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ME" sheetId="1" state="visible" r:id="rId1"/>
    <sheet xmlns:r="http://schemas.openxmlformats.org/officeDocument/2006/relationships" name="Inputs" sheetId="2" state="visible" r:id="rId2"/>
    <sheet xmlns:r="http://schemas.openxmlformats.org/officeDocument/2006/relationships" name="Profiles" sheetId="3" state="visible" r:id="rId3"/>
    <sheet xmlns:r="http://schemas.openxmlformats.org/officeDocument/2006/relationships" name="Engine" sheetId="4" state="visible" r:id="rId4"/>
    <sheet xmlns:r="http://schemas.openxmlformats.org/officeDocument/2006/relationships" name="Annual" sheetId="5" state="visible" r:id="rId5"/>
    <sheet xmlns:r="http://schemas.openxmlformats.org/officeDocument/2006/relationships" name="Results" sheetId="6" state="visible" r:id="rId6"/>
    <sheet xmlns:r="http://schemas.openxmlformats.org/officeDocument/2006/relationships" name="Sensitivity" sheetId="7" state="visible" r:id="rId7"/>
    <sheet xmlns:r="http://schemas.openxmlformats.org/officeDocument/2006/relationships" name="Cases" sheetId="8" state="visible" r:id="rId8"/>
  </sheets>
  <definedNames>
    <definedName name="sel_pair">Inputs!$B$2</definedName>
    <definedName name="sel_scen">Inputs!$B$3</definedName>
    <definedName name="sel_tier">Inputs!$B$4</definedName>
    <definedName name="in_target_kwh">Inputs!$B$7</definedName>
    <definedName name="in_tariff">Inputs!$B$8</definedName>
    <definedName name="in_fit">Inputs!$B$9</definedName>
    <definedName name="in_supply">Inputs!$B$10</definedName>
    <definedName name="in_petrol">Inputs!$B$11</definedName>
    <definedName name="in_charger">Inputs!$B$12</definedName>
    <definedName name="in_solar_kw">Inputs!$B$14</definedName>
    <definedName name="in_solar_cost">Inputs!$B$15</definedName>
    <definedName name="in_batt_kwh">Inputs!$B$16</definedName>
    <definedName name="in_batt_cost">Inputs!$B$17</definedName>
    <definedName name="in_batt_pw">Inputs!$B$18</definedName>
    <definedName name="in_rte">Inputs!$B$19</definedName>
    <definedName name="in_og_solar">Inputs!$B$20</definedName>
    <definedName name="in_og_batt">Inputs!$B$21</definedName>
    <definedName name="in_og_cost">Inputs!$B$22</definedName>
    <definedName name="in_gen_kwh">Inputs!$B$23</definedName>
    <definedName name="in_years">Inputs!$B$24</definedName>
    <definedName name="in_discount">Inputs!$B$25</definedName>
    <definedName name="in_solar_deg">Inputs!$B$27</definedName>
    <definedName name="in_batt_deg">Inputs!$B$28</definedName>
    <definedName name="in_og_deg">Inputs!$B$29</definedName>
    <definedName name="in_inv_cost">Inputs!$B$30</definedName>
    <definedName name="in_inv_yr">Inputs!$B$31</definedName>
    <definedName name="in_og_repl">Inputs!$B$32</definedName>
    <definedName name="in_og_repl_yr">Inputs!$B$33</definedName>
    <definedName name="sel_ev_price">Inputs!$B$57</definedName>
    <definedName name="sel_ice_price">Inputs!$B$58</definedName>
    <definedName name="sel_ev_cons">Inputs!$B$59</definedName>
    <definedName name="sel_ice_cons">Inputs!$B$60</definedName>
    <definedName name="sel_ev_svc5">Inputs!$B$61</definedName>
    <definedName name="sel_ice_svc5">Inputs!$B$62</definedName>
    <definedName name="sel_interval">Inputs!$B$63</definedName>
    <definedName name="sel_trade5">Inputs!$B$64</definedName>
    <definedName name="sel_trade10">Inputs!$B$65</definedName>
    <definedName name="sel_hyb_price">Inputs!$B$66</definedName>
    <definedName name="sel_hyb_cons">Inputs!$B$67</definedName>
    <definedName name="sel_hyb_svc5">Inputs!$B$68</definedName>
    <definedName name="sel_has_ev">Inputs!$B$69</definedName>
    <definedName name="sel_solar">Inputs!$B$70</definedName>
    <definedName name="sel_batt">Inputs!$B$71</definedName>
    <definedName name="sel_og">Inputs!$B$72</definedName>
    <definedName name="sel_capex_asset">Inputs!$B$73</definedName>
    <definedName name="sel_veh">Inputs!$B$74</definedName>
    <definedName name="sel_km">Inputs!$B$75</definedName>
    <definedName name="sel_dayshare">Inputs!$B$76</definedName>
    <definedName name="sel_scale">Inputs!$B$77</definedName>
    <definedName name="sel_ev_daily">Inputs!$B$78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$#,##0;($#,##0);&quot;-&quot;"/>
    <numFmt numFmtId="165" formatCode="0.0%"/>
    <numFmt numFmtId="166" formatCode="0.0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sz val="10"/>
    </font>
    <font>
      <name val="Arial"/>
      <b val="1"/>
      <sz val="11"/>
    </font>
    <font>
      <name val="Arial"/>
      <color rgb="00666666"/>
      <sz val="9"/>
    </font>
    <font>
      <name val="Arial"/>
      <color rgb="000000FF"/>
      <sz val="10"/>
    </font>
  </fonts>
  <fills count="3">
    <fill>
      <patternFill/>
    </fill>
    <fill>
      <patternFill patternType="gray125"/>
    </fill>
    <fill>
      <patternFill patternType="solid">
        <fgColor rgb="00FFFF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/>
    </xf>
    <xf numFmtId="0" fontId="2" fillId="0" borderId="0" applyAlignment="1" pivotButton="0" quotePrefix="0" xfId="0">
      <alignment/>
    </xf>
    <xf numFmtId="0" fontId="3" fillId="0" borderId="0" applyAlignment="1" pivotButton="0" quotePrefix="0" xfId="0">
      <alignment/>
    </xf>
    <xf numFmtId="0" fontId="4" fillId="0" borderId="0" applyAlignment="1" pivotButton="0" quotePrefix="0" xfId="0">
      <alignment/>
    </xf>
    <xf numFmtId="0" fontId="3" fillId="0" borderId="0" pivotButton="0" quotePrefix="0" xfId="0"/>
    <xf numFmtId="0" fontId="2" fillId="0" borderId="0" pivotButton="0" quotePrefix="0" xfId="0"/>
    <xf numFmtId="0" fontId="5" fillId="2" borderId="0" pivotButton="0" quotePrefix="0" xfId="0"/>
    <xf numFmtId="0" fontId="5" fillId="0" borderId="0" pivotButton="0" quotePrefix="0" xfId="0"/>
    <xf numFmtId="0" fontId="4" fillId="0" borderId="0" pivotButton="0" quotePrefix="0" xfId="0"/>
    <xf numFmtId="164" fontId="2" fillId="0" borderId="0" pivotButton="0" quotePrefix="0" xfId="0"/>
    <xf numFmtId="165" fontId="2" fillId="0" borderId="0" pivotButton="0" quotePrefix="0" xfId="0"/>
    <xf numFmtId="166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00"/>
  <sheetViews>
    <sheetView workbookViewId="0">
      <selection activeCell="A1" sqref="A1"/>
    </sheetView>
  </sheetViews>
  <sheetFormatPr baseColWidth="8" defaultRowHeight="15"/>
  <cols>
    <col width="120" customWidth="1" min="1" max="1"/>
  </cols>
  <sheetData>
    <row r="1">
      <c r="A1" s="1" t="inlineStr">
        <is>
          <t>EV Payback Model — Decode Energy (v3.1 — post CEM+AU panel review, 2026-08-02)</t>
        </is>
      </c>
    </row>
    <row r="2">
      <c r="A2" s="2" t="inlineStr">
        <is>
          <t>Hatchback (BYD Dolphin Essential vs Mazda3 G20 Pure) and mid-size SUV (BYD Sealion 7 Premium vs Mazda CX-5 G25).</t>
        </is>
      </c>
    </row>
    <row r="3">
      <c r="A3" s="2" t="inlineStr">
        <is>
          <t>8,760-hour engine over measured household data; 10- and 15-year horizons; early-replacement economics.</t>
        </is>
      </c>
    </row>
    <row r="4">
      <c r="A4" s="2" t="inlineStr"/>
    </row>
    <row r="5">
      <c r="A5" s="3" t="inlineStr">
        <is>
          <t>HOW IT WORKS</t>
        </is>
      </c>
    </row>
    <row r="6">
      <c r="A6" s="2" t="inlineStr">
        <is>
          <t>Pick Vehicle pair, Scenario and Usage tier on Inputs (yellow cells). Engine dispatches every hour of a real year for</t>
        </is>
      </c>
    </row>
    <row r="7">
      <c r="A7" s="2" t="inlineStr">
        <is>
          <t>that combination; Annual totals it (incl. the early-switch block); Results shows all 42 combinations + switch table;</t>
        </is>
      </c>
    </row>
    <row r="8">
      <c r="A8" s="2" t="inlineStr">
        <is>
          <t>the Cases tab shows the EV-tariff and road-user-charge sensitivities.</t>
        </is>
      </c>
    </row>
    <row r="9">
      <c r="A9" s="2" t="inlineStr">
        <is>
          <t>The Results matrix is computed by scripts/model_engine.py (published) with the identical algorithm — flip the</t>
        </is>
      </c>
    </row>
    <row r="10">
      <c r="A10" s="2" t="inlineStr">
        <is>
          <t>dropdowns to reproduce any row live; the Live check rows prove the match.</t>
        </is>
      </c>
    </row>
    <row r="11">
      <c r="A11" s="2" t="inlineStr"/>
    </row>
    <row r="12">
      <c r="A12" s="3" t="inlineStr">
        <is>
          <t>DATA SOURCES</t>
        </is>
      </c>
    </row>
    <row r="13">
      <c r="A13" s="2" t="inlineStr">
        <is>
          <t>Load + solar shapes: Ausgrid 'Solar home electricity data' FY2012-13 (300 real NSW homes, 30-min, gross-metered;</t>
        </is>
      </c>
    </row>
    <row r="14">
      <c r="A14" s="2" t="inlineStr">
        <is>
          <t xml:space="preserve">  load channel solar-free by construction). Original pages offline (2026-07-26); mirror:</t>
        </is>
      </c>
    </row>
    <row r="15">
      <c r="A15" s="2" t="inlineStr">
        <is>
          <t xml:space="preserve">  https://pierreh.eu/downloads/Ausgrid_solar_home_data.zip . Reduction: scripts/reduce_ausgrid.py. Validation:</t>
        </is>
      </c>
    </row>
    <row r="16">
      <c r="A16" s="2" t="inlineStr">
        <is>
          <t xml:space="preserve">  derived yield 1,298 kWh/kWp ~= AU ~1,300 benchmark; derived self-consumption ~37% ~= published ~35% (6.6 kW).</t>
        </is>
      </c>
    </row>
    <row r="17">
      <c r="A17" s="2" t="inlineStr">
        <is>
          <t xml:space="preserve">  Vintage: 2010-13 NSW — SHAPE used, kWh rescaled to the Inputs target.</t>
        </is>
      </c>
    </row>
    <row r="18">
      <c r="A18" s="2" t="inlineStr">
        <is>
          <t>Vehicles: sourced 2026-07-26, every URL in marketing/ev-payback-model-spec.md. SUV EV consumption (19.9 kWh/100km)</t>
        </is>
      </c>
    </row>
    <row r="19">
      <c r="A19" s="2" t="inlineStr">
        <is>
          <t xml:space="preserve">  is third-party WLTP — no government listing exists (flagged). CX-5 drive-away $44,500 = carsales indicative range.</t>
        </is>
      </c>
    </row>
    <row r="20">
      <c r="A20" s="2" t="inlineStr">
        <is>
          <t>Hybrid comparators (0b): Corolla Ascent Sport Hybrid hatch ~$35,500 d/a CALC (+ORC estimate on $32,110) and RAV4 GX</t>
        </is>
      </c>
    </row>
    <row r="21">
      <c r="A21" s="2" t="inlineStr">
        <is>
          <t xml:space="preserve">  FWD ~$49,500 d/a CALC (on $45,990). Real-world consumption via AAA-measured hybrid-vs-petrol deltas (which HELD UP</t>
        </is>
      </c>
    </row>
    <row r="22">
      <c r="A22" s="2" t="inlineStr">
        <is>
          <t xml:space="preserve">  on the road): Corolla ~4.2 L/100km, RAV4 ~5.2 — CALC chains stated in facts.md. AU Corolla range incl. the hatch is</t>
        </is>
      </c>
    </row>
    <row r="23">
      <c r="A23" s="2" t="inlineStr">
        <is>
          <t xml:space="preserve">  hybrid-only (unlike the US). Servicing: Corolla ~$250/svc (dealer-published), RAV4 $325/svc.</t>
        </is>
      </c>
    </row>
    <row r="24">
      <c r="A24" s="2" t="inlineStr">
        <is>
          <t>Energy prices, tiers, charger, off-grid: _shared/content/facts.md (with last-verified dates).</t>
        </is>
      </c>
    </row>
    <row r="25">
      <c r="A25" s="2" t="inlineStr"/>
    </row>
    <row r="26">
      <c r="A26" s="3" t="inlineStr">
        <is>
          <t>KEY ASSUMPTIONS (CALC = calculated/stated, not sourced)</t>
        </is>
      </c>
    </row>
    <row r="27">
      <c r="A27" s="2" t="inlineStr">
        <is>
          <t>Horizons: 10-yr primary and 15-yr (many keep cars past 10). Undiscounted — payback focus, stated plainly.</t>
        </is>
      </c>
    </row>
    <row r="28">
      <c r="A28" s="2" t="inlineStr">
        <is>
          <t>CONSUMPTION IS REAL-WORLD, NOT MANUFACTURER-CLAIMED (owner directive): AAA Real-World Testing Program measured</t>
        </is>
      </c>
    </row>
    <row r="29">
      <c r="A29" s="2" t="inlineStr">
        <is>
          <t>figures — EVs measured at the plug via AC home charger, so charging losses are INCLUDED. Dolphin 17.7 kWh/100km</t>
        </is>
      </c>
    </row>
    <row r="30">
      <c r="A30" s="2" t="inlineStr">
        <is>
          <t>(claim 14.2, +24%); Mazda3 6.1 L/100km (official 5.9, AAA-measured +3% — one of the honest ones); CX-5 9.0 measured</t>
        </is>
      </c>
    </row>
    <row r="31">
      <c r="A31" s="2" t="inlineStr">
        <is>
          <t>(+22% on official 7.4); Sealion 7 untested -&gt; 23.2 CALC (WLTP x Dolphin's measured uplift; measured Kia EV5 = 21.9</t>
        </is>
      </c>
    </row>
    <row r="32">
      <c r="A32" s="2" t="inlineStr">
        <is>
          <t>sanity check). Fairness note: Tesla Model Y BEAT its claim by 5% — the lab-vs-road gap is not universal.</t>
        </is>
      </c>
    </row>
    <row r="33">
      <c r="A33" s="2" t="inlineStr">
        <is>
          <t>Charging windows 22:00-06:00 / 10:00-15:00; day-share</t>
        </is>
      </c>
    </row>
    <row r="34">
      <c r="A34" s="2" t="inlineStr">
        <is>
          <t>Light 50% / Medium 30% / Heavy 10% (CALC; no smart-charging optimisation — conservative for solar scenarios).</t>
        </is>
      </c>
    </row>
    <row r="35">
      <c r="A35" s="2" t="inlineStr">
        <is>
          <t>Battery 13.5 kWh usable / 5 kW / 90% RTE, self-consumption dispatch. Flat tariff 36c + $383/yr daily supply</t>
        </is>
      </c>
    </row>
    <row r="36">
      <c r="A36" s="2" t="inlineStr">
        <is>
          <t>(supply cancels in grid-tied comparisons; off-grid avoids it), FiT 4c. FLAT-TARIFF CAVEAT (panel): scenario 3</t>
        </is>
      </c>
    </row>
    <row r="37">
      <c r="A37" s="2" t="inlineStr">
        <is>
          <t>(EV+Battery, no solar) is 'n/m' by construction on a flat rate — on live EV/TOU plans (~4.5-8c overnight vs 35c+</t>
        </is>
      </c>
    </row>
    <row r="38">
      <c r="A38" s="2" t="inlineStr">
        <is>
          <t>peak) a battery earns real arbitrage (~order $800-1,100/yr, AU panel est.) that this flat-rate engine cannot see.</t>
        </is>
      </c>
    </row>
    <row r="39">
      <c r="A39" s="2" t="inlineStr">
        <is>
          <t>The Cases tab prices EV charging on an 8c-overnight EV plan for the EV and EV+Solar scenarios.</t>
        </is>
      </c>
    </row>
    <row r="40">
      <c r="A40" s="2" t="inlineStr">
        <is>
          <t>Off-grid: 12 kW / 25 kWh / $50k CALC incl. generator; unserved energy $0.50/kWh CALC.</t>
        </is>
      </c>
    </row>
    <row r="41">
      <c r="A41" s="2" t="inlineStr">
        <is>
          <t>Resale values RedBook-VERIFIED 2026-08-02 (private-sale guide midpoints — the generous case for switching;</t>
        </is>
      </c>
    </row>
    <row r="42">
      <c r="A42" s="2" t="inlineStr">
        <is>
          <t>trade-in guides run $3-5k lower): 2021 Mazda3 G20 Pure $17,000-20,400 private / $12,550-15,950 trade;</t>
        </is>
      </c>
    </row>
    <row r="43">
      <c r="A43" s="2" t="inlineStr">
        <is>
          <t>2016 Maxx $12,550-15,300 private / $9,900-12,650 trade. SUV = Mazda3 retention (56.7%/42.1%) applied, CALC.</t>
        </is>
      </c>
    </row>
    <row r="44">
      <c r="A44" s="2" t="inlineStr"/>
    </row>
    <row r="45">
      <c r="A45" s="3" t="inlineStr">
        <is>
          <t>EV TRACTION BATTERY — REPLACEMENT RISK (checked 2026-07-26)</t>
        </is>
      </c>
    </row>
    <row r="46">
      <c r="A46" s="2" t="inlineStr">
        <is>
          <t>BYD battery warranty: 8 years / 160,000 km. LFP chemistry; evidence supports full-charge cycling without accelerated</t>
        </is>
      </c>
    </row>
    <row r="47">
      <c r="A47" s="2" t="inlineStr">
        <is>
          <t>degradation. No published AU replacement cost exists — none is invented here. Within 10 years replacement is unlikely</t>
        </is>
      </c>
    </row>
    <row r="48">
      <c r="A48" s="2" t="inlineStr">
        <is>
          <t>(warranty covers to yr 8; Heavy tier hits 160,000 km at yr 8). The 15-yr view carries REAL uncertainty on both sides:</t>
        </is>
      </c>
    </row>
    <row r="49">
      <c r="A49" s="2" t="inlineStr">
        <is>
          <t>EV battery aging vs ICE out-of-warranty majors (transmission, clutch, injectors) — both unmodelled, stated openly.</t>
        </is>
      </c>
    </row>
    <row r="50">
      <c r="A50" s="2" t="inlineStr"/>
    </row>
    <row r="51">
      <c r="A51" s="3" t="inlineStr">
        <is>
          <t>EARLY REPLACEMENT (switch block, Annual tab)</t>
        </is>
      </c>
    </row>
    <row r="52">
      <c r="A52" s="2" t="inlineStr">
        <is>
          <t>Question: you own a working 5- or 10-year-old petrol car — does selling it to buy the EV pay? Method: net changeover</t>
        </is>
      </c>
    </row>
    <row r="53">
      <c r="A53" s="2" t="inlineStr">
        <is>
          <t>(EV price - trade-in) / vehicle-only annual saving. Ignores end-horizon residual values (the switcher owns a newer</t>
        </is>
      </c>
    </row>
    <row r="54">
      <c r="A54" s="2" t="inlineStr">
        <is>
          <t>car at horizon end) — this biases AGAINST switching, so the long paybacks shown are the conservative case.</t>
        </is>
      </c>
    </row>
    <row r="55">
      <c r="A55" s="2" t="inlineStr">
        <is>
          <t>House energy excluded here (identical either way); solar/battery bundles excluded (separate decisions).</t>
        </is>
      </c>
    </row>
    <row r="56">
      <c r="A56" s="2" t="inlineStr"/>
    </row>
    <row r="57">
      <c r="A57" s="3" t="inlineStr">
        <is>
          <t>LIFECYCLE COSTS &amp; DEGRADATION (owner-requested, 2026-07-26)</t>
        </is>
      </c>
    </row>
    <row r="58">
      <c r="A58" s="2" t="inlineStr">
        <is>
          <t>NPVs and 15-yr TCO use DEGRADED yearly cashflows: solar output fades 0.5%/yr (NREL median), battery capacity 2%/yr</t>
        </is>
      </c>
    </row>
    <row r="59">
      <c r="A59" s="2" t="inlineStr">
        <is>
          <t>(LFP), off-grid blended 1%/yr CALC. Replacements land in their year: string inverter $2,000 CALC at year 12 (any</t>
        </is>
      </c>
    </row>
    <row r="60">
      <c r="A60" s="2" t="inlineStr">
        <is>
          <t>on-grid solar/battery scenario); off-grid battery bank $25,000 CALC at year 11 (facts: ~half of system cost, ~every</t>
        </is>
      </c>
    </row>
    <row r="61">
      <c r="A61" s="2" t="inlineStr">
        <is>
          <t>10 years). Saving components (vehicle / solar / battery) are decomposed by scenario algebra — e.g. solar component =</t>
        </is>
      </c>
    </row>
    <row r="62">
      <c r="A62" s="2" t="inlineStr">
        <is>
          <t>saving(EV+Solar) - saving(EV) — shown as columns in Results and reproducible live by flipping the scenario dropdown.</t>
        </is>
      </c>
    </row>
    <row r="63">
      <c r="A63" s="2" t="inlineStr">
        <is>
          <t>Solar panel maintenance otherwise ~$0 (rain-cleaned in most AU settings) — stated, not priced. The yearly cashflow</t>
        </is>
      </c>
    </row>
    <row r="64">
      <c r="A64" s="2" t="inlineStr">
        <is>
          <t>table on the Annual tab shows every year's flows explicitly.</t>
        </is>
      </c>
    </row>
    <row r="65">
      <c r="A65" s="2" t="inlineStr"/>
    </row>
    <row r="66">
      <c r="A66" s="3" t="inlineStr">
        <is>
          <t>READING THE THREE METRICS (owner-requested, 2026-07-26)</t>
        </is>
      </c>
    </row>
    <row r="67">
      <c r="A67" s="2" t="inlineStr">
        <is>
          <t>Simple payback rewards SMALL capex; NPV rewards STACKED value; IRR is the rate of return on the capex. They can</t>
        </is>
      </c>
    </row>
    <row r="68">
      <c r="A68" s="2" t="inlineStr">
        <is>
          <t>disagree legitimately: hatchback EV-only has the best payback and IRR (tiny capex), while EV+Solar creates roughly</t>
        </is>
      </c>
    </row>
    <row r="69">
      <c r="A69" s="2" t="inlineStr">
        <is>
          <t>double the 10-yr NPV despite a longer payback — solar is a positive-NPV project stacked on top. The battery is</t>
        </is>
      </c>
    </row>
    <row r="70">
      <c r="A70" s="2" t="inlineStr">
        <is>
          <t>NPV-negative in every FLAT-TARIFF configuration (see the flat-tariff caveat above). NPV uses the Inputs discount</t>
        </is>
      </c>
    </row>
    <row r="71">
      <c r="A71" s="2" t="inlineStr">
        <is>
          <t>rate — default 3.5% REAL (cashflows are real dollars; ~6% nominal less inflation — panel-corrected). Test your own</t>
        </is>
      </c>
    </row>
    <row r="72">
      <c r="A72" s="2" t="inlineStr">
        <is>
          <t>rate. 5-yr NPV answers 'what if I move soon?'.</t>
        </is>
      </c>
    </row>
    <row r="73">
      <c r="A73" s="2" t="inlineStr"/>
    </row>
    <row r="74">
      <c r="A74" s="3" t="inlineStr">
        <is>
          <t>EXCLUSIONS (deliberate, v1/v2)</t>
        </is>
      </c>
    </row>
    <row r="75">
      <c r="A75" s="2" t="inlineStr">
        <is>
          <t>100% HOME CHARGING assumed - public DC fast charging runs ~40-65c/kWh (to ~85c non-member ultra-rapid), i.e.</t>
        </is>
      </c>
    </row>
    <row r="76">
      <c r="A76" s="2" t="inlineStr">
        <is>
          <t>~1.5-2x the home flat rate and 5-10x an EV-plan overnight rate, so frequent long-trip drivers sit above the</t>
        </is>
      </c>
    </row>
    <row r="77">
      <c r="A77" s="2" t="inlineStr">
        <is>
          <t>modelled EV energy cost (facts.md 2026-08-02; qualitative caveat in the article; road-trip piece planned).</t>
        </is>
      </c>
    </row>
    <row r="78">
      <c r="A78" s="2" t="inlineStr">
        <is>
          <t>New-vs-new comparisons exclude resale differences; insurance delta and tyre delta (both exclusions favour the EV —</t>
        </is>
      </c>
    </row>
    <row r="79">
      <c r="A79" s="2" t="inlineStr">
        <is>
          <t>stated per panel); battery TOU arbitrage and smart charging (favour the EV+battery scenarios); Solar Sharer beyond</t>
        </is>
      </c>
    </row>
    <row r="80">
      <c r="A80" s="2" t="inlineStr">
        <is>
          <t>the Cases tab. FBT EXEMPTION excluded: the novated-lease FBT exemption (full to 31 Mar 2027, then capped/tapered) is</t>
        </is>
      </c>
    </row>
    <row r="81">
      <c r="A81" s="2" t="inlineStr">
        <is>
          <t>the largest live AU EV incentive and upends the cash-payback story for salaried buyers — cash purchase modelled,</t>
        </is>
      </c>
    </row>
    <row r="82">
      <c r="A82" s="2" t="inlineStr">
        <is>
          <t>stated openly. ROAD-USER CHARGE: none today (federal RUC on hold May 2026; NSW trigger 2027 legislated); the Cases</t>
        </is>
      </c>
    </row>
    <row r="83">
      <c r="A83" s="2" t="inlineStr">
        <is>
          <t>tab shows a 3c/km-from-year-3 sensitivity — note ICE already pays ~3.2c/km in embedded fuel excise, so a parity RUC</t>
        </is>
      </c>
    </row>
    <row r="84">
      <c r="A84" s="2" t="inlineStr">
        <is>
          <t>levels the fuel-tax gap rather than penalising EVs uniquely. Early-replacement block prices the old ICE at new-car</t>
        </is>
      </c>
    </row>
    <row r="85">
      <c r="A85" s="2" t="inlineStr">
        <is>
          <t>capped servicing and no out-of-warranty repair risk — additional conservatism AGAINST switching. Load shape is a</t>
        </is>
      </c>
    </row>
    <row r="86">
      <c r="A86" s="2" t="inlineStr">
        <is>
          <t>300-home average (smoother than any single home -&gt; self-consumption slightly flattered, bounded by the ~35%</t>
        </is>
      </c>
    </row>
    <row r="87">
      <c r="A87" s="2" t="inlineStr">
        <is>
          <t>benchmark match); yield is NSW-derived (conservative for QLD/WA/SA, slightly generous for VIC/TAS); 7,500 kWh</t>
        </is>
      </c>
    </row>
    <row r="88">
      <c r="A88" s="2" t="inlineStr">
        <is>
          <t>baseline assumes a gas-assisted 4-bed (all-electric homes run 8,500-10,000+). VIC/NT EV buyers do modestly better</t>
        </is>
      </c>
    </row>
    <row r="89">
      <c r="A89" s="2" t="inlineStr">
        <is>
          <t>than the NSW drive-away basis (stamp-duty/rego concessions).</t>
        </is>
      </c>
    </row>
    <row r="90">
      <c r="A90" s="2" t="inlineStr"/>
    </row>
    <row r="91">
      <c r="A91" s="3" t="inlineStr">
        <is>
          <t>KNOWN DATA FLAGS</t>
        </is>
      </c>
    </row>
    <row r="92">
      <c r="A92" s="2" t="inlineStr">
        <is>
          <t>FiT settled at 4c (2026-08-02 data review — facts.md aligned; the earlier 4c/5c inconsistency is RESOLVED).</t>
        </is>
      </c>
    </row>
    <row r="93">
      <c r="A93" s="2" t="inlineStr">
        <is>
          <t>Effective self-consumption with battery (~86%) exceeds the published 65-75% typical band because the EV overnight</t>
        </is>
      </c>
    </row>
    <row r="94">
      <c r="A94" s="2" t="inlineStr">
        <is>
          <t>load soaks up discharge + the 13.5 kWh unit is large — explained, not an error. Note on live editing: blue price</t>
        </is>
      </c>
    </row>
    <row r="95">
      <c r="A95" s="2" t="inlineStr">
        <is>
          <t>inputs update the engine and payback immediately, but the NPV cashflow table's component splits come from the</t>
        </is>
      </c>
    </row>
    <row r="96">
      <c r="A96" s="2" t="inlineStr">
        <is>
          <t>script-computed Results matrix — after large input changes, rerun the published scripts for exact NPVs.</t>
        </is>
      </c>
    </row>
    <row r="97">
      <c r="A97" s="2" t="inlineStr"/>
    </row>
    <row r="98">
      <c r="A98" s="3" t="inlineStr">
        <is>
          <t>LEGEND</t>
        </is>
      </c>
    </row>
    <row r="99">
      <c r="A99" s="2" t="inlineStr">
        <is>
          <t>Blue = hardcoded input (edit) · Black = formula · Yellow = dropdown levers. Prepared by Decode Energy.</t>
        </is>
      </c>
    </row>
    <row r="100">
      <c r="A100" s="4" t="inlineStr">
        <is>
          <t>CEM review pending — not published until signed off.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78"/>
  <sheetViews>
    <sheetView workbookViewId="0">
      <selection activeCell="A1" sqref="A1"/>
    </sheetView>
  </sheetViews>
  <sheetFormatPr baseColWidth="8" defaultRowHeight="15"/>
  <cols>
    <col width="36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  <col width="13" customWidth="1" min="9" max="9"/>
    <col width="13" customWidth="1" min="10" max="10"/>
    <col width="46" customWidth="1" min="11" max="11"/>
  </cols>
  <sheetData>
    <row r="1">
      <c r="A1" s="5" t="inlineStr">
        <is>
          <t>SELECTORS</t>
        </is>
      </c>
    </row>
    <row r="2">
      <c r="A2" s="6" t="inlineStr">
        <is>
          <t>Vehicle pair</t>
        </is>
      </c>
      <c r="B2" s="7" t="inlineStr">
        <is>
          <t>Hatchback</t>
        </is>
      </c>
    </row>
    <row r="3">
      <c r="A3" s="6" t="inlineStr">
        <is>
          <t>Scenario</t>
        </is>
      </c>
      <c r="B3" s="7" t="inlineStr">
        <is>
          <t>4 EV+Solar+Battery</t>
        </is>
      </c>
    </row>
    <row r="4">
      <c r="A4" s="6" t="inlineStr">
        <is>
          <t>Usage tier</t>
        </is>
      </c>
      <c r="B4" s="7" t="inlineStr">
        <is>
          <t>Medium</t>
        </is>
      </c>
    </row>
    <row r="6">
      <c r="A6" s="5" t="inlineStr">
        <is>
          <t>HOUSEHOLD &amp; PRICES</t>
        </is>
      </c>
    </row>
    <row r="7">
      <c r="A7" s="6" t="inlineStr">
        <is>
          <t>Target annual household load (kWh)</t>
        </is>
      </c>
      <c r="B7" s="8" t="n">
        <v>7500</v>
      </c>
      <c r="K7" s="9" t="inlineStr">
        <is>
          <t>CALC — 4-bed detached</t>
        </is>
      </c>
    </row>
    <row r="8">
      <c r="A8" s="6" t="inlineStr">
        <is>
          <t>Tariff — flat import ($/kWh)</t>
        </is>
      </c>
      <c r="B8" s="8" t="n">
        <v>0.36</v>
      </c>
      <c r="K8" s="9" t="inlineStr">
        <is>
          <t>facts.md; sensitivity 0.30-0.40</t>
        </is>
      </c>
    </row>
    <row r="9">
      <c r="A9" s="6" t="inlineStr">
        <is>
          <t>Feed-in tariff ($/kWh)</t>
        </is>
      </c>
      <c r="B9" s="8" t="n">
        <v>0.04</v>
      </c>
      <c r="K9" s="9" t="inlineStr">
        <is>
          <t>settled 4c 2026-08-02 (panel review; IPART benchmark 3.4-6.5c)</t>
        </is>
      </c>
    </row>
    <row r="10">
      <c r="A10" s="6" t="inlineStr">
        <is>
          <t>Daily supply charge ($/yr)</t>
        </is>
      </c>
      <c r="B10" s="8" t="n">
        <v>383</v>
      </c>
      <c r="K10" s="9" t="inlineStr">
        <is>
          <t>~105c/day NSW typical; cancels in grid-tied deltas; off-grid AVOIDS it</t>
        </is>
      </c>
    </row>
    <row r="11">
      <c r="A11" s="6" t="inlineStr">
        <is>
          <t>Petrol price ($/L)</t>
        </is>
      </c>
      <c r="B11" s="8" t="n">
        <v>1.8</v>
      </c>
      <c r="K11" s="9" t="inlineStr">
        <is>
          <t>facts.md Jul-2026; sensitivity 1.60-2.00</t>
        </is>
      </c>
    </row>
    <row r="12">
      <c r="A12" s="6" t="inlineStr">
        <is>
          <t>Home charger installed ($, Heavy only)</t>
        </is>
      </c>
      <c r="B12" s="8" t="n">
        <v>1800</v>
      </c>
      <c r="K12" s="9" t="inlineStr">
        <is>
          <t>facts.md CALC mid</t>
        </is>
      </c>
    </row>
    <row r="13">
      <c r="A13" s="5" t="inlineStr">
        <is>
          <t>SOLAR / BATTERY / OFF-GRID (facts.md)</t>
        </is>
      </c>
    </row>
    <row r="14">
      <c r="A14" s="6" t="inlineStr">
        <is>
          <t>Solar size (kW)</t>
        </is>
      </c>
      <c r="B14" s="8" t="n">
        <v>6.6</v>
      </c>
      <c r="K14" s="9" t="inlineStr"/>
    </row>
    <row r="15">
      <c r="A15" s="6" t="inlineStr">
        <is>
          <t>Solar cost ($, post-STC)</t>
        </is>
      </c>
      <c r="B15" s="8" t="n">
        <v>6700</v>
      </c>
      <c r="K15" s="9" t="inlineStr">
        <is>
          <t>CALC from facts payback set</t>
        </is>
      </c>
    </row>
    <row r="16">
      <c r="A16" s="6" t="inlineStr">
        <is>
          <t>Battery usable (kWh)</t>
        </is>
      </c>
      <c r="B16" s="8" t="n">
        <v>13.5</v>
      </c>
      <c r="K16" s="9" t="inlineStr"/>
    </row>
    <row r="17">
      <c r="A17" s="6" t="inlineStr">
        <is>
          <t>Battery cost ($, post-rebate)</t>
        </is>
      </c>
      <c r="B17" s="8" t="n">
        <v>10500</v>
      </c>
      <c r="K17" s="9" t="inlineStr">
        <is>
          <t>facts CHB worked example mid</t>
        </is>
      </c>
    </row>
    <row r="18">
      <c r="A18" s="6" t="inlineStr">
        <is>
          <t>Battery power (kW)</t>
        </is>
      </c>
      <c r="B18" s="8" t="n">
        <v>5</v>
      </c>
      <c r="K18" s="9" t="inlineStr"/>
    </row>
    <row r="19">
      <c r="A19" s="6" t="inlineStr">
        <is>
          <t>Battery round-trip efficiency</t>
        </is>
      </c>
      <c r="B19" s="8" t="n">
        <v>0.9</v>
      </c>
      <c r="K19" s="9" t="inlineStr"/>
    </row>
    <row r="20">
      <c r="A20" s="6" t="inlineStr">
        <is>
          <t>Off-grid solar (kW)</t>
        </is>
      </c>
      <c r="B20" s="8" t="n">
        <v>12</v>
      </c>
      <c r="K20" s="9" t="inlineStr"/>
    </row>
    <row r="21">
      <c r="A21" s="6" t="inlineStr">
        <is>
          <t>Off-grid battery (kWh)</t>
        </is>
      </c>
      <c r="B21" s="8" t="n">
        <v>25</v>
      </c>
      <c r="K21" s="9" t="inlineStr"/>
    </row>
    <row r="22">
      <c r="A22" s="6" t="inlineStr">
        <is>
          <t>Off-grid cost ($, incl. generator)</t>
        </is>
      </c>
      <c r="B22" s="8" t="n">
        <v>50000</v>
      </c>
      <c r="K22" s="9" t="inlineStr">
        <is>
          <t>CALC mid $35-60k+</t>
        </is>
      </c>
    </row>
    <row r="23">
      <c r="A23" s="6" t="inlineStr">
        <is>
          <t>Generator energy cost ($/kWh)</t>
        </is>
      </c>
      <c r="B23" s="8" t="n">
        <v>0.5</v>
      </c>
      <c r="K23" s="9" t="inlineStr">
        <is>
          <t>CALC</t>
        </is>
      </c>
    </row>
    <row r="24">
      <c r="A24" s="6" t="inlineStr">
        <is>
          <t>Horizon (years, undiscounted)</t>
        </is>
      </c>
      <c r="B24" s="8" t="n">
        <v>10</v>
      </c>
      <c r="K24" s="9" t="inlineStr">
        <is>
          <t>15-yr shown alongside in Results/Annual</t>
        </is>
      </c>
    </row>
    <row r="25">
      <c r="A25" s="6" t="inlineStr">
        <is>
          <t>Discount rate (REAL, /yr)</t>
        </is>
      </c>
      <c r="B25" s="8" t="n">
        <v>0.035</v>
      </c>
      <c r="K25" s="9" t="inlineStr">
        <is>
          <t>panel M1: cashflows are real dollars -&gt; real rate (~6% nominal less inflation); adjust to taste</t>
        </is>
      </c>
    </row>
    <row r="26">
      <c r="A26" s="5" t="inlineStr">
        <is>
          <t>LIFECYCLE (facts.md 2026-07-26)</t>
        </is>
      </c>
    </row>
    <row r="27">
      <c r="A27" s="6" t="inlineStr">
        <is>
          <t>Solar output degradation (/yr)</t>
        </is>
      </c>
      <c r="B27" s="8" t="n">
        <v>0.005</v>
      </c>
      <c r="K27" s="9" t="inlineStr">
        <is>
          <t>NREL median ~0.5%/yr</t>
        </is>
      </c>
    </row>
    <row r="28">
      <c r="A28" s="6" t="inlineStr">
        <is>
          <t>Battery capacity fade (/yr)</t>
        </is>
      </c>
      <c r="B28" s="8" t="n">
        <v>0.02</v>
      </c>
      <c r="K28" s="9" t="inlineStr">
        <is>
          <t>LFP engine assumption</t>
        </is>
      </c>
    </row>
    <row r="29">
      <c r="A29" s="6" t="inlineStr">
        <is>
          <t>Off-grid blended degradation (/yr)</t>
        </is>
      </c>
      <c r="B29" s="8" t="n">
        <v>0.01</v>
      </c>
      <c r="K29" s="9" t="inlineStr">
        <is>
          <t>CALC — solar-heavy asset mix</t>
        </is>
      </c>
    </row>
    <row r="30">
      <c r="A30" s="6" t="inlineStr">
        <is>
          <t>Inverter replacement ($, like-for-like)</t>
        </is>
      </c>
      <c r="B30" s="8" t="n">
        <v>2000</v>
      </c>
      <c r="K30" s="9" t="inlineStr">
        <is>
          <t>CALC mid of $1,500-3,000 installed</t>
        </is>
      </c>
    </row>
    <row r="31">
      <c r="A31" s="6" t="inlineStr">
        <is>
          <t>Inverter replacement year</t>
        </is>
      </c>
      <c r="B31" s="8" t="n">
        <v>12</v>
      </c>
      <c r="K31" s="9" t="inlineStr">
        <is>
          <t>warranty 10 yr; realistic 12-15</t>
        </is>
      </c>
    </row>
    <row r="32">
      <c r="A32" s="6" t="inlineStr">
        <is>
          <t>Off-grid battery bank replacement ($)</t>
        </is>
      </c>
      <c r="B32" s="8" t="n">
        <v>25000</v>
      </c>
      <c r="K32" s="9" t="inlineStr">
        <is>
          <t>facts: ~half of system cost, ~every 10 yr</t>
        </is>
      </c>
    </row>
    <row r="33">
      <c r="A33" s="6" t="inlineStr">
        <is>
          <t>Off-grid bank replacement year</t>
        </is>
      </c>
      <c r="B33" s="8" t="n">
        <v>11</v>
      </c>
      <c r="K33" s="9" t="inlineStr">
        <is>
          <t>'just after year 10'</t>
        </is>
      </c>
    </row>
    <row r="35">
      <c r="A35" s="5" t="inlineStr">
        <is>
          <t>VEHICLE PAIR TABLE (sourced 2026-07-26 — spec doc for URLs; trade-ins CALC)</t>
        </is>
      </c>
    </row>
    <row r="36">
      <c r="A36" s="5" t="inlineStr">
        <is>
          <t>Pair</t>
        </is>
      </c>
      <c r="B36" s="5" t="inlineStr">
        <is>
          <t>ev_price</t>
        </is>
      </c>
      <c r="C36" s="5" t="inlineStr">
        <is>
          <t>ice_price</t>
        </is>
      </c>
      <c r="D36" s="5" t="inlineStr">
        <is>
          <t>ev_kWh_100km</t>
        </is>
      </c>
      <c r="E36" s="5" t="inlineStr">
        <is>
          <t>ice_L_100km</t>
        </is>
      </c>
      <c r="F36" s="5" t="inlineStr">
        <is>
          <t>ev_svc_5yr</t>
        </is>
      </c>
      <c r="G36" s="5" t="inlineStr">
        <is>
          <t>ice_svc_5yr</t>
        </is>
      </c>
      <c r="H36" s="5" t="inlineStr">
        <is>
          <t>ice_interval_km</t>
        </is>
      </c>
      <c r="I36" s="5" t="inlineStr">
        <is>
          <t>trade_in_5yr</t>
        </is>
      </c>
      <c r="J36" s="5" t="inlineStr">
        <is>
          <t>trade_in_10yr</t>
        </is>
      </c>
      <c r="K36" s="5" t="inlineStr">
        <is>
          <t>hyb_price</t>
        </is>
      </c>
      <c r="L36" s="5" t="inlineStr">
        <is>
          <t>hyb_L_100km</t>
        </is>
      </c>
      <c r="M36" s="5" t="inlineStr">
        <is>
          <t>hyb_svc_5yr</t>
        </is>
      </c>
    </row>
    <row r="37">
      <c r="A37" s="6" t="inlineStr">
        <is>
          <t>Hatchback</t>
        </is>
      </c>
      <c r="B37" s="8" t="n">
        <v>33792</v>
      </c>
      <c r="C37" s="8" t="n">
        <v>32990</v>
      </c>
      <c r="D37" s="8" t="n">
        <v>17.7</v>
      </c>
      <c r="E37" s="8" t="n">
        <v>6.1</v>
      </c>
      <c r="F37" s="8" t="n">
        <v>1675</v>
      </c>
      <c r="G37" s="8" t="n">
        <v>2284</v>
      </c>
      <c r="H37" s="8" t="n">
        <v>15000</v>
      </c>
      <c r="I37" s="8" t="n">
        <v>18700</v>
      </c>
      <c r="J37" s="8" t="n">
        <v>13900</v>
      </c>
      <c r="K37" s="8" t="n">
        <v>35500</v>
      </c>
      <c r="L37" s="8" t="n">
        <v>4.2</v>
      </c>
      <c r="M37" s="8" t="n">
        <v>1250</v>
      </c>
    </row>
    <row r="38">
      <c r="A38" s="6" t="inlineStr">
        <is>
          <t>SUV</t>
        </is>
      </c>
      <c r="B38" s="8" t="n">
        <v>59857</v>
      </c>
      <c r="C38" s="8" t="n">
        <v>44500</v>
      </c>
      <c r="D38" s="8" t="n">
        <v>23.2</v>
      </c>
      <c r="E38" s="8" t="n">
        <v>9</v>
      </c>
      <c r="F38" s="8" t="n">
        <v>2075</v>
      </c>
      <c r="G38" s="8" t="n">
        <v>2201</v>
      </c>
      <c r="H38" s="8" t="n">
        <v>15000</v>
      </c>
      <c r="I38" s="8" t="n">
        <v>25200</v>
      </c>
      <c r="J38" s="8" t="n">
        <v>18700</v>
      </c>
      <c r="K38" s="8" t="n">
        <v>49500</v>
      </c>
      <c r="L38" s="8" t="n">
        <v>5.2</v>
      </c>
      <c r="M38" s="8" t="n">
        <v>1625</v>
      </c>
    </row>
    <row r="40">
      <c r="A40" s="5" t="inlineStr">
        <is>
          <t>SCENARIO TABLE (drives the Engine)</t>
        </is>
      </c>
    </row>
    <row r="41">
      <c r="A41" s="5" t="inlineStr">
        <is>
          <t>Scenario</t>
        </is>
      </c>
      <c r="B41" s="5" t="inlineStr">
        <is>
          <t>has_EV</t>
        </is>
      </c>
      <c r="C41" s="5" t="inlineStr">
        <is>
          <t>solar_kW</t>
        </is>
      </c>
      <c r="D41" s="5" t="inlineStr">
        <is>
          <t>batt_kWh</t>
        </is>
      </c>
      <c r="E41" s="5" t="inlineStr">
        <is>
          <t>off_grid</t>
        </is>
      </c>
      <c r="F41" s="5" t="inlineStr">
        <is>
          <t>asset_capex_$</t>
        </is>
      </c>
      <c r="G41" s="5" t="inlineStr">
        <is>
          <t>veh_type</t>
        </is>
      </c>
    </row>
    <row r="42">
      <c r="A42" s="6" t="inlineStr">
        <is>
          <t>0 ICE</t>
        </is>
      </c>
      <c r="B42" s="6" t="n">
        <v>0</v>
      </c>
      <c r="C42" s="6" t="n">
        <v>0</v>
      </c>
      <c r="D42" s="6" t="n">
        <v>0</v>
      </c>
      <c r="E42" s="6" t="n">
        <v>0</v>
      </c>
      <c r="F42" s="6" t="n">
        <v>0</v>
      </c>
      <c r="G42" s="6" t="n">
        <v>0</v>
      </c>
    </row>
    <row r="43">
      <c r="A43" s="6" t="inlineStr">
        <is>
          <t>0b Hybrid</t>
        </is>
      </c>
      <c r="B43" s="6" t="n">
        <v>0</v>
      </c>
      <c r="C43" s="6" t="n">
        <v>0</v>
      </c>
      <c r="D43" s="6" t="n">
        <v>0</v>
      </c>
      <c r="E43" s="6" t="n">
        <v>0</v>
      </c>
      <c r="F43" s="6" t="n">
        <v>0</v>
      </c>
      <c r="G43" s="6" t="n">
        <v>2</v>
      </c>
    </row>
    <row r="44">
      <c r="A44" s="6" t="inlineStr">
        <is>
          <t>1 EV</t>
        </is>
      </c>
      <c r="B44" s="6" t="n">
        <v>1</v>
      </c>
      <c r="C44" s="6" t="n">
        <v>0</v>
      </c>
      <c r="D44" s="6" t="n">
        <v>0</v>
      </c>
      <c r="E44" s="6" t="n">
        <v>0</v>
      </c>
      <c r="F44" s="6" t="n">
        <v>0</v>
      </c>
      <c r="G44" s="6" t="n">
        <v>1</v>
      </c>
    </row>
    <row r="45">
      <c r="A45" s="6" t="inlineStr">
        <is>
          <t>2 EV+Solar</t>
        </is>
      </c>
      <c r="B45" s="6" t="n">
        <v>1</v>
      </c>
      <c r="C45" s="6">
        <f>in_solar_kw</f>
        <v/>
      </c>
      <c r="D45" s="6" t="n">
        <v>0</v>
      </c>
      <c r="E45" s="6" t="n">
        <v>0</v>
      </c>
      <c r="F45" s="6">
        <f>in_solar_cost</f>
        <v/>
      </c>
      <c r="G45" s="6" t="n">
        <v>1</v>
      </c>
    </row>
    <row r="46">
      <c r="A46" s="6" t="inlineStr">
        <is>
          <t>3 EV+Battery</t>
        </is>
      </c>
      <c r="B46" s="6" t="n">
        <v>1</v>
      </c>
      <c r="C46" s="6" t="n">
        <v>0</v>
      </c>
      <c r="D46" s="6">
        <f>in_batt_kwh</f>
        <v/>
      </c>
      <c r="E46" s="6" t="n">
        <v>0</v>
      </c>
      <c r="F46" s="6">
        <f>in_batt_cost</f>
        <v/>
      </c>
      <c r="G46" s="6" t="n">
        <v>1</v>
      </c>
    </row>
    <row r="47">
      <c r="A47" s="6" t="inlineStr">
        <is>
          <t>4 EV+Solar+Battery</t>
        </is>
      </c>
      <c r="B47" s="6" t="n">
        <v>1</v>
      </c>
      <c r="C47" s="6">
        <f>in_solar_kw</f>
        <v/>
      </c>
      <c r="D47" s="6">
        <f>in_batt_kwh</f>
        <v/>
      </c>
      <c r="E47" s="6" t="n">
        <v>0</v>
      </c>
      <c r="F47" s="6">
        <f>in_solar_cost+in_batt_cost</f>
        <v/>
      </c>
      <c r="G47" s="6" t="n">
        <v>1</v>
      </c>
    </row>
    <row r="48">
      <c r="A48" s="6" t="inlineStr">
        <is>
          <t>5 EV Off-grid</t>
        </is>
      </c>
      <c r="B48" s="6" t="n">
        <v>1</v>
      </c>
      <c r="C48" s="6">
        <f>in_og_solar</f>
        <v/>
      </c>
      <c r="D48" s="6">
        <f>in_og_batt</f>
        <v/>
      </c>
      <c r="E48" s="6" t="n">
        <v>1</v>
      </c>
      <c r="F48" s="6">
        <f>in_og_cost</f>
        <v/>
      </c>
      <c r="G48" s="6" t="n">
        <v>1</v>
      </c>
    </row>
    <row r="50">
      <c r="A50" s="5" t="inlineStr">
        <is>
          <t>TIER TABLE</t>
        </is>
      </c>
    </row>
    <row r="51">
      <c r="A51" s="5" t="inlineStr">
        <is>
          <t>Tier</t>
        </is>
      </c>
      <c r="B51" s="5" t="inlineStr">
        <is>
          <t>km_per_year</t>
        </is>
      </c>
      <c r="C51" s="5" t="inlineStr">
        <is>
          <t>day_share</t>
        </is>
      </c>
    </row>
    <row r="52">
      <c r="A52" s="6" t="inlineStr">
        <is>
          <t>Light</t>
        </is>
      </c>
      <c r="B52" s="8" t="n">
        <v>8000</v>
      </c>
      <c r="C52" s="8" t="n">
        <v>0.5</v>
      </c>
    </row>
    <row r="53">
      <c r="A53" s="6" t="inlineStr">
        <is>
          <t>Medium</t>
        </is>
      </c>
      <c r="B53" s="8" t="n">
        <v>12000</v>
      </c>
      <c r="C53" s="8" t="n">
        <v>0.3</v>
      </c>
    </row>
    <row r="54">
      <c r="A54" s="6" t="inlineStr">
        <is>
          <t>Heavy</t>
        </is>
      </c>
      <c r="B54" s="8" t="n">
        <v>20000</v>
      </c>
      <c r="C54" s="8" t="n">
        <v>0.1</v>
      </c>
    </row>
    <row r="56">
      <c r="A56" s="5" t="inlineStr">
        <is>
          <t>DERIVED (formulas — do not edit)</t>
        </is>
      </c>
    </row>
    <row r="57">
      <c r="A57" s="9" t="inlineStr">
        <is>
          <t>sel_ev_price</t>
        </is>
      </c>
      <c r="B57" s="6">
        <f>INDEX(Inputs!$B$37:$B$38,MATCH(sel_pair,Inputs!$A$37:$A$38,0))</f>
        <v/>
      </c>
    </row>
    <row r="58">
      <c r="A58" s="9" t="inlineStr">
        <is>
          <t>sel_ice_price</t>
        </is>
      </c>
      <c r="B58" s="6">
        <f>INDEX(Inputs!$C$37:$C$38,MATCH(sel_pair,Inputs!$A$37:$A$38,0))</f>
        <v/>
      </c>
    </row>
    <row r="59">
      <c r="A59" s="9" t="inlineStr">
        <is>
          <t>sel_ev_cons</t>
        </is>
      </c>
      <c r="B59" s="6">
        <f>INDEX(Inputs!$D$37:$D$38,MATCH(sel_pair,Inputs!$A$37:$A$38,0))</f>
        <v/>
      </c>
    </row>
    <row r="60">
      <c r="A60" s="9" t="inlineStr">
        <is>
          <t>sel_ice_cons</t>
        </is>
      </c>
      <c r="B60" s="6">
        <f>INDEX(Inputs!$E$37:$E$38,MATCH(sel_pair,Inputs!$A$37:$A$38,0))</f>
        <v/>
      </c>
    </row>
    <row r="61">
      <c r="A61" s="9" t="inlineStr">
        <is>
          <t>sel_ev_svc5</t>
        </is>
      </c>
      <c r="B61" s="6">
        <f>INDEX(Inputs!$F$37:$F$38,MATCH(sel_pair,Inputs!$A$37:$A$38,0))</f>
        <v/>
      </c>
    </row>
    <row r="62">
      <c r="A62" s="9" t="inlineStr">
        <is>
          <t>sel_ice_svc5</t>
        </is>
      </c>
      <c r="B62" s="6">
        <f>INDEX(Inputs!$G$37:$G$38,MATCH(sel_pair,Inputs!$A$37:$A$38,0))</f>
        <v/>
      </c>
    </row>
    <row r="63">
      <c r="A63" s="9" t="inlineStr">
        <is>
          <t>sel_interval</t>
        </is>
      </c>
      <c r="B63" s="6">
        <f>INDEX(Inputs!$H$37:$H$38,MATCH(sel_pair,Inputs!$A$37:$A$38,0))</f>
        <v/>
      </c>
    </row>
    <row r="64">
      <c r="A64" s="9" t="inlineStr">
        <is>
          <t>sel_trade5</t>
        </is>
      </c>
      <c r="B64" s="6">
        <f>INDEX(Inputs!$I$37:$I$38,MATCH(sel_pair,Inputs!$A$37:$A$38,0))</f>
        <v/>
      </c>
    </row>
    <row r="65">
      <c r="A65" s="9" t="inlineStr">
        <is>
          <t>sel_trade10</t>
        </is>
      </c>
      <c r="B65" s="6">
        <f>INDEX(Inputs!$J$37:$J$38,MATCH(sel_pair,Inputs!$A$37:$A$38,0))</f>
        <v/>
      </c>
    </row>
    <row r="66">
      <c r="A66" s="9" t="inlineStr">
        <is>
          <t>sel_hyb_price</t>
        </is>
      </c>
      <c r="B66" s="6">
        <f>INDEX(Inputs!$K$37:$K$38,MATCH(sel_pair,Inputs!$A$37:$A$38,0))</f>
        <v/>
      </c>
    </row>
    <row r="67">
      <c r="A67" s="9" t="inlineStr">
        <is>
          <t>sel_hyb_cons</t>
        </is>
      </c>
      <c r="B67" s="6">
        <f>INDEX(Inputs!$L$37:$L$38,MATCH(sel_pair,Inputs!$A$37:$A$38,0))</f>
        <v/>
      </c>
    </row>
    <row r="68">
      <c r="A68" s="9" t="inlineStr">
        <is>
          <t>sel_hyb_svc5</t>
        </is>
      </c>
      <c r="B68" s="6">
        <f>INDEX(Inputs!$M$37:$M$38,MATCH(sel_pair,Inputs!$A$37:$A$38,0))</f>
        <v/>
      </c>
    </row>
    <row r="69">
      <c r="A69" s="9" t="inlineStr">
        <is>
          <t>sel_has_ev</t>
        </is>
      </c>
      <c r="B69" s="6">
        <f>INDEX(Inputs!$B$42:$B$48,MATCH(sel_scen,Inputs!$A$42:$A$48,0))</f>
        <v/>
      </c>
    </row>
    <row r="70">
      <c r="A70" s="9" t="inlineStr">
        <is>
          <t>sel_solar</t>
        </is>
      </c>
      <c r="B70" s="6">
        <f>INDEX(Inputs!$C$42:$C$48,MATCH(sel_scen,Inputs!$A$42:$A$48,0))</f>
        <v/>
      </c>
    </row>
    <row r="71">
      <c r="A71" s="9" t="inlineStr">
        <is>
          <t>sel_batt</t>
        </is>
      </c>
      <c r="B71" s="6">
        <f>INDEX(Inputs!$D$42:$D$48,MATCH(sel_scen,Inputs!$A$42:$A$48,0))</f>
        <v/>
      </c>
    </row>
    <row r="72">
      <c r="A72" s="9" t="inlineStr">
        <is>
          <t>sel_og</t>
        </is>
      </c>
      <c r="B72" s="6">
        <f>INDEX(Inputs!$E$42:$E$48,MATCH(sel_scen,Inputs!$A$42:$A$48,0))</f>
        <v/>
      </c>
    </row>
    <row r="73">
      <c r="A73" s="9" t="inlineStr">
        <is>
          <t>sel_capex_asset</t>
        </is>
      </c>
      <c r="B73" s="6">
        <f>INDEX(Inputs!$F$42:$F$48,MATCH(sel_scen,Inputs!$A$42:$A$48,0))</f>
        <v/>
      </c>
    </row>
    <row r="74">
      <c r="A74" s="9" t="inlineStr">
        <is>
          <t>sel_veh</t>
        </is>
      </c>
      <c r="B74" s="6">
        <f>INDEX(Inputs!$G$42:$G$48,MATCH(sel_scen,Inputs!$A$42:$A$48,0))</f>
        <v/>
      </c>
    </row>
    <row r="75">
      <c r="A75" s="9" t="inlineStr">
        <is>
          <t>sel_km</t>
        </is>
      </c>
      <c r="B75" s="6">
        <f>INDEX(Inputs!$B$52:$B$54,MATCH(sel_tier,Inputs!$A$52:$A$54,0))</f>
        <v/>
      </c>
    </row>
    <row r="76">
      <c r="A76" s="9" t="inlineStr">
        <is>
          <t>sel_dayshare</t>
        </is>
      </c>
      <c r="B76" s="6">
        <f>INDEX(Inputs!$C$52:$C$54,MATCH(sel_tier,Inputs!$A$52:$A$54,0))</f>
        <v/>
      </c>
    </row>
    <row r="77">
      <c r="A77" s="9" t="inlineStr">
        <is>
          <t>sel_scale</t>
        </is>
      </c>
      <c r="B77" s="6">
        <f>in_target_kwh/SUM(Profiles!$C$2:$C$8761)</f>
        <v/>
      </c>
    </row>
    <row r="78">
      <c r="A78" s="9" t="inlineStr">
        <is>
          <t>sel_ev_daily</t>
        </is>
      </c>
      <c r="B78" s="6">
        <f>sel_km*sel_ev_cons/100/365*sel_has_ev</f>
        <v/>
      </c>
    </row>
  </sheetData>
  <dataValidations count="3">
    <dataValidation sqref="B2" showDropDown="0" showInputMessage="0" showErrorMessage="0" allowBlank="0" type="list">
      <formula1>=Inputs!$A$37:$A$38</formula1>
    </dataValidation>
    <dataValidation sqref="B3" showDropDown="0" showInputMessage="0" showErrorMessage="0" allowBlank="0" type="list">
      <formula1>=Inputs!$A$42:$A$48</formula1>
    </dataValidation>
    <dataValidation sqref="B4" showDropDown="0" showInputMessage="0" showErrorMessage="0" allowBlank="0" type="list">
      <formula1>=Inputs!$A$52:$A$54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8761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date</t>
        </is>
      </c>
      <c r="B1" s="5" t="inlineStr">
        <is>
          <t>hour</t>
        </is>
      </c>
      <c r="C1" s="5" t="inlineStr">
        <is>
          <t>avg_home_load_kWh (data)</t>
        </is>
      </c>
      <c r="D1" s="5" t="inlineStr">
        <is>
          <t>solar_kWh_per_kWp (data)</t>
        </is>
      </c>
      <c r="E1" s="5" t="inlineStr">
        <is>
          <t>scaled_load_kWh (f)</t>
        </is>
      </c>
      <c r="F1" s="5" t="inlineStr">
        <is>
          <t>EV_charge_kWh (f)</t>
        </is>
      </c>
    </row>
    <row r="2">
      <c r="A2" s="6" t="inlineStr">
        <is>
          <t>2012-07-01</t>
        </is>
      </c>
      <c r="B2" s="6" t="n">
        <v>0</v>
      </c>
      <c r="C2" s="6" t="n">
        <v>1.11174</v>
      </c>
      <c r="D2" s="6" t="n">
        <v>0.00019</v>
      </c>
      <c r="E2" s="6">
        <f>C2*sel_scale</f>
        <v/>
      </c>
      <c r="F2" s="6">
        <f>IF(AND(B2&gt;=10,B2&lt;=14),sel_ev_daily*sel_dayshare/5,IF(OR(B2&gt;=22,B2&lt;=5),sel_ev_daily*(1-sel_dayshare)/8,0))</f>
        <v/>
      </c>
    </row>
    <row r="3">
      <c r="A3" s="6" t="inlineStr">
        <is>
          <t>2012-07-01</t>
        </is>
      </c>
      <c r="B3" s="6" t="n">
        <v>1</v>
      </c>
      <c r="C3" s="6" t="n">
        <v>0.9097499999999999</v>
      </c>
      <c r="D3" s="6" t="n">
        <v>0.0002</v>
      </c>
      <c r="E3" s="6">
        <f>C3*sel_scale</f>
        <v/>
      </c>
      <c r="F3" s="6">
        <f>IF(AND(B3&gt;=10,B3&lt;=14),sel_ev_daily*sel_dayshare/5,IF(OR(B3&gt;=22,B3&lt;=5),sel_ev_daily*(1-sel_dayshare)/8,0))</f>
        <v/>
      </c>
    </row>
    <row r="4">
      <c r="A4" s="6" t="inlineStr">
        <is>
          <t>2012-07-01</t>
        </is>
      </c>
      <c r="B4" s="6" t="n">
        <v>2</v>
      </c>
      <c r="C4" s="6" t="n">
        <v>0.64708</v>
      </c>
      <c r="D4" s="6" t="n">
        <v>0.0006400000000000001</v>
      </c>
      <c r="E4" s="6">
        <f>C4*sel_scale</f>
        <v/>
      </c>
      <c r="F4" s="6">
        <f>IF(AND(B4&gt;=10,B4&lt;=14),sel_ev_daily*sel_dayshare/5,IF(OR(B4&gt;=22,B4&lt;=5),sel_ev_daily*(1-sel_dayshare)/8,0))</f>
        <v/>
      </c>
    </row>
    <row r="5">
      <c r="A5" s="6" t="inlineStr">
        <is>
          <t>2012-07-01</t>
        </is>
      </c>
      <c r="B5" s="6" t="n">
        <v>3</v>
      </c>
      <c r="C5" s="6" t="n">
        <v>0.4856</v>
      </c>
      <c r="D5" s="6" t="n">
        <v>0.00081</v>
      </c>
      <c r="E5" s="6">
        <f>C5*sel_scale</f>
        <v/>
      </c>
      <c r="F5" s="6">
        <f>IF(AND(B5&gt;=10,B5&lt;=14),sel_ev_daily*sel_dayshare/5,IF(OR(B5&gt;=22,B5&lt;=5),sel_ev_daily*(1-sel_dayshare)/8,0))</f>
        <v/>
      </c>
    </row>
    <row r="6">
      <c r="A6" s="6" t="inlineStr">
        <is>
          <t>2012-07-01</t>
        </is>
      </c>
      <c r="B6" s="6" t="n">
        <v>4</v>
      </c>
      <c r="C6" s="6" t="n">
        <v>0.48165</v>
      </c>
      <c r="D6" s="6" t="n">
        <v>0.00075</v>
      </c>
      <c r="E6" s="6">
        <f>C6*sel_scale</f>
        <v/>
      </c>
      <c r="F6" s="6">
        <f>IF(AND(B6&gt;=10,B6&lt;=14),sel_ev_daily*sel_dayshare/5,IF(OR(B6&gt;=22,B6&lt;=5),sel_ev_daily*(1-sel_dayshare)/8,0))</f>
        <v/>
      </c>
    </row>
    <row r="7">
      <c r="A7" s="6" t="inlineStr">
        <is>
          <t>2012-07-01</t>
        </is>
      </c>
      <c r="B7" s="6" t="n">
        <v>5</v>
      </c>
      <c r="C7" s="6" t="n">
        <v>0.48657</v>
      </c>
      <c r="D7" s="6" t="n">
        <v>0.00077</v>
      </c>
      <c r="E7" s="6">
        <f>C7*sel_scale</f>
        <v/>
      </c>
      <c r="F7" s="6">
        <f>IF(AND(B7&gt;=10,B7&lt;=14),sel_ev_daily*sel_dayshare/5,IF(OR(B7&gt;=22,B7&lt;=5),sel_ev_daily*(1-sel_dayshare)/8,0))</f>
        <v/>
      </c>
    </row>
    <row r="8">
      <c r="A8" s="6" t="inlineStr">
        <is>
          <t>2012-07-01</t>
        </is>
      </c>
      <c r="B8" s="6" t="n">
        <v>6</v>
      </c>
      <c r="C8" s="6" t="n">
        <v>0.63395</v>
      </c>
      <c r="D8" s="6" t="n">
        <v>0.0008</v>
      </c>
      <c r="E8" s="6">
        <f>C8*sel_scale</f>
        <v/>
      </c>
      <c r="F8" s="6">
        <f>IF(AND(B8&gt;=10,B8&lt;=14),sel_ev_daily*sel_dayshare/5,IF(OR(B8&gt;=22,B8&lt;=5),sel_ev_daily*(1-sel_dayshare)/8,0))</f>
        <v/>
      </c>
    </row>
    <row r="9">
      <c r="A9" s="6" t="inlineStr">
        <is>
          <t>2012-07-01</t>
        </is>
      </c>
      <c r="B9" s="6" t="n">
        <v>7</v>
      </c>
      <c r="C9" s="6" t="n">
        <v>0.78305</v>
      </c>
      <c r="D9" s="6" t="n">
        <v>0.00467</v>
      </c>
      <c r="E9" s="6">
        <f>C9*sel_scale</f>
        <v/>
      </c>
      <c r="F9" s="6">
        <f>IF(AND(B9&gt;=10,B9&lt;=14),sel_ev_daily*sel_dayshare/5,IF(OR(B9&gt;=22,B9&lt;=5),sel_ev_daily*(1-sel_dayshare)/8,0))</f>
        <v/>
      </c>
    </row>
    <row r="10">
      <c r="A10" s="6" t="inlineStr">
        <is>
          <t>2012-07-01</t>
        </is>
      </c>
      <c r="B10" s="6" t="n">
        <v>8</v>
      </c>
      <c r="C10" s="6" t="n">
        <v>1.00618</v>
      </c>
      <c r="D10" s="6" t="n">
        <v>0.04885</v>
      </c>
      <c r="E10" s="6">
        <f>C10*sel_scale</f>
        <v/>
      </c>
      <c r="F10" s="6">
        <f>IF(AND(B10&gt;=10,B10&lt;=14),sel_ev_daily*sel_dayshare/5,IF(OR(B10&gt;=22,B10&lt;=5),sel_ev_daily*(1-sel_dayshare)/8,0))</f>
        <v/>
      </c>
    </row>
    <row r="11">
      <c r="A11" s="6" t="inlineStr">
        <is>
          <t>2012-07-01</t>
        </is>
      </c>
      <c r="B11" s="6" t="n">
        <v>9</v>
      </c>
      <c r="C11" s="6" t="n">
        <v>1.07494</v>
      </c>
      <c r="D11" s="6" t="n">
        <v>0.16562</v>
      </c>
      <c r="E11" s="6">
        <f>C11*sel_scale</f>
        <v/>
      </c>
      <c r="F11" s="6">
        <f>IF(AND(B11&gt;=10,B11&lt;=14),sel_ev_daily*sel_dayshare/5,IF(OR(B11&gt;=22,B11&lt;=5),sel_ev_daily*(1-sel_dayshare)/8,0))</f>
        <v/>
      </c>
    </row>
    <row r="12">
      <c r="A12" s="6" t="inlineStr">
        <is>
          <t>2012-07-01</t>
        </is>
      </c>
      <c r="B12" s="6" t="n">
        <v>10</v>
      </c>
      <c r="C12" s="6" t="n">
        <v>1.00341</v>
      </c>
      <c r="D12" s="6" t="n">
        <v>0.2822</v>
      </c>
      <c r="E12" s="6">
        <f>C12*sel_scale</f>
        <v/>
      </c>
      <c r="F12" s="6">
        <f>IF(AND(B12&gt;=10,B12&lt;=14),sel_ev_daily*sel_dayshare/5,IF(OR(B12&gt;=22,B12&lt;=5),sel_ev_daily*(1-sel_dayshare)/8,0))</f>
        <v/>
      </c>
    </row>
    <row r="13">
      <c r="A13" s="6" t="inlineStr">
        <is>
          <t>2012-07-01</t>
        </is>
      </c>
      <c r="B13" s="6" t="n">
        <v>11</v>
      </c>
      <c r="C13" s="6" t="n">
        <v>0.9520999999999999</v>
      </c>
      <c r="D13" s="6" t="n">
        <v>0.2949</v>
      </c>
      <c r="E13" s="6">
        <f>C13*sel_scale</f>
        <v/>
      </c>
      <c r="F13" s="6">
        <f>IF(AND(B13&gt;=10,B13&lt;=14),sel_ev_daily*sel_dayshare/5,IF(OR(B13&gt;=22,B13&lt;=5),sel_ev_daily*(1-sel_dayshare)/8,0))</f>
        <v/>
      </c>
    </row>
    <row r="14">
      <c r="A14" s="6" t="inlineStr">
        <is>
          <t>2012-07-01</t>
        </is>
      </c>
      <c r="B14" s="6" t="n">
        <v>12</v>
      </c>
      <c r="C14" s="6" t="n">
        <v>0.92509</v>
      </c>
      <c r="D14" s="6" t="n">
        <v>0.31509</v>
      </c>
      <c r="E14" s="6">
        <f>C14*sel_scale</f>
        <v/>
      </c>
      <c r="F14" s="6">
        <f>IF(AND(B14&gt;=10,B14&lt;=14),sel_ev_daily*sel_dayshare/5,IF(OR(B14&gt;=22,B14&lt;=5),sel_ev_daily*(1-sel_dayshare)/8,0))</f>
        <v/>
      </c>
    </row>
    <row r="15">
      <c r="A15" s="6" t="inlineStr">
        <is>
          <t>2012-07-01</t>
        </is>
      </c>
      <c r="B15" s="6" t="n">
        <v>13</v>
      </c>
      <c r="C15" s="6" t="n">
        <v>0.80829</v>
      </c>
      <c r="D15" s="6" t="n">
        <v>0.32942</v>
      </c>
      <c r="E15" s="6">
        <f>C15*sel_scale</f>
        <v/>
      </c>
      <c r="F15" s="6">
        <f>IF(AND(B15&gt;=10,B15&lt;=14),sel_ev_daily*sel_dayshare/5,IF(OR(B15&gt;=22,B15&lt;=5),sel_ev_daily*(1-sel_dayshare)/8,0))</f>
        <v/>
      </c>
    </row>
    <row r="16">
      <c r="A16" s="6" t="inlineStr">
        <is>
          <t>2012-07-01</t>
        </is>
      </c>
      <c r="B16" s="6" t="n">
        <v>14</v>
      </c>
      <c r="C16" s="6" t="n">
        <v>0.73089</v>
      </c>
      <c r="D16" s="6" t="n">
        <v>0.2611</v>
      </c>
      <c r="E16" s="6">
        <f>C16*sel_scale</f>
        <v/>
      </c>
      <c r="F16" s="6">
        <f>IF(AND(B16&gt;=10,B16&lt;=14),sel_ev_daily*sel_dayshare/5,IF(OR(B16&gt;=22,B16&lt;=5),sel_ev_daily*(1-sel_dayshare)/8,0))</f>
        <v/>
      </c>
    </row>
    <row r="17">
      <c r="A17" s="6" t="inlineStr">
        <is>
          <t>2012-07-01</t>
        </is>
      </c>
      <c r="B17" s="6" t="n">
        <v>15</v>
      </c>
      <c r="C17" s="6" t="n">
        <v>0.79804</v>
      </c>
      <c r="D17" s="6" t="n">
        <v>0.1518</v>
      </c>
      <c r="E17" s="6">
        <f>C17*sel_scale</f>
        <v/>
      </c>
      <c r="F17" s="6">
        <f>IF(AND(B17&gt;=10,B17&lt;=14),sel_ev_daily*sel_dayshare/5,IF(OR(B17&gt;=22,B17&lt;=5),sel_ev_daily*(1-sel_dayshare)/8,0))</f>
        <v/>
      </c>
    </row>
    <row r="18">
      <c r="A18" s="6" t="inlineStr">
        <is>
          <t>2012-07-01</t>
        </is>
      </c>
      <c r="B18" s="6" t="n">
        <v>16</v>
      </c>
      <c r="C18" s="6" t="n">
        <v>1.03198</v>
      </c>
      <c r="D18" s="6" t="n">
        <v>0.01829</v>
      </c>
      <c r="E18" s="6">
        <f>C18*sel_scale</f>
        <v/>
      </c>
      <c r="F18" s="6">
        <f>IF(AND(B18&gt;=10,B18&lt;=14),sel_ev_daily*sel_dayshare/5,IF(OR(B18&gt;=22,B18&lt;=5),sel_ev_daily*(1-sel_dayshare)/8,0))</f>
        <v/>
      </c>
    </row>
    <row r="19">
      <c r="A19" s="6" t="inlineStr">
        <is>
          <t>2012-07-01</t>
        </is>
      </c>
      <c r="B19" s="6" t="n">
        <v>17</v>
      </c>
      <c r="C19" s="6" t="n">
        <v>1.54031</v>
      </c>
      <c r="D19" s="6" t="n">
        <v>0.0001</v>
      </c>
      <c r="E19" s="6">
        <f>C19*sel_scale</f>
        <v/>
      </c>
      <c r="F19" s="6">
        <f>IF(AND(B19&gt;=10,B19&lt;=14),sel_ev_daily*sel_dayshare/5,IF(OR(B19&gt;=22,B19&lt;=5),sel_ev_daily*(1-sel_dayshare)/8,0))</f>
        <v/>
      </c>
    </row>
    <row r="20">
      <c r="A20" s="6" t="inlineStr">
        <is>
          <t>2012-07-01</t>
        </is>
      </c>
      <c r="B20" s="6" t="n">
        <v>18</v>
      </c>
      <c r="C20" s="6" t="n">
        <v>1.71428</v>
      </c>
      <c r="D20" s="6" t="n">
        <v>0.0001</v>
      </c>
      <c r="E20" s="6">
        <f>C20*sel_scale</f>
        <v/>
      </c>
      <c r="F20" s="6">
        <f>IF(AND(B20&gt;=10,B20&lt;=14),sel_ev_daily*sel_dayshare/5,IF(OR(B20&gt;=22,B20&lt;=5),sel_ev_daily*(1-sel_dayshare)/8,0))</f>
        <v/>
      </c>
    </row>
    <row r="21">
      <c r="A21" s="6" t="inlineStr">
        <is>
          <t>2012-07-01</t>
        </is>
      </c>
      <c r="B21" s="6" t="n">
        <v>19</v>
      </c>
      <c r="C21" s="6" t="n">
        <v>1.62496</v>
      </c>
      <c r="D21" s="6" t="n">
        <v>6.999999999999999e-05</v>
      </c>
      <c r="E21" s="6">
        <f>C21*sel_scale</f>
        <v/>
      </c>
      <c r="F21" s="6">
        <f>IF(AND(B21&gt;=10,B21&lt;=14),sel_ev_daily*sel_dayshare/5,IF(OR(B21&gt;=22,B21&lt;=5),sel_ev_daily*(1-sel_dayshare)/8,0))</f>
        <v/>
      </c>
    </row>
    <row r="22">
      <c r="A22" s="6" t="inlineStr">
        <is>
          <t>2012-07-01</t>
        </is>
      </c>
      <c r="B22" s="6" t="n">
        <v>20</v>
      </c>
      <c r="C22" s="6" t="n">
        <v>1.515</v>
      </c>
      <c r="D22" s="6" t="n">
        <v>0.00013</v>
      </c>
      <c r="E22" s="6">
        <f>C22*sel_scale</f>
        <v/>
      </c>
      <c r="F22" s="6">
        <f>IF(AND(B22&gt;=10,B22&lt;=14),sel_ev_daily*sel_dayshare/5,IF(OR(B22&gt;=22,B22&lt;=5),sel_ev_daily*(1-sel_dayshare)/8,0))</f>
        <v/>
      </c>
    </row>
    <row r="23">
      <c r="A23" s="6" t="inlineStr">
        <is>
          <t>2012-07-01</t>
        </is>
      </c>
      <c r="B23" s="6" t="n">
        <v>21</v>
      </c>
      <c r="C23" s="6" t="n">
        <v>1.38172</v>
      </c>
      <c r="D23" s="6" t="n">
        <v>8.000000000000001e-05</v>
      </c>
      <c r="E23" s="6">
        <f>C23*sel_scale</f>
        <v/>
      </c>
      <c r="F23" s="6">
        <f>IF(AND(B23&gt;=10,B23&lt;=14),sel_ev_daily*sel_dayshare/5,IF(OR(B23&gt;=22,B23&lt;=5),sel_ev_daily*(1-sel_dayshare)/8,0))</f>
        <v/>
      </c>
    </row>
    <row r="24">
      <c r="A24" s="6" t="inlineStr">
        <is>
          <t>2012-07-01</t>
        </is>
      </c>
      <c r="B24" s="6" t="n">
        <v>22</v>
      </c>
      <c r="C24" s="6" t="n">
        <v>1.29608</v>
      </c>
      <c r="D24" s="6" t="n">
        <v>0.00015</v>
      </c>
      <c r="E24" s="6">
        <f>C24*sel_scale</f>
        <v/>
      </c>
      <c r="F24" s="6">
        <f>IF(AND(B24&gt;=10,B24&lt;=14),sel_ev_daily*sel_dayshare/5,IF(OR(B24&gt;=22,B24&lt;=5),sel_ev_daily*(1-sel_dayshare)/8,0))</f>
        <v/>
      </c>
    </row>
    <row r="25">
      <c r="A25" s="6" t="inlineStr">
        <is>
          <t>2012-07-01</t>
        </is>
      </c>
      <c r="B25" s="6" t="n">
        <v>23</v>
      </c>
      <c r="C25" s="6" t="n">
        <v>1.23081</v>
      </c>
      <c r="D25" s="6" t="n">
        <v>6e-05</v>
      </c>
      <c r="E25" s="6">
        <f>C25*sel_scale</f>
        <v/>
      </c>
      <c r="F25" s="6">
        <f>IF(AND(B25&gt;=10,B25&lt;=14),sel_ev_daily*sel_dayshare/5,IF(OR(B25&gt;=22,B25&lt;=5),sel_ev_daily*(1-sel_dayshare)/8,0))</f>
        <v/>
      </c>
    </row>
    <row r="26">
      <c r="A26" s="6" t="inlineStr">
        <is>
          <t>2012-07-02</t>
        </is>
      </c>
      <c r="B26" s="6" t="n">
        <v>0</v>
      </c>
      <c r="C26" s="6" t="n">
        <v>1.20319</v>
      </c>
      <c r="D26" s="6" t="n">
        <v>0.00025</v>
      </c>
      <c r="E26" s="6">
        <f>C26*sel_scale</f>
        <v/>
      </c>
      <c r="F26" s="6">
        <f>IF(AND(B26&gt;=10,B26&lt;=14),sel_ev_daily*sel_dayshare/5,IF(OR(B26&gt;=22,B26&lt;=5),sel_ev_daily*(1-sel_dayshare)/8,0))</f>
        <v/>
      </c>
    </row>
    <row r="27">
      <c r="A27" s="6" t="inlineStr">
        <is>
          <t>2012-07-02</t>
        </is>
      </c>
      <c r="B27" s="6" t="n">
        <v>1</v>
      </c>
      <c r="C27" s="6" t="n">
        <v>0.9336100000000001</v>
      </c>
      <c r="D27" s="6" t="n">
        <v>0.00037</v>
      </c>
      <c r="E27" s="6">
        <f>C27*sel_scale</f>
        <v/>
      </c>
      <c r="F27" s="6">
        <f>IF(AND(B27&gt;=10,B27&lt;=14),sel_ev_daily*sel_dayshare/5,IF(OR(B27&gt;=22,B27&lt;=5),sel_ev_daily*(1-sel_dayshare)/8,0))</f>
        <v/>
      </c>
    </row>
    <row r="28">
      <c r="A28" s="6" t="inlineStr">
        <is>
          <t>2012-07-02</t>
        </is>
      </c>
      <c r="B28" s="6" t="n">
        <v>2</v>
      </c>
      <c r="C28" s="6" t="n">
        <v>0.6764</v>
      </c>
      <c r="D28" s="6" t="n">
        <v>0.00072</v>
      </c>
      <c r="E28" s="6">
        <f>C28*sel_scale</f>
        <v/>
      </c>
      <c r="F28" s="6">
        <f>IF(AND(B28&gt;=10,B28&lt;=14),sel_ev_daily*sel_dayshare/5,IF(OR(B28&gt;=22,B28&lt;=5),sel_ev_daily*(1-sel_dayshare)/8,0))</f>
        <v/>
      </c>
    </row>
    <row r="29">
      <c r="A29" s="6" t="inlineStr">
        <is>
          <t>2012-07-02</t>
        </is>
      </c>
      <c r="B29" s="6" t="n">
        <v>3</v>
      </c>
      <c r="C29" s="6" t="n">
        <v>0.51342</v>
      </c>
      <c r="D29" s="6" t="n">
        <v>0.0017</v>
      </c>
      <c r="E29" s="6">
        <f>C29*sel_scale</f>
        <v/>
      </c>
      <c r="F29" s="6">
        <f>IF(AND(B29&gt;=10,B29&lt;=14),sel_ev_daily*sel_dayshare/5,IF(OR(B29&gt;=22,B29&lt;=5),sel_ev_daily*(1-sel_dayshare)/8,0))</f>
        <v/>
      </c>
    </row>
    <row r="30">
      <c r="A30" s="6" t="inlineStr">
        <is>
          <t>2012-07-02</t>
        </is>
      </c>
      <c r="B30" s="6" t="n">
        <v>4</v>
      </c>
      <c r="C30" s="6" t="n">
        <v>0.54131</v>
      </c>
      <c r="D30" s="6" t="n">
        <v>0.00109</v>
      </c>
      <c r="E30" s="6">
        <f>C30*sel_scale</f>
        <v/>
      </c>
      <c r="F30" s="6">
        <f>IF(AND(B30&gt;=10,B30&lt;=14),sel_ev_daily*sel_dayshare/5,IF(OR(B30&gt;=22,B30&lt;=5),sel_ev_daily*(1-sel_dayshare)/8,0))</f>
        <v/>
      </c>
    </row>
    <row r="31">
      <c r="A31" s="6" t="inlineStr">
        <is>
          <t>2012-07-02</t>
        </is>
      </c>
      <c r="B31" s="6" t="n">
        <v>5</v>
      </c>
      <c r="C31" s="6" t="n">
        <v>0.64666</v>
      </c>
      <c r="D31" s="6" t="n">
        <v>0.00075</v>
      </c>
      <c r="E31" s="6">
        <f>C31*sel_scale</f>
        <v/>
      </c>
      <c r="F31" s="6">
        <f>IF(AND(B31&gt;=10,B31&lt;=14),sel_ev_daily*sel_dayshare/5,IF(OR(B31&gt;=22,B31&lt;=5),sel_ev_daily*(1-sel_dayshare)/8,0))</f>
        <v/>
      </c>
    </row>
    <row r="32">
      <c r="A32" s="6" t="inlineStr">
        <is>
          <t>2012-07-02</t>
        </is>
      </c>
      <c r="B32" s="6" t="n">
        <v>6</v>
      </c>
      <c r="C32" s="6" t="n">
        <v>0.87905</v>
      </c>
      <c r="D32" s="6" t="n">
        <v>0.00055</v>
      </c>
      <c r="E32" s="6">
        <f>C32*sel_scale</f>
        <v/>
      </c>
      <c r="F32" s="6">
        <f>IF(AND(B32&gt;=10,B32&lt;=14),sel_ev_daily*sel_dayshare/5,IF(OR(B32&gt;=22,B32&lt;=5),sel_ev_daily*(1-sel_dayshare)/8,0))</f>
        <v/>
      </c>
    </row>
    <row r="33">
      <c r="A33" s="6" t="inlineStr">
        <is>
          <t>2012-07-02</t>
        </is>
      </c>
      <c r="B33" s="6" t="n">
        <v>7</v>
      </c>
      <c r="C33" s="6" t="n">
        <v>1.08775</v>
      </c>
      <c r="D33" s="6" t="n">
        <v>0.02871</v>
      </c>
      <c r="E33" s="6">
        <f>C33*sel_scale</f>
        <v/>
      </c>
      <c r="F33" s="6">
        <f>IF(AND(B33&gt;=10,B33&lt;=14),sel_ev_daily*sel_dayshare/5,IF(OR(B33&gt;=22,B33&lt;=5),sel_ev_daily*(1-sel_dayshare)/8,0))</f>
        <v/>
      </c>
    </row>
    <row r="34">
      <c r="A34" s="6" t="inlineStr">
        <is>
          <t>2012-07-02</t>
        </is>
      </c>
      <c r="B34" s="6" t="n">
        <v>8</v>
      </c>
      <c r="C34" s="6" t="n">
        <v>1.07176</v>
      </c>
      <c r="D34" s="6" t="n">
        <v>0.17325</v>
      </c>
      <c r="E34" s="6">
        <f>C34*sel_scale</f>
        <v/>
      </c>
      <c r="F34" s="6">
        <f>IF(AND(B34&gt;=10,B34&lt;=14),sel_ev_daily*sel_dayshare/5,IF(OR(B34&gt;=22,B34&lt;=5),sel_ev_daily*(1-sel_dayshare)/8,0))</f>
        <v/>
      </c>
    </row>
    <row r="35">
      <c r="A35" s="6" t="inlineStr">
        <is>
          <t>2012-07-02</t>
        </is>
      </c>
      <c r="B35" s="6" t="n">
        <v>9</v>
      </c>
      <c r="C35" s="6" t="n">
        <v>0.96266</v>
      </c>
      <c r="D35" s="6" t="n">
        <v>0.34932</v>
      </c>
      <c r="E35" s="6">
        <f>C35*sel_scale</f>
        <v/>
      </c>
      <c r="F35" s="6">
        <f>IF(AND(B35&gt;=10,B35&lt;=14),sel_ev_daily*sel_dayshare/5,IF(OR(B35&gt;=22,B35&lt;=5),sel_ev_daily*(1-sel_dayshare)/8,0))</f>
        <v/>
      </c>
    </row>
    <row r="36">
      <c r="A36" s="6" t="inlineStr">
        <is>
          <t>2012-07-02</t>
        </is>
      </c>
      <c r="B36" s="6" t="n">
        <v>10</v>
      </c>
      <c r="C36" s="6" t="n">
        <v>0.80303</v>
      </c>
      <c r="D36" s="6" t="n">
        <v>0.47977</v>
      </c>
      <c r="E36" s="6">
        <f>C36*sel_scale</f>
        <v/>
      </c>
      <c r="F36" s="6">
        <f>IF(AND(B36&gt;=10,B36&lt;=14),sel_ev_daily*sel_dayshare/5,IF(OR(B36&gt;=22,B36&lt;=5),sel_ev_daily*(1-sel_dayshare)/8,0))</f>
        <v/>
      </c>
    </row>
    <row r="37">
      <c r="A37" s="6" t="inlineStr">
        <is>
          <t>2012-07-02</t>
        </is>
      </c>
      <c r="B37" s="6" t="n">
        <v>11</v>
      </c>
      <c r="C37" s="6" t="n">
        <v>0.70346</v>
      </c>
      <c r="D37" s="6" t="n">
        <v>0.5174299999999999</v>
      </c>
      <c r="E37" s="6">
        <f>C37*sel_scale</f>
        <v/>
      </c>
      <c r="F37" s="6">
        <f>IF(AND(B37&gt;=10,B37&lt;=14),sel_ev_daily*sel_dayshare/5,IF(OR(B37&gt;=22,B37&lt;=5),sel_ev_daily*(1-sel_dayshare)/8,0))</f>
        <v/>
      </c>
    </row>
    <row r="38">
      <c r="A38" s="6" t="inlineStr">
        <is>
          <t>2012-07-02</t>
        </is>
      </c>
      <c r="B38" s="6" t="n">
        <v>12</v>
      </c>
      <c r="C38" s="6" t="n">
        <v>0.69934</v>
      </c>
      <c r="D38" s="6" t="n">
        <v>0.42558</v>
      </c>
      <c r="E38" s="6">
        <f>C38*sel_scale</f>
        <v/>
      </c>
      <c r="F38" s="6">
        <f>IF(AND(B38&gt;=10,B38&lt;=14),sel_ev_daily*sel_dayshare/5,IF(OR(B38&gt;=22,B38&lt;=5),sel_ev_daily*(1-sel_dayshare)/8,0))</f>
        <v/>
      </c>
    </row>
    <row r="39">
      <c r="A39" s="6" t="inlineStr">
        <is>
          <t>2012-07-02</t>
        </is>
      </c>
      <c r="B39" s="6" t="n">
        <v>13</v>
      </c>
      <c r="C39" s="6" t="n">
        <v>0.71477</v>
      </c>
      <c r="D39" s="6" t="n">
        <v>0.35383</v>
      </c>
      <c r="E39" s="6">
        <f>C39*sel_scale</f>
        <v/>
      </c>
      <c r="F39" s="6">
        <f>IF(AND(B39&gt;=10,B39&lt;=14),sel_ev_daily*sel_dayshare/5,IF(OR(B39&gt;=22,B39&lt;=5),sel_ev_daily*(1-sel_dayshare)/8,0))</f>
        <v/>
      </c>
    </row>
    <row r="40">
      <c r="A40" s="6" t="inlineStr">
        <is>
          <t>2012-07-02</t>
        </is>
      </c>
      <c r="B40" s="6" t="n">
        <v>14</v>
      </c>
      <c r="C40" s="6" t="n">
        <v>0.6869499999999999</v>
      </c>
      <c r="D40" s="6" t="n">
        <v>0.26703</v>
      </c>
      <c r="E40" s="6">
        <f>C40*sel_scale</f>
        <v/>
      </c>
      <c r="F40" s="6">
        <f>IF(AND(B40&gt;=10,B40&lt;=14),sel_ev_daily*sel_dayshare/5,IF(OR(B40&gt;=22,B40&lt;=5),sel_ev_daily*(1-sel_dayshare)/8,0))</f>
        <v/>
      </c>
    </row>
    <row r="41">
      <c r="A41" s="6" t="inlineStr">
        <is>
          <t>2012-07-02</t>
        </is>
      </c>
      <c r="B41" s="6" t="n">
        <v>15</v>
      </c>
      <c r="C41" s="6" t="n">
        <v>0.73283</v>
      </c>
      <c r="D41" s="6" t="n">
        <v>0.12087</v>
      </c>
      <c r="E41" s="6">
        <f>C41*sel_scale</f>
        <v/>
      </c>
      <c r="F41" s="6">
        <f>IF(AND(B41&gt;=10,B41&lt;=14),sel_ev_daily*sel_dayshare/5,IF(OR(B41&gt;=22,B41&lt;=5),sel_ev_daily*(1-sel_dayshare)/8,0))</f>
        <v/>
      </c>
    </row>
    <row r="42">
      <c r="A42" s="6" t="inlineStr">
        <is>
          <t>2012-07-02</t>
        </is>
      </c>
      <c r="B42" s="6" t="n">
        <v>16</v>
      </c>
      <c r="C42" s="6" t="n">
        <v>0.97214</v>
      </c>
      <c r="D42" s="6" t="n">
        <v>0.01923</v>
      </c>
      <c r="E42" s="6">
        <f>C42*sel_scale</f>
        <v/>
      </c>
      <c r="F42" s="6">
        <f>IF(AND(B42&gt;=10,B42&lt;=14),sel_ev_daily*sel_dayshare/5,IF(OR(B42&gt;=22,B42&lt;=5),sel_ev_daily*(1-sel_dayshare)/8,0))</f>
        <v/>
      </c>
    </row>
    <row r="43">
      <c r="A43" s="6" t="inlineStr">
        <is>
          <t>2012-07-02</t>
        </is>
      </c>
      <c r="B43" s="6" t="n">
        <v>17</v>
      </c>
      <c r="C43" s="6" t="n">
        <v>1.46215</v>
      </c>
      <c r="D43" s="6" t="n">
        <v>8.000000000000001e-05</v>
      </c>
      <c r="E43" s="6">
        <f>C43*sel_scale</f>
        <v/>
      </c>
      <c r="F43" s="6">
        <f>IF(AND(B43&gt;=10,B43&lt;=14),sel_ev_daily*sel_dayshare/5,IF(OR(B43&gt;=22,B43&lt;=5),sel_ev_daily*(1-sel_dayshare)/8,0))</f>
        <v/>
      </c>
    </row>
    <row r="44">
      <c r="A44" s="6" t="inlineStr">
        <is>
          <t>2012-07-02</t>
        </is>
      </c>
      <c r="B44" s="6" t="n">
        <v>18</v>
      </c>
      <c r="C44" s="6" t="n">
        <v>1.67585</v>
      </c>
      <c r="D44" s="6" t="n">
        <v>0.00015</v>
      </c>
      <c r="E44" s="6">
        <f>C44*sel_scale</f>
        <v/>
      </c>
      <c r="F44" s="6">
        <f>IF(AND(B44&gt;=10,B44&lt;=14),sel_ev_daily*sel_dayshare/5,IF(OR(B44&gt;=22,B44&lt;=5),sel_ev_daily*(1-sel_dayshare)/8,0))</f>
        <v/>
      </c>
    </row>
    <row r="45">
      <c r="A45" s="6" t="inlineStr">
        <is>
          <t>2012-07-02</t>
        </is>
      </c>
      <c r="B45" s="6" t="n">
        <v>19</v>
      </c>
      <c r="C45" s="6" t="n">
        <v>1.60736</v>
      </c>
      <c r="D45" s="6" t="n">
        <v>0.00013</v>
      </c>
      <c r="E45" s="6">
        <f>C45*sel_scale</f>
        <v/>
      </c>
      <c r="F45" s="6">
        <f>IF(AND(B45&gt;=10,B45&lt;=14),sel_ev_daily*sel_dayshare/5,IF(OR(B45&gt;=22,B45&lt;=5),sel_ev_daily*(1-sel_dayshare)/8,0))</f>
        <v/>
      </c>
    </row>
    <row r="46">
      <c r="A46" s="6" t="inlineStr">
        <is>
          <t>2012-07-02</t>
        </is>
      </c>
      <c r="B46" s="6" t="n">
        <v>20</v>
      </c>
      <c r="C46" s="6" t="n">
        <v>1.4703</v>
      </c>
      <c r="D46" s="6" t="n">
        <v>9.000000000000001e-05</v>
      </c>
      <c r="E46" s="6">
        <f>C46*sel_scale</f>
        <v/>
      </c>
      <c r="F46" s="6">
        <f>IF(AND(B46&gt;=10,B46&lt;=14),sel_ev_daily*sel_dayshare/5,IF(OR(B46&gt;=22,B46&lt;=5),sel_ev_daily*(1-sel_dayshare)/8,0))</f>
        <v/>
      </c>
    </row>
    <row r="47">
      <c r="A47" s="6" t="inlineStr">
        <is>
          <t>2012-07-02</t>
        </is>
      </c>
      <c r="B47" s="6" t="n">
        <v>21</v>
      </c>
      <c r="C47" s="6" t="n">
        <v>1.34961</v>
      </c>
      <c r="D47" s="6" t="n">
        <v>0.0001</v>
      </c>
      <c r="E47" s="6">
        <f>C47*sel_scale</f>
        <v/>
      </c>
      <c r="F47" s="6">
        <f>IF(AND(B47&gt;=10,B47&lt;=14),sel_ev_daily*sel_dayshare/5,IF(OR(B47&gt;=22,B47&lt;=5),sel_ev_daily*(1-sel_dayshare)/8,0))</f>
        <v/>
      </c>
    </row>
    <row r="48">
      <c r="A48" s="6" t="inlineStr">
        <is>
          <t>2012-07-02</t>
        </is>
      </c>
      <c r="B48" s="6" t="n">
        <v>22</v>
      </c>
      <c r="C48" s="6" t="n">
        <v>1.24454</v>
      </c>
      <c r="D48" s="6" t="n">
        <v>0.00017</v>
      </c>
      <c r="E48" s="6">
        <f>C48*sel_scale</f>
        <v/>
      </c>
      <c r="F48" s="6">
        <f>IF(AND(B48&gt;=10,B48&lt;=14),sel_ev_daily*sel_dayshare/5,IF(OR(B48&gt;=22,B48&lt;=5),sel_ev_daily*(1-sel_dayshare)/8,0))</f>
        <v/>
      </c>
    </row>
    <row r="49">
      <c r="A49" s="6" t="inlineStr">
        <is>
          <t>2012-07-02</t>
        </is>
      </c>
      <c r="B49" s="6" t="n">
        <v>23</v>
      </c>
      <c r="C49" s="6" t="n">
        <v>1.17144</v>
      </c>
      <c r="D49" s="6" t="n">
        <v>0.0002</v>
      </c>
      <c r="E49" s="6">
        <f>C49*sel_scale</f>
        <v/>
      </c>
      <c r="F49" s="6">
        <f>IF(AND(B49&gt;=10,B49&lt;=14),sel_ev_daily*sel_dayshare/5,IF(OR(B49&gt;=22,B49&lt;=5),sel_ev_daily*(1-sel_dayshare)/8,0))</f>
        <v/>
      </c>
    </row>
    <row r="50">
      <c r="A50" s="6" t="inlineStr">
        <is>
          <t>2012-07-03</t>
        </is>
      </c>
      <c r="B50" s="6" t="n">
        <v>0</v>
      </c>
      <c r="C50" s="6" t="n">
        <v>1.25527</v>
      </c>
      <c r="D50" s="6" t="n">
        <v>0.00034</v>
      </c>
      <c r="E50" s="6">
        <f>C50*sel_scale</f>
        <v/>
      </c>
      <c r="F50" s="6">
        <f>IF(AND(B50&gt;=10,B50&lt;=14),sel_ev_daily*sel_dayshare/5,IF(OR(B50&gt;=22,B50&lt;=5),sel_ev_daily*(1-sel_dayshare)/8,0))</f>
        <v/>
      </c>
    </row>
    <row r="51">
      <c r="A51" s="6" t="inlineStr">
        <is>
          <t>2012-07-03</t>
        </is>
      </c>
      <c r="B51" s="6" t="n">
        <v>1</v>
      </c>
      <c r="C51" s="6" t="n">
        <v>1.06143</v>
      </c>
      <c r="D51" s="6" t="n">
        <v>0.00062</v>
      </c>
      <c r="E51" s="6">
        <f>C51*sel_scale</f>
        <v/>
      </c>
      <c r="F51" s="6">
        <f>IF(AND(B51&gt;=10,B51&lt;=14),sel_ev_daily*sel_dayshare/5,IF(OR(B51&gt;=22,B51&lt;=5),sel_ev_daily*(1-sel_dayshare)/8,0))</f>
        <v/>
      </c>
    </row>
    <row r="52">
      <c r="A52" s="6" t="inlineStr">
        <is>
          <t>2012-07-03</t>
        </is>
      </c>
      <c r="B52" s="6" t="n">
        <v>2</v>
      </c>
      <c r="C52" s="6" t="n">
        <v>0.74405</v>
      </c>
      <c r="D52" s="6" t="n">
        <v>0.0006400000000000001</v>
      </c>
      <c r="E52" s="6">
        <f>C52*sel_scale</f>
        <v/>
      </c>
      <c r="F52" s="6">
        <f>IF(AND(B52&gt;=10,B52&lt;=14),sel_ev_daily*sel_dayshare/5,IF(OR(B52&gt;=22,B52&lt;=5),sel_ev_daily*(1-sel_dayshare)/8,0))</f>
        <v/>
      </c>
    </row>
    <row r="53">
      <c r="A53" s="6" t="inlineStr">
        <is>
          <t>2012-07-03</t>
        </is>
      </c>
      <c r="B53" s="6" t="n">
        <v>3</v>
      </c>
      <c r="C53" s="6" t="n">
        <v>0.60677</v>
      </c>
      <c r="D53" s="6" t="n">
        <v>0.00109</v>
      </c>
      <c r="E53" s="6">
        <f>C53*sel_scale</f>
        <v/>
      </c>
      <c r="F53" s="6">
        <f>IF(AND(B53&gt;=10,B53&lt;=14),sel_ev_daily*sel_dayshare/5,IF(OR(B53&gt;=22,B53&lt;=5),sel_ev_daily*(1-sel_dayshare)/8,0))</f>
        <v/>
      </c>
    </row>
    <row r="54">
      <c r="A54" s="6" t="inlineStr">
        <is>
          <t>2012-07-03</t>
        </is>
      </c>
      <c r="B54" s="6" t="n">
        <v>4</v>
      </c>
      <c r="C54" s="6" t="n">
        <v>0.55249</v>
      </c>
      <c r="D54" s="6" t="n">
        <v>0.00114</v>
      </c>
      <c r="E54" s="6">
        <f>C54*sel_scale</f>
        <v/>
      </c>
      <c r="F54" s="6">
        <f>IF(AND(B54&gt;=10,B54&lt;=14),sel_ev_daily*sel_dayshare/5,IF(OR(B54&gt;=22,B54&lt;=5),sel_ev_daily*(1-sel_dayshare)/8,0))</f>
        <v/>
      </c>
    </row>
    <row r="55">
      <c r="A55" s="6" t="inlineStr">
        <is>
          <t>2012-07-03</t>
        </is>
      </c>
      <c r="B55" s="6" t="n">
        <v>5</v>
      </c>
      <c r="C55" s="6" t="n">
        <v>0.59222</v>
      </c>
      <c r="D55" s="6" t="n">
        <v>0.00052</v>
      </c>
      <c r="E55" s="6">
        <f>C55*sel_scale</f>
        <v/>
      </c>
      <c r="F55" s="6">
        <f>IF(AND(B55&gt;=10,B55&lt;=14),sel_ev_daily*sel_dayshare/5,IF(OR(B55&gt;=22,B55&lt;=5),sel_ev_daily*(1-sel_dayshare)/8,0))</f>
        <v/>
      </c>
    </row>
    <row r="56">
      <c r="A56" s="6" t="inlineStr">
        <is>
          <t>2012-07-03</t>
        </is>
      </c>
      <c r="B56" s="6" t="n">
        <v>6</v>
      </c>
      <c r="C56" s="6" t="n">
        <v>0.88676</v>
      </c>
      <c r="D56" s="6" t="n">
        <v>0.00043</v>
      </c>
      <c r="E56" s="6">
        <f>C56*sel_scale</f>
        <v/>
      </c>
      <c r="F56" s="6">
        <f>IF(AND(B56&gt;=10,B56&lt;=14),sel_ev_daily*sel_dayshare/5,IF(OR(B56&gt;=22,B56&lt;=5),sel_ev_daily*(1-sel_dayshare)/8,0))</f>
        <v/>
      </c>
    </row>
    <row r="57">
      <c r="A57" s="6" t="inlineStr">
        <is>
          <t>2012-07-03</t>
        </is>
      </c>
      <c r="B57" s="6" t="n">
        <v>7</v>
      </c>
      <c r="C57" s="6" t="n">
        <v>1.02986</v>
      </c>
      <c r="D57" s="6" t="n">
        <v>0.0283</v>
      </c>
      <c r="E57" s="6">
        <f>C57*sel_scale</f>
        <v/>
      </c>
      <c r="F57" s="6">
        <f>IF(AND(B57&gt;=10,B57&lt;=14),sel_ev_daily*sel_dayshare/5,IF(OR(B57&gt;=22,B57&lt;=5),sel_ev_daily*(1-sel_dayshare)/8,0))</f>
        <v/>
      </c>
    </row>
    <row r="58">
      <c r="A58" s="6" t="inlineStr">
        <is>
          <t>2012-07-03</t>
        </is>
      </c>
      <c r="B58" s="6" t="n">
        <v>8</v>
      </c>
      <c r="C58" s="6" t="n">
        <v>1.09463</v>
      </c>
      <c r="D58" s="6" t="n">
        <v>0.17258</v>
      </c>
      <c r="E58" s="6">
        <f>C58*sel_scale</f>
        <v/>
      </c>
      <c r="F58" s="6">
        <f>IF(AND(B58&gt;=10,B58&lt;=14),sel_ev_daily*sel_dayshare/5,IF(OR(B58&gt;=22,B58&lt;=5),sel_ev_daily*(1-sel_dayshare)/8,0))</f>
        <v/>
      </c>
    </row>
    <row r="59">
      <c r="A59" s="6" t="inlineStr">
        <is>
          <t>2012-07-03</t>
        </is>
      </c>
      <c r="B59" s="6" t="n">
        <v>9</v>
      </c>
      <c r="C59" s="6" t="n">
        <v>0.98348</v>
      </c>
      <c r="D59" s="6" t="n">
        <v>0.34715</v>
      </c>
      <c r="E59" s="6">
        <f>C59*sel_scale</f>
        <v/>
      </c>
      <c r="F59" s="6">
        <f>IF(AND(B59&gt;=10,B59&lt;=14),sel_ev_daily*sel_dayshare/5,IF(OR(B59&gt;=22,B59&lt;=5),sel_ev_daily*(1-sel_dayshare)/8,0))</f>
        <v/>
      </c>
    </row>
    <row r="60">
      <c r="A60" s="6" t="inlineStr">
        <is>
          <t>2012-07-03</t>
        </is>
      </c>
      <c r="B60" s="6" t="n">
        <v>10</v>
      </c>
      <c r="C60" s="6" t="n">
        <v>0.83961</v>
      </c>
      <c r="D60" s="6" t="n">
        <v>0.47799</v>
      </c>
      <c r="E60" s="6">
        <f>C60*sel_scale</f>
        <v/>
      </c>
      <c r="F60" s="6">
        <f>IF(AND(B60&gt;=10,B60&lt;=14),sel_ev_daily*sel_dayshare/5,IF(OR(B60&gt;=22,B60&lt;=5),sel_ev_daily*(1-sel_dayshare)/8,0))</f>
        <v/>
      </c>
    </row>
    <row r="61">
      <c r="A61" s="6" t="inlineStr">
        <is>
          <t>2012-07-03</t>
        </is>
      </c>
      <c r="B61" s="6" t="n">
        <v>11</v>
      </c>
      <c r="C61" s="6" t="n">
        <v>0.79887</v>
      </c>
      <c r="D61" s="6" t="n">
        <v>0.54328</v>
      </c>
      <c r="E61" s="6">
        <f>C61*sel_scale</f>
        <v/>
      </c>
      <c r="F61" s="6">
        <f>IF(AND(B61&gt;=10,B61&lt;=14),sel_ev_daily*sel_dayshare/5,IF(OR(B61&gt;=22,B61&lt;=5),sel_ev_daily*(1-sel_dayshare)/8,0))</f>
        <v/>
      </c>
    </row>
    <row r="62">
      <c r="A62" s="6" t="inlineStr">
        <is>
          <t>2012-07-03</t>
        </is>
      </c>
      <c r="B62" s="6" t="n">
        <v>12</v>
      </c>
      <c r="C62" s="6" t="n">
        <v>0.73237</v>
      </c>
      <c r="D62" s="6" t="n">
        <v>0.53688</v>
      </c>
      <c r="E62" s="6">
        <f>C62*sel_scale</f>
        <v/>
      </c>
      <c r="F62" s="6">
        <f>IF(AND(B62&gt;=10,B62&lt;=14),sel_ev_daily*sel_dayshare/5,IF(OR(B62&gt;=22,B62&lt;=5),sel_ev_daily*(1-sel_dayshare)/8,0))</f>
        <v/>
      </c>
    </row>
    <row r="63">
      <c r="A63" s="6" t="inlineStr">
        <is>
          <t>2012-07-03</t>
        </is>
      </c>
      <c r="B63" s="6" t="n">
        <v>13</v>
      </c>
      <c r="C63" s="6" t="n">
        <v>0.66015</v>
      </c>
      <c r="D63" s="6" t="n">
        <v>0.43932</v>
      </c>
      <c r="E63" s="6">
        <f>C63*sel_scale</f>
        <v/>
      </c>
      <c r="F63" s="6">
        <f>IF(AND(B63&gt;=10,B63&lt;=14),sel_ev_daily*sel_dayshare/5,IF(OR(B63&gt;=22,B63&lt;=5),sel_ev_daily*(1-sel_dayshare)/8,0))</f>
        <v/>
      </c>
    </row>
    <row r="64">
      <c r="A64" s="6" t="inlineStr">
        <is>
          <t>2012-07-03</t>
        </is>
      </c>
      <c r="B64" s="6" t="n">
        <v>14</v>
      </c>
      <c r="C64" s="6" t="n">
        <v>0.63234</v>
      </c>
      <c r="D64" s="6" t="n">
        <v>0.30317</v>
      </c>
      <c r="E64" s="6">
        <f>C64*sel_scale</f>
        <v/>
      </c>
      <c r="F64" s="6">
        <f>IF(AND(B64&gt;=10,B64&lt;=14),sel_ev_daily*sel_dayshare/5,IF(OR(B64&gt;=22,B64&lt;=5),sel_ev_daily*(1-sel_dayshare)/8,0))</f>
        <v/>
      </c>
    </row>
    <row r="65">
      <c r="A65" s="6" t="inlineStr">
        <is>
          <t>2012-07-03</t>
        </is>
      </c>
      <c r="B65" s="6" t="n">
        <v>15</v>
      </c>
      <c r="C65" s="6" t="n">
        <v>0.68177</v>
      </c>
      <c r="D65" s="6" t="n">
        <v>0.14975</v>
      </c>
      <c r="E65" s="6">
        <f>C65*sel_scale</f>
        <v/>
      </c>
      <c r="F65" s="6">
        <f>IF(AND(B65&gt;=10,B65&lt;=14),sel_ev_daily*sel_dayshare/5,IF(OR(B65&gt;=22,B65&lt;=5),sel_ev_daily*(1-sel_dayshare)/8,0))</f>
        <v/>
      </c>
    </row>
    <row r="66">
      <c r="A66" s="6" t="inlineStr">
        <is>
          <t>2012-07-03</t>
        </is>
      </c>
      <c r="B66" s="6" t="n">
        <v>16</v>
      </c>
      <c r="C66" s="6" t="n">
        <v>0.98855</v>
      </c>
      <c r="D66" s="6" t="n">
        <v>0.02261</v>
      </c>
      <c r="E66" s="6">
        <f>C66*sel_scale</f>
        <v/>
      </c>
      <c r="F66" s="6">
        <f>IF(AND(B66&gt;=10,B66&lt;=14),sel_ev_daily*sel_dayshare/5,IF(OR(B66&gt;=22,B66&lt;=5),sel_ev_daily*(1-sel_dayshare)/8,0))</f>
        <v/>
      </c>
    </row>
    <row r="67">
      <c r="A67" s="6" t="inlineStr">
        <is>
          <t>2012-07-03</t>
        </is>
      </c>
      <c r="B67" s="6" t="n">
        <v>17</v>
      </c>
      <c r="C67" s="6" t="n">
        <v>1.51876</v>
      </c>
      <c r="D67" s="6" t="n">
        <v>0.00011</v>
      </c>
      <c r="E67" s="6">
        <f>C67*sel_scale</f>
        <v/>
      </c>
      <c r="F67" s="6">
        <f>IF(AND(B67&gt;=10,B67&lt;=14),sel_ev_daily*sel_dayshare/5,IF(OR(B67&gt;=22,B67&lt;=5),sel_ev_daily*(1-sel_dayshare)/8,0))</f>
        <v/>
      </c>
    </row>
    <row r="68">
      <c r="A68" s="6" t="inlineStr">
        <is>
          <t>2012-07-03</t>
        </is>
      </c>
      <c r="B68" s="6" t="n">
        <v>18</v>
      </c>
      <c r="C68" s="6" t="n">
        <v>1.71066</v>
      </c>
      <c r="D68" s="6" t="n">
        <v>6.999999999999999e-05</v>
      </c>
      <c r="E68" s="6">
        <f>C68*sel_scale</f>
        <v/>
      </c>
      <c r="F68" s="6">
        <f>IF(AND(B68&gt;=10,B68&lt;=14),sel_ev_daily*sel_dayshare/5,IF(OR(B68&gt;=22,B68&lt;=5),sel_ev_daily*(1-sel_dayshare)/8,0))</f>
        <v/>
      </c>
    </row>
    <row r="69">
      <c r="A69" s="6" t="inlineStr">
        <is>
          <t>2012-07-03</t>
        </is>
      </c>
      <c r="B69" s="6" t="n">
        <v>19</v>
      </c>
      <c r="C69" s="6" t="n">
        <v>1.5588</v>
      </c>
      <c r="D69" s="6" t="n">
        <v>0.00011</v>
      </c>
      <c r="E69" s="6">
        <f>C69*sel_scale</f>
        <v/>
      </c>
      <c r="F69" s="6">
        <f>IF(AND(B69&gt;=10,B69&lt;=14),sel_ev_daily*sel_dayshare/5,IF(OR(B69&gt;=22,B69&lt;=5),sel_ev_daily*(1-sel_dayshare)/8,0))</f>
        <v/>
      </c>
    </row>
    <row r="70">
      <c r="A70" s="6" t="inlineStr">
        <is>
          <t>2012-07-03</t>
        </is>
      </c>
      <c r="B70" s="6" t="n">
        <v>20</v>
      </c>
      <c r="C70" s="6" t="n">
        <v>1.50019</v>
      </c>
      <c r="D70" s="6" t="n">
        <v>6e-05</v>
      </c>
      <c r="E70" s="6">
        <f>C70*sel_scale</f>
        <v/>
      </c>
      <c r="F70" s="6">
        <f>IF(AND(B70&gt;=10,B70&lt;=14),sel_ev_daily*sel_dayshare/5,IF(OR(B70&gt;=22,B70&lt;=5),sel_ev_daily*(1-sel_dayshare)/8,0))</f>
        <v/>
      </c>
    </row>
    <row r="71">
      <c r="A71" s="6" t="inlineStr">
        <is>
          <t>2012-07-03</t>
        </is>
      </c>
      <c r="B71" s="6" t="n">
        <v>21</v>
      </c>
      <c r="C71" s="6" t="n">
        <v>1.3986</v>
      </c>
      <c r="D71" s="6" t="n">
        <v>0.00013</v>
      </c>
      <c r="E71" s="6">
        <f>C71*sel_scale</f>
        <v/>
      </c>
      <c r="F71" s="6">
        <f>IF(AND(B71&gt;=10,B71&lt;=14),sel_ev_daily*sel_dayshare/5,IF(OR(B71&gt;=22,B71&lt;=5),sel_ev_daily*(1-sel_dayshare)/8,0))</f>
        <v/>
      </c>
    </row>
    <row r="72">
      <c r="A72" s="6" t="inlineStr">
        <is>
          <t>2012-07-03</t>
        </is>
      </c>
      <c r="B72" s="6" t="n">
        <v>22</v>
      </c>
      <c r="C72" s="6" t="n">
        <v>1.29819</v>
      </c>
      <c r="D72" s="6" t="n">
        <v>0.00013</v>
      </c>
      <c r="E72" s="6">
        <f>C72*sel_scale</f>
        <v/>
      </c>
      <c r="F72" s="6">
        <f>IF(AND(B72&gt;=10,B72&lt;=14),sel_ev_daily*sel_dayshare/5,IF(OR(B72&gt;=22,B72&lt;=5),sel_ev_daily*(1-sel_dayshare)/8,0))</f>
        <v/>
      </c>
    </row>
    <row r="73">
      <c r="A73" s="6" t="inlineStr">
        <is>
          <t>2012-07-03</t>
        </is>
      </c>
      <c r="B73" s="6" t="n">
        <v>23</v>
      </c>
      <c r="C73" s="6" t="n">
        <v>1.18708</v>
      </c>
      <c r="D73" s="6" t="n">
        <v>0.00012</v>
      </c>
      <c r="E73" s="6">
        <f>C73*sel_scale</f>
        <v/>
      </c>
      <c r="F73" s="6">
        <f>IF(AND(B73&gt;=10,B73&lt;=14),sel_ev_daily*sel_dayshare/5,IF(OR(B73&gt;=22,B73&lt;=5),sel_ev_daily*(1-sel_dayshare)/8,0))</f>
        <v/>
      </c>
    </row>
    <row r="74">
      <c r="A74" s="6" t="inlineStr">
        <is>
          <t>2012-07-04</t>
        </is>
      </c>
      <c r="B74" s="6" t="n">
        <v>0</v>
      </c>
      <c r="C74" s="6" t="n">
        <v>1.23466</v>
      </c>
      <c r="D74" s="6" t="n">
        <v>0.00026</v>
      </c>
      <c r="E74" s="6">
        <f>C74*sel_scale</f>
        <v/>
      </c>
      <c r="F74" s="6">
        <f>IF(AND(B74&gt;=10,B74&lt;=14),sel_ev_daily*sel_dayshare/5,IF(OR(B74&gt;=22,B74&lt;=5),sel_ev_daily*(1-sel_dayshare)/8,0))</f>
        <v/>
      </c>
    </row>
    <row r="75">
      <c r="A75" s="6" t="inlineStr">
        <is>
          <t>2012-07-04</t>
        </is>
      </c>
      <c r="B75" s="6" t="n">
        <v>1</v>
      </c>
      <c r="C75" s="6" t="n">
        <v>1.00119</v>
      </c>
      <c r="D75" s="6" t="n">
        <v>0.00034</v>
      </c>
      <c r="E75" s="6">
        <f>C75*sel_scale</f>
        <v/>
      </c>
      <c r="F75" s="6">
        <f>IF(AND(B75&gt;=10,B75&lt;=14),sel_ev_daily*sel_dayshare/5,IF(OR(B75&gt;=22,B75&lt;=5),sel_ev_daily*(1-sel_dayshare)/8,0))</f>
        <v/>
      </c>
    </row>
    <row r="76">
      <c r="A76" s="6" t="inlineStr">
        <is>
          <t>2012-07-04</t>
        </is>
      </c>
      <c r="B76" s="6" t="n">
        <v>2</v>
      </c>
      <c r="C76" s="6" t="n">
        <v>0.7420600000000001</v>
      </c>
      <c r="D76" s="6" t="n">
        <v>0.00078</v>
      </c>
      <c r="E76" s="6">
        <f>C76*sel_scale</f>
        <v/>
      </c>
      <c r="F76" s="6">
        <f>IF(AND(B76&gt;=10,B76&lt;=14),sel_ev_daily*sel_dayshare/5,IF(OR(B76&gt;=22,B76&lt;=5),sel_ev_daily*(1-sel_dayshare)/8,0))</f>
        <v/>
      </c>
    </row>
    <row r="77">
      <c r="A77" s="6" t="inlineStr">
        <is>
          <t>2012-07-04</t>
        </is>
      </c>
      <c r="B77" s="6" t="n">
        <v>3</v>
      </c>
      <c r="C77" s="6" t="n">
        <v>0.58991</v>
      </c>
      <c r="D77" s="6" t="n">
        <v>0.00055</v>
      </c>
      <c r="E77" s="6">
        <f>C77*sel_scale</f>
        <v/>
      </c>
      <c r="F77" s="6">
        <f>IF(AND(B77&gt;=10,B77&lt;=14),sel_ev_daily*sel_dayshare/5,IF(OR(B77&gt;=22,B77&lt;=5),sel_ev_daily*(1-sel_dayshare)/8,0))</f>
        <v/>
      </c>
    </row>
    <row r="78">
      <c r="A78" s="6" t="inlineStr">
        <is>
          <t>2012-07-04</t>
        </is>
      </c>
      <c r="B78" s="6" t="n">
        <v>4</v>
      </c>
      <c r="C78" s="6" t="n">
        <v>0.54261</v>
      </c>
      <c r="D78" s="6" t="n">
        <v>0.0009700000000000001</v>
      </c>
      <c r="E78" s="6">
        <f>C78*sel_scale</f>
        <v/>
      </c>
      <c r="F78" s="6">
        <f>IF(AND(B78&gt;=10,B78&lt;=14),sel_ev_daily*sel_dayshare/5,IF(OR(B78&gt;=22,B78&lt;=5),sel_ev_daily*(1-sel_dayshare)/8,0))</f>
        <v/>
      </c>
    </row>
    <row r="79">
      <c r="A79" s="6" t="inlineStr">
        <is>
          <t>2012-07-04</t>
        </is>
      </c>
      <c r="B79" s="6" t="n">
        <v>5</v>
      </c>
      <c r="C79" s="6" t="n">
        <v>0.6545800000000001</v>
      </c>
      <c r="D79" s="6" t="n">
        <v>0.00102</v>
      </c>
      <c r="E79" s="6">
        <f>C79*sel_scale</f>
        <v/>
      </c>
      <c r="F79" s="6">
        <f>IF(AND(B79&gt;=10,B79&lt;=14),sel_ev_daily*sel_dayshare/5,IF(OR(B79&gt;=22,B79&lt;=5),sel_ev_daily*(1-sel_dayshare)/8,0))</f>
        <v/>
      </c>
    </row>
    <row r="80">
      <c r="A80" s="6" t="inlineStr">
        <is>
          <t>2012-07-04</t>
        </is>
      </c>
      <c r="B80" s="6" t="n">
        <v>6</v>
      </c>
      <c r="C80" s="6" t="n">
        <v>0.95</v>
      </c>
      <c r="D80" s="6" t="n">
        <v>0.00071</v>
      </c>
      <c r="E80" s="6">
        <f>C80*sel_scale</f>
        <v/>
      </c>
      <c r="F80" s="6">
        <f>IF(AND(B80&gt;=10,B80&lt;=14),sel_ev_daily*sel_dayshare/5,IF(OR(B80&gt;=22,B80&lt;=5),sel_ev_daily*(1-sel_dayshare)/8,0))</f>
        <v/>
      </c>
    </row>
    <row r="81">
      <c r="A81" s="6" t="inlineStr">
        <is>
          <t>2012-07-04</t>
        </is>
      </c>
      <c r="B81" s="6" t="n">
        <v>7</v>
      </c>
      <c r="C81" s="6" t="n">
        <v>0.9881799999999999</v>
      </c>
      <c r="D81" s="6" t="n">
        <v>0.01778</v>
      </c>
      <c r="E81" s="6">
        <f>C81*sel_scale</f>
        <v/>
      </c>
      <c r="F81" s="6">
        <f>IF(AND(B81&gt;=10,B81&lt;=14),sel_ev_daily*sel_dayshare/5,IF(OR(B81&gt;=22,B81&lt;=5),sel_ev_daily*(1-sel_dayshare)/8,0))</f>
        <v/>
      </c>
    </row>
    <row r="82">
      <c r="A82" s="6" t="inlineStr">
        <is>
          <t>2012-07-04</t>
        </is>
      </c>
      <c r="B82" s="6" t="n">
        <v>8</v>
      </c>
      <c r="C82" s="6" t="n">
        <v>1.05591</v>
      </c>
      <c r="D82" s="6" t="n">
        <v>0.15258</v>
      </c>
      <c r="E82" s="6">
        <f>C82*sel_scale</f>
        <v/>
      </c>
      <c r="F82" s="6">
        <f>IF(AND(B82&gt;=10,B82&lt;=14),sel_ev_daily*sel_dayshare/5,IF(OR(B82&gt;=22,B82&lt;=5),sel_ev_daily*(1-sel_dayshare)/8,0))</f>
        <v/>
      </c>
    </row>
    <row r="83">
      <c r="A83" s="6" t="inlineStr">
        <is>
          <t>2012-07-04</t>
        </is>
      </c>
      <c r="B83" s="6" t="n">
        <v>9</v>
      </c>
      <c r="C83" s="6" t="n">
        <v>0.9583</v>
      </c>
      <c r="D83" s="6" t="n">
        <v>0.30242</v>
      </c>
      <c r="E83" s="6">
        <f>C83*sel_scale</f>
        <v/>
      </c>
      <c r="F83" s="6">
        <f>IF(AND(B83&gt;=10,B83&lt;=14),sel_ev_daily*sel_dayshare/5,IF(OR(B83&gt;=22,B83&lt;=5),sel_ev_daily*(1-sel_dayshare)/8,0))</f>
        <v/>
      </c>
    </row>
    <row r="84">
      <c r="A84" s="6" t="inlineStr">
        <is>
          <t>2012-07-04</t>
        </is>
      </c>
      <c r="B84" s="6" t="n">
        <v>10</v>
      </c>
      <c r="C84" s="6" t="n">
        <v>0.9161899999999999</v>
      </c>
      <c r="D84" s="6" t="n">
        <v>0.437</v>
      </c>
      <c r="E84" s="6">
        <f>C84*sel_scale</f>
        <v/>
      </c>
      <c r="F84" s="6">
        <f>IF(AND(B84&gt;=10,B84&lt;=14),sel_ev_daily*sel_dayshare/5,IF(OR(B84&gt;=22,B84&lt;=5),sel_ev_daily*(1-sel_dayshare)/8,0))</f>
        <v/>
      </c>
    </row>
    <row r="85">
      <c r="A85" s="6" t="inlineStr">
        <is>
          <t>2012-07-04</t>
        </is>
      </c>
      <c r="B85" s="6" t="n">
        <v>11</v>
      </c>
      <c r="C85" s="6" t="n">
        <v>0.81792</v>
      </c>
      <c r="D85" s="6" t="n">
        <v>0.48122</v>
      </c>
      <c r="E85" s="6">
        <f>C85*sel_scale</f>
        <v/>
      </c>
      <c r="F85" s="6">
        <f>IF(AND(B85&gt;=10,B85&lt;=14),sel_ev_daily*sel_dayshare/5,IF(OR(B85&gt;=22,B85&lt;=5),sel_ev_daily*(1-sel_dayshare)/8,0))</f>
        <v/>
      </c>
    </row>
    <row r="86">
      <c r="A86" s="6" t="inlineStr">
        <is>
          <t>2012-07-04</t>
        </is>
      </c>
      <c r="B86" s="6" t="n">
        <v>12</v>
      </c>
      <c r="C86" s="6" t="n">
        <v>0.78759</v>
      </c>
      <c r="D86" s="6" t="n">
        <v>0.45844</v>
      </c>
      <c r="E86" s="6">
        <f>C86*sel_scale</f>
        <v/>
      </c>
      <c r="F86" s="6">
        <f>IF(AND(B86&gt;=10,B86&lt;=14),sel_ev_daily*sel_dayshare/5,IF(OR(B86&gt;=22,B86&lt;=5),sel_ev_daily*(1-sel_dayshare)/8,0))</f>
        <v/>
      </c>
    </row>
    <row r="87">
      <c r="A87" s="6" t="inlineStr">
        <is>
          <t>2012-07-04</t>
        </is>
      </c>
      <c r="B87" s="6" t="n">
        <v>13</v>
      </c>
      <c r="C87" s="6" t="n">
        <v>0.7271300000000001</v>
      </c>
      <c r="D87" s="6" t="n">
        <v>0.3165</v>
      </c>
      <c r="E87" s="6">
        <f>C87*sel_scale</f>
        <v/>
      </c>
      <c r="F87" s="6">
        <f>IF(AND(B87&gt;=10,B87&lt;=14),sel_ev_daily*sel_dayshare/5,IF(OR(B87&gt;=22,B87&lt;=5),sel_ev_daily*(1-sel_dayshare)/8,0))</f>
        <v/>
      </c>
    </row>
    <row r="88">
      <c r="A88" s="6" t="inlineStr">
        <is>
          <t>2012-07-04</t>
        </is>
      </c>
      <c r="B88" s="6" t="n">
        <v>14</v>
      </c>
      <c r="C88" s="6" t="n">
        <v>0.79043</v>
      </c>
      <c r="D88" s="6" t="n">
        <v>0.19792</v>
      </c>
      <c r="E88" s="6">
        <f>C88*sel_scale</f>
        <v/>
      </c>
      <c r="F88" s="6">
        <f>IF(AND(B88&gt;=10,B88&lt;=14),sel_ev_daily*sel_dayshare/5,IF(OR(B88&gt;=22,B88&lt;=5),sel_ev_daily*(1-sel_dayshare)/8,0))</f>
        <v/>
      </c>
    </row>
    <row r="89">
      <c r="A89" s="6" t="inlineStr">
        <is>
          <t>2012-07-04</t>
        </is>
      </c>
      <c r="B89" s="6" t="n">
        <v>15</v>
      </c>
      <c r="C89" s="6" t="n">
        <v>0.8777</v>
      </c>
      <c r="D89" s="6" t="n">
        <v>0.09722</v>
      </c>
      <c r="E89" s="6">
        <f>C89*sel_scale</f>
        <v/>
      </c>
      <c r="F89" s="6">
        <f>IF(AND(B89&gt;=10,B89&lt;=14),sel_ev_daily*sel_dayshare/5,IF(OR(B89&gt;=22,B89&lt;=5),sel_ev_daily*(1-sel_dayshare)/8,0))</f>
        <v/>
      </c>
    </row>
    <row r="90">
      <c r="A90" s="6" t="inlineStr">
        <is>
          <t>2012-07-04</t>
        </is>
      </c>
      <c r="B90" s="6" t="n">
        <v>16</v>
      </c>
      <c r="C90" s="6" t="n">
        <v>1.1228</v>
      </c>
      <c r="D90" s="6" t="n">
        <v>0.01841</v>
      </c>
      <c r="E90" s="6">
        <f>C90*sel_scale</f>
        <v/>
      </c>
      <c r="F90" s="6">
        <f>IF(AND(B90&gt;=10,B90&lt;=14),sel_ev_daily*sel_dayshare/5,IF(OR(B90&gt;=22,B90&lt;=5),sel_ev_daily*(1-sel_dayshare)/8,0))</f>
        <v/>
      </c>
    </row>
    <row r="91">
      <c r="A91" s="6" t="inlineStr">
        <is>
          <t>2012-07-04</t>
        </is>
      </c>
      <c r="B91" s="6" t="n">
        <v>17</v>
      </c>
      <c r="C91" s="6" t="n">
        <v>1.51278</v>
      </c>
      <c r="D91" s="6" t="n">
        <v>4e-05</v>
      </c>
      <c r="E91" s="6">
        <f>C91*sel_scale</f>
        <v/>
      </c>
      <c r="F91" s="6">
        <f>IF(AND(B91&gt;=10,B91&lt;=14),sel_ev_daily*sel_dayshare/5,IF(OR(B91&gt;=22,B91&lt;=5),sel_ev_daily*(1-sel_dayshare)/8,0))</f>
        <v/>
      </c>
    </row>
    <row r="92">
      <c r="A92" s="6" t="inlineStr">
        <is>
          <t>2012-07-04</t>
        </is>
      </c>
      <c r="B92" s="6" t="n">
        <v>18</v>
      </c>
      <c r="C92" s="6" t="n">
        <v>1.79894</v>
      </c>
      <c r="D92" s="6" t="n">
        <v>0.00013</v>
      </c>
      <c r="E92" s="6">
        <f>C92*sel_scale</f>
        <v/>
      </c>
      <c r="F92" s="6">
        <f>IF(AND(B92&gt;=10,B92&lt;=14),sel_ev_daily*sel_dayshare/5,IF(OR(B92&gt;=22,B92&lt;=5),sel_ev_daily*(1-sel_dayshare)/8,0))</f>
        <v/>
      </c>
    </row>
    <row r="93">
      <c r="A93" s="6" t="inlineStr">
        <is>
          <t>2012-07-04</t>
        </is>
      </c>
      <c r="B93" s="6" t="n">
        <v>19</v>
      </c>
      <c r="C93" s="6" t="n">
        <v>1.64706</v>
      </c>
      <c r="D93" s="6" t="n">
        <v>0.00012</v>
      </c>
      <c r="E93" s="6">
        <f>C93*sel_scale</f>
        <v/>
      </c>
      <c r="F93" s="6">
        <f>IF(AND(B93&gt;=10,B93&lt;=14),sel_ev_daily*sel_dayshare/5,IF(OR(B93&gt;=22,B93&lt;=5),sel_ev_daily*(1-sel_dayshare)/8,0))</f>
        <v/>
      </c>
    </row>
    <row r="94">
      <c r="A94" s="6" t="inlineStr">
        <is>
          <t>2012-07-04</t>
        </is>
      </c>
      <c r="B94" s="6" t="n">
        <v>20</v>
      </c>
      <c r="C94" s="6" t="n">
        <v>1.5871</v>
      </c>
      <c r="D94" s="6" t="n">
        <v>8.000000000000001e-05</v>
      </c>
      <c r="E94" s="6">
        <f>C94*sel_scale</f>
        <v/>
      </c>
      <c r="F94" s="6">
        <f>IF(AND(B94&gt;=10,B94&lt;=14),sel_ev_daily*sel_dayshare/5,IF(OR(B94&gt;=22,B94&lt;=5),sel_ev_daily*(1-sel_dayshare)/8,0))</f>
        <v/>
      </c>
    </row>
    <row r="95">
      <c r="A95" s="6" t="inlineStr">
        <is>
          <t>2012-07-04</t>
        </is>
      </c>
      <c r="B95" s="6" t="n">
        <v>21</v>
      </c>
      <c r="C95" s="6" t="n">
        <v>1.4219</v>
      </c>
      <c r="D95" s="6" t="n">
        <v>6e-05</v>
      </c>
      <c r="E95" s="6">
        <f>C95*sel_scale</f>
        <v/>
      </c>
      <c r="F95" s="6">
        <f>IF(AND(B95&gt;=10,B95&lt;=14),sel_ev_daily*sel_dayshare/5,IF(OR(B95&gt;=22,B95&lt;=5),sel_ev_daily*(1-sel_dayshare)/8,0))</f>
        <v/>
      </c>
    </row>
    <row r="96">
      <c r="A96" s="6" t="inlineStr">
        <is>
          <t>2012-07-04</t>
        </is>
      </c>
      <c r="B96" s="6" t="n">
        <v>22</v>
      </c>
      <c r="C96" s="6" t="n">
        <v>1.28812</v>
      </c>
      <c r="D96" s="6" t="n">
        <v>0.00011</v>
      </c>
      <c r="E96" s="6">
        <f>C96*sel_scale</f>
        <v/>
      </c>
      <c r="F96" s="6">
        <f>IF(AND(B96&gt;=10,B96&lt;=14),sel_ev_daily*sel_dayshare/5,IF(OR(B96&gt;=22,B96&lt;=5),sel_ev_daily*(1-sel_dayshare)/8,0))</f>
        <v/>
      </c>
    </row>
    <row r="97">
      <c r="A97" s="6" t="inlineStr">
        <is>
          <t>2012-07-04</t>
        </is>
      </c>
      <c r="B97" s="6" t="n">
        <v>23</v>
      </c>
      <c r="C97" s="6" t="n">
        <v>1.28086</v>
      </c>
      <c r="D97" s="6" t="n">
        <v>9.000000000000001e-05</v>
      </c>
      <c r="E97" s="6">
        <f>C97*sel_scale</f>
        <v/>
      </c>
      <c r="F97" s="6">
        <f>IF(AND(B97&gt;=10,B97&lt;=14),sel_ev_daily*sel_dayshare/5,IF(OR(B97&gt;=22,B97&lt;=5),sel_ev_daily*(1-sel_dayshare)/8,0))</f>
        <v/>
      </c>
    </row>
    <row r="98">
      <c r="A98" s="6" t="inlineStr">
        <is>
          <t>2012-07-05</t>
        </is>
      </c>
      <c r="B98" s="6" t="n">
        <v>0</v>
      </c>
      <c r="C98" s="6" t="n">
        <v>1.28919</v>
      </c>
      <c r="D98" s="6" t="n">
        <v>0.00036</v>
      </c>
      <c r="E98" s="6">
        <f>C98*sel_scale</f>
        <v/>
      </c>
      <c r="F98" s="6">
        <f>IF(AND(B98&gt;=10,B98&lt;=14),sel_ev_daily*sel_dayshare/5,IF(OR(B98&gt;=22,B98&lt;=5),sel_ev_daily*(1-sel_dayshare)/8,0))</f>
        <v/>
      </c>
    </row>
    <row r="99">
      <c r="A99" s="6" t="inlineStr">
        <is>
          <t>2012-07-05</t>
        </is>
      </c>
      <c r="B99" s="6" t="n">
        <v>1</v>
      </c>
      <c r="C99" s="6" t="n">
        <v>0.95373</v>
      </c>
      <c r="D99" s="6" t="n">
        <v>0.00067</v>
      </c>
      <c r="E99" s="6">
        <f>C99*sel_scale</f>
        <v/>
      </c>
      <c r="F99" s="6">
        <f>IF(AND(B99&gt;=10,B99&lt;=14),sel_ev_daily*sel_dayshare/5,IF(OR(B99&gt;=22,B99&lt;=5),sel_ev_daily*(1-sel_dayshare)/8,0))</f>
        <v/>
      </c>
    </row>
    <row r="100">
      <c r="A100" s="6" t="inlineStr">
        <is>
          <t>2012-07-05</t>
        </is>
      </c>
      <c r="B100" s="6" t="n">
        <v>2</v>
      </c>
      <c r="C100" s="6" t="n">
        <v>0.7195</v>
      </c>
      <c r="D100" s="6" t="n">
        <v>0.00117</v>
      </c>
      <c r="E100" s="6">
        <f>C100*sel_scale</f>
        <v/>
      </c>
      <c r="F100" s="6">
        <f>IF(AND(B100&gt;=10,B100&lt;=14),sel_ev_daily*sel_dayshare/5,IF(OR(B100&gt;=22,B100&lt;=5),sel_ev_daily*(1-sel_dayshare)/8,0))</f>
        <v/>
      </c>
    </row>
    <row r="101">
      <c r="A101" s="6" t="inlineStr">
        <is>
          <t>2012-07-05</t>
        </is>
      </c>
      <c r="B101" s="6" t="n">
        <v>3</v>
      </c>
      <c r="C101" s="6" t="n">
        <v>0.5646600000000001</v>
      </c>
      <c r="D101" s="6" t="n">
        <v>0.00207</v>
      </c>
      <c r="E101" s="6">
        <f>C101*sel_scale</f>
        <v/>
      </c>
      <c r="F101" s="6">
        <f>IF(AND(B101&gt;=10,B101&lt;=14),sel_ev_daily*sel_dayshare/5,IF(OR(B101&gt;=22,B101&lt;=5),sel_ev_daily*(1-sel_dayshare)/8,0))</f>
        <v/>
      </c>
    </row>
    <row r="102">
      <c r="A102" s="6" t="inlineStr">
        <is>
          <t>2012-07-05</t>
        </is>
      </c>
      <c r="B102" s="6" t="n">
        <v>4</v>
      </c>
      <c r="C102" s="6" t="n">
        <v>0.53245</v>
      </c>
      <c r="D102" s="6" t="n">
        <v>0.00183</v>
      </c>
      <c r="E102" s="6">
        <f>C102*sel_scale</f>
        <v/>
      </c>
      <c r="F102" s="6">
        <f>IF(AND(B102&gt;=10,B102&lt;=14),sel_ev_daily*sel_dayshare/5,IF(OR(B102&gt;=22,B102&lt;=5),sel_ev_daily*(1-sel_dayshare)/8,0))</f>
        <v/>
      </c>
    </row>
    <row r="103">
      <c r="A103" s="6" t="inlineStr">
        <is>
          <t>2012-07-05</t>
        </is>
      </c>
      <c r="B103" s="6" t="n">
        <v>5</v>
      </c>
      <c r="C103" s="6" t="n">
        <v>0.65281</v>
      </c>
      <c r="D103" s="6" t="n">
        <v>0.00153</v>
      </c>
      <c r="E103" s="6">
        <f>C103*sel_scale</f>
        <v/>
      </c>
      <c r="F103" s="6">
        <f>IF(AND(B103&gt;=10,B103&lt;=14),sel_ev_daily*sel_dayshare/5,IF(OR(B103&gt;=22,B103&lt;=5),sel_ev_daily*(1-sel_dayshare)/8,0))</f>
        <v/>
      </c>
    </row>
    <row r="104">
      <c r="A104" s="6" t="inlineStr">
        <is>
          <t>2012-07-05</t>
        </is>
      </c>
      <c r="B104" s="6" t="n">
        <v>6</v>
      </c>
      <c r="C104" s="6" t="n">
        <v>0.89006</v>
      </c>
      <c r="D104" s="6" t="n">
        <v>0.0008899999999999999</v>
      </c>
      <c r="E104" s="6">
        <f>C104*sel_scale</f>
        <v/>
      </c>
      <c r="F104" s="6">
        <f>IF(AND(B104&gt;=10,B104&lt;=14),sel_ev_daily*sel_dayshare/5,IF(OR(B104&gt;=22,B104&lt;=5),sel_ev_daily*(1-sel_dayshare)/8,0))</f>
        <v/>
      </c>
    </row>
    <row r="105">
      <c r="A105" s="6" t="inlineStr">
        <is>
          <t>2012-07-05</t>
        </is>
      </c>
      <c r="B105" s="6" t="n">
        <v>7</v>
      </c>
      <c r="C105" s="6" t="n">
        <v>1.02251</v>
      </c>
      <c r="D105" s="6" t="n">
        <v>0.01737</v>
      </c>
      <c r="E105" s="6">
        <f>C105*sel_scale</f>
        <v/>
      </c>
      <c r="F105" s="6">
        <f>IF(AND(B105&gt;=10,B105&lt;=14),sel_ev_daily*sel_dayshare/5,IF(OR(B105&gt;=22,B105&lt;=5),sel_ev_daily*(1-sel_dayshare)/8,0))</f>
        <v/>
      </c>
    </row>
    <row r="106">
      <c r="A106" s="6" t="inlineStr">
        <is>
          <t>2012-07-05</t>
        </is>
      </c>
      <c r="B106" s="6" t="n">
        <v>8</v>
      </c>
      <c r="C106" s="6" t="n">
        <v>1.07175</v>
      </c>
      <c r="D106" s="6" t="n">
        <v>0.12709</v>
      </c>
      <c r="E106" s="6">
        <f>C106*sel_scale</f>
        <v/>
      </c>
      <c r="F106" s="6">
        <f>IF(AND(B106&gt;=10,B106&lt;=14),sel_ev_daily*sel_dayshare/5,IF(OR(B106&gt;=22,B106&lt;=5),sel_ev_daily*(1-sel_dayshare)/8,0))</f>
        <v/>
      </c>
    </row>
    <row r="107">
      <c r="A107" s="6" t="inlineStr">
        <is>
          <t>2012-07-05</t>
        </is>
      </c>
      <c r="B107" s="6" t="n">
        <v>9</v>
      </c>
      <c r="C107" s="6" t="n">
        <v>0.89812</v>
      </c>
      <c r="D107" s="6" t="n">
        <v>0.26164</v>
      </c>
      <c r="E107" s="6">
        <f>C107*sel_scale</f>
        <v/>
      </c>
      <c r="F107" s="6">
        <f>IF(AND(B107&gt;=10,B107&lt;=14),sel_ev_daily*sel_dayshare/5,IF(OR(B107&gt;=22,B107&lt;=5),sel_ev_daily*(1-sel_dayshare)/8,0))</f>
        <v/>
      </c>
    </row>
    <row r="108">
      <c r="A108" s="6" t="inlineStr">
        <is>
          <t>2012-07-05</t>
        </is>
      </c>
      <c r="B108" s="6" t="n">
        <v>10</v>
      </c>
      <c r="C108" s="6" t="n">
        <v>0.79701</v>
      </c>
      <c r="D108" s="6" t="n">
        <v>0.3633</v>
      </c>
      <c r="E108" s="6">
        <f>C108*sel_scale</f>
        <v/>
      </c>
      <c r="F108" s="6">
        <f>IF(AND(B108&gt;=10,B108&lt;=14),sel_ev_daily*sel_dayshare/5,IF(OR(B108&gt;=22,B108&lt;=5),sel_ev_daily*(1-sel_dayshare)/8,0))</f>
        <v/>
      </c>
    </row>
    <row r="109">
      <c r="A109" s="6" t="inlineStr">
        <is>
          <t>2012-07-05</t>
        </is>
      </c>
      <c r="B109" s="6" t="n">
        <v>11</v>
      </c>
      <c r="C109" s="6" t="n">
        <v>0.75934</v>
      </c>
      <c r="D109" s="6" t="n">
        <v>0.39931</v>
      </c>
      <c r="E109" s="6">
        <f>C109*sel_scale</f>
        <v/>
      </c>
      <c r="F109" s="6">
        <f>IF(AND(B109&gt;=10,B109&lt;=14),sel_ev_daily*sel_dayshare/5,IF(OR(B109&gt;=22,B109&lt;=5),sel_ev_daily*(1-sel_dayshare)/8,0))</f>
        <v/>
      </c>
    </row>
    <row r="110">
      <c r="A110" s="6" t="inlineStr">
        <is>
          <t>2012-07-05</t>
        </is>
      </c>
      <c r="B110" s="6" t="n">
        <v>12</v>
      </c>
      <c r="C110" s="6" t="n">
        <v>0.7358</v>
      </c>
      <c r="D110" s="6" t="n">
        <v>0.42</v>
      </c>
      <c r="E110" s="6">
        <f>C110*sel_scale</f>
        <v/>
      </c>
      <c r="F110" s="6">
        <f>IF(AND(B110&gt;=10,B110&lt;=14),sel_ev_daily*sel_dayshare/5,IF(OR(B110&gt;=22,B110&lt;=5),sel_ev_daily*(1-sel_dayshare)/8,0))</f>
        <v/>
      </c>
    </row>
    <row r="111">
      <c r="A111" s="6" t="inlineStr">
        <is>
          <t>2012-07-05</t>
        </is>
      </c>
      <c r="B111" s="6" t="n">
        <v>13</v>
      </c>
      <c r="C111" s="6" t="n">
        <v>0.714</v>
      </c>
      <c r="D111" s="6" t="n">
        <v>0.25389</v>
      </c>
      <c r="E111" s="6">
        <f>C111*sel_scale</f>
        <v/>
      </c>
      <c r="F111" s="6">
        <f>IF(AND(B111&gt;=10,B111&lt;=14),sel_ev_daily*sel_dayshare/5,IF(OR(B111&gt;=22,B111&lt;=5),sel_ev_daily*(1-sel_dayshare)/8,0))</f>
        <v/>
      </c>
    </row>
    <row r="112">
      <c r="A112" s="6" t="inlineStr">
        <is>
          <t>2012-07-05</t>
        </is>
      </c>
      <c r="B112" s="6" t="n">
        <v>14</v>
      </c>
      <c r="C112" s="6" t="n">
        <v>0.73955</v>
      </c>
      <c r="D112" s="6" t="n">
        <v>0.26521</v>
      </c>
      <c r="E112" s="6">
        <f>C112*sel_scale</f>
        <v/>
      </c>
      <c r="F112" s="6">
        <f>IF(AND(B112&gt;=10,B112&lt;=14),sel_ev_daily*sel_dayshare/5,IF(OR(B112&gt;=22,B112&lt;=5),sel_ev_daily*(1-sel_dayshare)/8,0))</f>
        <v/>
      </c>
    </row>
    <row r="113">
      <c r="A113" s="6" t="inlineStr">
        <is>
          <t>2012-07-05</t>
        </is>
      </c>
      <c r="B113" s="6" t="n">
        <v>15</v>
      </c>
      <c r="C113" s="6" t="n">
        <v>0.8090000000000001</v>
      </c>
      <c r="D113" s="6" t="n">
        <v>0.13773</v>
      </c>
      <c r="E113" s="6">
        <f>C113*sel_scale</f>
        <v/>
      </c>
      <c r="F113" s="6">
        <f>IF(AND(B113&gt;=10,B113&lt;=14),sel_ev_daily*sel_dayshare/5,IF(OR(B113&gt;=22,B113&lt;=5),sel_ev_daily*(1-sel_dayshare)/8,0))</f>
        <v/>
      </c>
    </row>
    <row r="114">
      <c r="A114" s="6" t="inlineStr">
        <is>
          <t>2012-07-05</t>
        </is>
      </c>
      <c r="B114" s="6" t="n">
        <v>16</v>
      </c>
      <c r="C114" s="6" t="n">
        <v>1.05012</v>
      </c>
      <c r="D114" s="6" t="n">
        <v>0.02617</v>
      </c>
      <c r="E114" s="6">
        <f>C114*sel_scale</f>
        <v/>
      </c>
      <c r="F114" s="6">
        <f>IF(AND(B114&gt;=10,B114&lt;=14),sel_ev_daily*sel_dayshare/5,IF(OR(B114&gt;=22,B114&lt;=5),sel_ev_daily*(1-sel_dayshare)/8,0))</f>
        <v/>
      </c>
    </row>
    <row r="115">
      <c r="A115" s="6" t="inlineStr">
        <is>
          <t>2012-07-05</t>
        </is>
      </c>
      <c r="B115" s="6" t="n">
        <v>17</v>
      </c>
      <c r="C115" s="6" t="n">
        <v>1.51679</v>
      </c>
      <c r="D115" s="6" t="n">
        <v>9.000000000000001e-05</v>
      </c>
      <c r="E115" s="6">
        <f>C115*sel_scale</f>
        <v/>
      </c>
      <c r="F115" s="6">
        <f>IF(AND(B115&gt;=10,B115&lt;=14),sel_ev_daily*sel_dayshare/5,IF(OR(B115&gt;=22,B115&lt;=5),sel_ev_daily*(1-sel_dayshare)/8,0))</f>
        <v/>
      </c>
    </row>
    <row r="116">
      <c r="A116" s="6" t="inlineStr">
        <is>
          <t>2012-07-05</t>
        </is>
      </c>
      <c r="B116" s="6" t="n">
        <v>18</v>
      </c>
      <c r="C116" s="6" t="n">
        <v>1.55509</v>
      </c>
      <c r="D116" s="6" t="n">
        <v>6.999999999999999e-05</v>
      </c>
      <c r="E116" s="6">
        <f>C116*sel_scale</f>
        <v/>
      </c>
      <c r="F116" s="6">
        <f>IF(AND(B116&gt;=10,B116&lt;=14),sel_ev_daily*sel_dayshare/5,IF(OR(B116&gt;=22,B116&lt;=5),sel_ev_daily*(1-sel_dayshare)/8,0))</f>
        <v/>
      </c>
    </row>
    <row r="117">
      <c r="A117" s="6" t="inlineStr">
        <is>
          <t>2012-07-05</t>
        </is>
      </c>
      <c r="B117" s="6" t="n">
        <v>19</v>
      </c>
      <c r="C117" s="6" t="n">
        <v>1.53208</v>
      </c>
      <c r="D117" s="6" t="n">
        <v>0.00014</v>
      </c>
      <c r="E117" s="6">
        <f>C117*sel_scale</f>
        <v/>
      </c>
      <c r="F117" s="6">
        <f>IF(AND(B117&gt;=10,B117&lt;=14),sel_ev_daily*sel_dayshare/5,IF(OR(B117&gt;=22,B117&lt;=5),sel_ev_daily*(1-sel_dayshare)/8,0))</f>
        <v/>
      </c>
    </row>
    <row r="118">
      <c r="A118" s="6" t="inlineStr">
        <is>
          <t>2012-07-05</t>
        </is>
      </c>
      <c r="B118" s="6" t="n">
        <v>20</v>
      </c>
      <c r="C118" s="6" t="n">
        <v>1.51908</v>
      </c>
      <c r="D118" s="6" t="n">
        <v>0.00015</v>
      </c>
      <c r="E118" s="6">
        <f>C118*sel_scale</f>
        <v/>
      </c>
      <c r="F118" s="6">
        <f>IF(AND(B118&gt;=10,B118&lt;=14),sel_ev_daily*sel_dayshare/5,IF(OR(B118&gt;=22,B118&lt;=5),sel_ev_daily*(1-sel_dayshare)/8,0))</f>
        <v/>
      </c>
    </row>
    <row r="119">
      <c r="A119" s="6" t="inlineStr">
        <is>
          <t>2012-07-05</t>
        </is>
      </c>
      <c r="B119" s="6" t="n">
        <v>21</v>
      </c>
      <c r="C119" s="6" t="n">
        <v>1.32898</v>
      </c>
      <c r="D119" s="6" t="n">
        <v>0.00011</v>
      </c>
      <c r="E119" s="6">
        <f>C119*sel_scale</f>
        <v/>
      </c>
      <c r="F119" s="6">
        <f>IF(AND(B119&gt;=10,B119&lt;=14),sel_ev_daily*sel_dayshare/5,IF(OR(B119&gt;=22,B119&lt;=5),sel_ev_daily*(1-sel_dayshare)/8,0))</f>
        <v/>
      </c>
    </row>
    <row r="120">
      <c r="A120" s="6" t="inlineStr">
        <is>
          <t>2012-07-05</t>
        </is>
      </c>
      <c r="B120" s="6" t="n">
        <v>22</v>
      </c>
      <c r="C120" s="6" t="n">
        <v>1.31274</v>
      </c>
      <c r="D120" s="6" t="n">
        <v>4e-05</v>
      </c>
      <c r="E120" s="6">
        <f>C120*sel_scale</f>
        <v/>
      </c>
      <c r="F120" s="6">
        <f>IF(AND(B120&gt;=10,B120&lt;=14),sel_ev_daily*sel_dayshare/5,IF(OR(B120&gt;=22,B120&lt;=5),sel_ev_daily*(1-sel_dayshare)/8,0))</f>
        <v/>
      </c>
    </row>
    <row r="121">
      <c r="A121" s="6" t="inlineStr">
        <is>
          <t>2012-07-05</t>
        </is>
      </c>
      <c r="B121" s="6" t="n">
        <v>23</v>
      </c>
      <c r="C121" s="6" t="n">
        <v>1.2765</v>
      </c>
      <c r="D121" s="6" t="n">
        <v>0.00016</v>
      </c>
      <c r="E121" s="6">
        <f>C121*sel_scale</f>
        <v/>
      </c>
      <c r="F121" s="6">
        <f>IF(AND(B121&gt;=10,B121&lt;=14),sel_ev_daily*sel_dayshare/5,IF(OR(B121&gt;=22,B121&lt;=5),sel_ev_daily*(1-sel_dayshare)/8,0))</f>
        <v/>
      </c>
    </row>
    <row r="122">
      <c r="A122" s="6" t="inlineStr">
        <is>
          <t>2012-07-06</t>
        </is>
      </c>
      <c r="B122" s="6" t="n">
        <v>0</v>
      </c>
      <c r="C122" s="6" t="n">
        <v>1.2713</v>
      </c>
      <c r="D122" s="6" t="n">
        <v>0.00011</v>
      </c>
      <c r="E122" s="6">
        <f>C122*sel_scale</f>
        <v/>
      </c>
      <c r="F122" s="6">
        <f>IF(AND(B122&gt;=10,B122&lt;=14),sel_ev_daily*sel_dayshare/5,IF(OR(B122&gt;=22,B122&lt;=5),sel_ev_daily*(1-sel_dayshare)/8,0))</f>
        <v/>
      </c>
    </row>
    <row r="123">
      <c r="A123" s="6" t="inlineStr">
        <is>
          <t>2012-07-06</t>
        </is>
      </c>
      <c r="B123" s="6" t="n">
        <v>1</v>
      </c>
      <c r="C123" s="6" t="n">
        <v>1.04999</v>
      </c>
      <c r="D123" s="6" t="n">
        <v>0.00021</v>
      </c>
      <c r="E123" s="6">
        <f>C123*sel_scale</f>
        <v/>
      </c>
      <c r="F123" s="6">
        <f>IF(AND(B123&gt;=10,B123&lt;=14),sel_ev_daily*sel_dayshare/5,IF(OR(B123&gt;=22,B123&lt;=5),sel_ev_daily*(1-sel_dayshare)/8,0))</f>
        <v/>
      </c>
    </row>
    <row r="124">
      <c r="A124" s="6" t="inlineStr">
        <is>
          <t>2012-07-06</t>
        </is>
      </c>
      <c r="B124" s="6" t="n">
        <v>2</v>
      </c>
      <c r="C124" s="6" t="n">
        <v>0.68625</v>
      </c>
      <c r="D124" s="6" t="n">
        <v>0.00092</v>
      </c>
      <c r="E124" s="6">
        <f>C124*sel_scale</f>
        <v/>
      </c>
      <c r="F124" s="6">
        <f>IF(AND(B124&gt;=10,B124&lt;=14),sel_ev_daily*sel_dayshare/5,IF(OR(B124&gt;=22,B124&lt;=5),sel_ev_daily*(1-sel_dayshare)/8,0))</f>
        <v/>
      </c>
    </row>
    <row r="125">
      <c r="A125" s="6" t="inlineStr">
        <is>
          <t>2012-07-06</t>
        </is>
      </c>
      <c r="B125" s="6" t="n">
        <v>3</v>
      </c>
      <c r="C125" s="6" t="n">
        <v>0.5427999999999999</v>
      </c>
      <c r="D125" s="6" t="n">
        <v>0.00117</v>
      </c>
      <c r="E125" s="6">
        <f>C125*sel_scale</f>
        <v/>
      </c>
      <c r="F125" s="6">
        <f>IF(AND(B125&gt;=10,B125&lt;=14),sel_ev_daily*sel_dayshare/5,IF(OR(B125&gt;=22,B125&lt;=5),sel_ev_daily*(1-sel_dayshare)/8,0))</f>
        <v/>
      </c>
    </row>
    <row r="126">
      <c r="A126" s="6" t="inlineStr">
        <is>
          <t>2012-07-06</t>
        </is>
      </c>
      <c r="B126" s="6" t="n">
        <v>4</v>
      </c>
      <c r="C126" s="6" t="n">
        <v>0.52739</v>
      </c>
      <c r="D126" s="6" t="n">
        <v>0.00147</v>
      </c>
      <c r="E126" s="6">
        <f>C126*sel_scale</f>
        <v/>
      </c>
      <c r="F126" s="6">
        <f>IF(AND(B126&gt;=10,B126&lt;=14),sel_ev_daily*sel_dayshare/5,IF(OR(B126&gt;=22,B126&lt;=5),sel_ev_daily*(1-sel_dayshare)/8,0))</f>
        <v/>
      </c>
    </row>
    <row r="127">
      <c r="A127" s="6" t="inlineStr">
        <is>
          <t>2012-07-06</t>
        </is>
      </c>
      <c r="B127" s="6" t="n">
        <v>5</v>
      </c>
      <c r="C127" s="6" t="n">
        <v>0.5670500000000001</v>
      </c>
      <c r="D127" s="6" t="n">
        <v>0.00084</v>
      </c>
      <c r="E127" s="6">
        <f>C127*sel_scale</f>
        <v/>
      </c>
      <c r="F127" s="6">
        <f>IF(AND(B127&gt;=10,B127&lt;=14),sel_ev_daily*sel_dayshare/5,IF(OR(B127&gt;=22,B127&lt;=5),sel_ev_daily*(1-sel_dayshare)/8,0))</f>
        <v/>
      </c>
    </row>
    <row r="128">
      <c r="A128" s="6" t="inlineStr">
        <is>
          <t>2012-07-06</t>
        </is>
      </c>
      <c r="B128" s="6" t="n">
        <v>6</v>
      </c>
      <c r="C128" s="6" t="n">
        <v>0.88946</v>
      </c>
      <c r="D128" s="6" t="n">
        <v>0.00034</v>
      </c>
      <c r="E128" s="6">
        <f>C128*sel_scale</f>
        <v/>
      </c>
      <c r="F128" s="6">
        <f>IF(AND(B128&gt;=10,B128&lt;=14),sel_ev_daily*sel_dayshare/5,IF(OR(B128&gt;=22,B128&lt;=5),sel_ev_daily*(1-sel_dayshare)/8,0))</f>
        <v/>
      </c>
    </row>
    <row r="129">
      <c r="A129" s="6" t="inlineStr">
        <is>
          <t>2012-07-06</t>
        </is>
      </c>
      <c r="B129" s="6" t="n">
        <v>7</v>
      </c>
      <c r="C129" s="6" t="n">
        <v>1.08412</v>
      </c>
      <c r="D129" s="6" t="n">
        <v>0.01296</v>
      </c>
      <c r="E129" s="6">
        <f>C129*sel_scale</f>
        <v/>
      </c>
      <c r="F129" s="6">
        <f>IF(AND(B129&gt;=10,B129&lt;=14),sel_ev_daily*sel_dayshare/5,IF(OR(B129&gt;=22,B129&lt;=5),sel_ev_daily*(1-sel_dayshare)/8,0))</f>
        <v/>
      </c>
    </row>
    <row r="130">
      <c r="A130" s="6" t="inlineStr">
        <is>
          <t>2012-07-06</t>
        </is>
      </c>
      <c r="B130" s="6" t="n">
        <v>8</v>
      </c>
      <c r="C130" s="6" t="n">
        <v>1.15272</v>
      </c>
      <c r="D130" s="6" t="n">
        <v>0.09061</v>
      </c>
      <c r="E130" s="6">
        <f>C130*sel_scale</f>
        <v/>
      </c>
      <c r="F130" s="6">
        <f>IF(AND(B130&gt;=10,B130&lt;=14),sel_ev_daily*sel_dayshare/5,IF(OR(B130&gt;=22,B130&lt;=5),sel_ev_daily*(1-sel_dayshare)/8,0))</f>
        <v/>
      </c>
    </row>
    <row r="131">
      <c r="A131" s="6" t="inlineStr">
        <is>
          <t>2012-07-06</t>
        </is>
      </c>
      <c r="B131" s="6" t="n">
        <v>9</v>
      </c>
      <c r="C131" s="6" t="n">
        <v>1.01457</v>
      </c>
      <c r="D131" s="6" t="n">
        <v>0.19877</v>
      </c>
      <c r="E131" s="6">
        <f>C131*sel_scale</f>
        <v/>
      </c>
      <c r="F131" s="6">
        <f>IF(AND(B131&gt;=10,B131&lt;=14),sel_ev_daily*sel_dayshare/5,IF(OR(B131&gt;=22,B131&lt;=5),sel_ev_daily*(1-sel_dayshare)/8,0))</f>
        <v/>
      </c>
    </row>
    <row r="132">
      <c r="A132" s="6" t="inlineStr">
        <is>
          <t>2012-07-06</t>
        </is>
      </c>
      <c r="B132" s="6" t="n">
        <v>10</v>
      </c>
      <c r="C132" s="6" t="n">
        <v>0.9356100000000001</v>
      </c>
      <c r="D132" s="6" t="n">
        <v>0.27792</v>
      </c>
      <c r="E132" s="6">
        <f>C132*sel_scale</f>
        <v/>
      </c>
      <c r="F132" s="6">
        <f>IF(AND(B132&gt;=10,B132&lt;=14),sel_ev_daily*sel_dayshare/5,IF(OR(B132&gt;=22,B132&lt;=5),sel_ev_daily*(1-sel_dayshare)/8,0))</f>
        <v/>
      </c>
    </row>
    <row r="133">
      <c r="A133" s="6" t="inlineStr">
        <is>
          <t>2012-07-06</t>
        </is>
      </c>
      <c r="B133" s="6" t="n">
        <v>11</v>
      </c>
      <c r="C133" s="6" t="n">
        <v>0.86299</v>
      </c>
      <c r="D133" s="6" t="n">
        <v>0.252</v>
      </c>
      <c r="E133" s="6">
        <f>C133*sel_scale</f>
        <v/>
      </c>
      <c r="F133" s="6">
        <f>IF(AND(B133&gt;=10,B133&lt;=14),sel_ev_daily*sel_dayshare/5,IF(OR(B133&gt;=22,B133&lt;=5),sel_ev_daily*(1-sel_dayshare)/8,0))</f>
        <v/>
      </c>
    </row>
    <row r="134">
      <c r="A134" s="6" t="inlineStr">
        <is>
          <t>2012-07-06</t>
        </is>
      </c>
      <c r="B134" s="6" t="n">
        <v>12</v>
      </c>
      <c r="C134" s="6" t="n">
        <v>0.88997</v>
      </c>
      <c r="D134" s="6" t="n">
        <v>0.27465</v>
      </c>
      <c r="E134" s="6">
        <f>C134*sel_scale</f>
        <v/>
      </c>
      <c r="F134" s="6">
        <f>IF(AND(B134&gt;=10,B134&lt;=14),sel_ev_daily*sel_dayshare/5,IF(OR(B134&gt;=22,B134&lt;=5),sel_ev_daily*(1-sel_dayshare)/8,0))</f>
        <v/>
      </c>
    </row>
    <row r="135">
      <c r="A135" s="6" t="inlineStr">
        <is>
          <t>2012-07-06</t>
        </is>
      </c>
      <c r="B135" s="6" t="n">
        <v>13</v>
      </c>
      <c r="C135" s="6" t="n">
        <v>0.82185</v>
      </c>
      <c r="D135" s="6" t="n">
        <v>0.35717</v>
      </c>
      <c r="E135" s="6">
        <f>C135*sel_scale</f>
        <v/>
      </c>
      <c r="F135" s="6">
        <f>IF(AND(B135&gt;=10,B135&lt;=14),sel_ev_daily*sel_dayshare/5,IF(OR(B135&gt;=22,B135&lt;=5),sel_ev_daily*(1-sel_dayshare)/8,0))</f>
        <v/>
      </c>
    </row>
    <row r="136">
      <c r="A136" s="6" t="inlineStr">
        <is>
          <t>2012-07-06</t>
        </is>
      </c>
      <c r="B136" s="6" t="n">
        <v>14</v>
      </c>
      <c r="C136" s="6" t="n">
        <v>0.81986</v>
      </c>
      <c r="D136" s="6" t="n">
        <v>0.23063</v>
      </c>
      <c r="E136" s="6">
        <f>C136*sel_scale</f>
        <v/>
      </c>
      <c r="F136" s="6">
        <f>IF(AND(B136&gt;=10,B136&lt;=14),sel_ev_daily*sel_dayshare/5,IF(OR(B136&gt;=22,B136&lt;=5),sel_ev_daily*(1-sel_dayshare)/8,0))</f>
        <v/>
      </c>
    </row>
    <row r="137">
      <c r="A137" s="6" t="inlineStr">
        <is>
          <t>2012-07-06</t>
        </is>
      </c>
      <c r="B137" s="6" t="n">
        <v>15</v>
      </c>
      <c r="C137" s="6" t="n">
        <v>0.8361</v>
      </c>
      <c r="D137" s="6" t="n">
        <v>0.11005</v>
      </c>
      <c r="E137" s="6">
        <f>C137*sel_scale</f>
        <v/>
      </c>
      <c r="F137" s="6">
        <f>IF(AND(B137&gt;=10,B137&lt;=14),sel_ev_daily*sel_dayshare/5,IF(OR(B137&gt;=22,B137&lt;=5),sel_ev_daily*(1-sel_dayshare)/8,0))</f>
        <v/>
      </c>
    </row>
    <row r="138">
      <c r="A138" s="6" t="inlineStr">
        <is>
          <t>2012-07-06</t>
        </is>
      </c>
      <c r="B138" s="6" t="n">
        <v>16</v>
      </c>
      <c r="C138" s="6" t="n">
        <v>1.10528</v>
      </c>
      <c r="D138" s="6" t="n">
        <v>0.01392</v>
      </c>
      <c r="E138" s="6">
        <f>C138*sel_scale</f>
        <v/>
      </c>
      <c r="F138" s="6">
        <f>IF(AND(B138&gt;=10,B138&lt;=14),sel_ev_daily*sel_dayshare/5,IF(OR(B138&gt;=22,B138&lt;=5),sel_ev_daily*(1-sel_dayshare)/8,0))</f>
        <v/>
      </c>
    </row>
    <row r="139">
      <c r="A139" s="6" t="inlineStr">
        <is>
          <t>2012-07-06</t>
        </is>
      </c>
      <c r="B139" s="6" t="n">
        <v>17</v>
      </c>
      <c r="C139" s="6" t="n">
        <v>1.49573</v>
      </c>
      <c r="D139" s="6" t="n">
        <v>0.00013</v>
      </c>
      <c r="E139" s="6">
        <f>C139*sel_scale</f>
        <v/>
      </c>
      <c r="F139" s="6">
        <f>IF(AND(B139&gt;=10,B139&lt;=14),sel_ev_daily*sel_dayshare/5,IF(OR(B139&gt;=22,B139&lt;=5),sel_ev_daily*(1-sel_dayshare)/8,0))</f>
        <v/>
      </c>
    </row>
    <row r="140">
      <c r="A140" s="6" t="inlineStr">
        <is>
          <t>2012-07-06</t>
        </is>
      </c>
      <c r="B140" s="6" t="n">
        <v>18</v>
      </c>
      <c r="C140" s="6" t="n">
        <v>1.61346</v>
      </c>
      <c r="D140" s="6" t="n">
        <v>0.0001</v>
      </c>
      <c r="E140" s="6">
        <f>C140*sel_scale</f>
        <v/>
      </c>
      <c r="F140" s="6">
        <f>IF(AND(B140&gt;=10,B140&lt;=14),sel_ev_daily*sel_dayshare/5,IF(OR(B140&gt;=22,B140&lt;=5),sel_ev_daily*(1-sel_dayshare)/8,0))</f>
        <v/>
      </c>
    </row>
    <row r="141">
      <c r="A141" s="6" t="inlineStr">
        <is>
          <t>2012-07-06</t>
        </is>
      </c>
      <c r="B141" s="6" t="n">
        <v>19</v>
      </c>
      <c r="C141" s="6" t="n">
        <v>1.51988</v>
      </c>
      <c r="D141" s="6" t="n">
        <v>0.0001</v>
      </c>
      <c r="E141" s="6">
        <f>C141*sel_scale</f>
        <v/>
      </c>
      <c r="F141" s="6">
        <f>IF(AND(B141&gt;=10,B141&lt;=14),sel_ev_daily*sel_dayshare/5,IF(OR(B141&gt;=22,B141&lt;=5),sel_ev_daily*(1-sel_dayshare)/8,0))</f>
        <v/>
      </c>
    </row>
    <row r="142">
      <c r="A142" s="6" t="inlineStr">
        <is>
          <t>2012-07-06</t>
        </is>
      </c>
      <c r="B142" s="6" t="n">
        <v>20</v>
      </c>
      <c r="C142" s="6" t="n">
        <v>1.52547</v>
      </c>
      <c r="D142" s="6" t="n">
        <v>6.999999999999999e-05</v>
      </c>
      <c r="E142" s="6">
        <f>C142*sel_scale</f>
        <v/>
      </c>
      <c r="F142" s="6">
        <f>IF(AND(B142&gt;=10,B142&lt;=14),sel_ev_daily*sel_dayshare/5,IF(OR(B142&gt;=22,B142&lt;=5),sel_ev_daily*(1-sel_dayshare)/8,0))</f>
        <v/>
      </c>
    </row>
    <row r="143">
      <c r="A143" s="6" t="inlineStr">
        <is>
          <t>2012-07-06</t>
        </is>
      </c>
      <c r="B143" s="6" t="n">
        <v>21</v>
      </c>
      <c r="C143" s="6" t="n">
        <v>1.41919</v>
      </c>
      <c r="D143" s="6" t="n">
        <v>0.00017</v>
      </c>
      <c r="E143" s="6">
        <f>C143*sel_scale</f>
        <v/>
      </c>
      <c r="F143" s="6">
        <f>IF(AND(B143&gt;=10,B143&lt;=14),sel_ev_daily*sel_dayshare/5,IF(OR(B143&gt;=22,B143&lt;=5),sel_ev_daily*(1-sel_dayshare)/8,0))</f>
        <v/>
      </c>
    </row>
    <row r="144">
      <c r="A144" s="6" t="inlineStr">
        <is>
          <t>2012-07-06</t>
        </is>
      </c>
      <c r="B144" s="6" t="n">
        <v>22</v>
      </c>
      <c r="C144" s="6" t="n">
        <v>1.34422</v>
      </c>
      <c r="D144" s="6" t="n">
        <v>0.00011</v>
      </c>
      <c r="E144" s="6">
        <f>C144*sel_scale</f>
        <v/>
      </c>
      <c r="F144" s="6">
        <f>IF(AND(B144&gt;=10,B144&lt;=14),sel_ev_daily*sel_dayshare/5,IF(OR(B144&gt;=22,B144&lt;=5),sel_ev_daily*(1-sel_dayshare)/8,0))</f>
        <v/>
      </c>
    </row>
    <row r="145">
      <c r="A145" s="6" t="inlineStr">
        <is>
          <t>2012-07-06</t>
        </is>
      </c>
      <c r="B145" s="6" t="n">
        <v>23</v>
      </c>
      <c r="C145" s="6" t="n">
        <v>1.28594</v>
      </c>
      <c r="D145" s="6" t="n">
        <v>0.00015</v>
      </c>
      <c r="E145" s="6">
        <f>C145*sel_scale</f>
        <v/>
      </c>
      <c r="F145" s="6">
        <f>IF(AND(B145&gt;=10,B145&lt;=14),sel_ev_daily*sel_dayshare/5,IF(OR(B145&gt;=22,B145&lt;=5),sel_ev_daily*(1-sel_dayshare)/8,0))</f>
        <v/>
      </c>
    </row>
    <row r="146">
      <c r="A146" s="6" t="inlineStr">
        <is>
          <t>2012-07-07</t>
        </is>
      </c>
      <c r="B146" s="6" t="n">
        <v>0</v>
      </c>
      <c r="C146" s="6" t="n">
        <v>1.35289</v>
      </c>
      <c r="D146" s="6" t="n">
        <v>9.000000000000001e-05</v>
      </c>
      <c r="E146" s="6">
        <f>C146*sel_scale</f>
        <v/>
      </c>
      <c r="F146" s="6">
        <f>IF(AND(B146&gt;=10,B146&lt;=14),sel_ev_daily*sel_dayshare/5,IF(OR(B146&gt;=22,B146&lt;=5),sel_ev_daily*(1-sel_dayshare)/8,0))</f>
        <v/>
      </c>
    </row>
    <row r="147">
      <c r="A147" s="6" t="inlineStr">
        <is>
          <t>2012-07-07</t>
        </is>
      </c>
      <c r="B147" s="6" t="n">
        <v>1</v>
      </c>
      <c r="C147" s="6" t="n">
        <v>1.02898</v>
      </c>
      <c r="D147" s="6" t="n">
        <v>0.00017</v>
      </c>
      <c r="E147" s="6">
        <f>C147*sel_scale</f>
        <v/>
      </c>
      <c r="F147" s="6">
        <f>IF(AND(B147&gt;=10,B147&lt;=14),sel_ev_daily*sel_dayshare/5,IF(OR(B147&gt;=22,B147&lt;=5),sel_ev_daily*(1-sel_dayshare)/8,0))</f>
        <v/>
      </c>
    </row>
    <row r="148">
      <c r="A148" s="6" t="inlineStr">
        <is>
          <t>2012-07-07</t>
        </is>
      </c>
      <c r="B148" s="6" t="n">
        <v>2</v>
      </c>
      <c r="C148" s="6" t="n">
        <v>0.74232</v>
      </c>
      <c r="D148" s="6" t="n">
        <v>0.00102</v>
      </c>
      <c r="E148" s="6">
        <f>C148*sel_scale</f>
        <v/>
      </c>
      <c r="F148" s="6">
        <f>IF(AND(B148&gt;=10,B148&lt;=14),sel_ev_daily*sel_dayshare/5,IF(OR(B148&gt;=22,B148&lt;=5),sel_ev_daily*(1-sel_dayshare)/8,0))</f>
        <v/>
      </c>
    </row>
    <row r="149">
      <c r="A149" s="6" t="inlineStr">
        <is>
          <t>2012-07-07</t>
        </is>
      </c>
      <c r="B149" s="6" t="n">
        <v>3</v>
      </c>
      <c r="C149" s="6" t="n">
        <v>0.54853</v>
      </c>
      <c r="D149" s="6" t="n">
        <v>0.00211</v>
      </c>
      <c r="E149" s="6">
        <f>C149*sel_scale</f>
        <v/>
      </c>
      <c r="F149" s="6">
        <f>IF(AND(B149&gt;=10,B149&lt;=14),sel_ev_daily*sel_dayshare/5,IF(OR(B149&gt;=22,B149&lt;=5),sel_ev_daily*(1-sel_dayshare)/8,0))</f>
        <v/>
      </c>
    </row>
    <row r="150">
      <c r="A150" s="6" t="inlineStr">
        <is>
          <t>2012-07-07</t>
        </is>
      </c>
      <c r="B150" s="6" t="n">
        <v>4</v>
      </c>
      <c r="C150" s="6" t="n">
        <v>0.52639</v>
      </c>
      <c r="D150" s="6" t="n">
        <v>0.00146</v>
      </c>
      <c r="E150" s="6">
        <f>C150*sel_scale</f>
        <v/>
      </c>
      <c r="F150" s="6">
        <f>IF(AND(B150&gt;=10,B150&lt;=14),sel_ev_daily*sel_dayshare/5,IF(OR(B150&gt;=22,B150&lt;=5),sel_ev_daily*(1-sel_dayshare)/8,0))</f>
        <v/>
      </c>
    </row>
    <row r="151">
      <c r="A151" s="6" t="inlineStr">
        <is>
          <t>2012-07-07</t>
        </is>
      </c>
      <c r="B151" s="6" t="n">
        <v>5</v>
      </c>
      <c r="C151" s="6" t="n">
        <v>0.54035</v>
      </c>
      <c r="D151" s="6" t="n">
        <v>0.00136</v>
      </c>
      <c r="E151" s="6">
        <f>C151*sel_scale</f>
        <v/>
      </c>
      <c r="F151" s="6">
        <f>IF(AND(B151&gt;=10,B151&lt;=14),sel_ev_daily*sel_dayshare/5,IF(OR(B151&gt;=22,B151&lt;=5),sel_ev_daily*(1-sel_dayshare)/8,0))</f>
        <v/>
      </c>
    </row>
    <row r="152">
      <c r="A152" s="6" t="inlineStr">
        <is>
          <t>2012-07-07</t>
        </is>
      </c>
      <c r="B152" s="6" t="n">
        <v>6</v>
      </c>
      <c r="C152" s="6" t="n">
        <v>0.708</v>
      </c>
      <c r="D152" s="6" t="n">
        <v>0.0005</v>
      </c>
      <c r="E152" s="6">
        <f>C152*sel_scale</f>
        <v/>
      </c>
      <c r="F152" s="6">
        <f>IF(AND(B152&gt;=10,B152&lt;=14),sel_ev_daily*sel_dayshare/5,IF(OR(B152&gt;=22,B152&lt;=5),sel_ev_daily*(1-sel_dayshare)/8,0))</f>
        <v/>
      </c>
    </row>
    <row r="153">
      <c r="A153" s="6" t="inlineStr">
        <is>
          <t>2012-07-07</t>
        </is>
      </c>
      <c r="B153" s="6" t="n">
        <v>7</v>
      </c>
      <c r="C153" s="6" t="n">
        <v>0.9665</v>
      </c>
      <c r="D153" s="6" t="n">
        <v>0.02091</v>
      </c>
      <c r="E153" s="6">
        <f>C153*sel_scale</f>
        <v/>
      </c>
      <c r="F153" s="6">
        <f>IF(AND(B153&gt;=10,B153&lt;=14),sel_ev_daily*sel_dayshare/5,IF(OR(B153&gt;=22,B153&lt;=5),sel_ev_daily*(1-sel_dayshare)/8,0))</f>
        <v/>
      </c>
    </row>
    <row r="154">
      <c r="A154" s="6" t="inlineStr">
        <is>
          <t>2012-07-07</t>
        </is>
      </c>
      <c r="B154" s="6" t="n">
        <v>8</v>
      </c>
      <c r="C154" s="6" t="n">
        <v>1.08509</v>
      </c>
      <c r="D154" s="6" t="n">
        <v>0.1107</v>
      </c>
      <c r="E154" s="6">
        <f>C154*sel_scale</f>
        <v/>
      </c>
      <c r="F154" s="6">
        <f>IF(AND(B154&gt;=10,B154&lt;=14),sel_ev_daily*sel_dayshare/5,IF(OR(B154&gt;=22,B154&lt;=5),sel_ev_daily*(1-sel_dayshare)/8,0))</f>
        <v/>
      </c>
    </row>
    <row r="155">
      <c r="A155" s="6" t="inlineStr">
        <is>
          <t>2012-07-07</t>
        </is>
      </c>
      <c r="B155" s="6" t="n">
        <v>9</v>
      </c>
      <c r="C155" s="6" t="n">
        <v>1.22419</v>
      </c>
      <c r="D155" s="6" t="n">
        <v>0.24449</v>
      </c>
      <c r="E155" s="6">
        <f>C155*sel_scale</f>
        <v/>
      </c>
      <c r="F155" s="6">
        <f>IF(AND(B155&gt;=10,B155&lt;=14),sel_ev_daily*sel_dayshare/5,IF(OR(B155&gt;=22,B155&lt;=5),sel_ev_daily*(1-sel_dayshare)/8,0))</f>
        <v/>
      </c>
    </row>
    <row r="156">
      <c r="A156" s="6" t="inlineStr">
        <is>
          <t>2012-07-07</t>
        </is>
      </c>
      <c r="B156" s="6" t="n">
        <v>10</v>
      </c>
      <c r="C156" s="6" t="n">
        <v>1.03764</v>
      </c>
      <c r="D156" s="6" t="n">
        <v>0.35181</v>
      </c>
      <c r="E156" s="6">
        <f>C156*sel_scale</f>
        <v/>
      </c>
      <c r="F156" s="6">
        <f>IF(AND(B156&gt;=10,B156&lt;=14),sel_ev_daily*sel_dayshare/5,IF(OR(B156&gt;=22,B156&lt;=5),sel_ev_daily*(1-sel_dayshare)/8,0))</f>
        <v/>
      </c>
    </row>
    <row r="157">
      <c r="A157" s="6" t="inlineStr">
        <is>
          <t>2012-07-07</t>
        </is>
      </c>
      <c r="B157" s="6" t="n">
        <v>11</v>
      </c>
      <c r="C157" s="6" t="n">
        <v>0.95059</v>
      </c>
      <c r="D157" s="6" t="n">
        <v>0.39331</v>
      </c>
      <c r="E157" s="6">
        <f>C157*sel_scale</f>
        <v/>
      </c>
      <c r="F157" s="6">
        <f>IF(AND(B157&gt;=10,B157&lt;=14),sel_ev_daily*sel_dayshare/5,IF(OR(B157&gt;=22,B157&lt;=5),sel_ev_daily*(1-sel_dayshare)/8,0))</f>
        <v/>
      </c>
    </row>
    <row r="158">
      <c r="A158" s="6" t="inlineStr">
        <is>
          <t>2012-07-07</t>
        </is>
      </c>
      <c r="B158" s="6" t="n">
        <v>12</v>
      </c>
      <c r="C158" s="6" t="n">
        <v>0.85548</v>
      </c>
      <c r="D158" s="6" t="n">
        <v>0.34275</v>
      </c>
      <c r="E158" s="6">
        <f>C158*sel_scale</f>
        <v/>
      </c>
      <c r="F158" s="6">
        <f>IF(AND(B158&gt;=10,B158&lt;=14),sel_ev_daily*sel_dayshare/5,IF(OR(B158&gt;=22,B158&lt;=5),sel_ev_daily*(1-sel_dayshare)/8,0))</f>
        <v/>
      </c>
    </row>
    <row r="159">
      <c r="A159" s="6" t="inlineStr">
        <is>
          <t>2012-07-07</t>
        </is>
      </c>
      <c r="B159" s="6" t="n">
        <v>13</v>
      </c>
      <c r="C159" s="6" t="n">
        <v>0.85502</v>
      </c>
      <c r="D159" s="6" t="n">
        <v>0.27299</v>
      </c>
      <c r="E159" s="6">
        <f>C159*sel_scale</f>
        <v/>
      </c>
      <c r="F159" s="6">
        <f>IF(AND(B159&gt;=10,B159&lt;=14),sel_ev_daily*sel_dayshare/5,IF(OR(B159&gt;=22,B159&lt;=5),sel_ev_daily*(1-sel_dayshare)/8,0))</f>
        <v/>
      </c>
    </row>
    <row r="160">
      <c r="A160" s="6" t="inlineStr">
        <is>
          <t>2012-07-07</t>
        </is>
      </c>
      <c r="B160" s="6" t="n">
        <v>14</v>
      </c>
      <c r="C160" s="6" t="n">
        <v>0.8214900000000001</v>
      </c>
      <c r="D160" s="6" t="n">
        <v>0.19422</v>
      </c>
      <c r="E160" s="6">
        <f>C160*sel_scale</f>
        <v/>
      </c>
      <c r="F160" s="6">
        <f>IF(AND(B160&gt;=10,B160&lt;=14),sel_ev_daily*sel_dayshare/5,IF(OR(B160&gt;=22,B160&lt;=5),sel_ev_daily*(1-sel_dayshare)/8,0))</f>
        <v/>
      </c>
    </row>
    <row r="161">
      <c r="A161" s="6" t="inlineStr">
        <is>
          <t>2012-07-07</t>
        </is>
      </c>
      <c r="B161" s="6" t="n">
        <v>15</v>
      </c>
      <c r="C161" s="6" t="n">
        <v>0.91551</v>
      </c>
      <c r="D161" s="6" t="n">
        <v>0.09896000000000001</v>
      </c>
      <c r="E161" s="6">
        <f>C161*sel_scale</f>
        <v/>
      </c>
      <c r="F161" s="6">
        <f>IF(AND(B161&gt;=10,B161&lt;=14),sel_ev_daily*sel_dayshare/5,IF(OR(B161&gt;=22,B161&lt;=5),sel_ev_daily*(1-sel_dayshare)/8,0))</f>
        <v/>
      </c>
    </row>
    <row r="162">
      <c r="A162" s="6" t="inlineStr">
        <is>
          <t>2012-07-07</t>
        </is>
      </c>
      <c r="B162" s="6" t="n">
        <v>16</v>
      </c>
      <c r="C162" s="6" t="n">
        <v>1.13655</v>
      </c>
      <c r="D162" s="6" t="n">
        <v>0.01906</v>
      </c>
      <c r="E162" s="6">
        <f>C162*sel_scale</f>
        <v/>
      </c>
      <c r="F162" s="6">
        <f>IF(AND(B162&gt;=10,B162&lt;=14),sel_ev_daily*sel_dayshare/5,IF(OR(B162&gt;=22,B162&lt;=5),sel_ev_daily*(1-sel_dayshare)/8,0))</f>
        <v/>
      </c>
    </row>
    <row r="163">
      <c r="A163" s="6" t="inlineStr">
        <is>
          <t>2012-07-07</t>
        </is>
      </c>
      <c r="B163" s="6" t="n">
        <v>17</v>
      </c>
      <c r="C163" s="6" t="n">
        <v>1.49895</v>
      </c>
      <c r="D163" s="6" t="n">
        <v>0.00012</v>
      </c>
      <c r="E163" s="6">
        <f>C163*sel_scale</f>
        <v/>
      </c>
      <c r="F163" s="6">
        <f>IF(AND(B163&gt;=10,B163&lt;=14),sel_ev_daily*sel_dayshare/5,IF(OR(B163&gt;=22,B163&lt;=5),sel_ev_daily*(1-sel_dayshare)/8,0))</f>
        <v/>
      </c>
    </row>
    <row r="164">
      <c r="A164" s="6" t="inlineStr">
        <is>
          <t>2012-07-07</t>
        </is>
      </c>
      <c r="B164" s="6" t="n">
        <v>18</v>
      </c>
      <c r="C164" s="6" t="n">
        <v>1.53692</v>
      </c>
      <c r="D164" s="6" t="n">
        <v>0.0001</v>
      </c>
      <c r="E164" s="6">
        <f>C164*sel_scale</f>
        <v/>
      </c>
      <c r="F164" s="6">
        <f>IF(AND(B164&gt;=10,B164&lt;=14),sel_ev_daily*sel_dayshare/5,IF(OR(B164&gt;=22,B164&lt;=5),sel_ev_daily*(1-sel_dayshare)/8,0))</f>
        <v/>
      </c>
    </row>
    <row r="165">
      <c r="A165" s="6" t="inlineStr">
        <is>
          <t>2012-07-07</t>
        </is>
      </c>
      <c r="B165" s="6" t="n">
        <v>19</v>
      </c>
      <c r="C165" s="6" t="n">
        <v>1.46247</v>
      </c>
      <c r="D165" s="6" t="n">
        <v>0.00012</v>
      </c>
      <c r="E165" s="6">
        <f>C165*sel_scale</f>
        <v/>
      </c>
      <c r="F165" s="6">
        <f>IF(AND(B165&gt;=10,B165&lt;=14),sel_ev_daily*sel_dayshare/5,IF(OR(B165&gt;=22,B165&lt;=5),sel_ev_daily*(1-sel_dayshare)/8,0))</f>
        <v/>
      </c>
    </row>
    <row r="166">
      <c r="A166" s="6" t="inlineStr">
        <is>
          <t>2012-07-07</t>
        </is>
      </c>
      <c r="B166" s="6" t="n">
        <v>20</v>
      </c>
      <c r="C166" s="6" t="n">
        <v>1.41564</v>
      </c>
      <c r="D166" s="6" t="n">
        <v>0.00011</v>
      </c>
      <c r="E166" s="6">
        <f>C166*sel_scale</f>
        <v/>
      </c>
      <c r="F166" s="6">
        <f>IF(AND(B166&gt;=10,B166&lt;=14),sel_ev_daily*sel_dayshare/5,IF(OR(B166&gt;=22,B166&lt;=5),sel_ev_daily*(1-sel_dayshare)/8,0))</f>
        <v/>
      </c>
    </row>
    <row r="167">
      <c r="A167" s="6" t="inlineStr">
        <is>
          <t>2012-07-07</t>
        </is>
      </c>
      <c r="B167" s="6" t="n">
        <v>21</v>
      </c>
      <c r="C167" s="6" t="n">
        <v>1.27769</v>
      </c>
      <c r="D167" s="6" t="n">
        <v>0.00013</v>
      </c>
      <c r="E167" s="6">
        <f>C167*sel_scale</f>
        <v/>
      </c>
      <c r="F167" s="6">
        <f>IF(AND(B167&gt;=10,B167&lt;=14),sel_ev_daily*sel_dayshare/5,IF(OR(B167&gt;=22,B167&lt;=5),sel_ev_daily*(1-sel_dayshare)/8,0))</f>
        <v/>
      </c>
    </row>
    <row r="168">
      <c r="A168" s="6" t="inlineStr">
        <is>
          <t>2012-07-07</t>
        </is>
      </c>
      <c r="B168" s="6" t="n">
        <v>22</v>
      </c>
      <c r="C168" s="6" t="n">
        <v>1.19678</v>
      </c>
      <c r="D168" s="6" t="n">
        <v>6.999999999999999e-05</v>
      </c>
      <c r="E168" s="6">
        <f>C168*sel_scale</f>
        <v/>
      </c>
      <c r="F168" s="6">
        <f>IF(AND(B168&gt;=10,B168&lt;=14),sel_ev_daily*sel_dayshare/5,IF(OR(B168&gt;=22,B168&lt;=5),sel_ev_daily*(1-sel_dayshare)/8,0))</f>
        <v/>
      </c>
    </row>
    <row r="169">
      <c r="A169" s="6" t="inlineStr">
        <is>
          <t>2012-07-07</t>
        </is>
      </c>
      <c r="B169" s="6" t="n">
        <v>23</v>
      </c>
      <c r="C169" s="6" t="n">
        <v>1.22394</v>
      </c>
      <c r="D169" s="6" t="n">
        <v>0.00012</v>
      </c>
      <c r="E169" s="6">
        <f>C169*sel_scale</f>
        <v/>
      </c>
      <c r="F169" s="6">
        <f>IF(AND(B169&gt;=10,B169&lt;=14),sel_ev_daily*sel_dayshare/5,IF(OR(B169&gt;=22,B169&lt;=5),sel_ev_daily*(1-sel_dayshare)/8,0))</f>
        <v/>
      </c>
    </row>
    <row r="170">
      <c r="A170" s="6" t="inlineStr">
        <is>
          <t>2012-07-08</t>
        </is>
      </c>
      <c r="B170" s="6" t="n">
        <v>0</v>
      </c>
      <c r="C170" s="6" t="n">
        <v>1.32801</v>
      </c>
      <c r="D170" s="6" t="n">
        <v>0.00013</v>
      </c>
      <c r="E170" s="6">
        <f>C170*sel_scale</f>
        <v/>
      </c>
      <c r="F170" s="6">
        <f>IF(AND(B170&gt;=10,B170&lt;=14),sel_ev_daily*sel_dayshare/5,IF(OR(B170&gt;=22,B170&lt;=5),sel_ev_daily*(1-sel_dayshare)/8,0))</f>
        <v/>
      </c>
    </row>
    <row r="171">
      <c r="A171" s="6" t="inlineStr">
        <is>
          <t>2012-07-08</t>
        </is>
      </c>
      <c r="B171" s="6" t="n">
        <v>1</v>
      </c>
      <c r="C171" s="6" t="n">
        <v>1.04746</v>
      </c>
      <c r="D171" s="6" t="n">
        <v>0.00016</v>
      </c>
      <c r="E171" s="6">
        <f>C171*sel_scale</f>
        <v/>
      </c>
      <c r="F171" s="6">
        <f>IF(AND(B171&gt;=10,B171&lt;=14),sel_ev_daily*sel_dayshare/5,IF(OR(B171&gt;=22,B171&lt;=5),sel_ev_daily*(1-sel_dayshare)/8,0))</f>
        <v/>
      </c>
    </row>
    <row r="172">
      <c r="A172" s="6" t="inlineStr">
        <is>
          <t>2012-07-08</t>
        </is>
      </c>
      <c r="B172" s="6" t="n">
        <v>2</v>
      </c>
      <c r="C172" s="6" t="n">
        <v>0.73864</v>
      </c>
      <c r="D172" s="6" t="n">
        <v>0.00108</v>
      </c>
      <c r="E172" s="6">
        <f>C172*sel_scale</f>
        <v/>
      </c>
      <c r="F172" s="6">
        <f>IF(AND(B172&gt;=10,B172&lt;=14),sel_ev_daily*sel_dayshare/5,IF(OR(B172&gt;=22,B172&lt;=5),sel_ev_daily*(1-sel_dayshare)/8,0))</f>
        <v/>
      </c>
    </row>
    <row r="173">
      <c r="A173" s="6" t="inlineStr">
        <is>
          <t>2012-07-08</t>
        </is>
      </c>
      <c r="B173" s="6" t="n">
        <v>3</v>
      </c>
      <c r="C173" s="6" t="n">
        <v>0.54621</v>
      </c>
      <c r="D173" s="6" t="n">
        <v>0.00207</v>
      </c>
      <c r="E173" s="6">
        <f>C173*sel_scale</f>
        <v/>
      </c>
      <c r="F173" s="6">
        <f>IF(AND(B173&gt;=10,B173&lt;=14),sel_ev_daily*sel_dayshare/5,IF(OR(B173&gt;=22,B173&lt;=5),sel_ev_daily*(1-sel_dayshare)/8,0))</f>
        <v/>
      </c>
    </row>
    <row r="174">
      <c r="A174" s="6" t="inlineStr">
        <is>
          <t>2012-07-08</t>
        </is>
      </c>
      <c r="B174" s="6" t="n">
        <v>4</v>
      </c>
      <c r="C174" s="6" t="n">
        <v>0.50547</v>
      </c>
      <c r="D174" s="6" t="n">
        <v>0.00184</v>
      </c>
      <c r="E174" s="6">
        <f>C174*sel_scale</f>
        <v/>
      </c>
      <c r="F174" s="6">
        <f>IF(AND(B174&gt;=10,B174&lt;=14),sel_ev_daily*sel_dayshare/5,IF(OR(B174&gt;=22,B174&lt;=5),sel_ev_daily*(1-sel_dayshare)/8,0))</f>
        <v/>
      </c>
    </row>
    <row r="175">
      <c r="A175" s="6" t="inlineStr">
        <is>
          <t>2012-07-08</t>
        </is>
      </c>
      <c r="B175" s="6" t="n">
        <v>5</v>
      </c>
      <c r="C175" s="6" t="n">
        <v>0.56984</v>
      </c>
      <c r="D175" s="6" t="n">
        <v>0.00103</v>
      </c>
      <c r="E175" s="6">
        <f>C175*sel_scale</f>
        <v/>
      </c>
      <c r="F175" s="6">
        <f>IF(AND(B175&gt;=10,B175&lt;=14),sel_ev_daily*sel_dayshare/5,IF(OR(B175&gt;=22,B175&lt;=5),sel_ev_daily*(1-sel_dayshare)/8,0))</f>
        <v/>
      </c>
    </row>
    <row r="176">
      <c r="A176" s="6" t="inlineStr">
        <is>
          <t>2012-07-08</t>
        </is>
      </c>
      <c r="B176" s="6" t="n">
        <v>6</v>
      </c>
      <c r="C176" s="6" t="n">
        <v>0.6886</v>
      </c>
      <c r="D176" s="6" t="n">
        <v>0.00054</v>
      </c>
      <c r="E176" s="6">
        <f>C176*sel_scale</f>
        <v/>
      </c>
      <c r="F176" s="6">
        <f>IF(AND(B176&gt;=10,B176&lt;=14),sel_ev_daily*sel_dayshare/5,IF(OR(B176&gt;=22,B176&lt;=5),sel_ev_daily*(1-sel_dayshare)/8,0))</f>
        <v/>
      </c>
    </row>
    <row r="177">
      <c r="A177" s="6" t="inlineStr">
        <is>
          <t>2012-07-08</t>
        </is>
      </c>
      <c r="B177" s="6" t="n">
        <v>7</v>
      </c>
      <c r="C177" s="6" t="n">
        <v>0.89373</v>
      </c>
      <c r="D177" s="6" t="n">
        <v>0.02441</v>
      </c>
      <c r="E177" s="6">
        <f>C177*sel_scale</f>
        <v/>
      </c>
      <c r="F177" s="6">
        <f>IF(AND(B177&gt;=10,B177&lt;=14),sel_ev_daily*sel_dayshare/5,IF(OR(B177&gt;=22,B177&lt;=5),sel_ev_daily*(1-sel_dayshare)/8,0))</f>
        <v/>
      </c>
    </row>
    <row r="178">
      <c r="A178" s="6" t="inlineStr">
        <is>
          <t>2012-07-08</t>
        </is>
      </c>
      <c r="B178" s="6" t="n">
        <v>8</v>
      </c>
      <c r="C178" s="6" t="n">
        <v>1.10802</v>
      </c>
      <c r="D178" s="6" t="n">
        <v>0.16635</v>
      </c>
      <c r="E178" s="6">
        <f>C178*sel_scale</f>
        <v/>
      </c>
      <c r="F178" s="6">
        <f>IF(AND(B178&gt;=10,B178&lt;=14),sel_ev_daily*sel_dayshare/5,IF(OR(B178&gt;=22,B178&lt;=5),sel_ev_daily*(1-sel_dayshare)/8,0))</f>
        <v/>
      </c>
    </row>
    <row r="179">
      <c r="A179" s="6" t="inlineStr">
        <is>
          <t>2012-07-08</t>
        </is>
      </c>
      <c r="B179" s="6" t="n">
        <v>9</v>
      </c>
      <c r="C179" s="6" t="n">
        <v>1.0956</v>
      </c>
      <c r="D179" s="6" t="n">
        <v>0.34161</v>
      </c>
      <c r="E179" s="6">
        <f>C179*sel_scale</f>
        <v/>
      </c>
      <c r="F179" s="6">
        <f>IF(AND(B179&gt;=10,B179&lt;=14),sel_ev_daily*sel_dayshare/5,IF(OR(B179&gt;=22,B179&lt;=5),sel_ev_daily*(1-sel_dayshare)/8,0))</f>
        <v/>
      </c>
    </row>
    <row r="180">
      <c r="A180" s="6" t="inlineStr">
        <is>
          <t>2012-07-08</t>
        </is>
      </c>
      <c r="B180" s="6" t="n">
        <v>10</v>
      </c>
      <c r="C180" s="6" t="n">
        <v>0.99664</v>
      </c>
      <c r="D180" s="6" t="n">
        <v>0.46837</v>
      </c>
      <c r="E180" s="6">
        <f>C180*sel_scale</f>
        <v/>
      </c>
      <c r="F180" s="6">
        <f>IF(AND(B180&gt;=10,B180&lt;=14),sel_ev_daily*sel_dayshare/5,IF(OR(B180&gt;=22,B180&lt;=5),sel_ev_daily*(1-sel_dayshare)/8,0))</f>
        <v/>
      </c>
    </row>
    <row r="181">
      <c r="A181" s="6" t="inlineStr">
        <is>
          <t>2012-07-08</t>
        </is>
      </c>
      <c r="B181" s="6" t="n">
        <v>11</v>
      </c>
      <c r="C181" s="6" t="n">
        <v>0.82746</v>
      </c>
      <c r="D181" s="6" t="n">
        <v>0.48976</v>
      </c>
      <c r="E181" s="6">
        <f>C181*sel_scale</f>
        <v/>
      </c>
      <c r="F181" s="6">
        <f>IF(AND(B181&gt;=10,B181&lt;=14),sel_ev_daily*sel_dayshare/5,IF(OR(B181&gt;=22,B181&lt;=5),sel_ev_daily*(1-sel_dayshare)/8,0))</f>
        <v/>
      </c>
    </row>
    <row r="182">
      <c r="A182" s="6" t="inlineStr">
        <is>
          <t>2012-07-08</t>
        </is>
      </c>
      <c r="B182" s="6" t="n">
        <v>12</v>
      </c>
      <c r="C182" s="6" t="n">
        <v>0.71258</v>
      </c>
      <c r="D182" s="6" t="n">
        <v>0.43304</v>
      </c>
      <c r="E182" s="6">
        <f>C182*sel_scale</f>
        <v/>
      </c>
      <c r="F182" s="6">
        <f>IF(AND(B182&gt;=10,B182&lt;=14),sel_ev_daily*sel_dayshare/5,IF(OR(B182&gt;=22,B182&lt;=5),sel_ev_daily*(1-sel_dayshare)/8,0))</f>
        <v/>
      </c>
    </row>
    <row r="183">
      <c r="A183" s="6" t="inlineStr">
        <is>
          <t>2012-07-08</t>
        </is>
      </c>
      <c r="B183" s="6" t="n">
        <v>13</v>
      </c>
      <c r="C183" s="6" t="n">
        <v>0.68903</v>
      </c>
      <c r="D183" s="6" t="n">
        <v>0.40515</v>
      </c>
      <c r="E183" s="6">
        <f>C183*sel_scale</f>
        <v/>
      </c>
      <c r="F183" s="6">
        <f>IF(AND(B183&gt;=10,B183&lt;=14),sel_ev_daily*sel_dayshare/5,IF(OR(B183&gt;=22,B183&lt;=5),sel_ev_daily*(1-sel_dayshare)/8,0))</f>
        <v/>
      </c>
    </row>
    <row r="184">
      <c r="A184" s="6" t="inlineStr">
        <is>
          <t>2012-07-08</t>
        </is>
      </c>
      <c r="B184" s="6" t="n">
        <v>14</v>
      </c>
      <c r="C184" s="6" t="n">
        <v>0.66638</v>
      </c>
      <c r="D184" s="6" t="n">
        <v>0.28186</v>
      </c>
      <c r="E184" s="6">
        <f>C184*sel_scale</f>
        <v/>
      </c>
      <c r="F184" s="6">
        <f>IF(AND(B184&gt;=10,B184&lt;=14),sel_ev_daily*sel_dayshare/5,IF(OR(B184&gt;=22,B184&lt;=5),sel_ev_daily*(1-sel_dayshare)/8,0))</f>
        <v/>
      </c>
    </row>
    <row r="185">
      <c r="A185" s="6" t="inlineStr">
        <is>
          <t>2012-07-08</t>
        </is>
      </c>
      <c r="B185" s="6" t="n">
        <v>15</v>
      </c>
      <c r="C185" s="6" t="n">
        <v>0.70639</v>
      </c>
      <c r="D185" s="6" t="n">
        <v>0.14077</v>
      </c>
      <c r="E185" s="6">
        <f>C185*sel_scale</f>
        <v/>
      </c>
      <c r="F185" s="6">
        <f>IF(AND(B185&gt;=10,B185&lt;=14),sel_ev_daily*sel_dayshare/5,IF(OR(B185&gt;=22,B185&lt;=5),sel_ev_daily*(1-sel_dayshare)/8,0))</f>
        <v/>
      </c>
    </row>
    <row r="186">
      <c r="A186" s="6" t="inlineStr">
        <is>
          <t>2012-07-08</t>
        </is>
      </c>
      <c r="B186" s="6" t="n">
        <v>16</v>
      </c>
      <c r="C186" s="6" t="n">
        <v>0.93592</v>
      </c>
      <c r="D186" s="6" t="n">
        <v>0.02213</v>
      </c>
      <c r="E186" s="6">
        <f>C186*sel_scale</f>
        <v/>
      </c>
      <c r="F186" s="6">
        <f>IF(AND(B186&gt;=10,B186&lt;=14),sel_ev_daily*sel_dayshare/5,IF(OR(B186&gt;=22,B186&lt;=5),sel_ev_daily*(1-sel_dayshare)/8,0))</f>
        <v/>
      </c>
    </row>
    <row r="187">
      <c r="A187" s="6" t="inlineStr">
        <is>
          <t>2012-07-08</t>
        </is>
      </c>
      <c r="B187" s="6" t="n">
        <v>17</v>
      </c>
      <c r="C187" s="6" t="n">
        <v>1.4378</v>
      </c>
      <c r="D187" s="6" t="n">
        <v>6e-05</v>
      </c>
      <c r="E187" s="6">
        <f>C187*sel_scale</f>
        <v/>
      </c>
      <c r="F187" s="6">
        <f>IF(AND(B187&gt;=10,B187&lt;=14),sel_ev_daily*sel_dayshare/5,IF(OR(B187&gt;=22,B187&lt;=5),sel_ev_daily*(1-sel_dayshare)/8,0))</f>
        <v/>
      </c>
    </row>
    <row r="188">
      <c r="A188" s="6" t="inlineStr">
        <is>
          <t>2012-07-08</t>
        </is>
      </c>
      <c r="B188" s="6" t="n">
        <v>18</v>
      </c>
      <c r="C188" s="6" t="n">
        <v>1.56893</v>
      </c>
      <c r="D188" s="6" t="n">
        <v>0.0001</v>
      </c>
      <c r="E188" s="6">
        <f>C188*sel_scale</f>
        <v/>
      </c>
      <c r="F188" s="6">
        <f>IF(AND(B188&gt;=10,B188&lt;=14),sel_ev_daily*sel_dayshare/5,IF(OR(B188&gt;=22,B188&lt;=5),sel_ev_daily*(1-sel_dayshare)/8,0))</f>
        <v/>
      </c>
    </row>
    <row r="189">
      <c r="A189" s="6" t="inlineStr">
        <is>
          <t>2012-07-08</t>
        </is>
      </c>
      <c r="B189" s="6" t="n">
        <v>19</v>
      </c>
      <c r="C189" s="6" t="n">
        <v>1.48347</v>
      </c>
      <c r="D189" s="6" t="n">
        <v>0.00011</v>
      </c>
      <c r="E189" s="6">
        <f>C189*sel_scale</f>
        <v/>
      </c>
      <c r="F189" s="6">
        <f>IF(AND(B189&gt;=10,B189&lt;=14),sel_ev_daily*sel_dayshare/5,IF(OR(B189&gt;=22,B189&lt;=5),sel_ev_daily*(1-sel_dayshare)/8,0))</f>
        <v/>
      </c>
    </row>
    <row r="190">
      <c r="A190" s="6" t="inlineStr">
        <is>
          <t>2012-07-08</t>
        </is>
      </c>
      <c r="B190" s="6" t="n">
        <v>20</v>
      </c>
      <c r="C190" s="6" t="n">
        <v>1.35829</v>
      </c>
      <c r="D190" s="6" t="n">
        <v>0.00017</v>
      </c>
      <c r="E190" s="6">
        <f>C190*sel_scale</f>
        <v/>
      </c>
      <c r="F190" s="6">
        <f>IF(AND(B190&gt;=10,B190&lt;=14),sel_ev_daily*sel_dayshare/5,IF(OR(B190&gt;=22,B190&lt;=5),sel_ev_daily*(1-sel_dayshare)/8,0))</f>
        <v/>
      </c>
    </row>
    <row r="191">
      <c r="A191" s="6" t="inlineStr">
        <is>
          <t>2012-07-08</t>
        </is>
      </c>
      <c r="B191" s="6" t="n">
        <v>21</v>
      </c>
      <c r="C191" s="6" t="n">
        <v>1.22612</v>
      </c>
      <c r="D191" s="6" t="n">
        <v>0.00012</v>
      </c>
      <c r="E191" s="6">
        <f>C191*sel_scale</f>
        <v/>
      </c>
      <c r="F191" s="6">
        <f>IF(AND(B191&gt;=10,B191&lt;=14),sel_ev_daily*sel_dayshare/5,IF(OR(B191&gt;=22,B191&lt;=5),sel_ev_daily*(1-sel_dayshare)/8,0))</f>
        <v/>
      </c>
    </row>
    <row r="192">
      <c r="A192" s="6" t="inlineStr">
        <is>
          <t>2012-07-08</t>
        </is>
      </c>
      <c r="B192" s="6" t="n">
        <v>22</v>
      </c>
      <c r="C192" s="6" t="n">
        <v>1.17696</v>
      </c>
      <c r="D192" s="6" t="n">
        <v>5e-05</v>
      </c>
      <c r="E192" s="6">
        <f>C192*sel_scale</f>
        <v/>
      </c>
      <c r="F192" s="6">
        <f>IF(AND(B192&gt;=10,B192&lt;=14),sel_ev_daily*sel_dayshare/5,IF(OR(B192&gt;=22,B192&lt;=5),sel_ev_daily*(1-sel_dayshare)/8,0))</f>
        <v/>
      </c>
    </row>
    <row r="193">
      <c r="A193" s="6" t="inlineStr">
        <is>
          <t>2012-07-08</t>
        </is>
      </c>
      <c r="B193" s="6" t="n">
        <v>23</v>
      </c>
      <c r="C193" s="6" t="n">
        <v>1.12314</v>
      </c>
      <c r="D193" s="6" t="n">
        <v>0.00012</v>
      </c>
      <c r="E193" s="6">
        <f>C193*sel_scale</f>
        <v/>
      </c>
      <c r="F193" s="6">
        <f>IF(AND(B193&gt;=10,B193&lt;=14),sel_ev_daily*sel_dayshare/5,IF(OR(B193&gt;=22,B193&lt;=5),sel_ev_daily*(1-sel_dayshare)/8,0))</f>
        <v/>
      </c>
    </row>
    <row r="194">
      <c r="A194" s="6" t="inlineStr">
        <is>
          <t>2012-07-09</t>
        </is>
      </c>
      <c r="B194" s="6" t="n">
        <v>0</v>
      </c>
      <c r="C194" s="6" t="n">
        <v>1.1198</v>
      </c>
      <c r="D194" s="6" t="n">
        <v>0.00019</v>
      </c>
      <c r="E194" s="6">
        <f>C194*sel_scale</f>
        <v/>
      </c>
      <c r="F194" s="6">
        <f>IF(AND(B194&gt;=10,B194&lt;=14),sel_ev_daily*sel_dayshare/5,IF(OR(B194&gt;=22,B194&lt;=5),sel_ev_daily*(1-sel_dayshare)/8,0))</f>
        <v/>
      </c>
    </row>
    <row r="195">
      <c r="A195" s="6" t="inlineStr">
        <is>
          <t>2012-07-09</t>
        </is>
      </c>
      <c r="B195" s="6" t="n">
        <v>1</v>
      </c>
      <c r="C195" s="6" t="n">
        <v>0.91172</v>
      </c>
      <c r="D195" s="6" t="n">
        <v>0.00014</v>
      </c>
      <c r="E195" s="6">
        <f>C195*sel_scale</f>
        <v/>
      </c>
      <c r="F195" s="6">
        <f>IF(AND(B195&gt;=10,B195&lt;=14),sel_ev_daily*sel_dayshare/5,IF(OR(B195&gt;=22,B195&lt;=5),sel_ev_daily*(1-sel_dayshare)/8,0))</f>
        <v/>
      </c>
    </row>
    <row r="196">
      <c r="A196" s="6" t="inlineStr">
        <is>
          <t>2012-07-09</t>
        </is>
      </c>
      <c r="B196" s="6" t="n">
        <v>2</v>
      </c>
      <c r="C196" s="6" t="n">
        <v>0.64445</v>
      </c>
      <c r="D196" s="6" t="n">
        <v>0.00101</v>
      </c>
      <c r="E196" s="6">
        <f>C196*sel_scale</f>
        <v/>
      </c>
      <c r="F196" s="6">
        <f>IF(AND(B196&gt;=10,B196&lt;=14),sel_ev_daily*sel_dayshare/5,IF(OR(B196&gt;=22,B196&lt;=5),sel_ev_daily*(1-sel_dayshare)/8,0))</f>
        <v/>
      </c>
    </row>
    <row r="197">
      <c r="A197" s="6" t="inlineStr">
        <is>
          <t>2012-07-09</t>
        </is>
      </c>
      <c r="B197" s="6" t="n">
        <v>3</v>
      </c>
      <c r="C197" s="6" t="n">
        <v>0.56762</v>
      </c>
      <c r="D197" s="6" t="n">
        <v>0.00206</v>
      </c>
      <c r="E197" s="6">
        <f>C197*sel_scale</f>
        <v/>
      </c>
      <c r="F197" s="6">
        <f>IF(AND(B197&gt;=10,B197&lt;=14),sel_ev_daily*sel_dayshare/5,IF(OR(B197&gt;=22,B197&lt;=5),sel_ev_daily*(1-sel_dayshare)/8,0))</f>
        <v/>
      </c>
    </row>
    <row r="198">
      <c r="A198" s="6" t="inlineStr">
        <is>
          <t>2012-07-09</t>
        </is>
      </c>
      <c r="B198" s="6" t="n">
        <v>4</v>
      </c>
      <c r="C198" s="6" t="n">
        <v>0.47717</v>
      </c>
      <c r="D198" s="6" t="n">
        <v>0.00087</v>
      </c>
      <c r="E198" s="6">
        <f>C198*sel_scale</f>
        <v/>
      </c>
      <c r="F198" s="6">
        <f>IF(AND(B198&gt;=10,B198&lt;=14),sel_ev_daily*sel_dayshare/5,IF(OR(B198&gt;=22,B198&lt;=5),sel_ev_daily*(1-sel_dayshare)/8,0))</f>
        <v/>
      </c>
    </row>
    <row r="199">
      <c r="A199" s="6" t="inlineStr">
        <is>
          <t>2012-07-09</t>
        </is>
      </c>
      <c r="B199" s="6" t="n">
        <v>5</v>
      </c>
      <c r="C199" s="6" t="n">
        <v>0.5647799999999999</v>
      </c>
      <c r="D199" s="6" t="n">
        <v>0.00103</v>
      </c>
      <c r="E199" s="6">
        <f>C199*sel_scale</f>
        <v/>
      </c>
      <c r="F199" s="6">
        <f>IF(AND(B199&gt;=10,B199&lt;=14),sel_ev_daily*sel_dayshare/5,IF(OR(B199&gt;=22,B199&lt;=5),sel_ev_daily*(1-sel_dayshare)/8,0))</f>
        <v/>
      </c>
    </row>
    <row r="200">
      <c r="A200" s="6" t="inlineStr">
        <is>
          <t>2012-07-09</t>
        </is>
      </c>
      <c r="B200" s="6" t="n">
        <v>6</v>
      </c>
      <c r="C200" s="6" t="n">
        <v>0.87356</v>
      </c>
      <c r="D200" s="6" t="n">
        <v>0.00085</v>
      </c>
      <c r="E200" s="6">
        <f>C200*sel_scale</f>
        <v/>
      </c>
      <c r="F200" s="6">
        <f>IF(AND(B200&gt;=10,B200&lt;=14),sel_ev_daily*sel_dayshare/5,IF(OR(B200&gt;=22,B200&lt;=5),sel_ev_daily*(1-sel_dayshare)/8,0))</f>
        <v/>
      </c>
    </row>
    <row r="201">
      <c r="A201" s="6" t="inlineStr">
        <is>
          <t>2012-07-09</t>
        </is>
      </c>
      <c r="B201" s="6" t="n">
        <v>7</v>
      </c>
      <c r="C201" s="6" t="n">
        <v>1.10673</v>
      </c>
      <c r="D201" s="6" t="n">
        <v>0.03017</v>
      </c>
      <c r="E201" s="6">
        <f>C201*sel_scale</f>
        <v/>
      </c>
      <c r="F201" s="6">
        <f>IF(AND(B201&gt;=10,B201&lt;=14),sel_ev_daily*sel_dayshare/5,IF(OR(B201&gt;=22,B201&lt;=5),sel_ev_daily*(1-sel_dayshare)/8,0))</f>
        <v/>
      </c>
    </row>
    <row r="202">
      <c r="A202" s="6" t="inlineStr">
        <is>
          <t>2012-07-09</t>
        </is>
      </c>
      <c r="B202" s="6" t="n">
        <v>8</v>
      </c>
      <c r="C202" s="6" t="n">
        <v>1.133</v>
      </c>
      <c r="D202" s="6" t="n">
        <v>0.17264</v>
      </c>
      <c r="E202" s="6">
        <f>C202*sel_scale</f>
        <v/>
      </c>
      <c r="F202" s="6">
        <f>IF(AND(B202&gt;=10,B202&lt;=14),sel_ev_daily*sel_dayshare/5,IF(OR(B202&gt;=22,B202&lt;=5),sel_ev_daily*(1-sel_dayshare)/8,0))</f>
        <v/>
      </c>
    </row>
    <row r="203">
      <c r="A203" s="6" t="inlineStr">
        <is>
          <t>2012-07-09</t>
        </is>
      </c>
      <c r="B203" s="6" t="n">
        <v>9</v>
      </c>
      <c r="C203" s="6" t="n">
        <v>1.00771</v>
      </c>
      <c r="D203" s="6" t="n">
        <v>0.32884</v>
      </c>
      <c r="E203" s="6">
        <f>C203*sel_scale</f>
        <v/>
      </c>
      <c r="F203" s="6">
        <f>IF(AND(B203&gt;=10,B203&lt;=14),sel_ev_daily*sel_dayshare/5,IF(OR(B203&gt;=22,B203&lt;=5),sel_ev_daily*(1-sel_dayshare)/8,0))</f>
        <v/>
      </c>
    </row>
    <row r="204">
      <c r="A204" s="6" t="inlineStr">
        <is>
          <t>2012-07-09</t>
        </is>
      </c>
      <c r="B204" s="6" t="n">
        <v>10</v>
      </c>
      <c r="C204" s="6" t="n">
        <v>0.83075</v>
      </c>
      <c r="D204" s="6" t="n">
        <v>0.45738</v>
      </c>
      <c r="E204" s="6">
        <f>C204*sel_scale</f>
        <v/>
      </c>
      <c r="F204" s="6">
        <f>IF(AND(B204&gt;=10,B204&lt;=14),sel_ev_daily*sel_dayshare/5,IF(OR(B204&gt;=22,B204&lt;=5),sel_ev_daily*(1-sel_dayshare)/8,0))</f>
        <v/>
      </c>
    </row>
    <row r="205">
      <c r="A205" s="6" t="inlineStr">
        <is>
          <t>2012-07-09</t>
        </is>
      </c>
      <c r="B205" s="6" t="n">
        <v>11</v>
      </c>
      <c r="C205" s="6" t="n">
        <v>0.74252</v>
      </c>
      <c r="D205" s="6" t="n">
        <v>0.51434</v>
      </c>
      <c r="E205" s="6">
        <f>C205*sel_scale</f>
        <v/>
      </c>
      <c r="F205" s="6">
        <f>IF(AND(B205&gt;=10,B205&lt;=14),sel_ev_daily*sel_dayshare/5,IF(OR(B205&gt;=22,B205&lt;=5),sel_ev_daily*(1-sel_dayshare)/8,0))</f>
        <v/>
      </c>
    </row>
    <row r="206">
      <c r="A206" s="6" t="inlineStr">
        <is>
          <t>2012-07-09</t>
        </is>
      </c>
      <c r="B206" s="6" t="n">
        <v>12</v>
      </c>
      <c r="C206" s="6" t="n">
        <v>0.6962699999999999</v>
      </c>
      <c r="D206" s="6" t="n">
        <v>0.50474</v>
      </c>
      <c r="E206" s="6">
        <f>C206*sel_scale</f>
        <v/>
      </c>
      <c r="F206" s="6">
        <f>IF(AND(B206&gt;=10,B206&lt;=14),sel_ev_daily*sel_dayshare/5,IF(OR(B206&gt;=22,B206&lt;=5),sel_ev_daily*(1-sel_dayshare)/8,0))</f>
        <v/>
      </c>
    </row>
    <row r="207">
      <c r="A207" s="6" t="inlineStr">
        <is>
          <t>2012-07-09</t>
        </is>
      </c>
      <c r="B207" s="6" t="n">
        <v>13</v>
      </c>
      <c r="C207" s="6" t="n">
        <v>0.65269</v>
      </c>
      <c r="D207" s="6" t="n">
        <v>0.44637</v>
      </c>
      <c r="E207" s="6">
        <f>C207*sel_scale</f>
        <v/>
      </c>
      <c r="F207" s="6">
        <f>IF(AND(B207&gt;=10,B207&lt;=14),sel_ev_daily*sel_dayshare/5,IF(OR(B207&gt;=22,B207&lt;=5),sel_ev_daily*(1-sel_dayshare)/8,0))</f>
        <v/>
      </c>
    </row>
    <row r="208">
      <c r="A208" s="6" t="inlineStr">
        <is>
          <t>2012-07-09</t>
        </is>
      </c>
      <c r="B208" s="6" t="n">
        <v>14</v>
      </c>
      <c r="C208" s="6" t="n">
        <v>0.61844</v>
      </c>
      <c r="D208" s="6" t="n">
        <v>0.33985</v>
      </c>
      <c r="E208" s="6">
        <f>C208*sel_scale</f>
        <v/>
      </c>
      <c r="F208" s="6">
        <f>IF(AND(B208&gt;=10,B208&lt;=14),sel_ev_daily*sel_dayshare/5,IF(OR(B208&gt;=22,B208&lt;=5),sel_ev_daily*(1-sel_dayshare)/8,0))</f>
        <v/>
      </c>
    </row>
    <row r="209">
      <c r="A209" s="6" t="inlineStr">
        <is>
          <t>2012-07-09</t>
        </is>
      </c>
      <c r="B209" s="6" t="n">
        <v>15</v>
      </c>
      <c r="C209" s="6" t="n">
        <v>0.6712</v>
      </c>
      <c r="D209" s="6" t="n">
        <v>0.16888</v>
      </c>
      <c r="E209" s="6">
        <f>C209*sel_scale</f>
        <v/>
      </c>
      <c r="F209" s="6">
        <f>IF(AND(B209&gt;=10,B209&lt;=14),sel_ev_daily*sel_dayshare/5,IF(OR(B209&gt;=22,B209&lt;=5),sel_ev_daily*(1-sel_dayshare)/8,0))</f>
        <v/>
      </c>
    </row>
    <row r="210">
      <c r="A210" s="6" t="inlineStr">
        <is>
          <t>2012-07-09</t>
        </is>
      </c>
      <c r="B210" s="6" t="n">
        <v>16</v>
      </c>
      <c r="C210" s="6" t="n">
        <v>0.87751</v>
      </c>
      <c r="D210" s="6" t="n">
        <v>0.02494</v>
      </c>
      <c r="E210" s="6">
        <f>C210*sel_scale</f>
        <v/>
      </c>
      <c r="F210" s="6">
        <f>IF(AND(B210&gt;=10,B210&lt;=14),sel_ev_daily*sel_dayshare/5,IF(OR(B210&gt;=22,B210&lt;=5),sel_ev_daily*(1-sel_dayshare)/8,0))</f>
        <v/>
      </c>
    </row>
    <row r="211">
      <c r="A211" s="6" t="inlineStr">
        <is>
          <t>2012-07-09</t>
        </is>
      </c>
      <c r="B211" s="6" t="n">
        <v>17</v>
      </c>
      <c r="C211" s="6" t="n">
        <v>1.46377</v>
      </c>
      <c r="D211" s="6" t="n">
        <v>9.000000000000001e-05</v>
      </c>
      <c r="E211" s="6">
        <f>C211*sel_scale</f>
        <v/>
      </c>
      <c r="F211" s="6">
        <f>IF(AND(B211&gt;=10,B211&lt;=14),sel_ev_daily*sel_dayshare/5,IF(OR(B211&gt;=22,B211&lt;=5),sel_ev_daily*(1-sel_dayshare)/8,0))</f>
        <v/>
      </c>
    </row>
    <row r="212">
      <c r="A212" s="6" t="inlineStr">
        <is>
          <t>2012-07-09</t>
        </is>
      </c>
      <c r="B212" s="6" t="n">
        <v>18</v>
      </c>
      <c r="C212" s="6" t="n">
        <v>1.56118</v>
      </c>
      <c r="D212" s="6" t="n">
        <v>8.000000000000001e-05</v>
      </c>
      <c r="E212" s="6">
        <f>C212*sel_scale</f>
        <v/>
      </c>
      <c r="F212" s="6">
        <f>IF(AND(B212&gt;=10,B212&lt;=14),sel_ev_daily*sel_dayshare/5,IF(OR(B212&gt;=22,B212&lt;=5),sel_ev_daily*(1-sel_dayshare)/8,0))</f>
        <v/>
      </c>
    </row>
    <row r="213">
      <c r="A213" s="6" t="inlineStr">
        <is>
          <t>2012-07-09</t>
        </is>
      </c>
      <c r="B213" s="6" t="n">
        <v>19</v>
      </c>
      <c r="C213" s="6" t="n">
        <v>1.39093</v>
      </c>
      <c r="D213" s="6" t="n">
        <v>0.0001</v>
      </c>
      <c r="E213" s="6">
        <f>C213*sel_scale</f>
        <v/>
      </c>
      <c r="F213" s="6">
        <f>IF(AND(B213&gt;=10,B213&lt;=14),sel_ev_daily*sel_dayshare/5,IF(OR(B213&gt;=22,B213&lt;=5),sel_ev_daily*(1-sel_dayshare)/8,0))</f>
        <v/>
      </c>
    </row>
    <row r="214">
      <c r="A214" s="6" t="inlineStr">
        <is>
          <t>2012-07-09</t>
        </is>
      </c>
      <c r="B214" s="6" t="n">
        <v>20</v>
      </c>
      <c r="C214" s="6" t="n">
        <v>1.29867</v>
      </c>
      <c r="D214" s="6" t="n">
        <v>0.00015</v>
      </c>
      <c r="E214" s="6">
        <f>C214*sel_scale</f>
        <v/>
      </c>
      <c r="F214" s="6">
        <f>IF(AND(B214&gt;=10,B214&lt;=14),sel_ev_daily*sel_dayshare/5,IF(OR(B214&gt;=22,B214&lt;=5),sel_ev_daily*(1-sel_dayshare)/8,0))</f>
        <v/>
      </c>
    </row>
    <row r="215">
      <c r="A215" s="6" t="inlineStr">
        <is>
          <t>2012-07-09</t>
        </is>
      </c>
      <c r="B215" s="6" t="n">
        <v>21</v>
      </c>
      <c r="C215" s="6" t="n">
        <v>1.19465</v>
      </c>
      <c r="D215" s="6" t="n">
        <v>0.0001</v>
      </c>
      <c r="E215" s="6">
        <f>C215*sel_scale</f>
        <v/>
      </c>
      <c r="F215" s="6">
        <f>IF(AND(B215&gt;=10,B215&lt;=14),sel_ev_daily*sel_dayshare/5,IF(OR(B215&gt;=22,B215&lt;=5),sel_ev_daily*(1-sel_dayshare)/8,0))</f>
        <v/>
      </c>
    </row>
    <row r="216">
      <c r="A216" s="6" t="inlineStr">
        <is>
          <t>2012-07-09</t>
        </is>
      </c>
      <c r="B216" s="6" t="n">
        <v>22</v>
      </c>
      <c r="C216" s="6" t="n">
        <v>1.13309</v>
      </c>
      <c r="D216" s="6" t="n">
        <v>0.00016</v>
      </c>
      <c r="E216" s="6">
        <f>C216*sel_scale</f>
        <v/>
      </c>
      <c r="F216" s="6">
        <f>IF(AND(B216&gt;=10,B216&lt;=14),sel_ev_daily*sel_dayshare/5,IF(OR(B216&gt;=22,B216&lt;=5),sel_ev_daily*(1-sel_dayshare)/8,0))</f>
        <v/>
      </c>
    </row>
    <row r="217">
      <c r="A217" s="6" t="inlineStr">
        <is>
          <t>2012-07-09</t>
        </is>
      </c>
      <c r="B217" s="6" t="n">
        <v>23</v>
      </c>
      <c r="C217" s="6" t="n">
        <v>1.12249</v>
      </c>
      <c r="D217" s="6" t="n">
        <v>5e-05</v>
      </c>
      <c r="E217" s="6">
        <f>C217*sel_scale</f>
        <v/>
      </c>
      <c r="F217" s="6">
        <f>IF(AND(B217&gt;=10,B217&lt;=14),sel_ev_daily*sel_dayshare/5,IF(OR(B217&gt;=22,B217&lt;=5),sel_ev_daily*(1-sel_dayshare)/8,0))</f>
        <v/>
      </c>
    </row>
    <row r="218">
      <c r="A218" s="6" t="inlineStr">
        <is>
          <t>2012-07-10</t>
        </is>
      </c>
      <c r="B218" s="6" t="n">
        <v>0</v>
      </c>
      <c r="C218" s="6" t="n">
        <v>1.15082</v>
      </c>
      <c r="D218" s="6" t="n">
        <v>0.00012</v>
      </c>
      <c r="E218" s="6">
        <f>C218*sel_scale</f>
        <v/>
      </c>
      <c r="F218" s="6">
        <f>IF(AND(B218&gt;=10,B218&lt;=14),sel_ev_daily*sel_dayshare/5,IF(OR(B218&gt;=22,B218&lt;=5),sel_ev_daily*(1-sel_dayshare)/8,0))</f>
        <v/>
      </c>
    </row>
    <row r="219">
      <c r="A219" s="6" t="inlineStr">
        <is>
          <t>2012-07-10</t>
        </is>
      </c>
      <c r="B219" s="6" t="n">
        <v>1</v>
      </c>
      <c r="C219" s="6" t="n">
        <v>0.96105</v>
      </c>
      <c r="D219" s="6" t="n">
        <v>0.00021</v>
      </c>
      <c r="E219" s="6">
        <f>C219*sel_scale</f>
        <v/>
      </c>
      <c r="F219" s="6">
        <f>IF(AND(B219&gt;=10,B219&lt;=14),sel_ev_daily*sel_dayshare/5,IF(OR(B219&gt;=22,B219&lt;=5),sel_ev_daily*(1-sel_dayshare)/8,0))</f>
        <v/>
      </c>
    </row>
    <row r="220">
      <c r="A220" s="6" t="inlineStr">
        <is>
          <t>2012-07-10</t>
        </is>
      </c>
      <c r="B220" s="6" t="n">
        <v>2</v>
      </c>
      <c r="C220" s="6" t="n">
        <v>0.7079800000000001</v>
      </c>
      <c r="D220" s="6" t="n">
        <v>0.00098</v>
      </c>
      <c r="E220" s="6">
        <f>C220*sel_scale</f>
        <v/>
      </c>
      <c r="F220" s="6">
        <f>IF(AND(B220&gt;=10,B220&lt;=14),sel_ev_daily*sel_dayshare/5,IF(OR(B220&gt;=22,B220&lt;=5),sel_ev_daily*(1-sel_dayshare)/8,0))</f>
        <v/>
      </c>
    </row>
    <row r="221">
      <c r="A221" s="6" t="inlineStr">
        <is>
          <t>2012-07-10</t>
        </is>
      </c>
      <c r="B221" s="6" t="n">
        <v>3</v>
      </c>
      <c r="C221" s="6" t="n">
        <v>0.51639</v>
      </c>
      <c r="D221" s="6" t="n">
        <v>0.00219</v>
      </c>
      <c r="E221" s="6">
        <f>C221*sel_scale</f>
        <v/>
      </c>
      <c r="F221" s="6">
        <f>IF(AND(B221&gt;=10,B221&lt;=14),sel_ev_daily*sel_dayshare/5,IF(OR(B221&gt;=22,B221&lt;=5),sel_ev_daily*(1-sel_dayshare)/8,0))</f>
        <v/>
      </c>
    </row>
    <row r="222">
      <c r="A222" s="6" t="inlineStr">
        <is>
          <t>2012-07-10</t>
        </is>
      </c>
      <c r="B222" s="6" t="n">
        <v>4</v>
      </c>
      <c r="C222" s="6" t="n">
        <v>0.5155</v>
      </c>
      <c r="D222" s="6" t="n">
        <v>0.00201</v>
      </c>
      <c r="E222" s="6">
        <f>C222*sel_scale</f>
        <v/>
      </c>
      <c r="F222" s="6">
        <f>IF(AND(B222&gt;=10,B222&lt;=14),sel_ev_daily*sel_dayshare/5,IF(OR(B222&gt;=22,B222&lt;=5),sel_ev_daily*(1-sel_dayshare)/8,0))</f>
        <v/>
      </c>
    </row>
    <row r="223">
      <c r="A223" s="6" t="inlineStr">
        <is>
          <t>2012-07-10</t>
        </is>
      </c>
      <c r="B223" s="6" t="n">
        <v>5</v>
      </c>
      <c r="C223" s="6" t="n">
        <v>0.66216</v>
      </c>
      <c r="D223" s="6" t="n">
        <v>0.0016</v>
      </c>
      <c r="E223" s="6">
        <f>C223*sel_scale</f>
        <v/>
      </c>
      <c r="F223" s="6">
        <f>IF(AND(B223&gt;=10,B223&lt;=14),sel_ev_daily*sel_dayshare/5,IF(OR(B223&gt;=22,B223&lt;=5),sel_ev_daily*(1-sel_dayshare)/8,0))</f>
        <v/>
      </c>
    </row>
    <row r="224">
      <c r="A224" s="6" t="inlineStr">
        <is>
          <t>2012-07-10</t>
        </is>
      </c>
      <c r="B224" s="6" t="n">
        <v>6</v>
      </c>
      <c r="C224" s="6" t="n">
        <v>0.80982</v>
      </c>
      <c r="D224" s="6" t="n">
        <v>0.0009700000000000001</v>
      </c>
      <c r="E224" s="6">
        <f>C224*sel_scale</f>
        <v/>
      </c>
      <c r="F224" s="6">
        <f>IF(AND(B224&gt;=10,B224&lt;=14),sel_ev_daily*sel_dayshare/5,IF(OR(B224&gt;=22,B224&lt;=5),sel_ev_daily*(1-sel_dayshare)/8,0))</f>
        <v/>
      </c>
    </row>
    <row r="225">
      <c r="A225" s="6" t="inlineStr">
        <is>
          <t>2012-07-10</t>
        </is>
      </c>
      <c r="B225" s="6" t="n">
        <v>7</v>
      </c>
      <c r="C225" s="6" t="n">
        <v>0.94902</v>
      </c>
      <c r="D225" s="6" t="n">
        <v>0.0334</v>
      </c>
      <c r="E225" s="6">
        <f>C225*sel_scale</f>
        <v/>
      </c>
      <c r="F225" s="6">
        <f>IF(AND(B225&gt;=10,B225&lt;=14),sel_ev_daily*sel_dayshare/5,IF(OR(B225&gt;=22,B225&lt;=5),sel_ev_daily*(1-sel_dayshare)/8,0))</f>
        <v/>
      </c>
    </row>
    <row r="226">
      <c r="A226" s="6" t="inlineStr">
        <is>
          <t>2012-07-10</t>
        </is>
      </c>
      <c r="B226" s="6" t="n">
        <v>8</v>
      </c>
      <c r="C226" s="6" t="n">
        <v>1.00941</v>
      </c>
      <c r="D226" s="6" t="n">
        <v>0.11935</v>
      </c>
      <c r="E226" s="6">
        <f>C226*sel_scale</f>
        <v/>
      </c>
      <c r="F226" s="6">
        <f>IF(AND(B226&gt;=10,B226&lt;=14),sel_ev_daily*sel_dayshare/5,IF(OR(B226&gt;=22,B226&lt;=5),sel_ev_daily*(1-sel_dayshare)/8,0))</f>
        <v/>
      </c>
    </row>
    <row r="227">
      <c r="A227" s="6" t="inlineStr">
        <is>
          <t>2012-07-10</t>
        </is>
      </c>
      <c r="B227" s="6" t="n">
        <v>9</v>
      </c>
      <c r="C227" s="6" t="n">
        <v>0.9315600000000001</v>
      </c>
      <c r="D227" s="6" t="n">
        <v>0.19133</v>
      </c>
      <c r="E227" s="6">
        <f>C227*sel_scale</f>
        <v/>
      </c>
      <c r="F227" s="6">
        <f>IF(AND(B227&gt;=10,B227&lt;=14),sel_ev_daily*sel_dayshare/5,IF(OR(B227&gt;=22,B227&lt;=5),sel_ev_daily*(1-sel_dayshare)/8,0))</f>
        <v/>
      </c>
    </row>
    <row r="228">
      <c r="A228" s="6" t="inlineStr">
        <is>
          <t>2012-07-10</t>
        </is>
      </c>
      <c r="B228" s="6" t="n">
        <v>10</v>
      </c>
      <c r="C228" s="6" t="n">
        <v>0.82115</v>
      </c>
      <c r="D228" s="6" t="n">
        <v>0.3014</v>
      </c>
      <c r="E228" s="6">
        <f>C228*sel_scale</f>
        <v/>
      </c>
      <c r="F228" s="6">
        <f>IF(AND(B228&gt;=10,B228&lt;=14),sel_ev_daily*sel_dayshare/5,IF(OR(B228&gt;=22,B228&lt;=5),sel_ev_daily*(1-sel_dayshare)/8,0))</f>
        <v/>
      </c>
    </row>
    <row r="229">
      <c r="A229" s="6" t="inlineStr">
        <is>
          <t>2012-07-10</t>
        </is>
      </c>
      <c r="B229" s="6" t="n">
        <v>11</v>
      </c>
      <c r="C229" s="6" t="n">
        <v>0.71522</v>
      </c>
      <c r="D229" s="6" t="n">
        <v>0.43661</v>
      </c>
      <c r="E229" s="6">
        <f>C229*sel_scale</f>
        <v/>
      </c>
      <c r="F229" s="6">
        <f>IF(AND(B229&gt;=10,B229&lt;=14),sel_ev_daily*sel_dayshare/5,IF(OR(B229&gt;=22,B229&lt;=5),sel_ev_daily*(1-sel_dayshare)/8,0))</f>
        <v/>
      </c>
    </row>
    <row r="230">
      <c r="A230" s="6" t="inlineStr">
        <is>
          <t>2012-07-10</t>
        </is>
      </c>
      <c r="B230" s="6" t="n">
        <v>12</v>
      </c>
      <c r="C230" s="6" t="n">
        <v>0.65903</v>
      </c>
      <c r="D230" s="6" t="n">
        <v>0.37619</v>
      </c>
      <c r="E230" s="6">
        <f>C230*sel_scale</f>
        <v/>
      </c>
      <c r="F230" s="6">
        <f>IF(AND(B230&gt;=10,B230&lt;=14),sel_ev_daily*sel_dayshare/5,IF(OR(B230&gt;=22,B230&lt;=5),sel_ev_daily*(1-sel_dayshare)/8,0))</f>
        <v/>
      </c>
    </row>
    <row r="231">
      <c r="A231" s="6" t="inlineStr">
        <is>
          <t>2012-07-10</t>
        </is>
      </c>
      <c r="B231" s="6" t="n">
        <v>13</v>
      </c>
      <c r="C231" s="6" t="n">
        <v>0.67388</v>
      </c>
      <c r="D231" s="6" t="n">
        <v>0.34399</v>
      </c>
      <c r="E231" s="6">
        <f>C231*sel_scale</f>
        <v/>
      </c>
      <c r="F231" s="6">
        <f>IF(AND(B231&gt;=10,B231&lt;=14),sel_ev_daily*sel_dayshare/5,IF(OR(B231&gt;=22,B231&lt;=5),sel_ev_daily*(1-sel_dayshare)/8,0))</f>
        <v/>
      </c>
    </row>
    <row r="232">
      <c r="A232" s="6" t="inlineStr">
        <is>
          <t>2012-07-10</t>
        </is>
      </c>
      <c r="B232" s="6" t="n">
        <v>14</v>
      </c>
      <c r="C232" s="6" t="n">
        <v>0.63529</v>
      </c>
      <c r="D232" s="6" t="n">
        <v>0.15715</v>
      </c>
      <c r="E232" s="6">
        <f>C232*sel_scale</f>
        <v/>
      </c>
      <c r="F232" s="6">
        <f>IF(AND(B232&gt;=10,B232&lt;=14),sel_ev_daily*sel_dayshare/5,IF(OR(B232&gt;=22,B232&lt;=5),sel_ev_daily*(1-sel_dayshare)/8,0))</f>
        <v/>
      </c>
    </row>
    <row r="233">
      <c r="A233" s="6" t="inlineStr">
        <is>
          <t>2012-07-10</t>
        </is>
      </c>
      <c r="B233" s="6" t="n">
        <v>15</v>
      </c>
      <c r="C233" s="6" t="n">
        <v>0.7995100000000001</v>
      </c>
      <c r="D233" s="6" t="n">
        <v>0.03643</v>
      </c>
      <c r="E233" s="6">
        <f>C233*sel_scale</f>
        <v/>
      </c>
      <c r="F233" s="6">
        <f>IF(AND(B233&gt;=10,B233&lt;=14),sel_ev_daily*sel_dayshare/5,IF(OR(B233&gt;=22,B233&lt;=5),sel_ev_daily*(1-sel_dayshare)/8,0))</f>
        <v/>
      </c>
    </row>
    <row r="234">
      <c r="A234" s="6" t="inlineStr">
        <is>
          <t>2012-07-10</t>
        </is>
      </c>
      <c r="B234" s="6" t="n">
        <v>16</v>
      </c>
      <c r="C234" s="6" t="n">
        <v>0.97472</v>
      </c>
      <c r="D234" s="6" t="n">
        <v>0.00305</v>
      </c>
      <c r="E234" s="6">
        <f>C234*sel_scale</f>
        <v/>
      </c>
      <c r="F234" s="6">
        <f>IF(AND(B234&gt;=10,B234&lt;=14),sel_ev_daily*sel_dayshare/5,IF(OR(B234&gt;=22,B234&lt;=5),sel_ev_daily*(1-sel_dayshare)/8,0))</f>
        <v/>
      </c>
    </row>
    <row r="235">
      <c r="A235" s="6" t="inlineStr">
        <is>
          <t>2012-07-10</t>
        </is>
      </c>
      <c r="B235" s="6" t="n">
        <v>17</v>
      </c>
      <c r="C235" s="6" t="n">
        <v>1.28414</v>
      </c>
      <c r="D235" s="6" t="n">
        <v>3e-05</v>
      </c>
      <c r="E235" s="6">
        <f>C235*sel_scale</f>
        <v/>
      </c>
      <c r="F235" s="6">
        <f>IF(AND(B235&gt;=10,B235&lt;=14),sel_ev_daily*sel_dayshare/5,IF(OR(B235&gt;=22,B235&lt;=5),sel_ev_daily*(1-sel_dayshare)/8,0))</f>
        <v/>
      </c>
    </row>
    <row r="236">
      <c r="A236" s="6" t="inlineStr">
        <is>
          <t>2012-07-10</t>
        </is>
      </c>
      <c r="B236" s="6" t="n">
        <v>18</v>
      </c>
      <c r="C236" s="6" t="n">
        <v>1.34326</v>
      </c>
      <c r="D236" s="6" t="n">
        <v>0.00019</v>
      </c>
      <c r="E236" s="6">
        <f>C236*sel_scale</f>
        <v/>
      </c>
      <c r="F236" s="6">
        <f>IF(AND(B236&gt;=10,B236&lt;=14),sel_ev_daily*sel_dayshare/5,IF(OR(B236&gt;=22,B236&lt;=5),sel_ev_daily*(1-sel_dayshare)/8,0))</f>
        <v/>
      </c>
    </row>
    <row r="237">
      <c r="A237" s="6" t="inlineStr">
        <is>
          <t>2012-07-10</t>
        </is>
      </c>
      <c r="B237" s="6" t="n">
        <v>19</v>
      </c>
      <c r="C237" s="6" t="n">
        <v>1.24094</v>
      </c>
      <c r="D237" s="6" t="n">
        <v>9.000000000000001e-05</v>
      </c>
      <c r="E237" s="6">
        <f>C237*sel_scale</f>
        <v/>
      </c>
      <c r="F237" s="6">
        <f>IF(AND(B237&gt;=10,B237&lt;=14),sel_ev_daily*sel_dayshare/5,IF(OR(B237&gt;=22,B237&lt;=5),sel_ev_daily*(1-sel_dayshare)/8,0))</f>
        <v/>
      </c>
    </row>
    <row r="238">
      <c r="A238" s="6" t="inlineStr">
        <is>
          <t>2012-07-10</t>
        </is>
      </c>
      <c r="B238" s="6" t="n">
        <v>20</v>
      </c>
      <c r="C238" s="6" t="n">
        <v>1.21183</v>
      </c>
      <c r="D238" s="6" t="n">
        <v>9.000000000000001e-05</v>
      </c>
      <c r="E238" s="6">
        <f>C238*sel_scale</f>
        <v/>
      </c>
      <c r="F238" s="6">
        <f>IF(AND(B238&gt;=10,B238&lt;=14),sel_ev_daily*sel_dayshare/5,IF(OR(B238&gt;=22,B238&lt;=5),sel_ev_daily*(1-sel_dayshare)/8,0))</f>
        <v/>
      </c>
    </row>
    <row r="239">
      <c r="A239" s="6" t="inlineStr">
        <is>
          <t>2012-07-10</t>
        </is>
      </c>
      <c r="B239" s="6" t="n">
        <v>21</v>
      </c>
      <c r="C239" s="6" t="n">
        <v>1.1944</v>
      </c>
      <c r="D239" s="6" t="n">
        <v>6.999999999999999e-05</v>
      </c>
      <c r="E239" s="6">
        <f>C239*sel_scale</f>
        <v/>
      </c>
      <c r="F239" s="6">
        <f>IF(AND(B239&gt;=10,B239&lt;=14),sel_ev_daily*sel_dayshare/5,IF(OR(B239&gt;=22,B239&lt;=5),sel_ev_daily*(1-sel_dayshare)/8,0))</f>
        <v/>
      </c>
    </row>
    <row r="240">
      <c r="A240" s="6" t="inlineStr">
        <is>
          <t>2012-07-10</t>
        </is>
      </c>
      <c r="B240" s="6" t="n">
        <v>22</v>
      </c>
      <c r="C240" s="6" t="n">
        <v>1.07694</v>
      </c>
      <c r="D240" s="6" t="n">
        <v>5e-05</v>
      </c>
      <c r="E240" s="6">
        <f>C240*sel_scale</f>
        <v/>
      </c>
      <c r="F240" s="6">
        <f>IF(AND(B240&gt;=10,B240&lt;=14),sel_ev_daily*sel_dayshare/5,IF(OR(B240&gt;=22,B240&lt;=5),sel_ev_daily*(1-sel_dayshare)/8,0))</f>
        <v/>
      </c>
    </row>
    <row r="241">
      <c r="A241" s="6" t="inlineStr">
        <is>
          <t>2012-07-10</t>
        </is>
      </c>
      <c r="B241" s="6" t="n">
        <v>23</v>
      </c>
      <c r="C241" s="6" t="n">
        <v>1.07991</v>
      </c>
      <c r="D241" s="6" t="n">
        <v>0.00014</v>
      </c>
      <c r="E241" s="6">
        <f>C241*sel_scale</f>
        <v/>
      </c>
      <c r="F241" s="6">
        <f>IF(AND(B241&gt;=10,B241&lt;=14),sel_ev_daily*sel_dayshare/5,IF(OR(B241&gt;=22,B241&lt;=5),sel_ev_daily*(1-sel_dayshare)/8,0))</f>
        <v/>
      </c>
    </row>
    <row r="242">
      <c r="A242" s="6" t="inlineStr">
        <is>
          <t>2012-07-11</t>
        </is>
      </c>
      <c r="B242" s="6" t="n">
        <v>0</v>
      </c>
      <c r="C242" s="6" t="n">
        <v>1.14669</v>
      </c>
      <c r="D242" s="6" t="n">
        <v>0.00031</v>
      </c>
      <c r="E242" s="6">
        <f>C242*sel_scale</f>
        <v/>
      </c>
      <c r="F242" s="6">
        <f>IF(AND(B242&gt;=10,B242&lt;=14),sel_ev_daily*sel_dayshare/5,IF(OR(B242&gt;=22,B242&lt;=5),sel_ev_daily*(1-sel_dayshare)/8,0))</f>
        <v/>
      </c>
    </row>
    <row r="243">
      <c r="A243" s="6" t="inlineStr">
        <is>
          <t>2012-07-11</t>
        </is>
      </c>
      <c r="B243" s="6" t="n">
        <v>1</v>
      </c>
      <c r="C243" s="6" t="n">
        <v>0.90193</v>
      </c>
      <c r="D243" s="6" t="n">
        <v>0.00044</v>
      </c>
      <c r="E243" s="6">
        <f>C243*sel_scale</f>
        <v/>
      </c>
      <c r="F243" s="6">
        <f>IF(AND(B243&gt;=10,B243&lt;=14),sel_ev_daily*sel_dayshare/5,IF(OR(B243&gt;=22,B243&lt;=5),sel_ev_daily*(1-sel_dayshare)/8,0))</f>
        <v/>
      </c>
    </row>
    <row r="244">
      <c r="A244" s="6" t="inlineStr">
        <is>
          <t>2012-07-11</t>
        </is>
      </c>
      <c r="B244" s="6" t="n">
        <v>2</v>
      </c>
      <c r="C244" s="6" t="n">
        <v>0.65693</v>
      </c>
      <c r="D244" s="6" t="n">
        <v>0.00091</v>
      </c>
      <c r="E244" s="6">
        <f>C244*sel_scale</f>
        <v/>
      </c>
      <c r="F244" s="6">
        <f>IF(AND(B244&gt;=10,B244&lt;=14),sel_ev_daily*sel_dayshare/5,IF(OR(B244&gt;=22,B244&lt;=5),sel_ev_daily*(1-sel_dayshare)/8,0))</f>
        <v/>
      </c>
    </row>
    <row r="245">
      <c r="A245" s="6" t="inlineStr">
        <is>
          <t>2012-07-11</t>
        </is>
      </c>
      <c r="B245" s="6" t="n">
        <v>3</v>
      </c>
      <c r="C245" s="6" t="n">
        <v>0.50104</v>
      </c>
      <c r="D245" s="6" t="n">
        <v>0.00119</v>
      </c>
      <c r="E245" s="6">
        <f>C245*sel_scale</f>
        <v/>
      </c>
      <c r="F245" s="6">
        <f>IF(AND(B245&gt;=10,B245&lt;=14),sel_ev_daily*sel_dayshare/5,IF(OR(B245&gt;=22,B245&lt;=5),sel_ev_daily*(1-sel_dayshare)/8,0))</f>
        <v/>
      </c>
    </row>
    <row r="246">
      <c r="A246" s="6" t="inlineStr">
        <is>
          <t>2012-07-11</t>
        </is>
      </c>
      <c r="B246" s="6" t="n">
        <v>4</v>
      </c>
      <c r="C246" s="6" t="n">
        <v>0.502</v>
      </c>
      <c r="D246" s="6" t="n">
        <v>0.00088</v>
      </c>
      <c r="E246" s="6">
        <f>C246*sel_scale</f>
        <v/>
      </c>
      <c r="F246" s="6">
        <f>IF(AND(B246&gt;=10,B246&lt;=14),sel_ev_daily*sel_dayshare/5,IF(OR(B246&gt;=22,B246&lt;=5),sel_ev_daily*(1-sel_dayshare)/8,0))</f>
        <v/>
      </c>
    </row>
    <row r="247">
      <c r="A247" s="6" t="inlineStr">
        <is>
          <t>2012-07-11</t>
        </is>
      </c>
      <c r="B247" s="6" t="n">
        <v>5</v>
      </c>
      <c r="C247" s="6" t="n">
        <v>0.52242</v>
      </c>
      <c r="D247" s="6" t="n">
        <v>0.00063</v>
      </c>
      <c r="E247" s="6">
        <f>C247*sel_scale</f>
        <v/>
      </c>
      <c r="F247" s="6">
        <f>IF(AND(B247&gt;=10,B247&lt;=14),sel_ev_daily*sel_dayshare/5,IF(OR(B247&gt;=22,B247&lt;=5),sel_ev_daily*(1-sel_dayshare)/8,0))</f>
        <v/>
      </c>
    </row>
    <row r="248">
      <c r="A248" s="6" t="inlineStr">
        <is>
          <t>2012-07-11</t>
        </is>
      </c>
      <c r="B248" s="6" t="n">
        <v>6</v>
      </c>
      <c r="C248" s="6" t="n">
        <v>0.73973</v>
      </c>
      <c r="D248" s="6" t="n">
        <v>0.00072</v>
      </c>
      <c r="E248" s="6">
        <f>C248*sel_scale</f>
        <v/>
      </c>
      <c r="F248" s="6">
        <f>IF(AND(B248&gt;=10,B248&lt;=14),sel_ev_daily*sel_dayshare/5,IF(OR(B248&gt;=22,B248&lt;=5),sel_ev_daily*(1-sel_dayshare)/8,0))</f>
        <v/>
      </c>
    </row>
    <row r="249">
      <c r="A249" s="6" t="inlineStr">
        <is>
          <t>2012-07-11</t>
        </is>
      </c>
      <c r="B249" s="6" t="n">
        <v>7</v>
      </c>
      <c r="C249" s="6" t="n">
        <v>0.81306</v>
      </c>
      <c r="D249" s="6" t="n">
        <v>0.0148</v>
      </c>
      <c r="E249" s="6">
        <f>C249*sel_scale</f>
        <v/>
      </c>
      <c r="F249" s="6">
        <f>IF(AND(B249&gt;=10,B249&lt;=14),sel_ev_daily*sel_dayshare/5,IF(OR(B249&gt;=22,B249&lt;=5),sel_ev_daily*(1-sel_dayshare)/8,0))</f>
        <v/>
      </c>
    </row>
    <row r="250">
      <c r="A250" s="6" t="inlineStr">
        <is>
          <t>2012-07-11</t>
        </is>
      </c>
      <c r="B250" s="6" t="n">
        <v>8</v>
      </c>
      <c r="C250" s="6" t="n">
        <v>0.8418600000000001</v>
      </c>
      <c r="D250" s="6" t="n">
        <v>0.12554</v>
      </c>
      <c r="E250" s="6">
        <f>C250*sel_scale</f>
        <v/>
      </c>
      <c r="F250" s="6">
        <f>IF(AND(B250&gt;=10,B250&lt;=14),sel_ev_daily*sel_dayshare/5,IF(OR(B250&gt;=22,B250&lt;=5),sel_ev_daily*(1-sel_dayshare)/8,0))</f>
        <v/>
      </c>
    </row>
    <row r="251">
      <c r="A251" s="6" t="inlineStr">
        <is>
          <t>2012-07-11</t>
        </is>
      </c>
      <c r="B251" s="6" t="n">
        <v>9</v>
      </c>
      <c r="C251" s="6" t="n">
        <v>0.80692</v>
      </c>
      <c r="D251" s="6" t="n">
        <v>0.26242</v>
      </c>
      <c r="E251" s="6">
        <f>C251*sel_scale</f>
        <v/>
      </c>
      <c r="F251" s="6">
        <f>IF(AND(B251&gt;=10,B251&lt;=14),sel_ev_daily*sel_dayshare/5,IF(OR(B251&gt;=22,B251&lt;=5),sel_ev_daily*(1-sel_dayshare)/8,0))</f>
        <v/>
      </c>
    </row>
    <row r="252">
      <c r="A252" s="6" t="inlineStr">
        <is>
          <t>2012-07-11</t>
        </is>
      </c>
      <c r="B252" s="6" t="n">
        <v>10</v>
      </c>
      <c r="C252" s="6" t="n">
        <v>0.78362</v>
      </c>
      <c r="D252" s="6" t="n">
        <v>0.37316</v>
      </c>
      <c r="E252" s="6">
        <f>C252*sel_scale</f>
        <v/>
      </c>
      <c r="F252" s="6">
        <f>IF(AND(B252&gt;=10,B252&lt;=14),sel_ev_daily*sel_dayshare/5,IF(OR(B252&gt;=22,B252&lt;=5),sel_ev_daily*(1-sel_dayshare)/8,0))</f>
        <v/>
      </c>
    </row>
    <row r="253">
      <c r="A253" s="6" t="inlineStr">
        <is>
          <t>2012-07-11</t>
        </is>
      </c>
      <c r="B253" s="6" t="n">
        <v>11</v>
      </c>
      <c r="C253" s="6" t="n">
        <v>0.67152</v>
      </c>
      <c r="D253" s="6" t="n">
        <v>0.49562</v>
      </c>
      <c r="E253" s="6">
        <f>C253*sel_scale</f>
        <v/>
      </c>
      <c r="F253" s="6">
        <f>IF(AND(B253&gt;=10,B253&lt;=14),sel_ev_daily*sel_dayshare/5,IF(OR(B253&gt;=22,B253&lt;=5),sel_ev_daily*(1-sel_dayshare)/8,0))</f>
        <v/>
      </c>
    </row>
    <row r="254">
      <c r="A254" s="6" t="inlineStr">
        <is>
          <t>2012-07-11</t>
        </is>
      </c>
      <c r="B254" s="6" t="n">
        <v>12</v>
      </c>
      <c r="C254" s="6" t="n">
        <v>0.59419</v>
      </c>
      <c r="D254" s="6" t="n">
        <v>0.43959</v>
      </c>
      <c r="E254" s="6">
        <f>C254*sel_scale</f>
        <v/>
      </c>
      <c r="F254" s="6">
        <f>IF(AND(B254&gt;=10,B254&lt;=14),sel_ev_daily*sel_dayshare/5,IF(OR(B254&gt;=22,B254&lt;=5),sel_ev_daily*(1-sel_dayshare)/8,0))</f>
        <v/>
      </c>
    </row>
    <row r="255">
      <c r="A255" s="6" t="inlineStr">
        <is>
          <t>2012-07-11</t>
        </is>
      </c>
      <c r="B255" s="6" t="n">
        <v>13</v>
      </c>
      <c r="C255" s="6" t="n">
        <v>0.54818</v>
      </c>
      <c r="D255" s="6" t="n">
        <v>0.40673</v>
      </c>
      <c r="E255" s="6">
        <f>C255*sel_scale</f>
        <v/>
      </c>
      <c r="F255" s="6">
        <f>IF(AND(B255&gt;=10,B255&lt;=14),sel_ev_daily*sel_dayshare/5,IF(OR(B255&gt;=22,B255&lt;=5),sel_ev_daily*(1-sel_dayshare)/8,0))</f>
        <v/>
      </c>
    </row>
    <row r="256">
      <c r="A256" s="6" t="inlineStr">
        <is>
          <t>2012-07-11</t>
        </is>
      </c>
      <c r="B256" s="6" t="n">
        <v>14</v>
      </c>
      <c r="C256" s="6" t="n">
        <v>0.52324</v>
      </c>
      <c r="D256" s="6" t="n">
        <v>0.34499</v>
      </c>
      <c r="E256" s="6">
        <f>C256*sel_scale</f>
        <v/>
      </c>
      <c r="F256" s="6">
        <f>IF(AND(B256&gt;=10,B256&lt;=14),sel_ev_daily*sel_dayshare/5,IF(OR(B256&gt;=22,B256&lt;=5),sel_ev_daily*(1-sel_dayshare)/8,0))</f>
        <v/>
      </c>
    </row>
    <row r="257">
      <c r="A257" s="6" t="inlineStr">
        <is>
          <t>2012-07-11</t>
        </is>
      </c>
      <c r="B257" s="6" t="n">
        <v>15</v>
      </c>
      <c r="C257" s="6" t="n">
        <v>0.51264</v>
      </c>
      <c r="D257" s="6" t="n">
        <v>0.13985</v>
      </c>
      <c r="E257" s="6">
        <f>C257*sel_scale</f>
        <v/>
      </c>
      <c r="F257" s="6">
        <f>IF(AND(B257&gt;=10,B257&lt;=14),sel_ev_daily*sel_dayshare/5,IF(OR(B257&gt;=22,B257&lt;=5),sel_ev_daily*(1-sel_dayshare)/8,0))</f>
        <v/>
      </c>
    </row>
    <row r="258">
      <c r="A258" s="6" t="inlineStr">
        <is>
          <t>2012-07-11</t>
        </is>
      </c>
      <c r="B258" s="6" t="n">
        <v>16</v>
      </c>
      <c r="C258" s="6" t="n">
        <v>0.7492799999999999</v>
      </c>
      <c r="D258" s="6" t="n">
        <v>0.02113</v>
      </c>
      <c r="E258" s="6">
        <f>C258*sel_scale</f>
        <v/>
      </c>
      <c r="F258" s="6">
        <f>IF(AND(B258&gt;=10,B258&lt;=14),sel_ev_daily*sel_dayshare/5,IF(OR(B258&gt;=22,B258&lt;=5),sel_ev_daily*(1-sel_dayshare)/8,0))</f>
        <v/>
      </c>
    </row>
    <row r="259">
      <c r="A259" s="6" t="inlineStr">
        <is>
          <t>2012-07-11</t>
        </is>
      </c>
      <c r="B259" s="6" t="n">
        <v>17</v>
      </c>
      <c r="C259" s="6" t="n">
        <v>1.15337</v>
      </c>
      <c r="D259" s="6" t="n">
        <v>0.00014</v>
      </c>
      <c r="E259" s="6">
        <f>C259*sel_scale</f>
        <v/>
      </c>
      <c r="F259" s="6">
        <f>IF(AND(B259&gt;=10,B259&lt;=14),sel_ev_daily*sel_dayshare/5,IF(OR(B259&gt;=22,B259&lt;=5),sel_ev_daily*(1-sel_dayshare)/8,0))</f>
        <v/>
      </c>
    </row>
    <row r="260">
      <c r="A260" s="6" t="inlineStr">
        <is>
          <t>2012-07-11</t>
        </is>
      </c>
      <c r="B260" s="6" t="n">
        <v>18</v>
      </c>
      <c r="C260" s="6" t="n">
        <v>1.37205</v>
      </c>
      <c r="D260" s="6" t="n">
        <v>6.999999999999999e-05</v>
      </c>
      <c r="E260" s="6">
        <f>C260*sel_scale</f>
        <v/>
      </c>
      <c r="F260" s="6">
        <f>IF(AND(B260&gt;=10,B260&lt;=14),sel_ev_daily*sel_dayshare/5,IF(OR(B260&gt;=22,B260&lt;=5),sel_ev_daily*(1-sel_dayshare)/8,0))</f>
        <v/>
      </c>
    </row>
    <row r="261">
      <c r="A261" s="6" t="inlineStr">
        <is>
          <t>2012-07-11</t>
        </is>
      </c>
      <c r="B261" s="6" t="n">
        <v>19</v>
      </c>
      <c r="C261" s="6" t="n">
        <v>1.21708</v>
      </c>
      <c r="D261" s="6" t="n">
        <v>0.0001</v>
      </c>
      <c r="E261" s="6">
        <f>C261*sel_scale</f>
        <v/>
      </c>
      <c r="F261" s="6">
        <f>IF(AND(B261&gt;=10,B261&lt;=14),sel_ev_daily*sel_dayshare/5,IF(OR(B261&gt;=22,B261&lt;=5),sel_ev_daily*(1-sel_dayshare)/8,0))</f>
        <v/>
      </c>
    </row>
    <row r="262">
      <c r="A262" s="6" t="inlineStr">
        <is>
          <t>2012-07-11</t>
        </is>
      </c>
      <c r="B262" s="6" t="n">
        <v>20</v>
      </c>
      <c r="C262" s="6" t="n">
        <v>1.24817</v>
      </c>
      <c r="D262" s="6" t="n">
        <v>0.0001</v>
      </c>
      <c r="E262" s="6">
        <f>C262*sel_scale</f>
        <v/>
      </c>
      <c r="F262" s="6">
        <f>IF(AND(B262&gt;=10,B262&lt;=14),sel_ev_daily*sel_dayshare/5,IF(OR(B262&gt;=22,B262&lt;=5),sel_ev_daily*(1-sel_dayshare)/8,0))</f>
        <v/>
      </c>
    </row>
    <row r="263">
      <c r="A263" s="6" t="inlineStr">
        <is>
          <t>2012-07-11</t>
        </is>
      </c>
      <c r="B263" s="6" t="n">
        <v>21</v>
      </c>
      <c r="C263" s="6" t="n">
        <v>1.12466</v>
      </c>
      <c r="D263" s="6" t="n">
        <v>0.0001</v>
      </c>
      <c r="E263" s="6">
        <f>C263*sel_scale</f>
        <v/>
      </c>
      <c r="F263" s="6">
        <f>IF(AND(B263&gt;=10,B263&lt;=14),sel_ev_daily*sel_dayshare/5,IF(OR(B263&gt;=22,B263&lt;=5),sel_ev_daily*(1-sel_dayshare)/8,0))</f>
        <v/>
      </c>
    </row>
    <row r="264">
      <c r="A264" s="6" t="inlineStr">
        <is>
          <t>2012-07-11</t>
        </is>
      </c>
      <c r="B264" s="6" t="n">
        <v>22</v>
      </c>
      <c r="C264" s="6" t="n">
        <v>1.08188</v>
      </c>
      <c r="D264" s="6" t="n">
        <v>9.000000000000001e-05</v>
      </c>
      <c r="E264" s="6">
        <f>C264*sel_scale</f>
        <v/>
      </c>
      <c r="F264" s="6">
        <f>IF(AND(B264&gt;=10,B264&lt;=14),sel_ev_daily*sel_dayshare/5,IF(OR(B264&gt;=22,B264&lt;=5),sel_ev_daily*(1-sel_dayshare)/8,0))</f>
        <v/>
      </c>
    </row>
    <row r="265">
      <c r="A265" s="6" t="inlineStr">
        <is>
          <t>2012-07-11</t>
        </is>
      </c>
      <c r="B265" s="6" t="n">
        <v>23</v>
      </c>
      <c r="C265" s="6" t="n">
        <v>1.11348</v>
      </c>
      <c r="D265" s="6" t="n">
        <v>0.0001</v>
      </c>
      <c r="E265" s="6">
        <f>C265*sel_scale</f>
        <v/>
      </c>
      <c r="F265" s="6">
        <f>IF(AND(B265&gt;=10,B265&lt;=14),sel_ev_daily*sel_dayshare/5,IF(OR(B265&gt;=22,B265&lt;=5),sel_ev_daily*(1-sel_dayshare)/8,0))</f>
        <v/>
      </c>
    </row>
    <row r="266">
      <c r="A266" s="6" t="inlineStr">
        <is>
          <t>2012-07-12</t>
        </is>
      </c>
      <c r="B266" s="6" t="n">
        <v>0</v>
      </c>
      <c r="C266" s="6" t="n">
        <v>1.15621</v>
      </c>
      <c r="D266" s="6" t="n">
        <v>0.00014</v>
      </c>
      <c r="E266" s="6">
        <f>C266*sel_scale</f>
        <v/>
      </c>
      <c r="F266" s="6">
        <f>IF(AND(B266&gt;=10,B266&lt;=14),sel_ev_daily*sel_dayshare/5,IF(OR(B266&gt;=22,B266&lt;=5),sel_ev_daily*(1-sel_dayshare)/8,0))</f>
        <v/>
      </c>
    </row>
    <row r="267">
      <c r="A267" s="6" t="inlineStr">
        <is>
          <t>2012-07-12</t>
        </is>
      </c>
      <c r="B267" s="6" t="n">
        <v>1</v>
      </c>
      <c r="C267" s="6" t="n">
        <v>0.91673</v>
      </c>
      <c r="D267" s="6" t="n">
        <v>0.00019</v>
      </c>
      <c r="E267" s="6">
        <f>C267*sel_scale</f>
        <v/>
      </c>
      <c r="F267" s="6">
        <f>IF(AND(B267&gt;=10,B267&lt;=14),sel_ev_daily*sel_dayshare/5,IF(OR(B267&gt;=22,B267&lt;=5),sel_ev_daily*(1-sel_dayshare)/8,0))</f>
        <v/>
      </c>
    </row>
    <row r="268">
      <c r="A268" s="6" t="inlineStr">
        <is>
          <t>2012-07-12</t>
        </is>
      </c>
      <c r="B268" s="6" t="n">
        <v>2</v>
      </c>
      <c r="C268" s="6" t="n">
        <v>0.63917</v>
      </c>
      <c r="D268" s="6" t="n">
        <v>0.00085</v>
      </c>
      <c r="E268" s="6">
        <f>C268*sel_scale</f>
        <v/>
      </c>
      <c r="F268" s="6">
        <f>IF(AND(B268&gt;=10,B268&lt;=14),sel_ev_daily*sel_dayshare/5,IF(OR(B268&gt;=22,B268&lt;=5),sel_ev_daily*(1-sel_dayshare)/8,0))</f>
        <v/>
      </c>
    </row>
    <row r="269">
      <c r="A269" s="6" t="inlineStr">
        <is>
          <t>2012-07-12</t>
        </is>
      </c>
      <c r="B269" s="6" t="n">
        <v>3</v>
      </c>
      <c r="C269" s="6" t="n">
        <v>0.48128</v>
      </c>
      <c r="D269" s="6" t="n">
        <v>0.00188</v>
      </c>
      <c r="E269" s="6">
        <f>C269*sel_scale</f>
        <v/>
      </c>
      <c r="F269" s="6">
        <f>IF(AND(B269&gt;=10,B269&lt;=14),sel_ev_daily*sel_dayshare/5,IF(OR(B269&gt;=22,B269&lt;=5),sel_ev_daily*(1-sel_dayshare)/8,0))</f>
        <v/>
      </c>
    </row>
    <row r="270">
      <c r="A270" s="6" t="inlineStr">
        <is>
          <t>2012-07-12</t>
        </is>
      </c>
      <c r="B270" s="6" t="n">
        <v>4</v>
      </c>
      <c r="C270" s="6" t="n">
        <v>0.49917</v>
      </c>
      <c r="D270" s="6" t="n">
        <v>0.00103</v>
      </c>
      <c r="E270" s="6">
        <f>C270*sel_scale</f>
        <v/>
      </c>
      <c r="F270" s="6">
        <f>IF(AND(B270&gt;=10,B270&lt;=14),sel_ev_daily*sel_dayshare/5,IF(OR(B270&gt;=22,B270&lt;=5),sel_ev_daily*(1-sel_dayshare)/8,0))</f>
        <v/>
      </c>
    </row>
    <row r="271">
      <c r="A271" s="6" t="inlineStr">
        <is>
          <t>2012-07-12</t>
        </is>
      </c>
      <c r="B271" s="6" t="n">
        <v>5</v>
      </c>
      <c r="C271" s="6" t="n">
        <v>0.55653</v>
      </c>
      <c r="D271" s="6" t="n">
        <v>0.00073</v>
      </c>
      <c r="E271" s="6">
        <f>C271*sel_scale</f>
        <v/>
      </c>
      <c r="F271" s="6">
        <f>IF(AND(B271&gt;=10,B271&lt;=14),sel_ev_daily*sel_dayshare/5,IF(OR(B271&gt;=22,B271&lt;=5),sel_ev_daily*(1-sel_dayshare)/8,0))</f>
        <v/>
      </c>
    </row>
    <row r="272">
      <c r="A272" s="6" t="inlineStr">
        <is>
          <t>2012-07-12</t>
        </is>
      </c>
      <c r="B272" s="6" t="n">
        <v>6</v>
      </c>
      <c r="C272" s="6" t="n">
        <v>0.81653</v>
      </c>
      <c r="D272" s="6" t="n">
        <v>0.00066</v>
      </c>
      <c r="E272" s="6">
        <f>C272*sel_scale</f>
        <v/>
      </c>
      <c r="F272" s="6">
        <f>IF(AND(B272&gt;=10,B272&lt;=14),sel_ev_daily*sel_dayshare/5,IF(OR(B272&gt;=22,B272&lt;=5),sel_ev_daily*(1-sel_dayshare)/8,0))</f>
        <v/>
      </c>
    </row>
    <row r="273">
      <c r="A273" s="6" t="inlineStr">
        <is>
          <t>2012-07-12</t>
        </is>
      </c>
      <c r="B273" s="6" t="n">
        <v>7</v>
      </c>
      <c r="C273" s="6" t="n">
        <v>0.8974299999999999</v>
      </c>
      <c r="D273" s="6" t="n">
        <v>0.00694</v>
      </c>
      <c r="E273" s="6">
        <f>C273*sel_scale</f>
        <v/>
      </c>
      <c r="F273" s="6">
        <f>IF(AND(B273&gt;=10,B273&lt;=14),sel_ev_daily*sel_dayshare/5,IF(OR(B273&gt;=22,B273&lt;=5),sel_ev_daily*(1-sel_dayshare)/8,0))</f>
        <v/>
      </c>
    </row>
    <row r="274">
      <c r="A274" s="6" t="inlineStr">
        <is>
          <t>2012-07-12</t>
        </is>
      </c>
      <c r="B274" s="6" t="n">
        <v>8</v>
      </c>
      <c r="C274" s="6" t="n">
        <v>0.85288</v>
      </c>
      <c r="D274" s="6" t="n">
        <v>0.06583</v>
      </c>
      <c r="E274" s="6">
        <f>C274*sel_scale</f>
        <v/>
      </c>
      <c r="F274" s="6">
        <f>IF(AND(B274&gt;=10,B274&lt;=14),sel_ev_daily*sel_dayshare/5,IF(OR(B274&gt;=22,B274&lt;=5),sel_ev_daily*(1-sel_dayshare)/8,0))</f>
        <v/>
      </c>
    </row>
    <row r="275">
      <c r="A275" s="6" t="inlineStr">
        <is>
          <t>2012-07-12</t>
        </is>
      </c>
      <c r="B275" s="6" t="n">
        <v>9</v>
      </c>
      <c r="C275" s="6" t="n">
        <v>0.82314</v>
      </c>
      <c r="D275" s="6" t="n">
        <v>0.09470000000000001</v>
      </c>
      <c r="E275" s="6">
        <f>C275*sel_scale</f>
        <v/>
      </c>
      <c r="F275" s="6">
        <f>IF(AND(B275&gt;=10,B275&lt;=14),sel_ev_daily*sel_dayshare/5,IF(OR(B275&gt;=22,B275&lt;=5),sel_ev_daily*(1-sel_dayshare)/8,0))</f>
        <v/>
      </c>
    </row>
    <row r="276">
      <c r="A276" s="6" t="inlineStr">
        <is>
          <t>2012-07-12</t>
        </is>
      </c>
      <c r="B276" s="6" t="n">
        <v>10</v>
      </c>
      <c r="C276" s="6" t="n">
        <v>0.7841</v>
      </c>
      <c r="D276" s="6" t="n">
        <v>0.07912</v>
      </c>
      <c r="E276" s="6">
        <f>C276*sel_scale</f>
        <v/>
      </c>
      <c r="F276" s="6">
        <f>IF(AND(B276&gt;=10,B276&lt;=14),sel_ev_daily*sel_dayshare/5,IF(OR(B276&gt;=22,B276&lt;=5),sel_ev_daily*(1-sel_dayshare)/8,0))</f>
        <v/>
      </c>
    </row>
    <row r="277">
      <c r="A277" s="6" t="inlineStr">
        <is>
          <t>2012-07-12</t>
        </is>
      </c>
      <c r="B277" s="6" t="n">
        <v>11</v>
      </c>
      <c r="C277" s="6" t="n">
        <v>0.77152</v>
      </c>
      <c r="D277" s="6" t="n">
        <v>0.04699</v>
      </c>
      <c r="E277" s="6">
        <f>C277*sel_scale</f>
        <v/>
      </c>
      <c r="F277" s="6">
        <f>IF(AND(B277&gt;=10,B277&lt;=14),sel_ev_daily*sel_dayshare/5,IF(OR(B277&gt;=22,B277&lt;=5),sel_ev_daily*(1-sel_dayshare)/8,0))</f>
        <v/>
      </c>
    </row>
    <row r="278">
      <c r="A278" s="6" t="inlineStr">
        <is>
          <t>2012-07-12</t>
        </is>
      </c>
      <c r="B278" s="6" t="n">
        <v>12</v>
      </c>
      <c r="C278" s="6" t="n">
        <v>0.83749</v>
      </c>
      <c r="D278" s="6" t="n">
        <v>0.09810000000000001</v>
      </c>
      <c r="E278" s="6">
        <f>C278*sel_scale</f>
        <v/>
      </c>
      <c r="F278" s="6">
        <f>IF(AND(B278&gt;=10,B278&lt;=14),sel_ev_daily*sel_dayshare/5,IF(OR(B278&gt;=22,B278&lt;=5),sel_ev_daily*(1-sel_dayshare)/8,0))</f>
        <v/>
      </c>
    </row>
    <row r="279">
      <c r="A279" s="6" t="inlineStr">
        <is>
          <t>2012-07-12</t>
        </is>
      </c>
      <c r="B279" s="6" t="n">
        <v>13</v>
      </c>
      <c r="C279" s="6" t="n">
        <v>0.83201</v>
      </c>
      <c r="D279" s="6" t="n">
        <v>0.1034</v>
      </c>
      <c r="E279" s="6">
        <f>C279*sel_scale</f>
        <v/>
      </c>
      <c r="F279" s="6">
        <f>IF(AND(B279&gt;=10,B279&lt;=14),sel_ev_daily*sel_dayshare/5,IF(OR(B279&gt;=22,B279&lt;=5),sel_ev_daily*(1-sel_dayshare)/8,0))</f>
        <v/>
      </c>
    </row>
    <row r="280">
      <c r="A280" s="6" t="inlineStr">
        <is>
          <t>2012-07-12</t>
        </is>
      </c>
      <c r="B280" s="6" t="n">
        <v>14</v>
      </c>
      <c r="C280" s="6" t="n">
        <v>0.78764</v>
      </c>
      <c r="D280" s="6" t="n">
        <v>0.07138</v>
      </c>
      <c r="E280" s="6">
        <f>C280*sel_scale</f>
        <v/>
      </c>
      <c r="F280" s="6">
        <f>IF(AND(B280&gt;=10,B280&lt;=14),sel_ev_daily*sel_dayshare/5,IF(OR(B280&gt;=22,B280&lt;=5),sel_ev_daily*(1-sel_dayshare)/8,0))</f>
        <v/>
      </c>
    </row>
    <row r="281">
      <c r="A281" s="6" t="inlineStr">
        <is>
          <t>2012-07-12</t>
        </is>
      </c>
      <c r="B281" s="6" t="n">
        <v>15</v>
      </c>
      <c r="C281" s="6" t="n">
        <v>0.79654</v>
      </c>
      <c r="D281" s="6" t="n">
        <v>0.03581</v>
      </c>
      <c r="E281" s="6">
        <f>C281*sel_scale</f>
        <v/>
      </c>
      <c r="F281" s="6">
        <f>IF(AND(B281&gt;=10,B281&lt;=14),sel_ev_daily*sel_dayshare/5,IF(OR(B281&gt;=22,B281&lt;=5),sel_ev_daily*(1-sel_dayshare)/8,0))</f>
        <v/>
      </c>
    </row>
    <row r="282">
      <c r="A282" s="6" t="inlineStr">
        <is>
          <t>2012-07-12</t>
        </is>
      </c>
      <c r="B282" s="6" t="n">
        <v>16</v>
      </c>
      <c r="C282" s="6" t="n">
        <v>0.8952599999999999</v>
      </c>
      <c r="D282" s="6" t="n">
        <v>0.009379999999999999</v>
      </c>
      <c r="E282" s="6">
        <f>C282*sel_scale</f>
        <v/>
      </c>
      <c r="F282" s="6">
        <f>IF(AND(B282&gt;=10,B282&lt;=14),sel_ev_daily*sel_dayshare/5,IF(OR(B282&gt;=22,B282&lt;=5),sel_ev_daily*(1-sel_dayshare)/8,0))</f>
        <v/>
      </c>
    </row>
    <row r="283">
      <c r="A283" s="6" t="inlineStr">
        <is>
          <t>2012-07-12</t>
        </is>
      </c>
      <c r="B283" s="6" t="n">
        <v>17</v>
      </c>
      <c r="C283" s="6" t="n">
        <v>1.24276</v>
      </c>
      <c r="D283" s="6" t="n">
        <v>5e-05</v>
      </c>
      <c r="E283" s="6">
        <f>C283*sel_scale</f>
        <v/>
      </c>
      <c r="F283" s="6">
        <f>IF(AND(B283&gt;=10,B283&lt;=14),sel_ev_daily*sel_dayshare/5,IF(OR(B283&gt;=22,B283&lt;=5),sel_ev_daily*(1-sel_dayshare)/8,0))</f>
        <v/>
      </c>
    </row>
    <row r="284">
      <c r="A284" s="6" t="inlineStr">
        <is>
          <t>2012-07-12</t>
        </is>
      </c>
      <c r="B284" s="6" t="n">
        <v>18</v>
      </c>
      <c r="C284" s="6" t="n">
        <v>1.2717</v>
      </c>
      <c r="D284" s="6" t="n">
        <v>0.0001</v>
      </c>
      <c r="E284" s="6">
        <f>C284*sel_scale</f>
        <v/>
      </c>
      <c r="F284" s="6">
        <f>IF(AND(B284&gt;=10,B284&lt;=14),sel_ev_daily*sel_dayshare/5,IF(OR(B284&gt;=22,B284&lt;=5),sel_ev_daily*(1-sel_dayshare)/8,0))</f>
        <v/>
      </c>
    </row>
    <row r="285">
      <c r="A285" s="6" t="inlineStr">
        <is>
          <t>2012-07-12</t>
        </is>
      </c>
      <c r="B285" s="6" t="n">
        <v>19</v>
      </c>
      <c r="C285" s="6" t="n">
        <v>1.18214</v>
      </c>
      <c r="D285" s="6" t="n">
        <v>9.000000000000001e-05</v>
      </c>
      <c r="E285" s="6">
        <f>C285*sel_scale</f>
        <v/>
      </c>
      <c r="F285" s="6">
        <f>IF(AND(B285&gt;=10,B285&lt;=14),sel_ev_daily*sel_dayshare/5,IF(OR(B285&gt;=22,B285&lt;=5),sel_ev_daily*(1-sel_dayshare)/8,0))</f>
        <v/>
      </c>
    </row>
    <row r="286">
      <c r="A286" s="6" t="inlineStr">
        <is>
          <t>2012-07-12</t>
        </is>
      </c>
      <c r="B286" s="6" t="n">
        <v>20</v>
      </c>
      <c r="C286" s="6" t="n">
        <v>1.23214</v>
      </c>
      <c r="D286" s="6" t="n">
        <v>0.00014</v>
      </c>
      <c r="E286" s="6">
        <f>C286*sel_scale</f>
        <v/>
      </c>
      <c r="F286" s="6">
        <f>IF(AND(B286&gt;=10,B286&lt;=14),sel_ev_daily*sel_dayshare/5,IF(OR(B286&gt;=22,B286&lt;=5),sel_ev_daily*(1-sel_dayshare)/8,0))</f>
        <v/>
      </c>
    </row>
    <row r="287">
      <c r="A287" s="6" t="inlineStr">
        <is>
          <t>2012-07-12</t>
        </is>
      </c>
      <c r="B287" s="6" t="n">
        <v>21</v>
      </c>
      <c r="C287" s="6" t="n">
        <v>1.07007</v>
      </c>
      <c r="D287" s="6" t="n">
        <v>9.000000000000001e-05</v>
      </c>
      <c r="E287" s="6">
        <f>C287*sel_scale</f>
        <v/>
      </c>
      <c r="F287" s="6">
        <f>IF(AND(B287&gt;=10,B287&lt;=14),sel_ev_daily*sel_dayshare/5,IF(OR(B287&gt;=22,B287&lt;=5),sel_ev_daily*(1-sel_dayshare)/8,0))</f>
        <v/>
      </c>
    </row>
    <row r="288">
      <c r="A288" s="6" t="inlineStr">
        <is>
          <t>2012-07-12</t>
        </is>
      </c>
      <c r="B288" s="6" t="n">
        <v>22</v>
      </c>
      <c r="C288" s="6" t="n">
        <v>1.00222</v>
      </c>
      <c r="D288" s="6" t="n">
        <v>8.000000000000001e-05</v>
      </c>
      <c r="E288" s="6">
        <f>C288*sel_scale</f>
        <v/>
      </c>
      <c r="F288" s="6">
        <f>IF(AND(B288&gt;=10,B288&lt;=14),sel_ev_daily*sel_dayshare/5,IF(OR(B288&gt;=22,B288&lt;=5),sel_ev_daily*(1-sel_dayshare)/8,0))</f>
        <v/>
      </c>
    </row>
    <row r="289">
      <c r="A289" s="6" t="inlineStr">
        <is>
          <t>2012-07-12</t>
        </is>
      </c>
      <c r="B289" s="6" t="n">
        <v>23</v>
      </c>
      <c r="C289" s="6" t="n">
        <v>1.06773</v>
      </c>
      <c r="D289" s="6" t="n">
        <v>6.999999999999999e-05</v>
      </c>
      <c r="E289" s="6">
        <f>C289*sel_scale</f>
        <v/>
      </c>
      <c r="F289" s="6">
        <f>IF(AND(B289&gt;=10,B289&lt;=14),sel_ev_daily*sel_dayshare/5,IF(OR(B289&gt;=22,B289&lt;=5),sel_ev_daily*(1-sel_dayshare)/8,0))</f>
        <v/>
      </c>
    </row>
    <row r="290">
      <c r="A290" s="6" t="inlineStr">
        <is>
          <t>2012-07-13</t>
        </is>
      </c>
      <c r="B290" s="6" t="n">
        <v>0</v>
      </c>
      <c r="C290" s="6" t="n">
        <v>1.24013</v>
      </c>
      <c r="D290" s="6" t="n">
        <v>0.00017</v>
      </c>
      <c r="E290" s="6">
        <f>C290*sel_scale</f>
        <v/>
      </c>
      <c r="F290" s="6">
        <f>IF(AND(B290&gt;=10,B290&lt;=14),sel_ev_daily*sel_dayshare/5,IF(OR(B290&gt;=22,B290&lt;=5),sel_ev_daily*(1-sel_dayshare)/8,0))</f>
        <v/>
      </c>
    </row>
    <row r="291">
      <c r="A291" s="6" t="inlineStr">
        <is>
          <t>2012-07-13</t>
        </is>
      </c>
      <c r="B291" s="6" t="n">
        <v>1</v>
      </c>
      <c r="C291" s="6" t="n">
        <v>0.99884</v>
      </c>
      <c r="D291" s="6" t="n">
        <v>0.00115</v>
      </c>
      <c r="E291" s="6">
        <f>C291*sel_scale</f>
        <v/>
      </c>
      <c r="F291" s="6">
        <f>IF(AND(B291&gt;=10,B291&lt;=14),sel_ev_daily*sel_dayshare/5,IF(OR(B291&gt;=22,B291&lt;=5),sel_ev_daily*(1-sel_dayshare)/8,0))</f>
        <v/>
      </c>
    </row>
    <row r="292">
      <c r="A292" s="6" t="inlineStr">
        <is>
          <t>2012-07-13</t>
        </is>
      </c>
      <c r="B292" s="6" t="n">
        <v>2</v>
      </c>
      <c r="C292" s="6" t="n">
        <v>0.65349</v>
      </c>
      <c r="D292" s="6" t="n">
        <v>0.00274</v>
      </c>
      <c r="E292" s="6">
        <f>C292*sel_scale</f>
        <v/>
      </c>
      <c r="F292" s="6">
        <f>IF(AND(B292&gt;=10,B292&lt;=14),sel_ev_daily*sel_dayshare/5,IF(OR(B292&gt;=22,B292&lt;=5),sel_ev_daily*(1-sel_dayshare)/8,0))</f>
        <v/>
      </c>
    </row>
    <row r="293">
      <c r="A293" s="6" t="inlineStr">
        <is>
          <t>2012-07-13</t>
        </is>
      </c>
      <c r="B293" s="6" t="n">
        <v>3</v>
      </c>
      <c r="C293" s="6" t="n">
        <v>0.49692</v>
      </c>
      <c r="D293" s="6" t="n">
        <v>0.00435</v>
      </c>
      <c r="E293" s="6">
        <f>C293*sel_scale</f>
        <v/>
      </c>
      <c r="F293" s="6">
        <f>IF(AND(B293&gt;=10,B293&lt;=14),sel_ev_daily*sel_dayshare/5,IF(OR(B293&gt;=22,B293&lt;=5),sel_ev_daily*(1-sel_dayshare)/8,0))</f>
        <v/>
      </c>
    </row>
    <row r="294">
      <c r="A294" s="6" t="inlineStr">
        <is>
          <t>2012-07-13</t>
        </is>
      </c>
      <c r="B294" s="6" t="n">
        <v>4</v>
      </c>
      <c r="C294" s="6" t="n">
        <v>0.48777</v>
      </c>
      <c r="D294" s="6" t="n">
        <v>0.00427</v>
      </c>
      <c r="E294" s="6">
        <f>C294*sel_scale</f>
        <v/>
      </c>
      <c r="F294" s="6">
        <f>IF(AND(B294&gt;=10,B294&lt;=14),sel_ev_daily*sel_dayshare/5,IF(OR(B294&gt;=22,B294&lt;=5),sel_ev_daily*(1-sel_dayshare)/8,0))</f>
        <v/>
      </c>
    </row>
    <row r="295">
      <c r="A295" s="6" t="inlineStr">
        <is>
          <t>2012-07-13</t>
        </is>
      </c>
      <c r="B295" s="6" t="n">
        <v>5</v>
      </c>
      <c r="C295" s="6" t="n">
        <v>0.55436</v>
      </c>
      <c r="D295" s="6" t="n">
        <v>0.00381</v>
      </c>
      <c r="E295" s="6">
        <f>C295*sel_scale</f>
        <v/>
      </c>
      <c r="F295" s="6">
        <f>IF(AND(B295&gt;=10,B295&lt;=14),sel_ev_daily*sel_dayshare/5,IF(OR(B295&gt;=22,B295&lt;=5),sel_ev_daily*(1-sel_dayshare)/8,0))</f>
        <v/>
      </c>
    </row>
    <row r="296">
      <c r="A296" s="6" t="inlineStr">
        <is>
          <t>2012-07-13</t>
        </is>
      </c>
      <c r="B296" s="6" t="n">
        <v>6</v>
      </c>
      <c r="C296" s="6" t="n">
        <v>0.76553</v>
      </c>
      <c r="D296" s="6" t="n">
        <v>0.00282</v>
      </c>
      <c r="E296" s="6">
        <f>C296*sel_scale</f>
        <v/>
      </c>
      <c r="F296" s="6">
        <f>IF(AND(B296&gt;=10,B296&lt;=14),sel_ev_daily*sel_dayshare/5,IF(OR(B296&gt;=22,B296&lt;=5),sel_ev_daily*(1-sel_dayshare)/8,0))</f>
        <v/>
      </c>
    </row>
    <row r="297">
      <c r="A297" s="6" t="inlineStr">
        <is>
          <t>2012-07-13</t>
        </is>
      </c>
      <c r="B297" s="6" t="n">
        <v>7</v>
      </c>
      <c r="C297" s="6" t="n">
        <v>0.86065</v>
      </c>
      <c r="D297" s="6" t="n">
        <v>0.00566</v>
      </c>
      <c r="E297" s="6">
        <f>C297*sel_scale</f>
        <v/>
      </c>
      <c r="F297" s="6">
        <f>IF(AND(B297&gt;=10,B297&lt;=14),sel_ev_daily*sel_dayshare/5,IF(OR(B297&gt;=22,B297&lt;=5),sel_ev_daily*(1-sel_dayshare)/8,0))</f>
        <v/>
      </c>
    </row>
    <row r="298">
      <c r="A298" s="6" t="inlineStr">
        <is>
          <t>2012-07-13</t>
        </is>
      </c>
      <c r="B298" s="6" t="n">
        <v>8</v>
      </c>
      <c r="C298" s="6" t="n">
        <v>0.83794</v>
      </c>
      <c r="D298" s="6" t="n">
        <v>0.03227</v>
      </c>
      <c r="E298" s="6">
        <f>C298*sel_scale</f>
        <v/>
      </c>
      <c r="F298" s="6">
        <f>IF(AND(B298&gt;=10,B298&lt;=14),sel_ev_daily*sel_dayshare/5,IF(OR(B298&gt;=22,B298&lt;=5),sel_ev_daily*(1-sel_dayshare)/8,0))</f>
        <v/>
      </c>
    </row>
    <row r="299">
      <c r="A299" s="6" t="inlineStr">
        <is>
          <t>2012-07-13</t>
        </is>
      </c>
      <c r="B299" s="6" t="n">
        <v>9</v>
      </c>
      <c r="C299" s="6" t="n">
        <v>0.81663</v>
      </c>
      <c r="D299" s="6" t="n">
        <v>0.05103</v>
      </c>
      <c r="E299" s="6">
        <f>C299*sel_scale</f>
        <v/>
      </c>
      <c r="F299" s="6">
        <f>IF(AND(B299&gt;=10,B299&lt;=14),sel_ev_daily*sel_dayshare/5,IF(OR(B299&gt;=22,B299&lt;=5),sel_ev_daily*(1-sel_dayshare)/8,0))</f>
        <v/>
      </c>
    </row>
    <row r="300">
      <c r="A300" s="6" t="inlineStr">
        <is>
          <t>2012-07-13</t>
        </is>
      </c>
      <c r="B300" s="6" t="n">
        <v>10</v>
      </c>
      <c r="C300" s="6" t="n">
        <v>0.74549</v>
      </c>
      <c r="D300" s="6" t="n">
        <v>0.17528</v>
      </c>
      <c r="E300" s="6">
        <f>C300*sel_scale</f>
        <v/>
      </c>
      <c r="F300" s="6">
        <f>IF(AND(B300&gt;=10,B300&lt;=14),sel_ev_daily*sel_dayshare/5,IF(OR(B300&gt;=22,B300&lt;=5),sel_ev_daily*(1-sel_dayshare)/8,0))</f>
        <v/>
      </c>
    </row>
    <row r="301">
      <c r="A301" s="6" t="inlineStr">
        <is>
          <t>2012-07-13</t>
        </is>
      </c>
      <c r="B301" s="6" t="n">
        <v>11</v>
      </c>
      <c r="C301" s="6" t="n">
        <v>0.76677</v>
      </c>
      <c r="D301" s="6" t="n">
        <v>0.29825</v>
      </c>
      <c r="E301" s="6">
        <f>C301*sel_scale</f>
        <v/>
      </c>
      <c r="F301" s="6">
        <f>IF(AND(B301&gt;=10,B301&lt;=14),sel_ev_daily*sel_dayshare/5,IF(OR(B301&gt;=22,B301&lt;=5),sel_ev_daily*(1-sel_dayshare)/8,0))</f>
        <v/>
      </c>
    </row>
    <row r="302">
      <c r="A302" s="6" t="inlineStr">
        <is>
          <t>2012-07-13</t>
        </is>
      </c>
      <c r="B302" s="6" t="n">
        <v>12</v>
      </c>
      <c r="C302" s="6" t="n">
        <v>0.74364</v>
      </c>
      <c r="D302" s="6" t="n">
        <v>0.37556</v>
      </c>
      <c r="E302" s="6">
        <f>C302*sel_scale</f>
        <v/>
      </c>
      <c r="F302" s="6">
        <f>IF(AND(B302&gt;=10,B302&lt;=14),sel_ev_daily*sel_dayshare/5,IF(OR(B302&gt;=22,B302&lt;=5),sel_ev_daily*(1-sel_dayshare)/8,0))</f>
        <v/>
      </c>
    </row>
    <row r="303">
      <c r="A303" s="6" t="inlineStr">
        <is>
          <t>2012-07-13</t>
        </is>
      </c>
      <c r="B303" s="6" t="n">
        <v>13</v>
      </c>
      <c r="C303" s="6" t="n">
        <v>0.67052</v>
      </c>
      <c r="D303" s="6" t="n">
        <v>0.34213</v>
      </c>
      <c r="E303" s="6">
        <f>C303*sel_scale</f>
        <v/>
      </c>
      <c r="F303" s="6">
        <f>IF(AND(B303&gt;=10,B303&lt;=14),sel_ev_daily*sel_dayshare/5,IF(OR(B303&gt;=22,B303&lt;=5),sel_ev_daily*(1-sel_dayshare)/8,0))</f>
        <v/>
      </c>
    </row>
    <row r="304">
      <c r="A304" s="6" t="inlineStr">
        <is>
          <t>2012-07-13</t>
        </is>
      </c>
      <c r="B304" s="6" t="n">
        <v>14</v>
      </c>
      <c r="C304" s="6" t="n">
        <v>0.57802</v>
      </c>
      <c r="D304" s="6" t="n">
        <v>0.18859</v>
      </c>
      <c r="E304" s="6">
        <f>C304*sel_scale</f>
        <v/>
      </c>
      <c r="F304" s="6">
        <f>IF(AND(B304&gt;=10,B304&lt;=14),sel_ev_daily*sel_dayshare/5,IF(OR(B304&gt;=22,B304&lt;=5),sel_ev_daily*(1-sel_dayshare)/8,0))</f>
        <v/>
      </c>
    </row>
    <row r="305">
      <c r="A305" s="6" t="inlineStr">
        <is>
          <t>2012-07-13</t>
        </is>
      </c>
      <c r="B305" s="6" t="n">
        <v>15</v>
      </c>
      <c r="C305" s="6" t="n">
        <v>0.57054</v>
      </c>
      <c r="D305" s="6" t="n">
        <v>0.08785999999999999</v>
      </c>
      <c r="E305" s="6">
        <f>C305*sel_scale</f>
        <v/>
      </c>
      <c r="F305" s="6">
        <f>IF(AND(B305&gt;=10,B305&lt;=14),sel_ev_daily*sel_dayshare/5,IF(OR(B305&gt;=22,B305&lt;=5),sel_ev_daily*(1-sel_dayshare)/8,0))</f>
        <v/>
      </c>
    </row>
    <row r="306">
      <c r="A306" s="6" t="inlineStr">
        <is>
          <t>2012-07-13</t>
        </is>
      </c>
      <c r="B306" s="6" t="n">
        <v>16</v>
      </c>
      <c r="C306" s="6" t="n">
        <v>0.74405</v>
      </c>
      <c r="D306" s="6" t="n">
        <v>0.01138</v>
      </c>
      <c r="E306" s="6">
        <f>C306*sel_scale</f>
        <v/>
      </c>
      <c r="F306" s="6">
        <f>IF(AND(B306&gt;=10,B306&lt;=14),sel_ev_daily*sel_dayshare/5,IF(OR(B306&gt;=22,B306&lt;=5),sel_ev_daily*(1-sel_dayshare)/8,0))</f>
        <v/>
      </c>
    </row>
    <row r="307">
      <c r="A307" s="6" t="inlineStr">
        <is>
          <t>2012-07-13</t>
        </is>
      </c>
      <c r="B307" s="6" t="n">
        <v>17</v>
      </c>
      <c r="C307" s="6" t="n">
        <v>1.10389</v>
      </c>
      <c r="D307" s="6" t="n">
        <v>6.999999999999999e-05</v>
      </c>
      <c r="E307" s="6">
        <f>C307*sel_scale</f>
        <v/>
      </c>
      <c r="F307" s="6">
        <f>IF(AND(B307&gt;=10,B307&lt;=14),sel_ev_daily*sel_dayshare/5,IF(OR(B307&gt;=22,B307&lt;=5),sel_ev_daily*(1-sel_dayshare)/8,0))</f>
        <v/>
      </c>
    </row>
    <row r="308">
      <c r="A308" s="6" t="inlineStr">
        <is>
          <t>2012-07-13</t>
        </is>
      </c>
      <c r="B308" s="6" t="n">
        <v>18</v>
      </c>
      <c r="C308" s="6" t="n">
        <v>1.13333</v>
      </c>
      <c r="D308" s="6" t="n">
        <v>0.00011</v>
      </c>
      <c r="E308" s="6">
        <f>C308*sel_scale</f>
        <v/>
      </c>
      <c r="F308" s="6">
        <f>IF(AND(B308&gt;=10,B308&lt;=14),sel_ev_daily*sel_dayshare/5,IF(OR(B308&gt;=22,B308&lt;=5),sel_ev_daily*(1-sel_dayshare)/8,0))</f>
        <v/>
      </c>
    </row>
    <row r="309">
      <c r="A309" s="6" t="inlineStr">
        <is>
          <t>2012-07-13</t>
        </is>
      </c>
      <c r="B309" s="6" t="n">
        <v>19</v>
      </c>
      <c r="C309" s="6" t="n">
        <v>1.06017</v>
      </c>
      <c r="D309" s="6" t="n">
        <v>9.000000000000001e-05</v>
      </c>
      <c r="E309" s="6">
        <f>C309*sel_scale</f>
        <v/>
      </c>
      <c r="F309" s="6">
        <f>IF(AND(B309&gt;=10,B309&lt;=14),sel_ev_daily*sel_dayshare/5,IF(OR(B309&gt;=22,B309&lt;=5),sel_ev_daily*(1-sel_dayshare)/8,0))</f>
        <v/>
      </c>
    </row>
    <row r="310">
      <c r="A310" s="6" t="inlineStr">
        <is>
          <t>2012-07-13</t>
        </is>
      </c>
      <c r="B310" s="6" t="n">
        <v>20</v>
      </c>
      <c r="C310" s="6" t="n">
        <v>1.02487</v>
      </c>
      <c r="D310" s="6" t="n">
        <v>0.00012</v>
      </c>
      <c r="E310" s="6">
        <f>C310*sel_scale</f>
        <v/>
      </c>
      <c r="F310" s="6">
        <f>IF(AND(B310&gt;=10,B310&lt;=14),sel_ev_daily*sel_dayshare/5,IF(OR(B310&gt;=22,B310&lt;=5),sel_ev_daily*(1-sel_dayshare)/8,0))</f>
        <v/>
      </c>
    </row>
    <row r="311">
      <c r="A311" s="6" t="inlineStr">
        <is>
          <t>2012-07-13</t>
        </is>
      </c>
      <c r="B311" s="6" t="n">
        <v>21</v>
      </c>
      <c r="C311" s="6" t="n">
        <v>0.99941</v>
      </c>
      <c r="D311" s="6" t="n">
        <v>0.00011</v>
      </c>
      <c r="E311" s="6">
        <f>C311*sel_scale</f>
        <v/>
      </c>
      <c r="F311" s="6">
        <f>IF(AND(B311&gt;=10,B311&lt;=14),sel_ev_daily*sel_dayshare/5,IF(OR(B311&gt;=22,B311&lt;=5),sel_ev_daily*(1-sel_dayshare)/8,0))</f>
        <v/>
      </c>
    </row>
    <row r="312">
      <c r="A312" s="6" t="inlineStr">
        <is>
          <t>2012-07-13</t>
        </is>
      </c>
      <c r="B312" s="6" t="n">
        <v>22</v>
      </c>
      <c r="C312" s="6" t="n">
        <v>0.99361</v>
      </c>
      <c r="D312" s="6" t="n">
        <v>0.00011</v>
      </c>
      <c r="E312" s="6">
        <f>C312*sel_scale</f>
        <v/>
      </c>
      <c r="F312" s="6">
        <f>IF(AND(B312&gt;=10,B312&lt;=14),sel_ev_daily*sel_dayshare/5,IF(OR(B312&gt;=22,B312&lt;=5),sel_ev_daily*(1-sel_dayshare)/8,0))</f>
        <v/>
      </c>
    </row>
    <row r="313">
      <c r="A313" s="6" t="inlineStr">
        <is>
          <t>2012-07-13</t>
        </is>
      </c>
      <c r="B313" s="6" t="n">
        <v>23</v>
      </c>
      <c r="C313" s="6" t="n">
        <v>1.07662</v>
      </c>
      <c r="D313" s="6" t="n">
        <v>0.00012</v>
      </c>
      <c r="E313" s="6">
        <f>C313*sel_scale</f>
        <v/>
      </c>
      <c r="F313" s="6">
        <f>IF(AND(B313&gt;=10,B313&lt;=14),sel_ev_daily*sel_dayshare/5,IF(OR(B313&gt;=22,B313&lt;=5),sel_ev_daily*(1-sel_dayshare)/8,0))</f>
        <v/>
      </c>
    </row>
    <row r="314">
      <c r="A314" s="6" t="inlineStr">
        <is>
          <t>2012-07-14</t>
        </is>
      </c>
      <c r="B314" s="6" t="n">
        <v>0</v>
      </c>
      <c r="C314" s="6" t="n">
        <v>1.20717</v>
      </c>
      <c r="D314" s="6" t="n">
        <v>0.00028</v>
      </c>
      <c r="E314" s="6">
        <f>C314*sel_scale</f>
        <v/>
      </c>
      <c r="F314" s="6">
        <f>IF(AND(B314&gt;=10,B314&lt;=14),sel_ev_daily*sel_dayshare/5,IF(OR(B314&gt;=22,B314&lt;=5),sel_ev_daily*(1-sel_dayshare)/8,0))</f>
        <v/>
      </c>
    </row>
    <row r="315">
      <c r="A315" s="6" t="inlineStr">
        <is>
          <t>2012-07-14</t>
        </is>
      </c>
      <c r="B315" s="6" t="n">
        <v>1</v>
      </c>
      <c r="C315" s="6" t="n">
        <v>0.88844</v>
      </c>
      <c r="D315" s="6" t="n">
        <v>0.00063</v>
      </c>
      <c r="E315" s="6">
        <f>C315*sel_scale</f>
        <v/>
      </c>
      <c r="F315" s="6">
        <f>IF(AND(B315&gt;=10,B315&lt;=14),sel_ev_daily*sel_dayshare/5,IF(OR(B315&gt;=22,B315&lt;=5),sel_ev_daily*(1-sel_dayshare)/8,0))</f>
        <v/>
      </c>
    </row>
    <row r="316">
      <c r="A316" s="6" t="inlineStr">
        <is>
          <t>2012-07-14</t>
        </is>
      </c>
      <c r="B316" s="6" t="n">
        <v>2</v>
      </c>
      <c r="C316" s="6" t="n">
        <v>0.59726</v>
      </c>
      <c r="D316" s="6" t="n">
        <v>0.00191</v>
      </c>
      <c r="E316" s="6">
        <f>C316*sel_scale</f>
        <v/>
      </c>
      <c r="F316" s="6">
        <f>IF(AND(B316&gt;=10,B316&lt;=14),sel_ev_daily*sel_dayshare/5,IF(OR(B316&gt;=22,B316&lt;=5),sel_ev_daily*(1-sel_dayshare)/8,0))</f>
        <v/>
      </c>
    </row>
    <row r="317">
      <c r="A317" s="6" t="inlineStr">
        <is>
          <t>2012-07-14</t>
        </is>
      </c>
      <c r="B317" s="6" t="n">
        <v>3</v>
      </c>
      <c r="C317" s="6" t="n">
        <v>0.50759</v>
      </c>
      <c r="D317" s="6" t="n">
        <v>0.00415</v>
      </c>
      <c r="E317" s="6">
        <f>C317*sel_scale</f>
        <v/>
      </c>
      <c r="F317" s="6">
        <f>IF(AND(B317&gt;=10,B317&lt;=14),sel_ev_daily*sel_dayshare/5,IF(OR(B317&gt;=22,B317&lt;=5),sel_ev_daily*(1-sel_dayshare)/8,0))</f>
        <v/>
      </c>
    </row>
    <row r="318">
      <c r="A318" s="6" t="inlineStr">
        <is>
          <t>2012-07-14</t>
        </is>
      </c>
      <c r="B318" s="6" t="n">
        <v>4</v>
      </c>
      <c r="C318" s="6" t="n">
        <v>0.5034</v>
      </c>
      <c r="D318" s="6" t="n">
        <v>0.00404</v>
      </c>
      <c r="E318" s="6">
        <f>C318*sel_scale</f>
        <v/>
      </c>
      <c r="F318" s="6">
        <f>IF(AND(B318&gt;=10,B318&lt;=14),sel_ev_daily*sel_dayshare/5,IF(OR(B318&gt;=22,B318&lt;=5),sel_ev_daily*(1-sel_dayshare)/8,0))</f>
        <v/>
      </c>
    </row>
    <row r="319">
      <c r="A319" s="6" t="inlineStr">
        <is>
          <t>2012-07-14</t>
        </is>
      </c>
      <c r="B319" s="6" t="n">
        <v>5</v>
      </c>
      <c r="C319" s="6" t="n">
        <v>0.5087699999999999</v>
      </c>
      <c r="D319" s="6" t="n">
        <v>0.00388</v>
      </c>
      <c r="E319" s="6">
        <f>C319*sel_scale</f>
        <v/>
      </c>
      <c r="F319" s="6">
        <f>IF(AND(B319&gt;=10,B319&lt;=14),sel_ev_daily*sel_dayshare/5,IF(OR(B319&gt;=22,B319&lt;=5),sel_ev_daily*(1-sel_dayshare)/8,0))</f>
        <v/>
      </c>
    </row>
    <row r="320">
      <c r="A320" s="6" t="inlineStr">
        <is>
          <t>2012-07-14</t>
        </is>
      </c>
      <c r="B320" s="6" t="n">
        <v>6</v>
      </c>
      <c r="C320" s="6" t="n">
        <v>0.63376</v>
      </c>
      <c r="D320" s="6" t="n">
        <v>0.00305</v>
      </c>
      <c r="E320" s="6">
        <f>C320*sel_scale</f>
        <v/>
      </c>
      <c r="F320" s="6">
        <f>IF(AND(B320&gt;=10,B320&lt;=14),sel_ev_daily*sel_dayshare/5,IF(OR(B320&gt;=22,B320&lt;=5),sel_ev_daily*(1-sel_dayshare)/8,0))</f>
        <v/>
      </c>
    </row>
    <row r="321">
      <c r="A321" s="6" t="inlineStr">
        <is>
          <t>2012-07-14</t>
        </is>
      </c>
      <c r="B321" s="6" t="n">
        <v>7</v>
      </c>
      <c r="C321" s="6" t="n">
        <v>0.82526</v>
      </c>
      <c r="D321" s="6" t="n">
        <v>0.02943</v>
      </c>
      <c r="E321" s="6">
        <f>C321*sel_scale</f>
        <v/>
      </c>
      <c r="F321" s="6">
        <f>IF(AND(B321&gt;=10,B321&lt;=14),sel_ev_daily*sel_dayshare/5,IF(OR(B321&gt;=22,B321&lt;=5),sel_ev_daily*(1-sel_dayshare)/8,0))</f>
        <v/>
      </c>
    </row>
    <row r="322">
      <c r="A322" s="6" t="inlineStr">
        <is>
          <t>2012-07-14</t>
        </is>
      </c>
      <c r="B322" s="6" t="n">
        <v>8</v>
      </c>
      <c r="C322" s="6" t="n">
        <v>0.93591</v>
      </c>
      <c r="D322" s="6" t="n">
        <v>0.17756</v>
      </c>
      <c r="E322" s="6">
        <f>C322*sel_scale</f>
        <v/>
      </c>
      <c r="F322" s="6">
        <f>IF(AND(B322&gt;=10,B322&lt;=14),sel_ev_daily*sel_dayshare/5,IF(OR(B322&gt;=22,B322&lt;=5),sel_ev_daily*(1-sel_dayshare)/8,0))</f>
        <v/>
      </c>
    </row>
    <row r="323">
      <c r="A323" s="6" t="inlineStr">
        <is>
          <t>2012-07-14</t>
        </is>
      </c>
      <c r="B323" s="6" t="n">
        <v>9</v>
      </c>
      <c r="C323" s="6" t="n">
        <v>0.85464</v>
      </c>
      <c r="D323" s="6" t="n">
        <v>0.35403</v>
      </c>
      <c r="E323" s="6">
        <f>C323*sel_scale</f>
        <v/>
      </c>
      <c r="F323" s="6">
        <f>IF(AND(B323&gt;=10,B323&lt;=14),sel_ev_daily*sel_dayshare/5,IF(OR(B323&gt;=22,B323&lt;=5),sel_ev_daily*(1-sel_dayshare)/8,0))</f>
        <v/>
      </c>
    </row>
    <row r="324">
      <c r="A324" s="6" t="inlineStr">
        <is>
          <t>2012-07-14</t>
        </is>
      </c>
      <c r="B324" s="6" t="n">
        <v>10</v>
      </c>
      <c r="C324" s="6" t="n">
        <v>0.79426</v>
      </c>
      <c r="D324" s="6" t="n">
        <v>0.4469</v>
      </c>
      <c r="E324" s="6">
        <f>C324*sel_scale</f>
        <v/>
      </c>
      <c r="F324" s="6">
        <f>IF(AND(B324&gt;=10,B324&lt;=14),sel_ev_daily*sel_dayshare/5,IF(OR(B324&gt;=22,B324&lt;=5),sel_ev_daily*(1-sel_dayshare)/8,0))</f>
        <v/>
      </c>
    </row>
    <row r="325">
      <c r="A325" s="6" t="inlineStr">
        <is>
          <t>2012-07-14</t>
        </is>
      </c>
      <c r="B325" s="6" t="n">
        <v>11</v>
      </c>
      <c r="C325" s="6" t="n">
        <v>0.76935</v>
      </c>
      <c r="D325" s="6" t="n">
        <v>0.43874</v>
      </c>
      <c r="E325" s="6">
        <f>C325*sel_scale</f>
        <v/>
      </c>
      <c r="F325" s="6">
        <f>IF(AND(B325&gt;=10,B325&lt;=14),sel_ev_daily*sel_dayshare/5,IF(OR(B325&gt;=22,B325&lt;=5),sel_ev_daily*(1-sel_dayshare)/8,0))</f>
        <v/>
      </c>
    </row>
    <row r="326">
      <c r="A326" s="6" t="inlineStr">
        <is>
          <t>2012-07-14</t>
        </is>
      </c>
      <c r="B326" s="6" t="n">
        <v>12</v>
      </c>
      <c r="C326" s="6" t="n">
        <v>0.73591</v>
      </c>
      <c r="D326" s="6" t="n">
        <v>0.48454</v>
      </c>
      <c r="E326" s="6">
        <f>C326*sel_scale</f>
        <v/>
      </c>
      <c r="F326" s="6">
        <f>IF(AND(B326&gt;=10,B326&lt;=14),sel_ev_daily*sel_dayshare/5,IF(OR(B326&gt;=22,B326&lt;=5),sel_ev_daily*(1-sel_dayshare)/8,0))</f>
        <v/>
      </c>
    </row>
    <row r="327">
      <c r="A327" s="6" t="inlineStr">
        <is>
          <t>2012-07-14</t>
        </is>
      </c>
      <c r="B327" s="6" t="n">
        <v>13</v>
      </c>
      <c r="C327" s="6" t="n">
        <v>0.61722</v>
      </c>
      <c r="D327" s="6" t="n">
        <v>0.47507</v>
      </c>
      <c r="E327" s="6">
        <f>C327*sel_scale</f>
        <v/>
      </c>
      <c r="F327" s="6">
        <f>IF(AND(B327&gt;=10,B327&lt;=14),sel_ev_daily*sel_dayshare/5,IF(OR(B327&gt;=22,B327&lt;=5),sel_ev_daily*(1-sel_dayshare)/8,0))</f>
        <v/>
      </c>
    </row>
    <row r="328">
      <c r="A328" s="6" t="inlineStr">
        <is>
          <t>2012-07-14</t>
        </is>
      </c>
      <c r="B328" s="6" t="n">
        <v>14</v>
      </c>
      <c r="C328" s="6" t="n">
        <v>0.64932</v>
      </c>
      <c r="D328" s="6" t="n">
        <v>0.35543</v>
      </c>
      <c r="E328" s="6">
        <f>C328*sel_scale</f>
        <v/>
      </c>
      <c r="F328" s="6">
        <f>IF(AND(B328&gt;=10,B328&lt;=14),sel_ev_daily*sel_dayshare/5,IF(OR(B328&gt;=22,B328&lt;=5),sel_ev_daily*(1-sel_dayshare)/8,0))</f>
        <v/>
      </c>
    </row>
    <row r="329">
      <c r="A329" s="6" t="inlineStr">
        <is>
          <t>2012-07-14</t>
        </is>
      </c>
      <c r="B329" s="6" t="n">
        <v>15</v>
      </c>
      <c r="C329" s="6" t="n">
        <v>0.6825599999999999</v>
      </c>
      <c r="D329" s="6" t="n">
        <v>0.14473</v>
      </c>
      <c r="E329" s="6">
        <f>C329*sel_scale</f>
        <v/>
      </c>
      <c r="F329" s="6">
        <f>IF(AND(B329&gt;=10,B329&lt;=14),sel_ev_daily*sel_dayshare/5,IF(OR(B329&gt;=22,B329&lt;=5),sel_ev_daily*(1-sel_dayshare)/8,0))</f>
        <v/>
      </c>
    </row>
    <row r="330">
      <c r="A330" s="6" t="inlineStr">
        <is>
          <t>2012-07-14</t>
        </is>
      </c>
      <c r="B330" s="6" t="n">
        <v>16</v>
      </c>
      <c r="C330" s="6" t="n">
        <v>0.8254899999999999</v>
      </c>
      <c r="D330" s="6" t="n">
        <v>0.02594</v>
      </c>
      <c r="E330" s="6">
        <f>C330*sel_scale</f>
        <v/>
      </c>
      <c r="F330" s="6">
        <f>IF(AND(B330&gt;=10,B330&lt;=14),sel_ev_daily*sel_dayshare/5,IF(OR(B330&gt;=22,B330&lt;=5),sel_ev_daily*(1-sel_dayshare)/8,0))</f>
        <v/>
      </c>
    </row>
    <row r="331">
      <c r="A331" s="6" t="inlineStr">
        <is>
          <t>2012-07-14</t>
        </is>
      </c>
      <c r="B331" s="6" t="n">
        <v>17</v>
      </c>
      <c r="C331" s="6" t="n">
        <v>1.17934</v>
      </c>
      <c r="D331" s="6" t="n">
        <v>0.00015</v>
      </c>
      <c r="E331" s="6">
        <f>C331*sel_scale</f>
        <v/>
      </c>
      <c r="F331" s="6">
        <f>IF(AND(B331&gt;=10,B331&lt;=14),sel_ev_daily*sel_dayshare/5,IF(OR(B331&gt;=22,B331&lt;=5),sel_ev_daily*(1-sel_dayshare)/8,0))</f>
        <v/>
      </c>
    </row>
    <row r="332">
      <c r="A332" s="6" t="inlineStr">
        <is>
          <t>2012-07-14</t>
        </is>
      </c>
      <c r="B332" s="6" t="n">
        <v>18</v>
      </c>
      <c r="C332" s="6" t="n">
        <v>1.2986</v>
      </c>
      <c r="D332" s="6" t="n">
        <v>6e-05</v>
      </c>
      <c r="E332" s="6">
        <f>C332*sel_scale</f>
        <v/>
      </c>
      <c r="F332" s="6">
        <f>IF(AND(B332&gt;=10,B332&lt;=14),sel_ev_daily*sel_dayshare/5,IF(OR(B332&gt;=22,B332&lt;=5),sel_ev_daily*(1-sel_dayshare)/8,0))</f>
        <v/>
      </c>
    </row>
    <row r="333">
      <c r="A333" s="6" t="inlineStr">
        <is>
          <t>2012-07-14</t>
        </is>
      </c>
      <c r="B333" s="6" t="n">
        <v>19</v>
      </c>
      <c r="C333" s="6" t="n">
        <v>1.22736</v>
      </c>
      <c r="D333" s="6" t="n">
        <v>0.00013</v>
      </c>
      <c r="E333" s="6">
        <f>C333*sel_scale</f>
        <v/>
      </c>
      <c r="F333" s="6">
        <f>IF(AND(B333&gt;=10,B333&lt;=14),sel_ev_daily*sel_dayshare/5,IF(OR(B333&gt;=22,B333&lt;=5),sel_ev_daily*(1-sel_dayshare)/8,0))</f>
        <v/>
      </c>
    </row>
    <row r="334">
      <c r="A334" s="6" t="inlineStr">
        <is>
          <t>2012-07-14</t>
        </is>
      </c>
      <c r="B334" s="6" t="n">
        <v>20</v>
      </c>
      <c r="C334" s="6" t="n">
        <v>1.15498</v>
      </c>
      <c r="D334" s="6" t="n">
        <v>9.000000000000001e-05</v>
      </c>
      <c r="E334" s="6">
        <f>C334*sel_scale</f>
        <v/>
      </c>
      <c r="F334" s="6">
        <f>IF(AND(B334&gt;=10,B334&lt;=14),sel_ev_daily*sel_dayshare/5,IF(OR(B334&gt;=22,B334&lt;=5),sel_ev_daily*(1-sel_dayshare)/8,0))</f>
        <v/>
      </c>
    </row>
    <row r="335">
      <c r="A335" s="6" t="inlineStr">
        <is>
          <t>2012-07-14</t>
        </is>
      </c>
      <c r="B335" s="6" t="n">
        <v>21</v>
      </c>
      <c r="C335" s="6" t="n">
        <v>1.15877</v>
      </c>
      <c r="D335" s="6" t="n">
        <v>8.000000000000001e-05</v>
      </c>
      <c r="E335" s="6">
        <f>C335*sel_scale</f>
        <v/>
      </c>
      <c r="F335" s="6">
        <f>IF(AND(B335&gt;=10,B335&lt;=14),sel_ev_daily*sel_dayshare/5,IF(OR(B335&gt;=22,B335&lt;=5),sel_ev_daily*(1-sel_dayshare)/8,0))</f>
        <v/>
      </c>
    </row>
    <row r="336">
      <c r="A336" s="6" t="inlineStr">
        <is>
          <t>2012-07-14</t>
        </is>
      </c>
      <c r="B336" s="6" t="n">
        <v>22</v>
      </c>
      <c r="C336" s="6" t="n">
        <v>1.14283</v>
      </c>
      <c r="D336" s="6" t="n">
        <v>0.00014</v>
      </c>
      <c r="E336" s="6">
        <f>C336*sel_scale</f>
        <v/>
      </c>
      <c r="F336" s="6">
        <f>IF(AND(B336&gt;=10,B336&lt;=14),sel_ev_daily*sel_dayshare/5,IF(OR(B336&gt;=22,B336&lt;=5),sel_ev_daily*(1-sel_dayshare)/8,0))</f>
        <v/>
      </c>
    </row>
    <row r="337">
      <c r="A337" s="6" t="inlineStr">
        <is>
          <t>2012-07-14</t>
        </is>
      </c>
      <c r="B337" s="6" t="n">
        <v>23</v>
      </c>
      <c r="C337" s="6" t="n">
        <v>1.14932</v>
      </c>
      <c r="D337" s="6" t="n">
        <v>9.000000000000001e-05</v>
      </c>
      <c r="E337" s="6">
        <f>C337*sel_scale</f>
        <v/>
      </c>
      <c r="F337" s="6">
        <f>IF(AND(B337&gt;=10,B337&lt;=14),sel_ev_daily*sel_dayshare/5,IF(OR(B337&gt;=22,B337&lt;=5),sel_ev_daily*(1-sel_dayshare)/8,0))</f>
        <v/>
      </c>
    </row>
    <row r="338">
      <c r="A338" s="6" t="inlineStr">
        <is>
          <t>2012-07-15</t>
        </is>
      </c>
      <c r="B338" s="6" t="n">
        <v>0</v>
      </c>
      <c r="C338" s="6" t="n">
        <v>1.13948</v>
      </c>
      <c r="D338" s="6" t="n">
        <v>0.00021</v>
      </c>
      <c r="E338" s="6">
        <f>C338*sel_scale</f>
        <v/>
      </c>
      <c r="F338" s="6">
        <f>IF(AND(B338&gt;=10,B338&lt;=14),sel_ev_daily*sel_dayshare/5,IF(OR(B338&gt;=22,B338&lt;=5),sel_ev_daily*(1-sel_dayshare)/8,0))</f>
        <v/>
      </c>
    </row>
    <row r="339">
      <c r="A339" s="6" t="inlineStr">
        <is>
          <t>2012-07-15</t>
        </is>
      </c>
      <c r="B339" s="6" t="n">
        <v>1</v>
      </c>
      <c r="C339" s="6" t="n">
        <v>0.9065</v>
      </c>
      <c r="D339" s="6" t="n">
        <v>0.00109</v>
      </c>
      <c r="E339" s="6">
        <f>C339*sel_scale</f>
        <v/>
      </c>
      <c r="F339" s="6">
        <f>IF(AND(B339&gt;=10,B339&lt;=14),sel_ev_daily*sel_dayshare/5,IF(OR(B339&gt;=22,B339&lt;=5),sel_ev_daily*(1-sel_dayshare)/8,0))</f>
        <v/>
      </c>
    </row>
    <row r="340">
      <c r="A340" s="6" t="inlineStr">
        <is>
          <t>2012-07-15</t>
        </is>
      </c>
      <c r="B340" s="6" t="n">
        <v>2</v>
      </c>
      <c r="C340" s="6" t="n">
        <v>0.65308</v>
      </c>
      <c r="D340" s="6" t="n">
        <v>0.00283</v>
      </c>
      <c r="E340" s="6">
        <f>C340*sel_scale</f>
        <v/>
      </c>
      <c r="F340" s="6">
        <f>IF(AND(B340&gt;=10,B340&lt;=14),sel_ev_daily*sel_dayshare/5,IF(OR(B340&gt;=22,B340&lt;=5),sel_ev_daily*(1-sel_dayshare)/8,0))</f>
        <v/>
      </c>
    </row>
    <row r="341">
      <c r="A341" s="6" t="inlineStr">
        <is>
          <t>2012-07-15</t>
        </is>
      </c>
      <c r="B341" s="6" t="n">
        <v>3</v>
      </c>
      <c r="C341" s="6" t="n">
        <v>0.51664</v>
      </c>
      <c r="D341" s="6" t="n">
        <v>0.00385</v>
      </c>
      <c r="E341" s="6">
        <f>C341*sel_scale</f>
        <v/>
      </c>
      <c r="F341" s="6">
        <f>IF(AND(B341&gt;=10,B341&lt;=14),sel_ev_daily*sel_dayshare/5,IF(OR(B341&gt;=22,B341&lt;=5),sel_ev_daily*(1-sel_dayshare)/8,0))</f>
        <v/>
      </c>
    </row>
    <row r="342">
      <c r="A342" s="6" t="inlineStr">
        <is>
          <t>2012-07-15</t>
        </is>
      </c>
      <c r="B342" s="6" t="n">
        <v>4</v>
      </c>
      <c r="C342" s="6" t="n">
        <v>0.49176</v>
      </c>
      <c r="D342" s="6" t="n">
        <v>0.00406</v>
      </c>
      <c r="E342" s="6">
        <f>C342*sel_scale</f>
        <v/>
      </c>
      <c r="F342" s="6">
        <f>IF(AND(B342&gt;=10,B342&lt;=14),sel_ev_daily*sel_dayshare/5,IF(OR(B342&gt;=22,B342&lt;=5),sel_ev_daily*(1-sel_dayshare)/8,0))</f>
        <v/>
      </c>
    </row>
    <row r="343">
      <c r="A343" s="6" t="inlineStr">
        <is>
          <t>2012-07-15</t>
        </is>
      </c>
      <c r="B343" s="6" t="n">
        <v>5</v>
      </c>
      <c r="C343" s="6" t="n">
        <v>0.56834</v>
      </c>
      <c r="D343" s="6" t="n">
        <v>0.0039</v>
      </c>
      <c r="E343" s="6">
        <f>C343*sel_scale</f>
        <v/>
      </c>
      <c r="F343" s="6">
        <f>IF(AND(B343&gt;=10,B343&lt;=14),sel_ev_daily*sel_dayshare/5,IF(OR(B343&gt;=22,B343&lt;=5),sel_ev_daily*(1-sel_dayshare)/8,0))</f>
        <v/>
      </c>
    </row>
    <row r="344">
      <c r="A344" s="6" t="inlineStr">
        <is>
          <t>2012-07-15</t>
        </is>
      </c>
      <c r="B344" s="6" t="n">
        <v>6</v>
      </c>
      <c r="C344" s="6" t="n">
        <v>0.69133</v>
      </c>
      <c r="D344" s="6" t="n">
        <v>0.00318</v>
      </c>
      <c r="E344" s="6">
        <f>C344*sel_scale</f>
        <v/>
      </c>
      <c r="F344" s="6">
        <f>IF(AND(B344&gt;=10,B344&lt;=14),sel_ev_daily*sel_dayshare/5,IF(OR(B344&gt;=22,B344&lt;=5),sel_ev_daily*(1-sel_dayshare)/8,0))</f>
        <v/>
      </c>
    </row>
    <row r="345">
      <c r="A345" s="6" t="inlineStr">
        <is>
          <t>2012-07-15</t>
        </is>
      </c>
      <c r="B345" s="6" t="n">
        <v>7</v>
      </c>
      <c r="C345" s="6" t="n">
        <v>0.82307</v>
      </c>
      <c r="D345" s="6" t="n">
        <v>0.03606</v>
      </c>
      <c r="E345" s="6">
        <f>C345*sel_scale</f>
        <v/>
      </c>
      <c r="F345" s="6">
        <f>IF(AND(B345&gt;=10,B345&lt;=14),sel_ev_daily*sel_dayshare/5,IF(OR(B345&gt;=22,B345&lt;=5),sel_ev_daily*(1-sel_dayshare)/8,0))</f>
        <v/>
      </c>
    </row>
    <row r="346">
      <c r="A346" s="6" t="inlineStr">
        <is>
          <t>2012-07-15</t>
        </is>
      </c>
      <c r="B346" s="6" t="n">
        <v>8</v>
      </c>
      <c r="C346" s="6" t="n">
        <v>0.9855699999999999</v>
      </c>
      <c r="D346" s="6" t="n">
        <v>0.1872</v>
      </c>
      <c r="E346" s="6">
        <f>C346*sel_scale</f>
        <v/>
      </c>
      <c r="F346" s="6">
        <f>IF(AND(B346&gt;=10,B346&lt;=14),sel_ev_daily*sel_dayshare/5,IF(OR(B346&gt;=22,B346&lt;=5),sel_ev_daily*(1-sel_dayshare)/8,0))</f>
        <v/>
      </c>
    </row>
    <row r="347">
      <c r="A347" s="6" t="inlineStr">
        <is>
          <t>2012-07-15</t>
        </is>
      </c>
      <c r="B347" s="6" t="n">
        <v>9</v>
      </c>
      <c r="C347" s="6" t="n">
        <v>0.95577</v>
      </c>
      <c r="D347" s="6" t="n">
        <v>0.36194</v>
      </c>
      <c r="E347" s="6">
        <f>C347*sel_scale</f>
        <v/>
      </c>
      <c r="F347" s="6">
        <f>IF(AND(B347&gt;=10,B347&lt;=14),sel_ev_daily*sel_dayshare/5,IF(OR(B347&gt;=22,B347&lt;=5),sel_ev_daily*(1-sel_dayshare)/8,0))</f>
        <v/>
      </c>
    </row>
    <row r="348">
      <c r="A348" s="6" t="inlineStr">
        <is>
          <t>2012-07-15</t>
        </is>
      </c>
      <c r="B348" s="6" t="n">
        <v>10</v>
      </c>
      <c r="C348" s="6" t="n">
        <v>0.86555</v>
      </c>
      <c r="D348" s="6" t="n">
        <v>0.49757</v>
      </c>
      <c r="E348" s="6">
        <f>C348*sel_scale</f>
        <v/>
      </c>
      <c r="F348" s="6">
        <f>IF(AND(B348&gt;=10,B348&lt;=14),sel_ev_daily*sel_dayshare/5,IF(OR(B348&gt;=22,B348&lt;=5),sel_ev_daily*(1-sel_dayshare)/8,0))</f>
        <v/>
      </c>
    </row>
    <row r="349">
      <c r="A349" s="6" t="inlineStr">
        <is>
          <t>2012-07-15</t>
        </is>
      </c>
      <c r="B349" s="6" t="n">
        <v>11</v>
      </c>
      <c r="C349" s="6" t="n">
        <v>0.79895</v>
      </c>
      <c r="D349" s="6" t="n">
        <v>0.56415</v>
      </c>
      <c r="E349" s="6">
        <f>C349*sel_scale</f>
        <v/>
      </c>
      <c r="F349" s="6">
        <f>IF(AND(B349&gt;=10,B349&lt;=14),sel_ev_daily*sel_dayshare/5,IF(OR(B349&gt;=22,B349&lt;=5),sel_ev_daily*(1-sel_dayshare)/8,0))</f>
        <v/>
      </c>
    </row>
    <row r="350">
      <c r="A350" s="6" t="inlineStr">
        <is>
          <t>2012-07-15</t>
        </is>
      </c>
      <c r="B350" s="6" t="n">
        <v>12</v>
      </c>
      <c r="C350" s="6" t="n">
        <v>0.70329</v>
      </c>
      <c r="D350" s="6" t="n">
        <v>0.56358</v>
      </c>
      <c r="E350" s="6">
        <f>C350*sel_scale</f>
        <v/>
      </c>
      <c r="F350" s="6">
        <f>IF(AND(B350&gt;=10,B350&lt;=14),sel_ev_daily*sel_dayshare/5,IF(OR(B350&gt;=22,B350&lt;=5),sel_ev_daily*(1-sel_dayshare)/8,0))</f>
        <v/>
      </c>
    </row>
    <row r="351">
      <c r="A351" s="6" t="inlineStr">
        <is>
          <t>2012-07-15</t>
        </is>
      </c>
      <c r="B351" s="6" t="n">
        <v>13</v>
      </c>
      <c r="C351" s="6" t="n">
        <v>0.65756</v>
      </c>
      <c r="D351" s="6" t="n">
        <v>0.5049</v>
      </c>
      <c r="E351" s="6">
        <f>C351*sel_scale</f>
        <v/>
      </c>
      <c r="F351" s="6">
        <f>IF(AND(B351&gt;=10,B351&lt;=14),sel_ev_daily*sel_dayshare/5,IF(OR(B351&gt;=22,B351&lt;=5),sel_ev_daily*(1-sel_dayshare)/8,0))</f>
        <v/>
      </c>
    </row>
    <row r="352">
      <c r="A352" s="6" t="inlineStr">
        <is>
          <t>2012-07-15</t>
        </is>
      </c>
      <c r="B352" s="6" t="n">
        <v>14</v>
      </c>
      <c r="C352" s="6" t="n">
        <v>0.63933</v>
      </c>
      <c r="D352" s="6" t="n">
        <v>0.37514</v>
      </c>
      <c r="E352" s="6">
        <f>C352*sel_scale</f>
        <v/>
      </c>
      <c r="F352" s="6">
        <f>IF(AND(B352&gt;=10,B352&lt;=14),sel_ev_daily*sel_dayshare/5,IF(OR(B352&gt;=22,B352&lt;=5),sel_ev_daily*(1-sel_dayshare)/8,0))</f>
        <v/>
      </c>
    </row>
    <row r="353">
      <c r="A353" s="6" t="inlineStr">
        <is>
          <t>2012-07-15</t>
        </is>
      </c>
      <c r="B353" s="6" t="n">
        <v>15</v>
      </c>
      <c r="C353" s="6" t="n">
        <v>0.71893</v>
      </c>
      <c r="D353" s="6" t="n">
        <v>0.18502</v>
      </c>
      <c r="E353" s="6">
        <f>C353*sel_scale</f>
        <v/>
      </c>
      <c r="F353" s="6">
        <f>IF(AND(B353&gt;=10,B353&lt;=14),sel_ev_daily*sel_dayshare/5,IF(OR(B353&gt;=22,B353&lt;=5),sel_ev_daily*(1-sel_dayshare)/8,0))</f>
        <v/>
      </c>
    </row>
    <row r="354">
      <c r="A354" s="6" t="inlineStr">
        <is>
          <t>2012-07-15</t>
        </is>
      </c>
      <c r="B354" s="6" t="n">
        <v>16</v>
      </c>
      <c r="C354" s="6" t="n">
        <v>0.95094</v>
      </c>
      <c r="D354" s="6" t="n">
        <v>0.03207</v>
      </c>
      <c r="E354" s="6">
        <f>C354*sel_scale</f>
        <v/>
      </c>
      <c r="F354" s="6">
        <f>IF(AND(B354&gt;=10,B354&lt;=14),sel_ev_daily*sel_dayshare/5,IF(OR(B354&gt;=22,B354&lt;=5),sel_ev_daily*(1-sel_dayshare)/8,0))</f>
        <v/>
      </c>
    </row>
    <row r="355">
      <c r="A355" s="6" t="inlineStr">
        <is>
          <t>2012-07-15</t>
        </is>
      </c>
      <c r="B355" s="6" t="n">
        <v>17</v>
      </c>
      <c r="C355" s="6" t="n">
        <v>1.402</v>
      </c>
      <c r="D355" s="6" t="n">
        <v>8.000000000000001e-05</v>
      </c>
      <c r="E355" s="6">
        <f>C355*sel_scale</f>
        <v/>
      </c>
      <c r="F355" s="6">
        <f>IF(AND(B355&gt;=10,B355&lt;=14),sel_ev_daily*sel_dayshare/5,IF(OR(B355&gt;=22,B355&lt;=5),sel_ev_daily*(1-sel_dayshare)/8,0))</f>
        <v/>
      </c>
    </row>
    <row r="356">
      <c r="A356" s="6" t="inlineStr">
        <is>
          <t>2012-07-15</t>
        </is>
      </c>
      <c r="B356" s="6" t="n">
        <v>18</v>
      </c>
      <c r="C356" s="6" t="n">
        <v>1.61172</v>
      </c>
      <c r="D356" s="6" t="n">
        <v>0.00013</v>
      </c>
      <c r="E356" s="6">
        <f>C356*sel_scale</f>
        <v/>
      </c>
      <c r="F356" s="6">
        <f>IF(AND(B356&gt;=10,B356&lt;=14),sel_ev_daily*sel_dayshare/5,IF(OR(B356&gt;=22,B356&lt;=5),sel_ev_daily*(1-sel_dayshare)/8,0))</f>
        <v/>
      </c>
    </row>
    <row r="357">
      <c r="A357" s="6" t="inlineStr">
        <is>
          <t>2012-07-15</t>
        </is>
      </c>
      <c r="B357" s="6" t="n">
        <v>19</v>
      </c>
      <c r="C357" s="6" t="n">
        <v>1.49201</v>
      </c>
      <c r="D357" s="6" t="n">
        <v>6.999999999999999e-05</v>
      </c>
      <c r="E357" s="6">
        <f>C357*sel_scale</f>
        <v/>
      </c>
      <c r="F357" s="6">
        <f>IF(AND(B357&gt;=10,B357&lt;=14),sel_ev_daily*sel_dayshare/5,IF(OR(B357&gt;=22,B357&lt;=5),sel_ev_daily*(1-sel_dayshare)/8,0))</f>
        <v/>
      </c>
    </row>
    <row r="358">
      <c r="A358" s="6" t="inlineStr">
        <is>
          <t>2012-07-15</t>
        </is>
      </c>
      <c r="B358" s="6" t="n">
        <v>20</v>
      </c>
      <c r="C358" s="6" t="n">
        <v>1.45844</v>
      </c>
      <c r="D358" s="6" t="n">
        <v>4e-05</v>
      </c>
      <c r="E358" s="6">
        <f>C358*sel_scale</f>
        <v/>
      </c>
      <c r="F358" s="6">
        <f>IF(AND(B358&gt;=10,B358&lt;=14),sel_ev_daily*sel_dayshare/5,IF(OR(B358&gt;=22,B358&lt;=5),sel_ev_daily*(1-sel_dayshare)/8,0))</f>
        <v/>
      </c>
    </row>
    <row r="359">
      <c r="A359" s="6" t="inlineStr">
        <is>
          <t>2012-07-15</t>
        </is>
      </c>
      <c r="B359" s="6" t="n">
        <v>21</v>
      </c>
      <c r="C359" s="6" t="n">
        <v>1.30396</v>
      </c>
      <c r="D359" s="6" t="n">
        <v>0.00013</v>
      </c>
      <c r="E359" s="6">
        <f>C359*sel_scale</f>
        <v/>
      </c>
      <c r="F359" s="6">
        <f>IF(AND(B359&gt;=10,B359&lt;=14),sel_ev_daily*sel_dayshare/5,IF(OR(B359&gt;=22,B359&lt;=5),sel_ev_daily*(1-sel_dayshare)/8,0))</f>
        <v/>
      </c>
    </row>
    <row r="360">
      <c r="A360" s="6" t="inlineStr">
        <is>
          <t>2012-07-15</t>
        </is>
      </c>
      <c r="B360" s="6" t="n">
        <v>22</v>
      </c>
      <c r="C360" s="6" t="n">
        <v>1.16844</v>
      </c>
      <c r="D360" s="6" t="n">
        <v>0.00013</v>
      </c>
      <c r="E360" s="6">
        <f>C360*sel_scale</f>
        <v/>
      </c>
      <c r="F360" s="6">
        <f>IF(AND(B360&gt;=10,B360&lt;=14),sel_ev_daily*sel_dayshare/5,IF(OR(B360&gt;=22,B360&lt;=5),sel_ev_daily*(1-sel_dayshare)/8,0))</f>
        <v/>
      </c>
    </row>
    <row r="361">
      <c r="A361" s="6" t="inlineStr">
        <is>
          <t>2012-07-15</t>
        </is>
      </c>
      <c r="B361" s="6" t="n">
        <v>23</v>
      </c>
      <c r="C361" s="6" t="n">
        <v>1.11922</v>
      </c>
      <c r="D361" s="6" t="n">
        <v>0.0001</v>
      </c>
      <c r="E361" s="6">
        <f>C361*sel_scale</f>
        <v/>
      </c>
      <c r="F361" s="6">
        <f>IF(AND(B361&gt;=10,B361&lt;=14),sel_ev_daily*sel_dayshare/5,IF(OR(B361&gt;=22,B361&lt;=5),sel_ev_daily*(1-sel_dayshare)/8,0))</f>
        <v/>
      </c>
    </row>
    <row r="362">
      <c r="A362" s="6" t="inlineStr">
        <is>
          <t>2012-07-16</t>
        </is>
      </c>
      <c r="B362" s="6" t="n">
        <v>0</v>
      </c>
      <c r="C362" s="6" t="n">
        <v>1.13598</v>
      </c>
      <c r="D362" s="6" t="n">
        <v>0.00015</v>
      </c>
      <c r="E362" s="6">
        <f>C362*sel_scale</f>
        <v/>
      </c>
      <c r="F362" s="6">
        <f>IF(AND(B362&gt;=10,B362&lt;=14),sel_ev_daily*sel_dayshare/5,IF(OR(B362&gt;=22,B362&lt;=5),sel_ev_daily*(1-sel_dayshare)/8,0))</f>
        <v/>
      </c>
    </row>
    <row r="363">
      <c r="A363" s="6" t="inlineStr">
        <is>
          <t>2012-07-16</t>
        </is>
      </c>
      <c r="B363" s="6" t="n">
        <v>1</v>
      </c>
      <c r="C363" s="6" t="n">
        <v>0.98541</v>
      </c>
      <c r="D363" s="6" t="n">
        <v>0.0012</v>
      </c>
      <c r="E363" s="6">
        <f>C363*sel_scale</f>
        <v/>
      </c>
      <c r="F363" s="6">
        <f>IF(AND(B363&gt;=10,B363&lt;=14),sel_ev_daily*sel_dayshare/5,IF(OR(B363&gt;=22,B363&lt;=5),sel_ev_daily*(1-sel_dayshare)/8,0))</f>
        <v/>
      </c>
    </row>
    <row r="364">
      <c r="A364" s="6" t="inlineStr">
        <is>
          <t>2012-07-16</t>
        </is>
      </c>
      <c r="B364" s="6" t="n">
        <v>2</v>
      </c>
      <c r="C364" s="6" t="n">
        <v>0.73941</v>
      </c>
      <c r="D364" s="6" t="n">
        <v>0.00263</v>
      </c>
      <c r="E364" s="6">
        <f>C364*sel_scale</f>
        <v/>
      </c>
      <c r="F364" s="6">
        <f>IF(AND(B364&gt;=10,B364&lt;=14),sel_ev_daily*sel_dayshare/5,IF(OR(B364&gt;=22,B364&lt;=5),sel_ev_daily*(1-sel_dayshare)/8,0))</f>
        <v/>
      </c>
    </row>
    <row r="365">
      <c r="A365" s="6" t="inlineStr">
        <is>
          <t>2012-07-16</t>
        </is>
      </c>
      <c r="B365" s="6" t="n">
        <v>3</v>
      </c>
      <c r="C365" s="6" t="n">
        <v>0.54206</v>
      </c>
      <c r="D365" s="6" t="n">
        <v>0.00428</v>
      </c>
      <c r="E365" s="6">
        <f>C365*sel_scale</f>
        <v/>
      </c>
      <c r="F365" s="6">
        <f>IF(AND(B365&gt;=10,B365&lt;=14),sel_ev_daily*sel_dayshare/5,IF(OR(B365&gt;=22,B365&lt;=5),sel_ev_daily*(1-sel_dayshare)/8,0))</f>
        <v/>
      </c>
    </row>
    <row r="366">
      <c r="A366" s="6" t="inlineStr">
        <is>
          <t>2012-07-16</t>
        </is>
      </c>
      <c r="B366" s="6" t="n">
        <v>4</v>
      </c>
      <c r="C366" s="6" t="n">
        <v>0.52217</v>
      </c>
      <c r="D366" s="6" t="n">
        <v>0.00428</v>
      </c>
      <c r="E366" s="6">
        <f>C366*sel_scale</f>
        <v/>
      </c>
      <c r="F366" s="6">
        <f>IF(AND(B366&gt;=10,B366&lt;=14),sel_ev_daily*sel_dayshare/5,IF(OR(B366&gt;=22,B366&lt;=5),sel_ev_daily*(1-sel_dayshare)/8,0))</f>
        <v/>
      </c>
    </row>
    <row r="367">
      <c r="A367" s="6" t="inlineStr">
        <is>
          <t>2012-07-16</t>
        </is>
      </c>
      <c r="B367" s="6" t="n">
        <v>5</v>
      </c>
      <c r="C367" s="6" t="n">
        <v>0.61636</v>
      </c>
      <c r="D367" s="6" t="n">
        <v>0.00394</v>
      </c>
      <c r="E367" s="6">
        <f>C367*sel_scale</f>
        <v/>
      </c>
      <c r="F367" s="6">
        <f>IF(AND(B367&gt;=10,B367&lt;=14),sel_ev_daily*sel_dayshare/5,IF(OR(B367&gt;=22,B367&lt;=5),sel_ev_daily*(1-sel_dayshare)/8,0))</f>
        <v/>
      </c>
    </row>
    <row r="368">
      <c r="A368" s="6" t="inlineStr">
        <is>
          <t>2012-07-16</t>
        </is>
      </c>
      <c r="B368" s="6" t="n">
        <v>6</v>
      </c>
      <c r="C368" s="6" t="n">
        <v>0.93606</v>
      </c>
      <c r="D368" s="6" t="n">
        <v>0.00327</v>
      </c>
      <c r="E368" s="6">
        <f>C368*sel_scale</f>
        <v/>
      </c>
      <c r="F368" s="6">
        <f>IF(AND(B368&gt;=10,B368&lt;=14),sel_ev_daily*sel_dayshare/5,IF(OR(B368&gt;=22,B368&lt;=5),sel_ev_daily*(1-sel_dayshare)/8,0))</f>
        <v/>
      </c>
    </row>
    <row r="369">
      <c r="A369" s="6" t="inlineStr">
        <is>
          <t>2012-07-16</t>
        </is>
      </c>
      <c r="B369" s="6" t="n">
        <v>7</v>
      </c>
      <c r="C369" s="6" t="n">
        <v>1.15472</v>
      </c>
      <c r="D369" s="6" t="n">
        <v>0.03626</v>
      </c>
      <c r="E369" s="6">
        <f>C369*sel_scale</f>
        <v/>
      </c>
      <c r="F369" s="6">
        <f>IF(AND(B369&gt;=10,B369&lt;=14),sel_ev_daily*sel_dayshare/5,IF(OR(B369&gt;=22,B369&lt;=5),sel_ev_daily*(1-sel_dayshare)/8,0))</f>
        <v/>
      </c>
    </row>
    <row r="370">
      <c r="A370" s="6" t="inlineStr">
        <is>
          <t>2012-07-16</t>
        </is>
      </c>
      <c r="B370" s="6" t="n">
        <v>8</v>
      </c>
      <c r="C370" s="6" t="n">
        <v>1.09938</v>
      </c>
      <c r="D370" s="6" t="n">
        <v>0.18876</v>
      </c>
      <c r="E370" s="6">
        <f>C370*sel_scale</f>
        <v/>
      </c>
      <c r="F370" s="6">
        <f>IF(AND(B370&gt;=10,B370&lt;=14),sel_ev_daily*sel_dayshare/5,IF(OR(B370&gt;=22,B370&lt;=5),sel_ev_daily*(1-sel_dayshare)/8,0))</f>
        <v/>
      </c>
    </row>
    <row r="371">
      <c r="A371" s="6" t="inlineStr">
        <is>
          <t>2012-07-16</t>
        </is>
      </c>
      <c r="B371" s="6" t="n">
        <v>9</v>
      </c>
      <c r="C371" s="6" t="n">
        <v>0.86635</v>
      </c>
      <c r="D371" s="6" t="n">
        <v>0.36516</v>
      </c>
      <c r="E371" s="6">
        <f>C371*sel_scale</f>
        <v/>
      </c>
      <c r="F371" s="6">
        <f>IF(AND(B371&gt;=10,B371&lt;=14),sel_ev_daily*sel_dayshare/5,IF(OR(B371&gt;=22,B371&lt;=5),sel_ev_daily*(1-sel_dayshare)/8,0))</f>
        <v/>
      </c>
    </row>
    <row r="372">
      <c r="A372" s="6" t="inlineStr">
        <is>
          <t>2012-07-16</t>
        </is>
      </c>
      <c r="B372" s="6" t="n">
        <v>10</v>
      </c>
      <c r="C372" s="6" t="n">
        <v>0.71419</v>
      </c>
      <c r="D372" s="6" t="n">
        <v>0.49252</v>
      </c>
      <c r="E372" s="6">
        <f>C372*sel_scale</f>
        <v/>
      </c>
      <c r="F372" s="6">
        <f>IF(AND(B372&gt;=10,B372&lt;=14),sel_ev_daily*sel_dayshare/5,IF(OR(B372&gt;=22,B372&lt;=5),sel_ev_daily*(1-sel_dayshare)/8,0))</f>
        <v/>
      </c>
    </row>
    <row r="373">
      <c r="A373" s="6" t="inlineStr">
        <is>
          <t>2012-07-16</t>
        </is>
      </c>
      <c r="B373" s="6" t="n">
        <v>11</v>
      </c>
      <c r="C373" s="6" t="n">
        <v>0.6559700000000001</v>
      </c>
      <c r="D373" s="6" t="n">
        <v>0.5528999999999999</v>
      </c>
      <c r="E373" s="6">
        <f>C373*sel_scale</f>
        <v/>
      </c>
      <c r="F373" s="6">
        <f>IF(AND(B373&gt;=10,B373&lt;=14),sel_ev_daily*sel_dayshare/5,IF(OR(B373&gt;=22,B373&lt;=5),sel_ev_daily*(1-sel_dayshare)/8,0))</f>
        <v/>
      </c>
    </row>
    <row r="374">
      <c r="A374" s="6" t="inlineStr">
        <is>
          <t>2012-07-16</t>
        </is>
      </c>
      <c r="B374" s="6" t="n">
        <v>12</v>
      </c>
      <c r="C374" s="6" t="n">
        <v>0.60395</v>
      </c>
      <c r="D374" s="6" t="n">
        <v>0.54617</v>
      </c>
      <c r="E374" s="6">
        <f>C374*sel_scale</f>
        <v/>
      </c>
      <c r="F374" s="6">
        <f>IF(AND(B374&gt;=10,B374&lt;=14),sel_ev_daily*sel_dayshare/5,IF(OR(B374&gt;=22,B374&lt;=5),sel_ev_daily*(1-sel_dayshare)/8,0))</f>
        <v/>
      </c>
    </row>
    <row r="375">
      <c r="A375" s="6" t="inlineStr">
        <is>
          <t>2012-07-16</t>
        </is>
      </c>
      <c r="B375" s="6" t="n">
        <v>13</v>
      </c>
      <c r="C375" s="6" t="n">
        <v>0.60622</v>
      </c>
      <c r="D375" s="6" t="n">
        <v>0.48979</v>
      </c>
      <c r="E375" s="6">
        <f>C375*sel_scale</f>
        <v/>
      </c>
      <c r="F375" s="6">
        <f>IF(AND(B375&gt;=10,B375&lt;=14),sel_ev_daily*sel_dayshare/5,IF(OR(B375&gt;=22,B375&lt;=5),sel_ev_daily*(1-sel_dayshare)/8,0))</f>
        <v/>
      </c>
    </row>
    <row r="376">
      <c r="A376" s="6" t="inlineStr">
        <is>
          <t>2012-07-16</t>
        </is>
      </c>
      <c r="B376" s="6" t="n">
        <v>14</v>
      </c>
      <c r="C376" s="6" t="n">
        <v>0.56295</v>
      </c>
      <c r="D376" s="6" t="n">
        <v>0.36606</v>
      </c>
      <c r="E376" s="6">
        <f>C376*sel_scale</f>
        <v/>
      </c>
      <c r="F376" s="6">
        <f>IF(AND(B376&gt;=10,B376&lt;=14),sel_ev_daily*sel_dayshare/5,IF(OR(B376&gt;=22,B376&lt;=5),sel_ev_daily*(1-sel_dayshare)/8,0))</f>
        <v/>
      </c>
    </row>
    <row r="377">
      <c r="A377" s="6" t="inlineStr">
        <is>
          <t>2012-07-16</t>
        </is>
      </c>
      <c r="B377" s="6" t="n">
        <v>15</v>
      </c>
      <c r="C377" s="6" t="n">
        <v>0.60498</v>
      </c>
      <c r="D377" s="6" t="n">
        <v>0.18337</v>
      </c>
      <c r="E377" s="6">
        <f>C377*sel_scale</f>
        <v/>
      </c>
      <c r="F377" s="6">
        <f>IF(AND(B377&gt;=10,B377&lt;=14),sel_ev_daily*sel_dayshare/5,IF(OR(B377&gt;=22,B377&lt;=5),sel_ev_daily*(1-sel_dayshare)/8,0))</f>
        <v/>
      </c>
    </row>
    <row r="378">
      <c r="A378" s="6" t="inlineStr">
        <is>
          <t>2012-07-16</t>
        </is>
      </c>
      <c r="B378" s="6" t="n">
        <v>16</v>
      </c>
      <c r="C378" s="6" t="n">
        <v>0.84365</v>
      </c>
      <c r="D378" s="6" t="n">
        <v>0.0314</v>
      </c>
      <c r="E378" s="6">
        <f>C378*sel_scale</f>
        <v/>
      </c>
      <c r="F378" s="6">
        <f>IF(AND(B378&gt;=10,B378&lt;=14),sel_ev_daily*sel_dayshare/5,IF(OR(B378&gt;=22,B378&lt;=5),sel_ev_daily*(1-sel_dayshare)/8,0))</f>
        <v/>
      </c>
    </row>
    <row r="379">
      <c r="A379" s="6" t="inlineStr">
        <is>
          <t>2012-07-16</t>
        </is>
      </c>
      <c r="B379" s="6" t="n">
        <v>17</v>
      </c>
      <c r="C379" s="6" t="n">
        <v>1.34356</v>
      </c>
      <c r="D379" s="6" t="n">
        <v>9.000000000000001e-05</v>
      </c>
      <c r="E379" s="6">
        <f>C379*sel_scale</f>
        <v/>
      </c>
      <c r="F379" s="6">
        <f>IF(AND(B379&gt;=10,B379&lt;=14),sel_ev_daily*sel_dayshare/5,IF(OR(B379&gt;=22,B379&lt;=5),sel_ev_daily*(1-sel_dayshare)/8,0))</f>
        <v/>
      </c>
    </row>
    <row r="380">
      <c r="A380" s="6" t="inlineStr">
        <is>
          <t>2012-07-16</t>
        </is>
      </c>
      <c r="B380" s="6" t="n">
        <v>18</v>
      </c>
      <c r="C380" s="6" t="n">
        <v>1.51129</v>
      </c>
      <c r="D380" s="6" t="n">
        <v>6e-05</v>
      </c>
      <c r="E380" s="6">
        <f>C380*sel_scale</f>
        <v/>
      </c>
      <c r="F380" s="6">
        <f>IF(AND(B380&gt;=10,B380&lt;=14),sel_ev_daily*sel_dayshare/5,IF(OR(B380&gt;=22,B380&lt;=5),sel_ev_daily*(1-sel_dayshare)/8,0))</f>
        <v/>
      </c>
    </row>
    <row r="381">
      <c r="A381" s="6" t="inlineStr">
        <is>
          <t>2012-07-16</t>
        </is>
      </c>
      <c r="B381" s="6" t="n">
        <v>19</v>
      </c>
      <c r="C381" s="6" t="n">
        <v>1.38633</v>
      </c>
      <c r="D381" s="6" t="n">
        <v>5e-05</v>
      </c>
      <c r="E381" s="6">
        <f>C381*sel_scale</f>
        <v/>
      </c>
      <c r="F381" s="6">
        <f>IF(AND(B381&gt;=10,B381&lt;=14),sel_ev_daily*sel_dayshare/5,IF(OR(B381&gt;=22,B381&lt;=5),sel_ev_daily*(1-sel_dayshare)/8,0))</f>
        <v/>
      </c>
    </row>
    <row r="382">
      <c r="A382" s="6" t="inlineStr">
        <is>
          <t>2012-07-16</t>
        </is>
      </c>
      <c r="B382" s="6" t="n">
        <v>20</v>
      </c>
      <c r="C382" s="6" t="n">
        <v>1.40116</v>
      </c>
      <c r="D382" s="6" t="n">
        <v>6.999999999999999e-05</v>
      </c>
      <c r="E382" s="6">
        <f>C382*sel_scale</f>
        <v/>
      </c>
      <c r="F382" s="6">
        <f>IF(AND(B382&gt;=10,B382&lt;=14),sel_ev_daily*sel_dayshare/5,IF(OR(B382&gt;=22,B382&lt;=5),sel_ev_daily*(1-sel_dayshare)/8,0))</f>
        <v/>
      </c>
    </row>
    <row r="383">
      <c r="A383" s="6" t="inlineStr">
        <is>
          <t>2012-07-16</t>
        </is>
      </c>
      <c r="B383" s="6" t="n">
        <v>21</v>
      </c>
      <c r="C383" s="6" t="n">
        <v>1.26414</v>
      </c>
      <c r="D383" s="6" t="n">
        <v>0.00015</v>
      </c>
      <c r="E383" s="6">
        <f>C383*sel_scale</f>
        <v/>
      </c>
      <c r="F383" s="6">
        <f>IF(AND(B383&gt;=10,B383&lt;=14),sel_ev_daily*sel_dayshare/5,IF(OR(B383&gt;=22,B383&lt;=5),sel_ev_daily*(1-sel_dayshare)/8,0))</f>
        <v/>
      </c>
    </row>
    <row r="384">
      <c r="A384" s="6" t="inlineStr">
        <is>
          <t>2012-07-16</t>
        </is>
      </c>
      <c r="B384" s="6" t="n">
        <v>22</v>
      </c>
      <c r="C384" s="6" t="n">
        <v>1.10193</v>
      </c>
      <c r="D384" s="6" t="n">
        <v>0.00012</v>
      </c>
      <c r="E384" s="6">
        <f>C384*sel_scale</f>
        <v/>
      </c>
      <c r="F384" s="6">
        <f>IF(AND(B384&gt;=10,B384&lt;=14),sel_ev_daily*sel_dayshare/5,IF(OR(B384&gt;=22,B384&lt;=5),sel_ev_daily*(1-sel_dayshare)/8,0))</f>
        <v/>
      </c>
    </row>
    <row r="385">
      <c r="A385" s="6" t="inlineStr">
        <is>
          <t>2012-07-16</t>
        </is>
      </c>
      <c r="B385" s="6" t="n">
        <v>23</v>
      </c>
      <c r="C385" s="6" t="n">
        <v>1.07005</v>
      </c>
      <c r="D385" s="6" t="n">
        <v>8.000000000000001e-05</v>
      </c>
      <c r="E385" s="6">
        <f>C385*sel_scale</f>
        <v/>
      </c>
      <c r="F385" s="6">
        <f>IF(AND(B385&gt;=10,B385&lt;=14),sel_ev_daily*sel_dayshare/5,IF(OR(B385&gt;=22,B385&lt;=5),sel_ev_daily*(1-sel_dayshare)/8,0))</f>
        <v/>
      </c>
    </row>
    <row r="386">
      <c r="A386" s="6" t="inlineStr">
        <is>
          <t>2012-07-17</t>
        </is>
      </c>
      <c r="B386" s="6" t="n">
        <v>0</v>
      </c>
      <c r="C386" s="6" t="n">
        <v>1.13225</v>
      </c>
      <c r="D386" s="6" t="n">
        <v>0.00021</v>
      </c>
      <c r="E386" s="6">
        <f>C386*sel_scale</f>
        <v/>
      </c>
      <c r="F386" s="6">
        <f>IF(AND(B386&gt;=10,B386&lt;=14),sel_ev_daily*sel_dayshare/5,IF(OR(B386&gt;=22,B386&lt;=5),sel_ev_daily*(1-sel_dayshare)/8,0))</f>
        <v/>
      </c>
    </row>
    <row r="387">
      <c r="A387" s="6" t="inlineStr">
        <is>
          <t>2012-07-17</t>
        </is>
      </c>
      <c r="B387" s="6" t="n">
        <v>1</v>
      </c>
      <c r="C387" s="6" t="n">
        <v>0.97475</v>
      </c>
      <c r="D387" s="6" t="n">
        <v>0.0012</v>
      </c>
      <c r="E387" s="6">
        <f>C387*sel_scale</f>
        <v/>
      </c>
      <c r="F387" s="6">
        <f>IF(AND(B387&gt;=10,B387&lt;=14),sel_ev_daily*sel_dayshare/5,IF(OR(B387&gt;=22,B387&lt;=5),sel_ev_daily*(1-sel_dayshare)/8,0))</f>
        <v/>
      </c>
    </row>
    <row r="388">
      <c r="A388" s="6" t="inlineStr">
        <is>
          <t>2012-07-17</t>
        </is>
      </c>
      <c r="B388" s="6" t="n">
        <v>2</v>
      </c>
      <c r="C388" s="6" t="n">
        <v>0.67264</v>
      </c>
      <c r="D388" s="6" t="n">
        <v>0.00283</v>
      </c>
      <c r="E388" s="6">
        <f>C388*sel_scale</f>
        <v/>
      </c>
      <c r="F388" s="6">
        <f>IF(AND(B388&gt;=10,B388&lt;=14),sel_ev_daily*sel_dayshare/5,IF(OR(B388&gt;=22,B388&lt;=5),sel_ev_daily*(1-sel_dayshare)/8,0))</f>
        <v/>
      </c>
    </row>
    <row r="389">
      <c r="A389" s="6" t="inlineStr">
        <is>
          <t>2012-07-17</t>
        </is>
      </c>
      <c r="B389" s="6" t="n">
        <v>3</v>
      </c>
      <c r="C389" s="6" t="n">
        <v>0.52884</v>
      </c>
      <c r="D389" s="6" t="n">
        <v>0.00423</v>
      </c>
      <c r="E389" s="6">
        <f>C389*sel_scale</f>
        <v/>
      </c>
      <c r="F389" s="6">
        <f>IF(AND(B389&gt;=10,B389&lt;=14),sel_ev_daily*sel_dayshare/5,IF(OR(B389&gt;=22,B389&lt;=5),sel_ev_daily*(1-sel_dayshare)/8,0))</f>
        <v/>
      </c>
    </row>
    <row r="390">
      <c r="A390" s="6" t="inlineStr">
        <is>
          <t>2012-07-17</t>
        </is>
      </c>
      <c r="B390" s="6" t="n">
        <v>4</v>
      </c>
      <c r="C390" s="6" t="n">
        <v>0.50668</v>
      </c>
      <c r="D390" s="6" t="n">
        <v>0.00426</v>
      </c>
      <c r="E390" s="6">
        <f>C390*sel_scale</f>
        <v/>
      </c>
      <c r="F390" s="6">
        <f>IF(AND(B390&gt;=10,B390&lt;=14),sel_ev_daily*sel_dayshare/5,IF(OR(B390&gt;=22,B390&lt;=5),sel_ev_daily*(1-sel_dayshare)/8,0))</f>
        <v/>
      </c>
    </row>
    <row r="391">
      <c r="A391" s="6" t="inlineStr">
        <is>
          <t>2012-07-17</t>
        </is>
      </c>
      <c r="B391" s="6" t="n">
        <v>5</v>
      </c>
      <c r="C391" s="6" t="n">
        <v>0.63724</v>
      </c>
      <c r="D391" s="6" t="n">
        <v>0.00388</v>
      </c>
      <c r="E391" s="6">
        <f>C391*sel_scale</f>
        <v/>
      </c>
      <c r="F391" s="6">
        <f>IF(AND(B391&gt;=10,B391&lt;=14),sel_ev_daily*sel_dayshare/5,IF(OR(B391&gt;=22,B391&lt;=5),sel_ev_daily*(1-sel_dayshare)/8,0))</f>
        <v/>
      </c>
    </row>
    <row r="392">
      <c r="A392" s="6" t="inlineStr">
        <is>
          <t>2012-07-17</t>
        </is>
      </c>
      <c r="B392" s="6" t="n">
        <v>6</v>
      </c>
      <c r="C392" s="6" t="n">
        <v>1.02848</v>
      </c>
      <c r="D392" s="6" t="n">
        <v>0.00321</v>
      </c>
      <c r="E392" s="6">
        <f>C392*sel_scale</f>
        <v/>
      </c>
      <c r="F392" s="6">
        <f>IF(AND(B392&gt;=10,B392&lt;=14),sel_ev_daily*sel_dayshare/5,IF(OR(B392&gt;=22,B392&lt;=5),sel_ev_daily*(1-sel_dayshare)/8,0))</f>
        <v/>
      </c>
    </row>
    <row r="393">
      <c r="A393" s="6" t="inlineStr">
        <is>
          <t>2012-07-17</t>
        </is>
      </c>
      <c r="B393" s="6" t="n">
        <v>7</v>
      </c>
      <c r="C393" s="6" t="n">
        <v>1.26882</v>
      </c>
      <c r="D393" s="6" t="n">
        <v>0.03827</v>
      </c>
      <c r="E393" s="6">
        <f>C393*sel_scale</f>
        <v/>
      </c>
      <c r="F393" s="6">
        <f>IF(AND(B393&gt;=10,B393&lt;=14),sel_ev_daily*sel_dayshare/5,IF(OR(B393&gt;=22,B393&lt;=5),sel_ev_daily*(1-sel_dayshare)/8,0))</f>
        <v/>
      </c>
    </row>
    <row r="394">
      <c r="A394" s="6" t="inlineStr">
        <is>
          <t>2012-07-17</t>
        </is>
      </c>
      <c r="B394" s="6" t="n">
        <v>8</v>
      </c>
      <c r="C394" s="6" t="n">
        <v>1.05702</v>
      </c>
      <c r="D394" s="6" t="n">
        <v>0.19369</v>
      </c>
      <c r="E394" s="6">
        <f>C394*sel_scale</f>
        <v/>
      </c>
      <c r="F394" s="6">
        <f>IF(AND(B394&gt;=10,B394&lt;=14),sel_ev_daily*sel_dayshare/5,IF(OR(B394&gt;=22,B394&lt;=5),sel_ev_daily*(1-sel_dayshare)/8,0))</f>
        <v/>
      </c>
    </row>
    <row r="395">
      <c r="A395" s="6" t="inlineStr">
        <is>
          <t>2012-07-17</t>
        </is>
      </c>
      <c r="B395" s="6" t="n">
        <v>9</v>
      </c>
      <c r="C395" s="6" t="n">
        <v>0.74417</v>
      </c>
      <c r="D395" s="6" t="n">
        <v>0.3674</v>
      </c>
      <c r="E395" s="6">
        <f>C395*sel_scale</f>
        <v/>
      </c>
      <c r="F395" s="6">
        <f>IF(AND(B395&gt;=10,B395&lt;=14),sel_ev_daily*sel_dayshare/5,IF(OR(B395&gt;=22,B395&lt;=5),sel_ev_daily*(1-sel_dayshare)/8,0))</f>
        <v/>
      </c>
    </row>
    <row r="396">
      <c r="A396" s="6" t="inlineStr">
        <is>
          <t>2012-07-17</t>
        </is>
      </c>
      <c r="B396" s="6" t="n">
        <v>10</v>
      </c>
      <c r="C396" s="6" t="n">
        <v>0.65973</v>
      </c>
      <c r="D396" s="6" t="n">
        <v>0.49539</v>
      </c>
      <c r="E396" s="6">
        <f>C396*sel_scale</f>
        <v/>
      </c>
      <c r="F396" s="6">
        <f>IF(AND(B396&gt;=10,B396&lt;=14),sel_ev_daily*sel_dayshare/5,IF(OR(B396&gt;=22,B396&lt;=5),sel_ev_daily*(1-sel_dayshare)/8,0))</f>
        <v/>
      </c>
    </row>
    <row r="397">
      <c r="A397" s="6" t="inlineStr">
        <is>
          <t>2012-07-17</t>
        </is>
      </c>
      <c r="B397" s="6" t="n">
        <v>11</v>
      </c>
      <c r="C397" s="6" t="n">
        <v>0.58131</v>
      </c>
      <c r="D397" s="6" t="n">
        <v>0.55865</v>
      </c>
      <c r="E397" s="6">
        <f>C397*sel_scale</f>
        <v/>
      </c>
      <c r="F397" s="6">
        <f>IF(AND(B397&gt;=10,B397&lt;=14),sel_ev_daily*sel_dayshare/5,IF(OR(B397&gt;=22,B397&lt;=5),sel_ev_daily*(1-sel_dayshare)/8,0))</f>
        <v/>
      </c>
    </row>
    <row r="398">
      <c r="A398" s="6" t="inlineStr">
        <is>
          <t>2012-07-17</t>
        </is>
      </c>
      <c r="B398" s="6" t="n">
        <v>12</v>
      </c>
      <c r="C398" s="6" t="n">
        <v>0.54803</v>
      </c>
      <c r="D398" s="6" t="n">
        <v>0.5621</v>
      </c>
      <c r="E398" s="6">
        <f>C398*sel_scale</f>
        <v/>
      </c>
      <c r="F398" s="6">
        <f>IF(AND(B398&gt;=10,B398&lt;=14),sel_ev_daily*sel_dayshare/5,IF(OR(B398&gt;=22,B398&lt;=5),sel_ev_daily*(1-sel_dayshare)/8,0))</f>
        <v/>
      </c>
    </row>
    <row r="399">
      <c r="A399" s="6" t="inlineStr">
        <is>
          <t>2012-07-17</t>
        </is>
      </c>
      <c r="B399" s="6" t="n">
        <v>13</v>
      </c>
      <c r="C399" s="6" t="n">
        <v>0.5091</v>
      </c>
      <c r="D399" s="6" t="n">
        <v>0.50376</v>
      </c>
      <c r="E399" s="6">
        <f>C399*sel_scale</f>
        <v/>
      </c>
      <c r="F399" s="6">
        <f>IF(AND(B399&gt;=10,B399&lt;=14),sel_ev_daily*sel_dayshare/5,IF(OR(B399&gt;=22,B399&lt;=5),sel_ev_daily*(1-sel_dayshare)/8,0))</f>
        <v/>
      </c>
    </row>
    <row r="400">
      <c r="A400" s="6" t="inlineStr">
        <is>
          <t>2012-07-17</t>
        </is>
      </c>
      <c r="B400" s="6" t="n">
        <v>14</v>
      </c>
      <c r="C400" s="6" t="n">
        <v>0.52482</v>
      </c>
      <c r="D400" s="6" t="n">
        <v>0.37707</v>
      </c>
      <c r="E400" s="6">
        <f>C400*sel_scale</f>
        <v/>
      </c>
      <c r="F400" s="6">
        <f>IF(AND(B400&gt;=10,B400&lt;=14),sel_ev_daily*sel_dayshare/5,IF(OR(B400&gt;=22,B400&lt;=5),sel_ev_daily*(1-sel_dayshare)/8,0))</f>
        <v/>
      </c>
    </row>
    <row r="401">
      <c r="A401" s="6" t="inlineStr">
        <is>
          <t>2012-07-17</t>
        </is>
      </c>
      <c r="B401" s="6" t="n">
        <v>15</v>
      </c>
      <c r="C401" s="6" t="n">
        <v>0.54863</v>
      </c>
      <c r="D401" s="6" t="n">
        <v>0.18782</v>
      </c>
      <c r="E401" s="6">
        <f>C401*sel_scale</f>
        <v/>
      </c>
      <c r="F401" s="6">
        <f>IF(AND(B401&gt;=10,B401&lt;=14),sel_ev_daily*sel_dayshare/5,IF(OR(B401&gt;=22,B401&lt;=5),sel_ev_daily*(1-sel_dayshare)/8,0))</f>
        <v/>
      </c>
    </row>
    <row r="402">
      <c r="A402" s="6" t="inlineStr">
        <is>
          <t>2012-07-17</t>
        </is>
      </c>
      <c r="B402" s="6" t="n">
        <v>16</v>
      </c>
      <c r="C402" s="6" t="n">
        <v>0.71513</v>
      </c>
      <c r="D402" s="6" t="n">
        <v>0.03294</v>
      </c>
      <c r="E402" s="6">
        <f>C402*sel_scale</f>
        <v/>
      </c>
      <c r="F402" s="6">
        <f>IF(AND(B402&gt;=10,B402&lt;=14),sel_ev_daily*sel_dayshare/5,IF(OR(B402&gt;=22,B402&lt;=5),sel_ev_daily*(1-sel_dayshare)/8,0))</f>
        <v/>
      </c>
    </row>
    <row r="403">
      <c r="A403" s="6" t="inlineStr">
        <is>
          <t>2012-07-17</t>
        </is>
      </c>
      <c r="B403" s="6" t="n">
        <v>17</v>
      </c>
      <c r="C403" s="6" t="n">
        <v>1.21029</v>
      </c>
      <c r="D403" s="6" t="n">
        <v>0.00011</v>
      </c>
      <c r="E403" s="6">
        <f>C403*sel_scale</f>
        <v/>
      </c>
      <c r="F403" s="6">
        <f>IF(AND(B403&gt;=10,B403&lt;=14),sel_ev_daily*sel_dayshare/5,IF(OR(B403&gt;=22,B403&lt;=5),sel_ev_daily*(1-sel_dayshare)/8,0))</f>
        <v/>
      </c>
    </row>
    <row r="404">
      <c r="A404" s="6" t="inlineStr">
        <is>
          <t>2012-07-17</t>
        </is>
      </c>
      <c r="B404" s="6" t="n">
        <v>18</v>
      </c>
      <c r="C404" s="6" t="n">
        <v>1.42073</v>
      </c>
      <c r="D404" s="6" t="n">
        <v>0</v>
      </c>
      <c r="E404" s="6">
        <f>C404*sel_scale</f>
        <v/>
      </c>
      <c r="F404" s="6">
        <f>IF(AND(B404&gt;=10,B404&lt;=14),sel_ev_daily*sel_dayshare/5,IF(OR(B404&gt;=22,B404&lt;=5),sel_ev_daily*(1-sel_dayshare)/8,0))</f>
        <v/>
      </c>
    </row>
    <row r="405">
      <c r="A405" s="6" t="inlineStr">
        <is>
          <t>2012-07-17</t>
        </is>
      </c>
      <c r="B405" s="6" t="n">
        <v>19</v>
      </c>
      <c r="C405" s="6" t="n">
        <v>1.4263</v>
      </c>
      <c r="D405" s="6" t="n">
        <v>0.00014</v>
      </c>
      <c r="E405" s="6">
        <f>C405*sel_scale</f>
        <v/>
      </c>
      <c r="F405" s="6">
        <f>IF(AND(B405&gt;=10,B405&lt;=14),sel_ev_daily*sel_dayshare/5,IF(OR(B405&gt;=22,B405&lt;=5),sel_ev_daily*(1-sel_dayshare)/8,0))</f>
        <v/>
      </c>
    </row>
    <row r="406">
      <c r="A406" s="6" t="inlineStr">
        <is>
          <t>2012-07-17</t>
        </is>
      </c>
      <c r="B406" s="6" t="n">
        <v>20</v>
      </c>
      <c r="C406" s="6" t="n">
        <v>1.34883</v>
      </c>
      <c r="D406" s="6" t="n">
        <v>0.00012</v>
      </c>
      <c r="E406" s="6">
        <f>C406*sel_scale</f>
        <v/>
      </c>
      <c r="F406" s="6">
        <f>IF(AND(B406&gt;=10,B406&lt;=14),sel_ev_daily*sel_dayshare/5,IF(OR(B406&gt;=22,B406&lt;=5),sel_ev_daily*(1-sel_dayshare)/8,0))</f>
        <v/>
      </c>
    </row>
    <row r="407">
      <c r="A407" s="6" t="inlineStr">
        <is>
          <t>2012-07-17</t>
        </is>
      </c>
      <c r="B407" s="6" t="n">
        <v>21</v>
      </c>
      <c r="C407" s="6" t="n">
        <v>1.22711</v>
      </c>
      <c r="D407" s="6" t="n">
        <v>0.0001</v>
      </c>
      <c r="E407" s="6">
        <f>C407*sel_scale</f>
        <v/>
      </c>
      <c r="F407" s="6">
        <f>IF(AND(B407&gt;=10,B407&lt;=14),sel_ev_daily*sel_dayshare/5,IF(OR(B407&gt;=22,B407&lt;=5),sel_ev_daily*(1-sel_dayshare)/8,0))</f>
        <v/>
      </c>
    </row>
    <row r="408">
      <c r="A408" s="6" t="inlineStr">
        <is>
          <t>2012-07-17</t>
        </is>
      </c>
      <c r="B408" s="6" t="n">
        <v>22</v>
      </c>
      <c r="C408" s="6" t="n">
        <v>1.08502</v>
      </c>
      <c r="D408" s="6" t="n">
        <v>9.000000000000001e-05</v>
      </c>
      <c r="E408" s="6">
        <f>C408*sel_scale</f>
        <v/>
      </c>
      <c r="F408" s="6">
        <f>IF(AND(B408&gt;=10,B408&lt;=14),sel_ev_daily*sel_dayshare/5,IF(OR(B408&gt;=22,B408&lt;=5),sel_ev_daily*(1-sel_dayshare)/8,0))</f>
        <v/>
      </c>
    </row>
    <row r="409">
      <c r="A409" s="6" t="inlineStr">
        <is>
          <t>2012-07-17</t>
        </is>
      </c>
      <c r="B409" s="6" t="n">
        <v>23</v>
      </c>
      <c r="C409" s="6" t="n">
        <v>1.12039</v>
      </c>
      <c r="D409" s="6" t="n">
        <v>8.000000000000001e-05</v>
      </c>
      <c r="E409" s="6">
        <f>C409*sel_scale</f>
        <v/>
      </c>
      <c r="F409" s="6">
        <f>IF(AND(B409&gt;=10,B409&lt;=14),sel_ev_daily*sel_dayshare/5,IF(OR(B409&gt;=22,B409&lt;=5),sel_ev_daily*(1-sel_dayshare)/8,0))</f>
        <v/>
      </c>
    </row>
    <row r="410">
      <c r="A410" s="6" t="inlineStr">
        <is>
          <t>2012-07-18</t>
        </is>
      </c>
      <c r="B410" s="6" t="n">
        <v>0</v>
      </c>
      <c r="C410" s="6" t="n">
        <v>1.12628</v>
      </c>
      <c r="D410" s="6" t="n">
        <v>0.00019</v>
      </c>
      <c r="E410" s="6">
        <f>C410*sel_scale</f>
        <v/>
      </c>
      <c r="F410" s="6">
        <f>IF(AND(B410&gt;=10,B410&lt;=14),sel_ev_daily*sel_dayshare/5,IF(OR(B410&gt;=22,B410&lt;=5),sel_ev_daily*(1-sel_dayshare)/8,0))</f>
        <v/>
      </c>
    </row>
    <row r="411">
      <c r="A411" s="6" t="inlineStr">
        <is>
          <t>2012-07-18</t>
        </is>
      </c>
      <c r="B411" s="6" t="n">
        <v>1</v>
      </c>
      <c r="C411" s="6" t="n">
        <v>0.98254</v>
      </c>
      <c r="D411" s="6" t="n">
        <v>0.00128</v>
      </c>
      <c r="E411" s="6">
        <f>C411*sel_scale</f>
        <v/>
      </c>
      <c r="F411" s="6">
        <f>IF(AND(B411&gt;=10,B411&lt;=14),sel_ev_daily*sel_dayshare/5,IF(OR(B411&gt;=22,B411&lt;=5),sel_ev_daily*(1-sel_dayshare)/8,0))</f>
        <v/>
      </c>
    </row>
    <row r="412">
      <c r="A412" s="6" t="inlineStr">
        <is>
          <t>2012-07-18</t>
        </is>
      </c>
      <c r="B412" s="6" t="n">
        <v>2</v>
      </c>
      <c r="C412" s="6" t="n">
        <v>0.74502</v>
      </c>
      <c r="D412" s="6" t="n">
        <v>0.00293</v>
      </c>
      <c r="E412" s="6">
        <f>C412*sel_scale</f>
        <v/>
      </c>
      <c r="F412" s="6">
        <f>IF(AND(B412&gt;=10,B412&lt;=14),sel_ev_daily*sel_dayshare/5,IF(OR(B412&gt;=22,B412&lt;=5),sel_ev_daily*(1-sel_dayshare)/8,0))</f>
        <v/>
      </c>
    </row>
    <row r="413">
      <c r="A413" s="6" t="inlineStr">
        <is>
          <t>2012-07-18</t>
        </is>
      </c>
      <c r="B413" s="6" t="n">
        <v>3</v>
      </c>
      <c r="C413" s="6" t="n">
        <v>0.53682</v>
      </c>
      <c r="D413" s="6" t="n">
        <v>0.00443</v>
      </c>
      <c r="E413" s="6">
        <f>C413*sel_scale</f>
        <v/>
      </c>
      <c r="F413" s="6">
        <f>IF(AND(B413&gt;=10,B413&lt;=14),sel_ev_daily*sel_dayshare/5,IF(OR(B413&gt;=22,B413&lt;=5),sel_ev_daily*(1-sel_dayshare)/8,0))</f>
        <v/>
      </c>
    </row>
    <row r="414">
      <c r="A414" s="6" t="inlineStr">
        <is>
          <t>2012-07-18</t>
        </is>
      </c>
      <c r="B414" s="6" t="n">
        <v>4</v>
      </c>
      <c r="C414" s="6" t="n">
        <v>0.5281</v>
      </c>
      <c r="D414" s="6" t="n">
        <v>0.00431</v>
      </c>
      <c r="E414" s="6">
        <f>C414*sel_scale</f>
        <v/>
      </c>
      <c r="F414" s="6">
        <f>IF(AND(B414&gt;=10,B414&lt;=14),sel_ev_daily*sel_dayshare/5,IF(OR(B414&gt;=22,B414&lt;=5),sel_ev_daily*(1-sel_dayshare)/8,0))</f>
        <v/>
      </c>
    </row>
    <row r="415">
      <c r="A415" s="6" t="inlineStr">
        <is>
          <t>2012-07-18</t>
        </is>
      </c>
      <c r="B415" s="6" t="n">
        <v>5</v>
      </c>
      <c r="C415" s="6" t="n">
        <v>0.61413</v>
      </c>
      <c r="D415" s="6" t="n">
        <v>0.00404</v>
      </c>
      <c r="E415" s="6">
        <f>C415*sel_scale</f>
        <v/>
      </c>
      <c r="F415" s="6">
        <f>IF(AND(B415&gt;=10,B415&lt;=14),sel_ev_daily*sel_dayshare/5,IF(OR(B415&gt;=22,B415&lt;=5),sel_ev_daily*(1-sel_dayshare)/8,0))</f>
        <v/>
      </c>
    </row>
    <row r="416">
      <c r="A416" s="6" t="inlineStr">
        <is>
          <t>2012-07-18</t>
        </is>
      </c>
      <c r="B416" s="6" t="n">
        <v>6</v>
      </c>
      <c r="C416" s="6" t="n">
        <v>0.9587</v>
      </c>
      <c r="D416" s="6" t="n">
        <v>0.0033</v>
      </c>
      <c r="E416" s="6">
        <f>C416*sel_scale</f>
        <v/>
      </c>
      <c r="F416" s="6">
        <f>IF(AND(B416&gt;=10,B416&lt;=14),sel_ev_daily*sel_dayshare/5,IF(OR(B416&gt;=22,B416&lt;=5),sel_ev_daily*(1-sel_dayshare)/8,0))</f>
        <v/>
      </c>
    </row>
    <row r="417">
      <c r="A417" s="6" t="inlineStr">
        <is>
          <t>2012-07-18</t>
        </is>
      </c>
      <c r="B417" s="6" t="n">
        <v>7</v>
      </c>
      <c r="C417" s="6" t="n">
        <v>1.0905</v>
      </c>
      <c r="D417" s="6" t="n">
        <v>0.02253</v>
      </c>
      <c r="E417" s="6">
        <f>C417*sel_scale</f>
        <v/>
      </c>
      <c r="F417" s="6">
        <f>IF(AND(B417&gt;=10,B417&lt;=14),sel_ev_daily*sel_dayshare/5,IF(OR(B417&gt;=22,B417&lt;=5),sel_ev_daily*(1-sel_dayshare)/8,0))</f>
        <v/>
      </c>
    </row>
    <row r="418">
      <c r="A418" s="6" t="inlineStr">
        <is>
          <t>2012-07-18</t>
        </is>
      </c>
      <c r="B418" s="6" t="n">
        <v>8</v>
      </c>
      <c r="C418" s="6" t="n">
        <v>0.9550999999999999</v>
      </c>
      <c r="D418" s="6" t="n">
        <v>0.13</v>
      </c>
      <c r="E418" s="6">
        <f>C418*sel_scale</f>
        <v/>
      </c>
      <c r="F418" s="6">
        <f>IF(AND(B418&gt;=10,B418&lt;=14),sel_ev_daily*sel_dayshare/5,IF(OR(B418&gt;=22,B418&lt;=5),sel_ev_daily*(1-sel_dayshare)/8,0))</f>
        <v/>
      </c>
    </row>
    <row r="419">
      <c r="A419" s="6" t="inlineStr">
        <is>
          <t>2012-07-18</t>
        </is>
      </c>
      <c r="B419" s="6" t="n">
        <v>9</v>
      </c>
      <c r="C419" s="6" t="n">
        <v>0.72378</v>
      </c>
      <c r="D419" s="6" t="n">
        <v>0.2607</v>
      </c>
      <c r="E419" s="6">
        <f>C419*sel_scale</f>
        <v/>
      </c>
      <c r="F419" s="6">
        <f>IF(AND(B419&gt;=10,B419&lt;=14),sel_ev_daily*sel_dayshare/5,IF(OR(B419&gt;=22,B419&lt;=5),sel_ev_daily*(1-sel_dayshare)/8,0))</f>
        <v/>
      </c>
    </row>
    <row r="420">
      <c r="A420" s="6" t="inlineStr">
        <is>
          <t>2012-07-18</t>
        </is>
      </c>
      <c r="B420" s="6" t="n">
        <v>10</v>
      </c>
      <c r="C420" s="6" t="n">
        <v>0.65984</v>
      </c>
      <c r="D420" s="6" t="n">
        <v>0.40901</v>
      </c>
      <c r="E420" s="6">
        <f>C420*sel_scale</f>
        <v/>
      </c>
      <c r="F420" s="6">
        <f>IF(AND(B420&gt;=10,B420&lt;=14),sel_ev_daily*sel_dayshare/5,IF(OR(B420&gt;=22,B420&lt;=5),sel_ev_daily*(1-sel_dayshare)/8,0))</f>
        <v/>
      </c>
    </row>
    <row r="421">
      <c r="A421" s="6" t="inlineStr">
        <is>
          <t>2012-07-18</t>
        </is>
      </c>
      <c r="B421" s="6" t="n">
        <v>11</v>
      </c>
      <c r="C421" s="6" t="n">
        <v>0.58566</v>
      </c>
      <c r="D421" s="6" t="n">
        <v>0.53302</v>
      </c>
      <c r="E421" s="6">
        <f>C421*sel_scale</f>
        <v/>
      </c>
      <c r="F421" s="6">
        <f>IF(AND(B421&gt;=10,B421&lt;=14),sel_ev_daily*sel_dayshare/5,IF(OR(B421&gt;=22,B421&lt;=5),sel_ev_daily*(1-sel_dayshare)/8,0))</f>
        <v/>
      </c>
    </row>
    <row r="422">
      <c r="A422" s="6" t="inlineStr">
        <is>
          <t>2012-07-18</t>
        </is>
      </c>
      <c r="B422" s="6" t="n">
        <v>12</v>
      </c>
      <c r="C422" s="6" t="n">
        <v>0.5912500000000001</v>
      </c>
      <c r="D422" s="6" t="n">
        <v>0.52021</v>
      </c>
      <c r="E422" s="6">
        <f>C422*sel_scale</f>
        <v/>
      </c>
      <c r="F422" s="6">
        <f>IF(AND(B422&gt;=10,B422&lt;=14),sel_ev_daily*sel_dayshare/5,IF(OR(B422&gt;=22,B422&lt;=5),sel_ev_daily*(1-sel_dayshare)/8,0))</f>
        <v/>
      </c>
    </row>
    <row r="423">
      <c r="A423" s="6" t="inlineStr">
        <is>
          <t>2012-07-18</t>
        </is>
      </c>
      <c r="B423" s="6" t="n">
        <v>13</v>
      </c>
      <c r="C423" s="6" t="n">
        <v>0.57464</v>
      </c>
      <c r="D423" s="6" t="n">
        <v>0.44452</v>
      </c>
      <c r="E423" s="6">
        <f>C423*sel_scale</f>
        <v/>
      </c>
      <c r="F423" s="6">
        <f>IF(AND(B423&gt;=10,B423&lt;=14),sel_ev_daily*sel_dayshare/5,IF(OR(B423&gt;=22,B423&lt;=5),sel_ev_daily*(1-sel_dayshare)/8,0))</f>
        <v/>
      </c>
    </row>
    <row r="424">
      <c r="A424" s="6" t="inlineStr">
        <is>
          <t>2012-07-18</t>
        </is>
      </c>
      <c r="B424" s="6" t="n">
        <v>14</v>
      </c>
      <c r="C424" s="6" t="n">
        <v>0.54328</v>
      </c>
      <c r="D424" s="6" t="n">
        <v>0.35946</v>
      </c>
      <c r="E424" s="6">
        <f>C424*sel_scale</f>
        <v/>
      </c>
      <c r="F424" s="6">
        <f>IF(AND(B424&gt;=10,B424&lt;=14),sel_ev_daily*sel_dayshare/5,IF(OR(B424&gt;=22,B424&lt;=5),sel_ev_daily*(1-sel_dayshare)/8,0))</f>
        <v/>
      </c>
    </row>
    <row r="425">
      <c r="A425" s="6" t="inlineStr">
        <is>
          <t>2012-07-18</t>
        </is>
      </c>
      <c r="B425" s="6" t="n">
        <v>15</v>
      </c>
      <c r="C425" s="6" t="n">
        <v>0.51566</v>
      </c>
      <c r="D425" s="6" t="n">
        <v>0.16513</v>
      </c>
      <c r="E425" s="6">
        <f>C425*sel_scale</f>
        <v/>
      </c>
      <c r="F425" s="6">
        <f>IF(AND(B425&gt;=10,B425&lt;=14),sel_ev_daily*sel_dayshare/5,IF(OR(B425&gt;=22,B425&lt;=5),sel_ev_daily*(1-sel_dayshare)/8,0))</f>
        <v/>
      </c>
    </row>
    <row r="426">
      <c r="A426" s="6" t="inlineStr">
        <is>
          <t>2012-07-18</t>
        </is>
      </c>
      <c r="B426" s="6" t="n">
        <v>16</v>
      </c>
      <c r="C426" s="6" t="n">
        <v>0.63075</v>
      </c>
      <c r="D426" s="6" t="n">
        <v>0.03155</v>
      </c>
      <c r="E426" s="6">
        <f>C426*sel_scale</f>
        <v/>
      </c>
      <c r="F426" s="6">
        <f>IF(AND(B426&gt;=10,B426&lt;=14),sel_ev_daily*sel_dayshare/5,IF(OR(B426&gt;=22,B426&lt;=5),sel_ev_daily*(1-sel_dayshare)/8,0))</f>
        <v/>
      </c>
    </row>
    <row r="427">
      <c r="A427" s="6" t="inlineStr">
        <is>
          <t>2012-07-18</t>
        </is>
      </c>
      <c r="B427" s="6" t="n">
        <v>17</v>
      </c>
      <c r="C427" s="6" t="n">
        <v>1.14078</v>
      </c>
      <c r="D427" s="6" t="n">
        <v>0.00016</v>
      </c>
      <c r="E427" s="6">
        <f>C427*sel_scale</f>
        <v/>
      </c>
      <c r="F427" s="6">
        <f>IF(AND(B427&gt;=10,B427&lt;=14),sel_ev_daily*sel_dayshare/5,IF(OR(B427&gt;=22,B427&lt;=5),sel_ev_daily*(1-sel_dayshare)/8,0))</f>
        <v/>
      </c>
    </row>
    <row r="428">
      <c r="A428" s="6" t="inlineStr">
        <is>
          <t>2012-07-18</t>
        </is>
      </c>
      <c r="B428" s="6" t="n">
        <v>18</v>
      </c>
      <c r="C428" s="6" t="n">
        <v>1.43818</v>
      </c>
      <c r="D428" s="6" t="n">
        <v>6e-05</v>
      </c>
      <c r="E428" s="6">
        <f>C428*sel_scale</f>
        <v/>
      </c>
      <c r="F428" s="6">
        <f>IF(AND(B428&gt;=10,B428&lt;=14),sel_ev_daily*sel_dayshare/5,IF(OR(B428&gt;=22,B428&lt;=5),sel_ev_daily*(1-sel_dayshare)/8,0))</f>
        <v/>
      </c>
    </row>
    <row r="429">
      <c r="A429" s="6" t="inlineStr">
        <is>
          <t>2012-07-18</t>
        </is>
      </c>
      <c r="B429" s="6" t="n">
        <v>19</v>
      </c>
      <c r="C429" s="6" t="n">
        <v>1.31698</v>
      </c>
      <c r="D429" s="6" t="n">
        <v>8.000000000000001e-05</v>
      </c>
      <c r="E429" s="6">
        <f>C429*sel_scale</f>
        <v/>
      </c>
      <c r="F429" s="6">
        <f>IF(AND(B429&gt;=10,B429&lt;=14),sel_ev_daily*sel_dayshare/5,IF(OR(B429&gt;=22,B429&lt;=5),sel_ev_daily*(1-sel_dayshare)/8,0))</f>
        <v/>
      </c>
    </row>
    <row r="430">
      <c r="A430" s="6" t="inlineStr">
        <is>
          <t>2012-07-18</t>
        </is>
      </c>
      <c r="B430" s="6" t="n">
        <v>20</v>
      </c>
      <c r="C430" s="6" t="n">
        <v>1.38029</v>
      </c>
      <c r="D430" s="6" t="n">
        <v>8.000000000000001e-05</v>
      </c>
      <c r="E430" s="6">
        <f>C430*sel_scale</f>
        <v/>
      </c>
      <c r="F430" s="6">
        <f>IF(AND(B430&gt;=10,B430&lt;=14),sel_ev_daily*sel_dayshare/5,IF(OR(B430&gt;=22,B430&lt;=5),sel_ev_daily*(1-sel_dayshare)/8,0))</f>
        <v/>
      </c>
    </row>
    <row r="431">
      <c r="A431" s="6" t="inlineStr">
        <is>
          <t>2012-07-18</t>
        </is>
      </c>
      <c r="B431" s="6" t="n">
        <v>21</v>
      </c>
      <c r="C431" s="6" t="n">
        <v>1.15636</v>
      </c>
      <c r="D431" s="6" t="n">
        <v>0.00014</v>
      </c>
      <c r="E431" s="6">
        <f>C431*sel_scale</f>
        <v/>
      </c>
      <c r="F431" s="6">
        <f>IF(AND(B431&gt;=10,B431&lt;=14),sel_ev_daily*sel_dayshare/5,IF(OR(B431&gt;=22,B431&lt;=5),sel_ev_daily*(1-sel_dayshare)/8,0))</f>
        <v/>
      </c>
    </row>
    <row r="432">
      <c r="A432" s="6" t="inlineStr">
        <is>
          <t>2012-07-18</t>
        </is>
      </c>
      <c r="B432" s="6" t="n">
        <v>22</v>
      </c>
      <c r="C432" s="6" t="n">
        <v>1.12506</v>
      </c>
      <c r="D432" s="6" t="n">
        <v>0.00011</v>
      </c>
      <c r="E432" s="6">
        <f>C432*sel_scale</f>
        <v/>
      </c>
      <c r="F432" s="6">
        <f>IF(AND(B432&gt;=10,B432&lt;=14),sel_ev_daily*sel_dayshare/5,IF(OR(B432&gt;=22,B432&lt;=5),sel_ev_daily*(1-sel_dayshare)/8,0))</f>
        <v/>
      </c>
    </row>
    <row r="433">
      <c r="A433" s="6" t="inlineStr">
        <is>
          <t>2012-07-18</t>
        </is>
      </c>
      <c r="B433" s="6" t="n">
        <v>23</v>
      </c>
      <c r="C433" s="6" t="n">
        <v>1.07599</v>
      </c>
      <c r="D433" s="6" t="n">
        <v>6e-05</v>
      </c>
      <c r="E433" s="6">
        <f>C433*sel_scale</f>
        <v/>
      </c>
      <c r="F433" s="6">
        <f>IF(AND(B433&gt;=10,B433&lt;=14),sel_ev_daily*sel_dayshare/5,IF(OR(B433&gt;=22,B433&lt;=5),sel_ev_daily*(1-sel_dayshare)/8,0))</f>
        <v/>
      </c>
    </row>
    <row r="434">
      <c r="A434" s="6" t="inlineStr">
        <is>
          <t>2012-07-19</t>
        </is>
      </c>
      <c r="B434" s="6" t="n">
        <v>0</v>
      </c>
      <c r="C434" s="6" t="n">
        <v>1.10504</v>
      </c>
      <c r="D434" s="6" t="n">
        <v>0.00023</v>
      </c>
      <c r="E434" s="6">
        <f>C434*sel_scale</f>
        <v/>
      </c>
      <c r="F434" s="6">
        <f>IF(AND(B434&gt;=10,B434&lt;=14),sel_ev_daily*sel_dayshare/5,IF(OR(B434&gt;=22,B434&lt;=5),sel_ev_daily*(1-sel_dayshare)/8,0))</f>
        <v/>
      </c>
    </row>
    <row r="435">
      <c r="A435" s="6" t="inlineStr">
        <is>
          <t>2012-07-19</t>
        </is>
      </c>
      <c r="B435" s="6" t="n">
        <v>1</v>
      </c>
      <c r="C435" s="6" t="n">
        <v>0.98172</v>
      </c>
      <c r="D435" s="6" t="n">
        <v>0.00129</v>
      </c>
      <c r="E435" s="6">
        <f>C435*sel_scale</f>
        <v/>
      </c>
      <c r="F435" s="6">
        <f>IF(AND(B435&gt;=10,B435&lt;=14),sel_ev_daily*sel_dayshare/5,IF(OR(B435&gt;=22,B435&lt;=5),sel_ev_daily*(1-sel_dayshare)/8,0))</f>
        <v/>
      </c>
    </row>
    <row r="436">
      <c r="A436" s="6" t="inlineStr">
        <is>
          <t>2012-07-19</t>
        </is>
      </c>
      <c r="B436" s="6" t="n">
        <v>2</v>
      </c>
      <c r="C436" s="6" t="n">
        <v>0.66919</v>
      </c>
      <c r="D436" s="6" t="n">
        <v>0.00299</v>
      </c>
      <c r="E436" s="6">
        <f>C436*sel_scale</f>
        <v/>
      </c>
      <c r="F436" s="6">
        <f>IF(AND(B436&gt;=10,B436&lt;=14),sel_ev_daily*sel_dayshare/5,IF(OR(B436&gt;=22,B436&lt;=5),sel_ev_daily*(1-sel_dayshare)/8,0))</f>
        <v/>
      </c>
    </row>
    <row r="437">
      <c r="A437" s="6" t="inlineStr">
        <is>
          <t>2012-07-19</t>
        </is>
      </c>
      <c r="B437" s="6" t="n">
        <v>3</v>
      </c>
      <c r="C437" s="6" t="n">
        <v>0.51694</v>
      </c>
      <c r="D437" s="6" t="n">
        <v>0.00438</v>
      </c>
      <c r="E437" s="6">
        <f>C437*sel_scale</f>
        <v/>
      </c>
      <c r="F437" s="6">
        <f>IF(AND(B437&gt;=10,B437&lt;=14),sel_ev_daily*sel_dayshare/5,IF(OR(B437&gt;=22,B437&lt;=5),sel_ev_daily*(1-sel_dayshare)/8,0))</f>
        <v/>
      </c>
    </row>
    <row r="438">
      <c r="A438" s="6" t="inlineStr">
        <is>
          <t>2012-07-19</t>
        </is>
      </c>
      <c r="B438" s="6" t="n">
        <v>4</v>
      </c>
      <c r="C438" s="6" t="n">
        <v>0.52346</v>
      </c>
      <c r="D438" s="6" t="n">
        <v>0.00441</v>
      </c>
      <c r="E438" s="6">
        <f>C438*sel_scale</f>
        <v/>
      </c>
      <c r="F438" s="6">
        <f>IF(AND(B438&gt;=10,B438&lt;=14),sel_ev_daily*sel_dayshare/5,IF(OR(B438&gt;=22,B438&lt;=5),sel_ev_daily*(1-sel_dayshare)/8,0))</f>
        <v/>
      </c>
    </row>
    <row r="439">
      <c r="A439" s="6" t="inlineStr">
        <is>
          <t>2012-07-19</t>
        </is>
      </c>
      <c r="B439" s="6" t="n">
        <v>5</v>
      </c>
      <c r="C439" s="6" t="n">
        <v>0.66732</v>
      </c>
      <c r="D439" s="6" t="n">
        <v>0.00398</v>
      </c>
      <c r="E439" s="6">
        <f>C439*sel_scale</f>
        <v/>
      </c>
      <c r="F439" s="6">
        <f>IF(AND(B439&gt;=10,B439&lt;=14),sel_ev_daily*sel_dayshare/5,IF(OR(B439&gt;=22,B439&lt;=5),sel_ev_daily*(1-sel_dayshare)/8,0))</f>
        <v/>
      </c>
    </row>
    <row r="440">
      <c r="A440" s="6" t="inlineStr">
        <is>
          <t>2012-07-19</t>
        </is>
      </c>
      <c r="B440" s="6" t="n">
        <v>6</v>
      </c>
      <c r="C440" s="6" t="n">
        <v>1.00445</v>
      </c>
      <c r="D440" s="6" t="n">
        <v>0.0033</v>
      </c>
      <c r="E440" s="6">
        <f>C440*sel_scale</f>
        <v/>
      </c>
      <c r="F440" s="6">
        <f>IF(AND(B440&gt;=10,B440&lt;=14),sel_ev_daily*sel_dayshare/5,IF(OR(B440&gt;=22,B440&lt;=5),sel_ev_daily*(1-sel_dayshare)/8,0))</f>
        <v/>
      </c>
    </row>
    <row r="441">
      <c r="A441" s="6" t="inlineStr">
        <is>
          <t>2012-07-19</t>
        </is>
      </c>
      <c r="B441" s="6" t="n">
        <v>7</v>
      </c>
      <c r="C441" s="6" t="n">
        <v>1.24916</v>
      </c>
      <c r="D441" s="6" t="n">
        <v>0.0323</v>
      </c>
      <c r="E441" s="6">
        <f>C441*sel_scale</f>
        <v/>
      </c>
      <c r="F441" s="6">
        <f>IF(AND(B441&gt;=10,B441&lt;=14),sel_ev_daily*sel_dayshare/5,IF(OR(B441&gt;=22,B441&lt;=5),sel_ev_daily*(1-sel_dayshare)/8,0))</f>
        <v/>
      </c>
    </row>
    <row r="442">
      <c r="A442" s="6" t="inlineStr">
        <is>
          <t>2012-07-19</t>
        </is>
      </c>
      <c r="B442" s="6" t="n">
        <v>8</v>
      </c>
      <c r="C442" s="6" t="n">
        <v>1.05601</v>
      </c>
      <c r="D442" s="6" t="n">
        <v>0.17215</v>
      </c>
      <c r="E442" s="6">
        <f>C442*sel_scale</f>
        <v/>
      </c>
      <c r="F442" s="6">
        <f>IF(AND(B442&gt;=10,B442&lt;=14),sel_ev_daily*sel_dayshare/5,IF(OR(B442&gt;=22,B442&lt;=5),sel_ev_daily*(1-sel_dayshare)/8,0))</f>
        <v/>
      </c>
    </row>
    <row r="443">
      <c r="A443" s="6" t="inlineStr">
        <is>
          <t>2012-07-19</t>
        </is>
      </c>
      <c r="B443" s="6" t="n">
        <v>9</v>
      </c>
      <c r="C443" s="6" t="n">
        <v>0.7885</v>
      </c>
      <c r="D443" s="6" t="n">
        <v>0.31391</v>
      </c>
      <c r="E443" s="6">
        <f>C443*sel_scale</f>
        <v/>
      </c>
      <c r="F443" s="6">
        <f>IF(AND(B443&gt;=10,B443&lt;=14),sel_ev_daily*sel_dayshare/5,IF(OR(B443&gt;=22,B443&lt;=5),sel_ev_daily*(1-sel_dayshare)/8,0))</f>
        <v/>
      </c>
    </row>
    <row r="444">
      <c r="A444" s="6" t="inlineStr">
        <is>
          <t>2012-07-19</t>
        </is>
      </c>
      <c r="B444" s="6" t="n">
        <v>10</v>
      </c>
      <c r="C444" s="6" t="n">
        <v>0.6933</v>
      </c>
      <c r="D444" s="6" t="n">
        <v>0.41672</v>
      </c>
      <c r="E444" s="6">
        <f>C444*sel_scale</f>
        <v/>
      </c>
      <c r="F444" s="6">
        <f>IF(AND(B444&gt;=10,B444&lt;=14),sel_ev_daily*sel_dayshare/5,IF(OR(B444&gt;=22,B444&lt;=5),sel_ev_daily*(1-sel_dayshare)/8,0))</f>
        <v/>
      </c>
    </row>
    <row r="445">
      <c r="A445" s="6" t="inlineStr">
        <is>
          <t>2012-07-19</t>
        </is>
      </c>
      <c r="B445" s="6" t="n">
        <v>11</v>
      </c>
      <c r="C445" s="6" t="n">
        <v>0.66674</v>
      </c>
      <c r="D445" s="6" t="n">
        <v>0.38494</v>
      </c>
      <c r="E445" s="6">
        <f>C445*sel_scale</f>
        <v/>
      </c>
      <c r="F445" s="6">
        <f>IF(AND(B445&gt;=10,B445&lt;=14),sel_ev_daily*sel_dayshare/5,IF(OR(B445&gt;=22,B445&lt;=5),sel_ev_daily*(1-sel_dayshare)/8,0))</f>
        <v/>
      </c>
    </row>
    <row r="446">
      <c r="A446" s="6" t="inlineStr">
        <is>
          <t>2012-07-19</t>
        </is>
      </c>
      <c r="B446" s="6" t="n">
        <v>12</v>
      </c>
      <c r="C446" s="6" t="n">
        <v>0.7088100000000001</v>
      </c>
      <c r="D446" s="6" t="n">
        <v>0.29082</v>
      </c>
      <c r="E446" s="6">
        <f>C446*sel_scale</f>
        <v/>
      </c>
      <c r="F446" s="6">
        <f>IF(AND(B446&gt;=10,B446&lt;=14),sel_ev_daily*sel_dayshare/5,IF(OR(B446&gt;=22,B446&lt;=5),sel_ev_daily*(1-sel_dayshare)/8,0))</f>
        <v/>
      </c>
    </row>
    <row r="447">
      <c r="A447" s="6" t="inlineStr">
        <is>
          <t>2012-07-19</t>
        </is>
      </c>
      <c r="B447" s="6" t="n">
        <v>13</v>
      </c>
      <c r="C447" s="6" t="n">
        <v>0.73822</v>
      </c>
      <c r="D447" s="6" t="n">
        <v>0.29329</v>
      </c>
      <c r="E447" s="6">
        <f>C447*sel_scale</f>
        <v/>
      </c>
      <c r="F447" s="6">
        <f>IF(AND(B447&gt;=10,B447&lt;=14),sel_ev_daily*sel_dayshare/5,IF(OR(B447&gt;=22,B447&lt;=5),sel_ev_daily*(1-sel_dayshare)/8,0))</f>
        <v/>
      </c>
    </row>
    <row r="448">
      <c r="A448" s="6" t="inlineStr">
        <is>
          <t>2012-07-19</t>
        </is>
      </c>
      <c r="B448" s="6" t="n">
        <v>14</v>
      </c>
      <c r="C448" s="6" t="n">
        <v>0.6954</v>
      </c>
      <c r="D448" s="6" t="n">
        <v>0.24613</v>
      </c>
      <c r="E448" s="6">
        <f>C448*sel_scale</f>
        <v/>
      </c>
      <c r="F448" s="6">
        <f>IF(AND(B448&gt;=10,B448&lt;=14),sel_ev_daily*sel_dayshare/5,IF(OR(B448&gt;=22,B448&lt;=5),sel_ev_daily*(1-sel_dayshare)/8,0))</f>
        <v/>
      </c>
    </row>
    <row r="449">
      <c r="A449" s="6" t="inlineStr">
        <is>
          <t>2012-07-19</t>
        </is>
      </c>
      <c r="B449" s="6" t="n">
        <v>15</v>
      </c>
      <c r="C449" s="6" t="n">
        <v>0.77899</v>
      </c>
      <c r="D449" s="6" t="n">
        <v>0.15056</v>
      </c>
      <c r="E449" s="6">
        <f>C449*sel_scale</f>
        <v/>
      </c>
      <c r="F449" s="6">
        <f>IF(AND(B449&gt;=10,B449&lt;=14),sel_ev_daily*sel_dayshare/5,IF(OR(B449&gt;=22,B449&lt;=5),sel_ev_daily*(1-sel_dayshare)/8,0))</f>
        <v/>
      </c>
    </row>
    <row r="450">
      <c r="A450" s="6" t="inlineStr">
        <is>
          <t>2012-07-19</t>
        </is>
      </c>
      <c r="B450" s="6" t="n">
        <v>16</v>
      </c>
      <c r="C450" s="6" t="n">
        <v>0.96391</v>
      </c>
      <c r="D450" s="6" t="n">
        <v>0.03027</v>
      </c>
      <c r="E450" s="6">
        <f>C450*sel_scale</f>
        <v/>
      </c>
      <c r="F450" s="6">
        <f>IF(AND(B450&gt;=10,B450&lt;=14),sel_ev_daily*sel_dayshare/5,IF(OR(B450&gt;=22,B450&lt;=5),sel_ev_daily*(1-sel_dayshare)/8,0))</f>
        <v/>
      </c>
    </row>
    <row r="451">
      <c r="A451" s="6" t="inlineStr">
        <is>
          <t>2012-07-19</t>
        </is>
      </c>
      <c r="B451" s="6" t="n">
        <v>17</v>
      </c>
      <c r="C451" s="6" t="n">
        <v>1.39377</v>
      </c>
      <c r="D451" s="6" t="n">
        <v>0.00014</v>
      </c>
      <c r="E451" s="6">
        <f>C451*sel_scale</f>
        <v/>
      </c>
      <c r="F451" s="6">
        <f>IF(AND(B451&gt;=10,B451&lt;=14),sel_ev_daily*sel_dayshare/5,IF(OR(B451&gt;=22,B451&lt;=5),sel_ev_daily*(1-sel_dayshare)/8,0))</f>
        <v/>
      </c>
    </row>
    <row r="452">
      <c r="A452" s="6" t="inlineStr">
        <is>
          <t>2012-07-19</t>
        </is>
      </c>
      <c r="B452" s="6" t="n">
        <v>18</v>
      </c>
      <c r="C452" s="6" t="n">
        <v>1.61908</v>
      </c>
      <c r="D452" s="6" t="n">
        <v>0.00014</v>
      </c>
      <c r="E452" s="6">
        <f>C452*sel_scale</f>
        <v/>
      </c>
      <c r="F452" s="6">
        <f>IF(AND(B452&gt;=10,B452&lt;=14),sel_ev_daily*sel_dayshare/5,IF(OR(B452&gt;=22,B452&lt;=5),sel_ev_daily*(1-sel_dayshare)/8,0))</f>
        <v/>
      </c>
    </row>
    <row r="453">
      <c r="A453" s="6" t="inlineStr">
        <is>
          <t>2012-07-19</t>
        </is>
      </c>
      <c r="B453" s="6" t="n">
        <v>19</v>
      </c>
      <c r="C453" s="6" t="n">
        <v>1.52776</v>
      </c>
      <c r="D453" s="6" t="n">
        <v>0.00019</v>
      </c>
      <c r="E453" s="6">
        <f>C453*sel_scale</f>
        <v/>
      </c>
      <c r="F453" s="6">
        <f>IF(AND(B453&gt;=10,B453&lt;=14),sel_ev_daily*sel_dayshare/5,IF(OR(B453&gt;=22,B453&lt;=5),sel_ev_daily*(1-sel_dayshare)/8,0))</f>
        <v/>
      </c>
    </row>
    <row r="454">
      <c r="A454" s="6" t="inlineStr">
        <is>
          <t>2012-07-19</t>
        </is>
      </c>
      <c r="B454" s="6" t="n">
        <v>20</v>
      </c>
      <c r="C454" s="6" t="n">
        <v>1.43382</v>
      </c>
      <c r="D454" s="6" t="n">
        <v>0.00016</v>
      </c>
      <c r="E454" s="6">
        <f>C454*sel_scale</f>
        <v/>
      </c>
      <c r="F454" s="6">
        <f>IF(AND(B454&gt;=10,B454&lt;=14),sel_ev_daily*sel_dayshare/5,IF(OR(B454&gt;=22,B454&lt;=5),sel_ev_daily*(1-sel_dayshare)/8,0))</f>
        <v/>
      </c>
    </row>
    <row r="455">
      <c r="A455" s="6" t="inlineStr">
        <is>
          <t>2012-07-19</t>
        </is>
      </c>
      <c r="B455" s="6" t="n">
        <v>21</v>
      </c>
      <c r="C455" s="6" t="n">
        <v>1.28378</v>
      </c>
      <c r="D455" s="6" t="n">
        <v>0.0001</v>
      </c>
      <c r="E455" s="6">
        <f>C455*sel_scale</f>
        <v/>
      </c>
      <c r="F455" s="6">
        <f>IF(AND(B455&gt;=10,B455&lt;=14),sel_ev_daily*sel_dayshare/5,IF(OR(B455&gt;=22,B455&lt;=5),sel_ev_daily*(1-sel_dayshare)/8,0))</f>
        <v/>
      </c>
    </row>
    <row r="456">
      <c r="A456" s="6" t="inlineStr">
        <is>
          <t>2012-07-19</t>
        </is>
      </c>
      <c r="B456" s="6" t="n">
        <v>22</v>
      </c>
      <c r="C456" s="6" t="n">
        <v>1.21711</v>
      </c>
      <c r="D456" s="6" t="n">
        <v>8.000000000000001e-05</v>
      </c>
      <c r="E456" s="6">
        <f>C456*sel_scale</f>
        <v/>
      </c>
      <c r="F456" s="6">
        <f>IF(AND(B456&gt;=10,B456&lt;=14),sel_ev_daily*sel_dayshare/5,IF(OR(B456&gt;=22,B456&lt;=5),sel_ev_daily*(1-sel_dayshare)/8,0))</f>
        <v/>
      </c>
    </row>
    <row r="457">
      <c r="A457" s="6" t="inlineStr">
        <is>
          <t>2012-07-19</t>
        </is>
      </c>
      <c r="B457" s="6" t="n">
        <v>23</v>
      </c>
      <c r="C457" s="6" t="n">
        <v>1.13654</v>
      </c>
      <c r="D457" s="6" t="n">
        <v>6e-05</v>
      </c>
      <c r="E457" s="6">
        <f>C457*sel_scale</f>
        <v/>
      </c>
      <c r="F457" s="6">
        <f>IF(AND(B457&gt;=10,B457&lt;=14),sel_ev_daily*sel_dayshare/5,IF(OR(B457&gt;=22,B457&lt;=5),sel_ev_daily*(1-sel_dayshare)/8,0))</f>
        <v/>
      </c>
    </row>
    <row r="458">
      <c r="A458" s="6" t="inlineStr">
        <is>
          <t>2012-07-20</t>
        </is>
      </c>
      <c r="B458" s="6" t="n">
        <v>0</v>
      </c>
      <c r="C458" s="6" t="n">
        <v>1.23719</v>
      </c>
      <c r="D458" s="6" t="n">
        <v>0.00014</v>
      </c>
      <c r="E458" s="6">
        <f>C458*sel_scale</f>
        <v/>
      </c>
      <c r="F458" s="6">
        <f>IF(AND(B458&gt;=10,B458&lt;=14),sel_ev_daily*sel_dayshare/5,IF(OR(B458&gt;=22,B458&lt;=5),sel_ev_daily*(1-sel_dayshare)/8,0))</f>
        <v/>
      </c>
    </row>
    <row r="459">
      <c r="A459" s="6" t="inlineStr">
        <is>
          <t>2012-07-20</t>
        </is>
      </c>
      <c r="B459" s="6" t="n">
        <v>1</v>
      </c>
      <c r="C459" s="6" t="n">
        <v>0.9993300000000001</v>
      </c>
      <c r="D459" s="6" t="n">
        <v>0.00058</v>
      </c>
      <c r="E459" s="6">
        <f>C459*sel_scale</f>
        <v/>
      </c>
      <c r="F459" s="6">
        <f>IF(AND(B459&gt;=10,B459&lt;=14),sel_ev_daily*sel_dayshare/5,IF(OR(B459&gt;=22,B459&lt;=5),sel_ev_daily*(1-sel_dayshare)/8,0))</f>
        <v/>
      </c>
    </row>
    <row r="460">
      <c r="A460" s="6" t="inlineStr">
        <is>
          <t>2012-07-20</t>
        </is>
      </c>
      <c r="B460" s="6" t="n">
        <v>2</v>
      </c>
      <c r="C460" s="6" t="n">
        <v>0.78333</v>
      </c>
      <c r="D460" s="6" t="n">
        <v>0.0009300000000000001</v>
      </c>
      <c r="E460" s="6">
        <f>C460*sel_scale</f>
        <v/>
      </c>
      <c r="F460" s="6">
        <f>IF(AND(B460&gt;=10,B460&lt;=14),sel_ev_daily*sel_dayshare/5,IF(OR(B460&gt;=22,B460&lt;=5),sel_ev_daily*(1-sel_dayshare)/8,0))</f>
        <v/>
      </c>
    </row>
    <row r="461">
      <c r="A461" s="6" t="inlineStr">
        <is>
          <t>2012-07-20</t>
        </is>
      </c>
      <c r="B461" s="6" t="n">
        <v>3</v>
      </c>
      <c r="C461" s="6" t="n">
        <v>0.5592</v>
      </c>
      <c r="D461" s="6" t="n">
        <v>0.00135</v>
      </c>
      <c r="E461" s="6">
        <f>C461*sel_scale</f>
        <v/>
      </c>
      <c r="F461" s="6">
        <f>IF(AND(B461&gt;=10,B461&lt;=14),sel_ev_daily*sel_dayshare/5,IF(OR(B461&gt;=22,B461&lt;=5),sel_ev_daily*(1-sel_dayshare)/8,0))</f>
        <v/>
      </c>
    </row>
    <row r="462">
      <c r="A462" s="6" t="inlineStr">
        <is>
          <t>2012-07-20</t>
        </is>
      </c>
      <c r="B462" s="6" t="n">
        <v>4</v>
      </c>
      <c r="C462" s="6" t="n">
        <v>0.56499</v>
      </c>
      <c r="D462" s="6" t="n">
        <v>0.0018</v>
      </c>
      <c r="E462" s="6">
        <f>C462*sel_scale</f>
        <v/>
      </c>
      <c r="F462" s="6">
        <f>IF(AND(B462&gt;=10,B462&lt;=14),sel_ev_daily*sel_dayshare/5,IF(OR(B462&gt;=22,B462&lt;=5),sel_ev_daily*(1-sel_dayshare)/8,0))</f>
        <v/>
      </c>
    </row>
    <row r="463">
      <c r="A463" s="6" t="inlineStr">
        <is>
          <t>2012-07-20</t>
        </is>
      </c>
      <c r="B463" s="6" t="n">
        <v>5</v>
      </c>
      <c r="C463" s="6" t="n">
        <v>0.6512</v>
      </c>
      <c r="D463" s="6" t="n">
        <v>0.00398</v>
      </c>
      <c r="E463" s="6">
        <f>C463*sel_scale</f>
        <v/>
      </c>
      <c r="F463" s="6">
        <f>IF(AND(B463&gt;=10,B463&lt;=14),sel_ev_daily*sel_dayshare/5,IF(OR(B463&gt;=22,B463&lt;=5),sel_ev_daily*(1-sel_dayshare)/8,0))</f>
        <v/>
      </c>
    </row>
    <row r="464">
      <c r="A464" s="6" t="inlineStr">
        <is>
          <t>2012-07-20</t>
        </is>
      </c>
      <c r="B464" s="6" t="n">
        <v>6</v>
      </c>
      <c r="C464" s="6" t="n">
        <v>0.98548</v>
      </c>
      <c r="D464" s="6" t="n">
        <v>0.00269</v>
      </c>
      <c r="E464" s="6">
        <f>C464*sel_scale</f>
        <v/>
      </c>
      <c r="F464" s="6">
        <f>IF(AND(B464&gt;=10,B464&lt;=14),sel_ev_daily*sel_dayshare/5,IF(OR(B464&gt;=22,B464&lt;=5),sel_ev_daily*(1-sel_dayshare)/8,0))</f>
        <v/>
      </c>
    </row>
    <row r="465">
      <c r="A465" s="6" t="inlineStr">
        <is>
          <t>2012-07-20</t>
        </is>
      </c>
      <c r="B465" s="6" t="n">
        <v>7</v>
      </c>
      <c r="C465" s="6" t="n">
        <v>1.25797</v>
      </c>
      <c r="D465" s="6" t="n">
        <v>0.03758</v>
      </c>
      <c r="E465" s="6">
        <f>C465*sel_scale</f>
        <v/>
      </c>
      <c r="F465" s="6">
        <f>IF(AND(B465&gt;=10,B465&lt;=14),sel_ev_daily*sel_dayshare/5,IF(OR(B465&gt;=22,B465&lt;=5),sel_ev_daily*(1-sel_dayshare)/8,0))</f>
        <v/>
      </c>
    </row>
    <row r="466">
      <c r="A466" s="6" t="inlineStr">
        <is>
          <t>2012-07-20</t>
        </is>
      </c>
      <c r="B466" s="6" t="n">
        <v>8</v>
      </c>
      <c r="C466" s="6" t="n">
        <v>1.05506</v>
      </c>
      <c r="D466" s="6" t="n">
        <v>0.19395</v>
      </c>
      <c r="E466" s="6">
        <f>C466*sel_scale</f>
        <v/>
      </c>
      <c r="F466" s="6">
        <f>IF(AND(B466&gt;=10,B466&lt;=14),sel_ev_daily*sel_dayshare/5,IF(OR(B466&gt;=22,B466&lt;=5),sel_ev_daily*(1-sel_dayshare)/8,0))</f>
        <v/>
      </c>
    </row>
    <row r="467">
      <c r="A467" s="6" t="inlineStr">
        <is>
          <t>2012-07-20</t>
        </is>
      </c>
      <c r="B467" s="6" t="n">
        <v>9</v>
      </c>
      <c r="C467" s="6" t="n">
        <v>0.85711</v>
      </c>
      <c r="D467" s="6" t="n">
        <v>0.36957</v>
      </c>
      <c r="E467" s="6">
        <f>C467*sel_scale</f>
        <v/>
      </c>
      <c r="F467" s="6">
        <f>IF(AND(B467&gt;=10,B467&lt;=14),sel_ev_daily*sel_dayshare/5,IF(OR(B467&gt;=22,B467&lt;=5),sel_ev_daily*(1-sel_dayshare)/8,0))</f>
        <v/>
      </c>
    </row>
    <row r="468">
      <c r="A468" s="6" t="inlineStr">
        <is>
          <t>2012-07-20</t>
        </is>
      </c>
      <c r="B468" s="6" t="n">
        <v>10</v>
      </c>
      <c r="C468" s="6" t="n">
        <v>0.72096</v>
      </c>
      <c r="D468" s="6" t="n">
        <v>0.48369</v>
      </c>
      <c r="E468" s="6">
        <f>C468*sel_scale</f>
        <v/>
      </c>
      <c r="F468" s="6">
        <f>IF(AND(B468&gt;=10,B468&lt;=14),sel_ev_daily*sel_dayshare/5,IF(OR(B468&gt;=22,B468&lt;=5),sel_ev_daily*(1-sel_dayshare)/8,0))</f>
        <v/>
      </c>
    </row>
    <row r="469">
      <c r="A469" s="6" t="inlineStr">
        <is>
          <t>2012-07-20</t>
        </is>
      </c>
      <c r="B469" s="6" t="n">
        <v>11</v>
      </c>
      <c r="C469" s="6" t="n">
        <v>0.6867</v>
      </c>
      <c r="D469" s="6" t="n">
        <v>0.54531</v>
      </c>
      <c r="E469" s="6">
        <f>C469*sel_scale</f>
        <v/>
      </c>
      <c r="F469" s="6">
        <f>IF(AND(B469&gt;=10,B469&lt;=14),sel_ev_daily*sel_dayshare/5,IF(OR(B469&gt;=22,B469&lt;=5),sel_ev_daily*(1-sel_dayshare)/8,0))</f>
        <v/>
      </c>
    </row>
    <row r="470">
      <c r="A470" s="6" t="inlineStr">
        <is>
          <t>2012-07-20</t>
        </is>
      </c>
      <c r="B470" s="6" t="n">
        <v>12</v>
      </c>
      <c r="C470" s="6" t="n">
        <v>0.61636</v>
      </c>
      <c r="D470" s="6" t="n">
        <v>0.51977</v>
      </c>
      <c r="E470" s="6">
        <f>C470*sel_scale</f>
        <v/>
      </c>
      <c r="F470" s="6">
        <f>IF(AND(B470&gt;=10,B470&lt;=14),sel_ev_daily*sel_dayshare/5,IF(OR(B470&gt;=22,B470&lt;=5),sel_ev_daily*(1-sel_dayshare)/8,0))</f>
        <v/>
      </c>
    </row>
    <row r="471">
      <c r="A471" s="6" t="inlineStr">
        <is>
          <t>2012-07-20</t>
        </is>
      </c>
      <c r="B471" s="6" t="n">
        <v>13</v>
      </c>
      <c r="C471" s="6" t="n">
        <v>0.62825</v>
      </c>
      <c r="D471" s="6" t="n">
        <v>0.44707</v>
      </c>
      <c r="E471" s="6">
        <f>C471*sel_scale</f>
        <v/>
      </c>
      <c r="F471" s="6">
        <f>IF(AND(B471&gt;=10,B471&lt;=14),sel_ev_daily*sel_dayshare/5,IF(OR(B471&gt;=22,B471&lt;=5),sel_ev_daily*(1-sel_dayshare)/8,0))</f>
        <v/>
      </c>
    </row>
    <row r="472">
      <c r="A472" s="6" t="inlineStr">
        <is>
          <t>2012-07-20</t>
        </is>
      </c>
      <c r="B472" s="6" t="n">
        <v>14</v>
      </c>
      <c r="C472" s="6" t="n">
        <v>0.5996899999999999</v>
      </c>
      <c r="D472" s="6" t="n">
        <v>0.32483</v>
      </c>
      <c r="E472" s="6">
        <f>C472*sel_scale</f>
        <v/>
      </c>
      <c r="F472" s="6">
        <f>IF(AND(B472&gt;=10,B472&lt;=14),sel_ev_daily*sel_dayshare/5,IF(OR(B472&gt;=22,B472&lt;=5),sel_ev_daily*(1-sel_dayshare)/8,0))</f>
        <v/>
      </c>
    </row>
    <row r="473">
      <c r="A473" s="6" t="inlineStr">
        <is>
          <t>2012-07-20</t>
        </is>
      </c>
      <c r="B473" s="6" t="n">
        <v>15</v>
      </c>
      <c r="C473" s="6" t="n">
        <v>0.69511</v>
      </c>
      <c r="D473" s="6" t="n">
        <v>0.16716</v>
      </c>
      <c r="E473" s="6">
        <f>C473*sel_scale</f>
        <v/>
      </c>
      <c r="F473" s="6">
        <f>IF(AND(B473&gt;=10,B473&lt;=14),sel_ev_daily*sel_dayshare/5,IF(OR(B473&gt;=22,B473&lt;=5),sel_ev_daily*(1-sel_dayshare)/8,0))</f>
        <v/>
      </c>
    </row>
    <row r="474">
      <c r="A474" s="6" t="inlineStr">
        <is>
          <t>2012-07-20</t>
        </is>
      </c>
      <c r="B474" s="6" t="n">
        <v>16</v>
      </c>
      <c r="C474" s="6" t="n">
        <v>0.81175</v>
      </c>
      <c r="D474" s="6" t="n">
        <v>0.02941</v>
      </c>
      <c r="E474" s="6">
        <f>C474*sel_scale</f>
        <v/>
      </c>
      <c r="F474" s="6">
        <f>IF(AND(B474&gt;=10,B474&lt;=14),sel_ev_daily*sel_dayshare/5,IF(OR(B474&gt;=22,B474&lt;=5),sel_ev_daily*(1-sel_dayshare)/8,0))</f>
        <v/>
      </c>
    </row>
    <row r="475">
      <c r="A475" s="6" t="inlineStr">
        <is>
          <t>2012-07-20</t>
        </is>
      </c>
      <c r="B475" s="6" t="n">
        <v>17</v>
      </c>
      <c r="C475" s="6" t="n">
        <v>1.28458</v>
      </c>
      <c r="D475" s="6" t="n">
        <v>0.00014</v>
      </c>
      <c r="E475" s="6">
        <f>C475*sel_scale</f>
        <v/>
      </c>
      <c r="F475" s="6">
        <f>IF(AND(B475&gt;=10,B475&lt;=14),sel_ev_daily*sel_dayshare/5,IF(OR(B475&gt;=22,B475&lt;=5),sel_ev_daily*(1-sel_dayshare)/8,0))</f>
        <v/>
      </c>
    </row>
    <row r="476">
      <c r="A476" s="6" t="inlineStr">
        <is>
          <t>2012-07-20</t>
        </is>
      </c>
      <c r="B476" s="6" t="n">
        <v>18</v>
      </c>
      <c r="C476" s="6" t="n">
        <v>1.50766</v>
      </c>
      <c r="D476" s="6" t="n">
        <v>0.00015</v>
      </c>
      <c r="E476" s="6">
        <f>C476*sel_scale</f>
        <v/>
      </c>
      <c r="F476" s="6">
        <f>IF(AND(B476&gt;=10,B476&lt;=14),sel_ev_daily*sel_dayshare/5,IF(OR(B476&gt;=22,B476&lt;=5),sel_ev_daily*(1-sel_dayshare)/8,0))</f>
        <v/>
      </c>
    </row>
    <row r="477">
      <c r="A477" s="6" t="inlineStr">
        <is>
          <t>2012-07-20</t>
        </is>
      </c>
      <c r="B477" s="6" t="n">
        <v>19</v>
      </c>
      <c r="C477" s="6" t="n">
        <v>1.47162</v>
      </c>
      <c r="D477" s="6" t="n">
        <v>9.000000000000001e-05</v>
      </c>
      <c r="E477" s="6">
        <f>C477*sel_scale</f>
        <v/>
      </c>
      <c r="F477" s="6">
        <f>IF(AND(B477&gt;=10,B477&lt;=14),sel_ev_daily*sel_dayshare/5,IF(OR(B477&gt;=22,B477&lt;=5),sel_ev_daily*(1-sel_dayshare)/8,0))</f>
        <v/>
      </c>
    </row>
    <row r="478">
      <c r="A478" s="6" t="inlineStr">
        <is>
          <t>2012-07-20</t>
        </is>
      </c>
      <c r="B478" s="6" t="n">
        <v>20</v>
      </c>
      <c r="C478" s="6" t="n">
        <v>1.37076</v>
      </c>
      <c r="D478" s="6" t="n">
        <v>6e-05</v>
      </c>
      <c r="E478" s="6">
        <f>C478*sel_scale</f>
        <v/>
      </c>
      <c r="F478" s="6">
        <f>IF(AND(B478&gt;=10,B478&lt;=14),sel_ev_daily*sel_dayshare/5,IF(OR(B478&gt;=22,B478&lt;=5),sel_ev_daily*(1-sel_dayshare)/8,0))</f>
        <v/>
      </c>
    </row>
    <row r="479">
      <c r="A479" s="6" t="inlineStr">
        <is>
          <t>2012-07-20</t>
        </is>
      </c>
      <c r="B479" s="6" t="n">
        <v>21</v>
      </c>
      <c r="C479" s="6" t="n">
        <v>1.20286</v>
      </c>
      <c r="D479" s="6" t="n">
        <v>0.00011</v>
      </c>
      <c r="E479" s="6">
        <f>C479*sel_scale</f>
        <v/>
      </c>
      <c r="F479" s="6">
        <f>IF(AND(B479&gt;=10,B479&lt;=14),sel_ev_daily*sel_dayshare/5,IF(OR(B479&gt;=22,B479&lt;=5),sel_ev_daily*(1-sel_dayshare)/8,0))</f>
        <v/>
      </c>
    </row>
    <row r="480">
      <c r="A480" s="6" t="inlineStr">
        <is>
          <t>2012-07-20</t>
        </is>
      </c>
      <c r="B480" s="6" t="n">
        <v>22</v>
      </c>
      <c r="C480" s="6" t="n">
        <v>1.14438</v>
      </c>
      <c r="D480" s="6" t="n">
        <v>6e-05</v>
      </c>
      <c r="E480" s="6">
        <f>C480*sel_scale</f>
        <v/>
      </c>
      <c r="F480" s="6">
        <f>IF(AND(B480&gt;=10,B480&lt;=14),sel_ev_daily*sel_dayshare/5,IF(OR(B480&gt;=22,B480&lt;=5),sel_ev_daily*(1-sel_dayshare)/8,0))</f>
        <v/>
      </c>
    </row>
    <row r="481">
      <c r="A481" s="6" t="inlineStr">
        <is>
          <t>2012-07-20</t>
        </is>
      </c>
      <c r="B481" s="6" t="n">
        <v>23</v>
      </c>
      <c r="C481" s="6" t="n">
        <v>1.12037</v>
      </c>
      <c r="D481" s="6" t="n">
        <v>6e-05</v>
      </c>
      <c r="E481" s="6">
        <f>C481*sel_scale</f>
        <v/>
      </c>
      <c r="F481" s="6">
        <f>IF(AND(B481&gt;=10,B481&lt;=14),sel_ev_daily*sel_dayshare/5,IF(OR(B481&gt;=22,B481&lt;=5),sel_ev_daily*(1-sel_dayshare)/8,0))</f>
        <v/>
      </c>
    </row>
    <row r="482">
      <c r="A482" s="6" t="inlineStr">
        <is>
          <t>2012-07-21</t>
        </is>
      </c>
      <c r="B482" s="6" t="n">
        <v>0</v>
      </c>
      <c r="C482" s="6" t="n">
        <v>1.23715</v>
      </c>
      <c r="D482" s="6" t="n">
        <v>0.00049</v>
      </c>
      <c r="E482" s="6">
        <f>C482*sel_scale</f>
        <v/>
      </c>
      <c r="F482" s="6">
        <f>IF(AND(B482&gt;=10,B482&lt;=14),sel_ev_daily*sel_dayshare/5,IF(OR(B482&gt;=22,B482&lt;=5),sel_ev_daily*(1-sel_dayshare)/8,0))</f>
        <v/>
      </c>
    </row>
    <row r="483">
      <c r="A483" s="6" t="inlineStr">
        <is>
          <t>2012-07-21</t>
        </is>
      </c>
      <c r="B483" s="6" t="n">
        <v>1</v>
      </c>
      <c r="C483" s="6" t="n">
        <v>0.95546</v>
      </c>
      <c r="D483" s="6" t="n">
        <v>0.00088</v>
      </c>
      <c r="E483" s="6">
        <f>C483*sel_scale</f>
        <v/>
      </c>
      <c r="F483" s="6">
        <f>IF(AND(B483&gt;=10,B483&lt;=14),sel_ev_daily*sel_dayshare/5,IF(OR(B483&gt;=22,B483&lt;=5),sel_ev_daily*(1-sel_dayshare)/8,0))</f>
        <v/>
      </c>
    </row>
    <row r="484">
      <c r="A484" s="6" t="inlineStr">
        <is>
          <t>2012-07-21</t>
        </is>
      </c>
      <c r="B484" s="6" t="n">
        <v>2</v>
      </c>
      <c r="C484" s="6" t="n">
        <v>0.6908</v>
      </c>
      <c r="D484" s="6" t="n">
        <v>0.00212</v>
      </c>
      <c r="E484" s="6">
        <f>C484*sel_scale</f>
        <v/>
      </c>
      <c r="F484" s="6">
        <f>IF(AND(B484&gt;=10,B484&lt;=14),sel_ev_daily*sel_dayshare/5,IF(OR(B484&gt;=22,B484&lt;=5),sel_ev_daily*(1-sel_dayshare)/8,0))</f>
        <v/>
      </c>
    </row>
    <row r="485">
      <c r="A485" s="6" t="inlineStr">
        <is>
          <t>2012-07-21</t>
        </is>
      </c>
      <c r="B485" s="6" t="n">
        <v>3</v>
      </c>
      <c r="C485" s="6" t="n">
        <v>0.49855</v>
      </c>
      <c r="D485" s="6" t="n">
        <v>0.00175</v>
      </c>
      <c r="E485" s="6">
        <f>C485*sel_scale</f>
        <v/>
      </c>
      <c r="F485" s="6">
        <f>IF(AND(B485&gt;=10,B485&lt;=14),sel_ev_daily*sel_dayshare/5,IF(OR(B485&gt;=22,B485&lt;=5),sel_ev_daily*(1-sel_dayshare)/8,0))</f>
        <v/>
      </c>
    </row>
    <row r="486">
      <c r="A486" s="6" t="inlineStr">
        <is>
          <t>2012-07-21</t>
        </is>
      </c>
      <c r="B486" s="6" t="n">
        <v>4</v>
      </c>
      <c r="C486" s="6" t="n">
        <v>0.47998</v>
      </c>
      <c r="D486" s="6" t="n">
        <v>0.00162</v>
      </c>
      <c r="E486" s="6">
        <f>C486*sel_scale</f>
        <v/>
      </c>
      <c r="F486" s="6">
        <f>IF(AND(B486&gt;=10,B486&lt;=14),sel_ev_daily*sel_dayshare/5,IF(OR(B486&gt;=22,B486&lt;=5),sel_ev_daily*(1-sel_dayshare)/8,0))</f>
        <v/>
      </c>
    </row>
    <row r="487">
      <c r="A487" s="6" t="inlineStr">
        <is>
          <t>2012-07-21</t>
        </is>
      </c>
      <c r="B487" s="6" t="n">
        <v>5</v>
      </c>
      <c r="C487" s="6" t="n">
        <v>0.53054</v>
      </c>
      <c r="D487" s="6" t="n">
        <v>0.00187</v>
      </c>
      <c r="E487" s="6">
        <f>C487*sel_scale</f>
        <v/>
      </c>
      <c r="F487" s="6">
        <f>IF(AND(B487&gt;=10,B487&lt;=14),sel_ev_daily*sel_dayshare/5,IF(OR(B487&gt;=22,B487&lt;=5),sel_ev_daily*(1-sel_dayshare)/8,0))</f>
        <v/>
      </c>
    </row>
    <row r="488">
      <c r="A488" s="6" t="inlineStr">
        <is>
          <t>2012-07-21</t>
        </is>
      </c>
      <c r="B488" s="6" t="n">
        <v>6</v>
      </c>
      <c r="C488" s="6" t="n">
        <v>0.62174</v>
      </c>
      <c r="D488" s="6" t="n">
        <v>0.00105</v>
      </c>
      <c r="E488" s="6">
        <f>C488*sel_scale</f>
        <v/>
      </c>
      <c r="F488" s="6">
        <f>IF(AND(B488&gt;=10,B488&lt;=14),sel_ev_daily*sel_dayshare/5,IF(OR(B488&gt;=22,B488&lt;=5),sel_ev_daily*(1-sel_dayshare)/8,0))</f>
        <v/>
      </c>
    </row>
    <row r="489">
      <c r="A489" s="6" t="inlineStr">
        <is>
          <t>2012-07-21</t>
        </is>
      </c>
      <c r="B489" s="6" t="n">
        <v>7</v>
      </c>
      <c r="C489" s="6" t="n">
        <v>0.91259</v>
      </c>
      <c r="D489" s="6" t="n">
        <v>0.00704</v>
      </c>
      <c r="E489" s="6">
        <f>C489*sel_scale</f>
        <v/>
      </c>
      <c r="F489" s="6">
        <f>IF(AND(B489&gt;=10,B489&lt;=14),sel_ev_daily*sel_dayshare/5,IF(OR(B489&gt;=22,B489&lt;=5),sel_ev_daily*(1-sel_dayshare)/8,0))</f>
        <v/>
      </c>
    </row>
    <row r="490">
      <c r="A490" s="6" t="inlineStr">
        <is>
          <t>2012-07-21</t>
        </is>
      </c>
      <c r="B490" s="6" t="n">
        <v>8</v>
      </c>
      <c r="C490" s="6" t="n">
        <v>1.11196</v>
      </c>
      <c r="D490" s="6" t="n">
        <v>0.04412</v>
      </c>
      <c r="E490" s="6">
        <f>C490*sel_scale</f>
        <v/>
      </c>
      <c r="F490" s="6">
        <f>IF(AND(B490&gt;=10,B490&lt;=14),sel_ev_daily*sel_dayshare/5,IF(OR(B490&gt;=22,B490&lt;=5),sel_ev_daily*(1-sel_dayshare)/8,0))</f>
        <v/>
      </c>
    </row>
    <row r="491">
      <c r="A491" s="6" t="inlineStr">
        <is>
          <t>2012-07-21</t>
        </is>
      </c>
      <c r="B491" s="6" t="n">
        <v>9</v>
      </c>
      <c r="C491" s="6" t="n">
        <v>1.10323</v>
      </c>
      <c r="D491" s="6" t="n">
        <v>0.0979</v>
      </c>
      <c r="E491" s="6">
        <f>C491*sel_scale</f>
        <v/>
      </c>
      <c r="F491" s="6">
        <f>IF(AND(B491&gt;=10,B491&lt;=14),sel_ev_daily*sel_dayshare/5,IF(OR(B491&gt;=22,B491&lt;=5),sel_ev_daily*(1-sel_dayshare)/8,0))</f>
        <v/>
      </c>
    </row>
    <row r="492">
      <c r="A492" s="6" t="inlineStr">
        <is>
          <t>2012-07-21</t>
        </is>
      </c>
      <c r="B492" s="6" t="n">
        <v>10</v>
      </c>
      <c r="C492" s="6" t="n">
        <v>0.93401</v>
      </c>
      <c r="D492" s="6" t="n">
        <v>0.16188</v>
      </c>
      <c r="E492" s="6">
        <f>C492*sel_scale</f>
        <v/>
      </c>
      <c r="F492" s="6">
        <f>IF(AND(B492&gt;=10,B492&lt;=14),sel_ev_daily*sel_dayshare/5,IF(OR(B492&gt;=22,B492&lt;=5),sel_ev_daily*(1-sel_dayshare)/8,0))</f>
        <v/>
      </c>
    </row>
    <row r="493">
      <c r="A493" s="6" t="inlineStr">
        <is>
          <t>2012-07-21</t>
        </is>
      </c>
      <c r="B493" s="6" t="n">
        <v>11</v>
      </c>
      <c r="C493" s="6" t="n">
        <v>0.9412700000000001</v>
      </c>
      <c r="D493" s="6" t="n">
        <v>0.21328</v>
      </c>
      <c r="E493" s="6">
        <f>C493*sel_scale</f>
        <v/>
      </c>
      <c r="F493" s="6">
        <f>IF(AND(B493&gt;=10,B493&lt;=14),sel_ev_daily*sel_dayshare/5,IF(OR(B493&gt;=22,B493&lt;=5),sel_ev_daily*(1-sel_dayshare)/8,0))</f>
        <v/>
      </c>
    </row>
    <row r="494">
      <c r="A494" s="6" t="inlineStr">
        <is>
          <t>2012-07-21</t>
        </is>
      </c>
      <c r="B494" s="6" t="n">
        <v>12</v>
      </c>
      <c r="C494" s="6" t="n">
        <v>0.92965</v>
      </c>
      <c r="D494" s="6" t="n">
        <v>0.27554</v>
      </c>
      <c r="E494" s="6">
        <f>C494*sel_scale</f>
        <v/>
      </c>
      <c r="F494" s="6">
        <f>IF(AND(B494&gt;=10,B494&lt;=14),sel_ev_daily*sel_dayshare/5,IF(OR(B494&gt;=22,B494&lt;=5),sel_ev_daily*(1-sel_dayshare)/8,0))</f>
        <v/>
      </c>
    </row>
    <row r="495">
      <c r="A495" s="6" t="inlineStr">
        <is>
          <t>2012-07-21</t>
        </is>
      </c>
      <c r="B495" s="6" t="n">
        <v>13</v>
      </c>
      <c r="C495" s="6" t="n">
        <v>0.88285</v>
      </c>
      <c r="D495" s="6" t="n">
        <v>0.23481</v>
      </c>
      <c r="E495" s="6">
        <f>C495*sel_scale</f>
        <v/>
      </c>
      <c r="F495" s="6">
        <f>IF(AND(B495&gt;=10,B495&lt;=14),sel_ev_daily*sel_dayshare/5,IF(OR(B495&gt;=22,B495&lt;=5),sel_ev_daily*(1-sel_dayshare)/8,0))</f>
        <v/>
      </c>
    </row>
    <row r="496">
      <c r="A496" s="6" t="inlineStr">
        <is>
          <t>2012-07-21</t>
        </is>
      </c>
      <c r="B496" s="6" t="n">
        <v>14</v>
      </c>
      <c r="C496" s="6" t="n">
        <v>0.916</v>
      </c>
      <c r="D496" s="6" t="n">
        <v>0.13167</v>
      </c>
      <c r="E496" s="6">
        <f>C496*sel_scale</f>
        <v/>
      </c>
      <c r="F496" s="6">
        <f>IF(AND(B496&gt;=10,B496&lt;=14),sel_ev_daily*sel_dayshare/5,IF(OR(B496&gt;=22,B496&lt;=5),sel_ev_daily*(1-sel_dayshare)/8,0))</f>
        <v/>
      </c>
    </row>
    <row r="497">
      <c r="A497" s="6" t="inlineStr">
        <is>
          <t>2012-07-21</t>
        </is>
      </c>
      <c r="B497" s="6" t="n">
        <v>15</v>
      </c>
      <c r="C497" s="6" t="n">
        <v>1.01013</v>
      </c>
      <c r="D497" s="6" t="n">
        <v>0.09705</v>
      </c>
      <c r="E497" s="6">
        <f>C497*sel_scale</f>
        <v/>
      </c>
      <c r="F497" s="6">
        <f>IF(AND(B497&gt;=10,B497&lt;=14),sel_ev_daily*sel_dayshare/5,IF(OR(B497&gt;=22,B497&lt;=5),sel_ev_daily*(1-sel_dayshare)/8,0))</f>
        <v/>
      </c>
    </row>
    <row r="498">
      <c r="A498" s="6" t="inlineStr">
        <is>
          <t>2012-07-21</t>
        </is>
      </c>
      <c r="B498" s="6" t="n">
        <v>16</v>
      </c>
      <c r="C498" s="6" t="n">
        <v>1.25224</v>
      </c>
      <c r="D498" s="6" t="n">
        <v>0.01717</v>
      </c>
      <c r="E498" s="6">
        <f>C498*sel_scale</f>
        <v/>
      </c>
      <c r="F498" s="6">
        <f>IF(AND(B498&gt;=10,B498&lt;=14),sel_ev_daily*sel_dayshare/5,IF(OR(B498&gt;=22,B498&lt;=5),sel_ev_daily*(1-sel_dayshare)/8,0))</f>
        <v/>
      </c>
    </row>
    <row r="499">
      <c r="A499" s="6" t="inlineStr">
        <is>
          <t>2012-07-21</t>
        </is>
      </c>
      <c r="B499" s="6" t="n">
        <v>17</v>
      </c>
      <c r="C499" s="6" t="n">
        <v>1.63522</v>
      </c>
      <c r="D499" s="6" t="n">
        <v>9.000000000000001e-05</v>
      </c>
      <c r="E499" s="6">
        <f>C499*sel_scale</f>
        <v/>
      </c>
      <c r="F499" s="6">
        <f>IF(AND(B499&gt;=10,B499&lt;=14),sel_ev_daily*sel_dayshare/5,IF(OR(B499&gt;=22,B499&lt;=5),sel_ev_daily*(1-sel_dayshare)/8,0))</f>
        <v/>
      </c>
    </row>
    <row r="500">
      <c r="A500" s="6" t="inlineStr">
        <is>
          <t>2012-07-21</t>
        </is>
      </c>
      <c r="B500" s="6" t="n">
        <v>18</v>
      </c>
      <c r="C500" s="6" t="n">
        <v>1.62978</v>
      </c>
      <c r="D500" s="6" t="n">
        <v>8.000000000000001e-05</v>
      </c>
      <c r="E500" s="6">
        <f>C500*sel_scale</f>
        <v/>
      </c>
      <c r="F500" s="6">
        <f>IF(AND(B500&gt;=10,B500&lt;=14),sel_ev_daily*sel_dayshare/5,IF(OR(B500&gt;=22,B500&lt;=5),sel_ev_daily*(1-sel_dayshare)/8,0))</f>
        <v/>
      </c>
    </row>
    <row r="501">
      <c r="A501" s="6" t="inlineStr">
        <is>
          <t>2012-07-21</t>
        </is>
      </c>
      <c r="B501" s="6" t="n">
        <v>19</v>
      </c>
      <c r="C501" s="6" t="n">
        <v>1.42315</v>
      </c>
      <c r="D501" s="6" t="n">
        <v>6e-05</v>
      </c>
      <c r="E501" s="6">
        <f>C501*sel_scale</f>
        <v/>
      </c>
      <c r="F501" s="6">
        <f>IF(AND(B501&gt;=10,B501&lt;=14),sel_ev_daily*sel_dayshare/5,IF(OR(B501&gt;=22,B501&lt;=5),sel_ev_daily*(1-sel_dayshare)/8,0))</f>
        <v/>
      </c>
    </row>
    <row r="502">
      <c r="A502" s="6" t="inlineStr">
        <is>
          <t>2012-07-21</t>
        </is>
      </c>
      <c r="B502" s="6" t="n">
        <v>20</v>
      </c>
      <c r="C502" s="6" t="n">
        <v>1.39291</v>
      </c>
      <c r="D502" s="6" t="n">
        <v>0.00012</v>
      </c>
      <c r="E502" s="6">
        <f>C502*sel_scale</f>
        <v/>
      </c>
      <c r="F502" s="6">
        <f>IF(AND(B502&gt;=10,B502&lt;=14),sel_ev_daily*sel_dayshare/5,IF(OR(B502&gt;=22,B502&lt;=5),sel_ev_daily*(1-sel_dayshare)/8,0))</f>
        <v/>
      </c>
    </row>
    <row r="503">
      <c r="A503" s="6" t="inlineStr">
        <is>
          <t>2012-07-21</t>
        </is>
      </c>
      <c r="B503" s="6" t="n">
        <v>21</v>
      </c>
      <c r="C503" s="6" t="n">
        <v>1.23691</v>
      </c>
      <c r="D503" s="6" t="n">
        <v>6e-05</v>
      </c>
      <c r="E503" s="6">
        <f>C503*sel_scale</f>
        <v/>
      </c>
      <c r="F503" s="6">
        <f>IF(AND(B503&gt;=10,B503&lt;=14),sel_ev_daily*sel_dayshare/5,IF(OR(B503&gt;=22,B503&lt;=5),sel_ev_daily*(1-sel_dayshare)/8,0))</f>
        <v/>
      </c>
    </row>
    <row r="504">
      <c r="A504" s="6" t="inlineStr">
        <is>
          <t>2012-07-21</t>
        </is>
      </c>
      <c r="B504" s="6" t="n">
        <v>22</v>
      </c>
      <c r="C504" s="6" t="n">
        <v>1.14827</v>
      </c>
      <c r="D504" s="6" t="n">
        <v>4e-05</v>
      </c>
      <c r="E504" s="6">
        <f>C504*sel_scale</f>
        <v/>
      </c>
      <c r="F504" s="6">
        <f>IF(AND(B504&gt;=10,B504&lt;=14),sel_ev_daily*sel_dayshare/5,IF(OR(B504&gt;=22,B504&lt;=5),sel_ev_daily*(1-sel_dayshare)/8,0))</f>
        <v/>
      </c>
    </row>
    <row r="505">
      <c r="A505" s="6" t="inlineStr">
        <is>
          <t>2012-07-21</t>
        </is>
      </c>
      <c r="B505" s="6" t="n">
        <v>23</v>
      </c>
      <c r="C505" s="6" t="n">
        <v>1.18118</v>
      </c>
      <c r="D505" s="6" t="n">
        <v>0.00015</v>
      </c>
      <c r="E505" s="6">
        <f>C505*sel_scale</f>
        <v/>
      </c>
      <c r="F505" s="6">
        <f>IF(AND(B505&gt;=10,B505&lt;=14),sel_ev_daily*sel_dayshare/5,IF(OR(B505&gt;=22,B505&lt;=5),sel_ev_daily*(1-sel_dayshare)/8,0))</f>
        <v/>
      </c>
    </row>
    <row r="506">
      <c r="A506" s="6" t="inlineStr">
        <is>
          <t>2012-07-22</t>
        </is>
      </c>
      <c r="B506" s="6" t="n">
        <v>0</v>
      </c>
      <c r="C506" s="6" t="n">
        <v>1.22203</v>
      </c>
      <c r="D506" s="6" t="n">
        <v>0.00028</v>
      </c>
      <c r="E506" s="6">
        <f>C506*sel_scale</f>
        <v/>
      </c>
      <c r="F506" s="6">
        <f>IF(AND(B506&gt;=10,B506&lt;=14),sel_ev_daily*sel_dayshare/5,IF(OR(B506&gt;=22,B506&lt;=5),sel_ev_daily*(1-sel_dayshare)/8,0))</f>
        <v/>
      </c>
    </row>
    <row r="507">
      <c r="A507" s="6" t="inlineStr">
        <is>
          <t>2012-07-22</t>
        </is>
      </c>
      <c r="B507" s="6" t="n">
        <v>1</v>
      </c>
      <c r="C507" s="6" t="n">
        <v>0.96521</v>
      </c>
      <c r="D507" s="6" t="n">
        <v>0.00047</v>
      </c>
      <c r="E507" s="6">
        <f>C507*sel_scale</f>
        <v/>
      </c>
      <c r="F507" s="6">
        <f>IF(AND(B507&gt;=10,B507&lt;=14),sel_ev_daily*sel_dayshare/5,IF(OR(B507&gt;=22,B507&lt;=5),sel_ev_daily*(1-sel_dayshare)/8,0))</f>
        <v/>
      </c>
    </row>
    <row r="508">
      <c r="A508" s="6" t="inlineStr">
        <is>
          <t>2012-07-22</t>
        </is>
      </c>
      <c r="B508" s="6" t="n">
        <v>2</v>
      </c>
      <c r="C508" s="6" t="n">
        <v>0.7588200000000001</v>
      </c>
      <c r="D508" s="6" t="n">
        <v>0.00068</v>
      </c>
      <c r="E508" s="6">
        <f>C508*sel_scale</f>
        <v/>
      </c>
      <c r="F508" s="6">
        <f>IF(AND(B508&gt;=10,B508&lt;=14),sel_ev_daily*sel_dayshare/5,IF(OR(B508&gt;=22,B508&lt;=5),sel_ev_daily*(1-sel_dayshare)/8,0))</f>
        <v/>
      </c>
    </row>
    <row r="509">
      <c r="A509" s="6" t="inlineStr">
        <is>
          <t>2012-07-22</t>
        </is>
      </c>
      <c r="B509" s="6" t="n">
        <v>3</v>
      </c>
      <c r="C509" s="6" t="n">
        <v>0.57343</v>
      </c>
      <c r="D509" s="6" t="n">
        <v>0.00106</v>
      </c>
      <c r="E509" s="6">
        <f>C509*sel_scale</f>
        <v/>
      </c>
      <c r="F509" s="6">
        <f>IF(AND(B509&gt;=10,B509&lt;=14),sel_ev_daily*sel_dayshare/5,IF(OR(B509&gt;=22,B509&lt;=5),sel_ev_daily*(1-sel_dayshare)/8,0))</f>
        <v/>
      </c>
    </row>
    <row r="510">
      <c r="A510" s="6" t="inlineStr">
        <is>
          <t>2012-07-22</t>
        </is>
      </c>
      <c r="B510" s="6" t="n">
        <v>4</v>
      </c>
      <c r="C510" s="6" t="n">
        <v>0.5238</v>
      </c>
      <c r="D510" s="6" t="n">
        <v>0.00116</v>
      </c>
      <c r="E510" s="6">
        <f>C510*sel_scale</f>
        <v/>
      </c>
      <c r="F510" s="6">
        <f>IF(AND(B510&gt;=10,B510&lt;=14),sel_ev_daily*sel_dayshare/5,IF(OR(B510&gt;=22,B510&lt;=5),sel_ev_daily*(1-sel_dayshare)/8,0))</f>
        <v/>
      </c>
    </row>
    <row r="511">
      <c r="A511" s="6" t="inlineStr">
        <is>
          <t>2012-07-22</t>
        </is>
      </c>
      <c r="B511" s="6" t="n">
        <v>5</v>
      </c>
      <c r="C511" s="6" t="n">
        <v>0.55048</v>
      </c>
      <c r="D511" s="6" t="n">
        <v>0.00161</v>
      </c>
      <c r="E511" s="6">
        <f>C511*sel_scale</f>
        <v/>
      </c>
      <c r="F511" s="6">
        <f>IF(AND(B511&gt;=10,B511&lt;=14),sel_ev_daily*sel_dayshare/5,IF(OR(B511&gt;=22,B511&lt;=5),sel_ev_daily*(1-sel_dayshare)/8,0))</f>
        <v/>
      </c>
    </row>
    <row r="512">
      <c r="A512" s="6" t="inlineStr">
        <is>
          <t>2012-07-22</t>
        </is>
      </c>
      <c r="B512" s="6" t="n">
        <v>6</v>
      </c>
      <c r="C512" s="6" t="n">
        <v>0.64829</v>
      </c>
      <c r="D512" s="6" t="n">
        <v>0.00153</v>
      </c>
      <c r="E512" s="6">
        <f>C512*sel_scale</f>
        <v/>
      </c>
      <c r="F512" s="6">
        <f>IF(AND(B512&gt;=10,B512&lt;=14),sel_ev_daily*sel_dayshare/5,IF(OR(B512&gt;=22,B512&lt;=5),sel_ev_daily*(1-sel_dayshare)/8,0))</f>
        <v/>
      </c>
    </row>
    <row r="513">
      <c r="A513" s="6" t="inlineStr">
        <is>
          <t>2012-07-22</t>
        </is>
      </c>
      <c r="B513" s="6" t="n">
        <v>7</v>
      </c>
      <c r="C513" s="6" t="n">
        <v>0.9230699999999999</v>
      </c>
      <c r="D513" s="6" t="n">
        <v>0.0138</v>
      </c>
      <c r="E513" s="6">
        <f>C513*sel_scale</f>
        <v/>
      </c>
      <c r="F513" s="6">
        <f>IF(AND(B513&gt;=10,B513&lt;=14),sel_ev_daily*sel_dayshare/5,IF(OR(B513&gt;=22,B513&lt;=5),sel_ev_daily*(1-sel_dayshare)/8,0))</f>
        <v/>
      </c>
    </row>
    <row r="514">
      <c r="A514" s="6" t="inlineStr">
        <is>
          <t>2012-07-22</t>
        </is>
      </c>
      <c r="B514" s="6" t="n">
        <v>8</v>
      </c>
      <c r="C514" s="6" t="n">
        <v>1.19296</v>
      </c>
      <c r="D514" s="6" t="n">
        <v>0.09703000000000001</v>
      </c>
      <c r="E514" s="6">
        <f>C514*sel_scale</f>
        <v/>
      </c>
      <c r="F514" s="6">
        <f>IF(AND(B514&gt;=10,B514&lt;=14),sel_ev_daily*sel_dayshare/5,IF(OR(B514&gt;=22,B514&lt;=5),sel_ev_daily*(1-sel_dayshare)/8,0))</f>
        <v/>
      </c>
    </row>
    <row r="515">
      <c r="A515" s="6" t="inlineStr">
        <is>
          <t>2012-07-22</t>
        </is>
      </c>
      <c r="B515" s="6" t="n">
        <v>9</v>
      </c>
      <c r="C515" s="6" t="n">
        <v>1.08798</v>
      </c>
      <c r="D515" s="6" t="n">
        <v>0.19569</v>
      </c>
      <c r="E515" s="6">
        <f>C515*sel_scale</f>
        <v/>
      </c>
      <c r="F515" s="6">
        <f>IF(AND(B515&gt;=10,B515&lt;=14),sel_ev_daily*sel_dayshare/5,IF(OR(B515&gt;=22,B515&lt;=5),sel_ev_daily*(1-sel_dayshare)/8,0))</f>
        <v/>
      </c>
    </row>
    <row r="516">
      <c r="A516" s="6" t="inlineStr">
        <is>
          <t>2012-07-22</t>
        </is>
      </c>
      <c r="B516" s="6" t="n">
        <v>10</v>
      </c>
      <c r="C516" s="6" t="n">
        <v>1.06612</v>
      </c>
      <c r="D516" s="6" t="n">
        <v>0.22013</v>
      </c>
      <c r="E516" s="6">
        <f>C516*sel_scale</f>
        <v/>
      </c>
      <c r="F516" s="6">
        <f>IF(AND(B516&gt;=10,B516&lt;=14),sel_ev_daily*sel_dayshare/5,IF(OR(B516&gt;=22,B516&lt;=5),sel_ev_daily*(1-sel_dayshare)/8,0))</f>
        <v/>
      </c>
    </row>
    <row r="517">
      <c r="A517" s="6" t="inlineStr">
        <is>
          <t>2012-07-22</t>
        </is>
      </c>
      <c r="B517" s="6" t="n">
        <v>11</v>
      </c>
      <c r="C517" s="6" t="n">
        <v>0.9666400000000001</v>
      </c>
      <c r="D517" s="6" t="n">
        <v>0.29738</v>
      </c>
      <c r="E517" s="6">
        <f>C517*sel_scale</f>
        <v/>
      </c>
      <c r="F517" s="6">
        <f>IF(AND(B517&gt;=10,B517&lt;=14),sel_ev_daily*sel_dayshare/5,IF(OR(B517&gt;=22,B517&lt;=5),sel_ev_daily*(1-sel_dayshare)/8,0))</f>
        <v/>
      </c>
    </row>
    <row r="518">
      <c r="A518" s="6" t="inlineStr">
        <is>
          <t>2012-07-22</t>
        </is>
      </c>
      <c r="B518" s="6" t="n">
        <v>12</v>
      </c>
      <c r="C518" s="6" t="n">
        <v>0.96904</v>
      </c>
      <c r="D518" s="6" t="n">
        <v>0.31077</v>
      </c>
      <c r="E518" s="6">
        <f>C518*sel_scale</f>
        <v/>
      </c>
      <c r="F518" s="6">
        <f>IF(AND(B518&gt;=10,B518&lt;=14),sel_ev_daily*sel_dayshare/5,IF(OR(B518&gt;=22,B518&lt;=5),sel_ev_daily*(1-sel_dayshare)/8,0))</f>
        <v/>
      </c>
    </row>
    <row r="519">
      <c r="A519" s="6" t="inlineStr">
        <is>
          <t>2012-07-22</t>
        </is>
      </c>
      <c r="B519" s="6" t="n">
        <v>13</v>
      </c>
      <c r="C519" s="6" t="n">
        <v>0.94313</v>
      </c>
      <c r="D519" s="6" t="n">
        <v>0.30687</v>
      </c>
      <c r="E519" s="6">
        <f>C519*sel_scale</f>
        <v/>
      </c>
      <c r="F519" s="6">
        <f>IF(AND(B519&gt;=10,B519&lt;=14),sel_ev_daily*sel_dayshare/5,IF(OR(B519&gt;=22,B519&lt;=5),sel_ev_daily*(1-sel_dayshare)/8,0))</f>
        <v/>
      </c>
    </row>
    <row r="520">
      <c r="A520" s="6" t="inlineStr">
        <is>
          <t>2012-07-22</t>
        </is>
      </c>
      <c r="B520" s="6" t="n">
        <v>14</v>
      </c>
      <c r="C520" s="6" t="n">
        <v>0.95384</v>
      </c>
      <c r="D520" s="6" t="n">
        <v>0.1881</v>
      </c>
      <c r="E520" s="6">
        <f>C520*sel_scale</f>
        <v/>
      </c>
      <c r="F520" s="6">
        <f>IF(AND(B520&gt;=10,B520&lt;=14),sel_ev_daily*sel_dayshare/5,IF(OR(B520&gt;=22,B520&lt;=5),sel_ev_daily*(1-sel_dayshare)/8,0))</f>
        <v/>
      </c>
    </row>
    <row r="521">
      <c r="A521" s="6" t="inlineStr">
        <is>
          <t>2012-07-22</t>
        </is>
      </c>
      <c r="B521" s="6" t="n">
        <v>15</v>
      </c>
      <c r="C521" s="6" t="n">
        <v>1.00308</v>
      </c>
      <c r="D521" s="6" t="n">
        <v>0.09719</v>
      </c>
      <c r="E521" s="6">
        <f>C521*sel_scale</f>
        <v/>
      </c>
      <c r="F521" s="6">
        <f>IF(AND(B521&gt;=10,B521&lt;=14),sel_ev_daily*sel_dayshare/5,IF(OR(B521&gt;=22,B521&lt;=5),sel_ev_daily*(1-sel_dayshare)/8,0))</f>
        <v/>
      </c>
    </row>
    <row r="522">
      <c r="A522" s="6" t="inlineStr">
        <is>
          <t>2012-07-22</t>
        </is>
      </c>
      <c r="B522" s="6" t="n">
        <v>16</v>
      </c>
      <c r="C522" s="6" t="n">
        <v>1.21645</v>
      </c>
      <c r="D522" s="6" t="n">
        <v>0.01732</v>
      </c>
      <c r="E522" s="6">
        <f>C522*sel_scale</f>
        <v/>
      </c>
      <c r="F522" s="6">
        <f>IF(AND(B522&gt;=10,B522&lt;=14),sel_ev_daily*sel_dayshare/5,IF(OR(B522&gt;=22,B522&lt;=5),sel_ev_daily*(1-sel_dayshare)/8,0))</f>
        <v/>
      </c>
    </row>
    <row r="523">
      <c r="A523" s="6" t="inlineStr">
        <is>
          <t>2012-07-22</t>
        </is>
      </c>
      <c r="B523" s="6" t="n">
        <v>17</v>
      </c>
      <c r="C523" s="6" t="n">
        <v>1.58573</v>
      </c>
      <c r="D523" s="6" t="n">
        <v>9.000000000000001e-05</v>
      </c>
      <c r="E523" s="6">
        <f>C523*sel_scale</f>
        <v/>
      </c>
      <c r="F523" s="6">
        <f>IF(AND(B523&gt;=10,B523&lt;=14),sel_ev_daily*sel_dayshare/5,IF(OR(B523&gt;=22,B523&lt;=5),sel_ev_daily*(1-sel_dayshare)/8,0))</f>
        <v/>
      </c>
    </row>
    <row r="524">
      <c r="A524" s="6" t="inlineStr">
        <is>
          <t>2012-07-22</t>
        </is>
      </c>
      <c r="B524" s="6" t="n">
        <v>18</v>
      </c>
      <c r="C524" s="6" t="n">
        <v>1.71227</v>
      </c>
      <c r="D524" s="6" t="n">
        <v>6.999999999999999e-05</v>
      </c>
      <c r="E524" s="6">
        <f>C524*sel_scale</f>
        <v/>
      </c>
      <c r="F524" s="6">
        <f>IF(AND(B524&gt;=10,B524&lt;=14),sel_ev_daily*sel_dayshare/5,IF(OR(B524&gt;=22,B524&lt;=5),sel_ev_daily*(1-sel_dayshare)/8,0))</f>
        <v/>
      </c>
    </row>
    <row r="525">
      <c r="A525" s="6" t="inlineStr">
        <is>
          <t>2012-07-22</t>
        </is>
      </c>
      <c r="B525" s="6" t="n">
        <v>19</v>
      </c>
      <c r="C525" s="6" t="n">
        <v>1.5346</v>
      </c>
      <c r="D525" s="6" t="n">
        <v>0.00011</v>
      </c>
      <c r="E525" s="6">
        <f>C525*sel_scale</f>
        <v/>
      </c>
      <c r="F525" s="6">
        <f>IF(AND(B525&gt;=10,B525&lt;=14),sel_ev_daily*sel_dayshare/5,IF(OR(B525&gt;=22,B525&lt;=5),sel_ev_daily*(1-sel_dayshare)/8,0))</f>
        <v/>
      </c>
    </row>
    <row r="526">
      <c r="A526" s="6" t="inlineStr">
        <is>
          <t>2012-07-22</t>
        </is>
      </c>
      <c r="B526" s="6" t="n">
        <v>20</v>
      </c>
      <c r="C526" s="6" t="n">
        <v>1.40765</v>
      </c>
      <c r="D526" s="6" t="n">
        <v>0.00014</v>
      </c>
      <c r="E526" s="6">
        <f>C526*sel_scale</f>
        <v/>
      </c>
      <c r="F526" s="6">
        <f>IF(AND(B526&gt;=10,B526&lt;=14),sel_ev_daily*sel_dayshare/5,IF(OR(B526&gt;=22,B526&lt;=5),sel_ev_daily*(1-sel_dayshare)/8,0))</f>
        <v/>
      </c>
    </row>
    <row r="527">
      <c r="A527" s="6" t="inlineStr">
        <is>
          <t>2012-07-22</t>
        </is>
      </c>
      <c r="B527" s="6" t="n">
        <v>21</v>
      </c>
      <c r="C527" s="6" t="n">
        <v>1.22271</v>
      </c>
      <c r="D527" s="6" t="n">
        <v>0.00014</v>
      </c>
      <c r="E527" s="6">
        <f>C527*sel_scale</f>
        <v/>
      </c>
      <c r="F527" s="6">
        <f>IF(AND(B527&gt;=10,B527&lt;=14),sel_ev_daily*sel_dayshare/5,IF(OR(B527&gt;=22,B527&lt;=5),sel_ev_daily*(1-sel_dayshare)/8,0))</f>
        <v/>
      </c>
    </row>
    <row r="528">
      <c r="A528" s="6" t="inlineStr">
        <is>
          <t>2012-07-22</t>
        </is>
      </c>
      <c r="B528" s="6" t="n">
        <v>22</v>
      </c>
      <c r="C528" s="6" t="n">
        <v>1.08255</v>
      </c>
      <c r="D528" s="6" t="n">
        <v>9.000000000000001e-05</v>
      </c>
      <c r="E528" s="6">
        <f>C528*sel_scale</f>
        <v/>
      </c>
      <c r="F528" s="6">
        <f>IF(AND(B528&gt;=10,B528&lt;=14),sel_ev_daily*sel_dayshare/5,IF(OR(B528&gt;=22,B528&lt;=5),sel_ev_daily*(1-sel_dayshare)/8,0))</f>
        <v/>
      </c>
    </row>
    <row r="529">
      <c r="A529" s="6" t="inlineStr">
        <is>
          <t>2012-07-22</t>
        </is>
      </c>
      <c r="B529" s="6" t="n">
        <v>23</v>
      </c>
      <c r="C529" s="6" t="n">
        <v>1.07799</v>
      </c>
      <c r="D529" s="6" t="n">
        <v>0.00016</v>
      </c>
      <c r="E529" s="6">
        <f>C529*sel_scale</f>
        <v/>
      </c>
      <c r="F529" s="6">
        <f>IF(AND(B529&gt;=10,B529&lt;=14),sel_ev_daily*sel_dayshare/5,IF(OR(B529&gt;=22,B529&lt;=5),sel_ev_daily*(1-sel_dayshare)/8,0))</f>
        <v/>
      </c>
    </row>
    <row r="530">
      <c r="A530" s="6" t="inlineStr">
        <is>
          <t>2012-07-23</t>
        </is>
      </c>
      <c r="B530" s="6" t="n">
        <v>0</v>
      </c>
      <c r="C530" s="6" t="n">
        <v>1.15546</v>
      </c>
      <c r="D530" s="6" t="n">
        <v>0.00046</v>
      </c>
      <c r="E530" s="6">
        <f>C530*sel_scale</f>
        <v/>
      </c>
      <c r="F530" s="6">
        <f>IF(AND(B530&gt;=10,B530&lt;=14),sel_ev_daily*sel_dayshare/5,IF(OR(B530&gt;=22,B530&lt;=5),sel_ev_daily*(1-sel_dayshare)/8,0))</f>
        <v/>
      </c>
    </row>
    <row r="531">
      <c r="A531" s="6" t="inlineStr">
        <is>
          <t>2012-07-23</t>
        </is>
      </c>
      <c r="B531" s="6" t="n">
        <v>1</v>
      </c>
      <c r="C531" s="6" t="n">
        <v>0.97285</v>
      </c>
      <c r="D531" s="6" t="n">
        <v>0.0008899999999999999</v>
      </c>
      <c r="E531" s="6">
        <f>C531*sel_scale</f>
        <v/>
      </c>
      <c r="F531" s="6">
        <f>IF(AND(B531&gt;=10,B531&lt;=14),sel_ev_daily*sel_dayshare/5,IF(OR(B531&gt;=22,B531&lt;=5),sel_ev_daily*(1-sel_dayshare)/8,0))</f>
        <v/>
      </c>
    </row>
    <row r="532">
      <c r="A532" s="6" t="inlineStr">
        <is>
          <t>2012-07-23</t>
        </is>
      </c>
      <c r="B532" s="6" t="n">
        <v>2</v>
      </c>
      <c r="C532" s="6" t="n">
        <v>0.72979</v>
      </c>
      <c r="D532" s="6" t="n">
        <v>0.00102</v>
      </c>
      <c r="E532" s="6">
        <f>C532*sel_scale</f>
        <v/>
      </c>
      <c r="F532" s="6">
        <f>IF(AND(B532&gt;=10,B532&lt;=14),sel_ev_daily*sel_dayshare/5,IF(OR(B532&gt;=22,B532&lt;=5),sel_ev_daily*(1-sel_dayshare)/8,0))</f>
        <v/>
      </c>
    </row>
    <row r="533">
      <c r="A533" s="6" t="inlineStr">
        <is>
          <t>2012-07-23</t>
        </is>
      </c>
      <c r="B533" s="6" t="n">
        <v>3</v>
      </c>
      <c r="C533" s="6" t="n">
        <v>0.49376</v>
      </c>
      <c r="D533" s="6" t="n">
        <v>0.00114</v>
      </c>
      <c r="E533" s="6">
        <f>C533*sel_scale</f>
        <v/>
      </c>
      <c r="F533" s="6">
        <f>IF(AND(B533&gt;=10,B533&lt;=14),sel_ev_daily*sel_dayshare/5,IF(OR(B533&gt;=22,B533&lt;=5),sel_ev_daily*(1-sel_dayshare)/8,0))</f>
        <v/>
      </c>
    </row>
    <row r="534">
      <c r="A534" s="6" t="inlineStr">
        <is>
          <t>2012-07-23</t>
        </is>
      </c>
      <c r="B534" s="6" t="n">
        <v>4</v>
      </c>
      <c r="C534" s="6" t="n">
        <v>0.47889</v>
      </c>
      <c r="D534" s="6" t="n">
        <v>0.00151</v>
      </c>
      <c r="E534" s="6">
        <f>C534*sel_scale</f>
        <v/>
      </c>
      <c r="F534" s="6">
        <f>IF(AND(B534&gt;=10,B534&lt;=14),sel_ev_daily*sel_dayshare/5,IF(OR(B534&gt;=22,B534&lt;=5),sel_ev_daily*(1-sel_dayshare)/8,0))</f>
        <v/>
      </c>
    </row>
    <row r="535">
      <c r="A535" s="6" t="inlineStr">
        <is>
          <t>2012-07-23</t>
        </is>
      </c>
      <c r="B535" s="6" t="n">
        <v>5</v>
      </c>
      <c r="C535" s="6" t="n">
        <v>0.58758</v>
      </c>
      <c r="D535" s="6" t="n">
        <v>0.00148</v>
      </c>
      <c r="E535" s="6">
        <f>C535*sel_scale</f>
        <v/>
      </c>
      <c r="F535" s="6">
        <f>IF(AND(B535&gt;=10,B535&lt;=14),sel_ev_daily*sel_dayshare/5,IF(OR(B535&gt;=22,B535&lt;=5),sel_ev_daily*(1-sel_dayshare)/8,0))</f>
        <v/>
      </c>
    </row>
    <row r="536">
      <c r="A536" s="6" t="inlineStr">
        <is>
          <t>2012-07-23</t>
        </is>
      </c>
      <c r="B536" s="6" t="n">
        <v>6</v>
      </c>
      <c r="C536" s="6" t="n">
        <v>0.89207</v>
      </c>
      <c r="D536" s="6" t="n">
        <v>0.001</v>
      </c>
      <c r="E536" s="6">
        <f>C536*sel_scale</f>
        <v/>
      </c>
      <c r="F536" s="6">
        <f>IF(AND(B536&gt;=10,B536&lt;=14),sel_ev_daily*sel_dayshare/5,IF(OR(B536&gt;=22,B536&lt;=5),sel_ev_daily*(1-sel_dayshare)/8,0))</f>
        <v/>
      </c>
    </row>
    <row r="537">
      <c r="A537" s="6" t="inlineStr">
        <is>
          <t>2012-07-23</t>
        </is>
      </c>
      <c r="B537" s="6" t="n">
        <v>7</v>
      </c>
      <c r="C537" s="6" t="n">
        <v>1.13114</v>
      </c>
      <c r="D537" s="6" t="n">
        <v>0.028</v>
      </c>
      <c r="E537" s="6">
        <f>C537*sel_scale</f>
        <v/>
      </c>
      <c r="F537" s="6">
        <f>IF(AND(B537&gt;=10,B537&lt;=14),sel_ev_daily*sel_dayshare/5,IF(OR(B537&gt;=22,B537&lt;=5),sel_ev_daily*(1-sel_dayshare)/8,0))</f>
        <v/>
      </c>
    </row>
    <row r="538">
      <c r="A538" s="6" t="inlineStr">
        <is>
          <t>2012-07-23</t>
        </is>
      </c>
      <c r="B538" s="6" t="n">
        <v>8</v>
      </c>
      <c r="C538" s="6" t="n">
        <v>0.93907</v>
      </c>
      <c r="D538" s="6" t="n">
        <v>0.12393</v>
      </c>
      <c r="E538" s="6">
        <f>C538*sel_scale</f>
        <v/>
      </c>
      <c r="F538" s="6">
        <f>IF(AND(B538&gt;=10,B538&lt;=14),sel_ev_daily*sel_dayshare/5,IF(OR(B538&gt;=22,B538&lt;=5),sel_ev_daily*(1-sel_dayshare)/8,0))</f>
        <v/>
      </c>
    </row>
    <row r="539">
      <c r="A539" s="6" t="inlineStr">
        <is>
          <t>2012-07-23</t>
        </is>
      </c>
      <c r="B539" s="6" t="n">
        <v>9</v>
      </c>
      <c r="C539" s="6" t="n">
        <v>0.80599</v>
      </c>
      <c r="D539" s="6" t="n">
        <v>0.23008</v>
      </c>
      <c r="E539" s="6">
        <f>C539*sel_scale</f>
        <v/>
      </c>
      <c r="F539" s="6">
        <f>IF(AND(B539&gt;=10,B539&lt;=14),sel_ev_daily*sel_dayshare/5,IF(OR(B539&gt;=22,B539&lt;=5),sel_ev_daily*(1-sel_dayshare)/8,0))</f>
        <v/>
      </c>
    </row>
    <row r="540">
      <c r="A540" s="6" t="inlineStr">
        <is>
          <t>2012-07-23</t>
        </is>
      </c>
      <c r="B540" s="6" t="n">
        <v>10</v>
      </c>
      <c r="C540" s="6" t="n">
        <v>0.72052</v>
      </c>
      <c r="D540" s="6" t="n">
        <v>0.26018</v>
      </c>
      <c r="E540" s="6">
        <f>C540*sel_scale</f>
        <v/>
      </c>
      <c r="F540" s="6">
        <f>IF(AND(B540&gt;=10,B540&lt;=14),sel_ev_daily*sel_dayshare/5,IF(OR(B540&gt;=22,B540&lt;=5),sel_ev_daily*(1-sel_dayshare)/8,0))</f>
        <v/>
      </c>
    </row>
    <row r="541">
      <c r="A541" s="6" t="inlineStr">
        <is>
          <t>2012-07-23</t>
        </is>
      </c>
      <c r="B541" s="6" t="n">
        <v>11</v>
      </c>
      <c r="C541" s="6" t="n">
        <v>0.731</v>
      </c>
      <c r="D541" s="6" t="n">
        <v>0.32326</v>
      </c>
      <c r="E541" s="6">
        <f>C541*sel_scale</f>
        <v/>
      </c>
      <c r="F541" s="6">
        <f>IF(AND(B541&gt;=10,B541&lt;=14),sel_ev_daily*sel_dayshare/5,IF(OR(B541&gt;=22,B541&lt;=5),sel_ev_daily*(1-sel_dayshare)/8,0))</f>
        <v/>
      </c>
    </row>
    <row r="542">
      <c r="A542" s="6" t="inlineStr">
        <is>
          <t>2012-07-23</t>
        </is>
      </c>
      <c r="B542" s="6" t="n">
        <v>12</v>
      </c>
      <c r="C542" s="6" t="n">
        <v>0.73502</v>
      </c>
      <c r="D542" s="6" t="n">
        <v>0.32058</v>
      </c>
      <c r="E542" s="6">
        <f>C542*sel_scale</f>
        <v/>
      </c>
      <c r="F542" s="6">
        <f>IF(AND(B542&gt;=10,B542&lt;=14),sel_ev_daily*sel_dayshare/5,IF(OR(B542&gt;=22,B542&lt;=5),sel_ev_daily*(1-sel_dayshare)/8,0))</f>
        <v/>
      </c>
    </row>
    <row r="543">
      <c r="A543" s="6" t="inlineStr">
        <is>
          <t>2012-07-23</t>
        </is>
      </c>
      <c r="B543" s="6" t="n">
        <v>13</v>
      </c>
      <c r="C543" s="6" t="n">
        <v>0.6984399999999999</v>
      </c>
      <c r="D543" s="6" t="n">
        <v>0.31952</v>
      </c>
      <c r="E543" s="6">
        <f>C543*sel_scale</f>
        <v/>
      </c>
      <c r="F543" s="6">
        <f>IF(AND(B543&gt;=10,B543&lt;=14),sel_ev_daily*sel_dayshare/5,IF(OR(B543&gt;=22,B543&lt;=5),sel_ev_daily*(1-sel_dayshare)/8,0))</f>
        <v/>
      </c>
    </row>
    <row r="544">
      <c r="A544" s="6" t="inlineStr">
        <is>
          <t>2012-07-23</t>
        </is>
      </c>
      <c r="B544" s="6" t="n">
        <v>14</v>
      </c>
      <c r="C544" s="6" t="n">
        <v>0.6190600000000001</v>
      </c>
      <c r="D544" s="6" t="n">
        <v>0.27547</v>
      </c>
      <c r="E544" s="6">
        <f>C544*sel_scale</f>
        <v/>
      </c>
      <c r="F544" s="6">
        <f>IF(AND(B544&gt;=10,B544&lt;=14),sel_ev_daily*sel_dayshare/5,IF(OR(B544&gt;=22,B544&lt;=5),sel_ev_daily*(1-sel_dayshare)/8,0))</f>
        <v/>
      </c>
    </row>
    <row r="545">
      <c r="A545" s="6" t="inlineStr">
        <is>
          <t>2012-07-23</t>
        </is>
      </c>
      <c r="B545" s="6" t="n">
        <v>15</v>
      </c>
      <c r="C545" s="6" t="n">
        <v>0.61275</v>
      </c>
      <c r="D545" s="6" t="n">
        <v>0.13241</v>
      </c>
      <c r="E545" s="6">
        <f>C545*sel_scale</f>
        <v/>
      </c>
      <c r="F545" s="6">
        <f>IF(AND(B545&gt;=10,B545&lt;=14),sel_ev_daily*sel_dayshare/5,IF(OR(B545&gt;=22,B545&lt;=5),sel_ev_daily*(1-sel_dayshare)/8,0))</f>
        <v/>
      </c>
    </row>
    <row r="546">
      <c r="A546" s="6" t="inlineStr">
        <is>
          <t>2012-07-23</t>
        </is>
      </c>
      <c r="B546" s="6" t="n">
        <v>16</v>
      </c>
      <c r="C546" s="6" t="n">
        <v>0.86524</v>
      </c>
      <c r="D546" s="6" t="n">
        <v>0.02664</v>
      </c>
      <c r="E546" s="6">
        <f>C546*sel_scale</f>
        <v/>
      </c>
      <c r="F546" s="6">
        <f>IF(AND(B546&gt;=10,B546&lt;=14),sel_ev_daily*sel_dayshare/5,IF(OR(B546&gt;=22,B546&lt;=5),sel_ev_daily*(1-sel_dayshare)/8,0))</f>
        <v/>
      </c>
    </row>
    <row r="547">
      <c r="A547" s="6" t="inlineStr">
        <is>
          <t>2012-07-23</t>
        </is>
      </c>
      <c r="B547" s="6" t="n">
        <v>17</v>
      </c>
      <c r="C547" s="6" t="n">
        <v>1.46383</v>
      </c>
      <c r="D547" s="6" t="n">
        <v>0.00012</v>
      </c>
      <c r="E547" s="6">
        <f>C547*sel_scale</f>
        <v/>
      </c>
      <c r="F547" s="6">
        <f>IF(AND(B547&gt;=10,B547&lt;=14),sel_ev_daily*sel_dayshare/5,IF(OR(B547&gt;=22,B547&lt;=5),sel_ev_daily*(1-sel_dayshare)/8,0))</f>
        <v/>
      </c>
    </row>
    <row r="548">
      <c r="A548" s="6" t="inlineStr">
        <is>
          <t>2012-07-23</t>
        </is>
      </c>
      <c r="B548" s="6" t="n">
        <v>18</v>
      </c>
      <c r="C548" s="6" t="n">
        <v>1.61507</v>
      </c>
      <c r="D548" s="6" t="n">
        <v>0.00012</v>
      </c>
      <c r="E548" s="6">
        <f>C548*sel_scale</f>
        <v/>
      </c>
      <c r="F548" s="6">
        <f>IF(AND(B548&gt;=10,B548&lt;=14),sel_ev_daily*sel_dayshare/5,IF(OR(B548&gt;=22,B548&lt;=5),sel_ev_daily*(1-sel_dayshare)/8,0))</f>
        <v/>
      </c>
    </row>
    <row r="549">
      <c r="A549" s="6" t="inlineStr">
        <is>
          <t>2012-07-23</t>
        </is>
      </c>
      <c r="B549" s="6" t="n">
        <v>19</v>
      </c>
      <c r="C549" s="6" t="n">
        <v>1.49654</v>
      </c>
      <c r="D549" s="6" t="n">
        <v>9.000000000000001e-05</v>
      </c>
      <c r="E549" s="6">
        <f>C549*sel_scale</f>
        <v/>
      </c>
      <c r="F549" s="6">
        <f>IF(AND(B549&gt;=10,B549&lt;=14),sel_ev_daily*sel_dayshare/5,IF(OR(B549&gt;=22,B549&lt;=5),sel_ev_daily*(1-sel_dayshare)/8,0))</f>
        <v/>
      </c>
    </row>
    <row r="550">
      <c r="A550" s="6" t="inlineStr">
        <is>
          <t>2012-07-23</t>
        </is>
      </c>
      <c r="B550" s="6" t="n">
        <v>20</v>
      </c>
      <c r="C550" s="6" t="n">
        <v>1.37104</v>
      </c>
      <c r="D550" s="6" t="n">
        <v>4e-05</v>
      </c>
      <c r="E550" s="6">
        <f>C550*sel_scale</f>
        <v/>
      </c>
      <c r="F550" s="6">
        <f>IF(AND(B550&gt;=10,B550&lt;=14),sel_ev_daily*sel_dayshare/5,IF(OR(B550&gt;=22,B550&lt;=5),sel_ev_daily*(1-sel_dayshare)/8,0))</f>
        <v/>
      </c>
    </row>
    <row r="551">
      <c r="A551" s="6" t="inlineStr">
        <is>
          <t>2012-07-23</t>
        </is>
      </c>
      <c r="B551" s="6" t="n">
        <v>21</v>
      </c>
      <c r="C551" s="6" t="n">
        <v>1.22058</v>
      </c>
      <c r="D551" s="6" t="n">
        <v>0.00013</v>
      </c>
      <c r="E551" s="6">
        <f>C551*sel_scale</f>
        <v/>
      </c>
      <c r="F551" s="6">
        <f>IF(AND(B551&gt;=10,B551&lt;=14),sel_ev_daily*sel_dayshare/5,IF(OR(B551&gt;=22,B551&lt;=5),sel_ev_daily*(1-sel_dayshare)/8,0))</f>
        <v/>
      </c>
    </row>
    <row r="552">
      <c r="A552" s="6" t="inlineStr">
        <is>
          <t>2012-07-23</t>
        </is>
      </c>
      <c r="B552" s="6" t="n">
        <v>22</v>
      </c>
      <c r="C552" s="6" t="n">
        <v>1.13546</v>
      </c>
      <c r="D552" s="6" t="n">
        <v>4e-05</v>
      </c>
      <c r="E552" s="6">
        <f>C552*sel_scale</f>
        <v/>
      </c>
      <c r="F552" s="6">
        <f>IF(AND(B552&gt;=10,B552&lt;=14),sel_ev_daily*sel_dayshare/5,IF(OR(B552&gt;=22,B552&lt;=5),sel_ev_daily*(1-sel_dayshare)/8,0))</f>
        <v/>
      </c>
    </row>
    <row r="553">
      <c r="A553" s="6" t="inlineStr">
        <is>
          <t>2012-07-23</t>
        </is>
      </c>
      <c r="B553" s="6" t="n">
        <v>23</v>
      </c>
      <c r="C553" s="6" t="n">
        <v>1.10102</v>
      </c>
      <c r="D553" s="6" t="n">
        <v>0.00018</v>
      </c>
      <c r="E553" s="6">
        <f>C553*sel_scale</f>
        <v/>
      </c>
      <c r="F553" s="6">
        <f>IF(AND(B553&gt;=10,B553&lt;=14),sel_ev_daily*sel_dayshare/5,IF(OR(B553&gt;=22,B553&lt;=5),sel_ev_daily*(1-sel_dayshare)/8,0))</f>
        <v/>
      </c>
    </row>
    <row r="554">
      <c r="A554" s="6" t="inlineStr">
        <is>
          <t>2012-07-24</t>
        </is>
      </c>
      <c r="B554" s="6" t="n">
        <v>0</v>
      </c>
      <c r="C554" s="6" t="n">
        <v>1.17674</v>
      </c>
      <c r="D554" s="6" t="n">
        <v>0.0003</v>
      </c>
      <c r="E554" s="6">
        <f>C554*sel_scale</f>
        <v/>
      </c>
      <c r="F554" s="6">
        <f>IF(AND(B554&gt;=10,B554&lt;=14),sel_ev_daily*sel_dayshare/5,IF(OR(B554&gt;=22,B554&lt;=5),sel_ev_daily*(1-sel_dayshare)/8,0))</f>
        <v/>
      </c>
    </row>
    <row r="555">
      <c r="A555" s="6" t="inlineStr">
        <is>
          <t>2012-07-24</t>
        </is>
      </c>
      <c r="B555" s="6" t="n">
        <v>1</v>
      </c>
      <c r="C555" s="6" t="n">
        <v>0.96043</v>
      </c>
      <c r="D555" s="6" t="n">
        <v>0.00065</v>
      </c>
      <c r="E555" s="6">
        <f>C555*sel_scale</f>
        <v/>
      </c>
      <c r="F555" s="6">
        <f>IF(AND(B555&gt;=10,B555&lt;=14),sel_ev_daily*sel_dayshare/5,IF(OR(B555&gt;=22,B555&lt;=5),sel_ev_daily*(1-sel_dayshare)/8,0))</f>
        <v/>
      </c>
    </row>
    <row r="556">
      <c r="A556" s="6" t="inlineStr">
        <is>
          <t>2012-07-24</t>
        </is>
      </c>
      <c r="B556" s="6" t="n">
        <v>2</v>
      </c>
      <c r="C556" s="6" t="n">
        <v>0.65952</v>
      </c>
      <c r="D556" s="6" t="n">
        <v>0.00155</v>
      </c>
      <c r="E556" s="6">
        <f>C556*sel_scale</f>
        <v/>
      </c>
      <c r="F556" s="6">
        <f>IF(AND(B556&gt;=10,B556&lt;=14),sel_ev_daily*sel_dayshare/5,IF(OR(B556&gt;=22,B556&lt;=5),sel_ev_daily*(1-sel_dayshare)/8,0))</f>
        <v/>
      </c>
    </row>
    <row r="557">
      <c r="A557" s="6" t="inlineStr">
        <is>
          <t>2012-07-24</t>
        </is>
      </c>
      <c r="B557" s="6" t="n">
        <v>3</v>
      </c>
      <c r="C557" s="6" t="n">
        <v>0.51359</v>
      </c>
      <c r="D557" s="6" t="n">
        <v>0.00254</v>
      </c>
      <c r="E557" s="6">
        <f>C557*sel_scale</f>
        <v/>
      </c>
      <c r="F557" s="6">
        <f>IF(AND(B557&gt;=10,B557&lt;=14),sel_ev_daily*sel_dayshare/5,IF(OR(B557&gt;=22,B557&lt;=5),sel_ev_daily*(1-sel_dayshare)/8,0))</f>
        <v/>
      </c>
    </row>
    <row r="558">
      <c r="A558" s="6" t="inlineStr">
        <is>
          <t>2012-07-24</t>
        </is>
      </c>
      <c r="B558" s="6" t="n">
        <v>4</v>
      </c>
      <c r="C558" s="6" t="n">
        <v>0.47847</v>
      </c>
      <c r="D558" s="6" t="n">
        <v>0.00342</v>
      </c>
      <c r="E558" s="6">
        <f>C558*sel_scale</f>
        <v/>
      </c>
      <c r="F558" s="6">
        <f>IF(AND(B558&gt;=10,B558&lt;=14),sel_ev_daily*sel_dayshare/5,IF(OR(B558&gt;=22,B558&lt;=5),sel_ev_daily*(1-sel_dayshare)/8,0))</f>
        <v/>
      </c>
    </row>
    <row r="559">
      <c r="A559" s="6" t="inlineStr">
        <is>
          <t>2012-07-24</t>
        </is>
      </c>
      <c r="B559" s="6" t="n">
        <v>5</v>
      </c>
      <c r="C559" s="6" t="n">
        <v>0.63114</v>
      </c>
      <c r="D559" s="6" t="n">
        <v>0.00364</v>
      </c>
      <c r="E559" s="6">
        <f>C559*sel_scale</f>
        <v/>
      </c>
      <c r="F559" s="6">
        <f>IF(AND(B559&gt;=10,B559&lt;=14),sel_ev_daily*sel_dayshare/5,IF(OR(B559&gt;=22,B559&lt;=5),sel_ev_daily*(1-sel_dayshare)/8,0))</f>
        <v/>
      </c>
    </row>
    <row r="560">
      <c r="A560" s="6" t="inlineStr">
        <is>
          <t>2012-07-24</t>
        </is>
      </c>
      <c r="B560" s="6" t="n">
        <v>6</v>
      </c>
      <c r="C560" s="6" t="n">
        <v>0.8602</v>
      </c>
      <c r="D560" s="6" t="n">
        <v>0.00266</v>
      </c>
      <c r="E560" s="6">
        <f>C560*sel_scale</f>
        <v/>
      </c>
      <c r="F560" s="6">
        <f>IF(AND(B560&gt;=10,B560&lt;=14),sel_ev_daily*sel_dayshare/5,IF(OR(B560&gt;=22,B560&lt;=5),sel_ev_daily*(1-sel_dayshare)/8,0))</f>
        <v/>
      </c>
    </row>
    <row r="561">
      <c r="A561" s="6" t="inlineStr">
        <is>
          <t>2012-07-24</t>
        </is>
      </c>
      <c r="B561" s="6" t="n">
        <v>7</v>
      </c>
      <c r="C561" s="6" t="n">
        <v>1.12415</v>
      </c>
      <c r="D561" s="6" t="n">
        <v>0.01256</v>
      </c>
      <c r="E561" s="6">
        <f>C561*sel_scale</f>
        <v/>
      </c>
      <c r="F561" s="6">
        <f>IF(AND(B561&gt;=10,B561&lt;=14),sel_ev_daily*sel_dayshare/5,IF(OR(B561&gt;=22,B561&lt;=5),sel_ev_daily*(1-sel_dayshare)/8,0))</f>
        <v/>
      </c>
    </row>
    <row r="562">
      <c r="A562" s="6" t="inlineStr">
        <is>
          <t>2012-07-24</t>
        </is>
      </c>
      <c r="B562" s="6" t="n">
        <v>8</v>
      </c>
      <c r="C562" s="6" t="n">
        <v>1.01158</v>
      </c>
      <c r="D562" s="6" t="n">
        <v>0.08101999999999999</v>
      </c>
      <c r="E562" s="6">
        <f>C562*sel_scale</f>
        <v/>
      </c>
      <c r="F562" s="6">
        <f>IF(AND(B562&gt;=10,B562&lt;=14),sel_ev_daily*sel_dayshare/5,IF(OR(B562&gt;=22,B562&lt;=5),sel_ev_daily*(1-sel_dayshare)/8,0))</f>
        <v/>
      </c>
    </row>
    <row r="563">
      <c r="A563" s="6" t="inlineStr">
        <is>
          <t>2012-07-24</t>
        </is>
      </c>
      <c r="B563" s="6" t="n">
        <v>9</v>
      </c>
      <c r="C563" s="6" t="n">
        <v>0.76692</v>
      </c>
      <c r="D563" s="6" t="n">
        <v>0.1368</v>
      </c>
      <c r="E563" s="6">
        <f>C563*sel_scale</f>
        <v/>
      </c>
      <c r="F563" s="6">
        <f>IF(AND(B563&gt;=10,B563&lt;=14),sel_ev_daily*sel_dayshare/5,IF(OR(B563&gt;=22,B563&lt;=5),sel_ev_daily*(1-sel_dayshare)/8,0))</f>
        <v/>
      </c>
    </row>
    <row r="564">
      <c r="A564" s="6" t="inlineStr">
        <is>
          <t>2012-07-24</t>
        </is>
      </c>
      <c r="B564" s="6" t="n">
        <v>10</v>
      </c>
      <c r="C564" s="6" t="n">
        <v>0.7121</v>
      </c>
      <c r="D564" s="6" t="n">
        <v>0.19302</v>
      </c>
      <c r="E564" s="6">
        <f>C564*sel_scale</f>
        <v/>
      </c>
      <c r="F564" s="6">
        <f>IF(AND(B564&gt;=10,B564&lt;=14),sel_ev_daily*sel_dayshare/5,IF(OR(B564&gt;=22,B564&lt;=5),sel_ev_daily*(1-sel_dayshare)/8,0))</f>
        <v/>
      </c>
    </row>
    <row r="565">
      <c r="A565" s="6" t="inlineStr">
        <is>
          <t>2012-07-24</t>
        </is>
      </c>
      <c r="B565" s="6" t="n">
        <v>11</v>
      </c>
      <c r="C565" s="6" t="n">
        <v>0.6515300000000001</v>
      </c>
      <c r="D565" s="6" t="n">
        <v>0.21684</v>
      </c>
      <c r="E565" s="6">
        <f>C565*sel_scale</f>
        <v/>
      </c>
      <c r="F565" s="6">
        <f>IF(AND(B565&gt;=10,B565&lt;=14),sel_ev_daily*sel_dayshare/5,IF(OR(B565&gt;=22,B565&lt;=5),sel_ev_daily*(1-sel_dayshare)/8,0))</f>
        <v/>
      </c>
    </row>
    <row r="566">
      <c r="A566" s="6" t="inlineStr">
        <is>
          <t>2012-07-24</t>
        </is>
      </c>
      <c r="B566" s="6" t="n">
        <v>12</v>
      </c>
      <c r="C566" s="6" t="n">
        <v>0.67361</v>
      </c>
      <c r="D566" s="6" t="n">
        <v>0.2262</v>
      </c>
      <c r="E566" s="6">
        <f>C566*sel_scale</f>
        <v/>
      </c>
      <c r="F566" s="6">
        <f>IF(AND(B566&gt;=10,B566&lt;=14),sel_ev_daily*sel_dayshare/5,IF(OR(B566&gt;=22,B566&lt;=5),sel_ev_daily*(1-sel_dayshare)/8,0))</f>
        <v/>
      </c>
    </row>
    <row r="567">
      <c r="A567" s="6" t="inlineStr">
        <is>
          <t>2012-07-24</t>
        </is>
      </c>
      <c r="B567" s="6" t="n">
        <v>13</v>
      </c>
      <c r="C567" s="6" t="n">
        <v>0.6744</v>
      </c>
      <c r="D567" s="6" t="n">
        <v>0.21217</v>
      </c>
      <c r="E567" s="6">
        <f>C567*sel_scale</f>
        <v/>
      </c>
      <c r="F567" s="6">
        <f>IF(AND(B567&gt;=10,B567&lt;=14),sel_ev_daily*sel_dayshare/5,IF(OR(B567&gt;=22,B567&lt;=5),sel_ev_daily*(1-sel_dayshare)/8,0))</f>
        <v/>
      </c>
    </row>
    <row r="568">
      <c r="A568" s="6" t="inlineStr">
        <is>
          <t>2012-07-24</t>
        </is>
      </c>
      <c r="B568" s="6" t="n">
        <v>14</v>
      </c>
      <c r="C568" s="6" t="n">
        <v>0.6545800000000001</v>
      </c>
      <c r="D568" s="6" t="n">
        <v>0.16756</v>
      </c>
      <c r="E568" s="6">
        <f>C568*sel_scale</f>
        <v/>
      </c>
      <c r="F568" s="6">
        <f>IF(AND(B568&gt;=10,B568&lt;=14),sel_ev_daily*sel_dayshare/5,IF(OR(B568&gt;=22,B568&lt;=5),sel_ev_daily*(1-sel_dayshare)/8,0))</f>
        <v/>
      </c>
    </row>
    <row r="569">
      <c r="A569" s="6" t="inlineStr">
        <is>
          <t>2012-07-24</t>
        </is>
      </c>
      <c r="B569" s="6" t="n">
        <v>15</v>
      </c>
      <c r="C569" s="6" t="n">
        <v>0.68698</v>
      </c>
      <c r="D569" s="6" t="n">
        <v>0.06934</v>
      </c>
      <c r="E569" s="6">
        <f>C569*sel_scale</f>
        <v/>
      </c>
      <c r="F569" s="6">
        <f>IF(AND(B569&gt;=10,B569&lt;=14),sel_ev_daily*sel_dayshare/5,IF(OR(B569&gt;=22,B569&lt;=5),sel_ev_daily*(1-sel_dayshare)/8,0))</f>
        <v/>
      </c>
    </row>
    <row r="570">
      <c r="A570" s="6" t="inlineStr">
        <is>
          <t>2012-07-24</t>
        </is>
      </c>
      <c r="B570" s="6" t="n">
        <v>16</v>
      </c>
      <c r="C570" s="6" t="n">
        <v>0.88652</v>
      </c>
      <c r="D570" s="6" t="n">
        <v>0.01317</v>
      </c>
      <c r="E570" s="6">
        <f>C570*sel_scale</f>
        <v/>
      </c>
      <c r="F570" s="6">
        <f>IF(AND(B570&gt;=10,B570&lt;=14),sel_ev_daily*sel_dayshare/5,IF(OR(B570&gt;=22,B570&lt;=5),sel_ev_daily*(1-sel_dayshare)/8,0))</f>
        <v/>
      </c>
    </row>
    <row r="571">
      <c r="A571" s="6" t="inlineStr">
        <is>
          <t>2012-07-24</t>
        </is>
      </c>
      <c r="B571" s="6" t="n">
        <v>17</v>
      </c>
      <c r="C571" s="6" t="n">
        <v>1.34313</v>
      </c>
      <c r="D571" s="6" t="n">
        <v>3e-05</v>
      </c>
      <c r="E571" s="6">
        <f>C571*sel_scale</f>
        <v/>
      </c>
      <c r="F571" s="6">
        <f>IF(AND(B571&gt;=10,B571&lt;=14),sel_ev_daily*sel_dayshare/5,IF(OR(B571&gt;=22,B571&lt;=5),sel_ev_daily*(1-sel_dayshare)/8,0))</f>
        <v/>
      </c>
    </row>
    <row r="572">
      <c r="A572" s="6" t="inlineStr">
        <is>
          <t>2012-07-24</t>
        </is>
      </c>
      <c r="B572" s="6" t="n">
        <v>18</v>
      </c>
      <c r="C572" s="6" t="n">
        <v>1.5207</v>
      </c>
      <c r="D572" s="6" t="n">
        <v>0.00015</v>
      </c>
      <c r="E572" s="6">
        <f>C572*sel_scale</f>
        <v/>
      </c>
      <c r="F572" s="6">
        <f>IF(AND(B572&gt;=10,B572&lt;=14),sel_ev_daily*sel_dayshare/5,IF(OR(B572&gt;=22,B572&lt;=5),sel_ev_daily*(1-sel_dayshare)/8,0))</f>
        <v/>
      </c>
    </row>
    <row r="573">
      <c r="A573" s="6" t="inlineStr">
        <is>
          <t>2012-07-24</t>
        </is>
      </c>
      <c r="B573" s="6" t="n">
        <v>19</v>
      </c>
      <c r="C573" s="6" t="n">
        <v>1.40201</v>
      </c>
      <c r="D573" s="6" t="n">
        <v>0.00011</v>
      </c>
      <c r="E573" s="6">
        <f>C573*sel_scale</f>
        <v/>
      </c>
      <c r="F573" s="6">
        <f>IF(AND(B573&gt;=10,B573&lt;=14),sel_ev_daily*sel_dayshare/5,IF(OR(B573&gt;=22,B573&lt;=5),sel_ev_daily*(1-sel_dayshare)/8,0))</f>
        <v/>
      </c>
    </row>
    <row r="574">
      <c r="A574" s="6" t="inlineStr">
        <is>
          <t>2012-07-24</t>
        </is>
      </c>
      <c r="B574" s="6" t="n">
        <v>20</v>
      </c>
      <c r="C574" s="6" t="n">
        <v>1.34109</v>
      </c>
      <c r="D574" s="6" t="n">
        <v>6e-05</v>
      </c>
      <c r="E574" s="6">
        <f>C574*sel_scale</f>
        <v/>
      </c>
      <c r="F574" s="6">
        <f>IF(AND(B574&gt;=10,B574&lt;=14),sel_ev_daily*sel_dayshare/5,IF(OR(B574&gt;=22,B574&lt;=5),sel_ev_daily*(1-sel_dayshare)/8,0))</f>
        <v/>
      </c>
    </row>
    <row r="575">
      <c r="A575" s="6" t="inlineStr">
        <is>
          <t>2012-07-24</t>
        </is>
      </c>
      <c r="B575" s="6" t="n">
        <v>21</v>
      </c>
      <c r="C575" s="6" t="n">
        <v>1.23004</v>
      </c>
      <c r="D575" s="6" t="n">
        <v>6e-05</v>
      </c>
      <c r="E575" s="6">
        <f>C575*sel_scale</f>
        <v/>
      </c>
      <c r="F575" s="6">
        <f>IF(AND(B575&gt;=10,B575&lt;=14),sel_ev_daily*sel_dayshare/5,IF(OR(B575&gt;=22,B575&lt;=5),sel_ev_daily*(1-sel_dayshare)/8,0))</f>
        <v/>
      </c>
    </row>
    <row r="576">
      <c r="A576" s="6" t="inlineStr">
        <is>
          <t>2012-07-24</t>
        </is>
      </c>
      <c r="B576" s="6" t="n">
        <v>22</v>
      </c>
      <c r="C576" s="6" t="n">
        <v>1.12957</v>
      </c>
      <c r="D576" s="6" t="n">
        <v>0.00013</v>
      </c>
      <c r="E576" s="6">
        <f>C576*sel_scale</f>
        <v/>
      </c>
      <c r="F576" s="6">
        <f>IF(AND(B576&gt;=10,B576&lt;=14),sel_ev_daily*sel_dayshare/5,IF(OR(B576&gt;=22,B576&lt;=5),sel_ev_daily*(1-sel_dayshare)/8,0))</f>
        <v/>
      </c>
    </row>
    <row r="577">
      <c r="A577" s="6" t="inlineStr">
        <is>
          <t>2012-07-24</t>
        </is>
      </c>
      <c r="B577" s="6" t="n">
        <v>23</v>
      </c>
      <c r="C577" s="6" t="n">
        <v>1.11262</v>
      </c>
      <c r="D577" s="6" t="n">
        <v>8.000000000000001e-05</v>
      </c>
      <c r="E577" s="6">
        <f>C577*sel_scale</f>
        <v/>
      </c>
      <c r="F577" s="6">
        <f>IF(AND(B577&gt;=10,B577&lt;=14),sel_ev_daily*sel_dayshare/5,IF(OR(B577&gt;=22,B577&lt;=5),sel_ev_daily*(1-sel_dayshare)/8,0))</f>
        <v/>
      </c>
    </row>
    <row r="578">
      <c r="A578" s="6" t="inlineStr">
        <is>
          <t>2012-07-25</t>
        </is>
      </c>
      <c r="B578" s="6" t="n">
        <v>0</v>
      </c>
      <c r="C578" s="6" t="n">
        <v>1.20581</v>
      </c>
      <c r="D578" s="6" t="n">
        <v>0.00041</v>
      </c>
      <c r="E578" s="6">
        <f>C578*sel_scale</f>
        <v/>
      </c>
      <c r="F578" s="6">
        <f>IF(AND(B578&gt;=10,B578&lt;=14),sel_ev_daily*sel_dayshare/5,IF(OR(B578&gt;=22,B578&lt;=5),sel_ev_daily*(1-sel_dayshare)/8,0))</f>
        <v/>
      </c>
    </row>
    <row r="579">
      <c r="A579" s="6" t="inlineStr">
        <is>
          <t>2012-07-25</t>
        </is>
      </c>
      <c r="B579" s="6" t="n">
        <v>1</v>
      </c>
      <c r="C579" s="6" t="n">
        <v>0.99627</v>
      </c>
      <c r="D579" s="6" t="n">
        <v>0.00174</v>
      </c>
      <c r="E579" s="6">
        <f>C579*sel_scale</f>
        <v/>
      </c>
      <c r="F579" s="6">
        <f>IF(AND(B579&gt;=10,B579&lt;=14),sel_ev_daily*sel_dayshare/5,IF(OR(B579&gt;=22,B579&lt;=5),sel_ev_daily*(1-sel_dayshare)/8,0))</f>
        <v/>
      </c>
    </row>
    <row r="580">
      <c r="A580" s="6" t="inlineStr">
        <is>
          <t>2012-07-25</t>
        </is>
      </c>
      <c r="B580" s="6" t="n">
        <v>2</v>
      </c>
      <c r="C580" s="6" t="n">
        <v>0.6778999999999999</v>
      </c>
      <c r="D580" s="6" t="n">
        <v>0.00271</v>
      </c>
      <c r="E580" s="6">
        <f>C580*sel_scale</f>
        <v/>
      </c>
      <c r="F580" s="6">
        <f>IF(AND(B580&gt;=10,B580&lt;=14),sel_ev_daily*sel_dayshare/5,IF(OR(B580&gt;=22,B580&lt;=5),sel_ev_daily*(1-sel_dayshare)/8,0))</f>
        <v/>
      </c>
    </row>
    <row r="581">
      <c r="A581" s="6" t="inlineStr">
        <is>
          <t>2012-07-25</t>
        </is>
      </c>
      <c r="B581" s="6" t="n">
        <v>3</v>
      </c>
      <c r="C581" s="6" t="n">
        <v>0.5073800000000001</v>
      </c>
      <c r="D581" s="6" t="n">
        <v>0.0037</v>
      </c>
      <c r="E581" s="6">
        <f>C581*sel_scale</f>
        <v/>
      </c>
      <c r="F581" s="6">
        <f>IF(AND(B581&gt;=10,B581&lt;=14),sel_ev_daily*sel_dayshare/5,IF(OR(B581&gt;=22,B581&lt;=5),sel_ev_daily*(1-sel_dayshare)/8,0))</f>
        <v/>
      </c>
    </row>
    <row r="582">
      <c r="A582" s="6" t="inlineStr">
        <is>
          <t>2012-07-25</t>
        </is>
      </c>
      <c r="B582" s="6" t="n">
        <v>4</v>
      </c>
      <c r="C582" s="6" t="n">
        <v>0.48927</v>
      </c>
      <c r="D582" s="6" t="n">
        <v>0.00358</v>
      </c>
      <c r="E582" s="6">
        <f>C582*sel_scale</f>
        <v/>
      </c>
      <c r="F582" s="6">
        <f>IF(AND(B582&gt;=10,B582&lt;=14),sel_ev_daily*sel_dayshare/5,IF(OR(B582&gt;=22,B582&lt;=5),sel_ev_daily*(1-sel_dayshare)/8,0))</f>
        <v/>
      </c>
    </row>
    <row r="583">
      <c r="A583" s="6" t="inlineStr">
        <is>
          <t>2012-07-25</t>
        </is>
      </c>
      <c r="B583" s="6" t="n">
        <v>5</v>
      </c>
      <c r="C583" s="6" t="n">
        <v>0.6457000000000001</v>
      </c>
      <c r="D583" s="6" t="n">
        <v>0.00302</v>
      </c>
      <c r="E583" s="6">
        <f>C583*sel_scale</f>
        <v/>
      </c>
      <c r="F583" s="6">
        <f>IF(AND(B583&gt;=10,B583&lt;=14),sel_ev_daily*sel_dayshare/5,IF(OR(B583&gt;=22,B583&lt;=5),sel_ev_daily*(1-sel_dayshare)/8,0))</f>
        <v/>
      </c>
    </row>
    <row r="584">
      <c r="A584" s="6" t="inlineStr">
        <is>
          <t>2012-07-25</t>
        </is>
      </c>
      <c r="B584" s="6" t="n">
        <v>6</v>
      </c>
      <c r="C584" s="6" t="n">
        <v>0.96849</v>
      </c>
      <c r="D584" s="6" t="n">
        <v>0.00226</v>
      </c>
      <c r="E584" s="6">
        <f>C584*sel_scale</f>
        <v/>
      </c>
      <c r="F584" s="6">
        <f>IF(AND(B584&gt;=10,B584&lt;=14),sel_ev_daily*sel_dayshare/5,IF(OR(B584&gt;=22,B584&lt;=5),sel_ev_daily*(1-sel_dayshare)/8,0))</f>
        <v/>
      </c>
    </row>
    <row r="585">
      <c r="A585" s="6" t="inlineStr">
        <is>
          <t>2012-07-25</t>
        </is>
      </c>
      <c r="B585" s="6" t="n">
        <v>7</v>
      </c>
      <c r="C585" s="6" t="n">
        <v>1.14376</v>
      </c>
      <c r="D585" s="6" t="n">
        <v>0.03016</v>
      </c>
      <c r="E585" s="6">
        <f>C585*sel_scale</f>
        <v/>
      </c>
      <c r="F585" s="6">
        <f>IF(AND(B585&gt;=10,B585&lt;=14),sel_ev_daily*sel_dayshare/5,IF(OR(B585&gt;=22,B585&lt;=5),sel_ev_daily*(1-sel_dayshare)/8,0))</f>
        <v/>
      </c>
    </row>
    <row r="586">
      <c r="A586" s="6" t="inlineStr">
        <is>
          <t>2012-07-25</t>
        </is>
      </c>
      <c r="B586" s="6" t="n">
        <v>8</v>
      </c>
      <c r="C586" s="6" t="n">
        <v>0.97968</v>
      </c>
      <c r="D586" s="6" t="n">
        <v>0.15053</v>
      </c>
      <c r="E586" s="6">
        <f>C586*sel_scale</f>
        <v/>
      </c>
      <c r="F586" s="6">
        <f>IF(AND(B586&gt;=10,B586&lt;=14),sel_ev_daily*sel_dayshare/5,IF(OR(B586&gt;=22,B586&lt;=5),sel_ev_daily*(1-sel_dayshare)/8,0))</f>
        <v/>
      </c>
    </row>
    <row r="587">
      <c r="A587" s="6" t="inlineStr">
        <is>
          <t>2012-07-25</t>
        </is>
      </c>
      <c r="B587" s="6" t="n">
        <v>9</v>
      </c>
      <c r="C587" s="6" t="n">
        <v>0.72282</v>
      </c>
      <c r="D587" s="6" t="n">
        <v>0.31975</v>
      </c>
      <c r="E587" s="6">
        <f>C587*sel_scale</f>
        <v/>
      </c>
      <c r="F587" s="6">
        <f>IF(AND(B587&gt;=10,B587&lt;=14),sel_ev_daily*sel_dayshare/5,IF(OR(B587&gt;=22,B587&lt;=5),sel_ev_daily*(1-sel_dayshare)/8,0))</f>
        <v/>
      </c>
    </row>
    <row r="588">
      <c r="A588" s="6" t="inlineStr">
        <is>
          <t>2012-07-25</t>
        </is>
      </c>
      <c r="B588" s="6" t="n">
        <v>10</v>
      </c>
      <c r="C588" s="6" t="n">
        <v>0.65072</v>
      </c>
      <c r="D588" s="6" t="n">
        <v>0.4838</v>
      </c>
      <c r="E588" s="6">
        <f>C588*sel_scale</f>
        <v/>
      </c>
      <c r="F588" s="6">
        <f>IF(AND(B588&gt;=10,B588&lt;=14),sel_ev_daily*sel_dayshare/5,IF(OR(B588&gt;=22,B588&lt;=5),sel_ev_daily*(1-sel_dayshare)/8,0))</f>
        <v/>
      </c>
    </row>
    <row r="589">
      <c r="A589" s="6" t="inlineStr">
        <is>
          <t>2012-07-25</t>
        </is>
      </c>
      <c r="B589" s="6" t="n">
        <v>11</v>
      </c>
      <c r="C589" s="6" t="n">
        <v>0.55528</v>
      </c>
      <c r="D589" s="6" t="n">
        <v>0.57168</v>
      </c>
      <c r="E589" s="6">
        <f>C589*sel_scale</f>
        <v/>
      </c>
      <c r="F589" s="6">
        <f>IF(AND(B589&gt;=10,B589&lt;=14),sel_ev_daily*sel_dayshare/5,IF(OR(B589&gt;=22,B589&lt;=5),sel_ev_daily*(1-sel_dayshare)/8,0))</f>
        <v/>
      </c>
    </row>
    <row r="590">
      <c r="A590" s="6" t="inlineStr">
        <is>
          <t>2012-07-25</t>
        </is>
      </c>
      <c r="B590" s="6" t="n">
        <v>12</v>
      </c>
      <c r="C590" s="6" t="n">
        <v>0.55941</v>
      </c>
      <c r="D590" s="6" t="n">
        <v>0.57475</v>
      </c>
      <c r="E590" s="6">
        <f>C590*sel_scale</f>
        <v/>
      </c>
      <c r="F590" s="6">
        <f>IF(AND(B590&gt;=10,B590&lt;=14),sel_ev_daily*sel_dayshare/5,IF(OR(B590&gt;=22,B590&lt;=5),sel_ev_daily*(1-sel_dayshare)/8,0))</f>
        <v/>
      </c>
    </row>
    <row r="591">
      <c r="A591" s="6" t="inlineStr">
        <is>
          <t>2012-07-25</t>
        </is>
      </c>
      <c r="B591" s="6" t="n">
        <v>13</v>
      </c>
      <c r="C591" s="6" t="n">
        <v>0.51083</v>
      </c>
      <c r="D591" s="6" t="n">
        <v>0.5219200000000001</v>
      </c>
      <c r="E591" s="6">
        <f>C591*sel_scale</f>
        <v/>
      </c>
      <c r="F591" s="6">
        <f>IF(AND(B591&gt;=10,B591&lt;=14),sel_ev_daily*sel_dayshare/5,IF(OR(B591&gt;=22,B591&lt;=5),sel_ev_daily*(1-sel_dayshare)/8,0))</f>
        <v/>
      </c>
    </row>
    <row r="592">
      <c r="A592" s="6" t="inlineStr">
        <is>
          <t>2012-07-25</t>
        </is>
      </c>
      <c r="B592" s="6" t="n">
        <v>14</v>
      </c>
      <c r="C592" s="6" t="n">
        <v>0.48229</v>
      </c>
      <c r="D592" s="6" t="n">
        <v>0.39452</v>
      </c>
      <c r="E592" s="6">
        <f>C592*sel_scale</f>
        <v/>
      </c>
      <c r="F592" s="6">
        <f>IF(AND(B592&gt;=10,B592&lt;=14),sel_ev_daily*sel_dayshare/5,IF(OR(B592&gt;=22,B592&lt;=5),sel_ev_daily*(1-sel_dayshare)/8,0))</f>
        <v/>
      </c>
    </row>
    <row r="593">
      <c r="A593" s="6" t="inlineStr">
        <is>
          <t>2012-07-25</t>
        </is>
      </c>
      <c r="B593" s="6" t="n">
        <v>15</v>
      </c>
      <c r="C593" s="6" t="n">
        <v>0.49951</v>
      </c>
      <c r="D593" s="6" t="n">
        <v>0.20398</v>
      </c>
      <c r="E593" s="6">
        <f>C593*sel_scale</f>
        <v/>
      </c>
      <c r="F593" s="6">
        <f>IF(AND(B593&gt;=10,B593&lt;=14),sel_ev_daily*sel_dayshare/5,IF(OR(B593&gt;=22,B593&lt;=5),sel_ev_daily*(1-sel_dayshare)/8,0))</f>
        <v/>
      </c>
    </row>
    <row r="594">
      <c r="A594" s="6" t="inlineStr">
        <is>
          <t>2012-07-25</t>
        </is>
      </c>
      <c r="B594" s="6" t="n">
        <v>16</v>
      </c>
      <c r="C594" s="6" t="n">
        <v>0.65745</v>
      </c>
      <c r="D594" s="6" t="n">
        <v>0.03859</v>
      </c>
      <c r="E594" s="6">
        <f>C594*sel_scale</f>
        <v/>
      </c>
      <c r="F594" s="6">
        <f>IF(AND(B594&gt;=10,B594&lt;=14),sel_ev_daily*sel_dayshare/5,IF(OR(B594&gt;=22,B594&lt;=5),sel_ev_daily*(1-sel_dayshare)/8,0))</f>
        <v/>
      </c>
    </row>
    <row r="595">
      <c r="A595" s="6" t="inlineStr">
        <is>
          <t>2012-07-25</t>
        </is>
      </c>
      <c r="B595" s="6" t="n">
        <v>17</v>
      </c>
      <c r="C595" s="6" t="n">
        <v>1.21194</v>
      </c>
      <c r="D595" s="6" t="n">
        <v>0.00012</v>
      </c>
      <c r="E595" s="6">
        <f>C595*sel_scale</f>
        <v/>
      </c>
      <c r="F595" s="6">
        <f>IF(AND(B595&gt;=10,B595&lt;=14),sel_ev_daily*sel_dayshare/5,IF(OR(B595&gt;=22,B595&lt;=5),sel_ev_daily*(1-sel_dayshare)/8,0))</f>
        <v/>
      </c>
    </row>
    <row r="596">
      <c r="A596" s="6" t="inlineStr">
        <is>
          <t>2012-07-25</t>
        </is>
      </c>
      <c r="B596" s="6" t="n">
        <v>18</v>
      </c>
      <c r="C596" s="6" t="n">
        <v>1.4602</v>
      </c>
      <c r="D596" s="6" t="n">
        <v>6.999999999999999e-05</v>
      </c>
      <c r="E596" s="6">
        <f>C596*sel_scale</f>
        <v/>
      </c>
      <c r="F596" s="6">
        <f>IF(AND(B596&gt;=10,B596&lt;=14),sel_ev_daily*sel_dayshare/5,IF(OR(B596&gt;=22,B596&lt;=5),sel_ev_daily*(1-sel_dayshare)/8,0))</f>
        <v/>
      </c>
    </row>
    <row r="597">
      <c r="A597" s="6" t="inlineStr">
        <is>
          <t>2012-07-25</t>
        </is>
      </c>
      <c r="B597" s="6" t="n">
        <v>19</v>
      </c>
      <c r="C597" s="6" t="n">
        <v>1.34024</v>
      </c>
      <c r="D597" s="6" t="n">
        <v>9.000000000000001e-05</v>
      </c>
      <c r="E597" s="6">
        <f>C597*sel_scale</f>
        <v/>
      </c>
      <c r="F597" s="6">
        <f>IF(AND(B597&gt;=10,B597&lt;=14),sel_ev_daily*sel_dayshare/5,IF(OR(B597&gt;=22,B597&lt;=5),sel_ev_daily*(1-sel_dayshare)/8,0))</f>
        <v/>
      </c>
    </row>
    <row r="598">
      <c r="A598" s="6" t="inlineStr">
        <is>
          <t>2012-07-25</t>
        </is>
      </c>
      <c r="B598" s="6" t="n">
        <v>20</v>
      </c>
      <c r="C598" s="6" t="n">
        <v>1.30267</v>
      </c>
      <c r="D598" s="6" t="n">
        <v>6e-05</v>
      </c>
      <c r="E598" s="6">
        <f>C598*sel_scale</f>
        <v/>
      </c>
      <c r="F598" s="6">
        <f>IF(AND(B598&gt;=10,B598&lt;=14),sel_ev_daily*sel_dayshare/5,IF(OR(B598&gt;=22,B598&lt;=5),sel_ev_daily*(1-sel_dayshare)/8,0))</f>
        <v/>
      </c>
    </row>
    <row r="599">
      <c r="A599" s="6" t="inlineStr">
        <is>
          <t>2012-07-25</t>
        </is>
      </c>
      <c r="B599" s="6" t="n">
        <v>21</v>
      </c>
      <c r="C599" s="6" t="n">
        <v>1.14479</v>
      </c>
      <c r="D599" s="6" t="n">
        <v>8.000000000000001e-05</v>
      </c>
      <c r="E599" s="6">
        <f>C599*sel_scale</f>
        <v/>
      </c>
      <c r="F599" s="6">
        <f>IF(AND(B599&gt;=10,B599&lt;=14),sel_ev_daily*sel_dayshare/5,IF(OR(B599&gt;=22,B599&lt;=5),sel_ev_daily*(1-sel_dayshare)/8,0))</f>
        <v/>
      </c>
    </row>
    <row r="600">
      <c r="A600" s="6" t="inlineStr">
        <is>
          <t>2012-07-25</t>
        </is>
      </c>
      <c r="B600" s="6" t="n">
        <v>22</v>
      </c>
      <c r="C600" s="6" t="n">
        <v>1.12651</v>
      </c>
      <c r="D600" s="6" t="n">
        <v>9.000000000000001e-05</v>
      </c>
      <c r="E600" s="6">
        <f>C600*sel_scale</f>
        <v/>
      </c>
      <c r="F600" s="6">
        <f>IF(AND(B600&gt;=10,B600&lt;=14),sel_ev_daily*sel_dayshare/5,IF(OR(B600&gt;=22,B600&lt;=5),sel_ev_daily*(1-sel_dayshare)/8,0))</f>
        <v/>
      </c>
    </row>
    <row r="601">
      <c r="A601" s="6" t="inlineStr">
        <is>
          <t>2012-07-25</t>
        </is>
      </c>
      <c r="B601" s="6" t="n">
        <v>23</v>
      </c>
      <c r="C601" s="6" t="n">
        <v>1.05308</v>
      </c>
      <c r="D601" s="6" t="n">
        <v>0.00019</v>
      </c>
      <c r="E601" s="6">
        <f>C601*sel_scale</f>
        <v/>
      </c>
      <c r="F601" s="6">
        <f>IF(AND(B601&gt;=10,B601&lt;=14),sel_ev_daily*sel_dayshare/5,IF(OR(B601&gt;=22,B601&lt;=5),sel_ev_daily*(1-sel_dayshare)/8,0))</f>
        <v/>
      </c>
    </row>
    <row r="602">
      <c r="A602" s="6" t="inlineStr">
        <is>
          <t>2012-07-26</t>
        </is>
      </c>
      <c r="B602" s="6" t="n">
        <v>0</v>
      </c>
      <c r="C602" s="6" t="n">
        <v>1.12132</v>
      </c>
      <c r="D602" s="6" t="n">
        <v>0.00039</v>
      </c>
      <c r="E602" s="6">
        <f>C602*sel_scale</f>
        <v/>
      </c>
      <c r="F602" s="6">
        <f>IF(AND(B602&gt;=10,B602&lt;=14),sel_ev_daily*sel_dayshare/5,IF(OR(B602&gt;=22,B602&lt;=5),sel_ev_daily*(1-sel_dayshare)/8,0))</f>
        <v/>
      </c>
    </row>
    <row r="603">
      <c r="A603" s="6" t="inlineStr">
        <is>
          <t>2012-07-26</t>
        </is>
      </c>
      <c r="B603" s="6" t="n">
        <v>1</v>
      </c>
      <c r="C603" s="6" t="n">
        <v>0.8706</v>
      </c>
      <c r="D603" s="6" t="n">
        <v>0.0014</v>
      </c>
      <c r="E603" s="6">
        <f>C603*sel_scale</f>
        <v/>
      </c>
      <c r="F603" s="6">
        <f>IF(AND(B603&gt;=10,B603&lt;=14),sel_ev_daily*sel_dayshare/5,IF(OR(B603&gt;=22,B603&lt;=5),sel_ev_daily*(1-sel_dayshare)/8,0))</f>
        <v/>
      </c>
    </row>
    <row r="604">
      <c r="A604" s="6" t="inlineStr">
        <is>
          <t>2012-07-26</t>
        </is>
      </c>
      <c r="B604" s="6" t="n">
        <v>2</v>
      </c>
      <c r="C604" s="6" t="n">
        <v>0.57598</v>
      </c>
      <c r="D604" s="6" t="n">
        <v>0.00279</v>
      </c>
      <c r="E604" s="6">
        <f>C604*sel_scale</f>
        <v/>
      </c>
      <c r="F604" s="6">
        <f>IF(AND(B604&gt;=10,B604&lt;=14),sel_ev_daily*sel_dayshare/5,IF(OR(B604&gt;=22,B604&lt;=5),sel_ev_daily*(1-sel_dayshare)/8,0))</f>
        <v/>
      </c>
    </row>
    <row r="605">
      <c r="A605" s="6" t="inlineStr">
        <is>
          <t>2012-07-26</t>
        </is>
      </c>
      <c r="B605" s="6" t="n">
        <v>3</v>
      </c>
      <c r="C605" s="6" t="n">
        <v>0.46104</v>
      </c>
      <c r="D605" s="6" t="n">
        <v>0.00294</v>
      </c>
      <c r="E605" s="6">
        <f>C605*sel_scale</f>
        <v/>
      </c>
      <c r="F605" s="6">
        <f>IF(AND(B605&gt;=10,B605&lt;=14),sel_ev_daily*sel_dayshare/5,IF(OR(B605&gt;=22,B605&lt;=5),sel_ev_daily*(1-sel_dayshare)/8,0))</f>
        <v/>
      </c>
    </row>
    <row r="606">
      <c r="A606" s="6" t="inlineStr">
        <is>
          <t>2012-07-26</t>
        </is>
      </c>
      <c r="B606" s="6" t="n">
        <v>4</v>
      </c>
      <c r="C606" s="6" t="n">
        <v>0.46234</v>
      </c>
      <c r="D606" s="6" t="n">
        <v>0.00248</v>
      </c>
      <c r="E606" s="6">
        <f>C606*sel_scale</f>
        <v/>
      </c>
      <c r="F606" s="6">
        <f>IF(AND(B606&gt;=10,B606&lt;=14),sel_ev_daily*sel_dayshare/5,IF(OR(B606&gt;=22,B606&lt;=5),sel_ev_daily*(1-sel_dayshare)/8,0))</f>
        <v/>
      </c>
    </row>
    <row r="607">
      <c r="A607" s="6" t="inlineStr">
        <is>
          <t>2012-07-26</t>
        </is>
      </c>
      <c r="B607" s="6" t="n">
        <v>5</v>
      </c>
      <c r="C607" s="6" t="n">
        <v>0.56828</v>
      </c>
      <c r="D607" s="6" t="n">
        <v>0.0021</v>
      </c>
      <c r="E607" s="6">
        <f>C607*sel_scale</f>
        <v/>
      </c>
      <c r="F607" s="6">
        <f>IF(AND(B607&gt;=10,B607&lt;=14),sel_ev_daily*sel_dayshare/5,IF(OR(B607&gt;=22,B607&lt;=5),sel_ev_daily*(1-sel_dayshare)/8,0))</f>
        <v/>
      </c>
    </row>
    <row r="608">
      <c r="A608" s="6" t="inlineStr">
        <is>
          <t>2012-07-26</t>
        </is>
      </c>
      <c r="B608" s="6" t="n">
        <v>6</v>
      </c>
      <c r="C608" s="6" t="n">
        <v>0.90355</v>
      </c>
      <c r="D608" s="6" t="n">
        <v>0.00184</v>
      </c>
      <c r="E608" s="6">
        <f>C608*sel_scale</f>
        <v/>
      </c>
      <c r="F608" s="6">
        <f>IF(AND(B608&gt;=10,B608&lt;=14),sel_ev_daily*sel_dayshare/5,IF(OR(B608&gt;=22,B608&lt;=5),sel_ev_daily*(1-sel_dayshare)/8,0))</f>
        <v/>
      </c>
    </row>
    <row r="609">
      <c r="A609" s="6" t="inlineStr">
        <is>
          <t>2012-07-26</t>
        </is>
      </c>
      <c r="B609" s="6" t="n">
        <v>7</v>
      </c>
      <c r="C609" s="6" t="n">
        <v>1.06779</v>
      </c>
      <c r="D609" s="6" t="n">
        <v>0.02867</v>
      </c>
      <c r="E609" s="6">
        <f>C609*sel_scale</f>
        <v/>
      </c>
      <c r="F609" s="6">
        <f>IF(AND(B609&gt;=10,B609&lt;=14),sel_ev_daily*sel_dayshare/5,IF(OR(B609&gt;=22,B609&lt;=5),sel_ev_daily*(1-sel_dayshare)/8,0))</f>
        <v/>
      </c>
    </row>
    <row r="610">
      <c r="A610" s="6" t="inlineStr">
        <is>
          <t>2012-07-26</t>
        </is>
      </c>
      <c r="B610" s="6" t="n">
        <v>8</v>
      </c>
      <c r="C610" s="6" t="n">
        <v>0.93216</v>
      </c>
      <c r="D610" s="6" t="n">
        <v>0.12359</v>
      </c>
      <c r="E610" s="6">
        <f>C610*sel_scale</f>
        <v/>
      </c>
      <c r="F610" s="6">
        <f>IF(AND(B610&gt;=10,B610&lt;=14),sel_ev_daily*sel_dayshare/5,IF(OR(B610&gt;=22,B610&lt;=5),sel_ev_daily*(1-sel_dayshare)/8,0))</f>
        <v/>
      </c>
    </row>
    <row r="611">
      <c r="A611" s="6" t="inlineStr">
        <is>
          <t>2012-07-26</t>
        </is>
      </c>
      <c r="B611" s="6" t="n">
        <v>9</v>
      </c>
      <c r="C611" s="6" t="n">
        <v>0.73288</v>
      </c>
      <c r="D611" s="6" t="n">
        <v>0.20352</v>
      </c>
      <c r="E611" s="6">
        <f>C611*sel_scale</f>
        <v/>
      </c>
      <c r="F611" s="6">
        <f>IF(AND(B611&gt;=10,B611&lt;=14),sel_ev_daily*sel_dayshare/5,IF(OR(B611&gt;=22,B611&lt;=5),sel_ev_daily*(1-sel_dayshare)/8,0))</f>
        <v/>
      </c>
    </row>
    <row r="612">
      <c r="A612" s="6" t="inlineStr">
        <is>
          <t>2012-07-26</t>
        </is>
      </c>
      <c r="B612" s="6" t="n">
        <v>10</v>
      </c>
      <c r="C612" s="6" t="n">
        <v>0.60856</v>
      </c>
      <c r="D612" s="6" t="n">
        <v>0.31802</v>
      </c>
      <c r="E612" s="6">
        <f>C612*sel_scale</f>
        <v/>
      </c>
      <c r="F612" s="6">
        <f>IF(AND(B612&gt;=10,B612&lt;=14),sel_ev_daily*sel_dayshare/5,IF(OR(B612&gt;=22,B612&lt;=5),sel_ev_daily*(1-sel_dayshare)/8,0))</f>
        <v/>
      </c>
    </row>
    <row r="613">
      <c r="A613" s="6" t="inlineStr">
        <is>
          <t>2012-07-26</t>
        </is>
      </c>
      <c r="B613" s="6" t="n">
        <v>11</v>
      </c>
      <c r="C613" s="6" t="n">
        <v>0.58636</v>
      </c>
      <c r="D613" s="6" t="n">
        <v>0.29341</v>
      </c>
      <c r="E613" s="6">
        <f>C613*sel_scale</f>
        <v/>
      </c>
      <c r="F613" s="6">
        <f>IF(AND(B613&gt;=10,B613&lt;=14),sel_ev_daily*sel_dayshare/5,IF(OR(B613&gt;=22,B613&lt;=5),sel_ev_daily*(1-sel_dayshare)/8,0))</f>
        <v/>
      </c>
    </row>
    <row r="614">
      <c r="A614" s="6" t="inlineStr">
        <is>
          <t>2012-07-26</t>
        </is>
      </c>
      <c r="B614" s="6" t="n">
        <v>12</v>
      </c>
      <c r="C614" s="6" t="n">
        <v>0.63451</v>
      </c>
      <c r="D614" s="6" t="n">
        <v>0.23579</v>
      </c>
      <c r="E614" s="6">
        <f>C614*sel_scale</f>
        <v/>
      </c>
      <c r="F614" s="6">
        <f>IF(AND(B614&gt;=10,B614&lt;=14),sel_ev_daily*sel_dayshare/5,IF(OR(B614&gt;=22,B614&lt;=5),sel_ev_daily*(1-sel_dayshare)/8,0))</f>
        <v/>
      </c>
    </row>
    <row r="615">
      <c r="A615" s="6" t="inlineStr">
        <is>
          <t>2012-07-26</t>
        </is>
      </c>
      <c r="B615" s="6" t="n">
        <v>13</v>
      </c>
      <c r="C615" s="6" t="n">
        <v>0.64488</v>
      </c>
      <c r="D615" s="6" t="n">
        <v>0.13095</v>
      </c>
      <c r="E615" s="6">
        <f>C615*sel_scale</f>
        <v/>
      </c>
      <c r="F615" s="6">
        <f>IF(AND(B615&gt;=10,B615&lt;=14),sel_ev_daily*sel_dayshare/5,IF(OR(B615&gt;=22,B615&lt;=5),sel_ev_daily*(1-sel_dayshare)/8,0))</f>
        <v/>
      </c>
    </row>
    <row r="616">
      <c r="A616" s="6" t="inlineStr">
        <is>
          <t>2012-07-26</t>
        </is>
      </c>
      <c r="B616" s="6" t="n">
        <v>14</v>
      </c>
      <c r="C616" s="6" t="n">
        <v>0.58977</v>
      </c>
      <c r="D616" s="6" t="n">
        <v>0.11699</v>
      </c>
      <c r="E616" s="6">
        <f>C616*sel_scale</f>
        <v/>
      </c>
      <c r="F616" s="6">
        <f>IF(AND(B616&gt;=10,B616&lt;=14),sel_ev_daily*sel_dayshare/5,IF(OR(B616&gt;=22,B616&lt;=5),sel_ev_daily*(1-sel_dayshare)/8,0))</f>
        <v/>
      </c>
    </row>
    <row r="617">
      <c r="A617" s="6" t="inlineStr">
        <is>
          <t>2012-07-26</t>
        </is>
      </c>
      <c r="B617" s="6" t="n">
        <v>15</v>
      </c>
      <c r="C617" s="6" t="n">
        <v>0.63373</v>
      </c>
      <c r="D617" s="6" t="n">
        <v>0.11837</v>
      </c>
      <c r="E617" s="6">
        <f>C617*sel_scale</f>
        <v/>
      </c>
      <c r="F617" s="6">
        <f>IF(AND(B617&gt;=10,B617&lt;=14),sel_ev_daily*sel_dayshare/5,IF(OR(B617&gt;=22,B617&lt;=5),sel_ev_daily*(1-sel_dayshare)/8,0))</f>
        <v/>
      </c>
    </row>
    <row r="618">
      <c r="A618" s="6" t="inlineStr">
        <is>
          <t>2012-07-26</t>
        </is>
      </c>
      <c r="B618" s="6" t="n">
        <v>16</v>
      </c>
      <c r="C618" s="6" t="n">
        <v>0.73315</v>
      </c>
      <c r="D618" s="6" t="n">
        <v>0.04421</v>
      </c>
      <c r="E618" s="6">
        <f>C618*sel_scale</f>
        <v/>
      </c>
      <c r="F618" s="6">
        <f>IF(AND(B618&gt;=10,B618&lt;=14),sel_ev_daily*sel_dayshare/5,IF(OR(B618&gt;=22,B618&lt;=5),sel_ev_daily*(1-sel_dayshare)/8,0))</f>
        <v/>
      </c>
    </row>
    <row r="619">
      <c r="A619" s="6" t="inlineStr">
        <is>
          <t>2012-07-26</t>
        </is>
      </c>
      <c r="B619" s="6" t="n">
        <v>17</v>
      </c>
      <c r="C619" s="6" t="n">
        <v>1.20262</v>
      </c>
      <c r="D619" s="6" t="n">
        <v>8.000000000000001e-05</v>
      </c>
      <c r="E619" s="6">
        <f>C619*sel_scale</f>
        <v/>
      </c>
      <c r="F619" s="6">
        <f>IF(AND(B619&gt;=10,B619&lt;=14),sel_ev_daily*sel_dayshare/5,IF(OR(B619&gt;=22,B619&lt;=5),sel_ev_daily*(1-sel_dayshare)/8,0))</f>
        <v/>
      </c>
    </row>
    <row r="620">
      <c r="A620" s="6" t="inlineStr">
        <is>
          <t>2012-07-26</t>
        </is>
      </c>
      <c r="B620" s="6" t="n">
        <v>18</v>
      </c>
      <c r="C620" s="6" t="n">
        <v>1.47946</v>
      </c>
      <c r="D620" s="6" t="n">
        <v>0.0001</v>
      </c>
      <c r="E620" s="6">
        <f>C620*sel_scale</f>
        <v/>
      </c>
      <c r="F620" s="6">
        <f>IF(AND(B620&gt;=10,B620&lt;=14),sel_ev_daily*sel_dayshare/5,IF(OR(B620&gt;=22,B620&lt;=5),sel_ev_daily*(1-sel_dayshare)/8,0))</f>
        <v/>
      </c>
    </row>
    <row r="621">
      <c r="A621" s="6" t="inlineStr">
        <is>
          <t>2012-07-26</t>
        </is>
      </c>
      <c r="B621" s="6" t="n">
        <v>19</v>
      </c>
      <c r="C621" s="6" t="n">
        <v>1.35463</v>
      </c>
      <c r="D621" s="6" t="n">
        <v>5e-05</v>
      </c>
      <c r="E621" s="6">
        <f>C621*sel_scale</f>
        <v/>
      </c>
      <c r="F621" s="6">
        <f>IF(AND(B621&gt;=10,B621&lt;=14),sel_ev_daily*sel_dayshare/5,IF(OR(B621&gt;=22,B621&lt;=5),sel_ev_daily*(1-sel_dayshare)/8,0))</f>
        <v/>
      </c>
    </row>
    <row r="622">
      <c r="A622" s="6" t="inlineStr">
        <is>
          <t>2012-07-26</t>
        </is>
      </c>
      <c r="B622" s="6" t="n">
        <v>20</v>
      </c>
      <c r="C622" s="6" t="n">
        <v>1.31799</v>
      </c>
      <c r="D622" s="6" t="n">
        <v>0.00016</v>
      </c>
      <c r="E622" s="6">
        <f>C622*sel_scale</f>
        <v/>
      </c>
      <c r="F622" s="6">
        <f>IF(AND(B622&gt;=10,B622&lt;=14),sel_ev_daily*sel_dayshare/5,IF(OR(B622&gt;=22,B622&lt;=5),sel_ev_daily*(1-sel_dayshare)/8,0))</f>
        <v/>
      </c>
    </row>
    <row r="623">
      <c r="A623" s="6" t="inlineStr">
        <is>
          <t>2012-07-26</t>
        </is>
      </c>
      <c r="B623" s="6" t="n">
        <v>21</v>
      </c>
      <c r="C623" s="6" t="n">
        <v>1.10023</v>
      </c>
      <c r="D623" s="6" t="n">
        <v>0.00011</v>
      </c>
      <c r="E623" s="6">
        <f>C623*sel_scale</f>
        <v/>
      </c>
      <c r="F623" s="6">
        <f>IF(AND(B623&gt;=10,B623&lt;=14),sel_ev_daily*sel_dayshare/5,IF(OR(B623&gt;=22,B623&lt;=5),sel_ev_daily*(1-sel_dayshare)/8,0))</f>
        <v/>
      </c>
    </row>
    <row r="624">
      <c r="A624" s="6" t="inlineStr">
        <is>
          <t>2012-07-26</t>
        </is>
      </c>
      <c r="B624" s="6" t="n">
        <v>22</v>
      </c>
      <c r="C624" s="6" t="n">
        <v>1.09158</v>
      </c>
      <c r="D624" s="6" t="n">
        <v>5e-05</v>
      </c>
      <c r="E624" s="6">
        <f>C624*sel_scale</f>
        <v/>
      </c>
      <c r="F624" s="6">
        <f>IF(AND(B624&gt;=10,B624&lt;=14),sel_ev_daily*sel_dayshare/5,IF(OR(B624&gt;=22,B624&lt;=5),sel_ev_daily*(1-sel_dayshare)/8,0))</f>
        <v/>
      </c>
    </row>
    <row r="625">
      <c r="A625" s="6" t="inlineStr">
        <is>
          <t>2012-07-26</t>
        </is>
      </c>
      <c r="B625" s="6" t="n">
        <v>23</v>
      </c>
      <c r="C625" s="6" t="n">
        <v>1.15909</v>
      </c>
      <c r="D625" s="6" t="n">
        <v>0.0001</v>
      </c>
      <c r="E625" s="6">
        <f>C625*sel_scale</f>
        <v/>
      </c>
      <c r="F625" s="6">
        <f>IF(AND(B625&gt;=10,B625&lt;=14),sel_ev_daily*sel_dayshare/5,IF(OR(B625&gt;=22,B625&lt;=5),sel_ev_daily*(1-sel_dayshare)/8,0))</f>
        <v/>
      </c>
    </row>
    <row r="626">
      <c r="A626" s="6" t="inlineStr">
        <is>
          <t>2012-07-27</t>
        </is>
      </c>
      <c r="B626" s="6" t="n">
        <v>0</v>
      </c>
      <c r="C626" s="6" t="n">
        <v>1.21375</v>
      </c>
      <c r="D626" s="6" t="n">
        <v>0.00035</v>
      </c>
      <c r="E626" s="6">
        <f>C626*sel_scale</f>
        <v/>
      </c>
      <c r="F626" s="6">
        <f>IF(AND(B626&gt;=10,B626&lt;=14),sel_ev_daily*sel_dayshare/5,IF(OR(B626&gt;=22,B626&lt;=5),sel_ev_daily*(1-sel_dayshare)/8,0))</f>
        <v/>
      </c>
    </row>
    <row r="627">
      <c r="A627" s="6" t="inlineStr">
        <is>
          <t>2012-07-27</t>
        </is>
      </c>
      <c r="B627" s="6" t="n">
        <v>1</v>
      </c>
      <c r="C627" s="6" t="n">
        <v>0.97676</v>
      </c>
      <c r="D627" s="6" t="n">
        <v>0.00128</v>
      </c>
      <c r="E627" s="6">
        <f>C627*sel_scale</f>
        <v/>
      </c>
      <c r="F627" s="6">
        <f>IF(AND(B627&gt;=10,B627&lt;=14),sel_ev_daily*sel_dayshare/5,IF(OR(B627&gt;=22,B627&lt;=5),sel_ev_daily*(1-sel_dayshare)/8,0))</f>
        <v/>
      </c>
    </row>
    <row r="628">
      <c r="A628" s="6" t="inlineStr">
        <is>
          <t>2012-07-27</t>
        </is>
      </c>
      <c r="B628" s="6" t="n">
        <v>2</v>
      </c>
      <c r="C628" s="6" t="n">
        <v>0.68159</v>
      </c>
      <c r="D628" s="6" t="n">
        <v>0.00313</v>
      </c>
      <c r="E628" s="6">
        <f>C628*sel_scale</f>
        <v/>
      </c>
      <c r="F628" s="6">
        <f>IF(AND(B628&gt;=10,B628&lt;=14),sel_ev_daily*sel_dayshare/5,IF(OR(B628&gt;=22,B628&lt;=5),sel_ev_daily*(1-sel_dayshare)/8,0))</f>
        <v/>
      </c>
    </row>
    <row r="629">
      <c r="A629" s="6" t="inlineStr">
        <is>
          <t>2012-07-27</t>
        </is>
      </c>
      <c r="B629" s="6" t="n">
        <v>3</v>
      </c>
      <c r="C629" s="6" t="n">
        <v>0.49219</v>
      </c>
      <c r="D629" s="6" t="n">
        <v>0.0044</v>
      </c>
      <c r="E629" s="6">
        <f>C629*sel_scale</f>
        <v/>
      </c>
      <c r="F629" s="6">
        <f>IF(AND(B629&gt;=10,B629&lt;=14),sel_ev_daily*sel_dayshare/5,IF(OR(B629&gt;=22,B629&lt;=5),sel_ev_daily*(1-sel_dayshare)/8,0))</f>
        <v/>
      </c>
    </row>
    <row r="630">
      <c r="A630" s="6" t="inlineStr">
        <is>
          <t>2012-07-27</t>
        </is>
      </c>
      <c r="B630" s="6" t="n">
        <v>4</v>
      </c>
      <c r="C630" s="6" t="n">
        <v>0.46258</v>
      </c>
      <c r="D630" s="6" t="n">
        <v>0.00438</v>
      </c>
      <c r="E630" s="6">
        <f>C630*sel_scale</f>
        <v/>
      </c>
      <c r="F630" s="6">
        <f>IF(AND(B630&gt;=10,B630&lt;=14),sel_ev_daily*sel_dayshare/5,IF(OR(B630&gt;=22,B630&lt;=5),sel_ev_daily*(1-sel_dayshare)/8,0))</f>
        <v/>
      </c>
    </row>
    <row r="631">
      <c r="A631" s="6" t="inlineStr">
        <is>
          <t>2012-07-27</t>
        </is>
      </c>
      <c r="B631" s="6" t="n">
        <v>5</v>
      </c>
      <c r="C631" s="6" t="n">
        <v>0.59544</v>
      </c>
      <c r="D631" s="6" t="n">
        <v>0.00398</v>
      </c>
      <c r="E631" s="6">
        <f>C631*sel_scale</f>
        <v/>
      </c>
      <c r="F631" s="6">
        <f>IF(AND(B631&gt;=10,B631&lt;=14),sel_ev_daily*sel_dayshare/5,IF(OR(B631&gt;=22,B631&lt;=5),sel_ev_daily*(1-sel_dayshare)/8,0))</f>
        <v/>
      </c>
    </row>
    <row r="632">
      <c r="A632" s="6" t="inlineStr">
        <is>
          <t>2012-07-27</t>
        </is>
      </c>
      <c r="B632" s="6" t="n">
        <v>6</v>
      </c>
      <c r="C632" s="6" t="n">
        <v>0.93554</v>
      </c>
      <c r="D632" s="6" t="n">
        <v>0.00299</v>
      </c>
      <c r="E632" s="6">
        <f>C632*sel_scale</f>
        <v/>
      </c>
      <c r="F632" s="6">
        <f>IF(AND(B632&gt;=10,B632&lt;=14),sel_ev_daily*sel_dayshare/5,IF(OR(B632&gt;=22,B632&lt;=5),sel_ev_daily*(1-sel_dayshare)/8,0))</f>
        <v/>
      </c>
    </row>
    <row r="633">
      <c r="A633" s="6" t="inlineStr">
        <is>
          <t>2012-07-27</t>
        </is>
      </c>
      <c r="B633" s="6" t="n">
        <v>7</v>
      </c>
      <c r="C633" s="6" t="n">
        <v>1.14058</v>
      </c>
      <c r="D633" s="6" t="n">
        <v>0.04812</v>
      </c>
      <c r="E633" s="6">
        <f>C633*sel_scale</f>
        <v/>
      </c>
      <c r="F633" s="6">
        <f>IF(AND(B633&gt;=10,B633&lt;=14),sel_ev_daily*sel_dayshare/5,IF(OR(B633&gt;=22,B633&lt;=5),sel_ev_daily*(1-sel_dayshare)/8,0))</f>
        <v/>
      </c>
    </row>
    <row r="634">
      <c r="A634" s="6" t="inlineStr">
        <is>
          <t>2012-07-27</t>
        </is>
      </c>
      <c r="B634" s="6" t="n">
        <v>8</v>
      </c>
      <c r="C634" s="6" t="n">
        <v>0.94761</v>
      </c>
      <c r="D634" s="6" t="n">
        <v>0.21398</v>
      </c>
      <c r="E634" s="6">
        <f>C634*sel_scale</f>
        <v/>
      </c>
      <c r="F634" s="6">
        <f>IF(AND(B634&gt;=10,B634&lt;=14),sel_ev_daily*sel_dayshare/5,IF(OR(B634&gt;=22,B634&lt;=5),sel_ev_daily*(1-sel_dayshare)/8,0))</f>
        <v/>
      </c>
    </row>
    <row r="635">
      <c r="A635" s="6" t="inlineStr">
        <is>
          <t>2012-07-27</t>
        </is>
      </c>
      <c r="B635" s="6" t="n">
        <v>9</v>
      </c>
      <c r="C635" s="6" t="n">
        <v>0.73639</v>
      </c>
      <c r="D635" s="6" t="n">
        <v>0.3933</v>
      </c>
      <c r="E635" s="6">
        <f>C635*sel_scale</f>
        <v/>
      </c>
      <c r="F635" s="6">
        <f>IF(AND(B635&gt;=10,B635&lt;=14),sel_ev_daily*sel_dayshare/5,IF(OR(B635&gt;=22,B635&lt;=5),sel_ev_daily*(1-sel_dayshare)/8,0))</f>
        <v/>
      </c>
    </row>
    <row r="636">
      <c r="A636" s="6" t="inlineStr">
        <is>
          <t>2012-07-27</t>
        </is>
      </c>
      <c r="B636" s="6" t="n">
        <v>10</v>
      </c>
      <c r="C636" s="6" t="n">
        <v>0.60553</v>
      </c>
      <c r="D636" s="6" t="n">
        <v>0.52123</v>
      </c>
      <c r="E636" s="6">
        <f>C636*sel_scale</f>
        <v/>
      </c>
      <c r="F636" s="6">
        <f>IF(AND(B636&gt;=10,B636&lt;=14),sel_ev_daily*sel_dayshare/5,IF(OR(B636&gt;=22,B636&lt;=5),sel_ev_daily*(1-sel_dayshare)/8,0))</f>
        <v/>
      </c>
    </row>
    <row r="637">
      <c r="A637" s="6" t="inlineStr">
        <is>
          <t>2012-07-27</t>
        </is>
      </c>
      <c r="B637" s="6" t="n">
        <v>11</v>
      </c>
      <c r="C637" s="6" t="n">
        <v>0.59298</v>
      </c>
      <c r="D637" s="6" t="n">
        <v>0.58239</v>
      </c>
      <c r="E637" s="6">
        <f>C637*sel_scale</f>
        <v/>
      </c>
      <c r="F637" s="6">
        <f>IF(AND(B637&gt;=10,B637&lt;=14),sel_ev_daily*sel_dayshare/5,IF(OR(B637&gt;=22,B637&lt;=5),sel_ev_daily*(1-sel_dayshare)/8,0))</f>
        <v/>
      </c>
    </row>
    <row r="638">
      <c r="A638" s="6" t="inlineStr">
        <is>
          <t>2012-07-27</t>
        </is>
      </c>
      <c r="B638" s="6" t="n">
        <v>12</v>
      </c>
      <c r="C638" s="6" t="n">
        <v>0.63163</v>
      </c>
      <c r="D638" s="6" t="n">
        <v>0.5863699999999999</v>
      </c>
      <c r="E638" s="6">
        <f>C638*sel_scale</f>
        <v/>
      </c>
      <c r="F638" s="6">
        <f>IF(AND(B638&gt;=10,B638&lt;=14),sel_ev_daily*sel_dayshare/5,IF(OR(B638&gt;=22,B638&lt;=5),sel_ev_daily*(1-sel_dayshare)/8,0))</f>
        <v/>
      </c>
    </row>
    <row r="639">
      <c r="A639" s="6" t="inlineStr">
        <is>
          <t>2012-07-27</t>
        </is>
      </c>
      <c r="B639" s="6" t="n">
        <v>13</v>
      </c>
      <c r="C639" s="6" t="n">
        <v>0.57822</v>
      </c>
      <c r="D639" s="6" t="n">
        <v>0.49687</v>
      </c>
      <c r="E639" s="6">
        <f>C639*sel_scale</f>
        <v/>
      </c>
      <c r="F639" s="6">
        <f>IF(AND(B639&gt;=10,B639&lt;=14),sel_ev_daily*sel_dayshare/5,IF(OR(B639&gt;=22,B639&lt;=5),sel_ev_daily*(1-sel_dayshare)/8,0))</f>
        <v/>
      </c>
    </row>
    <row r="640">
      <c r="A640" s="6" t="inlineStr">
        <is>
          <t>2012-07-27</t>
        </is>
      </c>
      <c r="B640" s="6" t="n">
        <v>14</v>
      </c>
      <c r="C640" s="6" t="n">
        <v>0.5319</v>
      </c>
      <c r="D640" s="6" t="n">
        <v>0.32529</v>
      </c>
      <c r="E640" s="6">
        <f>C640*sel_scale</f>
        <v/>
      </c>
      <c r="F640" s="6">
        <f>IF(AND(B640&gt;=10,B640&lt;=14),sel_ev_daily*sel_dayshare/5,IF(OR(B640&gt;=22,B640&lt;=5),sel_ev_daily*(1-sel_dayshare)/8,0))</f>
        <v/>
      </c>
    </row>
    <row r="641">
      <c r="A641" s="6" t="inlineStr">
        <is>
          <t>2012-07-27</t>
        </is>
      </c>
      <c r="B641" s="6" t="n">
        <v>15</v>
      </c>
      <c r="C641" s="6" t="n">
        <v>0.5926900000000001</v>
      </c>
      <c r="D641" s="6" t="n">
        <v>0.16057</v>
      </c>
      <c r="E641" s="6">
        <f>C641*sel_scale</f>
        <v/>
      </c>
      <c r="F641" s="6">
        <f>IF(AND(B641&gt;=10,B641&lt;=14),sel_ev_daily*sel_dayshare/5,IF(OR(B641&gt;=22,B641&lt;=5),sel_ev_daily*(1-sel_dayshare)/8,0))</f>
        <v/>
      </c>
    </row>
    <row r="642">
      <c r="A642" s="6" t="inlineStr">
        <is>
          <t>2012-07-27</t>
        </is>
      </c>
      <c r="B642" s="6" t="n">
        <v>16</v>
      </c>
      <c r="C642" s="6" t="n">
        <v>0.81123</v>
      </c>
      <c r="D642" s="6" t="n">
        <v>0.03735</v>
      </c>
      <c r="E642" s="6">
        <f>C642*sel_scale</f>
        <v/>
      </c>
      <c r="F642" s="6">
        <f>IF(AND(B642&gt;=10,B642&lt;=14),sel_ev_daily*sel_dayshare/5,IF(OR(B642&gt;=22,B642&lt;=5),sel_ev_daily*(1-sel_dayshare)/8,0))</f>
        <v/>
      </c>
    </row>
    <row r="643">
      <c r="A643" s="6" t="inlineStr">
        <is>
          <t>2012-07-27</t>
        </is>
      </c>
      <c r="B643" s="6" t="n">
        <v>17</v>
      </c>
      <c r="C643" s="6" t="n">
        <v>1.24202</v>
      </c>
      <c r="D643" s="6" t="n">
        <v>6.999999999999999e-05</v>
      </c>
      <c r="E643" s="6">
        <f>C643*sel_scale</f>
        <v/>
      </c>
      <c r="F643" s="6">
        <f>IF(AND(B643&gt;=10,B643&lt;=14),sel_ev_daily*sel_dayshare/5,IF(OR(B643&gt;=22,B643&lt;=5),sel_ev_daily*(1-sel_dayshare)/8,0))</f>
        <v/>
      </c>
    </row>
    <row r="644">
      <c r="A644" s="6" t="inlineStr">
        <is>
          <t>2012-07-27</t>
        </is>
      </c>
      <c r="B644" s="6" t="n">
        <v>18</v>
      </c>
      <c r="C644" s="6" t="n">
        <v>1.43944</v>
      </c>
      <c r="D644" s="6" t="n">
        <v>0.00011</v>
      </c>
      <c r="E644" s="6">
        <f>C644*sel_scale</f>
        <v/>
      </c>
      <c r="F644" s="6">
        <f>IF(AND(B644&gt;=10,B644&lt;=14),sel_ev_daily*sel_dayshare/5,IF(OR(B644&gt;=22,B644&lt;=5),sel_ev_daily*(1-sel_dayshare)/8,0))</f>
        <v/>
      </c>
    </row>
    <row r="645">
      <c r="A645" s="6" t="inlineStr">
        <is>
          <t>2012-07-27</t>
        </is>
      </c>
      <c r="B645" s="6" t="n">
        <v>19</v>
      </c>
      <c r="C645" s="6" t="n">
        <v>1.32378</v>
      </c>
      <c r="D645" s="6" t="n">
        <v>0.00011</v>
      </c>
      <c r="E645" s="6">
        <f>C645*sel_scale</f>
        <v/>
      </c>
      <c r="F645" s="6">
        <f>IF(AND(B645&gt;=10,B645&lt;=14),sel_ev_daily*sel_dayshare/5,IF(OR(B645&gt;=22,B645&lt;=5),sel_ev_daily*(1-sel_dayshare)/8,0))</f>
        <v/>
      </c>
    </row>
    <row r="646">
      <c r="A646" s="6" t="inlineStr">
        <is>
          <t>2012-07-27</t>
        </is>
      </c>
      <c r="B646" s="6" t="n">
        <v>20</v>
      </c>
      <c r="C646" s="6" t="n">
        <v>1.33263</v>
      </c>
      <c r="D646" s="6" t="n">
        <v>0.00012</v>
      </c>
      <c r="E646" s="6">
        <f>C646*sel_scale</f>
        <v/>
      </c>
      <c r="F646" s="6">
        <f>IF(AND(B646&gt;=10,B646&lt;=14),sel_ev_daily*sel_dayshare/5,IF(OR(B646&gt;=22,B646&lt;=5),sel_ev_daily*(1-sel_dayshare)/8,0))</f>
        <v/>
      </c>
    </row>
    <row r="647">
      <c r="A647" s="6" t="inlineStr">
        <is>
          <t>2012-07-27</t>
        </is>
      </c>
      <c r="B647" s="6" t="n">
        <v>21</v>
      </c>
      <c r="C647" s="6" t="n">
        <v>1.20661</v>
      </c>
      <c r="D647" s="6" t="n">
        <v>6e-05</v>
      </c>
      <c r="E647" s="6">
        <f>C647*sel_scale</f>
        <v/>
      </c>
      <c r="F647" s="6">
        <f>IF(AND(B647&gt;=10,B647&lt;=14),sel_ev_daily*sel_dayshare/5,IF(OR(B647&gt;=22,B647&lt;=5),sel_ev_daily*(1-sel_dayshare)/8,0))</f>
        <v/>
      </c>
    </row>
    <row r="648">
      <c r="A648" s="6" t="inlineStr">
        <is>
          <t>2012-07-27</t>
        </is>
      </c>
      <c r="B648" s="6" t="n">
        <v>22</v>
      </c>
      <c r="C648" s="6" t="n">
        <v>1.27591</v>
      </c>
      <c r="D648" s="6" t="n">
        <v>6e-05</v>
      </c>
      <c r="E648" s="6">
        <f>C648*sel_scale</f>
        <v/>
      </c>
      <c r="F648" s="6">
        <f>IF(AND(B648&gt;=10,B648&lt;=14),sel_ev_daily*sel_dayshare/5,IF(OR(B648&gt;=22,B648&lt;=5),sel_ev_daily*(1-sel_dayshare)/8,0))</f>
        <v/>
      </c>
    </row>
    <row r="649">
      <c r="A649" s="6" t="inlineStr">
        <is>
          <t>2012-07-27</t>
        </is>
      </c>
      <c r="B649" s="6" t="n">
        <v>23</v>
      </c>
      <c r="C649" s="6" t="n">
        <v>1.2244</v>
      </c>
      <c r="D649" s="6" t="n">
        <v>0.00014</v>
      </c>
      <c r="E649" s="6">
        <f>C649*sel_scale</f>
        <v/>
      </c>
      <c r="F649" s="6">
        <f>IF(AND(B649&gt;=10,B649&lt;=14),sel_ev_daily*sel_dayshare/5,IF(OR(B649&gt;=22,B649&lt;=5),sel_ev_daily*(1-sel_dayshare)/8,0))</f>
        <v/>
      </c>
    </row>
    <row r="650">
      <c r="A650" s="6" t="inlineStr">
        <is>
          <t>2012-07-28</t>
        </is>
      </c>
      <c r="B650" s="6" t="n">
        <v>0</v>
      </c>
      <c r="C650" s="6" t="n">
        <v>1.24881</v>
      </c>
      <c r="D650" s="6" t="n">
        <v>0.00038</v>
      </c>
      <c r="E650" s="6">
        <f>C650*sel_scale</f>
        <v/>
      </c>
      <c r="F650" s="6">
        <f>IF(AND(B650&gt;=10,B650&lt;=14),sel_ev_daily*sel_dayshare/5,IF(OR(B650&gt;=22,B650&lt;=5),sel_ev_daily*(1-sel_dayshare)/8,0))</f>
        <v/>
      </c>
    </row>
    <row r="651">
      <c r="A651" s="6" t="inlineStr">
        <is>
          <t>2012-07-28</t>
        </is>
      </c>
      <c r="B651" s="6" t="n">
        <v>1</v>
      </c>
      <c r="C651" s="6" t="n">
        <v>0.9546</v>
      </c>
      <c r="D651" s="6" t="n">
        <v>0.00132</v>
      </c>
      <c r="E651" s="6">
        <f>C651*sel_scale</f>
        <v/>
      </c>
      <c r="F651" s="6">
        <f>IF(AND(B651&gt;=10,B651&lt;=14),sel_ev_daily*sel_dayshare/5,IF(OR(B651&gt;=22,B651&lt;=5),sel_ev_daily*(1-sel_dayshare)/8,0))</f>
        <v/>
      </c>
    </row>
    <row r="652">
      <c r="A652" s="6" t="inlineStr">
        <is>
          <t>2012-07-28</t>
        </is>
      </c>
      <c r="B652" s="6" t="n">
        <v>2</v>
      </c>
      <c r="C652" s="6" t="n">
        <v>0.68205</v>
      </c>
      <c r="D652" s="6" t="n">
        <v>0.00324</v>
      </c>
      <c r="E652" s="6">
        <f>C652*sel_scale</f>
        <v/>
      </c>
      <c r="F652" s="6">
        <f>IF(AND(B652&gt;=10,B652&lt;=14),sel_ev_daily*sel_dayshare/5,IF(OR(B652&gt;=22,B652&lt;=5),sel_ev_daily*(1-sel_dayshare)/8,0))</f>
        <v/>
      </c>
    </row>
    <row r="653">
      <c r="A653" s="6" t="inlineStr">
        <is>
          <t>2012-07-28</t>
        </is>
      </c>
      <c r="B653" s="6" t="n">
        <v>3</v>
      </c>
      <c r="C653" s="6" t="n">
        <v>0.52272</v>
      </c>
      <c r="D653" s="6" t="n">
        <v>0.00436</v>
      </c>
      <c r="E653" s="6">
        <f>C653*sel_scale</f>
        <v/>
      </c>
      <c r="F653" s="6">
        <f>IF(AND(B653&gt;=10,B653&lt;=14),sel_ev_daily*sel_dayshare/5,IF(OR(B653&gt;=22,B653&lt;=5),sel_ev_daily*(1-sel_dayshare)/8,0))</f>
        <v/>
      </c>
    </row>
    <row r="654">
      <c r="A654" s="6" t="inlineStr">
        <is>
          <t>2012-07-28</t>
        </is>
      </c>
      <c r="B654" s="6" t="n">
        <v>4</v>
      </c>
      <c r="C654" s="6" t="n">
        <v>0.50663</v>
      </c>
      <c r="D654" s="6" t="n">
        <v>0.00453</v>
      </c>
      <c r="E654" s="6">
        <f>C654*sel_scale</f>
        <v/>
      </c>
      <c r="F654" s="6">
        <f>IF(AND(B654&gt;=10,B654&lt;=14),sel_ev_daily*sel_dayshare/5,IF(OR(B654&gt;=22,B654&lt;=5),sel_ev_daily*(1-sel_dayshare)/8,0))</f>
        <v/>
      </c>
    </row>
    <row r="655">
      <c r="A655" s="6" t="inlineStr">
        <is>
          <t>2012-07-28</t>
        </is>
      </c>
      <c r="B655" s="6" t="n">
        <v>5</v>
      </c>
      <c r="C655" s="6" t="n">
        <v>0.62726</v>
      </c>
      <c r="D655" s="6" t="n">
        <v>0.00373</v>
      </c>
      <c r="E655" s="6">
        <f>C655*sel_scale</f>
        <v/>
      </c>
      <c r="F655" s="6">
        <f>IF(AND(B655&gt;=10,B655&lt;=14),sel_ev_daily*sel_dayshare/5,IF(OR(B655&gt;=22,B655&lt;=5),sel_ev_daily*(1-sel_dayshare)/8,0))</f>
        <v/>
      </c>
    </row>
    <row r="656">
      <c r="A656" s="6" t="inlineStr">
        <is>
          <t>2012-07-28</t>
        </is>
      </c>
      <c r="B656" s="6" t="n">
        <v>6</v>
      </c>
      <c r="C656" s="6" t="n">
        <v>0.8313199999999999</v>
      </c>
      <c r="D656" s="6" t="n">
        <v>0.00299</v>
      </c>
      <c r="E656" s="6">
        <f>C656*sel_scale</f>
        <v/>
      </c>
      <c r="F656" s="6">
        <f>IF(AND(B656&gt;=10,B656&lt;=14),sel_ev_daily*sel_dayshare/5,IF(OR(B656&gt;=22,B656&lt;=5),sel_ev_daily*(1-sel_dayshare)/8,0))</f>
        <v/>
      </c>
    </row>
    <row r="657">
      <c r="A657" s="6" t="inlineStr">
        <is>
          <t>2012-07-28</t>
        </is>
      </c>
      <c r="B657" s="6" t="n">
        <v>7</v>
      </c>
      <c r="C657" s="6" t="n">
        <v>1.05663</v>
      </c>
      <c r="D657" s="6" t="n">
        <v>0.04839</v>
      </c>
      <c r="E657" s="6">
        <f>C657*sel_scale</f>
        <v/>
      </c>
      <c r="F657" s="6">
        <f>IF(AND(B657&gt;=10,B657&lt;=14),sel_ev_daily*sel_dayshare/5,IF(OR(B657&gt;=22,B657&lt;=5),sel_ev_daily*(1-sel_dayshare)/8,0))</f>
        <v/>
      </c>
    </row>
    <row r="658">
      <c r="A658" s="6" t="inlineStr">
        <is>
          <t>2012-07-28</t>
        </is>
      </c>
      <c r="B658" s="6" t="n">
        <v>8</v>
      </c>
      <c r="C658" s="6" t="n">
        <v>1.16072</v>
      </c>
      <c r="D658" s="6" t="n">
        <v>0.21614</v>
      </c>
      <c r="E658" s="6">
        <f>C658*sel_scale</f>
        <v/>
      </c>
      <c r="F658" s="6">
        <f>IF(AND(B658&gt;=10,B658&lt;=14),sel_ev_daily*sel_dayshare/5,IF(OR(B658&gt;=22,B658&lt;=5),sel_ev_daily*(1-sel_dayshare)/8,0))</f>
        <v/>
      </c>
    </row>
    <row r="659">
      <c r="A659" s="6" t="inlineStr">
        <is>
          <t>2012-07-28</t>
        </is>
      </c>
      <c r="B659" s="6" t="n">
        <v>9</v>
      </c>
      <c r="C659" s="6" t="n">
        <v>0.97129</v>
      </c>
      <c r="D659" s="6" t="n">
        <v>0.39901</v>
      </c>
      <c r="E659" s="6">
        <f>C659*sel_scale</f>
        <v/>
      </c>
      <c r="F659" s="6">
        <f>IF(AND(B659&gt;=10,B659&lt;=14),sel_ev_daily*sel_dayshare/5,IF(OR(B659&gt;=22,B659&lt;=5),sel_ev_daily*(1-sel_dayshare)/8,0))</f>
        <v/>
      </c>
    </row>
    <row r="660">
      <c r="A660" s="6" t="inlineStr">
        <is>
          <t>2012-07-28</t>
        </is>
      </c>
      <c r="B660" s="6" t="n">
        <v>10</v>
      </c>
      <c r="C660" s="6" t="n">
        <v>0.86715</v>
      </c>
      <c r="D660" s="6" t="n">
        <v>0.5289199999999999</v>
      </c>
      <c r="E660" s="6">
        <f>C660*sel_scale</f>
        <v/>
      </c>
      <c r="F660" s="6">
        <f>IF(AND(B660&gt;=10,B660&lt;=14),sel_ev_daily*sel_dayshare/5,IF(OR(B660&gt;=22,B660&lt;=5),sel_ev_daily*(1-sel_dayshare)/8,0))</f>
        <v/>
      </c>
    </row>
    <row r="661">
      <c r="A661" s="6" t="inlineStr">
        <is>
          <t>2012-07-28</t>
        </is>
      </c>
      <c r="B661" s="6" t="n">
        <v>11</v>
      </c>
      <c r="C661" s="6" t="n">
        <v>0.76283</v>
      </c>
      <c r="D661" s="6" t="n">
        <v>0.5903</v>
      </c>
      <c r="E661" s="6">
        <f>C661*sel_scale</f>
        <v/>
      </c>
      <c r="F661" s="6">
        <f>IF(AND(B661&gt;=10,B661&lt;=14),sel_ev_daily*sel_dayshare/5,IF(OR(B661&gt;=22,B661&lt;=5),sel_ev_daily*(1-sel_dayshare)/8,0))</f>
        <v/>
      </c>
    </row>
    <row r="662">
      <c r="A662" s="6" t="inlineStr">
        <is>
          <t>2012-07-28</t>
        </is>
      </c>
      <c r="B662" s="6" t="n">
        <v>12</v>
      </c>
      <c r="C662" s="6" t="n">
        <v>0.76653</v>
      </c>
      <c r="D662" s="6" t="n">
        <v>0.57355</v>
      </c>
      <c r="E662" s="6">
        <f>C662*sel_scale</f>
        <v/>
      </c>
      <c r="F662" s="6">
        <f>IF(AND(B662&gt;=10,B662&lt;=14),sel_ev_daily*sel_dayshare/5,IF(OR(B662&gt;=22,B662&lt;=5),sel_ev_daily*(1-sel_dayshare)/8,0))</f>
        <v/>
      </c>
    </row>
    <row r="663">
      <c r="A663" s="6" t="inlineStr">
        <is>
          <t>2012-07-28</t>
        </is>
      </c>
      <c r="B663" s="6" t="n">
        <v>13</v>
      </c>
      <c r="C663" s="6" t="n">
        <v>0.7176</v>
      </c>
      <c r="D663" s="6" t="n">
        <v>0.4642</v>
      </c>
      <c r="E663" s="6">
        <f>C663*sel_scale</f>
        <v/>
      </c>
      <c r="F663" s="6">
        <f>IF(AND(B663&gt;=10,B663&lt;=14),sel_ev_daily*sel_dayshare/5,IF(OR(B663&gt;=22,B663&lt;=5),sel_ev_daily*(1-sel_dayshare)/8,0))</f>
        <v/>
      </c>
    </row>
    <row r="664">
      <c r="A664" s="6" t="inlineStr">
        <is>
          <t>2012-07-28</t>
        </is>
      </c>
      <c r="B664" s="6" t="n">
        <v>14</v>
      </c>
      <c r="C664" s="6" t="n">
        <v>0.6758</v>
      </c>
      <c r="D664" s="6" t="n">
        <v>0.34471</v>
      </c>
      <c r="E664" s="6">
        <f>C664*sel_scale</f>
        <v/>
      </c>
      <c r="F664" s="6">
        <f>IF(AND(B664&gt;=10,B664&lt;=14),sel_ev_daily*sel_dayshare/5,IF(OR(B664&gt;=22,B664&lt;=5),sel_ev_daily*(1-sel_dayshare)/8,0))</f>
        <v/>
      </c>
    </row>
    <row r="665">
      <c r="A665" s="6" t="inlineStr">
        <is>
          <t>2012-07-28</t>
        </is>
      </c>
      <c r="B665" s="6" t="n">
        <v>15</v>
      </c>
      <c r="C665" s="6" t="n">
        <v>0.72071</v>
      </c>
      <c r="D665" s="6" t="n">
        <v>0.18036</v>
      </c>
      <c r="E665" s="6">
        <f>C665*sel_scale</f>
        <v/>
      </c>
      <c r="F665" s="6">
        <f>IF(AND(B665&gt;=10,B665&lt;=14),sel_ev_daily*sel_dayshare/5,IF(OR(B665&gt;=22,B665&lt;=5),sel_ev_daily*(1-sel_dayshare)/8,0))</f>
        <v/>
      </c>
    </row>
    <row r="666">
      <c r="A666" s="6" t="inlineStr">
        <is>
          <t>2012-07-28</t>
        </is>
      </c>
      <c r="B666" s="6" t="n">
        <v>16</v>
      </c>
      <c r="C666" s="6" t="n">
        <v>0.98376</v>
      </c>
      <c r="D666" s="6" t="n">
        <v>0.04222</v>
      </c>
      <c r="E666" s="6">
        <f>C666*sel_scale</f>
        <v/>
      </c>
      <c r="F666" s="6">
        <f>IF(AND(B666&gt;=10,B666&lt;=14),sel_ev_daily*sel_dayshare/5,IF(OR(B666&gt;=22,B666&lt;=5),sel_ev_daily*(1-sel_dayshare)/8,0))</f>
        <v/>
      </c>
    </row>
    <row r="667">
      <c r="A667" s="6" t="inlineStr">
        <is>
          <t>2012-07-28</t>
        </is>
      </c>
      <c r="B667" s="6" t="n">
        <v>17</v>
      </c>
      <c r="C667" s="6" t="n">
        <v>1.35228</v>
      </c>
      <c r="D667" s="6" t="n">
        <v>0.00028</v>
      </c>
      <c r="E667" s="6">
        <f>C667*sel_scale</f>
        <v/>
      </c>
      <c r="F667" s="6">
        <f>IF(AND(B667&gt;=10,B667&lt;=14),sel_ev_daily*sel_dayshare/5,IF(OR(B667&gt;=22,B667&lt;=5),sel_ev_daily*(1-sel_dayshare)/8,0))</f>
        <v/>
      </c>
    </row>
    <row r="668">
      <c r="A668" s="6" t="inlineStr">
        <is>
          <t>2012-07-28</t>
        </is>
      </c>
      <c r="B668" s="6" t="n">
        <v>18</v>
      </c>
      <c r="C668" s="6" t="n">
        <v>1.43636</v>
      </c>
      <c r="D668" s="6" t="n">
        <v>0.0001</v>
      </c>
      <c r="E668" s="6">
        <f>C668*sel_scale</f>
        <v/>
      </c>
      <c r="F668" s="6">
        <f>IF(AND(B668&gt;=10,B668&lt;=14),sel_ev_daily*sel_dayshare/5,IF(OR(B668&gt;=22,B668&lt;=5),sel_ev_daily*(1-sel_dayshare)/8,0))</f>
        <v/>
      </c>
    </row>
    <row r="669">
      <c r="A669" s="6" t="inlineStr">
        <is>
          <t>2012-07-28</t>
        </is>
      </c>
      <c r="B669" s="6" t="n">
        <v>19</v>
      </c>
      <c r="C669" s="6" t="n">
        <v>1.37046</v>
      </c>
      <c r="D669" s="6" t="n">
        <v>6.999999999999999e-05</v>
      </c>
      <c r="E669" s="6">
        <f>C669*sel_scale</f>
        <v/>
      </c>
      <c r="F669" s="6">
        <f>IF(AND(B669&gt;=10,B669&lt;=14),sel_ev_daily*sel_dayshare/5,IF(OR(B669&gt;=22,B669&lt;=5),sel_ev_daily*(1-sel_dayshare)/8,0))</f>
        <v/>
      </c>
    </row>
    <row r="670">
      <c r="A670" s="6" t="inlineStr">
        <is>
          <t>2012-07-28</t>
        </is>
      </c>
      <c r="B670" s="6" t="n">
        <v>20</v>
      </c>
      <c r="C670" s="6" t="n">
        <v>1.33616</v>
      </c>
      <c r="D670" s="6" t="n">
        <v>6e-05</v>
      </c>
      <c r="E670" s="6">
        <f>C670*sel_scale</f>
        <v/>
      </c>
      <c r="F670" s="6">
        <f>IF(AND(B670&gt;=10,B670&lt;=14),sel_ev_daily*sel_dayshare/5,IF(OR(B670&gt;=22,B670&lt;=5),sel_ev_daily*(1-sel_dayshare)/8,0))</f>
        <v/>
      </c>
    </row>
    <row r="671">
      <c r="A671" s="6" t="inlineStr">
        <is>
          <t>2012-07-28</t>
        </is>
      </c>
      <c r="B671" s="6" t="n">
        <v>21</v>
      </c>
      <c r="C671" s="6" t="n">
        <v>1.20595</v>
      </c>
      <c r="D671" s="6" t="n">
        <v>8.000000000000001e-05</v>
      </c>
      <c r="E671" s="6">
        <f>C671*sel_scale</f>
        <v/>
      </c>
      <c r="F671" s="6">
        <f>IF(AND(B671&gt;=10,B671&lt;=14),sel_ev_daily*sel_dayshare/5,IF(OR(B671&gt;=22,B671&lt;=5),sel_ev_daily*(1-sel_dayshare)/8,0))</f>
        <v/>
      </c>
    </row>
    <row r="672">
      <c r="A672" s="6" t="inlineStr">
        <is>
          <t>2012-07-28</t>
        </is>
      </c>
      <c r="B672" s="6" t="n">
        <v>22</v>
      </c>
      <c r="C672" s="6" t="n">
        <v>1.153</v>
      </c>
      <c r="D672" s="6" t="n">
        <v>0.00015</v>
      </c>
      <c r="E672" s="6">
        <f>C672*sel_scale</f>
        <v/>
      </c>
      <c r="F672" s="6">
        <f>IF(AND(B672&gt;=10,B672&lt;=14),sel_ev_daily*sel_dayshare/5,IF(OR(B672&gt;=22,B672&lt;=5),sel_ev_daily*(1-sel_dayshare)/8,0))</f>
        <v/>
      </c>
    </row>
    <row r="673">
      <c r="A673" s="6" t="inlineStr">
        <is>
          <t>2012-07-28</t>
        </is>
      </c>
      <c r="B673" s="6" t="n">
        <v>23</v>
      </c>
      <c r="C673" s="6" t="n">
        <v>1.19375</v>
      </c>
      <c r="D673" s="6" t="n">
        <v>0.00013</v>
      </c>
      <c r="E673" s="6">
        <f>C673*sel_scale</f>
        <v/>
      </c>
      <c r="F673" s="6">
        <f>IF(AND(B673&gt;=10,B673&lt;=14),sel_ev_daily*sel_dayshare/5,IF(OR(B673&gt;=22,B673&lt;=5),sel_ev_daily*(1-sel_dayshare)/8,0))</f>
        <v/>
      </c>
    </row>
    <row r="674">
      <c r="A674" s="6" t="inlineStr">
        <is>
          <t>2012-07-29</t>
        </is>
      </c>
      <c r="B674" s="6" t="n">
        <v>0</v>
      </c>
      <c r="C674" s="6" t="n">
        <v>1.20531</v>
      </c>
      <c r="D674" s="6" t="n">
        <v>0.00042</v>
      </c>
      <c r="E674" s="6">
        <f>C674*sel_scale</f>
        <v/>
      </c>
      <c r="F674" s="6">
        <f>IF(AND(B674&gt;=10,B674&lt;=14),sel_ev_daily*sel_dayshare/5,IF(OR(B674&gt;=22,B674&lt;=5),sel_ev_daily*(1-sel_dayshare)/8,0))</f>
        <v/>
      </c>
    </row>
    <row r="675">
      <c r="A675" s="6" t="inlineStr">
        <is>
          <t>2012-07-29</t>
        </is>
      </c>
      <c r="B675" s="6" t="n">
        <v>1</v>
      </c>
      <c r="C675" s="6" t="n">
        <v>0.99574</v>
      </c>
      <c r="D675" s="6" t="n">
        <v>0.00138</v>
      </c>
      <c r="E675" s="6">
        <f>C675*sel_scale</f>
        <v/>
      </c>
      <c r="F675" s="6">
        <f>IF(AND(B675&gt;=10,B675&lt;=14),sel_ev_daily*sel_dayshare/5,IF(OR(B675&gt;=22,B675&lt;=5),sel_ev_daily*(1-sel_dayshare)/8,0))</f>
        <v/>
      </c>
    </row>
    <row r="676">
      <c r="A676" s="6" t="inlineStr">
        <is>
          <t>2012-07-29</t>
        </is>
      </c>
      <c r="B676" s="6" t="n">
        <v>2</v>
      </c>
      <c r="C676" s="6" t="n">
        <v>0.72467</v>
      </c>
      <c r="D676" s="6" t="n">
        <v>0.0031</v>
      </c>
      <c r="E676" s="6">
        <f>C676*sel_scale</f>
        <v/>
      </c>
      <c r="F676" s="6">
        <f>IF(AND(B676&gt;=10,B676&lt;=14),sel_ev_daily*sel_dayshare/5,IF(OR(B676&gt;=22,B676&lt;=5),sel_ev_daily*(1-sel_dayshare)/8,0))</f>
        <v/>
      </c>
    </row>
    <row r="677">
      <c r="A677" s="6" t="inlineStr">
        <is>
          <t>2012-07-29</t>
        </is>
      </c>
      <c r="B677" s="6" t="n">
        <v>3</v>
      </c>
      <c r="C677" s="6" t="n">
        <v>0.50573</v>
      </c>
      <c r="D677" s="6" t="n">
        <v>0.00454</v>
      </c>
      <c r="E677" s="6">
        <f>C677*sel_scale</f>
        <v/>
      </c>
      <c r="F677" s="6">
        <f>IF(AND(B677&gt;=10,B677&lt;=14),sel_ev_daily*sel_dayshare/5,IF(OR(B677&gt;=22,B677&lt;=5),sel_ev_daily*(1-sel_dayshare)/8,0))</f>
        <v/>
      </c>
    </row>
    <row r="678">
      <c r="A678" s="6" t="inlineStr">
        <is>
          <t>2012-07-29</t>
        </is>
      </c>
      <c r="B678" s="6" t="n">
        <v>4</v>
      </c>
      <c r="C678" s="6" t="n">
        <v>0.51945</v>
      </c>
      <c r="D678" s="6" t="n">
        <v>0.00403</v>
      </c>
      <c r="E678" s="6">
        <f>C678*sel_scale</f>
        <v/>
      </c>
      <c r="F678" s="6">
        <f>IF(AND(B678&gt;=10,B678&lt;=14),sel_ev_daily*sel_dayshare/5,IF(OR(B678&gt;=22,B678&lt;=5),sel_ev_daily*(1-sel_dayshare)/8,0))</f>
        <v/>
      </c>
    </row>
    <row r="679">
      <c r="A679" s="6" t="inlineStr">
        <is>
          <t>2012-07-29</t>
        </is>
      </c>
      <c r="B679" s="6" t="n">
        <v>5</v>
      </c>
      <c r="C679" s="6" t="n">
        <v>0.57303</v>
      </c>
      <c r="D679" s="6" t="n">
        <v>0.00393</v>
      </c>
      <c r="E679" s="6">
        <f>C679*sel_scale</f>
        <v/>
      </c>
      <c r="F679" s="6">
        <f>IF(AND(B679&gt;=10,B679&lt;=14),sel_ev_daily*sel_dayshare/5,IF(OR(B679&gt;=22,B679&lt;=5),sel_ev_daily*(1-sel_dayshare)/8,0))</f>
        <v/>
      </c>
    </row>
    <row r="680">
      <c r="A680" s="6" t="inlineStr">
        <is>
          <t>2012-07-29</t>
        </is>
      </c>
      <c r="B680" s="6" t="n">
        <v>6</v>
      </c>
      <c r="C680" s="6" t="n">
        <v>0.71313</v>
      </c>
      <c r="D680" s="6" t="n">
        <v>0.00306</v>
      </c>
      <c r="E680" s="6">
        <f>C680*sel_scale</f>
        <v/>
      </c>
      <c r="F680" s="6">
        <f>IF(AND(B680&gt;=10,B680&lt;=14),sel_ev_daily*sel_dayshare/5,IF(OR(B680&gt;=22,B680&lt;=5),sel_ev_daily*(1-sel_dayshare)/8,0))</f>
        <v/>
      </c>
    </row>
    <row r="681">
      <c r="A681" s="6" t="inlineStr">
        <is>
          <t>2012-07-29</t>
        </is>
      </c>
      <c r="B681" s="6" t="n">
        <v>7</v>
      </c>
      <c r="C681" s="6" t="n">
        <v>0.84382</v>
      </c>
      <c r="D681" s="6" t="n">
        <v>0.05135</v>
      </c>
      <c r="E681" s="6">
        <f>C681*sel_scale</f>
        <v/>
      </c>
      <c r="F681" s="6">
        <f>IF(AND(B681&gt;=10,B681&lt;=14),sel_ev_daily*sel_dayshare/5,IF(OR(B681&gt;=22,B681&lt;=5),sel_ev_daily*(1-sel_dayshare)/8,0))</f>
        <v/>
      </c>
    </row>
    <row r="682">
      <c r="A682" s="6" t="inlineStr">
        <is>
          <t>2012-07-29</t>
        </is>
      </c>
      <c r="B682" s="6" t="n">
        <v>8</v>
      </c>
      <c r="C682" s="6" t="n">
        <v>1.12331</v>
      </c>
      <c r="D682" s="6" t="n">
        <v>0.2204</v>
      </c>
      <c r="E682" s="6">
        <f>C682*sel_scale</f>
        <v/>
      </c>
      <c r="F682" s="6">
        <f>IF(AND(B682&gt;=10,B682&lt;=14),sel_ev_daily*sel_dayshare/5,IF(OR(B682&gt;=22,B682&lt;=5),sel_ev_daily*(1-sel_dayshare)/8,0))</f>
        <v/>
      </c>
    </row>
    <row r="683">
      <c r="A683" s="6" t="inlineStr">
        <is>
          <t>2012-07-29</t>
        </is>
      </c>
      <c r="B683" s="6" t="n">
        <v>9</v>
      </c>
      <c r="C683" s="6" t="n">
        <v>1.08475</v>
      </c>
      <c r="D683" s="6" t="n">
        <v>0.40181</v>
      </c>
      <c r="E683" s="6">
        <f>C683*sel_scale</f>
        <v/>
      </c>
      <c r="F683" s="6">
        <f>IF(AND(B683&gt;=10,B683&lt;=14),sel_ev_daily*sel_dayshare/5,IF(OR(B683&gt;=22,B683&lt;=5),sel_ev_daily*(1-sel_dayshare)/8,0))</f>
        <v/>
      </c>
    </row>
    <row r="684">
      <c r="A684" s="6" t="inlineStr">
        <is>
          <t>2012-07-29</t>
        </is>
      </c>
      <c r="B684" s="6" t="n">
        <v>10</v>
      </c>
      <c r="C684" s="6" t="n">
        <v>0.85151</v>
      </c>
      <c r="D684" s="6" t="n">
        <v>0.52147</v>
      </c>
      <c r="E684" s="6">
        <f>C684*sel_scale</f>
        <v/>
      </c>
      <c r="F684" s="6">
        <f>IF(AND(B684&gt;=10,B684&lt;=14),sel_ev_daily*sel_dayshare/5,IF(OR(B684&gt;=22,B684&lt;=5),sel_ev_daily*(1-sel_dayshare)/8,0))</f>
        <v/>
      </c>
    </row>
    <row r="685">
      <c r="A685" s="6" t="inlineStr">
        <is>
          <t>2012-07-29</t>
        </is>
      </c>
      <c r="B685" s="6" t="n">
        <v>11</v>
      </c>
      <c r="C685" s="6" t="n">
        <v>0.78911</v>
      </c>
      <c r="D685" s="6" t="n">
        <v>0.50149</v>
      </c>
      <c r="E685" s="6">
        <f>C685*sel_scale</f>
        <v/>
      </c>
      <c r="F685" s="6">
        <f>IF(AND(B685&gt;=10,B685&lt;=14),sel_ev_daily*sel_dayshare/5,IF(OR(B685&gt;=22,B685&lt;=5),sel_ev_daily*(1-sel_dayshare)/8,0))</f>
        <v/>
      </c>
    </row>
    <row r="686">
      <c r="A686" s="6" t="inlineStr">
        <is>
          <t>2012-07-29</t>
        </is>
      </c>
      <c r="B686" s="6" t="n">
        <v>12</v>
      </c>
      <c r="C686" s="6" t="n">
        <v>0.70072</v>
      </c>
      <c r="D686" s="6" t="n">
        <v>0.35836</v>
      </c>
      <c r="E686" s="6">
        <f>C686*sel_scale</f>
        <v/>
      </c>
      <c r="F686" s="6">
        <f>IF(AND(B686&gt;=10,B686&lt;=14),sel_ev_daily*sel_dayshare/5,IF(OR(B686&gt;=22,B686&lt;=5),sel_ev_daily*(1-sel_dayshare)/8,0))</f>
        <v/>
      </c>
    </row>
    <row r="687">
      <c r="A687" s="6" t="inlineStr">
        <is>
          <t>2012-07-29</t>
        </is>
      </c>
      <c r="B687" s="6" t="n">
        <v>13</v>
      </c>
      <c r="C687" s="6" t="n">
        <v>0.76622</v>
      </c>
      <c r="D687" s="6" t="n">
        <v>0.25566</v>
      </c>
      <c r="E687" s="6">
        <f>C687*sel_scale</f>
        <v/>
      </c>
      <c r="F687" s="6">
        <f>IF(AND(B687&gt;=10,B687&lt;=14),sel_ev_daily*sel_dayshare/5,IF(OR(B687&gt;=22,B687&lt;=5),sel_ev_daily*(1-sel_dayshare)/8,0))</f>
        <v/>
      </c>
    </row>
    <row r="688">
      <c r="A688" s="6" t="inlineStr">
        <is>
          <t>2012-07-29</t>
        </is>
      </c>
      <c r="B688" s="6" t="n">
        <v>14</v>
      </c>
      <c r="C688" s="6" t="n">
        <v>0.79059</v>
      </c>
      <c r="D688" s="6" t="n">
        <v>0.24631</v>
      </c>
      <c r="E688" s="6">
        <f>C688*sel_scale</f>
        <v/>
      </c>
      <c r="F688" s="6">
        <f>IF(AND(B688&gt;=10,B688&lt;=14),sel_ev_daily*sel_dayshare/5,IF(OR(B688&gt;=22,B688&lt;=5),sel_ev_daily*(1-sel_dayshare)/8,0))</f>
        <v/>
      </c>
    </row>
    <row r="689">
      <c r="A689" s="6" t="inlineStr">
        <is>
          <t>2012-07-29</t>
        </is>
      </c>
      <c r="B689" s="6" t="n">
        <v>15</v>
      </c>
      <c r="C689" s="6" t="n">
        <v>0.90595</v>
      </c>
      <c r="D689" s="6" t="n">
        <v>0.20337</v>
      </c>
      <c r="E689" s="6">
        <f>C689*sel_scale</f>
        <v/>
      </c>
      <c r="F689" s="6">
        <f>IF(AND(B689&gt;=10,B689&lt;=14),sel_ev_daily*sel_dayshare/5,IF(OR(B689&gt;=22,B689&lt;=5),sel_ev_daily*(1-sel_dayshare)/8,0))</f>
        <v/>
      </c>
    </row>
    <row r="690">
      <c r="A690" s="6" t="inlineStr">
        <is>
          <t>2012-07-29</t>
        </is>
      </c>
      <c r="B690" s="6" t="n">
        <v>16</v>
      </c>
      <c r="C690" s="6" t="n">
        <v>1.03746</v>
      </c>
      <c r="D690" s="6" t="n">
        <v>0.03862</v>
      </c>
      <c r="E690" s="6">
        <f>C690*sel_scale</f>
        <v/>
      </c>
      <c r="F690" s="6">
        <f>IF(AND(B690&gt;=10,B690&lt;=14),sel_ev_daily*sel_dayshare/5,IF(OR(B690&gt;=22,B690&lt;=5),sel_ev_daily*(1-sel_dayshare)/8,0))</f>
        <v/>
      </c>
    </row>
    <row r="691">
      <c r="A691" s="6" t="inlineStr">
        <is>
          <t>2012-07-29</t>
        </is>
      </c>
      <c r="B691" s="6" t="n">
        <v>17</v>
      </c>
      <c r="C691" s="6" t="n">
        <v>1.47914</v>
      </c>
      <c r="D691" s="6" t="n">
        <v>9.000000000000001e-05</v>
      </c>
      <c r="E691" s="6">
        <f>C691*sel_scale</f>
        <v/>
      </c>
      <c r="F691" s="6">
        <f>IF(AND(B691&gt;=10,B691&lt;=14),sel_ev_daily*sel_dayshare/5,IF(OR(B691&gt;=22,B691&lt;=5),sel_ev_daily*(1-sel_dayshare)/8,0))</f>
        <v/>
      </c>
    </row>
    <row r="692">
      <c r="A692" s="6" t="inlineStr">
        <is>
          <t>2012-07-29</t>
        </is>
      </c>
      <c r="B692" s="6" t="n">
        <v>18</v>
      </c>
      <c r="C692" s="6" t="n">
        <v>1.65688</v>
      </c>
      <c r="D692" s="6" t="n">
        <v>9.000000000000001e-05</v>
      </c>
      <c r="E692" s="6">
        <f>C692*sel_scale</f>
        <v/>
      </c>
      <c r="F692" s="6">
        <f>IF(AND(B692&gt;=10,B692&lt;=14),sel_ev_daily*sel_dayshare/5,IF(OR(B692&gt;=22,B692&lt;=5),sel_ev_daily*(1-sel_dayshare)/8,0))</f>
        <v/>
      </c>
    </row>
    <row r="693">
      <c r="A693" s="6" t="inlineStr">
        <is>
          <t>2012-07-29</t>
        </is>
      </c>
      <c r="B693" s="6" t="n">
        <v>19</v>
      </c>
      <c r="C693" s="6" t="n">
        <v>1.49133</v>
      </c>
      <c r="D693" s="6" t="n">
        <v>0.0002</v>
      </c>
      <c r="E693" s="6">
        <f>C693*sel_scale</f>
        <v/>
      </c>
      <c r="F693" s="6">
        <f>IF(AND(B693&gt;=10,B693&lt;=14),sel_ev_daily*sel_dayshare/5,IF(OR(B693&gt;=22,B693&lt;=5),sel_ev_daily*(1-sel_dayshare)/8,0))</f>
        <v/>
      </c>
    </row>
    <row r="694">
      <c r="A694" s="6" t="inlineStr">
        <is>
          <t>2012-07-29</t>
        </is>
      </c>
      <c r="B694" s="6" t="n">
        <v>20</v>
      </c>
      <c r="C694" s="6" t="n">
        <v>1.40074</v>
      </c>
      <c r="D694" s="6" t="n">
        <v>0.00011</v>
      </c>
      <c r="E694" s="6">
        <f>C694*sel_scale</f>
        <v/>
      </c>
      <c r="F694" s="6">
        <f>IF(AND(B694&gt;=10,B694&lt;=14),sel_ev_daily*sel_dayshare/5,IF(OR(B694&gt;=22,B694&lt;=5),sel_ev_daily*(1-sel_dayshare)/8,0))</f>
        <v/>
      </c>
    </row>
    <row r="695">
      <c r="A695" s="6" t="inlineStr">
        <is>
          <t>2012-07-29</t>
        </is>
      </c>
      <c r="B695" s="6" t="n">
        <v>21</v>
      </c>
      <c r="C695" s="6" t="n">
        <v>1.25435</v>
      </c>
      <c r="D695" s="6" t="n">
        <v>4e-05</v>
      </c>
      <c r="E695" s="6">
        <f>C695*sel_scale</f>
        <v/>
      </c>
      <c r="F695" s="6">
        <f>IF(AND(B695&gt;=10,B695&lt;=14),sel_ev_daily*sel_dayshare/5,IF(OR(B695&gt;=22,B695&lt;=5),sel_ev_daily*(1-sel_dayshare)/8,0))</f>
        <v/>
      </c>
    </row>
    <row r="696">
      <c r="A696" s="6" t="inlineStr">
        <is>
          <t>2012-07-29</t>
        </is>
      </c>
      <c r="B696" s="6" t="n">
        <v>22</v>
      </c>
      <c r="C696" s="6" t="n">
        <v>1.13361</v>
      </c>
      <c r="D696" s="6" t="n">
        <v>6e-05</v>
      </c>
      <c r="E696" s="6">
        <f>C696*sel_scale</f>
        <v/>
      </c>
      <c r="F696" s="6">
        <f>IF(AND(B696&gt;=10,B696&lt;=14),sel_ev_daily*sel_dayshare/5,IF(OR(B696&gt;=22,B696&lt;=5),sel_ev_daily*(1-sel_dayshare)/8,0))</f>
        <v/>
      </c>
    </row>
    <row r="697">
      <c r="A697" s="6" t="inlineStr">
        <is>
          <t>2012-07-29</t>
        </is>
      </c>
      <c r="B697" s="6" t="n">
        <v>23</v>
      </c>
      <c r="C697" s="6" t="n">
        <v>1.10514</v>
      </c>
      <c r="D697" s="6" t="n">
        <v>0.00016</v>
      </c>
      <c r="E697" s="6">
        <f>C697*sel_scale</f>
        <v/>
      </c>
      <c r="F697" s="6">
        <f>IF(AND(B697&gt;=10,B697&lt;=14),sel_ev_daily*sel_dayshare/5,IF(OR(B697&gt;=22,B697&lt;=5),sel_ev_daily*(1-sel_dayshare)/8,0))</f>
        <v/>
      </c>
    </row>
    <row r="698">
      <c r="A698" s="6" t="inlineStr">
        <is>
          <t>2012-07-30</t>
        </is>
      </c>
      <c r="B698" s="6" t="n">
        <v>0</v>
      </c>
      <c r="C698" s="6" t="n">
        <v>1.14087</v>
      </c>
      <c r="D698" s="6" t="n">
        <v>0.00047</v>
      </c>
      <c r="E698" s="6">
        <f>C698*sel_scale</f>
        <v/>
      </c>
      <c r="F698" s="6">
        <f>IF(AND(B698&gt;=10,B698&lt;=14),sel_ev_daily*sel_dayshare/5,IF(OR(B698&gt;=22,B698&lt;=5),sel_ev_daily*(1-sel_dayshare)/8,0))</f>
        <v/>
      </c>
    </row>
    <row r="699">
      <c r="A699" s="6" t="inlineStr">
        <is>
          <t>2012-07-30</t>
        </is>
      </c>
      <c r="B699" s="6" t="n">
        <v>1</v>
      </c>
      <c r="C699" s="6" t="n">
        <v>0.9108000000000001</v>
      </c>
      <c r="D699" s="6" t="n">
        <v>0.00137</v>
      </c>
      <c r="E699" s="6">
        <f>C699*sel_scale</f>
        <v/>
      </c>
      <c r="F699" s="6">
        <f>IF(AND(B699&gt;=10,B699&lt;=14),sel_ev_daily*sel_dayshare/5,IF(OR(B699&gt;=22,B699&lt;=5),sel_ev_daily*(1-sel_dayshare)/8,0))</f>
        <v/>
      </c>
    </row>
    <row r="700">
      <c r="A700" s="6" t="inlineStr">
        <is>
          <t>2012-07-30</t>
        </is>
      </c>
      <c r="B700" s="6" t="n">
        <v>2</v>
      </c>
      <c r="C700" s="6" t="n">
        <v>0.68457</v>
      </c>
      <c r="D700" s="6" t="n">
        <v>0.00321</v>
      </c>
      <c r="E700" s="6">
        <f>C700*sel_scale</f>
        <v/>
      </c>
      <c r="F700" s="6">
        <f>IF(AND(B700&gt;=10,B700&lt;=14),sel_ev_daily*sel_dayshare/5,IF(OR(B700&gt;=22,B700&lt;=5),sel_ev_daily*(1-sel_dayshare)/8,0))</f>
        <v/>
      </c>
    </row>
    <row r="701">
      <c r="A701" s="6" t="inlineStr">
        <is>
          <t>2012-07-30</t>
        </is>
      </c>
      <c r="B701" s="6" t="n">
        <v>3</v>
      </c>
      <c r="C701" s="6" t="n">
        <v>0.54681</v>
      </c>
      <c r="D701" s="6" t="n">
        <v>0.00452</v>
      </c>
      <c r="E701" s="6">
        <f>C701*sel_scale</f>
        <v/>
      </c>
      <c r="F701" s="6">
        <f>IF(AND(B701&gt;=10,B701&lt;=14),sel_ev_daily*sel_dayshare/5,IF(OR(B701&gt;=22,B701&lt;=5),sel_ev_daily*(1-sel_dayshare)/8,0))</f>
        <v/>
      </c>
    </row>
    <row r="702">
      <c r="A702" s="6" t="inlineStr">
        <is>
          <t>2012-07-30</t>
        </is>
      </c>
      <c r="B702" s="6" t="n">
        <v>4</v>
      </c>
      <c r="C702" s="6" t="n">
        <v>0.52221</v>
      </c>
      <c r="D702" s="6" t="n">
        <v>0.00439</v>
      </c>
      <c r="E702" s="6">
        <f>C702*sel_scale</f>
        <v/>
      </c>
      <c r="F702" s="6">
        <f>IF(AND(B702&gt;=10,B702&lt;=14),sel_ev_daily*sel_dayshare/5,IF(OR(B702&gt;=22,B702&lt;=5),sel_ev_daily*(1-sel_dayshare)/8,0))</f>
        <v/>
      </c>
    </row>
    <row r="703">
      <c r="A703" s="6" t="inlineStr">
        <is>
          <t>2012-07-30</t>
        </is>
      </c>
      <c r="B703" s="6" t="n">
        <v>5</v>
      </c>
      <c r="C703" s="6" t="n">
        <v>0.62974</v>
      </c>
      <c r="D703" s="6" t="n">
        <v>0.0041</v>
      </c>
      <c r="E703" s="6">
        <f>C703*sel_scale</f>
        <v/>
      </c>
      <c r="F703" s="6">
        <f>IF(AND(B703&gt;=10,B703&lt;=14),sel_ev_daily*sel_dayshare/5,IF(OR(B703&gt;=22,B703&lt;=5),sel_ev_daily*(1-sel_dayshare)/8,0))</f>
        <v/>
      </c>
    </row>
    <row r="704">
      <c r="A704" s="6" t="inlineStr">
        <is>
          <t>2012-07-30</t>
        </is>
      </c>
      <c r="B704" s="6" t="n">
        <v>6</v>
      </c>
      <c r="C704" s="6" t="n">
        <v>1.02554</v>
      </c>
      <c r="D704" s="6" t="n">
        <v>0.00319</v>
      </c>
      <c r="E704" s="6">
        <f>C704*sel_scale</f>
        <v/>
      </c>
      <c r="F704" s="6">
        <f>IF(AND(B704&gt;=10,B704&lt;=14),sel_ev_daily*sel_dayshare/5,IF(OR(B704&gt;=22,B704&lt;=5),sel_ev_daily*(1-sel_dayshare)/8,0))</f>
        <v/>
      </c>
    </row>
    <row r="705">
      <c r="A705" s="6" t="inlineStr">
        <is>
          <t>2012-07-30</t>
        </is>
      </c>
      <c r="B705" s="6" t="n">
        <v>7</v>
      </c>
      <c r="C705" s="6" t="n">
        <v>1.20544</v>
      </c>
      <c r="D705" s="6" t="n">
        <v>0.05239</v>
      </c>
      <c r="E705" s="6">
        <f>C705*sel_scale</f>
        <v/>
      </c>
      <c r="F705" s="6">
        <f>IF(AND(B705&gt;=10,B705&lt;=14),sel_ev_daily*sel_dayshare/5,IF(OR(B705&gt;=22,B705&lt;=5),sel_ev_daily*(1-sel_dayshare)/8,0))</f>
        <v/>
      </c>
    </row>
    <row r="706">
      <c r="A706" s="6" t="inlineStr">
        <is>
          <t>2012-07-30</t>
        </is>
      </c>
      <c r="B706" s="6" t="n">
        <v>8</v>
      </c>
      <c r="C706" s="6" t="n">
        <v>1.04921</v>
      </c>
      <c r="D706" s="6" t="n">
        <v>0.2238</v>
      </c>
      <c r="E706" s="6">
        <f>C706*sel_scale</f>
        <v/>
      </c>
      <c r="F706" s="6">
        <f>IF(AND(B706&gt;=10,B706&lt;=14),sel_ev_daily*sel_dayshare/5,IF(OR(B706&gt;=22,B706&lt;=5),sel_ev_daily*(1-sel_dayshare)/8,0))</f>
        <v/>
      </c>
    </row>
    <row r="707">
      <c r="A707" s="6" t="inlineStr">
        <is>
          <t>2012-07-30</t>
        </is>
      </c>
      <c r="B707" s="6" t="n">
        <v>9</v>
      </c>
      <c r="C707" s="6" t="n">
        <v>0.8501300000000001</v>
      </c>
      <c r="D707" s="6" t="n">
        <v>0.41099</v>
      </c>
      <c r="E707" s="6">
        <f>C707*sel_scale</f>
        <v/>
      </c>
      <c r="F707" s="6">
        <f>IF(AND(B707&gt;=10,B707&lt;=14),sel_ev_daily*sel_dayshare/5,IF(OR(B707&gt;=22,B707&lt;=5),sel_ev_daily*(1-sel_dayshare)/8,0))</f>
        <v/>
      </c>
    </row>
    <row r="708">
      <c r="A708" s="6" t="inlineStr">
        <is>
          <t>2012-07-30</t>
        </is>
      </c>
      <c r="B708" s="6" t="n">
        <v>10</v>
      </c>
      <c r="C708" s="6" t="n">
        <v>0.69208</v>
      </c>
      <c r="D708" s="6" t="n">
        <v>0.5154300000000001</v>
      </c>
      <c r="E708" s="6">
        <f>C708*sel_scale</f>
        <v/>
      </c>
      <c r="F708" s="6">
        <f>IF(AND(B708&gt;=10,B708&lt;=14),sel_ev_daily*sel_dayshare/5,IF(OR(B708&gt;=22,B708&lt;=5),sel_ev_daily*(1-sel_dayshare)/8,0))</f>
        <v/>
      </c>
    </row>
    <row r="709">
      <c r="A709" s="6" t="inlineStr">
        <is>
          <t>2012-07-30</t>
        </is>
      </c>
      <c r="B709" s="6" t="n">
        <v>11</v>
      </c>
      <c r="C709" s="6" t="n">
        <v>0.6878300000000001</v>
      </c>
      <c r="D709" s="6" t="n">
        <v>0.50619</v>
      </c>
      <c r="E709" s="6">
        <f>C709*sel_scale</f>
        <v/>
      </c>
      <c r="F709" s="6">
        <f>IF(AND(B709&gt;=10,B709&lt;=14),sel_ev_daily*sel_dayshare/5,IF(OR(B709&gt;=22,B709&lt;=5),sel_ev_daily*(1-sel_dayshare)/8,0))</f>
        <v/>
      </c>
    </row>
    <row r="710">
      <c r="A710" s="6" t="inlineStr">
        <is>
          <t>2012-07-30</t>
        </is>
      </c>
      <c r="B710" s="6" t="n">
        <v>12</v>
      </c>
      <c r="C710" s="6" t="n">
        <v>0.69759</v>
      </c>
      <c r="D710" s="6" t="n">
        <v>0.57542</v>
      </c>
      <c r="E710" s="6">
        <f>C710*sel_scale</f>
        <v/>
      </c>
      <c r="F710" s="6">
        <f>IF(AND(B710&gt;=10,B710&lt;=14),sel_ev_daily*sel_dayshare/5,IF(OR(B710&gt;=22,B710&lt;=5),sel_ev_daily*(1-sel_dayshare)/8,0))</f>
        <v/>
      </c>
    </row>
    <row r="711">
      <c r="A711" s="6" t="inlineStr">
        <is>
          <t>2012-07-30</t>
        </is>
      </c>
      <c r="B711" s="6" t="n">
        <v>13</v>
      </c>
      <c r="C711" s="6" t="n">
        <v>0.67349</v>
      </c>
      <c r="D711" s="6" t="n">
        <v>0.53608</v>
      </c>
      <c r="E711" s="6">
        <f>C711*sel_scale</f>
        <v/>
      </c>
      <c r="F711" s="6">
        <f>IF(AND(B711&gt;=10,B711&lt;=14),sel_ev_daily*sel_dayshare/5,IF(OR(B711&gt;=22,B711&lt;=5),sel_ev_daily*(1-sel_dayshare)/8,0))</f>
        <v/>
      </c>
    </row>
    <row r="712">
      <c r="A712" s="6" t="inlineStr">
        <is>
          <t>2012-07-30</t>
        </is>
      </c>
      <c r="B712" s="6" t="n">
        <v>14</v>
      </c>
      <c r="C712" s="6" t="n">
        <v>0.61446</v>
      </c>
      <c r="D712" s="6" t="n">
        <v>0.41841</v>
      </c>
      <c r="E712" s="6">
        <f>C712*sel_scale</f>
        <v/>
      </c>
      <c r="F712" s="6">
        <f>IF(AND(B712&gt;=10,B712&lt;=14),sel_ev_daily*sel_dayshare/5,IF(OR(B712&gt;=22,B712&lt;=5),sel_ev_daily*(1-sel_dayshare)/8,0))</f>
        <v/>
      </c>
    </row>
    <row r="713">
      <c r="A713" s="6" t="inlineStr">
        <is>
          <t>2012-07-30</t>
        </is>
      </c>
      <c r="B713" s="6" t="n">
        <v>15</v>
      </c>
      <c r="C713" s="6" t="n">
        <v>0.66291</v>
      </c>
      <c r="D713" s="6" t="n">
        <v>0.22559</v>
      </c>
      <c r="E713" s="6">
        <f>C713*sel_scale</f>
        <v/>
      </c>
      <c r="F713" s="6">
        <f>IF(AND(B713&gt;=10,B713&lt;=14),sel_ev_daily*sel_dayshare/5,IF(OR(B713&gt;=22,B713&lt;=5),sel_ev_daily*(1-sel_dayshare)/8,0))</f>
        <v/>
      </c>
    </row>
    <row r="714">
      <c r="A714" s="6" t="inlineStr">
        <is>
          <t>2012-07-30</t>
        </is>
      </c>
      <c r="B714" s="6" t="n">
        <v>16</v>
      </c>
      <c r="C714" s="6" t="n">
        <v>0.90534</v>
      </c>
      <c r="D714" s="6" t="n">
        <v>0.05079</v>
      </c>
      <c r="E714" s="6">
        <f>C714*sel_scale</f>
        <v/>
      </c>
      <c r="F714" s="6">
        <f>IF(AND(B714&gt;=10,B714&lt;=14),sel_ev_daily*sel_dayshare/5,IF(OR(B714&gt;=22,B714&lt;=5),sel_ev_daily*(1-sel_dayshare)/8,0))</f>
        <v/>
      </c>
    </row>
    <row r="715">
      <c r="A715" s="6" t="inlineStr">
        <is>
          <t>2012-07-30</t>
        </is>
      </c>
      <c r="B715" s="6" t="n">
        <v>17</v>
      </c>
      <c r="C715" s="6" t="n">
        <v>1.42628</v>
      </c>
      <c r="D715" s="6" t="n">
        <v>0.00025</v>
      </c>
      <c r="E715" s="6">
        <f>C715*sel_scale</f>
        <v/>
      </c>
      <c r="F715" s="6">
        <f>IF(AND(B715&gt;=10,B715&lt;=14),sel_ev_daily*sel_dayshare/5,IF(OR(B715&gt;=22,B715&lt;=5),sel_ev_daily*(1-sel_dayshare)/8,0))</f>
        <v/>
      </c>
    </row>
    <row r="716">
      <c r="A716" s="6" t="inlineStr">
        <is>
          <t>2012-07-30</t>
        </is>
      </c>
      <c r="B716" s="6" t="n">
        <v>18</v>
      </c>
      <c r="C716" s="6" t="n">
        <v>1.72478</v>
      </c>
      <c r="D716" s="6" t="n">
        <v>0.00013</v>
      </c>
      <c r="E716" s="6">
        <f>C716*sel_scale</f>
        <v/>
      </c>
      <c r="F716" s="6">
        <f>IF(AND(B716&gt;=10,B716&lt;=14),sel_ev_daily*sel_dayshare/5,IF(OR(B716&gt;=22,B716&lt;=5),sel_ev_daily*(1-sel_dayshare)/8,0))</f>
        <v/>
      </c>
    </row>
    <row r="717">
      <c r="A717" s="6" t="inlineStr">
        <is>
          <t>2012-07-30</t>
        </is>
      </c>
      <c r="B717" s="6" t="n">
        <v>19</v>
      </c>
      <c r="C717" s="6" t="n">
        <v>1.58409</v>
      </c>
      <c r="D717" s="6" t="n">
        <v>9.000000000000001e-05</v>
      </c>
      <c r="E717" s="6">
        <f>C717*sel_scale</f>
        <v/>
      </c>
      <c r="F717" s="6">
        <f>IF(AND(B717&gt;=10,B717&lt;=14),sel_ev_daily*sel_dayshare/5,IF(OR(B717&gt;=22,B717&lt;=5),sel_ev_daily*(1-sel_dayshare)/8,0))</f>
        <v/>
      </c>
    </row>
    <row r="718">
      <c r="A718" s="6" t="inlineStr">
        <is>
          <t>2012-07-30</t>
        </is>
      </c>
      <c r="B718" s="6" t="n">
        <v>20</v>
      </c>
      <c r="C718" s="6" t="n">
        <v>1.44444</v>
      </c>
      <c r="D718" s="6" t="n">
        <v>6.999999999999999e-05</v>
      </c>
      <c r="E718" s="6">
        <f>C718*sel_scale</f>
        <v/>
      </c>
      <c r="F718" s="6">
        <f>IF(AND(B718&gt;=10,B718&lt;=14),sel_ev_daily*sel_dayshare/5,IF(OR(B718&gt;=22,B718&lt;=5),sel_ev_daily*(1-sel_dayshare)/8,0))</f>
        <v/>
      </c>
    </row>
    <row r="719">
      <c r="A719" s="6" t="inlineStr">
        <is>
          <t>2012-07-30</t>
        </is>
      </c>
      <c r="B719" s="6" t="n">
        <v>21</v>
      </c>
      <c r="C719" s="6" t="n">
        <v>1.2481</v>
      </c>
      <c r="D719" s="6" t="n">
        <v>0.00019</v>
      </c>
      <c r="E719" s="6">
        <f>C719*sel_scale</f>
        <v/>
      </c>
      <c r="F719" s="6">
        <f>IF(AND(B719&gt;=10,B719&lt;=14),sel_ev_daily*sel_dayshare/5,IF(OR(B719&gt;=22,B719&lt;=5),sel_ev_daily*(1-sel_dayshare)/8,0))</f>
        <v/>
      </c>
    </row>
    <row r="720">
      <c r="A720" s="6" t="inlineStr">
        <is>
          <t>2012-07-30</t>
        </is>
      </c>
      <c r="B720" s="6" t="n">
        <v>22</v>
      </c>
      <c r="C720" s="6" t="n">
        <v>1.21156</v>
      </c>
      <c r="D720" s="6" t="n">
        <v>8.000000000000001e-05</v>
      </c>
      <c r="E720" s="6">
        <f>C720*sel_scale</f>
        <v/>
      </c>
      <c r="F720" s="6">
        <f>IF(AND(B720&gt;=10,B720&lt;=14),sel_ev_daily*sel_dayshare/5,IF(OR(B720&gt;=22,B720&lt;=5),sel_ev_daily*(1-sel_dayshare)/8,0))</f>
        <v/>
      </c>
    </row>
    <row r="721">
      <c r="A721" s="6" t="inlineStr">
        <is>
          <t>2012-07-30</t>
        </is>
      </c>
      <c r="B721" s="6" t="n">
        <v>23</v>
      </c>
      <c r="C721" s="6" t="n">
        <v>1.15891</v>
      </c>
      <c r="D721" s="6" t="n">
        <v>0.00013</v>
      </c>
      <c r="E721" s="6">
        <f>C721*sel_scale</f>
        <v/>
      </c>
      <c r="F721" s="6">
        <f>IF(AND(B721&gt;=10,B721&lt;=14),sel_ev_daily*sel_dayshare/5,IF(OR(B721&gt;=22,B721&lt;=5),sel_ev_daily*(1-sel_dayshare)/8,0))</f>
        <v/>
      </c>
    </row>
    <row r="722">
      <c r="A722" s="6" t="inlineStr">
        <is>
          <t>2012-07-31</t>
        </is>
      </c>
      <c r="B722" s="6" t="n">
        <v>0</v>
      </c>
      <c r="C722" s="6" t="n">
        <v>1.20007</v>
      </c>
      <c r="D722" s="6" t="n">
        <v>0.00032</v>
      </c>
      <c r="E722" s="6">
        <f>C722*sel_scale</f>
        <v/>
      </c>
      <c r="F722" s="6">
        <f>IF(AND(B722&gt;=10,B722&lt;=14),sel_ev_daily*sel_dayshare/5,IF(OR(B722&gt;=22,B722&lt;=5),sel_ev_daily*(1-sel_dayshare)/8,0))</f>
        <v/>
      </c>
    </row>
    <row r="723">
      <c r="A723" s="6" t="inlineStr">
        <is>
          <t>2012-07-31</t>
        </is>
      </c>
      <c r="B723" s="6" t="n">
        <v>1</v>
      </c>
      <c r="C723" s="6" t="n">
        <v>0.95348</v>
      </c>
      <c r="D723" s="6" t="n">
        <v>0.00149</v>
      </c>
      <c r="E723" s="6">
        <f>C723*sel_scale</f>
        <v/>
      </c>
      <c r="F723" s="6">
        <f>IF(AND(B723&gt;=10,B723&lt;=14),sel_ev_daily*sel_dayshare/5,IF(OR(B723&gt;=22,B723&lt;=5),sel_ev_daily*(1-sel_dayshare)/8,0))</f>
        <v/>
      </c>
    </row>
    <row r="724">
      <c r="A724" s="6" t="inlineStr">
        <is>
          <t>2012-07-31</t>
        </is>
      </c>
      <c r="B724" s="6" t="n">
        <v>2</v>
      </c>
      <c r="C724" s="6" t="n">
        <v>0.6801700000000001</v>
      </c>
      <c r="D724" s="6" t="n">
        <v>0.00311</v>
      </c>
      <c r="E724" s="6">
        <f>C724*sel_scale</f>
        <v/>
      </c>
      <c r="F724" s="6">
        <f>IF(AND(B724&gt;=10,B724&lt;=14),sel_ev_daily*sel_dayshare/5,IF(OR(B724&gt;=22,B724&lt;=5),sel_ev_daily*(1-sel_dayshare)/8,0))</f>
        <v/>
      </c>
    </row>
    <row r="725">
      <c r="A725" s="6" t="inlineStr">
        <is>
          <t>2012-07-31</t>
        </is>
      </c>
      <c r="B725" s="6" t="n">
        <v>3</v>
      </c>
      <c r="C725" s="6" t="n">
        <v>0.52581</v>
      </c>
      <c r="D725" s="6" t="n">
        <v>0.00444</v>
      </c>
      <c r="E725" s="6">
        <f>C725*sel_scale</f>
        <v/>
      </c>
      <c r="F725" s="6">
        <f>IF(AND(B725&gt;=10,B725&lt;=14),sel_ev_daily*sel_dayshare/5,IF(OR(B725&gt;=22,B725&lt;=5),sel_ev_daily*(1-sel_dayshare)/8,0))</f>
        <v/>
      </c>
    </row>
    <row r="726">
      <c r="A726" s="6" t="inlineStr">
        <is>
          <t>2012-07-31</t>
        </is>
      </c>
      <c r="B726" s="6" t="n">
        <v>4</v>
      </c>
      <c r="C726" s="6" t="n">
        <v>0.51462</v>
      </c>
      <c r="D726" s="6" t="n">
        <v>0.00448</v>
      </c>
      <c r="E726" s="6">
        <f>C726*sel_scale</f>
        <v/>
      </c>
      <c r="F726" s="6">
        <f>IF(AND(B726&gt;=10,B726&lt;=14),sel_ev_daily*sel_dayshare/5,IF(OR(B726&gt;=22,B726&lt;=5),sel_ev_daily*(1-sel_dayshare)/8,0))</f>
        <v/>
      </c>
    </row>
    <row r="727">
      <c r="A727" s="6" t="inlineStr">
        <is>
          <t>2012-07-31</t>
        </is>
      </c>
      <c r="B727" s="6" t="n">
        <v>5</v>
      </c>
      <c r="C727" s="6" t="n">
        <v>0.69499</v>
      </c>
      <c r="D727" s="6" t="n">
        <v>0.00405</v>
      </c>
      <c r="E727" s="6">
        <f>C727*sel_scale</f>
        <v/>
      </c>
      <c r="F727" s="6">
        <f>IF(AND(B727&gt;=10,B727&lt;=14),sel_ev_daily*sel_dayshare/5,IF(OR(B727&gt;=22,B727&lt;=5),sel_ev_daily*(1-sel_dayshare)/8,0))</f>
        <v/>
      </c>
    </row>
    <row r="728">
      <c r="A728" s="6" t="inlineStr">
        <is>
          <t>2012-07-31</t>
        </is>
      </c>
      <c r="B728" s="6" t="n">
        <v>6</v>
      </c>
      <c r="C728" s="6" t="n">
        <v>1.08151</v>
      </c>
      <c r="D728" s="6" t="n">
        <v>0.0034</v>
      </c>
      <c r="E728" s="6">
        <f>C728*sel_scale</f>
        <v/>
      </c>
      <c r="F728" s="6">
        <f>IF(AND(B728&gt;=10,B728&lt;=14),sel_ev_daily*sel_dayshare/5,IF(OR(B728&gt;=22,B728&lt;=5),sel_ev_daily*(1-sel_dayshare)/8,0))</f>
        <v/>
      </c>
    </row>
    <row r="729">
      <c r="A729" s="6" t="inlineStr">
        <is>
          <t>2012-07-31</t>
        </is>
      </c>
      <c r="B729" s="6" t="n">
        <v>7</v>
      </c>
      <c r="C729" s="6" t="n">
        <v>1.19986</v>
      </c>
      <c r="D729" s="6" t="n">
        <v>0.03763</v>
      </c>
      <c r="E729" s="6">
        <f>C729*sel_scale</f>
        <v/>
      </c>
      <c r="F729" s="6">
        <f>IF(AND(B729&gt;=10,B729&lt;=14),sel_ev_daily*sel_dayshare/5,IF(OR(B729&gt;=22,B729&lt;=5),sel_ev_daily*(1-sel_dayshare)/8,0))</f>
        <v/>
      </c>
    </row>
    <row r="730">
      <c r="A730" s="6" t="inlineStr">
        <is>
          <t>2012-07-31</t>
        </is>
      </c>
      <c r="B730" s="6" t="n">
        <v>8</v>
      </c>
      <c r="C730" s="6" t="n">
        <v>1.02941</v>
      </c>
      <c r="D730" s="6" t="n">
        <v>0.16283</v>
      </c>
      <c r="E730" s="6">
        <f>C730*sel_scale</f>
        <v/>
      </c>
      <c r="F730" s="6">
        <f>IF(AND(B730&gt;=10,B730&lt;=14),sel_ev_daily*sel_dayshare/5,IF(OR(B730&gt;=22,B730&lt;=5),sel_ev_daily*(1-sel_dayshare)/8,0))</f>
        <v/>
      </c>
    </row>
    <row r="731">
      <c r="A731" s="6" t="inlineStr">
        <is>
          <t>2012-07-31</t>
        </is>
      </c>
      <c r="B731" s="6" t="n">
        <v>9</v>
      </c>
      <c r="C731" s="6" t="n">
        <v>0.80814</v>
      </c>
      <c r="D731" s="6" t="n">
        <v>0.31754</v>
      </c>
      <c r="E731" s="6">
        <f>C731*sel_scale</f>
        <v/>
      </c>
      <c r="F731" s="6">
        <f>IF(AND(B731&gt;=10,B731&lt;=14),sel_ev_daily*sel_dayshare/5,IF(OR(B731&gt;=22,B731&lt;=5),sel_ev_daily*(1-sel_dayshare)/8,0))</f>
        <v/>
      </c>
    </row>
    <row r="732">
      <c r="A732" s="6" t="inlineStr">
        <is>
          <t>2012-07-31</t>
        </is>
      </c>
      <c r="B732" s="6" t="n">
        <v>10</v>
      </c>
      <c r="C732" s="6" t="n">
        <v>0.7143</v>
      </c>
      <c r="D732" s="6" t="n">
        <v>0.39218</v>
      </c>
      <c r="E732" s="6">
        <f>C732*sel_scale</f>
        <v/>
      </c>
      <c r="F732" s="6">
        <f>IF(AND(B732&gt;=10,B732&lt;=14),sel_ev_daily*sel_dayshare/5,IF(OR(B732&gt;=22,B732&lt;=5),sel_ev_daily*(1-sel_dayshare)/8,0))</f>
        <v/>
      </c>
    </row>
    <row r="733">
      <c r="A733" s="6" t="inlineStr">
        <is>
          <t>2012-07-31</t>
        </is>
      </c>
      <c r="B733" s="6" t="n">
        <v>11</v>
      </c>
      <c r="C733" s="6" t="n">
        <v>0.71524</v>
      </c>
      <c r="D733" s="6" t="n">
        <v>0.42839</v>
      </c>
      <c r="E733" s="6">
        <f>C733*sel_scale</f>
        <v/>
      </c>
      <c r="F733" s="6">
        <f>IF(AND(B733&gt;=10,B733&lt;=14),sel_ev_daily*sel_dayshare/5,IF(OR(B733&gt;=22,B733&lt;=5),sel_ev_daily*(1-sel_dayshare)/8,0))</f>
        <v/>
      </c>
    </row>
    <row r="734">
      <c r="A734" s="6" t="inlineStr">
        <is>
          <t>2012-07-31</t>
        </is>
      </c>
      <c r="B734" s="6" t="n">
        <v>12</v>
      </c>
      <c r="C734" s="6" t="n">
        <v>0.73849</v>
      </c>
      <c r="D734" s="6" t="n">
        <v>0.34337</v>
      </c>
      <c r="E734" s="6">
        <f>C734*sel_scale</f>
        <v/>
      </c>
      <c r="F734" s="6">
        <f>IF(AND(B734&gt;=10,B734&lt;=14),sel_ev_daily*sel_dayshare/5,IF(OR(B734&gt;=22,B734&lt;=5),sel_ev_daily*(1-sel_dayshare)/8,0))</f>
        <v/>
      </c>
    </row>
    <row r="735">
      <c r="A735" s="6" t="inlineStr">
        <is>
          <t>2012-07-31</t>
        </is>
      </c>
      <c r="B735" s="6" t="n">
        <v>13</v>
      </c>
      <c r="C735" s="6" t="n">
        <v>0.71823</v>
      </c>
      <c r="D735" s="6" t="n">
        <v>0.30991</v>
      </c>
      <c r="E735" s="6">
        <f>C735*sel_scale</f>
        <v/>
      </c>
      <c r="F735" s="6">
        <f>IF(AND(B735&gt;=10,B735&lt;=14),sel_ev_daily*sel_dayshare/5,IF(OR(B735&gt;=22,B735&lt;=5),sel_ev_daily*(1-sel_dayshare)/8,0))</f>
        <v/>
      </c>
    </row>
    <row r="736">
      <c r="A736" s="6" t="inlineStr">
        <is>
          <t>2012-07-31</t>
        </is>
      </c>
      <c r="B736" s="6" t="n">
        <v>14</v>
      </c>
      <c r="C736" s="6" t="n">
        <v>0.67409</v>
      </c>
      <c r="D736" s="6" t="n">
        <v>0.26776</v>
      </c>
      <c r="E736" s="6">
        <f>C736*sel_scale</f>
        <v/>
      </c>
      <c r="F736" s="6">
        <f>IF(AND(B736&gt;=10,B736&lt;=14),sel_ev_daily*sel_dayshare/5,IF(OR(B736&gt;=22,B736&lt;=5),sel_ev_daily*(1-sel_dayshare)/8,0))</f>
        <v/>
      </c>
    </row>
    <row r="737">
      <c r="A737" s="6" t="inlineStr">
        <is>
          <t>2012-07-31</t>
        </is>
      </c>
      <c r="B737" s="6" t="n">
        <v>15</v>
      </c>
      <c r="C737" s="6" t="n">
        <v>0.74114</v>
      </c>
      <c r="D737" s="6" t="n">
        <v>0.14639</v>
      </c>
      <c r="E737" s="6">
        <f>C737*sel_scale</f>
        <v/>
      </c>
      <c r="F737" s="6">
        <f>IF(AND(B737&gt;=10,B737&lt;=14),sel_ev_daily*sel_dayshare/5,IF(OR(B737&gt;=22,B737&lt;=5),sel_ev_daily*(1-sel_dayshare)/8,0))</f>
        <v/>
      </c>
    </row>
    <row r="738">
      <c r="A738" s="6" t="inlineStr">
        <is>
          <t>2012-07-31</t>
        </is>
      </c>
      <c r="B738" s="6" t="n">
        <v>16</v>
      </c>
      <c r="C738" s="6" t="n">
        <v>0.89847</v>
      </c>
      <c r="D738" s="6" t="n">
        <v>0.04605</v>
      </c>
      <c r="E738" s="6">
        <f>C738*sel_scale</f>
        <v/>
      </c>
      <c r="F738" s="6">
        <f>IF(AND(B738&gt;=10,B738&lt;=14),sel_ev_daily*sel_dayshare/5,IF(OR(B738&gt;=22,B738&lt;=5),sel_ev_daily*(1-sel_dayshare)/8,0))</f>
        <v/>
      </c>
    </row>
    <row r="739">
      <c r="A739" s="6" t="inlineStr">
        <is>
          <t>2012-07-31</t>
        </is>
      </c>
      <c r="B739" s="6" t="n">
        <v>17</v>
      </c>
      <c r="C739" s="6" t="n">
        <v>1.43772</v>
      </c>
      <c r="D739" s="6" t="n">
        <v>0.00023</v>
      </c>
      <c r="E739" s="6">
        <f>C739*sel_scale</f>
        <v/>
      </c>
      <c r="F739" s="6">
        <f>IF(AND(B739&gt;=10,B739&lt;=14),sel_ev_daily*sel_dayshare/5,IF(OR(B739&gt;=22,B739&lt;=5),sel_ev_daily*(1-sel_dayshare)/8,0))</f>
        <v/>
      </c>
    </row>
    <row r="740">
      <c r="A740" s="6" t="inlineStr">
        <is>
          <t>2012-07-31</t>
        </is>
      </c>
      <c r="B740" s="6" t="n">
        <v>18</v>
      </c>
      <c r="C740" s="6" t="n">
        <v>1.76251</v>
      </c>
      <c r="D740" s="6" t="n">
        <v>9.000000000000001e-05</v>
      </c>
      <c r="E740" s="6">
        <f>C740*sel_scale</f>
        <v/>
      </c>
      <c r="F740" s="6">
        <f>IF(AND(B740&gt;=10,B740&lt;=14),sel_ev_daily*sel_dayshare/5,IF(OR(B740&gt;=22,B740&lt;=5),sel_ev_daily*(1-sel_dayshare)/8,0))</f>
        <v/>
      </c>
    </row>
    <row r="741">
      <c r="A741" s="6" t="inlineStr">
        <is>
          <t>2012-07-31</t>
        </is>
      </c>
      <c r="B741" s="6" t="n">
        <v>19</v>
      </c>
      <c r="C741" s="6" t="n">
        <v>1.61568</v>
      </c>
      <c r="D741" s="6" t="n">
        <v>0.00012</v>
      </c>
      <c r="E741" s="6">
        <f>C741*sel_scale</f>
        <v/>
      </c>
      <c r="F741" s="6">
        <f>IF(AND(B741&gt;=10,B741&lt;=14),sel_ev_daily*sel_dayshare/5,IF(OR(B741&gt;=22,B741&lt;=5),sel_ev_daily*(1-sel_dayshare)/8,0))</f>
        <v/>
      </c>
    </row>
    <row r="742">
      <c r="A742" s="6" t="inlineStr">
        <is>
          <t>2012-07-31</t>
        </is>
      </c>
      <c r="B742" s="6" t="n">
        <v>20</v>
      </c>
      <c r="C742" s="6" t="n">
        <v>1.56145</v>
      </c>
      <c r="D742" s="6" t="n">
        <v>9.000000000000001e-05</v>
      </c>
      <c r="E742" s="6">
        <f>C742*sel_scale</f>
        <v/>
      </c>
      <c r="F742" s="6">
        <f>IF(AND(B742&gt;=10,B742&lt;=14),sel_ev_daily*sel_dayshare/5,IF(OR(B742&gt;=22,B742&lt;=5),sel_ev_daily*(1-sel_dayshare)/8,0))</f>
        <v/>
      </c>
    </row>
    <row r="743">
      <c r="A743" s="6" t="inlineStr">
        <is>
          <t>2012-07-31</t>
        </is>
      </c>
      <c r="B743" s="6" t="n">
        <v>21</v>
      </c>
      <c r="C743" s="6" t="n">
        <v>1.36168</v>
      </c>
      <c r="D743" s="6" t="n">
        <v>9.000000000000001e-05</v>
      </c>
      <c r="E743" s="6">
        <f>C743*sel_scale</f>
        <v/>
      </c>
      <c r="F743" s="6">
        <f>IF(AND(B743&gt;=10,B743&lt;=14),sel_ev_daily*sel_dayshare/5,IF(OR(B743&gt;=22,B743&lt;=5),sel_ev_daily*(1-sel_dayshare)/8,0))</f>
        <v/>
      </c>
    </row>
    <row r="744">
      <c r="A744" s="6" t="inlineStr">
        <is>
          <t>2012-07-31</t>
        </is>
      </c>
      <c r="B744" s="6" t="n">
        <v>22</v>
      </c>
      <c r="C744" s="6" t="n">
        <v>1.18622</v>
      </c>
      <c r="D744" s="6" t="n">
        <v>0.00015</v>
      </c>
      <c r="E744" s="6">
        <f>C744*sel_scale</f>
        <v/>
      </c>
      <c r="F744" s="6">
        <f>IF(AND(B744&gt;=10,B744&lt;=14),sel_ev_daily*sel_dayshare/5,IF(OR(B744&gt;=22,B744&lt;=5),sel_ev_daily*(1-sel_dayshare)/8,0))</f>
        <v/>
      </c>
    </row>
    <row r="745">
      <c r="A745" s="6" t="inlineStr">
        <is>
          <t>2012-07-31</t>
        </is>
      </c>
      <c r="B745" s="6" t="n">
        <v>23</v>
      </c>
      <c r="C745" s="6" t="n">
        <v>1.22322</v>
      </c>
      <c r="D745" s="6" t="n">
        <v>0.00025</v>
      </c>
      <c r="E745" s="6">
        <f>C745*sel_scale</f>
        <v/>
      </c>
      <c r="F745" s="6">
        <f>IF(AND(B745&gt;=10,B745&lt;=14),sel_ev_daily*sel_dayshare/5,IF(OR(B745&gt;=22,B745&lt;=5),sel_ev_daily*(1-sel_dayshare)/8,0))</f>
        <v/>
      </c>
    </row>
    <row r="746">
      <c r="A746" s="6" t="inlineStr">
        <is>
          <t>2012-08-01</t>
        </is>
      </c>
      <c r="B746" s="6" t="n">
        <v>0</v>
      </c>
      <c r="C746" s="6" t="n">
        <v>1.18515</v>
      </c>
      <c r="D746" s="6" t="n">
        <v>0.00036</v>
      </c>
      <c r="E746" s="6">
        <f>C746*sel_scale</f>
        <v/>
      </c>
      <c r="F746" s="6">
        <f>IF(AND(B746&gt;=10,B746&lt;=14),sel_ev_daily*sel_dayshare/5,IF(OR(B746&gt;=22,B746&lt;=5),sel_ev_daily*(1-sel_dayshare)/8,0))</f>
        <v/>
      </c>
    </row>
    <row r="747">
      <c r="A747" s="6" t="inlineStr">
        <is>
          <t>2012-08-01</t>
        </is>
      </c>
      <c r="B747" s="6" t="n">
        <v>1</v>
      </c>
      <c r="C747" s="6" t="n">
        <v>1.02962</v>
      </c>
      <c r="D747" s="6" t="n">
        <v>0.0008</v>
      </c>
      <c r="E747" s="6">
        <f>C747*sel_scale</f>
        <v/>
      </c>
      <c r="F747" s="6">
        <f>IF(AND(B747&gt;=10,B747&lt;=14),sel_ev_daily*sel_dayshare/5,IF(OR(B747&gt;=22,B747&lt;=5),sel_ev_daily*(1-sel_dayshare)/8,0))</f>
        <v/>
      </c>
    </row>
    <row r="748">
      <c r="A748" s="6" t="inlineStr">
        <is>
          <t>2012-08-01</t>
        </is>
      </c>
      <c r="B748" s="6" t="n">
        <v>2</v>
      </c>
      <c r="C748" s="6" t="n">
        <v>0.78988</v>
      </c>
      <c r="D748" s="6" t="n">
        <v>0.00302</v>
      </c>
      <c r="E748" s="6">
        <f>C748*sel_scale</f>
        <v/>
      </c>
      <c r="F748" s="6">
        <f>IF(AND(B748&gt;=10,B748&lt;=14),sel_ev_daily*sel_dayshare/5,IF(OR(B748&gt;=22,B748&lt;=5),sel_ev_daily*(1-sel_dayshare)/8,0))</f>
        <v/>
      </c>
    </row>
    <row r="749">
      <c r="A749" s="6" t="inlineStr">
        <is>
          <t>2012-08-01</t>
        </is>
      </c>
      <c r="B749" s="6" t="n">
        <v>3</v>
      </c>
      <c r="C749" s="6" t="n">
        <v>0.54466</v>
      </c>
      <c r="D749" s="6" t="n">
        <v>0.00448</v>
      </c>
      <c r="E749" s="6">
        <f>C749*sel_scale</f>
        <v/>
      </c>
      <c r="F749" s="6">
        <f>IF(AND(B749&gt;=10,B749&lt;=14),sel_ev_daily*sel_dayshare/5,IF(OR(B749&gt;=22,B749&lt;=5),sel_ev_daily*(1-sel_dayshare)/8,0))</f>
        <v/>
      </c>
    </row>
    <row r="750">
      <c r="A750" s="6" t="inlineStr">
        <is>
          <t>2012-08-01</t>
        </is>
      </c>
      <c r="B750" s="6" t="n">
        <v>4</v>
      </c>
      <c r="C750" s="6" t="n">
        <v>0.5261</v>
      </c>
      <c r="D750" s="6" t="n">
        <v>0.00439</v>
      </c>
      <c r="E750" s="6">
        <f>C750*sel_scale</f>
        <v/>
      </c>
      <c r="F750" s="6">
        <f>IF(AND(B750&gt;=10,B750&lt;=14),sel_ev_daily*sel_dayshare/5,IF(OR(B750&gt;=22,B750&lt;=5),sel_ev_daily*(1-sel_dayshare)/8,0))</f>
        <v/>
      </c>
    </row>
    <row r="751">
      <c r="A751" s="6" t="inlineStr">
        <is>
          <t>2012-08-01</t>
        </is>
      </c>
      <c r="B751" s="6" t="n">
        <v>5</v>
      </c>
      <c r="C751" s="6" t="n">
        <v>0.64618</v>
      </c>
      <c r="D751" s="6" t="n">
        <v>0.00401</v>
      </c>
      <c r="E751" s="6">
        <f>C751*sel_scale</f>
        <v/>
      </c>
      <c r="F751" s="6">
        <f>IF(AND(B751&gt;=10,B751&lt;=14),sel_ev_daily*sel_dayshare/5,IF(OR(B751&gt;=22,B751&lt;=5),sel_ev_daily*(1-sel_dayshare)/8,0))</f>
        <v/>
      </c>
    </row>
    <row r="752">
      <c r="A752" s="6" t="inlineStr">
        <is>
          <t>2012-08-01</t>
        </is>
      </c>
      <c r="B752" s="6" t="n">
        <v>6</v>
      </c>
      <c r="C752" s="6" t="n">
        <v>1.13433</v>
      </c>
      <c r="D752" s="6" t="n">
        <v>0.00324</v>
      </c>
      <c r="E752" s="6">
        <f>C752*sel_scale</f>
        <v/>
      </c>
      <c r="F752" s="6">
        <f>IF(AND(B752&gt;=10,B752&lt;=14),sel_ev_daily*sel_dayshare/5,IF(OR(B752&gt;=22,B752&lt;=5),sel_ev_daily*(1-sel_dayshare)/8,0))</f>
        <v/>
      </c>
    </row>
    <row r="753">
      <c r="A753" s="6" t="inlineStr">
        <is>
          <t>2012-08-01</t>
        </is>
      </c>
      <c r="B753" s="6" t="n">
        <v>7</v>
      </c>
      <c r="C753" s="6" t="n">
        <v>1.30857</v>
      </c>
      <c r="D753" s="6" t="n">
        <v>0.05322</v>
      </c>
      <c r="E753" s="6">
        <f>C753*sel_scale</f>
        <v/>
      </c>
      <c r="F753" s="6">
        <f>IF(AND(B753&gt;=10,B753&lt;=14),sel_ev_daily*sel_dayshare/5,IF(OR(B753&gt;=22,B753&lt;=5),sel_ev_daily*(1-sel_dayshare)/8,0))</f>
        <v/>
      </c>
    </row>
    <row r="754">
      <c r="A754" s="6" t="inlineStr">
        <is>
          <t>2012-08-01</t>
        </is>
      </c>
      <c r="B754" s="6" t="n">
        <v>8</v>
      </c>
      <c r="C754" s="6" t="n">
        <v>1.06967</v>
      </c>
      <c r="D754" s="6" t="n">
        <v>0.22174</v>
      </c>
      <c r="E754" s="6">
        <f>C754*sel_scale</f>
        <v/>
      </c>
      <c r="F754" s="6">
        <f>IF(AND(B754&gt;=10,B754&lt;=14),sel_ev_daily*sel_dayshare/5,IF(OR(B754&gt;=22,B754&lt;=5),sel_ev_daily*(1-sel_dayshare)/8,0))</f>
        <v/>
      </c>
    </row>
    <row r="755">
      <c r="A755" s="6" t="inlineStr">
        <is>
          <t>2012-08-01</t>
        </is>
      </c>
      <c r="B755" s="6" t="n">
        <v>9</v>
      </c>
      <c r="C755" s="6" t="n">
        <v>0.82128</v>
      </c>
      <c r="D755" s="6" t="n">
        <v>0.41292</v>
      </c>
      <c r="E755" s="6">
        <f>C755*sel_scale</f>
        <v/>
      </c>
      <c r="F755" s="6">
        <f>IF(AND(B755&gt;=10,B755&lt;=14),sel_ev_daily*sel_dayshare/5,IF(OR(B755&gt;=22,B755&lt;=5),sel_ev_daily*(1-sel_dayshare)/8,0))</f>
        <v/>
      </c>
    </row>
    <row r="756">
      <c r="A756" s="6" t="inlineStr">
        <is>
          <t>2012-08-01</t>
        </is>
      </c>
      <c r="B756" s="6" t="n">
        <v>10</v>
      </c>
      <c r="C756" s="6" t="n">
        <v>0.71084</v>
      </c>
      <c r="D756" s="6" t="n">
        <v>0.53545</v>
      </c>
      <c r="E756" s="6">
        <f>C756*sel_scale</f>
        <v/>
      </c>
      <c r="F756" s="6">
        <f>IF(AND(B756&gt;=10,B756&lt;=14),sel_ev_daily*sel_dayshare/5,IF(OR(B756&gt;=22,B756&lt;=5),sel_ev_daily*(1-sel_dayshare)/8,0))</f>
        <v/>
      </c>
    </row>
    <row r="757">
      <c r="A757" s="6" t="inlineStr">
        <is>
          <t>2012-08-01</t>
        </is>
      </c>
      <c r="B757" s="6" t="n">
        <v>11</v>
      </c>
      <c r="C757" s="6" t="n">
        <v>0.67235</v>
      </c>
      <c r="D757" s="6" t="n">
        <v>0.59505</v>
      </c>
      <c r="E757" s="6">
        <f>C757*sel_scale</f>
        <v/>
      </c>
      <c r="F757" s="6">
        <f>IF(AND(B757&gt;=10,B757&lt;=14),sel_ev_daily*sel_dayshare/5,IF(OR(B757&gt;=22,B757&lt;=5),sel_ev_daily*(1-sel_dayshare)/8,0))</f>
        <v/>
      </c>
    </row>
    <row r="758">
      <c r="A758" s="6" t="inlineStr">
        <is>
          <t>2012-08-01</t>
        </is>
      </c>
      <c r="B758" s="6" t="n">
        <v>12</v>
      </c>
      <c r="C758" s="6" t="n">
        <v>0.66518</v>
      </c>
      <c r="D758" s="6" t="n">
        <v>0.55921</v>
      </c>
      <c r="E758" s="6">
        <f>C758*sel_scale</f>
        <v/>
      </c>
      <c r="F758" s="6">
        <f>IF(AND(B758&gt;=10,B758&lt;=14),sel_ev_daily*sel_dayshare/5,IF(OR(B758&gt;=22,B758&lt;=5),sel_ev_daily*(1-sel_dayshare)/8,0))</f>
        <v/>
      </c>
    </row>
    <row r="759">
      <c r="A759" s="6" t="inlineStr">
        <is>
          <t>2012-08-01</t>
        </is>
      </c>
      <c r="B759" s="6" t="n">
        <v>13</v>
      </c>
      <c r="C759" s="6" t="n">
        <v>0.63313</v>
      </c>
      <c r="D759" s="6" t="n">
        <v>0.43243</v>
      </c>
      <c r="E759" s="6">
        <f>C759*sel_scale</f>
        <v/>
      </c>
      <c r="F759" s="6">
        <f>IF(AND(B759&gt;=10,B759&lt;=14),sel_ev_daily*sel_dayshare/5,IF(OR(B759&gt;=22,B759&lt;=5),sel_ev_daily*(1-sel_dayshare)/8,0))</f>
        <v/>
      </c>
    </row>
    <row r="760">
      <c r="A760" s="6" t="inlineStr">
        <is>
          <t>2012-08-01</t>
        </is>
      </c>
      <c r="B760" s="6" t="n">
        <v>14</v>
      </c>
      <c r="C760" s="6" t="n">
        <v>0.61398</v>
      </c>
      <c r="D760" s="6" t="n">
        <v>0.3255</v>
      </c>
      <c r="E760" s="6">
        <f>C760*sel_scale</f>
        <v/>
      </c>
      <c r="F760" s="6">
        <f>IF(AND(B760&gt;=10,B760&lt;=14),sel_ev_daily*sel_dayshare/5,IF(OR(B760&gt;=22,B760&lt;=5),sel_ev_daily*(1-sel_dayshare)/8,0))</f>
        <v/>
      </c>
    </row>
    <row r="761">
      <c r="A761" s="6" t="inlineStr">
        <is>
          <t>2012-08-01</t>
        </is>
      </c>
      <c r="B761" s="6" t="n">
        <v>15</v>
      </c>
      <c r="C761" s="6" t="n">
        <v>0.69647</v>
      </c>
      <c r="D761" s="6" t="n">
        <v>0.19125</v>
      </c>
      <c r="E761" s="6">
        <f>C761*sel_scale</f>
        <v/>
      </c>
      <c r="F761" s="6">
        <f>IF(AND(B761&gt;=10,B761&lt;=14),sel_ev_daily*sel_dayshare/5,IF(OR(B761&gt;=22,B761&lt;=5),sel_ev_daily*(1-sel_dayshare)/8,0))</f>
        <v/>
      </c>
    </row>
    <row r="762">
      <c r="A762" s="6" t="inlineStr">
        <is>
          <t>2012-08-01</t>
        </is>
      </c>
      <c r="B762" s="6" t="n">
        <v>16</v>
      </c>
      <c r="C762" s="6" t="n">
        <v>0.91107</v>
      </c>
      <c r="D762" s="6" t="n">
        <v>0.04884</v>
      </c>
      <c r="E762" s="6">
        <f>C762*sel_scale</f>
        <v/>
      </c>
      <c r="F762" s="6">
        <f>IF(AND(B762&gt;=10,B762&lt;=14),sel_ev_daily*sel_dayshare/5,IF(OR(B762&gt;=22,B762&lt;=5),sel_ev_daily*(1-sel_dayshare)/8,0))</f>
        <v/>
      </c>
    </row>
    <row r="763">
      <c r="A763" s="6" t="inlineStr">
        <is>
          <t>2012-08-01</t>
        </is>
      </c>
      <c r="B763" s="6" t="n">
        <v>17</v>
      </c>
      <c r="C763" s="6" t="n">
        <v>1.45826</v>
      </c>
      <c r="D763" s="6" t="n">
        <v>0.00039</v>
      </c>
      <c r="E763" s="6">
        <f>C763*sel_scale</f>
        <v/>
      </c>
      <c r="F763" s="6">
        <f>IF(AND(B763&gt;=10,B763&lt;=14),sel_ev_daily*sel_dayshare/5,IF(OR(B763&gt;=22,B763&lt;=5),sel_ev_daily*(1-sel_dayshare)/8,0))</f>
        <v/>
      </c>
    </row>
    <row r="764">
      <c r="A764" s="6" t="inlineStr">
        <is>
          <t>2012-08-01</t>
        </is>
      </c>
      <c r="B764" s="6" t="n">
        <v>18</v>
      </c>
      <c r="C764" s="6" t="n">
        <v>1.72773</v>
      </c>
      <c r="D764" s="6" t="n">
        <v>0.00013</v>
      </c>
      <c r="E764" s="6">
        <f>C764*sel_scale</f>
        <v/>
      </c>
      <c r="F764" s="6">
        <f>IF(AND(B764&gt;=10,B764&lt;=14),sel_ev_daily*sel_dayshare/5,IF(OR(B764&gt;=22,B764&lt;=5),sel_ev_daily*(1-sel_dayshare)/8,0))</f>
        <v/>
      </c>
    </row>
    <row r="765">
      <c r="A765" s="6" t="inlineStr">
        <is>
          <t>2012-08-01</t>
        </is>
      </c>
      <c r="B765" s="6" t="n">
        <v>19</v>
      </c>
      <c r="C765" s="6" t="n">
        <v>1.67209</v>
      </c>
      <c r="D765" s="6" t="n">
        <v>0.00016</v>
      </c>
      <c r="E765" s="6">
        <f>C765*sel_scale</f>
        <v/>
      </c>
      <c r="F765" s="6">
        <f>IF(AND(B765&gt;=10,B765&lt;=14),sel_ev_daily*sel_dayshare/5,IF(OR(B765&gt;=22,B765&lt;=5),sel_ev_daily*(1-sel_dayshare)/8,0))</f>
        <v/>
      </c>
    </row>
    <row r="766">
      <c r="A766" s="6" t="inlineStr">
        <is>
          <t>2012-08-01</t>
        </is>
      </c>
      <c r="B766" s="6" t="n">
        <v>20</v>
      </c>
      <c r="C766" s="6" t="n">
        <v>1.60375</v>
      </c>
      <c r="D766" s="6" t="n">
        <v>5e-05</v>
      </c>
      <c r="E766" s="6">
        <f>C766*sel_scale</f>
        <v/>
      </c>
      <c r="F766" s="6">
        <f>IF(AND(B766&gt;=10,B766&lt;=14),sel_ev_daily*sel_dayshare/5,IF(OR(B766&gt;=22,B766&lt;=5),sel_ev_daily*(1-sel_dayshare)/8,0))</f>
        <v/>
      </c>
    </row>
    <row r="767">
      <c r="A767" s="6" t="inlineStr">
        <is>
          <t>2012-08-01</t>
        </is>
      </c>
      <c r="B767" s="6" t="n">
        <v>21</v>
      </c>
      <c r="C767" s="6" t="n">
        <v>1.46258</v>
      </c>
      <c r="D767" s="6" t="n">
        <v>8.000000000000001e-05</v>
      </c>
      <c r="E767" s="6">
        <f>C767*sel_scale</f>
        <v/>
      </c>
      <c r="F767" s="6">
        <f>IF(AND(B767&gt;=10,B767&lt;=14),sel_ev_daily*sel_dayshare/5,IF(OR(B767&gt;=22,B767&lt;=5),sel_ev_daily*(1-sel_dayshare)/8,0))</f>
        <v/>
      </c>
    </row>
    <row r="768">
      <c r="A768" s="6" t="inlineStr">
        <is>
          <t>2012-08-01</t>
        </is>
      </c>
      <c r="B768" s="6" t="n">
        <v>22</v>
      </c>
      <c r="C768" s="6" t="n">
        <v>1.28088</v>
      </c>
      <c r="D768" s="6" t="n">
        <v>9.000000000000001e-05</v>
      </c>
      <c r="E768" s="6">
        <f>C768*sel_scale</f>
        <v/>
      </c>
      <c r="F768" s="6">
        <f>IF(AND(B768&gt;=10,B768&lt;=14),sel_ev_daily*sel_dayshare/5,IF(OR(B768&gt;=22,B768&lt;=5),sel_ev_daily*(1-sel_dayshare)/8,0))</f>
        <v/>
      </c>
    </row>
    <row r="769">
      <c r="A769" s="6" t="inlineStr">
        <is>
          <t>2012-08-01</t>
        </is>
      </c>
      <c r="B769" s="6" t="n">
        <v>23</v>
      </c>
      <c r="C769" s="6" t="n">
        <v>1.21024</v>
      </c>
      <c r="D769" s="6" t="n">
        <v>0.0002</v>
      </c>
      <c r="E769" s="6">
        <f>C769*sel_scale</f>
        <v/>
      </c>
      <c r="F769" s="6">
        <f>IF(AND(B769&gt;=10,B769&lt;=14),sel_ev_daily*sel_dayshare/5,IF(OR(B769&gt;=22,B769&lt;=5),sel_ev_daily*(1-sel_dayshare)/8,0))</f>
        <v/>
      </c>
    </row>
    <row r="770">
      <c r="A770" s="6" t="inlineStr">
        <is>
          <t>2012-08-02</t>
        </is>
      </c>
      <c r="B770" s="6" t="n">
        <v>0</v>
      </c>
      <c r="C770" s="6" t="n">
        <v>1.238</v>
      </c>
      <c r="D770" s="6" t="n">
        <v>0.00046</v>
      </c>
      <c r="E770" s="6">
        <f>C770*sel_scale</f>
        <v/>
      </c>
      <c r="F770" s="6">
        <f>IF(AND(B770&gt;=10,B770&lt;=14),sel_ev_daily*sel_dayshare/5,IF(OR(B770&gt;=22,B770&lt;=5),sel_ev_daily*(1-sel_dayshare)/8,0))</f>
        <v/>
      </c>
    </row>
    <row r="771">
      <c r="A771" s="6" t="inlineStr">
        <is>
          <t>2012-08-02</t>
        </is>
      </c>
      <c r="B771" s="6" t="n">
        <v>1</v>
      </c>
      <c r="C771" s="6" t="n">
        <v>1.02552</v>
      </c>
      <c r="D771" s="6" t="n">
        <v>0.00165</v>
      </c>
      <c r="E771" s="6">
        <f>C771*sel_scale</f>
        <v/>
      </c>
      <c r="F771" s="6">
        <f>IF(AND(B771&gt;=10,B771&lt;=14),sel_ev_daily*sel_dayshare/5,IF(OR(B771&gt;=22,B771&lt;=5),sel_ev_daily*(1-sel_dayshare)/8,0))</f>
        <v/>
      </c>
    </row>
    <row r="772">
      <c r="A772" s="6" t="inlineStr">
        <is>
          <t>2012-08-02</t>
        </is>
      </c>
      <c r="B772" s="6" t="n">
        <v>2</v>
      </c>
      <c r="C772" s="6" t="n">
        <v>0.75156</v>
      </c>
      <c r="D772" s="6" t="n">
        <v>0.00164</v>
      </c>
      <c r="E772" s="6">
        <f>C772*sel_scale</f>
        <v/>
      </c>
      <c r="F772" s="6">
        <f>IF(AND(B772&gt;=10,B772&lt;=14),sel_ev_daily*sel_dayshare/5,IF(OR(B772&gt;=22,B772&lt;=5),sel_ev_daily*(1-sel_dayshare)/8,0))</f>
        <v/>
      </c>
    </row>
    <row r="773">
      <c r="A773" s="6" t="inlineStr">
        <is>
          <t>2012-08-02</t>
        </is>
      </c>
      <c r="B773" s="6" t="n">
        <v>3</v>
      </c>
      <c r="C773" s="6" t="n">
        <v>0.54786</v>
      </c>
      <c r="D773" s="6" t="n">
        <v>0.00277</v>
      </c>
      <c r="E773" s="6">
        <f>C773*sel_scale</f>
        <v/>
      </c>
      <c r="F773" s="6">
        <f>IF(AND(B773&gt;=10,B773&lt;=14),sel_ev_daily*sel_dayshare/5,IF(OR(B773&gt;=22,B773&lt;=5),sel_ev_daily*(1-sel_dayshare)/8,0))</f>
        <v/>
      </c>
    </row>
    <row r="774">
      <c r="A774" s="6" t="inlineStr">
        <is>
          <t>2012-08-02</t>
        </is>
      </c>
      <c r="B774" s="6" t="n">
        <v>4</v>
      </c>
      <c r="C774" s="6" t="n">
        <v>0.54508</v>
      </c>
      <c r="D774" s="6" t="n">
        <v>0.00398</v>
      </c>
      <c r="E774" s="6">
        <f>C774*sel_scale</f>
        <v/>
      </c>
      <c r="F774" s="6">
        <f>IF(AND(B774&gt;=10,B774&lt;=14),sel_ev_daily*sel_dayshare/5,IF(OR(B774&gt;=22,B774&lt;=5),sel_ev_daily*(1-sel_dayshare)/8,0))</f>
        <v/>
      </c>
    </row>
    <row r="775">
      <c r="A775" s="6" t="inlineStr">
        <is>
          <t>2012-08-02</t>
        </is>
      </c>
      <c r="B775" s="6" t="n">
        <v>5</v>
      </c>
      <c r="C775" s="6" t="n">
        <v>0.66556</v>
      </c>
      <c r="D775" s="6" t="n">
        <v>0.00383</v>
      </c>
      <c r="E775" s="6">
        <f>C775*sel_scale</f>
        <v/>
      </c>
      <c r="F775" s="6">
        <f>IF(AND(B775&gt;=10,B775&lt;=14),sel_ev_daily*sel_dayshare/5,IF(OR(B775&gt;=22,B775&lt;=5),sel_ev_daily*(1-sel_dayshare)/8,0))</f>
        <v/>
      </c>
    </row>
    <row r="776">
      <c r="A776" s="6" t="inlineStr">
        <is>
          <t>2012-08-02</t>
        </is>
      </c>
      <c r="B776" s="6" t="n">
        <v>6</v>
      </c>
      <c r="C776" s="6" t="n">
        <v>1.04227</v>
      </c>
      <c r="D776" s="6" t="n">
        <v>0.00312</v>
      </c>
      <c r="E776" s="6">
        <f>C776*sel_scale</f>
        <v/>
      </c>
      <c r="F776" s="6">
        <f>IF(AND(B776&gt;=10,B776&lt;=14),sel_ev_daily*sel_dayshare/5,IF(OR(B776&gt;=22,B776&lt;=5),sel_ev_daily*(1-sel_dayshare)/8,0))</f>
        <v/>
      </c>
    </row>
    <row r="777">
      <c r="A777" s="6" t="inlineStr">
        <is>
          <t>2012-08-02</t>
        </is>
      </c>
      <c r="B777" s="6" t="n">
        <v>7</v>
      </c>
      <c r="C777" s="6" t="n">
        <v>1.29634</v>
      </c>
      <c r="D777" s="6" t="n">
        <v>0.05733</v>
      </c>
      <c r="E777" s="6">
        <f>C777*sel_scale</f>
        <v/>
      </c>
      <c r="F777" s="6">
        <f>IF(AND(B777&gt;=10,B777&lt;=14),sel_ev_daily*sel_dayshare/5,IF(OR(B777&gt;=22,B777&lt;=5),sel_ev_daily*(1-sel_dayshare)/8,0))</f>
        <v/>
      </c>
    </row>
    <row r="778">
      <c r="A778" s="6" t="inlineStr">
        <is>
          <t>2012-08-02</t>
        </is>
      </c>
      <c r="B778" s="6" t="n">
        <v>8</v>
      </c>
      <c r="C778" s="6" t="n">
        <v>1.11432</v>
      </c>
      <c r="D778" s="6" t="n">
        <v>0.23548</v>
      </c>
      <c r="E778" s="6">
        <f>C778*sel_scale</f>
        <v/>
      </c>
      <c r="F778" s="6">
        <f>IF(AND(B778&gt;=10,B778&lt;=14),sel_ev_daily*sel_dayshare/5,IF(OR(B778&gt;=22,B778&lt;=5),sel_ev_daily*(1-sel_dayshare)/8,0))</f>
        <v/>
      </c>
    </row>
    <row r="779">
      <c r="A779" s="6" t="inlineStr">
        <is>
          <t>2012-08-02</t>
        </is>
      </c>
      <c r="B779" s="6" t="n">
        <v>9</v>
      </c>
      <c r="C779" s="6" t="n">
        <v>0.88822</v>
      </c>
      <c r="D779" s="6" t="n">
        <v>0.42383</v>
      </c>
      <c r="E779" s="6">
        <f>C779*sel_scale</f>
        <v/>
      </c>
      <c r="F779" s="6">
        <f>IF(AND(B779&gt;=10,B779&lt;=14),sel_ev_daily*sel_dayshare/5,IF(OR(B779&gt;=22,B779&lt;=5),sel_ev_daily*(1-sel_dayshare)/8,0))</f>
        <v/>
      </c>
    </row>
    <row r="780">
      <c r="A780" s="6" t="inlineStr">
        <is>
          <t>2012-08-02</t>
        </is>
      </c>
      <c r="B780" s="6" t="n">
        <v>10</v>
      </c>
      <c r="C780" s="6" t="n">
        <v>0.7055</v>
      </c>
      <c r="D780" s="6" t="n">
        <v>0.54906</v>
      </c>
      <c r="E780" s="6">
        <f>C780*sel_scale</f>
        <v/>
      </c>
      <c r="F780" s="6">
        <f>IF(AND(B780&gt;=10,B780&lt;=14),sel_ev_daily*sel_dayshare/5,IF(OR(B780&gt;=22,B780&lt;=5),sel_ev_daily*(1-sel_dayshare)/8,0))</f>
        <v/>
      </c>
    </row>
    <row r="781">
      <c r="A781" s="6" t="inlineStr">
        <is>
          <t>2012-08-02</t>
        </is>
      </c>
      <c r="B781" s="6" t="n">
        <v>11</v>
      </c>
      <c r="C781" s="6" t="n">
        <v>0.69238</v>
      </c>
      <c r="D781" s="6" t="n">
        <v>0.60654</v>
      </c>
      <c r="E781" s="6">
        <f>C781*sel_scale</f>
        <v/>
      </c>
      <c r="F781" s="6">
        <f>IF(AND(B781&gt;=10,B781&lt;=14),sel_ev_daily*sel_dayshare/5,IF(OR(B781&gt;=22,B781&lt;=5),sel_ev_daily*(1-sel_dayshare)/8,0))</f>
        <v/>
      </c>
    </row>
    <row r="782">
      <c r="A782" s="6" t="inlineStr">
        <is>
          <t>2012-08-02</t>
        </is>
      </c>
      <c r="B782" s="6" t="n">
        <v>12</v>
      </c>
      <c r="C782" s="6" t="n">
        <v>0.6641</v>
      </c>
      <c r="D782" s="6" t="n">
        <v>0.59496</v>
      </c>
      <c r="E782" s="6">
        <f>C782*sel_scale</f>
        <v/>
      </c>
      <c r="F782" s="6">
        <f>IF(AND(B782&gt;=10,B782&lt;=14),sel_ev_daily*sel_dayshare/5,IF(OR(B782&gt;=22,B782&lt;=5),sel_ev_daily*(1-sel_dayshare)/8,0))</f>
        <v/>
      </c>
    </row>
    <row r="783">
      <c r="A783" s="6" t="inlineStr">
        <is>
          <t>2012-08-02</t>
        </is>
      </c>
      <c r="B783" s="6" t="n">
        <v>13</v>
      </c>
      <c r="C783" s="6" t="n">
        <v>0.61129</v>
      </c>
      <c r="D783" s="6" t="n">
        <v>0.54483</v>
      </c>
      <c r="E783" s="6">
        <f>C783*sel_scale</f>
        <v/>
      </c>
      <c r="F783" s="6">
        <f>IF(AND(B783&gt;=10,B783&lt;=14),sel_ev_daily*sel_dayshare/5,IF(OR(B783&gt;=22,B783&lt;=5),sel_ev_daily*(1-sel_dayshare)/8,0))</f>
        <v/>
      </c>
    </row>
    <row r="784">
      <c r="A784" s="6" t="inlineStr">
        <is>
          <t>2012-08-02</t>
        </is>
      </c>
      <c r="B784" s="6" t="n">
        <v>14</v>
      </c>
      <c r="C784" s="6" t="n">
        <v>0.60333</v>
      </c>
      <c r="D784" s="6" t="n">
        <v>0.41758</v>
      </c>
      <c r="E784" s="6">
        <f>C784*sel_scale</f>
        <v/>
      </c>
      <c r="F784" s="6">
        <f>IF(AND(B784&gt;=10,B784&lt;=14),sel_ev_daily*sel_dayshare/5,IF(OR(B784&gt;=22,B784&lt;=5),sel_ev_daily*(1-sel_dayshare)/8,0))</f>
        <v/>
      </c>
    </row>
    <row r="785">
      <c r="A785" s="6" t="inlineStr">
        <is>
          <t>2012-08-02</t>
        </is>
      </c>
      <c r="B785" s="6" t="n">
        <v>15</v>
      </c>
      <c r="C785" s="6" t="n">
        <v>0.66845</v>
      </c>
      <c r="D785" s="6" t="n">
        <v>0.21004</v>
      </c>
      <c r="E785" s="6">
        <f>C785*sel_scale</f>
        <v/>
      </c>
      <c r="F785" s="6">
        <f>IF(AND(B785&gt;=10,B785&lt;=14),sel_ev_daily*sel_dayshare/5,IF(OR(B785&gt;=22,B785&lt;=5),sel_ev_daily*(1-sel_dayshare)/8,0))</f>
        <v/>
      </c>
    </row>
    <row r="786">
      <c r="A786" s="6" t="inlineStr">
        <is>
          <t>2012-08-02</t>
        </is>
      </c>
      <c r="B786" s="6" t="n">
        <v>16</v>
      </c>
      <c r="C786" s="6" t="n">
        <v>0.90174</v>
      </c>
      <c r="D786" s="6" t="n">
        <v>0.04154</v>
      </c>
      <c r="E786" s="6">
        <f>C786*sel_scale</f>
        <v/>
      </c>
      <c r="F786" s="6">
        <f>IF(AND(B786&gt;=10,B786&lt;=14),sel_ev_daily*sel_dayshare/5,IF(OR(B786&gt;=22,B786&lt;=5),sel_ev_daily*(1-sel_dayshare)/8,0))</f>
        <v/>
      </c>
    </row>
    <row r="787">
      <c r="A787" s="6" t="inlineStr">
        <is>
          <t>2012-08-02</t>
        </is>
      </c>
      <c r="B787" s="6" t="n">
        <v>17</v>
      </c>
      <c r="C787" s="6" t="n">
        <v>1.39379</v>
      </c>
      <c r="D787" s="6" t="n">
        <v>0.00035</v>
      </c>
      <c r="E787" s="6">
        <f>C787*sel_scale</f>
        <v/>
      </c>
      <c r="F787" s="6">
        <f>IF(AND(B787&gt;=10,B787&lt;=14),sel_ev_daily*sel_dayshare/5,IF(OR(B787&gt;=22,B787&lt;=5),sel_ev_daily*(1-sel_dayshare)/8,0))</f>
        <v/>
      </c>
    </row>
    <row r="788">
      <c r="A788" s="6" t="inlineStr">
        <is>
          <t>2012-08-02</t>
        </is>
      </c>
      <c r="B788" s="6" t="n">
        <v>18</v>
      </c>
      <c r="C788" s="6" t="n">
        <v>1.62511</v>
      </c>
      <c r="D788" s="6" t="n">
        <v>8.000000000000001e-05</v>
      </c>
      <c r="E788" s="6">
        <f>C788*sel_scale</f>
        <v/>
      </c>
      <c r="F788" s="6">
        <f>IF(AND(B788&gt;=10,B788&lt;=14),sel_ev_daily*sel_dayshare/5,IF(OR(B788&gt;=22,B788&lt;=5),sel_ev_daily*(1-sel_dayshare)/8,0))</f>
        <v/>
      </c>
    </row>
    <row r="789">
      <c r="A789" s="6" t="inlineStr">
        <is>
          <t>2012-08-02</t>
        </is>
      </c>
      <c r="B789" s="6" t="n">
        <v>19</v>
      </c>
      <c r="C789" s="6" t="n">
        <v>1.55206</v>
      </c>
      <c r="D789" s="6" t="n">
        <v>0.00013</v>
      </c>
      <c r="E789" s="6">
        <f>C789*sel_scale</f>
        <v/>
      </c>
      <c r="F789" s="6">
        <f>IF(AND(B789&gt;=10,B789&lt;=14),sel_ev_daily*sel_dayshare/5,IF(OR(B789&gt;=22,B789&lt;=5),sel_ev_daily*(1-sel_dayshare)/8,0))</f>
        <v/>
      </c>
    </row>
    <row r="790">
      <c r="A790" s="6" t="inlineStr">
        <is>
          <t>2012-08-02</t>
        </is>
      </c>
      <c r="B790" s="6" t="n">
        <v>20</v>
      </c>
      <c r="C790" s="6" t="n">
        <v>1.49111</v>
      </c>
      <c r="D790" s="6" t="n">
        <v>5e-05</v>
      </c>
      <c r="E790" s="6">
        <f>C790*sel_scale</f>
        <v/>
      </c>
      <c r="F790" s="6">
        <f>IF(AND(B790&gt;=10,B790&lt;=14),sel_ev_daily*sel_dayshare/5,IF(OR(B790&gt;=22,B790&lt;=5),sel_ev_daily*(1-sel_dayshare)/8,0))</f>
        <v/>
      </c>
    </row>
    <row r="791">
      <c r="A791" s="6" t="inlineStr">
        <is>
          <t>2012-08-02</t>
        </is>
      </c>
      <c r="B791" s="6" t="n">
        <v>21</v>
      </c>
      <c r="C791" s="6" t="n">
        <v>1.31161</v>
      </c>
      <c r="D791" s="6" t="n">
        <v>0.00016</v>
      </c>
      <c r="E791" s="6">
        <f>C791*sel_scale</f>
        <v/>
      </c>
      <c r="F791" s="6">
        <f>IF(AND(B791&gt;=10,B791&lt;=14),sel_ev_daily*sel_dayshare/5,IF(OR(B791&gt;=22,B791&lt;=5),sel_ev_daily*(1-sel_dayshare)/8,0))</f>
        <v/>
      </c>
    </row>
    <row r="792">
      <c r="A792" s="6" t="inlineStr">
        <is>
          <t>2012-08-02</t>
        </is>
      </c>
      <c r="B792" s="6" t="n">
        <v>22</v>
      </c>
      <c r="C792" s="6" t="n">
        <v>1.21468</v>
      </c>
      <c r="D792" s="6" t="n">
        <v>0.00012</v>
      </c>
      <c r="E792" s="6">
        <f>C792*sel_scale</f>
        <v/>
      </c>
      <c r="F792" s="6">
        <f>IF(AND(B792&gt;=10,B792&lt;=14),sel_ev_daily*sel_dayshare/5,IF(OR(B792&gt;=22,B792&lt;=5),sel_ev_daily*(1-sel_dayshare)/8,0))</f>
        <v/>
      </c>
    </row>
    <row r="793">
      <c r="A793" s="6" t="inlineStr">
        <is>
          <t>2012-08-02</t>
        </is>
      </c>
      <c r="B793" s="6" t="n">
        <v>23</v>
      </c>
      <c r="C793" s="6" t="n">
        <v>1.17232</v>
      </c>
      <c r="D793" s="6" t="n">
        <v>0.00014</v>
      </c>
      <c r="E793" s="6">
        <f>C793*sel_scale</f>
        <v/>
      </c>
      <c r="F793" s="6">
        <f>IF(AND(B793&gt;=10,B793&lt;=14),sel_ev_daily*sel_dayshare/5,IF(OR(B793&gt;=22,B793&lt;=5),sel_ev_daily*(1-sel_dayshare)/8,0))</f>
        <v/>
      </c>
    </row>
    <row r="794">
      <c r="A794" s="6" t="inlineStr">
        <is>
          <t>2012-08-03</t>
        </is>
      </c>
      <c r="B794" s="6" t="n">
        <v>0</v>
      </c>
      <c r="C794" s="6" t="n">
        <v>1.17122</v>
      </c>
      <c r="D794" s="6" t="n">
        <v>0.00053</v>
      </c>
      <c r="E794" s="6">
        <f>C794*sel_scale</f>
        <v/>
      </c>
      <c r="F794" s="6">
        <f>IF(AND(B794&gt;=10,B794&lt;=14),sel_ev_daily*sel_dayshare/5,IF(OR(B794&gt;=22,B794&lt;=5),sel_ev_daily*(1-sel_dayshare)/8,0))</f>
        <v/>
      </c>
    </row>
    <row r="795">
      <c r="A795" s="6" t="inlineStr">
        <is>
          <t>2012-08-03</t>
        </is>
      </c>
      <c r="B795" s="6" t="n">
        <v>1</v>
      </c>
      <c r="C795" s="6" t="n">
        <v>0.94703</v>
      </c>
      <c r="D795" s="6" t="n">
        <v>0.00134</v>
      </c>
      <c r="E795" s="6">
        <f>C795*sel_scale</f>
        <v/>
      </c>
      <c r="F795" s="6">
        <f>IF(AND(B795&gt;=10,B795&lt;=14),sel_ev_daily*sel_dayshare/5,IF(OR(B795&gt;=22,B795&lt;=5),sel_ev_daily*(1-sel_dayshare)/8,0))</f>
        <v/>
      </c>
    </row>
    <row r="796">
      <c r="A796" s="6" t="inlineStr">
        <is>
          <t>2012-08-03</t>
        </is>
      </c>
      <c r="B796" s="6" t="n">
        <v>2</v>
      </c>
      <c r="C796" s="6" t="n">
        <v>0.67641</v>
      </c>
      <c r="D796" s="6" t="n">
        <v>0.00204</v>
      </c>
      <c r="E796" s="6">
        <f>C796*sel_scale</f>
        <v/>
      </c>
      <c r="F796" s="6">
        <f>IF(AND(B796&gt;=10,B796&lt;=14),sel_ev_daily*sel_dayshare/5,IF(OR(B796&gt;=22,B796&lt;=5),sel_ev_daily*(1-sel_dayshare)/8,0))</f>
        <v/>
      </c>
    </row>
    <row r="797">
      <c r="A797" s="6" t="inlineStr">
        <is>
          <t>2012-08-03</t>
        </is>
      </c>
      <c r="B797" s="6" t="n">
        <v>3</v>
      </c>
      <c r="C797" s="6" t="n">
        <v>0.54273</v>
      </c>
      <c r="D797" s="6" t="n">
        <v>0.00398</v>
      </c>
      <c r="E797" s="6">
        <f>C797*sel_scale</f>
        <v/>
      </c>
      <c r="F797" s="6">
        <f>IF(AND(B797&gt;=10,B797&lt;=14),sel_ev_daily*sel_dayshare/5,IF(OR(B797&gt;=22,B797&lt;=5),sel_ev_daily*(1-sel_dayshare)/8,0))</f>
        <v/>
      </c>
    </row>
    <row r="798">
      <c r="A798" s="6" t="inlineStr">
        <is>
          <t>2012-08-03</t>
        </is>
      </c>
      <c r="B798" s="6" t="n">
        <v>4</v>
      </c>
      <c r="C798" s="6" t="n">
        <v>0.5258699999999999</v>
      </c>
      <c r="D798" s="6" t="n">
        <v>0.00422</v>
      </c>
      <c r="E798" s="6">
        <f>C798*sel_scale</f>
        <v/>
      </c>
      <c r="F798" s="6">
        <f>IF(AND(B798&gt;=10,B798&lt;=14),sel_ev_daily*sel_dayshare/5,IF(OR(B798&gt;=22,B798&lt;=5),sel_ev_daily*(1-sel_dayshare)/8,0))</f>
        <v/>
      </c>
    </row>
    <row r="799">
      <c r="A799" s="6" t="inlineStr">
        <is>
          <t>2012-08-03</t>
        </is>
      </c>
      <c r="B799" s="6" t="n">
        <v>5</v>
      </c>
      <c r="C799" s="6" t="n">
        <v>0.65608</v>
      </c>
      <c r="D799" s="6" t="n">
        <v>0.0037</v>
      </c>
      <c r="E799" s="6">
        <f>C799*sel_scale</f>
        <v/>
      </c>
      <c r="F799" s="6">
        <f>IF(AND(B799&gt;=10,B799&lt;=14),sel_ev_daily*sel_dayshare/5,IF(OR(B799&gt;=22,B799&lt;=5),sel_ev_daily*(1-sel_dayshare)/8,0))</f>
        <v/>
      </c>
    </row>
    <row r="800">
      <c r="A800" s="6" t="inlineStr">
        <is>
          <t>2012-08-03</t>
        </is>
      </c>
      <c r="B800" s="6" t="n">
        <v>6</v>
      </c>
      <c r="C800" s="6" t="n">
        <v>0.94364</v>
      </c>
      <c r="D800" s="6" t="n">
        <v>0.00289</v>
      </c>
      <c r="E800" s="6">
        <f>C800*sel_scale</f>
        <v/>
      </c>
      <c r="F800" s="6">
        <f>IF(AND(B800&gt;=10,B800&lt;=14),sel_ev_daily*sel_dayshare/5,IF(OR(B800&gt;=22,B800&lt;=5),sel_ev_daily*(1-sel_dayshare)/8,0))</f>
        <v/>
      </c>
    </row>
    <row r="801">
      <c r="A801" s="6" t="inlineStr">
        <is>
          <t>2012-08-03</t>
        </is>
      </c>
      <c r="B801" s="6" t="n">
        <v>7</v>
      </c>
      <c r="C801" s="6" t="n">
        <v>1.35357</v>
      </c>
      <c r="D801" s="6" t="n">
        <v>0.03823</v>
      </c>
      <c r="E801" s="6">
        <f>C801*sel_scale</f>
        <v/>
      </c>
      <c r="F801" s="6">
        <f>IF(AND(B801&gt;=10,B801&lt;=14),sel_ev_daily*sel_dayshare/5,IF(OR(B801&gt;=22,B801&lt;=5),sel_ev_daily*(1-sel_dayshare)/8,0))</f>
        <v/>
      </c>
    </row>
    <row r="802">
      <c r="A802" s="6" t="inlineStr">
        <is>
          <t>2012-08-03</t>
        </is>
      </c>
      <c r="B802" s="6" t="n">
        <v>8</v>
      </c>
      <c r="C802" s="6" t="n">
        <v>1.156</v>
      </c>
      <c r="D802" s="6" t="n">
        <v>0.14031</v>
      </c>
      <c r="E802" s="6">
        <f>C802*sel_scale</f>
        <v/>
      </c>
      <c r="F802" s="6">
        <f>IF(AND(B802&gt;=10,B802&lt;=14),sel_ev_daily*sel_dayshare/5,IF(OR(B802&gt;=22,B802&lt;=5),sel_ev_daily*(1-sel_dayshare)/8,0))</f>
        <v/>
      </c>
    </row>
    <row r="803">
      <c r="A803" s="6" t="inlineStr">
        <is>
          <t>2012-08-03</t>
        </is>
      </c>
      <c r="B803" s="6" t="n">
        <v>9</v>
      </c>
      <c r="C803" s="6" t="n">
        <v>0.85945</v>
      </c>
      <c r="D803" s="6" t="n">
        <v>0.31523</v>
      </c>
      <c r="E803" s="6">
        <f>C803*sel_scale</f>
        <v/>
      </c>
      <c r="F803" s="6">
        <f>IF(AND(B803&gt;=10,B803&lt;=14),sel_ev_daily*sel_dayshare/5,IF(OR(B803&gt;=22,B803&lt;=5),sel_ev_daily*(1-sel_dayshare)/8,0))</f>
        <v/>
      </c>
    </row>
    <row r="804">
      <c r="A804" s="6" t="inlineStr">
        <is>
          <t>2012-08-03</t>
        </is>
      </c>
      <c r="B804" s="6" t="n">
        <v>10</v>
      </c>
      <c r="C804" s="6" t="n">
        <v>0.7406</v>
      </c>
      <c r="D804" s="6" t="n">
        <v>0.42938</v>
      </c>
      <c r="E804" s="6">
        <f>C804*sel_scale</f>
        <v/>
      </c>
      <c r="F804" s="6">
        <f>IF(AND(B804&gt;=10,B804&lt;=14),sel_ev_daily*sel_dayshare/5,IF(OR(B804&gt;=22,B804&lt;=5),sel_ev_daily*(1-sel_dayshare)/8,0))</f>
        <v/>
      </c>
    </row>
    <row r="805">
      <c r="A805" s="6" t="inlineStr">
        <is>
          <t>2012-08-03</t>
        </is>
      </c>
      <c r="B805" s="6" t="n">
        <v>11</v>
      </c>
      <c r="C805" s="6" t="n">
        <v>0.71376</v>
      </c>
      <c r="D805" s="6" t="n">
        <v>0.56572</v>
      </c>
      <c r="E805" s="6">
        <f>C805*sel_scale</f>
        <v/>
      </c>
      <c r="F805" s="6">
        <f>IF(AND(B805&gt;=10,B805&lt;=14),sel_ev_daily*sel_dayshare/5,IF(OR(B805&gt;=22,B805&lt;=5),sel_ev_daily*(1-sel_dayshare)/8,0))</f>
        <v/>
      </c>
    </row>
    <row r="806">
      <c r="A806" s="6" t="inlineStr">
        <is>
          <t>2012-08-03</t>
        </is>
      </c>
      <c r="B806" s="6" t="n">
        <v>12</v>
      </c>
      <c r="C806" s="6" t="n">
        <v>0.6384</v>
      </c>
      <c r="D806" s="6" t="n">
        <v>0.5704900000000001</v>
      </c>
      <c r="E806" s="6">
        <f>C806*sel_scale</f>
        <v/>
      </c>
      <c r="F806" s="6">
        <f>IF(AND(B806&gt;=10,B806&lt;=14),sel_ev_daily*sel_dayshare/5,IF(OR(B806&gt;=22,B806&lt;=5),sel_ev_daily*(1-sel_dayshare)/8,0))</f>
        <v/>
      </c>
    </row>
    <row r="807">
      <c r="A807" s="6" t="inlineStr">
        <is>
          <t>2012-08-03</t>
        </is>
      </c>
      <c r="B807" s="6" t="n">
        <v>13</v>
      </c>
      <c r="C807" s="6" t="n">
        <v>0.59781</v>
      </c>
      <c r="D807" s="6" t="n">
        <v>0.48649</v>
      </c>
      <c r="E807" s="6">
        <f>C807*sel_scale</f>
        <v/>
      </c>
      <c r="F807" s="6">
        <f>IF(AND(B807&gt;=10,B807&lt;=14),sel_ev_daily*sel_dayshare/5,IF(OR(B807&gt;=22,B807&lt;=5),sel_ev_daily*(1-sel_dayshare)/8,0))</f>
        <v/>
      </c>
    </row>
    <row r="808">
      <c r="A808" s="6" t="inlineStr">
        <is>
          <t>2012-08-03</t>
        </is>
      </c>
      <c r="B808" s="6" t="n">
        <v>14</v>
      </c>
      <c r="C808" s="6" t="n">
        <v>0.58083</v>
      </c>
      <c r="D808" s="6" t="n">
        <v>0.31415</v>
      </c>
      <c r="E808" s="6">
        <f>C808*sel_scale</f>
        <v/>
      </c>
      <c r="F808" s="6">
        <f>IF(AND(B808&gt;=10,B808&lt;=14),sel_ev_daily*sel_dayshare/5,IF(OR(B808&gt;=22,B808&lt;=5),sel_ev_daily*(1-sel_dayshare)/8,0))</f>
        <v/>
      </c>
    </row>
    <row r="809">
      <c r="A809" s="6" t="inlineStr">
        <is>
          <t>2012-08-03</t>
        </is>
      </c>
      <c r="B809" s="6" t="n">
        <v>15</v>
      </c>
      <c r="C809" s="6" t="n">
        <v>0.6202</v>
      </c>
      <c r="D809" s="6" t="n">
        <v>0.1882</v>
      </c>
      <c r="E809" s="6">
        <f>C809*sel_scale</f>
        <v/>
      </c>
      <c r="F809" s="6">
        <f>IF(AND(B809&gt;=10,B809&lt;=14),sel_ev_daily*sel_dayshare/5,IF(OR(B809&gt;=22,B809&lt;=5),sel_ev_daily*(1-sel_dayshare)/8,0))</f>
        <v/>
      </c>
    </row>
    <row r="810">
      <c r="A810" s="6" t="inlineStr">
        <is>
          <t>2012-08-03</t>
        </is>
      </c>
      <c r="B810" s="6" t="n">
        <v>16</v>
      </c>
      <c r="C810" s="6" t="n">
        <v>0.87027</v>
      </c>
      <c r="D810" s="6" t="n">
        <v>0.05282</v>
      </c>
      <c r="E810" s="6">
        <f>C810*sel_scale</f>
        <v/>
      </c>
      <c r="F810" s="6">
        <f>IF(AND(B810&gt;=10,B810&lt;=14),sel_ev_daily*sel_dayshare/5,IF(OR(B810&gt;=22,B810&lt;=5),sel_ev_daily*(1-sel_dayshare)/8,0))</f>
        <v/>
      </c>
    </row>
    <row r="811">
      <c r="A811" s="6" t="inlineStr">
        <is>
          <t>2012-08-03</t>
        </is>
      </c>
      <c r="B811" s="6" t="n">
        <v>17</v>
      </c>
      <c r="C811" s="6" t="n">
        <v>1.35856</v>
      </c>
      <c r="D811" s="6" t="n">
        <v>0.00035</v>
      </c>
      <c r="E811" s="6">
        <f>C811*sel_scale</f>
        <v/>
      </c>
      <c r="F811" s="6">
        <f>IF(AND(B811&gt;=10,B811&lt;=14),sel_ev_daily*sel_dayshare/5,IF(OR(B811&gt;=22,B811&lt;=5),sel_ev_daily*(1-sel_dayshare)/8,0))</f>
        <v/>
      </c>
    </row>
    <row r="812">
      <c r="A812" s="6" t="inlineStr">
        <is>
          <t>2012-08-03</t>
        </is>
      </c>
      <c r="B812" s="6" t="n">
        <v>18</v>
      </c>
      <c r="C812" s="6" t="n">
        <v>1.6068</v>
      </c>
      <c r="D812" s="6" t="n">
        <v>8.000000000000001e-05</v>
      </c>
      <c r="E812" s="6">
        <f>C812*sel_scale</f>
        <v/>
      </c>
      <c r="F812" s="6">
        <f>IF(AND(B812&gt;=10,B812&lt;=14),sel_ev_daily*sel_dayshare/5,IF(OR(B812&gt;=22,B812&lt;=5),sel_ev_daily*(1-sel_dayshare)/8,0))</f>
        <v/>
      </c>
    </row>
    <row r="813">
      <c r="A813" s="6" t="inlineStr">
        <is>
          <t>2012-08-03</t>
        </is>
      </c>
      <c r="B813" s="6" t="n">
        <v>19</v>
      </c>
      <c r="C813" s="6" t="n">
        <v>1.50378</v>
      </c>
      <c r="D813" s="6" t="n">
        <v>0.00011</v>
      </c>
      <c r="E813" s="6">
        <f>C813*sel_scale</f>
        <v/>
      </c>
      <c r="F813" s="6">
        <f>IF(AND(B813&gt;=10,B813&lt;=14),sel_ev_daily*sel_dayshare/5,IF(OR(B813&gt;=22,B813&lt;=5),sel_ev_daily*(1-sel_dayshare)/8,0))</f>
        <v/>
      </c>
    </row>
    <row r="814">
      <c r="A814" s="6" t="inlineStr">
        <is>
          <t>2012-08-03</t>
        </is>
      </c>
      <c r="B814" s="6" t="n">
        <v>20</v>
      </c>
      <c r="C814" s="6" t="n">
        <v>1.46113</v>
      </c>
      <c r="D814" s="6" t="n">
        <v>6.999999999999999e-05</v>
      </c>
      <c r="E814" s="6">
        <f>C814*sel_scale</f>
        <v/>
      </c>
      <c r="F814" s="6">
        <f>IF(AND(B814&gt;=10,B814&lt;=14),sel_ev_daily*sel_dayshare/5,IF(OR(B814&gt;=22,B814&lt;=5),sel_ev_daily*(1-sel_dayshare)/8,0))</f>
        <v/>
      </c>
    </row>
    <row r="815">
      <c r="A815" s="6" t="inlineStr">
        <is>
          <t>2012-08-03</t>
        </is>
      </c>
      <c r="B815" s="6" t="n">
        <v>21</v>
      </c>
      <c r="C815" s="6" t="n">
        <v>1.35693</v>
      </c>
      <c r="D815" s="6" t="n">
        <v>5e-05</v>
      </c>
      <c r="E815" s="6">
        <f>C815*sel_scale</f>
        <v/>
      </c>
      <c r="F815" s="6">
        <f>IF(AND(B815&gt;=10,B815&lt;=14),sel_ev_daily*sel_dayshare/5,IF(OR(B815&gt;=22,B815&lt;=5),sel_ev_daily*(1-sel_dayshare)/8,0))</f>
        <v/>
      </c>
    </row>
    <row r="816">
      <c r="A816" s="6" t="inlineStr">
        <is>
          <t>2012-08-03</t>
        </is>
      </c>
      <c r="B816" s="6" t="n">
        <v>22</v>
      </c>
      <c r="C816" s="6" t="n">
        <v>1.20683</v>
      </c>
      <c r="D816" s="6" t="n">
        <v>0.00014</v>
      </c>
      <c r="E816" s="6">
        <f>C816*sel_scale</f>
        <v/>
      </c>
      <c r="F816" s="6">
        <f>IF(AND(B816&gt;=10,B816&lt;=14),sel_ev_daily*sel_dayshare/5,IF(OR(B816&gt;=22,B816&lt;=5),sel_ev_daily*(1-sel_dayshare)/8,0))</f>
        <v/>
      </c>
    </row>
    <row r="817">
      <c r="A817" s="6" t="inlineStr">
        <is>
          <t>2012-08-03</t>
        </is>
      </c>
      <c r="B817" s="6" t="n">
        <v>23</v>
      </c>
      <c r="C817" s="6" t="n">
        <v>1.21533</v>
      </c>
      <c r="D817" s="6" t="n">
        <v>0.00012</v>
      </c>
      <c r="E817" s="6">
        <f>C817*sel_scale</f>
        <v/>
      </c>
      <c r="F817" s="6">
        <f>IF(AND(B817&gt;=10,B817&lt;=14),sel_ev_daily*sel_dayshare/5,IF(OR(B817&gt;=22,B817&lt;=5),sel_ev_daily*(1-sel_dayshare)/8,0))</f>
        <v/>
      </c>
    </row>
    <row r="818">
      <c r="A818" s="6" t="inlineStr">
        <is>
          <t>2012-08-04</t>
        </is>
      </c>
      <c r="B818" s="6" t="n">
        <v>0</v>
      </c>
      <c r="C818" s="6" t="n">
        <v>1.24867</v>
      </c>
      <c r="D818" s="6" t="n">
        <v>0.00057</v>
      </c>
      <c r="E818" s="6">
        <f>C818*sel_scale</f>
        <v/>
      </c>
      <c r="F818" s="6">
        <f>IF(AND(B818&gt;=10,B818&lt;=14),sel_ev_daily*sel_dayshare/5,IF(OR(B818&gt;=22,B818&lt;=5),sel_ev_daily*(1-sel_dayshare)/8,0))</f>
        <v/>
      </c>
    </row>
    <row r="819">
      <c r="A819" s="6" t="inlineStr">
        <is>
          <t>2012-08-04</t>
        </is>
      </c>
      <c r="B819" s="6" t="n">
        <v>1</v>
      </c>
      <c r="C819" s="6" t="n">
        <v>0.98981</v>
      </c>
      <c r="D819" s="6" t="n">
        <v>0.00148</v>
      </c>
      <c r="E819" s="6">
        <f>C819*sel_scale</f>
        <v/>
      </c>
      <c r="F819" s="6">
        <f>IF(AND(B819&gt;=10,B819&lt;=14),sel_ev_daily*sel_dayshare/5,IF(OR(B819&gt;=22,B819&lt;=5),sel_ev_daily*(1-sel_dayshare)/8,0))</f>
        <v/>
      </c>
    </row>
    <row r="820">
      <c r="A820" s="6" t="inlineStr">
        <is>
          <t>2012-08-04</t>
        </is>
      </c>
      <c r="B820" s="6" t="n">
        <v>2</v>
      </c>
      <c r="C820" s="6" t="n">
        <v>0.70382</v>
      </c>
      <c r="D820" s="6" t="n">
        <v>0.00341</v>
      </c>
      <c r="E820" s="6">
        <f>C820*sel_scale</f>
        <v/>
      </c>
      <c r="F820" s="6">
        <f>IF(AND(B820&gt;=10,B820&lt;=14),sel_ev_daily*sel_dayshare/5,IF(OR(B820&gt;=22,B820&lt;=5),sel_ev_daily*(1-sel_dayshare)/8,0))</f>
        <v/>
      </c>
    </row>
    <row r="821">
      <c r="A821" s="6" t="inlineStr">
        <is>
          <t>2012-08-04</t>
        </is>
      </c>
      <c r="B821" s="6" t="n">
        <v>3</v>
      </c>
      <c r="C821" s="6" t="n">
        <v>0.5651</v>
      </c>
      <c r="D821" s="6" t="n">
        <v>0.0049</v>
      </c>
      <c r="E821" s="6">
        <f>C821*sel_scale</f>
        <v/>
      </c>
      <c r="F821" s="6">
        <f>IF(AND(B821&gt;=10,B821&lt;=14),sel_ev_daily*sel_dayshare/5,IF(OR(B821&gt;=22,B821&lt;=5),sel_ev_daily*(1-sel_dayshare)/8,0))</f>
        <v/>
      </c>
    </row>
    <row r="822">
      <c r="A822" s="6" t="inlineStr">
        <is>
          <t>2012-08-04</t>
        </is>
      </c>
      <c r="B822" s="6" t="n">
        <v>4</v>
      </c>
      <c r="C822" s="6" t="n">
        <v>0.54536</v>
      </c>
      <c r="D822" s="6" t="n">
        <v>0.00472</v>
      </c>
      <c r="E822" s="6">
        <f>C822*sel_scale</f>
        <v/>
      </c>
      <c r="F822" s="6">
        <f>IF(AND(B822&gt;=10,B822&lt;=14),sel_ev_daily*sel_dayshare/5,IF(OR(B822&gt;=22,B822&lt;=5),sel_ev_daily*(1-sel_dayshare)/8,0))</f>
        <v/>
      </c>
    </row>
    <row r="823">
      <c r="A823" s="6" t="inlineStr">
        <is>
          <t>2012-08-04</t>
        </is>
      </c>
      <c r="B823" s="6" t="n">
        <v>5</v>
      </c>
      <c r="C823" s="6" t="n">
        <v>0.58308</v>
      </c>
      <c r="D823" s="6" t="n">
        <v>0.00434</v>
      </c>
      <c r="E823" s="6">
        <f>C823*sel_scale</f>
        <v/>
      </c>
      <c r="F823" s="6">
        <f>IF(AND(B823&gt;=10,B823&lt;=14),sel_ev_daily*sel_dayshare/5,IF(OR(B823&gt;=22,B823&lt;=5),sel_ev_daily*(1-sel_dayshare)/8,0))</f>
        <v/>
      </c>
    </row>
    <row r="824">
      <c r="A824" s="6" t="inlineStr">
        <is>
          <t>2012-08-04</t>
        </is>
      </c>
      <c r="B824" s="6" t="n">
        <v>6</v>
      </c>
      <c r="C824" s="6" t="n">
        <v>0.80467</v>
      </c>
      <c r="D824" s="6" t="n">
        <v>0.00398</v>
      </c>
      <c r="E824" s="6">
        <f>C824*sel_scale</f>
        <v/>
      </c>
      <c r="F824" s="6">
        <f>IF(AND(B824&gt;=10,B824&lt;=14),sel_ev_daily*sel_dayshare/5,IF(OR(B824&gt;=22,B824&lt;=5),sel_ev_daily*(1-sel_dayshare)/8,0))</f>
        <v/>
      </c>
    </row>
    <row r="825">
      <c r="A825" s="6" t="inlineStr">
        <is>
          <t>2012-08-04</t>
        </is>
      </c>
      <c r="B825" s="6" t="n">
        <v>7</v>
      </c>
      <c r="C825" s="6" t="n">
        <v>1.0391</v>
      </c>
      <c r="D825" s="6" t="n">
        <v>0.06243</v>
      </c>
      <c r="E825" s="6">
        <f>C825*sel_scale</f>
        <v/>
      </c>
      <c r="F825" s="6">
        <f>IF(AND(B825&gt;=10,B825&lt;=14),sel_ev_daily*sel_dayshare/5,IF(OR(B825&gt;=22,B825&lt;=5),sel_ev_daily*(1-sel_dayshare)/8,0))</f>
        <v/>
      </c>
    </row>
    <row r="826">
      <c r="A826" s="6" t="inlineStr">
        <is>
          <t>2012-08-04</t>
        </is>
      </c>
      <c r="B826" s="6" t="n">
        <v>8</v>
      </c>
      <c r="C826" s="6" t="n">
        <v>1.08845</v>
      </c>
      <c r="D826" s="6" t="n">
        <v>0.24213</v>
      </c>
      <c r="E826" s="6">
        <f>C826*sel_scale</f>
        <v/>
      </c>
      <c r="F826" s="6">
        <f>IF(AND(B826&gt;=10,B826&lt;=14),sel_ev_daily*sel_dayshare/5,IF(OR(B826&gt;=22,B826&lt;=5),sel_ev_daily*(1-sel_dayshare)/8,0))</f>
        <v/>
      </c>
    </row>
    <row r="827">
      <c r="A827" s="6" t="inlineStr">
        <is>
          <t>2012-08-04</t>
        </is>
      </c>
      <c r="B827" s="6" t="n">
        <v>9</v>
      </c>
      <c r="C827" s="6" t="n">
        <v>0.98303</v>
      </c>
      <c r="D827" s="6" t="n">
        <v>0.39976</v>
      </c>
      <c r="E827" s="6">
        <f>C827*sel_scale</f>
        <v/>
      </c>
      <c r="F827" s="6">
        <f>IF(AND(B827&gt;=10,B827&lt;=14),sel_ev_daily*sel_dayshare/5,IF(OR(B827&gt;=22,B827&lt;=5),sel_ev_daily*(1-sel_dayshare)/8,0))</f>
        <v/>
      </c>
    </row>
    <row r="828">
      <c r="A828" s="6" t="inlineStr">
        <is>
          <t>2012-08-04</t>
        </is>
      </c>
      <c r="B828" s="6" t="n">
        <v>10</v>
      </c>
      <c r="C828" s="6" t="n">
        <v>0.84282</v>
      </c>
      <c r="D828" s="6" t="n">
        <v>0.52722</v>
      </c>
      <c r="E828" s="6">
        <f>C828*sel_scale</f>
        <v/>
      </c>
      <c r="F828" s="6">
        <f>IF(AND(B828&gt;=10,B828&lt;=14),sel_ev_daily*sel_dayshare/5,IF(OR(B828&gt;=22,B828&lt;=5),sel_ev_daily*(1-sel_dayshare)/8,0))</f>
        <v/>
      </c>
    </row>
    <row r="829">
      <c r="A829" s="6" t="inlineStr">
        <is>
          <t>2012-08-04</t>
        </is>
      </c>
      <c r="B829" s="6" t="n">
        <v>11</v>
      </c>
      <c r="C829" s="6" t="n">
        <v>0.76622</v>
      </c>
      <c r="D829" s="6" t="n">
        <v>0.5982499999999999</v>
      </c>
      <c r="E829" s="6">
        <f>C829*sel_scale</f>
        <v/>
      </c>
      <c r="F829" s="6">
        <f>IF(AND(B829&gt;=10,B829&lt;=14),sel_ev_daily*sel_dayshare/5,IF(OR(B829&gt;=22,B829&lt;=5),sel_ev_daily*(1-sel_dayshare)/8,0))</f>
        <v/>
      </c>
    </row>
    <row r="830">
      <c r="A830" s="6" t="inlineStr">
        <is>
          <t>2012-08-04</t>
        </is>
      </c>
      <c r="B830" s="6" t="n">
        <v>12</v>
      </c>
      <c r="C830" s="6" t="n">
        <v>0.72005</v>
      </c>
      <c r="D830" s="6" t="n">
        <v>0.61155</v>
      </c>
      <c r="E830" s="6">
        <f>C830*sel_scale</f>
        <v/>
      </c>
      <c r="F830" s="6">
        <f>IF(AND(B830&gt;=10,B830&lt;=14),sel_ev_daily*sel_dayshare/5,IF(OR(B830&gt;=22,B830&lt;=5),sel_ev_daily*(1-sel_dayshare)/8,0))</f>
        <v/>
      </c>
    </row>
    <row r="831">
      <c r="A831" s="6" t="inlineStr">
        <is>
          <t>2012-08-04</t>
        </is>
      </c>
      <c r="B831" s="6" t="n">
        <v>13</v>
      </c>
      <c r="C831" s="6" t="n">
        <v>0.65907</v>
      </c>
      <c r="D831" s="6" t="n">
        <v>0.544</v>
      </c>
      <c r="E831" s="6">
        <f>C831*sel_scale</f>
        <v/>
      </c>
      <c r="F831" s="6">
        <f>IF(AND(B831&gt;=10,B831&lt;=14),sel_ev_daily*sel_dayshare/5,IF(OR(B831&gt;=22,B831&lt;=5),sel_ev_daily*(1-sel_dayshare)/8,0))</f>
        <v/>
      </c>
    </row>
    <row r="832">
      <c r="A832" s="6" t="inlineStr">
        <is>
          <t>2012-08-04</t>
        </is>
      </c>
      <c r="B832" s="6" t="n">
        <v>14</v>
      </c>
      <c r="C832" s="6" t="n">
        <v>0.65594</v>
      </c>
      <c r="D832" s="6" t="n">
        <v>0.41651</v>
      </c>
      <c r="E832" s="6">
        <f>C832*sel_scale</f>
        <v/>
      </c>
      <c r="F832" s="6">
        <f>IF(AND(B832&gt;=10,B832&lt;=14),sel_ev_daily*sel_dayshare/5,IF(OR(B832&gt;=22,B832&lt;=5),sel_ev_daily*(1-sel_dayshare)/8,0))</f>
        <v/>
      </c>
    </row>
    <row r="833">
      <c r="A833" s="6" t="inlineStr">
        <is>
          <t>2012-08-04</t>
        </is>
      </c>
      <c r="B833" s="6" t="n">
        <v>15</v>
      </c>
      <c r="C833" s="6" t="n">
        <v>0.7021500000000001</v>
      </c>
      <c r="D833" s="6" t="n">
        <v>0.23068</v>
      </c>
      <c r="E833" s="6">
        <f>C833*sel_scale</f>
        <v/>
      </c>
      <c r="F833" s="6">
        <f>IF(AND(B833&gt;=10,B833&lt;=14),sel_ev_daily*sel_dayshare/5,IF(OR(B833&gt;=22,B833&lt;=5),sel_ev_daily*(1-sel_dayshare)/8,0))</f>
        <v/>
      </c>
    </row>
    <row r="834">
      <c r="A834" s="6" t="inlineStr">
        <is>
          <t>2012-08-04</t>
        </is>
      </c>
      <c r="B834" s="6" t="n">
        <v>16</v>
      </c>
      <c r="C834" s="6" t="n">
        <v>0.88398</v>
      </c>
      <c r="D834" s="6" t="n">
        <v>0.05437</v>
      </c>
      <c r="E834" s="6">
        <f>C834*sel_scale</f>
        <v/>
      </c>
      <c r="F834" s="6">
        <f>IF(AND(B834&gt;=10,B834&lt;=14),sel_ev_daily*sel_dayshare/5,IF(OR(B834&gt;=22,B834&lt;=5),sel_ev_daily*(1-sel_dayshare)/8,0))</f>
        <v/>
      </c>
    </row>
    <row r="835">
      <c r="A835" s="6" t="inlineStr">
        <is>
          <t>2012-08-04</t>
        </is>
      </c>
      <c r="B835" s="6" t="n">
        <v>17</v>
      </c>
      <c r="C835" s="6" t="n">
        <v>1.24149</v>
      </c>
      <c r="D835" s="6" t="n">
        <v>0.00034</v>
      </c>
      <c r="E835" s="6">
        <f>C835*sel_scale</f>
        <v/>
      </c>
      <c r="F835" s="6">
        <f>IF(AND(B835&gt;=10,B835&lt;=14),sel_ev_daily*sel_dayshare/5,IF(OR(B835&gt;=22,B835&lt;=5),sel_ev_daily*(1-sel_dayshare)/8,0))</f>
        <v/>
      </c>
    </row>
    <row r="836">
      <c r="A836" s="6" t="inlineStr">
        <is>
          <t>2012-08-04</t>
        </is>
      </c>
      <c r="B836" s="6" t="n">
        <v>18</v>
      </c>
      <c r="C836" s="6" t="n">
        <v>1.46946</v>
      </c>
      <c r="D836" s="6" t="n">
        <v>0.00014</v>
      </c>
      <c r="E836" s="6">
        <f>C836*sel_scale</f>
        <v/>
      </c>
      <c r="F836" s="6">
        <f>IF(AND(B836&gt;=10,B836&lt;=14),sel_ev_daily*sel_dayshare/5,IF(OR(B836&gt;=22,B836&lt;=5),sel_ev_daily*(1-sel_dayshare)/8,0))</f>
        <v/>
      </c>
    </row>
    <row r="837">
      <c r="A837" s="6" t="inlineStr">
        <is>
          <t>2012-08-04</t>
        </is>
      </c>
      <c r="B837" s="6" t="n">
        <v>19</v>
      </c>
      <c r="C837" s="6" t="n">
        <v>1.3438</v>
      </c>
      <c r="D837" s="6" t="n">
        <v>0.00014</v>
      </c>
      <c r="E837" s="6">
        <f>C837*sel_scale</f>
        <v/>
      </c>
      <c r="F837" s="6">
        <f>IF(AND(B837&gt;=10,B837&lt;=14),sel_ev_daily*sel_dayshare/5,IF(OR(B837&gt;=22,B837&lt;=5),sel_ev_daily*(1-sel_dayshare)/8,0))</f>
        <v/>
      </c>
    </row>
    <row r="838">
      <c r="A838" s="6" t="inlineStr">
        <is>
          <t>2012-08-04</t>
        </is>
      </c>
      <c r="B838" s="6" t="n">
        <v>20</v>
      </c>
      <c r="C838" s="6" t="n">
        <v>1.33455</v>
      </c>
      <c r="D838" s="6" t="n">
        <v>0.00014</v>
      </c>
      <c r="E838" s="6">
        <f>C838*sel_scale</f>
        <v/>
      </c>
      <c r="F838" s="6">
        <f>IF(AND(B838&gt;=10,B838&lt;=14),sel_ev_daily*sel_dayshare/5,IF(OR(B838&gt;=22,B838&lt;=5),sel_ev_daily*(1-sel_dayshare)/8,0))</f>
        <v/>
      </c>
    </row>
    <row r="839">
      <c r="A839" s="6" t="inlineStr">
        <is>
          <t>2012-08-04</t>
        </is>
      </c>
      <c r="B839" s="6" t="n">
        <v>21</v>
      </c>
      <c r="C839" s="6" t="n">
        <v>1.27348</v>
      </c>
      <c r="D839" s="6" t="n">
        <v>6.999999999999999e-05</v>
      </c>
      <c r="E839" s="6">
        <f>C839*sel_scale</f>
        <v/>
      </c>
      <c r="F839" s="6">
        <f>IF(AND(B839&gt;=10,B839&lt;=14),sel_ev_daily*sel_dayshare/5,IF(OR(B839&gt;=22,B839&lt;=5),sel_ev_daily*(1-sel_dayshare)/8,0))</f>
        <v/>
      </c>
    </row>
    <row r="840">
      <c r="A840" s="6" t="inlineStr">
        <is>
          <t>2012-08-04</t>
        </is>
      </c>
      <c r="B840" s="6" t="n">
        <v>22</v>
      </c>
      <c r="C840" s="6" t="n">
        <v>1.19786</v>
      </c>
      <c r="D840" s="6" t="n">
        <v>0.00012</v>
      </c>
      <c r="E840" s="6">
        <f>C840*sel_scale</f>
        <v/>
      </c>
      <c r="F840" s="6">
        <f>IF(AND(B840&gt;=10,B840&lt;=14),sel_ev_daily*sel_dayshare/5,IF(OR(B840&gt;=22,B840&lt;=5),sel_ev_daily*(1-sel_dayshare)/8,0))</f>
        <v/>
      </c>
    </row>
    <row r="841">
      <c r="A841" s="6" t="inlineStr">
        <is>
          <t>2012-08-04</t>
        </is>
      </c>
      <c r="B841" s="6" t="n">
        <v>23</v>
      </c>
      <c r="C841" s="6" t="n">
        <v>1.17754</v>
      </c>
      <c r="D841" s="6" t="n">
        <v>0.0001</v>
      </c>
      <c r="E841" s="6">
        <f>C841*sel_scale</f>
        <v/>
      </c>
      <c r="F841" s="6">
        <f>IF(AND(B841&gt;=10,B841&lt;=14),sel_ev_daily*sel_dayshare/5,IF(OR(B841&gt;=22,B841&lt;=5),sel_ev_daily*(1-sel_dayshare)/8,0))</f>
        <v/>
      </c>
    </row>
    <row r="842">
      <c r="A842" s="6" t="inlineStr">
        <is>
          <t>2012-08-05</t>
        </is>
      </c>
      <c r="B842" s="6" t="n">
        <v>0</v>
      </c>
      <c r="C842" s="6" t="n">
        <v>1.17965</v>
      </c>
      <c r="D842" s="6" t="n">
        <v>0.0006400000000000001</v>
      </c>
      <c r="E842" s="6">
        <f>C842*sel_scale</f>
        <v/>
      </c>
      <c r="F842" s="6">
        <f>IF(AND(B842&gt;=10,B842&lt;=14),sel_ev_daily*sel_dayshare/5,IF(OR(B842&gt;=22,B842&lt;=5),sel_ev_daily*(1-sel_dayshare)/8,0))</f>
        <v/>
      </c>
    </row>
    <row r="843">
      <c r="A843" s="6" t="inlineStr">
        <is>
          <t>2012-08-05</t>
        </is>
      </c>
      <c r="B843" s="6" t="n">
        <v>1</v>
      </c>
      <c r="C843" s="6" t="n">
        <v>0.89327</v>
      </c>
      <c r="D843" s="6" t="n">
        <v>0.00146</v>
      </c>
      <c r="E843" s="6">
        <f>C843*sel_scale</f>
        <v/>
      </c>
      <c r="F843" s="6">
        <f>IF(AND(B843&gt;=10,B843&lt;=14),sel_ev_daily*sel_dayshare/5,IF(OR(B843&gt;=22,B843&lt;=5),sel_ev_daily*(1-sel_dayshare)/8,0))</f>
        <v/>
      </c>
    </row>
    <row r="844">
      <c r="A844" s="6" t="inlineStr">
        <is>
          <t>2012-08-05</t>
        </is>
      </c>
      <c r="B844" s="6" t="n">
        <v>2</v>
      </c>
      <c r="C844" s="6" t="n">
        <v>0.67375</v>
      </c>
      <c r="D844" s="6" t="n">
        <v>0.00334</v>
      </c>
      <c r="E844" s="6">
        <f>C844*sel_scale</f>
        <v/>
      </c>
      <c r="F844" s="6">
        <f>IF(AND(B844&gt;=10,B844&lt;=14),sel_ev_daily*sel_dayshare/5,IF(OR(B844&gt;=22,B844&lt;=5),sel_ev_daily*(1-sel_dayshare)/8,0))</f>
        <v/>
      </c>
    </row>
    <row r="845">
      <c r="A845" s="6" t="inlineStr">
        <is>
          <t>2012-08-05</t>
        </is>
      </c>
      <c r="B845" s="6" t="n">
        <v>3</v>
      </c>
      <c r="C845" s="6" t="n">
        <v>0.5556</v>
      </c>
      <c r="D845" s="6" t="n">
        <v>0.00463</v>
      </c>
      <c r="E845" s="6">
        <f>C845*sel_scale</f>
        <v/>
      </c>
      <c r="F845" s="6">
        <f>IF(AND(B845&gt;=10,B845&lt;=14),sel_ev_daily*sel_dayshare/5,IF(OR(B845&gt;=22,B845&lt;=5),sel_ev_daily*(1-sel_dayshare)/8,0))</f>
        <v/>
      </c>
    </row>
    <row r="846">
      <c r="A846" s="6" t="inlineStr">
        <is>
          <t>2012-08-05</t>
        </is>
      </c>
      <c r="B846" s="6" t="n">
        <v>4</v>
      </c>
      <c r="C846" s="6" t="n">
        <v>0.53061</v>
      </c>
      <c r="D846" s="6" t="n">
        <v>0.00461</v>
      </c>
      <c r="E846" s="6">
        <f>C846*sel_scale</f>
        <v/>
      </c>
      <c r="F846" s="6">
        <f>IF(AND(B846&gt;=10,B846&lt;=14),sel_ev_daily*sel_dayshare/5,IF(OR(B846&gt;=22,B846&lt;=5),sel_ev_daily*(1-sel_dayshare)/8,0))</f>
        <v/>
      </c>
    </row>
    <row r="847">
      <c r="A847" s="6" t="inlineStr">
        <is>
          <t>2012-08-05</t>
        </is>
      </c>
      <c r="B847" s="6" t="n">
        <v>5</v>
      </c>
      <c r="C847" s="6" t="n">
        <v>0.58649</v>
      </c>
      <c r="D847" s="6" t="n">
        <v>0.00423</v>
      </c>
      <c r="E847" s="6">
        <f>C847*sel_scale</f>
        <v/>
      </c>
      <c r="F847" s="6">
        <f>IF(AND(B847&gt;=10,B847&lt;=14),sel_ev_daily*sel_dayshare/5,IF(OR(B847&gt;=22,B847&lt;=5),sel_ev_daily*(1-sel_dayshare)/8,0))</f>
        <v/>
      </c>
    </row>
    <row r="848">
      <c r="A848" s="6" t="inlineStr">
        <is>
          <t>2012-08-05</t>
        </is>
      </c>
      <c r="B848" s="6" t="n">
        <v>6</v>
      </c>
      <c r="C848" s="6" t="n">
        <v>0.71454</v>
      </c>
      <c r="D848" s="6" t="n">
        <v>0.00383</v>
      </c>
      <c r="E848" s="6">
        <f>C848*sel_scale</f>
        <v/>
      </c>
      <c r="F848" s="6">
        <f>IF(AND(B848&gt;=10,B848&lt;=14),sel_ev_daily*sel_dayshare/5,IF(OR(B848&gt;=22,B848&lt;=5),sel_ev_daily*(1-sel_dayshare)/8,0))</f>
        <v/>
      </c>
    </row>
    <row r="849">
      <c r="A849" s="6" t="inlineStr">
        <is>
          <t>2012-08-05</t>
        </is>
      </c>
      <c r="B849" s="6" t="n">
        <v>7</v>
      </c>
      <c r="C849" s="6" t="n">
        <v>0.90856</v>
      </c>
      <c r="D849" s="6" t="n">
        <v>0.06453</v>
      </c>
      <c r="E849" s="6">
        <f>C849*sel_scale</f>
        <v/>
      </c>
      <c r="F849" s="6">
        <f>IF(AND(B849&gt;=10,B849&lt;=14),sel_ev_daily*sel_dayshare/5,IF(OR(B849&gt;=22,B849&lt;=5),sel_ev_daily*(1-sel_dayshare)/8,0))</f>
        <v/>
      </c>
    </row>
    <row r="850">
      <c r="A850" s="6" t="inlineStr">
        <is>
          <t>2012-08-05</t>
        </is>
      </c>
      <c r="B850" s="6" t="n">
        <v>8</v>
      </c>
      <c r="C850" s="6" t="n">
        <v>1.00257</v>
      </c>
      <c r="D850" s="6" t="n">
        <v>0.2447</v>
      </c>
      <c r="E850" s="6">
        <f>C850*sel_scale</f>
        <v/>
      </c>
      <c r="F850" s="6">
        <f>IF(AND(B850&gt;=10,B850&lt;=14),sel_ev_daily*sel_dayshare/5,IF(OR(B850&gt;=22,B850&lt;=5),sel_ev_daily*(1-sel_dayshare)/8,0))</f>
        <v/>
      </c>
    </row>
    <row r="851">
      <c r="A851" s="6" t="inlineStr">
        <is>
          <t>2012-08-05</t>
        </is>
      </c>
      <c r="B851" s="6" t="n">
        <v>9</v>
      </c>
      <c r="C851" s="6" t="n">
        <v>1.02666</v>
      </c>
      <c r="D851" s="6" t="n">
        <v>0.42732</v>
      </c>
      <c r="E851" s="6">
        <f>C851*sel_scale</f>
        <v/>
      </c>
      <c r="F851" s="6">
        <f>IF(AND(B851&gt;=10,B851&lt;=14),sel_ev_daily*sel_dayshare/5,IF(OR(B851&gt;=22,B851&lt;=5),sel_ev_daily*(1-sel_dayshare)/8,0))</f>
        <v/>
      </c>
    </row>
    <row r="852">
      <c r="A852" s="6" t="inlineStr">
        <is>
          <t>2012-08-05</t>
        </is>
      </c>
      <c r="B852" s="6" t="n">
        <v>10</v>
      </c>
      <c r="C852" s="6" t="n">
        <v>0.89715</v>
      </c>
      <c r="D852" s="6" t="n">
        <v>0.54633</v>
      </c>
      <c r="E852" s="6">
        <f>C852*sel_scale</f>
        <v/>
      </c>
      <c r="F852" s="6">
        <f>IF(AND(B852&gt;=10,B852&lt;=14),sel_ev_daily*sel_dayshare/5,IF(OR(B852&gt;=22,B852&lt;=5),sel_ev_daily*(1-sel_dayshare)/8,0))</f>
        <v/>
      </c>
    </row>
    <row r="853">
      <c r="A853" s="6" t="inlineStr">
        <is>
          <t>2012-08-05</t>
        </is>
      </c>
      <c r="B853" s="6" t="n">
        <v>11</v>
      </c>
      <c r="C853" s="6" t="n">
        <v>0.79244</v>
      </c>
      <c r="D853" s="6" t="n">
        <v>0.6134500000000001</v>
      </c>
      <c r="E853" s="6">
        <f>C853*sel_scale</f>
        <v/>
      </c>
      <c r="F853" s="6">
        <f>IF(AND(B853&gt;=10,B853&lt;=14),sel_ev_daily*sel_dayshare/5,IF(OR(B853&gt;=22,B853&lt;=5),sel_ev_daily*(1-sel_dayshare)/8,0))</f>
        <v/>
      </c>
    </row>
    <row r="854">
      <c r="A854" s="6" t="inlineStr">
        <is>
          <t>2012-08-05</t>
        </is>
      </c>
      <c r="B854" s="6" t="n">
        <v>12</v>
      </c>
      <c r="C854" s="6" t="n">
        <v>0.71029</v>
      </c>
      <c r="D854" s="6" t="n">
        <v>0.61614</v>
      </c>
      <c r="E854" s="6">
        <f>C854*sel_scale</f>
        <v/>
      </c>
      <c r="F854" s="6">
        <f>IF(AND(B854&gt;=10,B854&lt;=14),sel_ev_daily*sel_dayshare/5,IF(OR(B854&gt;=22,B854&lt;=5),sel_ev_daily*(1-sel_dayshare)/8,0))</f>
        <v/>
      </c>
    </row>
    <row r="855">
      <c r="A855" s="6" t="inlineStr">
        <is>
          <t>2012-08-05</t>
        </is>
      </c>
      <c r="B855" s="6" t="n">
        <v>13</v>
      </c>
      <c r="C855" s="6" t="n">
        <v>0.66455</v>
      </c>
      <c r="D855" s="6" t="n">
        <v>0.51003</v>
      </c>
      <c r="E855" s="6">
        <f>C855*sel_scale</f>
        <v/>
      </c>
      <c r="F855" s="6">
        <f>IF(AND(B855&gt;=10,B855&lt;=14),sel_ev_daily*sel_dayshare/5,IF(OR(B855&gt;=22,B855&lt;=5),sel_ev_daily*(1-sel_dayshare)/8,0))</f>
        <v/>
      </c>
    </row>
    <row r="856">
      <c r="A856" s="6" t="inlineStr">
        <is>
          <t>2012-08-05</t>
        </is>
      </c>
      <c r="B856" s="6" t="n">
        <v>14</v>
      </c>
      <c r="C856" s="6" t="n">
        <v>0.6715100000000001</v>
      </c>
      <c r="D856" s="6" t="n">
        <v>0.30104</v>
      </c>
      <c r="E856" s="6">
        <f>C856*sel_scale</f>
        <v/>
      </c>
      <c r="F856" s="6">
        <f>IF(AND(B856&gt;=10,B856&lt;=14),sel_ev_daily*sel_dayshare/5,IF(OR(B856&gt;=22,B856&lt;=5),sel_ev_daily*(1-sel_dayshare)/8,0))</f>
        <v/>
      </c>
    </row>
    <row r="857">
      <c r="A857" s="6" t="inlineStr">
        <is>
          <t>2012-08-05</t>
        </is>
      </c>
      <c r="B857" s="6" t="n">
        <v>15</v>
      </c>
      <c r="C857" s="6" t="n">
        <v>0.74608</v>
      </c>
      <c r="D857" s="6" t="n">
        <v>0.12705</v>
      </c>
      <c r="E857" s="6">
        <f>C857*sel_scale</f>
        <v/>
      </c>
      <c r="F857" s="6">
        <f>IF(AND(B857&gt;=10,B857&lt;=14),sel_ev_daily*sel_dayshare/5,IF(OR(B857&gt;=22,B857&lt;=5),sel_ev_daily*(1-sel_dayshare)/8,0))</f>
        <v/>
      </c>
    </row>
    <row r="858">
      <c r="A858" s="6" t="inlineStr">
        <is>
          <t>2012-08-05</t>
        </is>
      </c>
      <c r="B858" s="6" t="n">
        <v>16</v>
      </c>
      <c r="C858" s="6" t="n">
        <v>0.86182</v>
      </c>
      <c r="D858" s="6" t="n">
        <v>0.03315</v>
      </c>
      <c r="E858" s="6">
        <f>C858*sel_scale</f>
        <v/>
      </c>
      <c r="F858" s="6">
        <f>IF(AND(B858&gt;=10,B858&lt;=14),sel_ev_daily*sel_dayshare/5,IF(OR(B858&gt;=22,B858&lt;=5),sel_ev_daily*(1-sel_dayshare)/8,0))</f>
        <v/>
      </c>
    </row>
    <row r="859">
      <c r="A859" s="6" t="inlineStr">
        <is>
          <t>2012-08-05</t>
        </is>
      </c>
      <c r="B859" s="6" t="n">
        <v>17</v>
      </c>
      <c r="C859" s="6" t="n">
        <v>1.2611</v>
      </c>
      <c r="D859" s="6" t="n">
        <v>0.00031</v>
      </c>
      <c r="E859" s="6">
        <f>C859*sel_scale</f>
        <v/>
      </c>
      <c r="F859" s="6">
        <f>IF(AND(B859&gt;=10,B859&lt;=14),sel_ev_daily*sel_dayshare/5,IF(OR(B859&gt;=22,B859&lt;=5),sel_ev_daily*(1-sel_dayshare)/8,0))</f>
        <v/>
      </c>
    </row>
    <row r="860">
      <c r="A860" s="6" t="inlineStr">
        <is>
          <t>2012-08-05</t>
        </is>
      </c>
      <c r="B860" s="6" t="n">
        <v>18</v>
      </c>
      <c r="C860" s="6" t="n">
        <v>1.42213</v>
      </c>
      <c r="D860" s="6" t="n">
        <v>6.999999999999999e-05</v>
      </c>
      <c r="E860" s="6">
        <f>C860*sel_scale</f>
        <v/>
      </c>
      <c r="F860" s="6">
        <f>IF(AND(B860&gt;=10,B860&lt;=14),sel_ev_daily*sel_dayshare/5,IF(OR(B860&gt;=22,B860&lt;=5),sel_ev_daily*(1-sel_dayshare)/8,0))</f>
        <v/>
      </c>
    </row>
    <row r="861">
      <c r="A861" s="6" t="inlineStr">
        <is>
          <t>2012-08-05</t>
        </is>
      </c>
      <c r="B861" s="6" t="n">
        <v>19</v>
      </c>
      <c r="C861" s="6" t="n">
        <v>1.31108</v>
      </c>
      <c r="D861" s="6" t="n">
        <v>0.00011</v>
      </c>
      <c r="E861" s="6">
        <f>C861*sel_scale</f>
        <v/>
      </c>
      <c r="F861" s="6">
        <f>IF(AND(B861&gt;=10,B861&lt;=14),sel_ev_daily*sel_dayshare/5,IF(OR(B861&gt;=22,B861&lt;=5),sel_ev_daily*(1-sel_dayshare)/8,0))</f>
        <v/>
      </c>
    </row>
    <row r="862">
      <c r="A862" s="6" t="inlineStr">
        <is>
          <t>2012-08-05</t>
        </is>
      </c>
      <c r="B862" s="6" t="n">
        <v>20</v>
      </c>
      <c r="C862" s="6" t="n">
        <v>1.26987</v>
      </c>
      <c r="D862" s="6" t="n">
        <v>0.00011</v>
      </c>
      <c r="E862" s="6">
        <f>C862*sel_scale</f>
        <v/>
      </c>
      <c r="F862" s="6">
        <f>IF(AND(B862&gt;=10,B862&lt;=14),sel_ev_daily*sel_dayshare/5,IF(OR(B862&gt;=22,B862&lt;=5),sel_ev_daily*(1-sel_dayshare)/8,0))</f>
        <v/>
      </c>
    </row>
    <row r="863">
      <c r="A863" s="6" t="inlineStr">
        <is>
          <t>2012-08-05</t>
        </is>
      </c>
      <c r="B863" s="6" t="n">
        <v>21</v>
      </c>
      <c r="C863" s="6" t="n">
        <v>1.14649</v>
      </c>
      <c r="D863" s="6" t="n">
        <v>0.00016</v>
      </c>
      <c r="E863" s="6">
        <f>C863*sel_scale</f>
        <v/>
      </c>
      <c r="F863" s="6">
        <f>IF(AND(B863&gt;=10,B863&lt;=14),sel_ev_daily*sel_dayshare/5,IF(OR(B863&gt;=22,B863&lt;=5),sel_ev_daily*(1-sel_dayshare)/8,0))</f>
        <v/>
      </c>
    </row>
    <row r="864">
      <c r="A864" s="6" t="inlineStr">
        <is>
          <t>2012-08-05</t>
        </is>
      </c>
      <c r="B864" s="6" t="n">
        <v>22</v>
      </c>
      <c r="C864" s="6" t="n">
        <v>1.08097</v>
      </c>
      <c r="D864" s="6" t="n">
        <v>6.999999999999999e-05</v>
      </c>
      <c r="E864" s="6">
        <f>C864*sel_scale</f>
        <v/>
      </c>
      <c r="F864" s="6">
        <f>IF(AND(B864&gt;=10,B864&lt;=14),sel_ev_daily*sel_dayshare/5,IF(OR(B864&gt;=22,B864&lt;=5),sel_ev_daily*(1-sel_dayshare)/8,0))</f>
        <v/>
      </c>
    </row>
    <row r="865">
      <c r="A865" s="6" t="inlineStr">
        <is>
          <t>2012-08-05</t>
        </is>
      </c>
      <c r="B865" s="6" t="n">
        <v>23</v>
      </c>
      <c r="C865" s="6" t="n">
        <v>1.07334</v>
      </c>
      <c r="D865" s="6" t="n">
        <v>0.0003</v>
      </c>
      <c r="E865" s="6">
        <f>C865*sel_scale</f>
        <v/>
      </c>
      <c r="F865" s="6">
        <f>IF(AND(B865&gt;=10,B865&lt;=14),sel_ev_daily*sel_dayshare/5,IF(OR(B865&gt;=22,B865&lt;=5),sel_ev_daily*(1-sel_dayshare)/8,0))</f>
        <v/>
      </c>
    </row>
    <row r="866">
      <c r="A866" s="6" t="inlineStr">
        <is>
          <t>2012-08-06</t>
        </is>
      </c>
      <c r="B866" s="6" t="n">
        <v>0</v>
      </c>
      <c r="C866" s="6" t="n">
        <v>1.07534</v>
      </c>
      <c r="D866" s="6" t="n">
        <v>0.00076</v>
      </c>
      <c r="E866" s="6">
        <f>C866*sel_scale</f>
        <v/>
      </c>
      <c r="F866" s="6">
        <f>IF(AND(B866&gt;=10,B866&lt;=14),sel_ev_daily*sel_dayshare/5,IF(OR(B866&gt;=22,B866&lt;=5),sel_ev_daily*(1-sel_dayshare)/8,0))</f>
        <v/>
      </c>
    </row>
    <row r="867">
      <c r="A867" s="6" t="inlineStr">
        <is>
          <t>2012-08-06</t>
        </is>
      </c>
      <c r="B867" s="6" t="n">
        <v>1</v>
      </c>
      <c r="C867" s="6" t="n">
        <v>0.84149</v>
      </c>
      <c r="D867" s="6" t="n">
        <v>0.00204</v>
      </c>
      <c r="E867" s="6">
        <f>C867*sel_scale</f>
        <v/>
      </c>
      <c r="F867" s="6">
        <f>IF(AND(B867&gt;=10,B867&lt;=14),sel_ev_daily*sel_dayshare/5,IF(OR(B867&gt;=22,B867&lt;=5),sel_ev_daily*(1-sel_dayshare)/8,0))</f>
        <v/>
      </c>
    </row>
    <row r="868">
      <c r="A868" s="6" t="inlineStr">
        <is>
          <t>2012-08-06</t>
        </is>
      </c>
      <c r="B868" s="6" t="n">
        <v>2</v>
      </c>
      <c r="C868" s="6" t="n">
        <v>0.58453</v>
      </c>
      <c r="D868" s="6" t="n">
        <v>0.00261</v>
      </c>
      <c r="E868" s="6">
        <f>C868*sel_scale</f>
        <v/>
      </c>
      <c r="F868" s="6">
        <f>IF(AND(B868&gt;=10,B868&lt;=14),sel_ev_daily*sel_dayshare/5,IF(OR(B868&gt;=22,B868&lt;=5),sel_ev_daily*(1-sel_dayshare)/8,0))</f>
        <v/>
      </c>
    </row>
    <row r="869">
      <c r="A869" s="6" t="inlineStr">
        <is>
          <t>2012-08-06</t>
        </is>
      </c>
      <c r="B869" s="6" t="n">
        <v>3</v>
      </c>
      <c r="C869" s="6" t="n">
        <v>0.45369</v>
      </c>
      <c r="D869" s="6" t="n">
        <v>0.0026</v>
      </c>
      <c r="E869" s="6">
        <f>C869*sel_scale</f>
        <v/>
      </c>
      <c r="F869" s="6">
        <f>IF(AND(B869&gt;=10,B869&lt;=14),sel_ev_daily*sel_dayshare/5,IF(OR(B869&gt;=22,B869&lt;=5),sel_ev_daily*(1-sel_dayshare)/8,0))</f>
        <v/>
      </c>
    </row>
    <row r="870">
      <c r="A870" s="6" t="inlineStr">
        <is>
          <t>2012-08-06</t>
        </is>
      </c>
      <c r="B870" s="6" t="n">
        <v>4</v>
      </c>
      <c r="C870" s="6" t="n">
        <v>0.4786</v>
      </c>
      <c r="D870" s="6" t="n">
        <v>0.00389</v>
      </c>
      <c r="E870" s="6">
        <f>C870*sel_scale</f>
        <v/>
      </c>
      <c r="F870" s="6">
        <f>IF(AND(B870&gt;=10,B870&lt;=14),sel_ev_daily*sel_dayshare/5,IF(OR(B870&gt;=22,B870&lt;=5),sel_ev_daily*(1-sel_dayshare)/8,0))</f>
        <v/>
      </c>
    </row>
    <row r="871">
      <c r="A871" s="6" t="inlineStr">
        <is>
          <t>2012-08-06</t>
        </is>
      </c>
      <c r="B871" s="6" t="n">
        <v>5</v>
      </c>
      <c r="C871" s="6" t="n">
        <v>0.60009</v>
      </c>
      <c r="D871" s="6" t="n">
        <v>0.00411</v>
      </c>
      <c r="E871" s="6">
        <f>C871*sel_scale</f>
        <v/>
      </c>
      <c r="F871" s="6">
        <f>IF(AND(B871&gt;=10,B871&lt;=14),sel_ev_daily*sel_dayshare/5,IF(OR(B871&gt;=22,B871&lt;=5),sel_ev_daily*(1-sel_dayshare)/8,0))</f>
        <v/>
      </c>
    </row>
    <row r="872">
      <c r="A872" s="6" t="inlineStr">
        <is>
          <t>2012-08-06</t>
        </is>
      </c>
      <c r="B872" s="6" t="n">
        <v>6</v>
      </c>
      <c r="C872" s="6" t="n">
        <v>0.87603</v>
      </c>
      <c r="D872" s="6" t="n">
        <v>0.00357</v>
      </c>
      <c r="E872" s="6">
        <f>C872*sel_scale</f>
        <v/>
      </c>
      <c r="F872" s="6">
        <f>IF(AND(B872&gt;=10,B872&lt;=14),sel_ev_daily*sel_dayshare/5,IF(OR(B872&gt;=22,B872&lt;=5),sel_ev_daily*(1-sel_dayshare)/8,0))</f>
        <v/>
      </c>
    </row>
    <row r="873">
      <c r="A873" s="6" t="inlineStr">
        <is>
          <t>2012-08-06</t>
        </is>
      </c>
      <c r="B873" s="6" t="n">
        <v>7</v>
      </c>
      <c r="C873" s="6" t="n">
        <v>1.13288</v>
      </c>
      <c r="D873" s="6" t="n">
        <v>0.06387</v>
      </c>
      <c r="E873" s="6">
        <f>C873*sel_scale</f>
        <v/>
      </c>
      <c r="F873" s="6">
        <f>IF(AND(B873&gt;=10,B873&lt;=14),sel_ev_daily*sel_dayshare/5,IF(OR(B873&gt;=22,B873&lt;=5),sel_ev_daily*(1-sel_dayshare)/8,0))</f>
        <v/>
      </c>
    </row>
    <row r="874">
      <c r="A874" s="6" t="inlineStr">
        <is>
          <t>2012-08-06</t>
        </is>
      </c>
      <c r="B874" s="6" t="n">
        <v>8</v>
      </c>
      <c r="C874" s="6" t="n">
        <v>0.99818</v>
      </c>
      <c r="D874" s="6" t="n">
        <v>0.24368</v>
      </c>
      <c r="E874" s="6">
        <f>C874*sel_scale</f>
        <v/>
      </c>
      <c r="F874" s="6">
        <f>IF(AND(B874&gt;=10,B874&lt;=14),sel_ev_daily*sel_dayshare/5,IF(OR(B874&gt;=22,B874&lt;=5),sel_ev_daily*(1-sel_dayshare)/8,0))</f>
        <v/>
      </c>
    </row>
    <row r="875">
      <c r="A875" s="6" t="inlineStr">
        <is>
          <t>2012-08-06</t>
        </is>
      </c>
      <c r="B875" s="6" t="n">
        <v>9</v>
      </c>
      <c r="C875" s="6" t="n">
        <v>0.72361</v>
      </c>
      <c r="D875" s="6" t="n">
        <v>0.42971</v>
      </c>
      <c r="E875" s="6">
        <f>C875*sel_scale</f>
        <v/>
      </c>
      <c r="F875" s="6">
        <f>IF(AND(B875&gt;=10,B875&lt;=14),sel_ev_daily*sel_dayshare/5,IF(OR(B875&gt;=22,B875&lt;=5),sel_ev_daily*(1-sel_dayshare)/8,0))</f>
        <v/>
      </c>
    </row>
    <row r="876">
      <c r="A876" s="6" t="inlineStr">
        <is>
          <t>2012-08-06</t>
        </is>
      </c>
      <c r="B876" s="6" t="n">
        <v>10</v>
      </c>
      <c r="C876" s="6" t="n">
        <v>0.64522</v>
      </c>
      <c r="D876" s="6" t="n">
        <v>0.55479</v>
      </c>
      <c r="E876" s="6">
        <f>C876*sel_scale</f>
        <v/>
      </c>
      <c r="F876" s="6">
        <f>IF(AND(B876&gt;=10,B876&lt;=14),sel_ev_daily*sel_dayshare/5,IF(OR(B876&gt;=22,B876&lt;=5),sel_ev_daily*(1-sel_dayshare)/8,0))</f>
        <v/>
      </c>
    </row>
    <row r="877">
      <c r="A877" s="6" t="inlineStr">
        <is>
          <t>2012-08-06</t>
        </is>
      </c>
      <c r="B877" s="6" t="n">
        <v>11</v>
      </c>
      <c r="C877" s="6" t="n">
        <v>0.5774899999999999</v>
      </c>
      <c r="D877" s="6" t="n">
        <v>0.61758</v>
      </c>
      <c r="E877" s="6">
        <f>C877*sel_scale</f>
        <v/>
      </c>
      <c r="F877" s="6">
        <f>IF(AND(B877&gt;=10,B877&lt;=14),sel_ev_daily*sel_dayshare/5,IF(OR(B877&gt;=22,B877&lt;=5),sel_ev_daily*(1-sel_dayshare)/8,0))</f>
        <v/>
      </c>
    </row>
    <row r="878">
      <c r="A878" s="6" t="inlineStr">
        <is>
          <t>2012-08-06</t>
        </is>
      </c>
      <c r="B878" s="6" t="n">
        <v>12</v>
      </c>
      <c r="C878" s="6" t="n">
        <v>0.61575</v>
      </c>
      <c r="D878" s="6" t="n">
        <v>0.62463</v>
      </c>
      <c r="E878" s="6">
        <f>C878*sel_scale</f>
        <v/>
      </c>
      <c r="F878" s="6">
        <f>IF(AND(B878&gt;=10,B878&lt;=14),sel_ev_daily*sel_dayshare/5,IF(OR(B878&gt;=22,B878&lt;=5),sel_ev_daily*(1-sel_dayshare)/8,0))</f>
        <v/>
      </c>
    </row>
    <row r="879">
      <c r="A879" s="6" t="inlineStr">
        <is>
          <t>2012-08-06</t>
        </is>
      </c>
      <c r="B879" s="6" t="n">
        <v>13</v>
      </c>
      <c r="C879" s="6" t="n">
        <v>0.55233</v>
      </c>
      <c r="D879" s="6" t="n">
        <v>0.56959</v>
      </c>
      <c r="E879" s="6">
        <f>C879*sel_scale</f>
        <v/>
      </c>
      <c r="F879" s="6">
        <f>IF(AND(B879&gt;=10,B879&lt;=14),sel_ev_daily*sel_dayshare/5,IF(OR(B879&gt;=22,B879&lt;=5),sel_ev_daily*(1-sel_dayshare)/8,0))</f>
        <v/>
      </c>
    </row>
    <row r="880">
      <c r="A880" s="6" t="inlineStr">
        <is>
          <t>2012-08-06</t>
        </is>
      </c>
      <c r="B880" s="6" t="n">
        <v>14</v>
      </c>
      <c r="C880" s="6" t="n">
        <v>0.50088</v>
      </c>
      <c r="D880" s="6" t="n">
        <v>0.44272</v>
      </c>
      <c r="E880" s="6">
        <f>C880*sel_scale</f>
        <v/>
      </c>
      <c r="F880" s="6">
        <f>IF(AND(B880&gt;=10,B880&lt;=14),sel_ev_daily*sel_dayshare/5,IF(OR(B880&gt;=22,B880&lt;=5),sel_ev_daily*(1-sel_dayshare)/8,0))</f>
        <v/>
      </c>
    </row>
    <row r="881">
      <c r="A881" s="6" t="inlineStr">
        <is>
          <t>2012-08-06</t>
        </is>
      </c>
      <c r="B881" s="6" t="n">
        <v>15</v>
      </c>
      <c r="C881" s="6" t="n">
        <v>0.56582</v>
      </c>
      <c r="D881" s="6" t="n">
        <v>0.24352</v>
      </c>
      <c r="E881" s="6">
        <f>C881*sel_scale</f>
        <v/>
      </c>
      <c r="F881" s="6">
        <f>IF(AND(B881&gt;=10,B881&lt;=14),sel_ev_daily*sel_dayshare/5,IF(OR(B881&gt;=22,B881&lt;=5),sel_ev_daily*(1-sel_dayshare)/8,0))</f>
        <v/>
      </c>
    </row>
    <row r="882">
      <c r="A882" s="6" t="inlineStr">
        <is>
          <t>2012-08-06</t>
        </is>
      </c>
      <c r="B882" s="6" t="n">
        <v>16</v>
      </c>
      <c r="C882" s="6" t="n">
        <v>0.67315</v>
      </c>
      <c r="D882" s="6" t="n">
        <v>0.05892</v>
      </c>
      <c r="E882" s="6">
        <f>C882*sel_scale</f>
        <v/>
      </c>
      <c r="F882" s="6">
        <f>IF(AND(B882&gt;=10,B882&lt;=14),sel_ev_daily*sel_dayshare/5,IF(OR(B882&gt;=22,B882&lt;=5),sel_ev_daily*(1-sel_dayshare)/8,0))</f>
        <v/>
      </c>
    </row>
    <row r="883">
      <c r="A883" s="6" t="inlineStr">
        <is>
          <t>2012-08-06</t>
        </is>
      </c>
      <c r="B883" s="6" t="n">
        <v>17</v>
      </c>
      <c r="C883" s="6" t="n">
        <v>1.17781</v>
      </c>
      <c r="D883" s="6" t="n">
        <v>0.00036</v>
      </c>
      <c r="E883" s="6">
        <f>C883*sel_scale</f>
        <v/>
      </c>
      <c r="F883" s="6">
        <f>IF(AND(B883&gt;=10,B883&lt;=14),sel_ev_daily*sel_dayshare/5,IF(OR(B883&gt;=22,B883&lt;=5),sel_ev_daily*(1-sel_dayshare)/8,0))</f>
        <v/>
      </c>
    </row>
    <row r="884">
      <c r="A884" s="6" t="inlineStr">
        <is>
          <t>2012-08-06</t>
        </is>
      </c>
      <c r="B884" s="6" t="n">
        <v>18</v>
      </c>
      <c r="C884" s="6" t="n">
        <v>1.43723</v>
      </c>
      <c r="D884" s="6" t="n">
        <v>0.0001</v>
      </c>
      <c r="E884" s="6">
        <f>C884*sel_scale</f>
        <v/>
      </c>
      <c r="F884" s="6">
        <f>IF(AND(B884&gt;=10,B884&lt;=14),sel_ev_daily*sel_dayshare/5,IF(OR(B884&gt;=22,B884&lt;=5),sel_ev_daily*(1-sel_dayshare)/8,0))</f>
        <v/>
      </c>
    </row>
    <row r="885">
      <c r="A885" s="6" t="inlineStr">
        <is>
          <t>2012-08-06</t>
        </is>
      </c>
      <c r="B885" s="6" t="n">
        <v>19</v>
      </c>
      <c r="C885" s="6" t="n">
        <v>1.36468</v>
      </c>
      <c r="D885" s="6" t="n">
        <v>0.00012</v>
      </c>
      <c r="E885" s="6">
        <f>C885*sel_scale</f>
        <v/>
      </c>
      <c r="F885" s="6">
        <f>IF(AND(B885&gt;=10,B885&lt;=14),sel_ev_daily*sel_dayshare/5,IF(OR(B885&gt;=22,B885&lt;=5),sel_ev_daily*(1-sel_dayshare)/8,0))</f>
        <v/>
      </c>
    </row>
    <row r="886">
      <c r="A886" s="6" t="inlineStr">
        <is>
          <t>2012-08-06</t>
        </is>
      </c>
      <c r="B886" s="6" t="n">
        <v>20</v>
      </c>
      <c r="C886" s="6" t="n">
        <v>1.44098</v>
      </c>
      <c r="D886" s="6" t="n">
        <v>8.000000000000001e-05</v>
      </c>
      <c r="E886" s="6">
        <f>C886*sel_scale</f>
        <v/>
      </c>
      <c r="F886" s="6">
        <f>IF(AND(B886&gt;=10,B886&lt;=14),sel_ev_daily*sel_dayshare/5,IF(OR(B886&gt;=22,B886&lt;=5),sel_ev_daily*(1-sel_dayshare)/8,0))</f>
        <v/>
      </c>
    </row>
    <row r="887">
      <c r="A887" s="6" t="inlineStr">
        <is>
          <t>2012-08-06</t>
        </is>
      </c>
      <c r="B887" s="6" t="n">
        <v>21</v>
      </c>
      <c r="C887" s="6" t="n">
        <v>1.36488</v>
      </c>
      <c r="D887" s="6" t="n">
        <v>6.999999999999999e-05</v>
      </c>
      <c r="E887" s="6">
        <f>C887*sel_scale</f>
        <v/>
      </c>
      <c r="F887" s="6">
        <f>IF(AND(B887&gt;=10,B887&lt;=14),sel_ev_daily*sel_dayshare/5,IF(OR(B887&gt;=22,B887&lt;=5),sel_ev_daily*(1-sel_dayshare)/8,0))</f>
        <v/>
      </c>
    </row>
    <row r="888">
      <c r="A888" s="6" t="inlineStr">
        <is>
          <t>2012-08-06</t>
        </is>
      </c>
      <c r="B888" s="6" t="n">
        <v>22</v>
      </c>
      <c r="C888" s="6" t="n">
        <v>1.12101</v>
      </c>
      <c r="D888" s="6" t="n">
        <v>8.000000000000001e-05</v>
      </c>
      <c r="E888" s="6">
        <f>C888*sel_scale</f>
        <v/>
      </c>
      <c r="F888" s="6">
        <f>IF(AND(B888&gt;=10,B888&lt;=14),sel_ev_daily*sel_dayshare/5,IF(OR(B888&gt;=22,B888&lt;=5),sel_ev_daily*(1-sel_dayshare)/8,0))</f>
        <v/>
      </c>
    </row>
    <row r="889">
      <c r="A889" s="6" t="inlineStr">
        <is>
          <t>2012-08-06</t>
        </is>
      </c>
      <c r="B889" s="6" t="n">
        <v>23</v>
      </c>
      <c r="C889" s="6" t="n">
        <v>1.09327</v>
      </c>
      <c r="D889" s="6" t="n">
        <v>0.00015</v>
      </c>
      <c r="E889" s="6">
        <f>C889*sel_scale</f>
        <v/>
      </c>
      <c r="F889" s="6">
        <f>IF(AND(B889&gt;=10,B889&lt;=14),sel_ev_daily*sel_dayshare/5,IF(OR(B889&gt;=22,B889&lt;=5),sel_ev_daily*(1-sel_dayshare)/8,0))</f>
        <v/>
      </c>
    </row>
    <row r="890">
      <c r="A890" s="6" t="inlineStr">
        <is>
          <t>2012-08-07</t>
        </is>
      </c>
      <c r="B890" s="6" t="n">
        <v>0</v>
      </c>
      <c r="C890" s="6" t="n">
        <v>1.1595</v>
      </c>
      <c r="D890" s="6" t="n">
        <v>0.00058</v>
      </c>
      <c r="E890" s="6">
        <f>C890*sel_scale</f>
        <v/>
      </c>
      <c r="F890" s="6">
        <f>IF(AND(B890&gt;=10,B890&lt;=14),sel_ev_daily*sel_dayshare/5,IF(OR(B890&gt;=22,B890&lt;=5),sel_ev_daily*(1-sel_dayshare)/8,0))</f>
        <v/>
      </c>
    </row>
    <row r="891">
      <c r="A891" s="6" t="inlineStr">
        <is>
          <t>2012-08-07</t>
        </is>
      </c>
      <c r="B891" s="6" t="n">
        <v>1</v>
      </c>
      <c r="C891" s="6" t="n">
        <v>0.92009</v>
      </c>
      <c r="D891" s="6" t="n">
        <v>0.00145</v>
      </c>
      <c r="E891" s="6">
        <f>C891*sel_scale</f>
        <v/>
      </c>
      <c r="F891" s="6">
        <f>IF(AND(B891&gt;=10,B891&lt;=14),sel_ev_daily*sel_dayshare/5,IF(OR(B891&gt;=22,B891&lt;=5),sel_ev_daily*(1-sel_dayshare)/8,0))</f>
        <v/>
      </c>
    </row>
    <row r="892">
      <c r="A892" s="6" t="inlineStr">
        <is>
          <t>2012-08-07</t>
        </is>
      </c>
      <c r="B892" s="6" t="n">
        <v>2</v>
      </c>
      <c r="C892" s="6" t="n">
        <v>0.67661</v>
      </c>
      <c r="D892" s="6" t="n">
        <v>0.00317</v>
      </c>
      <c r="E892" s="6">
        <f>C892*sel_scale</f>
        <v/>
      </c>
      <c r="F892" s="6">
        <f>IF(AND(B892&gt;=10,B892&lt;=14),sel_ev_daily*sel_dayshare/5,IF(OR(B892&gt;=22,B892&lt;=5),sel_ev_daily*(1-sel_dayshare)/8,0))</f>
        <v/>
      </c>
    </row>
    <row r="893">
      <c r="A893" s="6" t="inlineStr">
        <is>
          <t>2012-08-07</t>
        </is>
      </c>
      <c r="B893" s="6" t="n">
        <v>3</v>
      </c>
      <c r="C893" s="6" t="n">
        <v>0.5722699999999999</v>
      </c>
      <c r="D893" s="6" t="n">
        <v>0.00474</v>
      </c>
      <c r="E893" s="6">
        <f>C893*sel_scale</f>
        <v/>
      </c>
      <c r="F893" s="6">
        <f>IF(AND(B893&gt;=10,B893&lt;=14),sel_ev_daily*sel_dayshare/5,IF(OR(B893&gt;=22,B893&lt;=5),sel_ev_daily*(1-sel_dayshare)/8,0))</f>
        <v/>
      </c>
    </row>
    <row r="894">
      <c r="A894" s="6" t="inlineStr">
        <is>
          <t>2012-08-07</t>
        </is>
      </c>
      <c r="B894" s="6" t="n">
        <v>4</v>
      </c>
      <c r="C894" s="6" t="n">
        <v>0.58771</v>
      </c>
      <c r="D894" s="6" t="n">
        <v>0.00445</v>
      </c>
      <c r="E894" s="6">
        <f>C894*sel_scale</f>
        <v/>
      </c>
      <c r="F894" s="6">
        <f>IF(AND(B894&gt;=10,B894&lt;=14),sel_ev_daily*sel_dayshare/5,IF(OR(B894&gt;=22,B894&lt;=5),sel_ev_daily*(1-sel_dayshare)/8,0))</f>
        <v/>
      </c>
    </row>
    <row r="895">
      <c r="A895" s="6" t="inlineStr">
        <is>
          <t>2012-08-07</t>
        </is>
      </c>
      <c r="B895" s="6" t="n">
        <v>5</v>
      </c>
      <c r="C895" s="6" t="n">
        <v>0.67883</v>
      </c>
      <c r="D895" s="6" t="n">
        <v>0.00198</v>
      </c>
      <c r="E895" s="6">
        <f>C895*sel_scale</f>
        <v/>
      </c>
      <c r="F895" s="6">
        <f>IF(AND(B895&gt;=10,B895&lt;=14),sel_ev_daily*sel_dayshare/5,IF(OR(B895&gt;=22,B895&lt;=5),sel_ev_daily*(1-sel_dayshare)/8,0))</f>
        <v/>
      </c>
    </row>
    <row r="896">
      <c r="A896" s="6" t="inlineStr">
        <is>
          <t>2012-08-07</t>
        </is>
      </c>
      <c r="B896" s="6" t="n">
        <v>6</v>
      </c>
      <c r="C896" s="6" t="n">
        <v>1.08129</v>
      </c>
      <c r="D896" s="6" t="n">
        <v>0.00338</v>
      </c>
      <c r="E896" s="6">
        <f>C896*sel_scale</f>
        <v/>
      </c>
      <c r="F896" s="6">
        <f>IF(AND(B896&gt;=10,B896&lt;=14),sel_ev_daily*sel_dayshare/5,IF(OR(B896&gt;=22,B896&lt;=5),sel_ev_daily*(1-sel_dayshare)/8,0))</f>
        <v/>
      </c>
    </row>
    <row r="897">
      <c r="A897" s="6" t="inlineStr">
        <is>
          <t>2012-08-07</t>
        </is>
      </c>
      <c r="B897" s="6" t="n">
        <v>7</v>
      </c>
      <c r="C897" s="6" t="n">
        <v>1.27001</v>
      </c>
      <c r="D897" s="6" t="n">
        <v>0.07102</v>
      </c>
      <c r="E897" s="6">
        <f>C897*sel_scale</f>
        <v/>
      </c>
      <c r="F897" s="6">
        <f>IF(AND(B897&gt;=10,B897&lt;=14),sel_ev_daily*sel_dayshare/5,IF(OR(B897&gt;=22,B897&lt;=5),sel_ev_daily*(1-sel_dayshare)/8,0))</f>
        <v/>
      </c>
    </row>
    <row r="898">
      <c r="A898" s="6" t="inlineStr">
        <is>
          <t>2012-08-07</t>
        </is>
      </c>
      <c r="B898" s="6" t="n">
        <v>8</v>
      </c>
      <c r="C898" s="6" t="n">
        <v>1.05111</v>
      </c>
      <c r="D898" s="6" t="n">
        <v>0.25623</v>
      </c>
      <c r="E898" s="6">
        <f>C898*sel_scale</f>
        <v/>
      </c>
      <c r="F898" s="6">
        <f>IF(AND(B898&gt;=10,B898&lt;=14),sel_ev_daily*sel_dayshare/5,IF(OR(B898&gt;=22,B898&lt;=5),sel_ev_daily*(1-sel_dayshare)/8,0))</f>
        <v/>
      </c>
    </row>
    <row r="899">
      <c r="A899" s="6" t="inlineStr">
        <is>
          <t>2012-08-07</t>
        </is>
      </c>
      <c r="B899" s="6" t="n">
        <v>9</v>
      </c>
      <c r="C899" s="6" t="n">
        <v>0.73247</v>
      </c>
      <c r="D899" s="6" t="n">
        <v>0.44437</v>
      </c>
      <c r="E899" s="6">
        <f>C899*sel_scale</f>
        <v/>
      </c>
      <c r="F899" s="6">
        <f>IF(AND(B899&gt;=10,B899&lt;=14),sel_ev_daily*sel_dayshare/5,IF(OR(B899&gt;=22,B899&lt;=5),sel_ev_daily*(1-sel_dayshare)/8,0))</f>
        <v/>
      </c>
    </row>
    <row r="900">
      <c r="A900" s="6" t="inlineStr">
        <is>
          <t>2012-08-07</t>
        </is>
      </c>
      <c r="B900" s="6" t="n">
        <v>10</v>
      </c>
      <c r="C900" s="6" t="n">
        <v>0.6333299999999999</v>
      </c>
      <c r="D900" s="6" t="n">
        <v>0.56412</v>
      </c>
      <c r="E900" s="6">
        <f>C900*sel_scale</f>
        <v/>
      </c>
      <c r="F900" s="6">
        <f>IF(AND(B900&gt;=10,B900&lt;=14),sel_ev_daily*sel_dayshare/5,IF(OR(B900&gt;=22,B900&lt;=5),sel_ev_daily*(1-sel_dayshare)/8,0))</f>
        <v/>
      </c>
    </row>
    <row r="901">
      <c r="A901" s="6" t="inlineStr">
        <is>
          <t>2012-08-07</t>
        </is>
      </c>
      <c r="B901" s="6" t="n">
        <v>11</v>
      </c>
      <c r="C901" s="6" t="n">
        <v>0.61944</v>
      </c>
      <c r="D901" s="6" t="n">
        <v>0.61769</v>
      </c>
      <c r="E901" s="6">
        <f>C901*sel_scale</f>
        <v/>
      </c>
      <c r="F901" s="6">
        <f>IF(AND(B901&gt;=10,B901&lt;=14),sel_ev_daily*sel_dayshare/5,IF(OR(B901&gt;=22,B901&lt;=5),sel_ev_daily*(1-sel_dayshare)/8,0))</f>
        <v/>
      </c>
    </row>
    <row r="902">
      <c r="A902" s="6" t="inlineStr">
        <is>
          <t>2012-08-07</t>
        </is>
      </c>
      <c r="B902" s="6" t="n">
        <v>12</v>
      </c>
      <c r="C902" s="6" t="n">
        <v>0.57765</v>
      </c>
      <c r="D902" s="6" t="n">
        <v>0.62092</v>
      </c>
      <c r="E902" s="6">
        <f>C902*sel_scale</f>
        <v/>
      </c>
      <c r="F902" s="6">
        <f>IF(AND(B902&gt;=10,B902&lt;=14),sel_ev_daily*sel_dayshare/5,IF(OR(B902&gt;=22,B902&lt;=5),sel_ev_daily*(1-sel_dayshare)/8,0))</f>
        <v/>
      </c>
    </row>
    <row r="903">
      <c r="A903" s="6" t="inlineStr">
        <is>
          <t>2012-08-07</t>
        </is>
      </c>
      <c r="B903" s="6" t="n">
        <v>13</v>
      </c>
      <c r="C903" s="6" t="n">
        <v>0.55569</v>
      </c>
      <c r="D903" s="6" t="n">
        <v>0.56645</v>
      </c>
      <c r="E903" s="6">
        <f>C903*sel_scale</f>
        <v/>
      </c>
      <c r="F903" s="6">
        <f>IF(AND(B903&gt;=10,B903&lt;=14),sel_ev_daily*sel_dayshare/5,IF(OR(B903&gt;=22,B903&lt;=5),sel_ev_daily*(1-sel_dayshare)/8,0))</f>
        <v/>
      </c>
    </row>
    <row r="904">
      <c r="A904" s="6" t="inlineStr">
        <is>
          <t>2012-08-07</t>
        </is>
      </c>
      <c r="B904" s="6" t="n">
        <v>14</v>
      </c>
      <c r="C904" s="6" t="n">
        <v>0.5387</v>
      </c>
      <c r="D904" s="6" t="n">
        <v>0.44002</v>
      </c>
      <c r="E904" s="6">
        <f>C904*sel_scale</f>
        <v/>
      </c>
      <c r="F904" s="6">
        <f>IF(AND(B904&gt;=10,B904&lt;=14),sel_ev_daily*sel_dayshare/5,IF(OR(B904&gt;=22,B904&lt;=5),sel_ev_daily*(1-sel_dayshare)/8,0))</f>
        <v/>
      </c>
    </row>
    <row r="905">
      <c r="A905" s="6" t="inlineStr">
        <is>
          <t>2012-08-07</t>
        </is>
      </c>
      <c r="B905" s="6" t="n">
        <v>15</v>
      </c>
      <c r="C905" s="6" t="n">
        <v>0.56859</v>
      </c>
      <c r="D905" s="6" t="n">
        <v>0.24431</v>
      </c>
      <c r="E905" s="6">
        <f>C905*sel_scale</f>
        <v/>
      </c>
      <c r="F905" s="6">
        <f>IF(AND(B905&gt;=10,B905&lt;=14),sel_ev_daily*sel_dayshare/5,IF(OR(B905&gt;=22,B905&lt;=5),sel_ev_daily*(1-sel_dayshare)/8,0))</f>
        <v/>
      </c>
    </row>
    <row r="906">
      <c r="A906" s="6" t="inlineStr">
        <is>
          <t>2012-08-07</t>
        </is>
      </c>
      <c r="B906" s="6" t="n">
        <v>16</v>
      </c>
      <c r="C906" s="6" t="n">
        <v>0.72022</v>
      </c>
      <c r="D906" s="6" t="n">
        <v>0.0592</v>
      </c>
      <c r="E906" s="6">
        <f>C906*sel_scale</f>
        <v/>
      </c>
      <c r="F906" s="6">
        <f>IF(AND(B906&gt;=10,B906&lt;=14),sel_ev_daily*sel_dayshare/5,IF(OR(B906&gt;=22,B906&lt;=5),sel_ev_daily*(1-sel_dayshare)/8,0))</f>
        <v/>
      </c>
    </row>
    <row r="907">
      <c r="A907" s="6" t="inlineStr">
        <is>
          <t>2012-08-07</t>
        </is>
      </c>
      <c r="B907" s="6" t="n">
        <v>17</v>
      </c>
      <c r="C907" s="6" t="n">
        <v>1.20486</v>
      </c>
      <c r="D907" s="6" t="n">
        <v>0.00039</v>
      </c>
      <c r="E907" s="6">
        <f>C907*sel_scale</f>
        <v/>
      </c>
      <c r="F907" s="6">
        <f>IF(AND(B907&gt;=10,B907&lt;=14),sel_ev_daily*sel_dayshare/5,IF(OR(B907&gt;=22,B907&lt;=5),sel_ev_daily*(1-sel_dayshare)/8,0))</f>
        <v/>
      </c>
    </row>
    <row r="908">
      <c r="A908" s="6" t="inlineStr">
        <is>
          <t>2012-08-07</t>
        </is>
      </c>
      <c r="B908" s="6" t="n">
        <v>18</v>
      </c>
      <c r="C908" s="6" t="n">
        <v>1.59611</v>
      </c>
      <c r="D908" s="6" t="n">
        <v>6e-05</v>
      </c>
      <c r="E908" s="6">
        <f>C908*sel_scale</f>
        <v/>
      </c>
      <c r="F908" s="6">
        <f>IF(AND(B908&gt;=10,B908&lt;=14),sel_ev_daily*sel_dayshare/5,IF(OR(B908&gt;=22,B908&lt;=5),sel_ev_daily*(1-sel_dayshare)/8,0))</f>
        <v/>
      </c>
    </row>
    <row r="909">
      <c r="A909" s="6" t="inlineStr">
        <is>
          <t>2012-08-07</t>
        </is>
      </c>
      <c r="B909" s="6" t="n">
        <v>19</v>
      </c>
      <c r="C909" s="6" t="n">
        <v>1.56458</v>
      </c>
      <c r="D909" s="6" t="n">
        <v>0.0001</v>
      </c>
      <c r="E909" s="6">
        <f>C909*sel_scale</f>
        <v/>
      </c>
      <c r="F909" s="6">
        <f>IF(AND(B909&gt;=10,B909&lt;=14),sel_ev_daily*sel_dayshare/5,IF(OR(B909&gt;=22,B909&lt;=5),sel_ev_daily*(1-sel_dayshare)/8,0))</f>
        <v/>
      </c>
    </row>
    <row r="910">
      <c r="A910" s="6" t="inlineStr">
        <is>
          <t>2012-08-07</t>
        </is>
      </c>
      <c r="B910" s="6" t="n">
        <v>20</v>
      </c>
      <c r="C910" s="6" t="n">
        <v>1.50435</v>
      </c>
      <c r="D910" s="6" t="n">
        <v>0.00015</v>
      </c>
      <c r="E910" s="6">
        <f>C910*sel_scale</f>
        <v/>
      </c>
      <c r="F910" s="6">
        <f>IF(AND(B910&gt;=10,B910&lt;=14),sel_ev_daily*sel_dayshare/5,IF(OR(B910&gt;=22,B910&lt;=5),sel_ev_daily*(1-sel_dayshare)/8,0))</f>
        <v/>
      </c>
    </row>
    <row r="911">
      <c r="A911" s="6" t="inlineStr">
        <is>
          <t>2012-08-07</t>
        </is>
      </c>
      <c r="B911" s="6" t="n">
        <v>21</v>
      </c>
      <c r="C911" s="6" t="n">
        <v>1.29847</v>
      </c>
      <c r="D911" s="6" t="n">
        <v>0.00011</v>
      </c>
      <c r="E911" s="6">
        <f>C911*sel_scale</f>
        <v/>
      </c>
      <c r="F911" s="6">
        <f>IF(AND(B911&gt;=10,B911&lt;=14),sel_ev_daily*sel_dayshare/5,IF(OR(B911&gt;=22,B911&lt;=5),sel_ev_daily*(1-sel_dayshare)/8,0))</f>
        <v/>
      </c>
    </row>
    <row r="912">
      <c r="A912" s="6" t="inlineStr">
        <is>
          <t>2012-08-07</t>
        </is>
      </c>
      <c r="B912" s="6" t="n">
        <v>22</v>
      </c>
      <c r="C912" s="6" t="n">
        <v>1.16226</v>
      </c>
      <c r="D912" s="6" t="n">
        <v>0.00024</v>
      </c>
      <c r="E912" s="6">
        <f>C912*sel_scale</f>
        <v/>
      </c>
      <c r="F912" s="6">
        <f>IF(AND(B912&gt;=10,B912&lt;=14),sel_ev_daily*sel_dayshare/5,IF(OR(B912&gt;=22,B912&lt;=5),sel_ev_daily*(1-sel_dayshare)/8,0))</f>
        <v/>
      </c>
    </row>
    <row r="913">
      <c r="A913" s="6" t="inlineStr">
        <is>
          <t>2012-08-07</t>
        </is>
      </c>
      <c r="B913" s="6" t="n">
        <v>23</v>
      </c>
      <c r="C913" s="6" t="n">
        <v>1.08899</v>
      </c>
      <c r="D913" s="6" t="n">
        <v>0.00016</v>
      </c>
      <c r="E913" s="6">
        <f>C913*sel_scale</f>
        <v/>
      </c>
      <c r="F913" s="6">
        <f>IF(AND(B913&gt;=10,B913&lt;=14),sel_ev_daily*sel_dayshare/5,IF(OR(B913&gt;=22,B913&lt;=5),sel_ev_daily*(1-sel_dayshare)/8,0))</f>
        <v/>
      </c>
    </row>
    <row r="914">
      <c r="A914" s="6" t="inlineStr">
        <is>
          <t>2012-08-08</t>
        </is>
      </c>
      <c r="B914" s="6" t="n">
        <v>0</v>
      </c>
      <c r="C914" s="6" t="n">
        <v>1.13543</v>
      </c>
      <c r="D914" s="6" t="n">
        <v>0.0006400000000000001</v>
      </c>
      <c r="E914" s="6">
        <f>C914*sel_scale</f>
        <v/>
      </c>
      <c r="F914" s="6">
        <f>IF(AND(B914&gt;=10,B914&lt;=14),sel_ev_daily*sel_dayshare/5,IF(OR(B914&gt;=22,B914&lt;=5),sel_ev_daily*(1-sel_dayshare)/8,0))</f>
        <v/>
      </c>
    </row>
    <row r="915">
      <c r="A915" s="6" t="inlineStr">
        <is>
          <t>2012-08-08</t>
        </is>
      </c>
      <c r="B915" s="6" t="n">
        <v>1</v>
      </c>
      <c r="C915" s="6" t="n">
        <v>0.9317800000000001</v>
      </c>
      <c r="D915" s="6" t="n">
        <v>0.00151</v>
      </c>
      <c r="E915" s="6">
        <f>C915*sel_scale</f>
        <v/>
      </c>
      <c r="F915" s="6">
        <f>IF(AND(B915&gt;=10,B915&lt;=14),sel_ev_daily*sel_dayshare/5,IF(OR(B915&gt;=22,B915&lt;=5),sel_ev_daily*(1-sel_dayshare)/8,0))</f>
        <v/>
      </c>
    </row>
    <row r="916">
      <c r="A916" s="6" t="inlineStr">
        <is>
          <t>2012-08-08</t>
        </is>
      </c>
      <c r="B916" s="6" t="n">
        <v>2</v>
      </c>
      <c r="C916" s="6" t="n">
        <v>0.70021</v>
      </c>
      <c r="D916" s="6" t="n">
        <v>0.00338</v>
      </c>
      <c r="E916" s="6">
        <f>C916*sel_scale</f>
        <v/>
      </c>
      <c r="F916" s="6">
        <f>IF(AND(B916&gt;=10,B916&lt;=14),sel_ev_daily*sel_dayshare/5,IF(OR(B916&gt;=22,B916&lt;=5),sel_ev_daily*(1-sel_dayshare)/8,0))</f>
        <v/>
      </c>
    </row>
    <row r="917">
      <c r="A917" s="6" t="inlineStr">
        <is>
          <t>2012-08-08</t>
        </is>
      </c>
      <c r="B917" s="6" t="n">
        <v>3</v>
      </c>
      <c r="C917" s="6" t="n">
        <v>0.52284</v>
      </c>
      <c r="D917" s="6" t="n">
        <v>0.00461</v>
      </c>
      <c r="E917" s="6">
        <f>C917*sel_scale</f>
        <v/>
      </c>
      <c r="F917" s="6">
        <f>IF(AND(B917&gt;=10,B917&lt;=14),sel_ev_daily*sel_dayshare/5,IF(OR(B917&gt;=22,B917&lt;=5),sel_ev_daily*(1-sel_dayshare)/8,0))</f>
        <v/>
      </c>
    </row>
    <row r="918">
      <c r="A918" s="6" t="inlineStr">
        <is>
          <t>2012-08-08</t>
        </is>
      </c>
      <c r="B918" s="6" t="n">
        <v>4</v>
      </c>
      <c r="C918" s="6" t="n">
        <v>0.58489</v>
      </c>
      <c r="D918" s="6" t="n">
        <v>0.00469</v>
      </c>
      <c r="E918" s="6">
        <f>C918*sel_scale</f>
        <v/>
      </c>
      <c r="F918" s="6">
        <f>IF(AND(B918&gt;=10,B918&lt;=14),sel_ev_daily*sel_dayshare/5,IF(OR(B918&gt;=22,B918&lt;=5),sel_ev_daily*(1-sel_dayshare)/8,0))</f>
        <v/>
      </c>
    </row>
    <row r="919">
      <c r="A919" s="6" t="inlineStr">
        <is>
          <t>2012-08-08</t>
        </is>
      </c>
      <c r="B919" s="6" t="n">
        <v>5</v>
      </c>
      <c r="C919" s="6" t="n">
        <v>0.6948299999999999</v>
      </c>
      <c r="D919" s="6" t="n">
        <v>0.0038</v>
      </c>
      <c r="E919" s="6">
        <f>C919*sel_scale</f>
        <v/>
      </c>
      <c r="F919" s="6">
        <f>IF(AND(B919&gt;=10,B919&lt;=14),sel_ev_daily*sel_dayshare/5,IF(OR(B919&gt;=22,B919&lt;=5),sel_ev_daily*(1-sel_dayshare)/8,0))</f>
        <v/>
      </c>
    </row>
    <row r="920">
      <c r="A920" s="6" t="inlineStr">
        <is>
          <t>2012-08-08</t>
        </is>
      </c>
      <c r="B920" s="6" t="n">
        <v>6</v>
      </c>
      <c r="C920" s="6" t="n">
        <v>1.11871</v>
      </c>
      <c r="D920" s="6" t="n">
        <v>0.00412</v>
      </c>
      <c r="E920" s="6">
        <f>C920*sel_scale</f>
        <v/>
      </c>
      <c r="F920" s="6">
        <f>IF(AND(B920&gt;=10,B920&lt;=14),sel_ev_daily*sel_dayshare/5,IF(OR(B920&gt;=22,B920&lt;=5),sel_ev_daily*(1-sel_dayshare)/8,0))</f>
        <v/>
      </c>
    </row>
    <row r="921">
      <c r="A921" s="6" t="inlineStr">
        <is>
          <t>2012-08-08</t>
        </is>
      </c>
      <c r="B921" s="6" t="n">
        <v>7</v>
      </c>
      <c r="C921" s="6" t="n">
        <v>1.27473</v>
      </c>
      <c r="D921" s="6" t="n">
        <v>0.0757</v>
      </c>
      <c r="E921" s="6">
        <f>C921*sel_scale</f>
        <v/>
      </c>
      <c r="F921" s="6">
        <f>IF(AND(B921&gt;=10,B921&lt;=14),sel_ev_daily*sel_dayshare/5,IF(OR(B921&gt;=22,B921&lt;=5),sel_ev_daily*(1-sel_dayshare)/8,0))</f>
        <v/>
      </c>
    </row>
    <row r="922">
      <c r="A922" s="6" t="inlineStr">
        <is>
          <t>2012-08-08</t>
        </is>
      </c>
      <c r="B922" s="6" t="n">
        <v>8</v>
      </c>
      <c r="C922" s="6" t="n">
        <v>1.1156</v>
      </c>
      <c r="D922" s="6" t="n">
        <v>0.26309</v>
      </c>
      <c r="E922" s="6">
        <f>C922*sel_scale</f>
        <v/>
      </c>
      <c r="F922" s="6">
        <f>IF(AND(B922&gt;=10,B922&lt;=14),sel_ev_daily*sel_dayshare/5,IF(OR(B922&gt;=22,B922&lt;=5),sel_ev_daily*(1-sel_dayshare)/8,0))</f>
        <v/>
      </c>
    </row>
    <row r="923">
      <c r="A923" s="6" t="inlineStr">
        <is>
          <t>2012-08-08</t>
        </is>
      </c>
      <c r="B923" s="6" t="n">
        <v>9</v>
      </c>
      <c r="C923" s="6" t="n">
        <v>0.83127</v>
      </c>
      <c r="D923" s="6" t="n">
        <v>0.44808</v>
      </c>
      <c r="E923" s="6">
        <f>C923*sel_scale</f>
        <v/>
      </c>
      <c r="F923" s="6">
        <f>IF(AND(B923&gt;=10,B923&lt;=14),sel_ev_daily*sel_dayshare/5,IF(OR(B923&gt;=22,B923&lt;=5),sel_ev_daily*(1-sel_dayshare)/8,0))</f>
        <v/>
      </c>
    </row>
    <row r="924">
      <c r="A924" s="6" t="inlineStr">
        <is>
          <t>2012-08-08</t>
        </is>
      </c>
      <c r="B924" s="6" t="n">
        <v>10</v>
      </c>
      <c r="C924" s="6" t="n">
        <v>0.65237</v>
      </c>
      <c r="D924" s="6" t="n">
        <v>0.5669999999999999</v>
      </c>
      <c r="E924" s="6">
        <f>C924*sel_scale</f>
        <v/>
      </c>
      <c r="F924" s="6">
        <f>IF(AND(B924&gt;=10,B924&lt;=14),sel_ev_daily*sel_dayshare/5,IF(OR(B924&gt;=22,B924&lt;=5),sel_ev_daily*(1-sel_dayshare)/8,0))</f>
        <v/>
      </c>
    </row>
    <row r="925">
      <c r="A925" s="6" t="inlineStr">
        <is>
          <t>2012-08-08</t>
        </is>
      </c>
      <c r="B925" s="6" t="n">
        <v>11</v>
      </c>
      <c r="C925" s="6" t="n">
        <v>0.59606</v>
      </c>
      <c r="D925" s="6" t="n">
        <v>0.62795</v>
      </c>
      <c r="E925" s="6">
        <f>C925*sel_scale</f>
        <v/>
      </c>
      <c r="F925" s="6">
        <f>IF(AND(B925&gt;=10,B925&lt;=14),sel_ev_daily*sel_dayshare/5,IF(OR(B925&gt;=22,B925&lt;=5),sel_ev_daily*(1-sel_dayshare)/8,0))</f>
        <v/>
      </c>
    </row>
    <row r="926">
      <c r="A926" s="6" t="inlineStr">
        <is>
          <t>2012-08-08</t>
        </is>
      </c>
      <c r="B926" s="6" t="n">
        <v>12</v>
      </c>
      <c r="C926" s="6" t="n">
        <v>0.58333</v>
      </c>
      <c r="D926" s="6" t="n">
        <v>0.63229</v>
      </c>
      <c r="E926" s="6">
        <f>C926*sel_scale</f>
        <v/>
      </c>
      <c r="F926" s="6">
        <f>IF(AND(B926&gt;=10,B926&lt;=14),sel_ev_daily*sel_dayshare/5,IF(OR(B926&gt;=22,B926&lt;=5),sel_ev_daily*(1-sel_dayshare)/8,0))</f>
        <v/>
      </c>
    </row>
    <row r="927">
      <c r="A927" s="6" t="inlineStr">
        <is>
          <t>2012-08-08</t>
        </is>
      </c>
      <c r="B927" s="6" t="n">
        <v>13</v>
      </c>
      <c r="C927" s="6" t="n">
        <v>0.50615</v>
      </c>
      <c r="D927" s="6" t="n">
        <v>0.57378</v>
      </c>
      <c r="E927" s="6">
        <f>C927*sel_scale</f>
        <v/>
      </c>
      <c r="F927" s="6">
        <f>IF(AND(B927&gt;=10,B927&lt;=14),sel_ev_daily*sel_dayshare/5,IF(OR(B927&gt;=22,B927&lt;=5),sel_ev_daily*(1-sel_dayshare)/8,0))</f>
        <v/>
      </c>
    </row>
    <row r="928">
      <c r="A928" s="6" t="inlineStr">
        <is>
          <t>2012-08-08</t>
        </is>
      </c>
      <c r="B928" s="6" t="n">
        <v>14</v>
      </c>
      <c r="C928" s="6" t="n">
        <v>0.45794</v>
      </c>
      <c r="D928" s="6" t="n">
        <v>0.44326</v>
      </c>
      <c r="E928" s="6">
        <f>C928*sel_scale</f>
        <v/>
      </c>
      <c r="F928" s="6">
        <f>IF(AND(B928&gt;=10,B928&lt;=14),sel_ev_daily*sel_dayshare/5,IF(OR(B928&gt;=22,B928&lt;=5),sel_ev_daily*(1-sel_dayshare)/8,0))</f>
        <v/>
      </c>
    </row>
    <row r="929">
      <c r="A929" s="6" t="inlineStr">
        <is>
          <t>2012-08-08</t>
        </is>
      </c>
      <c r="B929" s="6" t="n">
        <v>15</v>
      </c>
      <c r="C929" s="6" t="n">
        <v>0.52579</v>
      </c>
      <c r="D929" s="6" t="n">
        <v>0.24549</v>
      </c>
      <c r="E929" s="6">
        <f>C929*sel_scale</f>
        <v/>
      </c>
      <c r="F929" s="6">
        <f>IF(AND(B929&gt;=10,B929&lt;=14),sel_ev_daily*sel_dayshare/5,IF(OR(B929&gt;=22,B929&lt;=5),sel_ev_daily*(1-sel_dayshare)/8,0))</f>
        <v/>
      </c>
    </row>
    <row r="930">
      <c r="A930" s="6" t="inlineStr">
        <is>
          <t>2012-08-08</t>
        </is>
      </c>
      <c r="B930" s="6" t="n">
        <v>16</v>
      </c>
      <c r="C930" s="6" t="n">
        <v>0.69518</v>
      </c>
      <c r="D930" s="6" t="n">
        <v>0.0587</v>
      </c>
      <c r="E930" s="6">
        <f>C930*sel_scale</f>
        <v/>
      </c>
      <c r="F930" s="6">
        <f>IF(AND(B930&gt;=10,B930&lt;=14),sel_ev_daily*sel_dayshare/5,IF(OR(B930&gt;=22,B930&lt;=5),sel_ev_daily*(1-sel_dayshare)/8,0))</f>
        <v/>
      </c>
    </row>
    <row r="931">
      <c r="A931" s="6" t="inlineStr">
        <is>
          <t>2012-08-08</t>
        </is>
      </c>
      <c r="B931" s="6" t="n">
        <v>17</v>
      </c>
      <c r="C931" s="6" t="n">
        <v>1.16928</v>
      </c>
      <c r="D931" s="6" t="n">
        <v>0.00027</v>
      </c>
      <c r="E931" s="6">
        <f>C931*sel_scale</f>
        <v/>
      </c>
      <c r="F931" s="6">
        <f>IF(AND(B931&gt;=10,B931&lt;=14),sel_ev_daily*sel_dayshare/5,IF(OR(B931&gt;=22,B931&lt;=5),sel_ev_daily*(1-sel_dayshare)/8,0))</f>
        <v/>
      </c>
    </row>
    <row r="932">
      <c r="A932" s="6" t="inlineStr">
        <is>
          <t>2012-08-08</t>
        </is>
      </c>
      <c r="B932" s="6" t="n">
        <v>18</v>
      </c>
      <c r="C932" s="6" t="n">
        <v>1.50079</v>
      </c>
      <c r="D932" s="6" t="n">
        <v>6e-05</v>
      </c>
      <c r="E932" s="6">
        <f>C932*sel_scale</f>
        <v/>
      </c>
      <c r="F932" s="6">
        <f>IF(AND(B932&gt;=10,B932&lt;=14),sel_ev_daily*sel_dayshare/5,IF(OR(B932&gt;=22,B932&lt;=5),sel_ev_daily*(1-sel_dayshare)/8,0))</f>
        <v/>
      </c>
    </row>
    <row r="933">
      <c r="A933" s="6" t="inlineStr">
        <is>
          <t>2012-08-08</t>
        </is>
      </c>
      <c r="B933" s="6" t="n">
        <v>19</v>
      </c>
      <c r="C933" s="6" t="n">
        <v>1.36897</v>
      </c>
      <c r="D933" s="6" t="n">
        <v>0.00012</v>
      </c>
      <c r="E933" s="6">
        <f>C933*sel_scale</f>
        <v/>
      </c>
      <c r="F933" s="6">
        <f>IF(AND(B933&gt;=10,B933&lt;=14),sel_ev_daily*sel_dayshare/5,IF(OR(B933&gt;=22,B933&lt;=5),sel_ev_daily*(1-sel_dayshare)/8,0))</f>
        <v/>
      </c>
    </row>
    <row r="934">
      <c r="A934" s="6" t="inlineStr">
        <is>
          <t>2012-08-08</t>
        </is>
      </c>
      <c r="B934" s="6" t="n">
        <v>20</v>
      </c>
      <c r="C934" s="6" t="n">
        <v>1.32888</v>
      </c>
      <c r="D934" s="6" t="n">
        <v>0.0001</v>
      </c>
      <c r="E934" s="6">
        <f>C934*sel_scale</f>
        <v/>
      </c>
      <c r="F934" s="6">
        <f>IF(AND(B934&gt;=10,B934&lt;=14),sel_ev_daily*sel_dayshare/5,IF(OR(B934&gt;=22,B934&lt;=5),sel_ev_daily*(1-sel_dayshare)/8,0))</f>
        <v/>
      </c>
    </row>
    <row r="935">
      <c r="A935" s="6" t="inlineStr">
        <is>
          <t>2012-08-08</t>
        </is>
      </c>
      <c r="B935" s="6" t="n">
        <v>21</v>
      </c>
      <c r="C935" s="6" t="n">
        <v>1.23686</v>
      </c>
      <c r="D935" s="6" t="n">
        <v>6e-05</v>
      </c>
      <c r="E935" s="6">
        <f>C935*sel_scale</f>
        <v/>
      </c>
      <c r="F935" s="6">
        <f>IF(AND(B935&gt;=10,B935&lt;=14),sel_ev_daily*sel_dayshare/5,IF(OR(B935&gt;=22,B935&lt;=5),sel_ev_daily*(1-sel_dayshare)/8,0))</f>
        <v/>
      </c>
    </row>
    <row r="936">
      <c r="A936" s="6" t="inlineStr">
        <is>
          <t>2012-08-08</t>
        </is>
      </c>
      <c r="B936" s="6" t="n">
        <v>22</v>
      </c>
      <c r="C936" s="6" t="n">
        <v>1.09293</v>
      </c>
      <c r="D936" s="6" t="n">
        <v>0.00014</v>
      </c>
      <c r="E936" s="6">
        <f>C936*sel_scale</f>
        <v/>
      </c>
      <c r="F936" s="6">
        <f>IF(AND(B936&gt;=10,B936&lt;=14),sel_ev_daily*sel_dayshare/5,IF(OR(B936&gt;=22,B936&lt;=5),sel_ev_daily*(1-sel_dayshare)/8,0))</f>
        <v/>
      </c>
    </row>
    <row r="937">
      <c r="A937" s="6" t="inlineStr">
        <is>
          <t>2012-08-08</t>
        </is>
      </c>
      <c r="B937" s="6" t="n">
        <v>23</v>
      </c>
      <c r="C937" s="6" t="n">
        <v>1.12192</v>
      </c>
      <c r="D937" s="6" t="n">
        <v>0.00022</v>
      </c>
      <c r="E937" s="6">
        <f>C937*sel_scale</f>
        <v/>
      </c>
      <c r="F937" s="6">
        <f>IF(AND(B937&gt;=10,B937&lt;=14),sel_ev_daily*sel_dayshare/5,IF(OR(B937&gt;=22,B937&lt;=5),sel_ev_daily*(1-sel_dayshare)/8,0))</f>
        <v/>
      </c>
    </row>
    <row r="938">
      <c r="A938" s="6" t="inlineStr">
        <is>
          <t>2012-08-09</t>
        </is>
      </c>
      <c r="B938" s="6" t="n">
        <v>0</v>
      </c>
      <c r="C938" s="6" t="n">
        <v>1.13739</v>
      </c>
      <c r="D938" s="6" t="n">
        <v>0.00068</v>
      </c>
      <c r="E938" s="6">
        <f>C938*sel_scale</f>
        <v/>
      </c>
      <c r="F938" s="6">
        <f>IF(AND(B938&gt;=10,B938&lt;=14),sel_ev_daily*sel_dayshare/5,IF(OR(B938&gt;=22,B938&lt;=5),sel_ev_daily*(1-sel_dayshare)/8,0))</f>
        <v/>
      </c>
    </row>
    <row r="939">
      <c r="A939" s="6" t="inlineStr">
        <is>
          <t>2012-08-09</t>
        </is>
      </c>
      <c r="B939" s="6" t="n">
        <v>1</v>
      </c>
      <c r="C939" s="6" t="n">
        <v>0.80076</v>
      </c>
      <c r="D939" s="6" t="n">
        <v>0.0016</v>
      </c>
      <c r="E939" s="6">
        <f>C939*sel_scale</f>
        <v/>
      </c>
      <c r="F939" s="6">
        <f>IF(AND(B939&gt;=10,B939&lt;=14),sel_ev_daily*sel_dayshare/5,IF(OR(B939&gt;=22,B939&lt;=5),sel_ev_daily*(1-sel_dayshare)/8,0))</f>
        <v/>
      </c>
    </row>
    <row r="940">
      <c r="A940" s="6" t="inlineStr">
        <is>
          <t>2012-08-09</t>
        </is>
      </c>
      <c r="B940" s="6" t="n">
        <v>2</v>
      </c>
      <c r="C940" s="6" t="n">
        <v>0.60323</v>
      </c>
      <c r="D940" s="6" t="n">
        <v>0.00283</v>
      </c>
      <c r="E940" s="6">
        <f>C940*sel_scale</f>
        <v/>
      </c>
      <c r="F940" s="6">
        <f>IF(AND(B940&gt;=10,B940&lt;=14),sel_ev_daily*sel_dayshare/5,IF(OR(B940&gt;=22,B940&lt;=5),sel_ev_daily*(1-sel_dayshare)/8,0))</f>
        <v/>
      </c>
    </row>
    <row r="941">
      <c r="A941" s="6" t="inlineStr">
        <is>
          <t>2012-08-09</t>
        </is>
      </c>
      <c r="B941" s="6" t="n">
        <v>3</v>
      </c>
      <c r="C941" s="6" t="n">
        <v>0.49928</v>
      </c>
      <c r="D941" s="6" t="n">
        <v>0.00319</v>
      </c>
      <c r="E941" s="6">
        <f>C941*sel_scale</f>
        <v/>
      </c>
      <c r="F941" s="6">
        <f>IF(AND(B941&gt;=10,B941&lt;=14),sel_ev_daily*sel_dayshare/5,IF(OR(B941&gt;=22,B941&lt;=5),sel_ev_daily*(1-sel_dayshare)/8,0))</f>
        <v/>
      </c>
    </row>
    <row r="942">
      <c r="A942" s="6" t="inlineStr">
        <is>
          <t>2012-08-09</t>
        </is>
      </c>
      <c r="B942" s="6" t="n">
        <v>4</v>
      </c>
      <c r="C942" s="6" t="n">
        <v>0.50278</v>
      </c>
      <c r="D942" s="6" t="n">
        <v>0.00366</v>
      </c>
      <c r="E942" s="6">
        <f>C942*sel_scale</f>
        <v/>
      </c>
      <c r="F942" s="6">
        <f>IF(AND(B942&gt;=10,B942&lt;=14),sel_ev_daily*sel_dayshare/5,IF(OR(B942&gt;=22,B942&lt;=5),sel_ev_daily*(1-sel_dayshare)/8,0))</f>
        <v/>
      </c>
    </row>
    <row r="943">
      <c r="A943" s="6" t="inlineStr">
        <is>
          <t>2012-08-09</t>
        </is>
      </c>
      <c r="B943" s="6" t="n">
        <v>5</v>
      </c>
      <c r="C943" s="6" t="n">
        <v>0.62713</v>
      </c>
      <c r="D943" s="6" t="n">
        <v>0.0031</v>
      </c>
      <c r="E943" s="6">
        <f>C943*sel_scale</f>
        <v/>
      </c>
      <c r="F943" s="6">
        <f>IF(AND(B943&gt;=10,B943&lt;=14),sel_ev_daily*sel_dayshare/5,IF(OR(B943&gt;=22,B943&lt;=5),sel_ev_daily*(1-sel_dayshare)/8,0))</f>
        <v/>
      </c>
    </row>
    <row r="944">
      <c r="A944" s="6" t="inlineStr">
        <is>
          <t>2012-08-09</t>
        </is>
      </c>
      <c r="B944" s="6" t="n">
        <v>6</v>
      </c>
      <c r="C944" s="6" t="n">
        <v>0.89015</v>
      </c>
      <c r="D944" s="6" t="n">
        <v>0.00229</v>
      </c>
      <c r="E944" s="6">
        <f>C944*sel_scale</f>
        <v/>
      </c>
      <c r="F944" s="6">
        <f>IF(AND(B944&gt;=10,B944&lt;=14),sel_ev_daily*sel_dayshare/5,IF(OR(B944&gt;=22,B944&lt;=5),sel_ev_daily*(1-sel_dayshare)/8,0))</f>
        <v/>
      </c>
    </row>
    <row r="945">
      <c r="A945" s="6" t="inlineStr">
        <is>
          <t>2012-08-09</t>
        </is>
      </c>
      <c r="B945" s="6" t="n">
        <v>7</v>
      </c>
      <c r="C945" s="6" t="n">
        <v>1.13794</v>
      </c>
      <c r="D945" s="6" t="n">
        <v>0.01483</v>
      </c>
      <c r="E945" s="6">
        <f>C945*sel_scale</f>
        <v/>
      </c>
      <c r="F945" s="6">
        <f>IF(AND(B945&gt;=10,B945&lt;=14),sel_ev_daily*sel_dayshare/5,IF(OR(B945&gt;=22,B945&lt;=5),sel_ev_daily*(1-sel_dayshare)/8,0))</f>
        <v/>
      </c>
    </row>
    <row r="946">
      <c r="A946" s="6" t="inlineStr">
        <is>
          <t>2012-08-09</t>
        </is>
      </c>
      <c r="B946" s="6" t="n">
        <v>8</v>
      </c>
      <c r="C946" s="6" t="n">
        <v>0.9205100000000001</v>
      </c>
      <c r="D946" s="6" t="n">
        <v>0.05896</v>
      </c>
      <c r="E946" s="6">
        <f>C946*sel_scale</f>
        <v/>
      </c>
      <c r="F946" s="6">
        <f>IF(AND(B946&gt;=10,B946&lt;=14),sel_ev_daily*sel_dayshare/5,IF(OR(B946&gt;=22,B946&lt;=5),sel_ev_daily*(1-sel_dayshare)/8,0))</f>
        <v/>
      </c>
    </row>
    <row r="947">
      <c r="A947" s="6" t="inlineStr">
        <is>
          <t>2012-08-09</t>
        </is>
      </c>
      <c r="B947" s="6" t="n">
        <v>9</v>
      </c>
      <c r="C947" s="6" t="n">
        <v>0.73953</v>
      </c>
      <c r="D947" s="6" t="n">
        <v>0.12902</v>
      </c>
      <c r="E947" s="6">
        <f>C947*sel_scale</f>
        <v/>
      </c>
      <c r="F947" s="6">
        <f>IF(AND(B947&gt;=10,B947&lt;=14),sel_ev_daily*sel_dayshare/5,IF(OR(B947&gt;=22,B947&lt;=5),sel_ev_daily*(1-sel_dayshare)/8,0))</f>
        <v/>
      </c>
    </row>
    <row r="948">
      <c r="A948" s="6" t="inlineStr">
        <is>
          <t>2012-08-09</t>
        </is>
      </c>
      <c r="B948" s="6" t="n">
        <v>10</v>
      </c>
      <c r="C948" s="6" t="n">
        <v>0.67755</v>
      </c>
      <c r="D948" s="6" t="n">
        <v>0.26399</v>
      </c>
      <c r="E948" s="6">
        <f>C948*sel_scale</f>
        <v/>
      </c>
      <c r="F948" s="6">
        <f>IF(AND(B948&gt;=10,B948&lt;=14),sel_ev_daily*sel_dayshare/5,IF(OR(B948&gt;=22,B948&lt;=5),sel_ev_daily*(1-sel_dayshare)/8,0))</f>
        <v/>
      </c>
    </row>
    <row r="949">
      <c r="A949" s="6" t="inlineStr">
        <is>
          <t>2012-08-09</t>
        </is>
      </c>
      <c r="B949" s="6" t="n">
        <v>11</v>
      </c>
      <c r="C949" s="6" t="n">
        <v>0.61569</v>
      </c>
      <c r="D949" s="6" t="n">
        <v>0.34331</v>
      </c>
      <c r="E949" s="6">
        <f>C949*sel_scale</f>
        <v/>
      </c>
      <c r="F949" s="6">
        <f>IF(AND(B949&gt;=10,B949&lt;=14),sel_ev_daily*sel_dayshare/5,IF(OR(B949&gt;=22,B949&lt;=5),sel_ev_daily*(1-sel_dayshare)/8,0))</f>
        <v/>
      </c>
    </row>
    <row r="950">
      <c r="A950" s="6" t="inlineStr">
        <is>
          <t>2012-08-09</t>
        </is>
      </c>
      <c r="B950" s="6" t="n">
        <v>12</v>
      </c>
      <c r="C950" s="6" t="n">
        <v>0.5995</v>
      </c>
      <c r="D950" s="6" t="n">
        <v>0.48241</v>
      </c>
      <c r="E950" s="6">
        <f>C950*sel_scale</f>
        <v/>
      </c>
      <c r="F950" s="6">
        <f>IF(AND(B950&gt;=10,B950&lt;=14),sel_ev_daily*sel_dayshare/5,IF(OR(B950&gt;=22,B950&lt;=5),sel_ev_daily*(1-sel_dayshare)/8,0))</f>
        <v/>
      </c>
    </row>
    <row r="951">
      <c r="A951" s="6" t="inlineStr">
        <is>
          <t>2012-08-09</t>
        </is>
      </c>
      <c r="B951" s="6" t="n">
        <v>13</v>
      </c>
      <c r="C951" s="6" t="n">
        <v>0.60122</v>
      </c>
      <c r="D951" s="6" t="n">
        <v>0.47993</v>
      </c>
      <c r="E951" s="6">
        <f>C951*sel_scale</f>
        <v/>
      </c>
      <c r="F951" s="6">
        <f>IF(AND(B951&gt;=10,B951&lt;=14),sel_ev_daily*sel_dayshare/5,IF(OR(B951&gt;=22,B951&lt;=5),sel_ev_daily*(1-sel_dayshare)/8,0))</f>
        <v/>
      </c>
    </row>
    <row r="952">
      <c r="A952" s="6" t="inlineStr">
        <is>
          <t>2012-08-09</t>
        </is>
      </c>
      <c r="B952" s="6" t="n">
        <v>14</v>
      </c>
      <c r="C952" s="6" t="n">
        <v>0.50825</v>
      </c>
      <c r="D952" s="6" t="n">
        <v>0.40167</v>
      </c>
      <c r="E952" s="6">
        <f>C952*sel_scale</f>
        <v/>
      </c>
      <c r="F952" s="6">
        <f>IF(AND(B952&gt;=10,B952&lt;=14),sel_ev_daily*sel_dayshare/5,IF(OR(B952&gt;=22,B952&lt;=5),sel_ev_daily*(1-sel_dayshare)/8,0))</f>
        <v/>
      </c>
    </row>
    <row r="953">
      <c r="A953" s="6" t="inlineStr">
        <is>
          <t>2012-08-09</t>
        </is>
      </c>
      <c r="B953" s="6" t="n">
        <v>15</v>
      </c>
      <c r="C953" s="6" t="n">
        <v>0.5784899999999999</v>
      </c>
      <c r="D953" s="6" t="n">
        <v>0.24811</v>
      </c>
      <c r="E953" s="6">
        <f>C953*sel_scale</f>
        <v/>
      </c>
      <c r="F953" s="6">
        <f>IF(AND(B953&gt;=10,B953&lt;=14),sel_ev_daily*sel_dayshare/5,IF(OR(B953&gt;=22,B953&lt;=5),sel_ev_daily*(1-sel_dayshare)/8,0))</f>
        <v/>
      </c>
    </row>
    <row r="954">
      <c r="A954" s="6" t="inlineStr">
        <is>
          <t>2012-08-09</t>
        </is>
      </c>
      <c r="B954" s="6" t="n">
        <v>16</v>
      </c>
      <c r="C954" s="6" t="n">
        <v>0.7315</v>
      </c>
      <c r="D954" s="6" t="n">
        <v>0.06127</v>
      </c>
      <c r="E954" s="6">
        <f>C954*sel_scale</f>
        <v/>
      </c>
      <c r="F954" s="6">
        <f>IF(AND(B954&gt;=10,B954&lt;=14),sel_ev_daily*sel_dayshare/5,IF(OR(B954&gt;=22,B954&lt;=5),sel_ev_daily*(1-sel_dayshare)/8,0))</f>
        <v/>
      </c>
    </row>
    <row r="955">
      <c r="A955" s="6" t="inlineStr">
        <is>
          <t>2012-08-09</t>
        </is>
      </c>
      <c r="B955" s="6" t="n">
        <v>17</v>
      </c>
      <c r="C955" s="6" t="n">
        <v>1.14482</v>
      </c>
      <c r="D955" s="6" t="n">
        <v>0.00087</v>
      </c>
      <c r="E955" s="6">
        <f>C955*sel_scale</f>
        <v/>
      </c>
      <c r="F955" s="6">
        <f>IF(AND(B955&gt;=10,B955&lt;=14),sel_ev_daily*sel_dayshare/5,IF(OR(B955&gt;=22,B955&lt;=5),sel_ev_daily*(1-sel_dayshare)/8,0))</f>
        <v/>
      </c>
    </row>
    <row r="956">
      <c r="A956" s="6" t="inlineStr">
        <is>
          <t>2012-08-09</t>
        </is>
      </c>
      <c r="B956" s="6" t="n">
        <v>18</v>
      </c>
      <c r="C956" s="6" t="n">
        <v>1.53291</v>
      </c>
      <c r="D956" s="6" t="n">
        <v>8.000000000000001e-05</v>
      </c>
      <c r="E956" s="6">
        <f>C956*sel_scale</f>
        <v/>
      </c>
      <c r="F956" s="6">
        <f>IF(AND(B956&gt;=10,B956&lt;=14),sel_ev_daily*sel_dayshare/5,IF(OR(B956&gt;=22,B956&lt;=5),sel_ev_daily*(1-sel_dayshare)/8,0))</f>
        <v/>
      </c>
    </row>
    <row r="957">
      <c r="A957" s="6" t="inlineStr">
        <is>
          <t>2012-08-09</t>
        </is>
      </c>
      <c r="B957" s="6" t="n">
        <v>19</v>
      </c>
      <c r="C957" s="6" t="n">
        <v>1.41626</v>
      </c>
      <c r="D957" s="6" t="n">
        <v>6e-05</v>
      </c>
      <c r="E957" s="6">
        <f>C957*sel_scale</f>
        <v/>
      </c>
      <c r="F957" s="6">
        <f>IF(AND(B957&gt;=10,B957&lt;=14),sel_ev_daily*sel_dayshare/5,IF(OR(B957&gt;=22,B957&lt;=5),sel_ev_daily*(1-sel_dayshare)/8,0))</f>
        <v/>
      </c>
    </row>
    <row r="958">
      <c r="A958" s="6" t="inlineStr">
        <is>
          <t>2012-08-09</t>
        </is>
      </c>
      <c r="B958" s="6" t="n">
        <v>20</v>
      </c>
      <c r="C958" s="6" t="n">
        <v>1.45943</v>
      </c>
      <c r="D958" s="6" t="n">
        <v>8.000000000000001e-05</v>
      </c>
      <c r="E958" s="6">
        <f>C958*sel_scale</f>
        <v/>
      </c>
      <c r="F958" s="6">
        <f>IF(AND(B958&gt;=10,B958&lt;=14),sel_ev_daily*sel_dayshare/5,IF(OR(B958&gt;=22,B958&lt;=5),sel_ev_daily*(1-sel_dayshare)/8,0))</f>
        <v/>
      </c>
    </row>
    <row r="959">
      <c r="A959" s="6" t="inlineStr">
        <is>
          <t>2012-08-09</t>
        </is>
      </c>
      <c r="B959" s="6" t="n">
        <v>21</v>
      </c>
      <c r="C959" s="6" t="n">
        <v>1.39252</v>
      </c>
      <c r="D959" s="6" t="n">
        <v>0.00016</v>
      </c>
      <c r="E959" s="6">
        <f>C959*sel_scale</f>
        <v/>
      </c>
      <c r="F959" s="6">
        <f>IF(AND(B959&gt;=10,B959&lt;=14),sel_ev_daily*sel_dayshare/5,IF(OR(B959&gt;=22,B959&lt;=5),sel_ev_daily*(1-sel_dayshare)/8,0))</f>
        <v/>
      </c>
    </row>
    <row r="960">
      <c r="A960" s="6" t="inlineStr">
        <is>
          <t>2012-08-09</t>
        </is>
      </c>
      <c r="B960" s="6" t="n">
        <v>22</v>
      </c>
      <c r="C960" s="6" t="n">
        <v>1.28936</v>
      </c>
      <c r="D960" s="6" t="n">
        <v>0.0001</v>
      </c>
      <c r="E960" s="6">
        <f>C960*sel_scale</f>
        <v/>
      </c>
      <c r="F960" s="6">
        <f>IF(AND(B960&gt;=10,B960&lt;=14),sel_ev_daily*sel_dayshare/5,IF(OR(B960&gt;=22,B960&lt;=5),sel_ev_daily*(1-sel_dayshare)/8,0))</f>
        <v/>
      </c>
    </row>
    <row r="961">
      <c r="A961" s="6" t="inlineStr">
        <is>
          <t>2012-08-09</t>
        </is>
      </c>
      <c r="B961" s="6" t="n">
        <v>23</v>
      </c>
      <c r="C961" s="6" t="n">
        <v>1.20543</v>
      </c>
      <c r="D961" s="6" t="n">
        <v>0.00019</v>
      </c>
      <c r="E961" s="6">
        <f>C961*sel_scale</f>
        <v/>
      </c>
      <c r="F961" s="6">
        <f>IF(AND(B961&gt;=10,B961&lt;=14),sel_ev_daily*sel_dayshare/5,IF(OR(B961&gt;=22,B961&lt;=5),sel_ev_daily*(1-sel_dayshare)/8,0))</f>
        <v/>
      </c>
    </row>
    <row r="962">
      <c r="A962" s="6" t="inlineStr">
        <is>
          <t>2012-08-10</t>
        </is>
      </c>
      <c r="B962" s="6" t="n">
        <v>0</v>
      </c>
      <c r="C962" s="6" t="n">
        <v>1.16788</v>
      </c>
      <c r="D962" s="6" t="n">
        <v>0.00072</v>
      </c>
      <c r="E962" s="6">
        <f>C962*sel_scale</f>
        <v/>
      </c>
      <c r="F962" s="6">
        <f>IF(AND(B962&gt;=10,B962&lt;=14),sel_ev_daily*sel_dayshare/5,IF(OR(B962&gt;=22,B962&lt;=5),sel_ev_daily*(1-sel_dayshare)/8,0))</f>
        <v/>
      </c>
    </row>
    <row r="963">
      <c r="A963" s="6" t="inlineStr">
        <is>
          <t>2012-08-10</t>
        </is>
      </c>
      <c r="B963" s="6" t="n">
        <v>1</v>
      </c>
      <c r="C963" s="6" t="n">
        <v>0.9511500000000001</v>
      </c>
      <c r="D963" s="6" t="n">
        <v>0.00142</v>
      </c>
      <c r="E963" s="6">
        <f>C963*sel_scale</f>
        <v/>
      </c>
      <c r="F963" s="6">
        <f>IF(AND(B963&gt;=10,B963&lt;=14),sel_ev_daily*sel_dayshare/5,IF(OR(B963&gt;=22,B963&lt;=5),sel_ev_daily*(1-sel_dayshare)/8,0))</f>
        <v/>
      </c>
    </row>
    <row r="964">
      <c r="A964" s="6" t="inlineStr">
        <is>
          <t>2012-08-10</t>
        </is>
      </c>
      <c r="B964" s="6" t="n">
        <v>2</v>
      </c>
      <c r="C964" s="6" t="n">
        <v>0.65587</v>
      </c>
      <c r="D964" s="6" t="n">
        <v>0.00324</v>
      </c>
      <c r="E964" s="6">
        <f>C964*sel_scale</f>
        <v/>
      </c>
      <c r="F964" s="6">
        <f>IF(AND(B964&gt;=10,B964&lt;=14),sel_ev_daily*sel_dayshare/5,IF(OR(B964&gt;=22,B964&lt;=5),sel_ev_daily*(1-sel_dayshare)/8,0))</f>
        <v/>
      </c>
    </row>
    <row r="965">
      <c r="A965" s="6" t="inlineStr">
        <is>
          <t>2012-08-10</t>
        </is>
      </c>
      <c r="B965" s="6" t="n">
        <v>3</v>
      </c>
      <c r="C965" s="6" t="n">
        <v>0.57303</v>
      </c>
      <c r="D965" s="6" t="n">
        <v>0.0045</v>
      </c>
      <c r="E965" s="6">
        <f>C965*sel_scale</f>
        <v/>
      </c>
      <c r="F965" s="6">
        <f>IF(AND(B965&gt;=10,B965&lt;=14),sel_ev_daily*sel_dayshare/5,IF(OR(B965&gt;=22,B965&lt;=5),sel_ev_daily*(1-sel_dayshare)/8,0))</f>
        <v/>
      </c>
    </row>
    <row r="966">
      <c r="A966" s="6" t="inlineStr">
        <is>
          <t>2012-08-10</t>
        </is>
      </c>
      <c r="B966" s="6" t="n">
        <v>4</v>
      </c>
      <c r="C966" s="6" t="n">
        <v>0.5713200000000001</v>
      </c>
      <c r="D966" s="6" t="n">
        <v>0.00437</v>
      </c>
      <c r="E966" s="6">
        <f>C966*sel_scale</f>
        <v/>
      </c>
      <c r="F966" s="6">
        <f>IF(AND(B966&gt;=10,B966&lt;=14),sel_ev_daily*sel_dayshare/5,IF(OR(B966&gt;=22,B966&lt;=5),sel_ev_daily*(1-sel_dayshare)/8,0))</f>
        <v/>
      </c>
    </row>
    <row r="967">
      <c r="A967" s="6" t="inlineStr">
        <is>
          <t>2012-08-10</t>
        </is>
      </c>
      <c r="B967" s="6" t="n">
        <v>5</v>
      </c>
      <c r="C967" s="6" t="n">
        <v>0.65378</v>
      </c>
      <c r="D967" s="6" t="n">
        <v>0.00415</v>
      </c>
      <c r="E967" s="6">
        <f>C967*sel_scale</f>
        <v/>
      </c>
      <c r="F967" s="6">
        <f>IF(AND(B967&gt;=10,B967&lt;=14),sel_ev_daily*sel_dayshare/5,IF(OR(B967&gt;=22,B967&lt;=5),sel_ev_daily*(1-sel_dayshare)/8,0))</f>
        <v/>
      </c>
    </row>
    <row r="968">
      <c r="A968" s="6" t="inlineStr">
        <is>
          <t>2012-08-10</t>
        </is>
      </c>
      <c r="B968" s="6" t="n">
        <v>6</v>
      </c>
      <c r="C968" s="6" t="n">
        <v>0.97307</v>
      </c>
      <c r="D968" s="6" t="n">
        <v>0.00389</v>
      </c>
      <c r="E968" s="6">
        <f>C968*sel_scale</f>
        <v/>
      </c>
      <c r="F968" s="6">
        <f>IF(AND(B968&gt;=10,B968&lt;=14),sel_ev_daily*sel_dayshare/5,IF(OR(B968&gt;=22,B968&lt;=5),sel_ev_daily*(1-sel_dayshare)/8,0))</f>
        <v/>
      </c>
    </row>
    <row r="969">
      <c r="A969" s="6" t="inlineStr">
        <is>
          <t>2012-08-10</t>
        </is>
      </c>
      <c r="B969" s="6" t="n">
        <v>7</v>
      </c>
      <c r="C969" s="6" t="n">
        <v>1.20257</v>
      </c>
      <c r="D969" s="6" t="n">
        <v>0.06379</v>
      </c>
      <c r="E969" s="6">
        <f>C969*sel_scale</f>
        <v/>
      </c>
      <c r="F969" s="6">
        <f>IF(AND(B969&gt;=10,B969&lt;=14),sel_ev_daily*sel_dayshare/5,IF(OR(B969&gt;=22,B969&lt;=5),sel_ev_daily*(1-sel_dayshare)/8,0))</f>
        <v/>
      </c>
    </row>
    <row r="970">
      <c r="A970" s="6" t="inlineStr">
        <is>
          <t>2012-08-10</t>
        </is>
      </c>
      <c r="B970" s="6" t="n">
        <v>8</v>
      </c>
      <c r="C970" s="6" t="n">
        <v>1.08912</v>
      </c>
      <c r="D970" s="6" t="n">
        <v>0.19281</v>
      </c>
      <c r="E970" s="6">
        <f>C970*sel_scale</f>
        <v/>
      </c>
      <c r="F970" s="6">
        <f>IF(AND(B970&gt;=10,B970&lt;=14),sel_ev_daily*sel_dayshare/5,IF(OR(B970&gt;=22,B970&lt;=5),sel_ev_daily*(1-sel_dayshare)/8,0))</f>
        <v/>
      </c>
    </row>
    <row r="971">
      <c r="A971" s="6" t="inlineStr">
        <is>
          <t>2012-08-10</t>
        </is>
      </c>
      <c r="B971" s="6" t="n">
        <v>9</v>
      </c>
      <c r="C971" s="6" t="n">
        <v>0.87152</v>
      </c>
      <c r="D971" s="6" t="n">
        <v>0.36131</v>
      </c>
      <c r="E971" s="6">
        <f>C971*sel_scale</f>
        <v/>
      </c>
      <c r="F971" s="6">
        <f>IF(AND(B971&gt;=10,B971&lt;=14),sel_ev_daily*sel_dayshare/5,IF(OR(B971&gt;=22,B971&lt;=5),sel_ev_daily*(1-sel_dayshare)/8,0))</f>
        <v/>
      </c>
    </row>
    <row r="972">
      <c r="A972" s="6" t="inlineStr">
        <is>
          <t>2012-08-10</t>
        </is>
      </c>
      <c r="B972" s="6" t="n">
        <v>10</v>
      </c>
      <c r="C972" s="6" t="n">
        <v>0.76836</v>
      </c>
      <c r="D972" s="6" t="n">
        <v>0.37906</v>
      </c>
      <c r="E972" s="6">
        <f>C972*sel_scale</f>
        <v/>
      </c>
      <c r="F972" s="6">
        <f>IF(AND(B972&gt;=10,B972&lt;=14),sel_ev_daily*sel_dayshare/5,IF(OR(B972&gt;=22,B972&lt;=5),sel_ev_daily*(1-sel_dayshare)/8,0))</f>
        <v/>
      </c>
    </row>
    <row r="973">
      <c r="A973" s="6" t="inlineStr">
        <is>
          <t>2012-08-10</t>
        </is>
      </c>
      <c r="B973" s="6" t="n">
        <v>11</v>
      </c>
      <c r="C973" s="6" t="n">
        <v>0.8090000000000001</v>
      </c>
      <c r="D973" s="6" t="n">
        <v>0.22431</v>
      </c>
      <c r="E973" s="6">
        <f>C973*sel_scale</f>
        <v/>
      </c>
      <c r="F973" s="6">
        <f>IF(AND(B973&gt;=10,B973&lt;=14),sel_ev_daily*sel_dayshare/5,IF(OR(B973&gt;=22,B973&lt;=5),sel_ev_daily*(1-sel_dayshare)/8,0))</f>
        <v/>
      </c>
    </row>
    <row r="974">
      <c r="A974" s="6" t="inlineStr">
        <is>
          <t>2012-08-10</t>
        </is>
      </c>
      <c r="B974" s="6" t="n">
        <v>12</v>
      </c>
      <c r="C974" s="6" t="n">
        <v>0.85659</v>
      </c>
      <c r="D974" s="6" t="n">
        <v>0.2384</v>
      </c>
      <c r="E974" s="6">
        <f>C974*sel_scale</f>
        <v/>
      </c>
      <c r="F974" s="6">
        <f>IF(AND(B974&gt;=10,B974&lt;=14),sel_ev_daily*sel_dayshare/5,IF(OR(B974&gt;=22,B974&lt;=5),sel_ev_daily*(1-sel_dayshare)/8,0))</f>
        <v/>
      </c>
    </row>
    <row r="975">
      <c r="A975" s="6" t="inlineStr">
        <is>
          <t>2012-08-10</t>
        </is>
      </c>
      <c r="B975" s="6" t="n">
        <v>13</v>
      </c>
      <c r="C975" s="6" t="n">
        <v>0.94967</v>
      </c>
      <c r="D975" s="6" t="n">
        <v>0.20746</v>
      </c>
      <c r="E975" s="6">
        <f>C975*sel_scale</f>
        <v/>
      </c>
      <c r="F975" s="6">
        <f>IF(AND(B975&gt;=10,B975&lt;=14),sel_ev_daily*sel_dayshare/5,IF(OR(B975&gt;=22,B975&lt;=5),sel_ev_daily*(1-sel_dayshare)/8,0))</f>
        <v/>
      </c>
    </row>
    <row r="976">
      <c r="A976" s="6" t="inlineStr">
        <is>
          <t>2012-08-10</t>
        </is>
      </c>
      <c r="B976" s="6" t="n">
        <v>14</v>
      </c>
      <c r="C976" s="6" t="n">
        <v>0.97054</v>
      </c>
      <c r="D976" s="6" t="n">
        <v>0.13791</v>
      </c>
      <c r="E976" s="6">
        <f>C976*sel_scale</f>
        <v/>
      </c>
      <c r="F976" s="6">
        <f>IF(AND(B976&gt;=10,B976&lt;=14),sel_ev_daily*sel_dayshare/5,IF(OR(B976&gt;=22,B976&lt;=5),sel_ev_daily*(1-sel_dayshare)/8,0))</f>
        <v/>
      </c>
    </row>
    <row r="977">
      <c r="A977" s="6" t="inlineStr">
        <is>
          <t>2012-08-10</t>
        </is>
      </c>
      <c r="B977" s="6" t="n">
        <v>15</v>
      </c>
      <c r="C977" s="6" t="n">
        <v>1.00493</v>
      </c>
      <c r="D977" s="6" t="n">
        <v>0.10285</v>
      </c>
      <c r="E977" s="6">
        <f>C977*sel_scale</f>
        <v/>
      </c>
      <c r="F977" s="6">
        <f>IF(AND(B977&gt;=10,B977&lt;=14),sel_ev_daily*sel_dayshare/5,IF(OR(B977&gt;=22,B977&lt;=5),sel_ev_daily*(1-sel_dayshare)/8,0))</f>
        <v/>
      </c>
    </row>
    <row r="978">
      <c r="A978" s="6" t="inlineStr">
        <is>
          <t>2012-08-10</t>
        </is>
      </c>
      <c r="B978" s="6" t="n">
        <v>16</v>
      </c>
      <c r="C978" s="6" t="n">
        <v>1.21604</v>
      </c>
      <c r="D978" s="6" t="n">
        <v>0.02171</v>
      </c>
      <c r="E978" s="6">
        <f>C978*sel_scale</f>
        <v/>
      </c>
      <c r="F978" s="6">
        <f>IF(AND(B978&gt;=10,B978&lt;=14),sel_ev_daily*sel_dayshare/5,IF(OR(B978&gt;=22,B978&lt;=5),sel_ev_daily*(1-sel_dayshare)/8,0))</f>
        <v/>
      </c>
    </row>
    <row r="979">
      <c r="A979" s="6" t="inlineStr">
        <is>
          <t>2012-08-10</t>
        </is>
      </c>
      <c r="B979" s="6" t="n">
        <v>17</v>
      </c>
      <c r="C979" s="6" t="n">
        <v>1.607</v>
      </c>
      <c r="D979" s="6" t="n">
        <v>0.00038</v>
      </c>
      <c r="E979" s="6">
        <f>C979*sel_scale</f>
        <v/>
      </c>
      <c r="F979" s="6">
        <f>IF(AND(B979&gt;=10,B979&lt;=14),sel_ev_daily*sel_dayshare/5,IF(OR(B979&gt;=22,B979&lt;=5),sel_ev_daily*(1-sel_dayshare)/8,0))</f>
        <v/>
      </c>
    </row>
    <row r="980">
      <c r="A980" s="6" t="inlineStr">
        <is>
          <t>2012-08-10</t>
        </is>
      </c>
      <c r="B980" s="6" t="n">
        <v>18</v>
      </c>
      <c r="C980" s="6" t="n">
        <v>1.80789</v>
      </c>
      <c r="D980" s="6" t="n">
        <v>0.00011</v>
      </c>
      <c r="E980" s="6">
        <f>C980*sel_scale</f>
        <v/>
      </c>
      <c r="F980" s="6">
        <f>IF(AND(B980&gt;=10,B980&lt;=14),sel_ev_daily*sel_dayshare/5,IF(OR(B980&gt;=22,B980&lt;=5),sel_ev_daily*(1-sel_dayshare)/8,0))</f>
        <v/>
      </c>
    </row>
    <row r="981">
      <c r="A981" s="6" t="inlineStr">
        <is>
          <t>2012-08-10</t>
        </is>
      </c>
      <c r="B981" s="6" t="n">
        <v>19</v>
      </c>
      <c r="C981" s="6" t="n">
        <v>1.73492</v>
      </c>
      <c r="D981" s="6" t="n">
        <v>0.0001</v>
      </c>
      <c r="E981" s="6">
        <f>C981*sel_scale</f>
        <v/>
      </c>
      <c r="F981" s="6">
        <f>IF(AND(B981&gt;=10,B981&lt;=14),sel_ev_daily*sel_dayshare/5,IF(OR(B981&gt;=22,B981&lt;=5),sel_ev_daily*(1-sel_dayshare)/8,0))</f>
        <v/>
      </c>
    </row>
    <row r="982">
      <c r="A982" s="6" t="inlineStr">
        <is>
          <t>2012-08-10</t>
        </is>
      </c>
      <c r="B982" s="6" t="n">
        <v>20</v>
      </c>
      <c r="C982" s="6" t="n">
        <v>1.58414</v>
      </c>
      <c r="D982" s="6" t="n">
        <v>6e-05</v>
      </c>
      <c r="E982" s="6">
        <f>C982*sel_scale</f>
        <v/>
      </c>
      <c r="F982" s="6">
        <f>IF(AND(B982&gt;=10,B982&lt;=14),sel_ev_daily*sel_dayshare/5,IF(OR(B982&gt;=22,B982&lt;=5),sel_ev_daily*(1-sel_dayshare)/8,0))</f>
        <v/>
      </c>
    </row>
    <row r="983">
      <c r="A983" s="6" t="inlineStr">
        <is>
          <t>2012-08-10</t>
        </is>
      </c>
      <c r="B983" s="6" t="n">
        <v>21</v>
      </c>
      <c r="C983" s="6" t="n">
        <v>1.40164</v>
      </c>
      <c r="D983" s="6" t="n">
        <v>9.000000000000001e-05</v>
      </c>
      <c r="E983" s="6">
        <f>C983*sel_scale</f>
        <v/>
      </c>
      <c r="F983" s="6">
        <f>IF(AND(B983&gt;=10,B983&lt;=14),sel_ev_daily*sel_dayshare/5,IF(OR(B983&gt;=22,B983&lt;=5),sel_ev_daily*(1-sel_dayshare)/8,0))</f>
        <v/>
      </c>
    </row>
    <row r="984">
      <c r="A984" s="6" t="inlineStr">
        <is>
          <t>2012-08-10</t>
        </is>
      </c>
      <c r="B984" s="6" t="n">
        <v>22</v>
      </c>
      <c r="C984" s="6" t="n">
        <v>1.33789</v>
      </c>
      <c r="D984" s="6" t="n">
        <v>9.000000000000001e-05</v>
      </c>
      <c r="E984" s="6">
        <f>C984*sel_scale</f>
        <v/>
      </c>
      <c r="F984" s="6">
        <f>IF(AND(B984&gt;=10,B984&lt;=14),sel_ev_daily*sel_dayshare/5,IF(OR(B984&gt;=22,B984&lt;=5),sel_ev_daily*(1-sel_dayshare)/8,0))</f>
        <v/>
      </c>
    </row>
    <row r="985">
      <c r="A985" s="6" t="inlineStr">
        <is>
          <t>2012-08-10</t>
        </is>
      </c>
      <c r="B985" s="6" t="n">
        <v>23</v>
      </c>
      <c r="C985" s="6" t="n">
        <v>1.29097</v>
      </c>
      <c r="D985" s="6" t="n">
        <v>0.00016</v>
      </c>
      <c r="E985" s="6">
        <f>C985*sel_scale</f>
        <v/>
      </c>
      <c r="F985" s="6">
        <f>IF(AND(B985&gt;=10,B985&lt;=14),sel_ev_daily*sel_dayshare/5,IF(OR(B985&gt;=22,B985&lt;=5),sel_ev_daily*(1-sel_dayshare)/8,0))</f>
        <v/>
      </c>
    </row>
    <row r="986">
      <c r="A986" s="6" t="inlineStr">
        <is>
          <t>2012-08-11</t>
        </is>
      </c>
      <c r="B986" s="6" t="n">
        <v>0</v>
      </c>
      <c r="C986" s="6" t="n">
        <v>1.34641</v>
      </c>
      <c r="D986" s="6" t="n">
        <v>0.00047</v>
      </c>
      <c r="E986" s="6">
        <f>C986*sel_scale</f>
        <v/>
      </c>
      <c r="F986" s="6">
        <f>IF(AND(B986&gt;=10,B986&lt;=14),sel_ev_daily*sel_dayshare/5,IF(OR(B986&gt;=22,B986&lt;=5),sel_ev_daily*(1-sel_dayshare)/8,0))</f>
        <v/>
      </c>
    </row>
    <row r="987">
      <c r="A987" s="6" t="inlineStr">
        <is>
          <t>2012-08-11</t>
        </is>
      </c>
      <c r="B987" s="6" t="n">
        <v>1</v>
      </c>
      <c r="C987" s="6" t="n">
        <v>1.05461</v>
      </c>
      <c r="D987" s="6" t="n">
        <v>0.00163</v>
      </c>
      <c r="E987" s="6">
        <f>C987*sel_scale</f>
        <v/>
      </c>
      <c r="F987" s="6">
        <f>IF(AND(B987&gt;=10,B987&lt;=14),sel_ev_daily*sel_dayshare/5,IF(OR(B987&gt;=22,B987&lt;=5),sel_ev_daily*(1-sel_dayshare)/8,0))</f>
        <v/>
      </c>
    </row>
    <row r="988">
      <c r="A988" s="6" t="inlineStr">
        <is>
          <t>2012-08-11</t>
        </is>
      </c>
      <c r="B988" s="6" t="n">
        <v>2</v>
      </c>
      <c r="C988" s="6" t="n">
        <v>0.7735</v>
      </c>
      <c r="D988" s="6" t="n">
        <v>0.00364</v>
      </c>
      <c r="E988" s="6">
        <f>C988*sel_scale</f>
        <v/>
      </c>
      <c r="F988" s="6">
        <f>IF(AND(B988&gt;=10,B988&lt;=14),sel_ev_daily*sel_dayshare/5,IF(OR(B988&gt;=22,B988&lt;=5),sel_ev_daily*(1-sel_dayshare)/8,0))</f>
        <v/>
      </c>
    </row>
    <row r="989">
      <c r="A989" s="6" t="inlineStr">
        <is>
          <t>2012-08-11</t>
        </is>
      </c>
      <c r="B989" s="6" t="n">
        <v>3</v>
      </c>
      <c r="C989" s="6" t="n">
        <v>0.57314</v>
      </c>
      <c r="D989" s="6" t="n">
        <v>0.00473</v>
      </c>
      <c r="E989" s="6">
        <f>C989*sel_scale</f>
        <v/>
      </c>
      <c r="F989" s="6">
        <f>IF(AND(B989&gt;=10,B989&lt;=14),sel_ev_daily*sel_dayshare/5,IF(OR(B989&gt;=22,B989&lt;=5),sel_ev_daily*(1-sel_dayshare)/8,0))</f>
        <v/>
      </c>
    </row>
    <row r="990">
      <c r="A990" s="6" t="inlineStr">
        <is>
          <t>2012-08-11</t>
        </is>
      </c>
      <c r="B990" s="6" t="n">
        <v>4</v>
      </c>
      <c r="C990" s="6" t="n">
        <v>0.54883</v>
      </c>
      <c r="D990" s="6" t="n">
        <v>0.00472</v>
      </c>
      <c r="E990" s="6">
        <f>C990*sel_scale</f>
        <v/>
      </c>
      <c r="F990" s="6">
        <f>IF(AND(B990&gt;=10,B990&lt;=14),sel_ev_daily*sel_dayshare/5,IF(OR(B990&gt;=22,B990&lt;=5),sel_ev_daily*(1-sel_dayshare)/8,0))</f>
        <v/>
      </c>
    </row>
    <row r="991">
      <c r="A991" s="6" t="inlineStr">
        <is>
          <t>2012-08-11</t>
        </is>
      </c>
      <c r="B991" s="6" t="n">
        <v>5</v>
      </c>
      <c r="C991" s="6" t="n">
        <v>0.61247</v>
      </c>
      <c r="D991" s="6" t="n">
        <v>0.00431</v>
      </c>
      <c r="E991" s="6">
        <f>C991*sel_scale</f>
        <v/>
      </c>
      <c r="F991" s="6">
        <f>IF(AND(B991&gt;=10,B991&lt;=14),sel_ev_daily*sel_dayshare/5,IF(OR(B991&gt;=22,B991&lt;=5),sel_ev_daily*(1-sel_dayshare)/8,0))</f>
        <v/>
      </c>
    </row>
    <row r="992">
      <c r="A992" s="6" t="inlineStr">
        <is>
          <t>2012-08-11</t>
        </is>
      </c>
      <c r="B992" s="6" t="n">
        <v>6</v>
      </c>
      <c r="C992" s="6" t="n">
        <v>0.75612</v>
      </c>
      <c r="D992" s="6" t="n">
        <v>0.00358</v>
      </c>
      <c r="E992" s="6">
        <f>C992*sel_scale</f>
        <v/>
      </c>
      <c r="F992" s="6">
        <f>IF(AND(B992&gt;=10,B992&lt;=14),sel_ev_daily*sel_dayshare/5,IF(OR(B992&gt;=22,B992&lt;=5),sel_ev_daily*(1-sel_dayshare)/8,0))</f>
        <v/>
      </c>
    </row>
    <row r="993">
      <c r="A993" s="6" t="inlineStr">
        <is>
          <t>2012-08-11</t>
        </is>
      </c>
      <c r="B993" s="6" t="n">
        <v>7</v>
      </c>
      <c r="C993" s="6" t="n">
        <v>1.07308</v>
      </c>
      <c r="D993" s="6" t="n">
        <v>0.01363</v>
      </c>
      <c r="E993" s="6">
        <f>C993*sel_scale</f>
        <v/>
      </c>
      <c r="F993" s="6">
        <f>IF(AND(B993&gt;=10,B993&lt;=14),sel_ev_daily*sel_dayshare/5,IF(OR(B993&gt;=22,B993&lt;=5),sel_ev_daily*(1-sel_dayshare)/8,0))</f>
        <v/>
      </c>
    </row>
    <row r="994">
      <c r="A994" s="6" t="inlineStr">
        <is>
          <t>2012-08-11</t>
        </is>
      </c>
      <c r="B994" s="6" t="n">
        <v>8</v>
      </c>
      <c r="C994" s="6" t="n">
        <v>1.26864</v>
      </c>
      <c r="D994" s="6" t="n">
        <v>0.06423</v>
      </c>
      <c r="E994" s="6">
        <f>C994*sel_scale</f>
        <v/>
      </c>
      <c r="F994" s="6">
        <f>IF(AND(B994&gt;=10,B994&lt;=14),sel_ev_daily*sel_dayshare/5,IF(OR(B994&gt;=22,B994&lt;=5),sel_ev_daily*(1-sel_dayshare)/8,0))</f>
        <v/>
      </c>
    </row>
    <row r="995">
      <c r="A995" s="6" t="inlineStr">
        <is>
          <t>2012-08-11</t>
        </is>
      </c>
      <c r="B995" s="6" t="n">
        <v>9</v>
      </c>
      <c r="C995" s="6" t="n">
        <v>1.27656</v>
      </c>
      <c r="D995" s="6" t="n">
        <v>0.10624</v>
      </c>
      <c r="E995" s="6">
        <f>C995*sel_scale</f>
        <v/>
      </c>
      <c r="F995" s="6">
        <f>IF(AND(B995&gt;=10,B995&lt;=14),sel_ev_daily*sel_dayshare/5,IF(OR(B995&gt;=22,B995&lt;=5),sel_ev_daily*(1-sel_dayshare)/8,0))</f>
        <v/>
      </c>
    </row>
    <row r="996">
      <c r="A996" s="6" t="inlineStr">
        <is>
          <t>2012-08-11</t>
        </is>
      </c>
      <c r="B996" s="6" t="n">
        <v>10</v>
      </c>
      <c r="C996" s="6" t="n">
        <v>1.27036</v>
      </c>
      <c r="D996" s="6" t="n">
        <v>0.19681</v>
      </c>
      <c r="E996" s="6">
        <f>C996*sel_scale</f>
        <v/>
      </c>
      <c r="F996" s="6">
        <f>IF(AND(B996&gt;=10,B996&lt;=14),sel_ev_daily*sel_dayshare/5,IF(OR(B996&gt;=22,B996&lt;=5),sel_ev_daily*(1-sel_dayshare)/8,0))</f>
        <v/>
      </c>
    </row>
    <row r="997">
      <c r="A997" s="6" t="inlineStr">
        <is>
          <t>2012-08-11</t>
        </is>
      </c>
      <c r="B997" s="6" t="n">
        <v>11</v>
      </c>
      <c r="C997" s="6" t="n">
        <v>1.19746</v>
      </c>
      <c r="D997" s="6" t="n">
        <v>0.21355</v>
      </c>
      <c r="E997" s="6">
        <f>C997*sel_scale</f>
        <v/>
      </c>
      <c r="F997" s="6">
        <f>IF(AND(B997&gt;=10,B997&lt;=14),sel_ev_daily*sel_dayshare/5,IF(OR(B997&gt;=22,B997&lt;=5),sel_ev_daily*(1-sel_dayshare)/8,0))</f>
        <v/>
      </c>
    </row>
    <row r="998">
      <c r="A998" s="6" t="inlineStr">
        <is>
          <t>2012-08-11</t>
        </is>
      </c>
      <c r="B998" s="6" t="n">
        <v>12</v>
      </c>
      <c r="C998" s="6" t="n">
        <v>1.17745</v>
      </c>
      <c r="D998" s="6" t="n">
        <v>0.30204</v>
      </c>
      <c r="E998" s="6">
        <f>C998*sel_scale</f>
        <v/>
      </c>
      <c r="F998" s="6">
        <f>IF(AND(B998&gt;=10,B998&lt;=14),sel_ev_daily*sel_dayshare/5,IF(OR(B998&gt;=22,B998&lt;=5),sel_ev_daily*(1-sel_dayshare)/8,0))</f>
        <v/>
      </c>
    </row>
    <row r="999">
      <c r="A999" s="6" t="inlineStr">
        <is>
          <t>2012-08-11</t>
        </is>
      </c>
      <c r="B999" s="6" t="n">
        <v>13</v>
      </c>
      <c r="C999" s="6" t="n">
        <v>1.02989</v>
      </c>
      <c r="D999" s="6" t="n">
        <v>0.26681</v>
      </c>
      <c r="E999" s="6">
        <f>C999*sel_scale</f>
        <v/>
      </c>
      <c r="F999" s="6">
        <f>IF(AND(B999&gt;=10,B999&lt;=14),sel_ev_daily*sel_dayshare/5,IF(OR(B999&gt;=22,B999&lt;=5),sel_ev_daily*(1-sel_dayshare)/8,0))</f>
        <v/>
      </c>
    </row>
    <row r="1000">
      <c r="A1000" s="6" t="inlineStr">
        <is>
          <t>2012-08-11</t>
        </is>
      </c>
      <c r="B1000" s="6" t="n">
        <v>14</v>
      </c>
      <c r="C1000" s="6" t="n">
        <v>1.00632</v>
      </c>
      <c r="D1000" s="6" t="n">
        <v>0.2589</v>
      </c>
      <c r="E1000" s="6">
        <f>C1000*sel_scale</f>
        <v/>
      </c>
      <c r="F1000" s="6">
        <f>IF(AND(B1000&gt;=10,B1000&lt;=14),sel_ev_daily*sel_dayshare/5,IF(OR(B1000&gt;=22,B1000&lt;=5),sel_ev_daily*(1-sel_dayshare)/8,0))</f>
        <v/>
      </c>
    </row>
    <row r="1001">
      <c r="A1001" s="6" t="inlineStr">
        <is>
          <t>2012-08-11</t>
        </is>
      </c>
      <c r="B1001" s="6" t="n">
        <v>15</v>
      </c>
      <c r="C1001" s="6" t="n">
        <v>1.0681</v>
      </c>
      <c r="D1001" s="6" t="n">
        <v>0.10569</v>
      </c>
      <c r="E1001" s="6">
        <f>C1001*sel_scale</f>
        <v/>
      </c>
      <c r="F1001" s="6">
        <f>IF(AND(B1001&gt;=10,B1001&lt;=14),sel_ev_daily*sel_dayshare/5,IF(OR(B1001&gt;=22,B1001&lt;=5),sel_ev_daily*(1-sel_dayshare)/8,0))</f>
        <v/>
      </c>
    </row>
    <row r="1002">
      <c r="A1002" s="6" t="inlineStr">
        <is>
          <t>2012-08-11</t>
        </is>
      </c>
      <c r="B1002" s="6" t="n">
        <v>16</v>
      </c>
      <c r="C1002" s="6" t="n">
        <v>1.26642</v>
      </c>
      <c r="D1002" s="6" t="n">
        <v>0.01891</v>
      </c>
      <c r="E1002" s="6">
        <f>C1002*sel_scale</f>
        <v/>
      </c>
      <c r="F1002" s="6">
        <f>IF(AND(B1002&gt;=10,B1002&lt;=14),sel_ev_daily*sel_dayshare/5,IF(OR(B1002&gt;=22,B1002&lt;=5),sel_ev_daily*(1-sel_dayshare)/8,0))</f>
        <v/>
      </c>
    </row>
    <row r="1003">
      <c r="A1003" s="6" t="inlineStr">
        <is>
          <t>2012-08-11</t>
        </is>
      </c>
      <c r="B1003" s="6" t="n">
        <v>17</v>
      </c>
      <c r="C1003" s="6" t="n">
        <v>1.62791</v>
      </c>
      <c r="D1003" s="6" t="n">
        <v>0.00016</v>
      </c>
      <c r="E1003" s="6">
        <f>C1003*sel_scale</f>
        <v/>
      </c>
      <c r="F1003" s="6">
        <f>IF(AND(B1003&gt;=10,B1003&lt;=14),sel_ev_daily*sel_dayshare/5,IF(OR(B1003&gt;=22,B1003&lt;=5),sel_ev_daily*(1-sel_dayshare)/8,0))</f>
        <v/>
      </c>
    </row>
    <row r="1004">
      <c r="A1004" s="6" t="inlineStr">
        <is>
          <t>2012-08-11</t>
        </is>
      </c>
      <c r="B1004" s="6" t="n">
        <v>18</v>
      </c>
      <c r="C1004" s="6" t="n">
        <v>1.64204</v>
      </c>
      <c r="D1004" s="6" t="n">
        <v>6.999999999999999e-05</v>
      </c>
      <c r="E1004" s="6">
        <f>C1004*sel_scale</f>
        <v/>
      </c>
      <c r="F1004" s="6">
        <f>IF(AND(B1004&gt;=10,B1004&lt;=14),sel_ev_daily*sel_dayshare/5,IF(OR(B1004&gt;=22,B1004&lt;=5),sel_ev_daily*(1-sel_dayshare)/8,0))</f>
        <v/>
      </c>
    </row>
    <row r="1005">
      <c r="A1005" s="6" t="inlineStr">
        <is>
          <t>2012-08-11</t>
        </is>
      </c>
      <c r="B1005" s="6" t="n">
        <v>19</v>
      </c>
      <c r="C1005" s="6" t="n">
        <v>1.54935</v>
      </c>
      <c r="D1005" s="6" t="n">
        <v>0.0001</v>
      </c>
      <c r="E1005" s="6">
        <f>C1005*sel_scale</f>
        <v/>
      </c>
      <c r="F1005" s="6">
        <f>IF(AND(B1005&gt;=10,B1005&lt;=14),sel_ev_daily*sel_dayshare/5,IF(OR(B1005&gt;=22,B1005&lt;=5),sel_ev_daily*(1-sel_dayshare)/8,0))</f>
        <v/>
      </c>
    </row>
    <row r="1006">
      <c r="A1006" s="6" t="inlineStr">
        <is>
          <t>2012-08-11</t>
        </is>
      </c>
      <c r="B1006" s="6" t="n">
        <v>20</v>
      </c>
      <c r="C1006" s="6" t="n">
        <v>1.43894</v>
      </c>
      <c r="D1006" s="6" t="n">
        <v>0.00011</v>
      </c>
      <c r="E1006" s="6">
        <f>C1006*sel_scale</f>
        <v/>
      </c>
      <c r="F1006" s="6">
        <f>IF(AND(B1006&gt;=10,B1006&lt;=14),sel_ev_daily*sel_dayshare/5,IF(OR(B1006&gt;=22,B1006&lt;=5),sel_ev_daily*(1-sel_dayshare)/8,0))</f>
        <v/>
      </c>
    </row>
    <row r="1007">
      <c r="A1007" s="6" t="inlineStr">
        <is>
          <t>2012-08-11</t>
        </is>
      </c>
      <c r="B1007" s="6" t="n">
        <v>21</v>
      </c>
      <c r="C1007" s="6" t="n">
        <v>1.30996</v>
      </c>
      <c r="D1007" s="6" t="n">
        <v>0.00012</v>
      </c>
      <c r="E1007" s="6">
        <f>C1007*sel_scale</f>
        <v/>
      </c>
      <c r="F1007" s="6">
        <f>IF(AND(B1007&gt;=10,B1007&lt;=14),sel_ev_daily*sel_dayshare/5,IF(OR(B1007&gt;=22,B1007&lt;=5),sel_ev_daily*(1-sel_dayshare)/8,0))</f>
        <v/>
      </c>
    </row>
    <row r="1008">
      <c r="A1008" s="6" t="inlineStr">
        <is>
          <t>2012-08-11</t>
        </is>
      </c>
      <c r="B1008" s="6" t="n">
        <v>22</v>
      </c>
      <c r="C1008" s="6" t="n">
        <v>1.22882</v>
      </c>
      <c r="D1008" s="6" t="n">
        <v>6.999999999999999e-05</v>
      </c>
      <c r="E1008" s="6">
        <f>C1008*sel_scale</f>
        <v/>
      </c>
      <c r="F1008" s="6">
        <f>IF(AND(B1008&gt;=10,B1008&lt;=14),sel_ev_daily*sel_dayshare/5,IF(OR(B1008&gt;=22,B1008&lt;=5),sel_ev_daily*(1-sel_dayshare)/8,0))</f>
        <v/>
      </c>
    </row>
    <row r="1009">
      <c r="A1009" s="6" t="inlineStr">
        <is>
          <t>2012-08-11</t>
        </is>
      </c>
      <c r="B1009" s="6" t="n">
        <v>23</v>
      </c>
      <c r="C1009" s="6" t="n">
        <v>1.24472</v>
      </c>
      <c r="D1009" s="6" t="n">
        <v>0.00015</v>
      </c>
      <c r="E1009" s="6">
        <f>C1009*sel_scale</f>
        <v/>
      </c>
      <c r="F1009" s="6">
        <f>IF(AND(B1009&gt;=10,B1009&lt;=14),sel_ev_daily*sel_dayshare/5,IF(OR(B1009&gt;=22,B1009&lt;=5),sel_ev_daily*(1-sel_dayshare)/8,0))</f>
        <v/>
      </c>
    </row>
    <row r="1010">
      <c r="A1010" s="6" t="inlineStr">
        <is>
          <t>2012-08-12</t>
        </is>
      </c>
      <c r="B1010" s="6" t="n">
        <v>0</v>
      </c>
      <c r="C1010" s="6" t="n">
        <v>1.26797</v>
      </c>
      <c r="D1010" s="6" t="n">
        <v>0.00066</v>
      </c>
      <c r="E1010" s="6">
        <f>C1010*sel_scale</f>
        <v/>
      </c>
      <c r="F1010" s="6">
        <f>IF(AND(B1010&gt;=10,B1010&lt;=14),sel_ev_daily*sel_dayshare/5,IF(OR(B1010&gt;=22,B1010&lt;=5),sel_ev_daily*(1-sel_dayshare)/8,0))</f>
        <v/>
      </c>
    </row>
    <row r="1011">
      <c r="A1011" s="6" t="inlineStr">
        <is>
          <t>2012-08-12</t>
        </is>
      </c>
      <c r="B1011" s="6" t="n">
        <v>1</v>
      </c>
      <c r="C1011" s="6" t="n">
        <v>0.96035</v>
      </c>
      <c r="D1011" s="6" t="n">
        <v>0.00161</v>
      </c>
      <c r="E1011" s="6">
        <f>C1011*sel_scale</f>
        <v/>
      </c>
      <c r="F1011" s="6">
        <f>IF(AND(B1011&gt;=10,B1011&lt;=14),sel_ev_daily*sel_dayshare/5,IF(OR(B1011&gt;=22,B1011&lt;=5),sel_ev_daily*(1-sel_dayshare)/8,0))</f>
        <v/>
      </c>
    </row>
    <row r="1012">
      <c r="A1012" s="6" t="inlineStr">
        <is>
          <t>2012-08-12</t>
        </is>
      </c>
      <c r="B1012" s="6" t="n">
        <v>2</v>
      </c>
      <c r="C1012" s="6" t="n">
        <v>0.7502</v>
      </c>
      <c r="D1012" s="6" t="n">
        <v>0.00377</v>
      </c>
      <c r="E1012" s="6">
        <f>C1012*sel_scale</f>
        <v/>
      </c>
      <c r="F1012" s="6">
        <f>IF(AND(B1012&gt;=10,B1012&lt;=14),sel_ev_daily*sel_dayshare/5,IF(OR(B1012&gt;=22,B1012&lt;=5),sel_ev_daily*(1-sel_dayshare)/8,0))</f>
        <v/>
      </c>
    </row>
    <row r="1013">
      <c r="A1013" s="6" t="inlineStr">
        <is>
          <t>2012-08-12</t>
        </is>
      </c>
      <c r="B1013" s="6" t="n">
        <v>3</v>
      </c>
      <c r="C1013" s="6" t="n">
        <v>0.53815</v>
      </c>
      <c r="D1013" s="6" t="n">
        <v>0.00471</v>
      </c>
      <c r="E1013" s="6">
        <f>C1013*sel_scale</f>
        <v/>
      </c>
      <c r="F1013" s="6">
        <f>IF(AND(B1013&gt;=10,B1013&lt;=14),sel_ev_daily*sel_dayshare/5,IF(OR(B1013&gt;=22,B1013&lt;=5),sel_ev_daily*(1-sel_dayshare)/8,0))</f>
        <v/>
      </c>
    </row>
    <row r="1014">
      <c r="A1014" s="6" t="inlineStr">
        <is>
          <t>2012-08-12</t>
        </is>
      </c>
      <c r="B1014" s="6" t="n">
        <v>4</v>
      </c>
      <c r="C1014" s="6" t="n">
        <v>0.5148200000000001</v>
      </c>
      <c r="D1014" s="6" t="n">
        <v>0.00465</v>
      </c>
      <c r="E1014" s="6">
        <f>C1014*sel_scale</f>
        <v/>
      </c>
      <c r="F1014" s="6">
        <f>IF(AND(B1014&gt;=10,B1014&lt;=14),sel_ev_daily*sel_dayshare/5,IF(OR(B1014&gt;=22,B1014&lt;=5),sel_ev_daily*(1-sel_dayshare)/8,0))</f>
        <v/>
      </c>
    </row>
    <row r="1015">
      <c r="A1015" s="6" t="inlineStr">
        <is>
          <t>2012-08-12</t>
        </is>
      </c>
      <c r="B1015" s="6" t="n">
        <v>5</v>
      </c>
      <c r="C1015" s="6" t="n">
        <v>0.62135</v>
      </c>
      <c r="D1015" s="6" t="n">
        <v>0.00433</v>
      </c>
      <c r="E1015" s="6">
        <f>C1015*sel_scale</f>
        <v/>
      </c>
      <c r="F1015" s="6">
        <f>IF(AND(B1015&gt;=10,B1015&lt;=14),sel_ev_daily*sel_dayshare/5,IF(OR(B1015&gt;=22,B1015&lt;=5),sel_ev_daily*(1-sel_dayshare)/8,0))</f>
        <v/>
      </c>
    </row>
    <row r="1016">
      <c r="A1016" s="6" t="inlineStr">
        <is>
          <t>2012-08-12</t>
        </is>
      </c>
      <c r="B1016" s="6" t="n">
        <v>6</v>
      </c>
      <c r="C1016" s="6" t="n">
        <v>0.7362300000000001</v>
      </c>
      <c r="D1016" s="6" t="n">
        <v>0.00367</v>
      </c>
      <c r="E1016" s="6">
        <f>C1016*sel_scale</f>
        <v/>
      </c>
      <c r="F1016" s="6">
        <f>IF(AND(B1016&gt;=10,B1016&lt;=14),sel_ev_daily*sel_dayshare/5,IF(OR(B1016&gt;=22,B1016&lt;=5),sel_ev_daily*(1-sel_dayshare)/8,0))</f>
        <v/>
      </c>
    </row>
    <row r="1017">
      <c r="A1017" s="6" t="inlineStr">
        <is>
          <t>2012-08-12</t>
        </is>
      </c>
      <c r="B1017" s="6" t="n">
        <v>7</v>
      </c>
      <c r="C1017" s="6" t="n">
        <v>0.92658</v>
      </c>
      <c r="D1017" s="6" t="n">
        <v>0.03424</v>
      </c>
      <c r="E1017" s="6">
        <f>C1017*sel_scale</f>
        <v/>
      </c>
      <c r="F1017" s="6">
        <f>IF(AND(B1017&gt;=10,B1017&lt;=14),sel_ev_daily*sel_dayshare/5,IF(OR(B1017&gt;=22,B1017&lt;=5),sel_ev_daily*(1-sel_dayshare)/8,0))</f>
        <v/>
      </c>
    </row>
    <row r="1018">
      <c r="A1018" s="6" t="inlineStr">
        <is>
          <t>2012-08-12</t>
        </is>
      </c>
      <c r="B1018" s="6" t="n">
        <v>8</v>
      </c>
      <c r="C1018" s="6" t="n">
        <v>1.10827</v>
      </c>
      <c r="D1018" s="6" t="n">
        <v>0.11832</v>
      </c>
      <c r="E1018" s="6">
        <f>C1018*sel_scale</f>
        <v/>
      </c>
      <c r="F1018" s="6">
        <f>IF(AND(B1018&gt;=10,B1018&lt;=14),sel_ev_daily*sel_dayshare/5,IF(OR(B1018&gt;=22,B1018&lt;=5),sel_ev_daily*(1-sel_dayshare)/8,0))</f>
        <v/>
      </c>
    </row>
    <row r="1019">
      <c r="A1019" s="6" t="inlineStr">
        <is>
          <t>2012-08-12</t>
        </is>
      </c>
      <c r="B1019" s="6" t="n">
        <v>9</v>
      </c>
      <c r="C1019" s="6" t="n">
        <v>1.17926</v>
      </c>
      <c r="D1019" s="6" t="n">
        <v>0.28305</v>
      </c>
      <c r="E1019" s="6">
        <f>C1019*sel_scale</f>
        <v/>
      </c>
      <c r="F1019" s="6">
        <f>IF(AND(B1019&gt;=10,B1019&lt;=14),sel_ev_daily*sel_dayshare/5,IF(OR(B1019&gt;=22,B1019&lt;=5),sel_ev_daily*(1-sel_dayshare)/8,0))</f>
        <v/>
      </c>
    </row>
    <row r="1020">
      <c r="A1020" s="6" t="inlineStr">
        <is>
          <t>2012-08-12</t>
        </is>
      </c>
      <c r="B1020" s="6" t="n">
        <v>10</v>
      </c>
      <c r="C1020" s="6" t="n">
        <v>1.198</v>
      </c>
      <c r="D1020" s="6" t="n">
        <v>0.31279</v>
      </c>
      <c r="E1020" s="6">
        <f>C1020*sel_scale</f>
        <v/>
      </c>
      <c r="F1020" s="6">
        <f>IF(AND(B1020&gt;=10,B1020&lt;=14),sel_ev_daily*sel_dayshare/5,IF(OR(B1020&gt;=22,B1020&lt;=5),sel_ev_daily*(1-sel_dayshare)/8,0))</f>
        <v/>
      </c>
    </row>
    <row r="1021">
      <c r="A1021" s="6" t="inlineStr">
        <is>
          <t>2012-08-12</t>
        </is>
      </c>
      <c r="B1021" s="6" t="n">
        <v>11</v>
      </c>
      <c r="C1021" s="6" t="n">
        <v>1.11109</v>
      </c>
      <c r="D1021" s="6" t="n">
        <v>0.38307</v>
      </c>
      <c r="E1021" s="6">
        <f>C1021*sel_scale</f>
        <v/>
      </c>
      <c r="F1021" s="6">
        <f>IF(AND(B1021&gt;=10,B1021&lt;=14),sel_ev_daily*sel_dayshare/5,IF(OR(B1021&gt;=22,B1021&lt;=5),sel_ev_daily*(1-sel_dayshare)/8,0))</f>
        <v/>
      </c>
    </row>
    <row r="1022">
      <c r="A1022" s="6" t="inlineStr">
        <is>
          <t>2012-08-12</t>
        </is>
      </c>
      <c r="B1022" s="6" t="n">
        <v>12</v>
      </c>
      <c r="C1022" s="6" t="n">
        <v>1.06163</v>
      </c>
      <c r="D1022" s="6" t="n">
        <v>0.31735</v>
      </c>
      <c r="E1022" s="6">
        <f>C1022*sel_scale</f>
        <v/>
      </c>
      <c r="F1022" s="6">
        <f>IF(AND(B1022&gt;=10,B1022&lt;=14),sel_ev_daily*sel_dayshare/5,IF(OR(B1022&gt;=22,B1022&lt;=5),sel_ev_daily*(1-sel_dayshare)/8,0))</f>
        <v/>
      </c>
    </row>
    <row r="1023">
      <c r="A1023" s="6" t="inlineStr">
        <is>
          <t>2012-08-12</t>
        </is>
      </c>
      <c r="B1023" s="6" t="n">
        <v>13</v>
      </c>
      <c r="C1023" s="6" t="n">
        <v>1.01944</v>
      </c>
      <c r="D1023" s="6" t="n">
        <v>0.20982</v>
      </c>
      <c r="E1023" s="6">
        <f>C1023*sel_scale</f>
        <v/>
      </c>
      <c r="F1023" s="6">
        <f>IF(AND(B1023&gt;=10,B1023&lt;=14),sel_ev_daily*sel_dayshare/5,IF(OR(B1023&gt;=22,B1023&lt;=5),sel_ev_daily*(1-sel_dayshare)/8,0))</f>
        <v/>
      </c>
    </row>
    <row r="1024">
      <c r="A1024" s="6" t="inlineStr">
        <is>
          <t>2012-08-12</t>
        </is>
      </c>
      <c r="B1024" s="6" t="n">
        <v>14</v>
      </c>
      <c r="C1024" s="6" t="n">
        <v>1.09274</v>
      </c>
      <c r="D1024" s="6" t="n">
        <v>0.15451</v>
      </c>
      <c r="E1024" s="6">
        <f>C1024*sel_scale</f>
        <v/>
      </c>
      <c r="F1024" s="6">
        <f>IF(AND(B1024&gt;=10,B1024&lt;=14),sel_ev_daily*sel_dayshare/5,IF(OR(B1024&gt;=22,B1024&lt;=5),sel_ev_daily*(1-sel_dayshare)/8,0))</f>
        <v/>
      </c>
    </row>
    <row r="1025">
      <c r="A1025" s="6" t="inlineStr">
        <is>
          <t>2012-08-12</t>
        </is>
      </c>
      <c r="B1025" s="6" t="n">
        <v>15</v>
      </c>
      <c r="C1025" s="6" t="n">
        <v>1.11124</v>
      </c>
      <c r="D1025" s="6" t="n">
        <v>0.08334</v>
      </c>
      <c r="E1025" s="6">
        <f>C1025*sel_scale</f>
        <v/>
      </c>
      <c r="F1025" s="6">
        <f>IF(AND(B1025&gt;=10,B1025&lt;=14),sel_ev_daily*sel_dayshare/5,IF(OR(B1025&gt;=22,B1025&lt;=5),sel_ev_daily*(1-sel_dayshare)/8,0))</f>
        <v/>
      </c>
    </row>
    <row r="1026">
      <c r="A1026" s="6" t="inlineStr">
        <is>
          <t>2012-08-12</t>
        </is>
      </c>
      <c r="B1026" s="6" t="n">
        <v>16</v>
      </c>
      <c r="C1026" s="6" t="n">
        <v>1.25076</v>
      </c>
      <c r="D1026" s="6" t="n">
        <v>0.02059</v>
      </c>
      <c r="E1026" s="6">
        <f>C1026*sel_scale</f>
        <v/>
      </c>
      <c r="F1026" s="6">
        <f>IF(AND(B1026&gt;=10,B1026&lt;=14),sel_ev_daily*sel_dayshare/5,IF(OR(B1026&gt;=22,B1026&lt;=5),sel_ev_daily*(1-sel_dayshare)/8,0))</f>
        <v/>
      </c>
    </row>
    <row r="1027">
      <c r="A1027" s="6" t="inlineStr">
        <is>
          <t>2012-08-12</t>
        </is>
      </c>
      <c r="B1027" s="6" t="n">
        <v>17</v>
      </c>
      <c r="C1027" s="6" t="n">
        <v>1.63207</v>
      </c>
      <c r="D1027" s="6" t="n">
        <v>0.0002</v>
      </c>
      <c r="E1027" s="6">
        <f>C1027*sel_scale</f>
        <v/>
      </c>
      <c r="F1027" s="6">
        <f>IF(AND(B1027&gt;=10,B1027&lt;=14),sel_ev_daily*sel_dayshare/5,IF(OR(B1027&gt;=22,B1027&lt;=5),sel_ev_daily*(1-sel_dayshare)/8,0))</f>
        <v/>
      </c>
    </row>
    <row r="1028">
      <c r="A1028" s="6" t="inlineStr">
        <is>
          <t>2012-08-12</t>
        </is>
      </c>
      <c r="B1028" s="6" t="n">
        <v>18</v>
      </c>
      <c r="C1028" s="6" t="n">
        <v>1.70796</v>
      </c>
      <c r="D1028" s="6" t="n">
        <v>0.00012</v>
      </c>
      <c r="E1028" s="6">
        <f>C1028*sel_scale</f>
        <v/>
      </c>
      <c r="F1028" s="6">
        <f>IF(AND(B1028&gt;=10,B1028&lt;=14),sel_ev_daily*sel_dayshare/5,IF(OR(B1028&gt;=22,B1028&lt;=5),sel_ev_daily*(1-sel_dayshare)/8,0))</f>
        <v/>
      </c>
    </row>
    <row r="1029">
      <c r="A1029" s="6" t="inlineStr">
        <is>
          <t>2012-08-12</t>
        </is>
      </c>
      <c r="B1029" s="6" t="n">
        <v>19</v>
      </c>
      <c r="C1029" s="6" t="n">
        <v>1.62839</v>
      </c>
      <c r="D1029" s="6" t="n">
        <v>0.00012</v>
      </c>
      <c r="E1029" s="6">
        <f>C1029*sel_scale</f>
        <v/>
      </c>
      <c r="F1029" s="6">
        <f>IF(AND(B1029&gt;=10,B1029&lt;=14),sel_ev_daily*sel_dayshare/5,IF(OR(B1029&gt;=22,B1029&lt;=5),sel_ev_daily*(1-sel_dayshare)/8,0))</f>
        <v/>
      </c>
    </row>
    <row r="1030">
      <c r="A1030" s="6" t="inlineStr">
        <is>
          <t>2012-08-12</t>
        </is>
      </c>
      <c r="B1030" s="6" t="n">
        <v>20</v>
      </c>
      <c r="C1030" s="6" t="n">
        <v>1.40709</v>
      </c>
      <c r="D1030" s="6" t="n">
        <v>8.000000000000001e-05</v>
      </c>
      <c r="E1030" s="6">
        <f>C1030*sel_scale</f>
        <v/>
      </c>
      <c r="F1030" s="6">
        <f>IF(AND(B1030&gt;=10,B1030&lt;=14),sel_ev_daily*sel_dayshare/5,IF(OR(B1030&gt;=22,B1030&lt;=5),sel_ev_daily*(1-sel_dayshare)/8,0))</f>
        <v/>
      </c>
    </row>
    <row r="1031">
      <c r="A1031" s="6" t="inlineStr">
        <is>
          <t>2012-08-12</t>
        </is>
      </c>
      <c r="B1031" s="6" t="n">
        <v>21</v>
      </c>
      <c r="C1031" s="6" t="n">
        <v>1.33169</v>
      </c>
      <c r="D1031" s="6" t="n">
        <v>6.999999999999999e-05</v>
      </c>
      <c r="E1031" s="6">
        <f>C1031*sel_scale</f>
        <v/>
      </c>
      <c r="F1031" s="6">
        <f>IF(AND(B1031&gt;=10,B1031&lt;=14),sel_ev_daily*sel_dayshare/5,IF(OR(B1031&gt;=22,B1031&lt;=5),sel_ev_daily*(1-sel_dayshare)/8,0))</f>
        <v/>
      </c>
    </row>
    <row r="1032">
      <c r="A1032" s="6" t="inlineStr">
        <is>
          <t>2012-08-12</t>
        </is>
      </c>
      <c r="B1032" s="6" t="n">
        <v>22</v>
      </c>
      <c r="C1032" s="6" t="n">
        <v>1.21931</v>
      </c>
      <c r="D1032" s="6" t="n">
        <v>9.000000000000001e-05</v>
      </c>
      <c r="E1032" s="6">
        <f>C1032*sel_scale</f>
        <v/>
      </c>
      <c r="F1032" s="6">
        <f>IF(AND(B1032&gt;=10,B1032&lt;=14),sel_ev_daily*sel_dayshare/5,IF(OR(B1032&gt;=22,B1032&lt;=5),sel_ev_daily*(1-sel_dayshare)/8,0))</f>
        <v/>
      </c>
    </row>
    <row r="1033">
      <c r="A1033" s="6" t="inlineStr">
        <is>
          <t>2012-08-12</t>
        </is>
      </c>
      <c r="B1033" s="6" t="n">
        <v>23</v>
      </c>
      <c r="C1033" s="6" t="n">
        <v>1.1217</v>
      </c>
      <c r="D1033" s="6" t="n">
        <v>0.00019</v>
      </c>
      <c r="E1033" s="6">
        <f>C1033*sel_scale</f>
        <v/>
      </c>
      <c r="F1033" s="6">
        <f>IF(AND(B1033&gt;=10,B1033&lt;=14),sel_ev_daily*sel_dayshare/5,IF(OR(B1033&gt;=22,B1033&lt;=5),sel_ev_daily*(1-sel_dayshare)/8,0))</f>
        <v/>
      </c>
    </row>
    <row r="1034">
      <c r="A1034" s="6" t="inlineStr">
        <is>
          <t>2012-08-13</t>
        </is>
      </c>
      <c r="B1034" s="6" t="n">
        <v>0</v>
      </c>
      <c r="C1034" s="6" t="n">
        <v>1.20585</v>
      </c>
      <c r="D1034" s="6" t="n">
        <v>0.00075</v>
      </c>
      <c r="E1034" s="6">
        <f>C1034*sel_scale</f>
        <v/>
      </c>
      <c r="F1034" s="6">
        <f>IF(AND(B1034&gt;=10,B1034&lt;=14),sel_ev_daily*sel_dayshare/5,IF(OR(B1034&gt;=22,B1034&lt;=5),sel_ev_daily*(1-sel_dayshare)/8,0))</f>
        <v/>
      </c>
    </row>
    <row r="1035">
      <c r="A1035" s="6" t="inlineStr">
        <is>
          <t>2012-08-13</t>
        </is>
      </c>
      <c r="B1035" s="6" t="n">
        <v>1</v>
      </c>
      <c r="C1035" s="6" t="n">
        <v>0.98822</v>
      </c>
      <c r="D1035" s="6" t="n">
        <v>0.00162</v>
      </c>
      <c r="E1035" s="6">
        <f>C1035*sel_scale</f>
        <v/>
      </c>
      <c r="F1035" s="6">
        <f>IF(AND(B1035&gt;=10,B1035&lt;=14),sel_ev_daily*sel_dayshare/5,IF(OR(B1035&gt;=22,B1035&lt;=5),sel_ev_daily*(1-sel_dayshare)/8,0))</f>
        <v/>
      </c>
    </row>
    <row r="1036">
      <c r="A1036" s="6" t="inlineStr">
        <is>
          <t>2012-08-13</t>
        </is>
      </c>
      <c r="B1036" s="6" t="n">
        <v>2</v>
      </c>
      <c r="C1036" s="6" t="n">
        <v>0.69341</v>
      </c>
      <c r="D1036" s="6" t="n">
        <v>0.00362</v>
      </c>
      <c r="E1036" s="6">
        <f>C1036*sel_scale</f>
        <v/>
      </c>
      <c r="F1036" s="6">
        <f>IF(AND(B1036&gt;=10,B1036&lt;=14),sel_ev_daily*sel_dayshare/5,IF(OR(B1036&gt;=22,B1036&lt;=5),sel_ev_daily*(1-sel_dayshare)/8,0))</f>
        <v/>
      </c>
    </row>
    <row r="1037">
      <c r="A1037" s="6" t="inlineStr">
        <is>
          <t>2012-08-13</t>
        </is>
      </c>
      <c r="B1037" s="6" t="n">
        <v>3</v>
      </c>
      <c r="C1037" s="6" t="n">
        <v>0.57646</v>
      </c>
      <c r="D1037" s="6" t="n">
        <v>0.0047</v>
      </c>
      <c r="E1037" s="6">
        <f>C1037*sel_scale</f>
        <v/>
      </c>
      <c r="F1037" s="6">
        <f>IF(AND(B1037&gt;=10,B1037&lt;=14),sel_ev_daily*sel_dayshare/5,IF(OR(B1037&gt;=22,B1037&lt;=5),sel_ev_daily*(1-sel_dayshare)/8,0))</f>
        <v/>
      </c>
    </row>
    <row r="1038">
      <c r="A1038" s="6" t="inlineStr">
        <is>
          <t>2012-08-13</t>
        </is>
      </c>
      <c r="B1038" s="6" t="n">
        <v>4</v>
      </c>
      <c r="C1038" s="6" t="n">
        <v>0.55057</v>
      </c>
      <c r="D1038" s="6" t="n">
        <v>0.0047</v>
      </c>
      <c r="E1038" s="6">
        <f>C1038*sel_scale</f>
        <v/>
      </c>
      <c r="F1038" s="6">
        <f>IF(AND(B1038&gt;=10,B1038&lt;=14),sel_ev_daily*sel_dayshare/5,IF(OR(B1038&gt;=22,B1038&lt;=5),sel_ev_daily*(1-sel_dayshare)/8,0))</f>
        <v/>
      </c>
    </row>
    <row r="1039">
      <c r="A1039" s="6" t="inlineStr">
        <is>
          <t>2012-08-13</t>
        </is>
      </c>
      <c r="B1039" s="6" t="n">
        <v>5</v>
      </c>
      <c r="C1039" s="6" t="n">
        <v>0.70206</v>
      </c>
      <c r="D1039" s="6" t="n">
        <v>0.00431</v>
      </c>
      <c r="E1039" s="6">
        <f>C1039*sel_scale</f>
        <v/>
      </c>
      <c r="F1039" s="6">
        <f>IF(AND(B1039&gt;=10,B1039&lt;=14),sel_ev_daily*sel_dayshare/5,IF(OR(B1039&gt;=22,B1039&lt;=5),sel_ev_daily*(1-sel_dayshare)/8,0))</f>
        <v/>
      </c>
    </row>
    <row r="1040">
      <c r="A1040" s="6" t="inlineStr">
        <is>
          <t>2012-08-13</t>
        </is>
      </c>
      <c r="B1040" s="6" t="n">
        <v>6</v>
      </c>
      <c r="C1040" s="6" t="n">
        <v>1.00255</v>
      </c>
      <c r="D1040" s="6" t="n">
        <v>0.00392</v>
      </c>
      <c r="E1040" s="6">
        <f>C1040*sel_scale</f>
        <v/>
      </c>
      <c r="F1040" s="6">
        <f>IF(AND(B1040&gt;=10,B1040&lt;=14),sel_ev_daily*sel_dayshare/5,IF(OR(B1040&gt;=22,B1040&lt;=5),sel_ev_daily*(1-sel_dayshare)/8,0))</f>
        <v/>
      </c>
    </row>
    <row r="1041">
      <c r="A1041" s="6" t="inlineStr">
        <is>
          <t>2012-08-13</t>
        </is>
      </c>
      <c r="B1041" s="6" t="n">
        <v>7</v>
      </c>
      <c r="C1041" s="6" t="n">
        <v>1.2331</v>
      </c>
      <c r="D1041" s="6" t="n">
        <v>0.04934</v>
      </c>
      <c r="E1041" s="6">
        <f>C1041*sel_scale</f>
        <v/>
      </c>
      <c r="F1041" s="6">
        <f>IF(AND(B1041&gt;=10,B1041&lt;=14),sel_ev_daily*sel_dayshare/5,IF(OR(B1041&gt;=22,B1041&lt;=5),sel_ev_daily*(1-sel_dayshare)/8,0))</f>
        <v/>
      </c>
    </row>
    <row r="1042">
      <c r="A1042" s="6" t="inlineStr">
        <is>
          <t>2012-08-13</t>
        </is>
      </c>
      <c r="B1042" s="6" t="n">
        <v>8</v>
      </c>
      <c r="C1042" s="6" t="n">
        <v>1.05284</v>
      </c>
      <c r="D1042" s="6" t="n">
        <v>0.20726</v>
      </c>
      <c r="E1042" s="6">
        <f>C1042*sel_scale</f>
        <v/>
      </c>
      <c r="F1042" s="6">
        <f>IF(AND(B1042&gt;=10,B1042&lt;=14),sel_ev_daily*sel_dayshare/5,IF(OR(B1042&gt;=22,B1042&lt;=5),sel_ev_daily*(1-sel_dayshare)/8,0))</f>
        <v/>
      </c>
    </row>
    <row r="1043">
      <c r="A1043" s="6" t="inlineStr">
        <is>
          <t>2012-08-13</t>
        </is>
      </c>
      <c r="B1043" s="6" t="n">
        <v>9</v>
      </c>
      <c r="C1043" s="6" t="n">
        <v>0.80352</v>
      </c>
      <c r="D1043" s="6" t="n">
        <v>0.40028</v>
      </c>
      <c r="E1043" s="6">
        <f>C1043*sel_scale</f>
        <v/>
      </c>
      <c r="F1043" s="6">
        <f>IF(AND(B1043&gt;=10,B1043&lt;=14),sel_ev_daily*sel_dayshare/5,IF(OR(B1043&gt;=22,B1043&lt;=5),sel_ev_daily*(1-sel_dayshare)/8,0))</f>
        <v/>
      </c>
    </row>
    <row r="1044">
      <c r="A1044" s="6" t="inlineStr">
        <is>
          <t>2012-08-13</t>
        </is>
      </c>
      <c r="B1044" s="6" t="n">
        <v>10</v>
      </c>
      <c r="C1044" s="6" t="n">
        <v>0.65357</v>
      </c>
      <c r="D1044" s="6" t="n">
        <v>0.53638</v>
      </c>
      <c r="E1044" s="6">
        <f>C1044*sel_scale</f>
        <v/>
      </c>
      <c r="F1044" s="6">
        <f>IF(AND(B1044&gt;=10,B1044&lt;=14),sel_ev_daily*sel_dayshare/5,IF(OR(B1044&gt;=22,B1044&lt;=5),sel_ev_daily*(1-sel_dayshare)/8,0))</f>
        <v/>
      </c>
    </row>
    <row r="1045">
      <c r="A1045" s="6" t="inlineStr">
        <is>
          <t>2012-08-13</t>
        </is>
      </c>
      <c r="B1045" s="6" t="n">
        <v>11</v>
      </c>
      <c r="C1045" s="6" t="n">
        <v>0.61039</v>
      </c>
      <c r="D1045" s="6" t="n">
        <v>0.5541</v>
      </c>
      <c r="E1045" s="6">
        <f>C1045*sel_scale</f>
        <v/>
      </c>
      <c r="F1045" s="6">
        <f>IF(AND(B1045&gt;=10,B1045&lt;=14),sel_ev_daily*sel_dayshare/5,IF(OR(B1045&gt;=22,B1045&lt;=5),sel_ev_daily*(1-sel_dayshare)/8,0))</f>
        <v/>
      </c>
    </row>
    <row r="1046">
      <c r="A1046" s="6" t="inlineStr">
        <is>
          <t>2012-08-13</t>
        </is>
      </c>
      <c r="B1046" s="6" t="n">
        <v>12</v>
      </c>
      <c r="C1046" s="6" t="n">
        <v>0.58361</v>
      </c>
      <c r="D1046" s="6" t="n">
        <v>0.51384</v>
      </c>
      <c r="E1046" s="6">
        <f>C1046*sel_scale</f>
        <v/>
      </c>
      <c r="F1046" s="6">
        <f>IF(AND(B1046&gt;=10,B1046&lt;=14),sel_ev_daily*sel_dayshare/5,IF(OR(B1046&gt;=22,B1046&lt;=5),sel_ev_daily*(1-sel_dayshare)/8,0))</f>
        <v/>
      </c>
    </row>
    <row r="1047">
      <c r="A1047" s="6" t="inlineStr">
        <is>
          <t>2012-08-13</t>
        </is>
      </c>
      <c r="B1047" s="6" t="n">
        <v>13</v>
      </c>
      <c r="C1047" s="6" t="n">
        <v>0.53935</v>
      </c>
      <c r="D1047" s="6" t="n">
        <v>0.52589</v>
      </c>
      <c r="E1047" s="6">
        <f>C1047*sel_scale</f>
        <v/>
      </c>
      <c r="F1047" s="6">
        <f>IF(AND(B1047&gt;=10,B1047&lt;=14),sel_ev_daily*sel_dayshare/5,IF(OR(B1047&gt;=22,B1047&lt;=5),sel_ev_daily*(1-sel_dayshare)/8,0))</f>
        <v/>
      </c>
    </row>
    <row r="1048">
      <c r="A1048" s="6" t="inlineStr">
        <is>
          <t>2012-08-13</t>
        </is>
      </c>
      <c r="B1048" s="6" t="n">
        <v>14</v>
      </c>
      <c r="C1048" s="6" t="n">
        <v>0.55328</v>
      </c>
      <c r="D1048" s="6" t="n">
        <v>0.43482</v>
      </c>
      <c r="E1048" s="6">
        <f>C1048*sel_scale</f>
        <v/>
      </c>
      <c r="F1048" s="6">
        <f>IF(AND(B1048&gt;=10,B1048&lt;=14),sel_ev_daily*sel_dayshare/5,IF(OR(B1048&gt;=22,B1048&lt;=5),sel_ev_daily*(1-sel_dayshare)/8,0))</f>
        <v/>
      </c>
    </row>
    <row r="1049">
      <c r="A1049" s="6" t="inlineStr">
        <is>
          <t>2012-08-13</t>
        </is>
      </c>
      <c r="B1049" s="6" t="n">
        <v>15</v>
      </c>
      <c r="C1049" s="6" t="n">
        <v>0.53045</v>
      </c>
      <c r="D1049" s="6" t="n">
        <v>0.25106</v>
      </c>
      <c r="E1049" s="6">
        <f>C1049*sel_scale</f>
        <v/>
      </c>
      <c r="F1049" s="6">
        <f>IF(AND(B1049&gt;=10,B1049&lt;=14),sel_ev_daily*sel_dayshare/5,IF(OR(B1049&gt;=22,B1049&lt;=5),sel_ev_daily*(1-sel_dayshare)/8,0))</f>
        <v/>
      </c>
    </row>
    <row r="1050">
      <c r="A1050" s="6" t="inlineStr">
        <is>
          <t>2012-08-13</t>
        </is>
      </c>
      <c r="B1050" s="6" t="n">
        <v>16</v>
      </c>
      <c r="C1050" s="6" t="n">
        <v>0.71362</v>
      </c>
      <c r="D1050" s="6" t="n">
        <v>0.06739000000000001</v>
      </c>
      <c r="E1050" s="6">
        <f>C1050*sel_scale</f>
        <v/>
      </c>
      <c r="F1050" s="6">
        <f>IF(AND(B1050&gt;=10,B1050&lt;=14),sel_ev_daily*sel_dayshare/5,IF(OR(B1050&gt;=22,B1050&lt;=5),sel_ev_daily*(1-sel_dayshare)/8,0))</f>
        <v/>
      </c>
    </row>
    <row r="1051">
      <c r="A1051" s="6" t="inlineStr">
        <is>
          <t>2012-08-13</t>
        </is>
      </c>
      <c r="B1051" s="6" t="n">
        <v>17</v>
      </c>
      <c r="C1051" s="6" t="n">
        <v>1.18614</v>
      </c>
      <c r="D1051" s="6" t="n">
        <v>0.00091</v>
      </c>
      <c r="E1051" s="6">
        <f>C1051*sel_scale</f>
        <v/>
      </c>
      <c r="F1051" s="6">
        <f>IF(AND(B1051&gt;=10,B1051&lt;=14),sel_ev_daily*sel_dayshare/5,IF(OR(B1051&gt;=22,B1051&lt;=5),sel_ev_daily*(1-sel_dayshare)/8,0))</f>
        <v/>
      </c>
    </row>
    <row r="1052">
      <c r="A1052" s="6" t="inlineStr">
        <is>
          <t>2012-08-13</t>
        </is>
      </c>
      <c r="B1052" s="6" t="n">
        <v>18</v>
      </c>
      <c r="C1052" s="6" t="n">
        <v>1.48954</v>
      </c>
      <c r="D1052" s="6" t="n">
        <v>8.000000000000001e-05</v>
      </c>
      <c r="E1052" s="6">
        <f>C1052*sel_scale</f>
        <v/>
      </c>
      <c r="F1052" s="6">
        <f>IF(AND(B1052&gt;=10,B1052&lt;=14),sel_ev_daily*sel_dayshare/5,IF(OR(B1052&gt;=22,B1052&lt;=5),sel_ev_daily*(1-sel_dayshare)/8,0))</f>
        <v/>
      </c>
    </row>
    <row r="1053">
      <c r="A1053" s="6" t="inlineStr">
        <is>
          <t>2012-08-13</t>
        </is>
      </c>
      <c r="B1053" s="6" t="n">
        <v>19</v>
      </c>
      <c r="C1053" s="6" t="n">
        <v>1.46151</v>
      </c>
      <c r="D1053" s="6" t="n">
        <v>8.000000000000001e-05</v>
      </c>
      <c r="E1053" s="6">
        <f>C1053*sel_scale</f>
        <v/>
      </c>
      <c r="F1053" s="6">
        <f>IF(AND(B1053&gt;=10,B1053&lt;=14),sel_ev_daily*sel_dayshare/5,IF(OR(B1053&gt;=22,B1053&lt;=5),sel_ev_daily*(1-sel_dayshare)/8,0))</f>
        <v/>
      </c>
    </row>
    <row r="1054">
      <c r="A1054" s="6" t="inlineStr">
        <is>
          <t>2012-08-13</t>
        </is>
      </c>
      <c r="B1054" s="6" t="n">
        <v>20</v>
      </c>
      <c r="C1054" s="6" t="n">
        <v>1.36713</v>
      </c>
      <c r="D1054" s="6" t="n">
        <v>0.00021</v>
      </c>
      <c r="E1054" s="6">
        <f>C1054*sel_scale</f>
        <v/>
      </c>
      <c r="F1054" s="6">
        <f>IF(AND(B1054&gt;=10,B1054&lt;=14),sel_ev_daily*sel_dayshare/5,IF(OR(B1054&gt;=22,B1054&lt;=5),sel_ev_daily*(1-sel_dayshare)/8,0))</f>
        <v/>
      </c>
    </row>
    <row r="1055">
      <c r="A1055" s="6" t="inlineStr">
        <is>
          <t>2012-08-13</t>
        </is>
      </c>
      <c r="B1055" s="6" t="n">
        <v>21</v>
      </c>
      <c r="C1055" s="6" t="n">
        <v>1.1941</v>
      </c>
      <c r="D1055" s="6" t="n">
        <v>9.000000000000001e-05</v>
      </c>
      <c r="E1055" s="6">
        <f>C1055*sel_scale</f>
        <v/>
      </c>
      <c r="F1055" s="6">
        <f>IF(AND(B1055&gt;=10,B1055&lt;=14),sel_ev_daily*sel_dayshare/5,IF(OR(B1055&gt;=22,B1055&lt;=5),sel_ev_daily*(1-sel_dayshare)/8,0))</f>
        <v/>
      </c>
    </row>
    <row r="1056">
      <c r="A1056" s="6" t="inlineStr">
        <is>
          <t>2012-08-13</t>
        </is>
      </c>
      <c r="B1056" s="6" t="n">
        <v>22</v>
      </c>
      <c r="C1056" s="6" t="n">
        <v>1.1494</v>
      </c>
      <c r="D1056" s="6" t="n">
        <v>0.00013</v>
      </c>
      <c r="E1056" s="6">
        <f>C1056*sel_scale</f>
        <v/>
      </c>
      <c r="F1056" s="6">
        <f>IF(AND(B1056&gt;=10,B1056&lt;=14),sel_ev_daily*sel_dayshare/5,IF(OR(B1056&gt;=22,B1056&lt;=5),sel_ev_daily*(1-sel_dayshare)/8,0))</f>
        <v/>
      </c>
    </row>
    <row r="1057">
      <c r="A1057" s="6" t="inlineStr">
        <is>
          <t>2012-08-13</t>
        </is>
      </c>
      <c r="B1057" s="6" t="n">
        <v>23</v>
      </c>
      <c r="C1057" s="6" t="n">
        <v>1.07955</v>
      </c>
      <c r="D1057" s="6" t="n">
        <v>0.00011</v>
      </c>
      <c r="E1057" s="6">
        <f>C1057*sel_scale</f>
        <v/>
      </c>
      <c r="F1057" s="6">
        <f>IF(AND(B1057&gt;=10,B1057&lt;=14),sel_ev_daily*sel_dayshare/5,IF(OR(B1057&gt;=22,B1057&lt;=5),sel_ev_daily*(1-sel_dayshare)/8,0))</f>
        <v/>
      </c>
    </row>
    <row r="1058">
      <c r="A1058" s="6" t="inlineStr">
        <is>
          <t>2012-08-14</t>
        </is>
      </c>
      <c r="B1058" s="6" t="n">
        <v>0</v>
      </c>
      <c r="C1058" s="6" t="n">
        <v>1.17948</v>
      </c>
      <c r="D1058" s="6" t="n">
        <v>0.00071</v>
      </c>
      <c r="E1058" s="6">
        <f>C1058*sel_scale</f>
        <v/>
      </c>
      <c r="F1058" s="6">
        <f>IF(AND(B1058&gt;=10,B1058&lt;=14),sel_ev_daily*sel_dayshare/5,IF(OR(B1058&gt;=22,B1058&lt;=5),sel_ev_daily*(1-sel_dayshare)/8,0))</f>
        <v/>
      </c>
    </row>
    <row r="1059">
      <c r="A1059" s="6" t="inlineStr">
        <is>
          <t>2012-08-14</t>
        </is>
      </c>
      <c r="B1059" s="6" t="n">
        <v>1</v>
      </c>
      <c r="C1059" s="6" t="n">
        <v>0.98029</v>
      </c>
      <c r="D1059" s="6" t="n">
        <v>0.00159</v>
      </c>
      <c r="E1059" s="6">
        <f>C1059*sel_scale</f>
        <v/>
      </c>
      <c r="F1059" s="6">
        <f>IF(AND(B1059&gt;=10,B1059&lt;=14),sel_ev_daily*sel_dayshare/5,IF(OR(B1059&gt;=22,B1059&lt;=5),sel_ev_daily*(1-sel_dayshare)/8,0))</f>
        <v/>
      </c>
    </row>
    <row r="1060">
      <c r="A1060" s="6" t="inlineStr">
        <is>
          <t>2012-08-14</t>
        </is>
      </c>
      <c r="B1060" s="6" t="n">
        <v>2</v>
      </c>
      <c r="C1060" s="6" t="n">
        <v>0.6606300000000001</v>
      </c>
      <c r="D1060" s="6" t="n">
        <v>0.00369</v>
      </c>
      <c r="E1060" s="6">
        <f>C1060*sel_scale</f>
        <v/>
      </c>
      <c r="F1060" s="6">
        <f>IF(AND(B1060&gt;=10,B1060&lt;=14),sel_ev_daily*sel_dayshare/5,IF(OR(B1060&gt;=22,B1060&lt;=5),sel_ev_daily*(1-sel_dayshare)/8,0))</f>
        <v/>
      </c>
    </row>
    <row r="1061">
      <c r="A1061" s="6" t="inlineStr">
        <is>
          <t>2012-08-14</t>
        </is>
      </c>
      <c r="B1061" s="6" t="n">
        <v>3</v>
      </c>
      <c r="C1061" s="6" t="n">
        <v>0.53006</v>
      </c>
      <c r="D1061" s="6" t="n">
        <v>0.00469</v>
      </c>
      <c r="E1061" s="6">
        <f>C1061*sel_scale</f>
        <v/>
      </c>
      <c r="F1061" s="6">
        <f>IF(AND(B1061&gt;=10,B1061&lt;=14),sel_ev_daily*sel_dayshare/5,IF(OR(B1061&gt;=22,B1061&lt;=5),sel_ev_daily*(1-sel_dayshare)/8,0))</f>
        <v/>
      </c>
    </row>
    <row r="1062">
      <c r="A1062" s="6" t="inlineStr">
        <is>
          <t>2012-08-14</t>
        </is>
      </c>
      <c r="B1062" s="6" t="n">
        <v>4</v>
      </c>
      <c r="C1062" s="6" t="n">
        <v>0.51492</v>
      </c>
      <c r="D1062" s="6" t="n">
        <v>0.00463</v>
      </c>
      <c r="E1062" s="6">
        <f>C1062*sel_scale</f>
        <v/>
      </c>
      <c r="F1062" s="6">
        <f>IF(AND(B1062&gt;=10,B1062&lt;=14),sel_ev_daily*sel_dayshare/5,IF(OR(B1062&gt;=22,B1062&lt;=5),sel_ev_daily*(1-sel_dayshare)/8,0))</f>
        <v/>
      </c>
    </row>
    <row r="1063">
      <c r="A1063" s="6" t="inlineStr">
        <is>
          <t>2012-08-14</t>
        </is>
      </c>
      <c r="B1063" s="6" t="n">
        <v>5</v>
      </c>
      <c r="C1063" s="6" t="n">
        <v>0.67545</v>
      </c>
      <c r="D1063" s="6" t="n">
        <v>0.00421</v>
      </c>
      <c r="E1063" s="6">
        <f>C1063*sel_scale</f>
        <v/>
      </c>
      <c r="F1063" s="6">
        <f>IF(AND(B1063&gt;=10,B1063&lt;=14),sel_ev_daily*sel_dayshare/5,IF(OR(B1063&gt;=22,B1063&lt;=5),sel_ev_daily*(1-sel_dayshare)/8,0))</f>
        <v/>
      </c>
    </row>
    <row r="1064">
      <c r="A1064" s="6" t="inlineStr">
        <is>
          <t>2012-08-14</t>
        </is>
      </c>
      <c r="B1064" s="6" t="n">
        <v>6</v>
      </c>
      <c r="C1064" s="6" t="n">
        <v>1.08744</v>
      </c>
      <c r="D1064" s="6" t="n">
        <v>0.00529</v>
      </c>
      <c r="E1064" s="6">
        <f>C1064*sel_scale</f>
        <v/>
      </c>
      <c r="F1064" s="6">
        <f>IF(AND(B1064&gt;=10,B1064&lt;=14),sel_ev_daily*sel_dayshare/5,IF(OR(B1064&gt;=22,B1064&lt;=5),sel_ev_daily*(1-sel_dayshare)/8,0))</f>
        <v/>
      </c>
    </row>
    <row r="1065">
      <c r="A1065" s="6" t="inlineStr">
        <is>
          <t>2012-08-14</t>
        </is>
      </c>
      <c r="B1065" s="6" t="n">
        <v>7</v>
      </c>
      <c r="C1065" s="6" t="n">
        <v>1.10839</v>
      </c>
      <c r="D1065" s="6" t="n">
        <v>0.0914</v>
      </c>
      <c r="E1065" s="6">
        <f>C1065*sel_scale</f>
        <v/>
      </c>
      <c r="F1065" s="6">
        <f>IF(AND(B1065&gt;=10,B1065&lt;=14),sel_ev_daily*sel_dayshare/5,IF(OR(B1065&gt;=22,B1065&lt;=5),sel_ev_daily*(1-sel_dayshare)/8,0))</f>
        <v/>
      </c>
    </row>
    <row r="1066">
      <c r="A1066" s="6" t="inlineStr">
        <is>
          <t>2012-08-14</t>
        </is>
      </c>
      <c r="B1066" s="6" t="n">
        <v>8</v>
      </c>
      <c r="C1066" s="6" t="n">
        <v>1.01134</v>
      </c>
      <c r="D1066" s="6" t="n">
        <v>0.27474</v>
      </c>
      <c r="E1066" s="6">
        <f>C1066*sel_scale</f>
        <v/>
      </c>
      <c r="F1066" s="6">
        <f>IF(AND(B1066&gt;=10,B1066&lt;=14),sel_ev_daily*sel_dayshare/5,IF(OR(B1066&gt;=22,B1066&lt;=5),sel_ev_daily*(1-sel_dayshare)/8,0))</f>
        <v/>
      </c>
    </row>
    <row r="1067">
      <c r="A1067" s="6" t="inlineStr">
        <is>
          <t>2012-08-14</t>
        </is>
      </c>
      <c r="B1067" s="6" t="n">
        <v>9</v>
      </c>
      <c r="C1067" s="6" t="n">
        <v>0.75546</v>
      </c>
      <c r="D1067" s="6" t="n">
        <v>0.3753</v>
      </c>
      <c r="E1067" s="6">
        <f>C1067*sel_scale</f>
        <v/>
      </c>
      <c r="F1067" s="6">
        <f>IF(AND(B1067&gt;=10,B1067&lt;=14),sel_ev_daily*sel_dayshare/5,IF(OR(B1067&gt;=22,B1067&lt;=5),sel_ev_daily*(1-sel_dayshare)/8,0))</f>
        <v/>
      </c>
    </row>
    <row r="1068">
      <c r="A1068" s="6" t="inlineStr">
        <is>
          <t>2012-08-14</t>
        </is>
      </c>
      <c r="B1068" s="6" t="n">
        <v>10</v>
      </c>
      <c r="C1068" s="6" t="n">
        <v>0.62276</v>
      </c>
      <c r="D1068" s="6" t="n">
        <v>0.50166</v>
      </c>
      <c r="E1068" s="6">
        <f>C1068*sel_scale</f>
        <v/>
      </c>
      <c r="F1068" s="6">
        <f>IF(AND(B1068&gt;=10,B1068&lt;=14),sel_ev_daily*sel_dayshare/5,IF(OR(B1068&gt;=22,B1068&lt;=5),sel_ev_daily*(1-sel_dayshare)/8,0))</f>
        <v/>
      </c>
    </row>
    <row r="1069">
      <c r="A1069" s="6" t="inlineStr">
        <is>
          <t>2012-08-14</t>
        </is>
      </c>
      <c r="B1069" s="6" t="n">
        <v>11</v>
      </c>
      <c r="C1069" s="6" t="n">
        <v>0.54648</v>
      </c>
      <c r="D1069" s="6" t="n">
        <v>0.5430199999999999</v>
      </c>
      <c r="E1069" s="6">
        <f>C1069*sel_scale</f>
        <v/>
      </c>
      <c r="F1069" s="6">
        <f>IF(AND(B1069&gt;=10,B1069&lt;=14),sel_ev_daily*sel_dayshare/5,IF(OR(B1069&gt;=22,B1069&lt;=5),sel_ev_daily*(1-sel_dayshare)/8,0))</f>
        <v/>
      </c>
    </row>
    <row r="1070">
      <c r="A1070" s="6" t="inlineStr">
        <is>
          <t>2012-08-14</t>
        </is>
      </c>
      <c r="B1070" s="6" t="n">
        <v>12</v>
      </c>
      <c r="C1070" s="6" t="n">
        <v>0.54716</v>
      </c>
      <c r="D1070" s="6" t="n">
        <v>0.5269</v>
      </c>
      <c r="E1070" s="6">
        <f>C1070*sel_scale</f>
        <v/>
      </c>
      <c r="F1070" s="6">
        <f>IF(AND(B1070&gt;=10,B1070&lt;=14),sel_ev_daily*sel_dayshare/5,IF(OR(B1070&gt;=22,B1070&lt;=5),sel_ev_daily*(1-sel_dayshare)/8,0))</f>
        <v/>
      </c>
    </row>
    <row r="1071">
      <c r="A1071" s="6" t="inlineStr">
        <is>
          <t>2012-08-14</t>
        </is>
      </c>
      <c r="B1071" s="6" t="n">
        <v>13</v>
      </c>
      <c r="C1071" s="6" t="n">
        <v>0.5164299999999999</v>
      </c>
      <c r="D1071" s="6" t="n">
        <v>0.33265</v>
      </c>
      <c r="E1071" s="6">
        <f>C1071*sel_scale</f>
        <v/>
      </c>
      <c r="F1071" s="6">
        <f>IF(AND(B1071&gt;=10,B1071&lt;=14),sel_ev_daily*sel_dayshare/5,IF(OR(B1071&gt;=22,B1071&lt;=5),sel_ev_daily*(1-sel_dayshare)/8,0))</f>
        <v/>
      </c>
    </row>
    <row r="1072">
      <c r="A1072" s="6" t="inlineStr">
        <is>
          <t>2012-08-14</t>
        </is>
      </c>
      <c r="B1072" s="6" t="n">
        <v>14</v>
      </c>
      <c r="C1072" s="6" t="n">
        <v>0.50839</v>
      </c>
      <c r="D1072" s="6" t="n">
        <v>0.2384</v>
      </c>
      <c r="E1072" s="6">
        <f>C1072*sel_scale</f>
        <v/>
      </c>
      <c r="F1072" s="6">
        <f>IF(AND(B1072&gt;=10,B1072&lt;=14),sel_ev_daily*sel_dayshare/5,IF(OR(B1072&gt;=22,B1072&lt;=5),sel_ev_daily*(1-sel_dayshare)/8,0))</f>
        <v/>
      </c>
    </row>
    <row r="1073">
      <c r="A1073" s="6" t="inlineStr">
        <is>
          <t>2012-08-14</t>
        </is>
      </c>
      <c r="B1073" s="6" t="n">
        <v>15</v>
      </c>
      <c r="C1073" s="6" t="n">
        <v>0.6027</v>
      </c>
      <c r="D1073" s="6" t="n">
        <v>0.1163</v>
      </c>
      <c r="E1073" s="6">
        <f>C1073*sel_scale</f>
        <v/>
      </c>
      <c r="F1073" s="6">
        <f>IF(AND(B1073&gt;=10,B1073&lt;=14),sel_ev_daily*sel_dayshare/5,IF(OR(B1073&gt;=22,B1073&lt;=5),sel_ev_daily*(1-sel_dayshare)/8,0))</f>
        <v/>
      </c>
    </row>
    <row r="1074">
      <c r="A1074" s="6" t="inlineStr">
        <is>
          <t>2012-08-14</t>
        </is>
      </c>
      <c r="B1074" s="6" t="n">
        <v>16</v>
      </c>
      <c r="C1074" s="6" t="n">
        <v>0.82341</v>
      </c>
      <c r="D1074" s="6" t="n">
        <v>0.03006</v>
      </c>
      <c r="E1074" s="6">
        <f>C1074*sel_scale</f>
        <v/>
      </c>
      <c r="F1074" s="6">
        <f>IF(AND(B1074&gt;=10,B1074&lt;=14),sel_ev_daily*sel_dayshare/5,IF(OR(B1074&gt;=22,B1074&lt;=5),sel_ev_daily*(1-sel_dayshare)/8,0))</f>
        <v/>
      </c>
    </row>
    <row r="1075">
      <c r="A1075" s="6" t="inlineStr">
        <is>
          <t>2012-08-14</t>
        </is>
      </c>
      <c r="B1075" s="6" t="n">
        <v>17</v>
      </c>
      <c r="C1075" s="6" t="n">
        <v>1.22961</v>
      </c>
      <c r="D1075" s="6" t="n">
        <v>0.00012</v>
      </c>
      <c r="E1075" s="6">
        <f>C1075*sel_scale</f>
        <v/>
      </c>
      <c r="F1075" s="6">
        <f>IF(AND(B1075&gt;=10,B1075&lt;=14),sel_ev_daily*sel_dayshare/5,IF(OR(B1075&gt;=22,B1075&lt;=5),sel_ev_daily*(1-sel_dayshare)/8,0))</f>
        <v/>
      </c>
    </row>
    <row r="1076">
      <c r="A1076" s="6" t="inlineStr">
        <is>
          <t>2012-08-14</t>
        </is>
      </c>
      <c r="B1076" s="6" t="n">
        <v>18</v>
      </c>
      <c r="C1076" s="6" t="n">
        <v>1.43305</v>
      </c>
      <c r="D1076" s="6" t="n">
        <v>0.00013</v>
      </c>
      <c r="E1076" s="6">
        <f>C1076*sel_scale</f>
        <v/>
      </c>
      <c r="F1076" s="6">
        <f>IF(AND(B1076&gt;=10,B1076&lt;=14),sel_ev_daily*sel_dayshare/5,IF(OR(B1076&gt;=22,B1076&lt;=5),sel_ev_daily*(1-sel_dayshare)/8,0))</f>
        <v/>
      </c>
    </row>
    <row r="1077">
      <c r="A1077" s="6" t="inlineStr">
        <is>
          <t>2012-08-14</t>
        </is>
      </c>
      <c r="B1077" s="6" t="n">
        <v>19</v>
      </c>
      <c r="C1077" s="6" t="n">
        <v>1.38828</v>
      </c>
      <c r="D1077" s="6" t="n">
        <v>0.0001</v>
      </c>
      <c r="E1077" s="6">
        <f>C1077*sel_scale</f>
        <v/>
      </c>
      <c r="F1077" s="6">
        <f>IF(AND(B1077&gt;=10,B1077&lt;=14),sel_ev_daily*sel_dayshare/5,IF(OR(B1077&gt;=22,B1077&lt;=5),sel_ev_daily*(1-sel_dayshare)/8,0))</f>
        <v/>
      </c>
    </row>
    <row r="1078">
      <c r="A1078" s="6" t="inlineStr">
        <is>
          <t>2012-08-14</t>
        </is>
      </c>
      <c r="B1078" s="6" t="n">
        <v>20</v>
      </c>
      <c r="C1078" s="6" t="n">
        <v>1.38788</v>
      </c>
      <c r="D1078" s="6" t="n">
        <v>9.000000000000001e-05</v>
      </c>
      <c r="E1078" s="6">
        <f>C1078*sel_scale</f>
        <v/>
      </c>
      <c r="F1078" s="6">
        <f>IF(AND(B1078&gt;=10,B1078&lt;=14),sel_ev_daily*sel_dayshare/5,IF(OR(B1078&gt;=22,B1078&lt;=5),sel_ev_daily*(1-sel_dayshare)/8,0))</f>
        <v/>
      </c>
    </row>
    <row r="1079">
      <c r="A1079" s="6" t="inlineStr">
        <is>
          <t>2012-08-14</t>
        </is>
      </c>
      <c r="B1079" s="6" t="n">
        <v>21</v>
      </c>
      <c r="C1079" s="6" t="n">
        <v>1.22024</v>
      </c>
      <c r="D1079" s="6" t="n">
        <v>6e-05</v>
      </c>
      <c r="E1079" s="6">
        <f>C1079*sel_scale</f>
        <v/>
      </c>
      <c r="F1079" s="6">
        <f>IF(AND(B1079&gt;=10,B1079&lt;=14),sel_ev_daily*sel_dayshare/5,IF(OR(B1079&gt;=22,B1079&lt;=5),sel_ev_daily*(1-sel_dayshare)/8,0))</f>
        <v/>
      </c>
    </row>
    <row r="1080">
      <c r="A1080" s="6" t="inlineStr">
        <is>
          <t>2012-08-14</t>
        </is>
      </c>
      <c r="B1080" s="6" t="n">
        <v>22</v>
      </c>
      <c r="C1080" s="6" t="n">
        <v>1.11052</v>
      </c>
      <c r="D1080" s="6" t="n">
        <v>6e-05</v>
      </c>
      <c r="E1080" s="6">
        <f>C1080*sel_scale</f>
        <v/>
      </c>
      <c r="F1080" s="6">
        <f>IF(AND(B1080&gt;=10,B1080&lt;=14),sel_ev_daily*sel_dayshare/5,IF(OR(B1080&gt;=22,B1080&lt;=5),sel_ev_daily*(1-sel_dayshare)/8,0))</f>
        <v/>
      </c>
    </row>
    <row r="1081">
      <c r="A1081" s="6" t="inlineStr">
        <is>
          <t>2012-08-14</t>
        </is>
      </c>
      <c r="B1081" s="6" t="n">
        <v>23</v>
      </c>
      <c r="C1081" s="6" t="n">
        <v>1.1141</v>
      </c>
      <c r="D1081" s="6" t="n">
        <v>0.00019</v>
      </c>
      <c r="E1081" s="6">
        <f>C1081*sel_scale</f>
        <v/>
      </c>
      <c r="F1081" s="6">
        <f>IF(AND(B1081&gt;=10,B1081&lt;=14),sel_ev_daily*sel_dayshare/5,IF(OR(B1081&gt;=22,B1081&lt;=5),sel_ev_daily*(1-sel_dayshare)/8,0))</f>
        <v/>
      </c>
    </row>
    <row r="1082">
      <c r="A1082" s="6" t="inlineStr">
        <is>
          <t>2012-08-15</t>
        </is>
      </c>
      <c r="B1082" s="6" t="n">
        <v>0</v>
      </c>
      <c r="C1082" s="6" t="n">
        <v>1.16091</v>
      </c>
      <c r="D1082" s="6" t="n">
        <v>0.00083</v>
      </c>
      <c r="E1082" s="6">
        <f>C1082*sel_scale</f>
        <v/>
      </c>
      <c r="F1082" s="6">
        <f>IF(AND(B1082&gt;=10,B1082&lt;=14),sel_ev_daily*sel_dayshare/5,IF(OR(B1082&gt;=22,B1082&lt;=5),sel_ev_daily*(1-sel_dayshare)/8,0))</f>
        <v/>
      </c>
    </row>
    <row r="1083">
      <c r="A1083" s="6" t="inlineStr">
        <is>
          <t>2012-08-15</t>
        </is>
      </c>
      <c r="B1083" s="6" t="n">
        <v>1</v>
      </c>
      <c r="C1083" s="6" t="n">
        <v>0.87576</v>
      </c>
      <c r="D1083" s="6" t="n">
        <v>0.00146</v>
      </c>
      <c r="E1083" s="6">
        <f>C1083*sel_scale</f>
        <v/>
      </c>
      <c r="F1083" s="6">
        <f>IF(AND(B1083&gt;=10,B1083&lt;=14),sel_ev_daily*sel_dayshare/5,IF(OR(B1083&gt;=22,B1083&lt;=5),sel_ev_daily*(1-sel_dayshare)/8,0))</f>
        <v/>
      </c>
    </row>
    <row r="1084">
      <c r="A1084" s="6" t="inlineStr">
        <is>
          <t>2012-08-15</t>
        </is>
      </c>
      <c r="B1084" s="6" t="n">
        <v>2</v>
      </c>
      <c r="C1084" s="6" t="n">
        <v>0.61097</v>
      </c>
      <c r="D1084" s="6" t="n">
        <v>0.00282</v>
      </c>
      <c r="E1084" s="6">
        <f>C1084*sel_scale</f>
        <v/>
      </c>
      <c r="F1084" s="6">
        <f>IF(AND(B1084&gt;=10,B1084&lt;=14),sel_ev_daily*sel_dayshare/5,IF(OR(B1084&gt;=22,B1084&lt;=5),sel_ev_daily*(1-sel_dayshare)/8,0))</f>
        <v/>
      </c>
    </row>
    <row r="1085">
      <c r="A1085" s="6" t="inlineStr">
        <is>
          <t>2012-08-15</t>
        </is>
      </c>
      <c r="B1085" s="6" t="n">
        <v>3</v>
      </c>
      <c r="C1085" s="6" t="n">
        <v>0.54191</v>
      </c>
      <c r="D1085" s="6" t="n">
        <v>0.00448</v>
      </c>
      <c r="E1085" s="6">
        <f>C1085*sel_scale</f>
        <v/>
      </c>
      <c r="F1085" s="6">
        <f>IF(AND(B1085&gt;=10,B1085&lt;=14),sel_ev_daily*sel_dayshare/5,IF(OR(B1085&gt;=22,B1085&lt;=5),sel_ev_daily*(1-sel_dayshare)/8,0))</f>
        <v/>
      </c>
    </row>
    <row r="1086">
      <c r="A1086" s="6" t="inlineStr">
        <is>
          <t>2012-08-15</t>
        </is>
      </c>
      <c r="B1086" s="6" t="n">
        <v>4</v>
      </c>
      <c r="C1086" s="6" t="n">
        <v>0.50286</v>
      </c>
      <c r="D1086" s="6" t="n">
        <v>0.00439</v>
      </c>
      <c r="E1086" s="6">
        <f>C1086*sel_scale</f>
        <v/>
      </c>
      <c r="F1086" s="6">
        <f>IF(AND(B1086&gt;=10,B1086&lt;=14),sel_ev_daily*sel_dayshare/5,IF(OR(B1086&gt;=22,B1086&lt;=5),sel_ev_daily*(1-sel_dayshare)/8,0))</f>
        <v/>
      </c>
    </row>
    <row r="1087">
      <c r="A1087" s="6" t="inlineStr">
        <is>
          <t>2012-08-15</t>
        </is>
      </c>
      <c r="B1087" s="6" t="n">
        <v>5</v>
      </c>
      <c r="C1087" s="6" t="n">
        <v>0.64884</v>
      </c>
      <c r="D1087" s="6" t="n">
        <v>0.0042</v>
      </c>
      <c r="E1087" s="6">
        <f>C1087*sel_scale</f>
        <v/>
      </c>
      <c r="F1087" s="6">
        <f>IF(AND(B1087&gt;=10,B1087&lt;=14),sel_ev_daily*sel_dayshare/5,IF(OR(B1087&gt;=22,B1087&lt;=5),sel_ev_daily*(1-sel_dayshare)/8,0))</f>
        <v/>
      </c>
    </row>
    <row r="1088">
      <c r="A1088" s="6" t="inlineStr">
        <is>
          <t>2012-08-15</t>
        </is>
      </c>
      <c r="B1088" s="6" t="n">
        <v>6</v>
      </c>
      <c r="C1088" s="6" t="n">
        <v>0.9835</v>
      </c>
      <c r="D1088" s="6" t="n">
        <v>0.00483</v>
      </c>
      <c r="E1088" s="6">
        <f>C1088*sel_scale</f>
        <v/>
      </c>
      <c r="F1088" s="6">
        <f>IF(AND(B1088&gt;=10,B1088&lt;=14),sel_ev_daily*sel_dayshare/5,IF(OR(B1088&gt;=22,B1088&lt;=5),sel_ev_daily*(1-sel_dayshare)/8,0))</f>
        <v/>
      </c>
    </row>
    <row r="1089">
      <c r="A1089" s="6" t="inlineStr">
        <is>
          <t>2012-08-15</t>
        </is>
      </c>
      <c r="B1089" s="6" t="n">
        <v>7</v>
      </c>
      <c r="C1089" s="6" t="n">
        <v>1.10228</v>
      </c>
      <c r="D1089" s="6" t="n">
        <v>0.07897999999999999</v>
      </c>
      <c r="E1089" s="6">
        <f>C1089*sel_scale</f>
        <v/>
      </c>
      <c r="F1089" s="6">
        <f>IF(AND(B1089&gt;=10,B1089&lt;=14),sel_ev_daily*sel_dayshare/5,IF(OR(B1089&gt;=22,B1089&lt;=5),sel_ev_daily*(1-sel_dayshare)/8,0))</f>
        <v/>
      </c>
    </row>
    <row r="1090">
      <c r="A1090" s="6" t="inlineStr">
        <is>
          <t>2012-08-15</t>
        </is>
      </c>
      <c r="B1090" s="6" t="n">
        <v>8</v>
      </c>
      <c r="C1090" s="6" t="n">
        <v>0.83951</v>
      </c>
      <c r="D1090" s="6" t="n">
        <v>0.26425</v>
      </c>
      <c r="E1090" s="6">
        <f>C1090*sel_scale</f>
        <v/>
      </c>
      <c r="F1090" s="6">
        <f>IF(AND(B1090&gt;=10,B1090&lt;=14),sel_ev_daily*sel_dayshare/5,IF(OR(B1090&gt;=22,B1090&lt;=5),sel_ev_daily*(1-sel_dayshare)/8,0))</f>
        <v/>
      </c>
    </row>
    <row r="1091">
      <c r="A1091" s="6" t="inlineStr">
        <is>
          <t>2012-08-15</t>
        </is>
      </c>
      <c r="B1091" s="6" t="n">
        <v>9</v>
      </c>
      <c r="C1091" s="6" t="n">
        <v>0.7025400000000001</v>
      </c>
      <c r="D1091" s="6" t="n">
        <v>0.43401</v>
      </c>
      <c r="E1091" s="6">
        <f>C1091*sel_scale</f>
        <v/>
      </c>
      <c r="F1091" s="6">
        <f>IF(AND(B1091&gt;=10,B1091&lt;=14),sel_ev_daily*sel_dayshare/5,IF(OR(B1091&gt;=22,B1091&lt;=5),sel_ev_daily*(1-sel_dayshare)/8,0))</f>
        <v/>
      </c>
    </row>
    <row r="1092">
      <c r="A1092" s="6" t="inlineStr">
        <is>
          <t>2012-08-15</t>
        </is>
      </c>
      <c r="B1092" s="6" t="n">
        <v>10</v>
      </c>
      <c r="C1092" s="6" t="n">
        <v>0.61982</v>
      </c>
      <c r="D1092" s="6" t="n">
        <v>0.47653</v>
      </c>
      <c r="E1092" s="6">
        <f>C1092*sel_scale</f>
        <v/>
      </c>
      <c r="F1092" s="6">
        <f>IF(AND(B1092&gt;=10,B1092&lt;=14),sel_ev_daily*sel_dayshare/5,IF(OR(B1092&gt;=22,B1092&lt;=5),sel_ev_daily*(1-sel_dayshare)/8,0))</f>
        <v/>
      </c>
    </row>
    <row r="1093">
      <c r="A1093" s="6" t="inlineStr">
        <is>
          <t>2012-08-15</t>
        </is>
      </c>
      <c r="B1093" s="6" t="n">
        <v>11</v>
      </c>
      <c r="C1093" s="6" t="n">
        <v>0.56488</v>
      </c>
      <c r="D1093" s="6" t="n">
        <v>0.40928</v>
      </c>
      <c r="E1093" s="6">
        <f>C1093*sel_scale</f>
        <v/>
      </c>
      <c r="F1093" s="6">
        <f>IF(AND(B1093&gt;=10,B1093&lt;=14),sel_ev_daily*sel_dayshare/5,IF(OR(B1093&gt;=22,B1093&lt;=5),sel_ev_daily*(1-sel_dayshare)/8,0))</f>
        <v/>
      </c>
    </row>
    <row r="1094">
      <c r="A1094" s="6" t="inlineStr">
        <is>
          <t>2012-08-15</t>
        </is>
      </c>
      <c r="B1094" s="6" t="n">
        <v>12</v>
      </c>
      <c r="C1094" s="6" t="n">
        <v>0.5747100000000001</v>
      </c>
      <c r="D1094" s="6" t="n">
        <v>0.32527</v>
      </c>
      <c r="E1094" s="6">
        <f>C1094*sel_scale</f>
        <v/>
      </c>
      <c r="F1094" s="6">
        <f>IF(AND(B1094&gt;=10,B1094&lt;=14),sel_ev_daily*sel_dayshare/5,IF(OR(B1094&gt;=22,B1094&lt;=5),sel_ev_daily*(1-sel_dayshare)/8,0))</f>
        <v/>
      </c>
    </row>
    <row r="1095">
      <c r="A1095" s="6" t="inlineStr">
        <is>
          <t>2012-08-15</t>
        </is>
      </c>
      <c r="B1095" s="6" t="n">
        <v>13</v>
      </c>
      <c r="C1095" s="6" t="n">
        <v>0.5845399999999999</v>
      </c>
      <c r="D1095" s="6" t="n">
        <v>0.3008</v>
      </c>
      <c r="E1095" s="6">
        <f>C1095*sel_scale</f>
        <v/>
      </c>
      <c r="F1095" s="6">
        <f>IF(AND(B1095&gt;=10,B1095&lt;=14),sel_ev_daily*sel_dayshare/5,IF(OR(B1095&gt;=22,B1095&lt;=5),sel_ev_daily*(1-sel_dayshare)/8,0))</f>
        <v/>
      </c>
    </row>
    <row r="1096">
      <c r="A1096" s="6" t="inlineStr">
        <is>
          <t>2012-08-15</t>
        </is>
      </c>
      <c r="B1096" s="6" t="n">
        <v>14</v>
      </c>
      <c r="C1096" s="6" t="n">
        <v>0.53149</v>
      </c>
      <c r="D1096" s="6" t="n">
        <v>0.20464</v>
      </c>
      <c r="E1096" s="6">
        <f>C1096*sel_scale</f>
        <v/>
      </c>
      <c r="F1096" s="6">
        <f>IF(AND(B1096&gt;=10,B1096&lt;=14),sel_ev_daily*sel_dayshare/5,IF(OR(B1096&gt;=22,B1096&lt;=5),sel_ev_daily*(1-sel_dayshare)/8,0))</f>
        <v/>
      </c>
    </row>
    <row r="1097">
      <c r="A1097" s="6" t="inlineStr">
        <is>
          <t>2012-08-15</t>
        </is>
      </c>
      <c r="B1097" s="6" t="n">
        <v>15</v>
      </c>
      <c r="C1097" s="6" t="n">
        <v>0.54147</v>
      </c>
      <c r="D1097" s="6" t="n">
        <v>0.14909</v>
      </c>
      <c r="E1097" s="6">
        <f>C1097*sel_scale</f>
        <v/>
      </c>
      <c r="F1097" s="6">
        <f>IF(AND(B1097&gt;=10,B1097&lt;=14),sel_ev_daily*sel_dayshare/5,IF(OR(B1097&gt;=22,B1097&lt;=5),sel_ev_daily*(1-sel_dayshare)/8,0))</f>
        <v/>
      </c>
    </row>
    <row r="1098">
      <c r="A1098" s="6" t="inlineStr">
        <is>
          <t>2012-08-15</t>
        </is>
      </c>
      <c r="B1098" s="6" t="n">
        <v>16</v>
      </c>
      <c r="C1098" s="6" t="n">
        <v>0.66146</v>
      </c>
      <c r="D1098" s="6" t="n">
        <v>0.06945</v>
      </c>
      <c r="E1098" s="6">
        <f>C1098*sel_scale</f>
        <v/>
      </c>
      <c r="F1098" s="6">
        <f>IF(AND(B1098&gt;=10,B1098&lt;=14),sel_ev_daily*sel_dayshare/5,IF(OR(B1098&gt;=22,B1098&lt;=5),sel_ev_daily*(1-sel_dayshare)/8,0))</f>
        <v/>
      </c>
    </row>
    <row r="1099">
      <c r="A1099" s="6" t="inlineStr">
        <is>
          <t>2012-08-15</t>
        </is>
      </c>
      <c r="B1099" s="6" t="n">
        <v>17</v>
      </c>
      <c r="C1099" s="6" t="n">
        <v>1.05675</v>
      </c>
      <c r="D1099" s="6" t="n">
        <v>0.00101</v>
      </c>
      <c r="E1099" s="6">
        <f>C1099*sel_scale</f>
        <v/>
      </c>
      <c r="F1099" s="6">
        <f>IF(AND(B1099&gt;=10,B1099&lt;=14),sel_ev_daily*sel_dayshare/5,IF(OR(B1099&gt;=22,B1099&lt;=5),sel_ev_daily*(1-sel_dayshare)/8,0))</f>
        <v/>
      </c>
    </row>
    <row r="1100">
      <c r="A1100" s="6" t="inlineStr">
        <is>
          <t>2012-08-15</t>
        </is>
      </c>
      <c r="B1100" s="6" t="n">
        <v>18</v>
      </c>
      <c r="C1100" s="6" t="n">
        <v>1.34134</v>
      </c>
      <c r="D1100" s="6" t="n">
        <v>5e-05</v>
      </c>
      <c r="E1100" s="6">
        <f>C1100*sel_scale</f>
        <v/>
      </c>
      <c r="F1100" s="6">
        <f>IF(AND(B1100&gt;=10,B1100&lt;=14),sel_ev_daily*sel_dayshare/5,IF(OR(B1100&gt;=22,B1100&lt;=5),sel_ev_daily*(1-sel_dayshare)/8,0))</f>
        <v/>
      </c>
    </row>
    <row r="1101">
      <c r="A1101" s="6" t="inlineStr">
        <is>
          <t>2012-08-15</t>
        </is>
      </c>
      <c r="B1101" s="6" t="n">
        <v>19</v>
      </c>
      <c r="C1101" s="6" t="n">
        <v>1.25876</v>
      </c>
      <c r="D1101" s="6" t="n">
        <v>0.00013</v>
      </c>
      <c r="E1101" s="6">
        <f>C1101*sel_scale</f>
        <v/>
      </c>
      <c r="F1101" s="6">
        <f>IF(AND(B1101&gt;=10,B1101&lt;=14),sel_ev_daily*sel_dayshare/5,IF(OR(B1101&gt;=22,B1101&lt;=5),sel_ev_daily*(1-sel_dayshare)/8,0))</f>
        <v/>
      </c>
    </row>
    <row r="1102">
      <c r="A1102" s="6" t="inlineStr">
        <is>
          <t>2012-08-15</t>
        </is>
      </c>
      <c r="B1102" s="6" t="n">
        <v>20</v>
      </c>
      <c r="C1102" s="6" t="n">
        <v>1.23792</v>
      </c>
      <c r="D1102" s="6" t="n">
        <v>6e-05</v>
      </c>
      <c r="E1102" s="6">
        <f>C1102*sel_scale</f>
        <v/>
      </c>
      <c r="F1102" s="6">
        <f>IF(AND(B1102&gt;=10,B1102&lt;=14),sel_ev_daily*sel_dayshare/5,IF(OR(B1102&gt;=22,B1102&lt;=5),sel_ev_daily*(1-sel_dayshare)/8,0))</f>
        <v/>
      </c>
    </row>
    <row r="1103">
      <c r="A1103" s="6" t="inlineStr">
        <is>
          <t>2012-08-15</t>
        </is>
      </c>
      <c r="B1103" s="6" t="n">
        <v>21</v>
      </c>
      <c r="C1103" s="6" t="n">
        <v>1.13664</v>
      </c>
      <c r="D1103" s="6" t="n">
        <v>0.00017</v>
      </c>
      <c r="E1103" s="6">
        <f>C1103*sel_scale</f>
        <v/>
      </c>
      <c r="F1103" s="6">
        <f>IF(AND(B1103&gt;=10,B1103&lt;=14),sel_ev_daily*sel_dayshare/5,IF(OR(B1103&gt;=22,B1103&lt;=5),sel_ev_daily*(1-sel_dayshare)/8,0))</f>
        <v/>
      </c>
    </row>
    <row r="1104">
      <c r="A1104" s="6" t="inlineStr">
        <is>
          <t>2012-08-15</t>
        </is>
      </c>
      <c r="B1104" s="6" t="n">
        <v>22</v>
      </c>
      <c r="C1104" s="6" t="n">
        <v>1.0657</v>
      </c>
      <c r="D1104" s="6" t="n">
        <v>9.000000000000001e-05</v>
      </c>
      <c r="E1104" s="6">
        <f>C1104*sel_scale</f>
        <v/>
      </c>
      <c r="F1104" s="6">
        <f>IF(AND(B1104&gt;=10,B1104&lt;=14),sel_ev_daily*sel_dayshare/5,IF(OR(B1104&gt;=22,B1104&lt;=5),sel_ev_daily*(1-sel_dayshare)/8,0))</f>
        <v/>
      </c>
    </row>
    <row r="1105">
      <c r="A1105" s="6" t="inlineStr">
        <is>
          <t>2012-08-15</t>
        </is>
      </c>
      <c r="B1105" s="6" t="n">
        <v>23</v>
      </c>
      <c r="C1105" s="6" t="n">
        <v>1.06</v>
      </c>
      <c r="D1105" s="6" t="n">
        <v>0.00018</v>
      </c>
      <c r="E1105" s="6">
        <f>C1105*sel_scale</f>
        <v/>
      </c>
      <c r="F1105" s="6">
        <f>IF(AND(B1105&gt;=10,B1105&lt;=14),sel_ev_daily*sel_dayshare/5,IF(OR(B1105&gt;=22,B1105&lt;=5),sel_ev_daily*(1-sel_dayshare)/8,0))</f>
        <v/>
      </c>
    </row>
    <row r="1106">
      <c r="A1106" s="6" t="inlineStr">
        <is>
          <t>2012-08-16</t>
        </is>
      </c>
      <c r="B1106" s="6" t="n">
        <v>0</v>
      </c>
      <c r="C1106" s="6" t="n">
        <v>1.16819</v>
      </c>
      <c r="D1106" s="6" t="n">
        <v>0.0008</v>
      </c>
      <c r="E1106" s="6">
        <f>C1106*sel_scale</f>
        <v/>
      </c>
      <c r="F1106" s="6">
        <f>IF(AND(B1106&gt;=10,B1106&lt;=14),sel_ev_daily*sel_dayshare/5,IF(OR(B1106&gt;=22,B1106&lt;=5),sel_ev_daily*(1-sel_dayshare)/8,0))</f>
        <v/>
      </c>
    </row>
    <row r="1107">
      <c r="A1107" s="6" t="inlineStr">
        <is>
          <t>2012-08-16</t>
        </is>
      </c>
      <c r="B1107" s="6" t="n">
        <v>1</v>
      </c>
      <c r="C1107" s="6" t="n">
        <v>0.89638</v>
      </c>
      <c r="D1107" s="6" t="n">
        <v>0.00163</v>
      </c>
      <c r="E1107" s="6">
        <f>C1107*sel_scale</f>
        <v/>
      </c>
      <c r="F1107" s="6">
        <f>IF(AND(B1107&gt;=10,B1107&lt;=14),sel_ev_daily*sel_dayshare/5,IF(OR(B1107&gt;=22,B1107&lt;=5),sel_ev_daily*(1-sel_dayshare)/8,0))</f>
        <v/>
      </c>
    </row>
    <row r="1108">
      <c r="A1108" s="6" t="inlineStr">
        <is>
          <t>2012-08-16</t>
        </is>
      </c>
      <c r="B1108" s="6" t="n">
        <v>2</v>
      </c>
      <c r="C1108" s="6" t="n">
        <v>0.62973</v>
      </c>
      <c r="D1108" s="6" t="n">
        <v>0.00348</v>
      </c>
      <c r="E1108" s="6">
        <f>C1108*sel_scale</f>
        <v/>
      </c>
      <c r="F1108" s="6">
        <f>IF(AND(B1108&gt;=10,B1108&lt;=14),sel_ev_daily*sel_dayshare/5,IF(OR(B1108&gt;=22,B1108&lt;=5),sel_ev_daily*(1-sel_dayshare)/8,0))</f>
        <v/>
      </c>
    </row>
    <row r="1109">
      <c r="A1109" s="6" t="inlineStr">
        <is>
          <t>2012-08-16</t>
        </is>
      </c>
      <c r="B1109" s="6" t="n">
        <v>3</v>
      </c>
      <c r="C1109" s="6" t="n">
        <v>0.4307</v>
      </c>
      <c r="D1109" s="6" t="n">
        <v>0.00474</v>
      </c>
      <c r="E1109" s="6">
        <f>C1109*sel_scale</f>
        <v/>
      </c>
      <c r="F1109" s="6">
        <f>IF(AND(B1109&gt;=10,B1109&lt;=14),sel_ev_daily*sel_dayshare/5,IF(OR(B1109&gt;=22,B1109&lt;=5),sel_ev_daily*(1-sel_dayshare)/8,0))</f>
        <v/>
      </c>
    </row>
    <row r="1110">
      <c r="A1110" s="6" t="inlineStr">
        <is>
          <t>2012-08-16</t>
        </is>
      </c>
      <c r="B1110" s="6" t="n">
        <v>4</v>
      </c>
      <c r="C1110" s="6" t="n">
        <v>0.50447</v>
      </c>
      <c r="D1110" s="6" t="n">
        <v>0.00455</v>
      </c>
      <c r="E1110" s="6">
        <f>C1110*sel_scale</f>
        <v/>
      </c>
      <c r="F1110" s="6">
        <f>IF(AND(B1110&gt;=10,B1110&lt;=14),sel_ev_daily*sel_dayshare/5,IF(OR(B1110&gt;=22,B1110&lt;=5),sel_ev_daily*(1-sel_dayshare)/8,0))</f>
        <v/>
      </c>
    </row>
    <row r="1111">
      <c r="A1111" s="6" t="inlineStr">
        <is>
          <t>2012-08-16</t>
        </is>
      </c>
      <c r="B1111" s="6" t="n">
        <v>5</v>
      </c>
      <c r="C1111" s="6" t="n">
        <v>0.56795</v>
      </c>
      <c r="D1111" s="6" t="n">
        <v>0.00425</v>
      </c>
      <c r="E1111" s="6">
        <f>C1111*sel_scale</f>
        <v/>
      </c>
      <c r="F1111" s="6">
        <f>IF(AND(B1111&gt;=10,B1111&lt;=14),sel_ev_daily*sel_dayshare/5,IF(OR(B1111&gt;=22,B1111&lt;=5),sel_ev_daily*(1-sel_dayshare)/8,0))</f>
        <v/>
      </c>
    </row>
    <row r="1112">
      <c r="A1112" s="6" t="inlineStr">
        <is>
          <t>2012-08-16</t>
        </is>
      </c>
      <c r="B1112" s="6" t="n">
        <v>6</v>
      </c>
      <c r="C1112" s="6" t="n">
        <v>0.9454900000000001</v>
      </c>
      <c r="D1112" s="6" t="n">
        <v>0.00597</v>
      </c>
      <c r="E1112" s="6">
        <f>C1112*sel_scale</f>
        <v/>
      </c>
      <c r="F1112" s="6">
        <f>IF(AND(B1112&gt;=10,B1112&lt;=14),sel_ev_daily*sel_dayshare/5,IF(OR(B1112&gt;=22,B1112&lt;=5),sel_ev_daily*(1-sel_dayshare)/8,0))</f>
        <v/>
      </c>
    </row>
    <row r="1113">
      <c r="A1113" s="6" t="inlineStr">
        <is>
          <t>2012-08-16</t>
        </is>
      </c>
      <c r="B1113" s="6" t="n">
        <v>7</v>
      </c>
      <c r="C1113" s="6" t="n">
        <v>1.03736</v>
      </c>
      <c r="D1113" s="6" t="n">
        <v>0.09137000000000001</v>
      </c>
      <c r="E1113" s="6">
        <f>C1113*sel_scale</f>
        <v/>
      </c>
      <c r="F1113" s="6">
        <f>IF(AND(B1113&gt;=10,B1113&lt;=14),sel_ev_daily*sel_dayshare/5,IF(OR(B1113&gt;=22,B1113&lt;=5),sel_ev_daily*(1-sel_dayshare)/8,0))</f>
        <v/>
      </c>
    </row>
    <row r="1114">
      <c r="A1114" s="6" t="inlineStr">
        <is>
          <t>2012-08-16</t>
        </is>
      </c>
      <c r="B1114" s="6" t="n">
        <v>8</v>
      </c>
      <c r="C1114" s="6" t="n">
        <v>0.82591</v>
      </c>
      <c r="D1114" s="6" t="n">
        <v>0.28377</v>
      </c>
      <c r="E1114" s="6">
        <f>C1114*sel_scale</f>
        <v/>
      </c>
      <c r="F1114" s="6">
        <f>IF(AND(B1114&gt;=10,B1114&lt;=14),sel_ev_daily*sel_dayshare/5,IF(OR(B1114&gt;=22,B1114&lt;=5),sel_ev_daily*(1-sel_dayshare)/8,0))</f>
        <v/>
      </c>
    </row>
    <row r="1115">
      <c r="A1115" s="6" t="inlineStr">
        <is>
          <t>2012-08-16</t>
        </is>
      </c>
      <c r="B1115" s="6" t="n">
        <v>9</v>
      </c>
      <c r="C1115" s="6" t="n">
        <v>0.70287</v>
      </c>
      <c r="D1115" s="6" t="n">
        <v>0.46528</v>
      </c>
      <c r="E1115" s="6">
        <f>C1115*sel_scale</f>
        <v/>
      </c>
      <c r="F1115" s="6">
        <f>IF(AND(B1115&gt;=10,B1115&lt;=14),sel_ev_daily*sel_dayshare/5,IF(OR(B1115&gt;=22,B1115&lt;=5),sel_ev_daily*(1-sel_dayshare)/8,0))</f>
        <v/>
      </c>
    </row>
    <row r="1116">
      <c r="A1116" s="6" t="inlineStr">
        <is>
          <t>2012-08-16</t>
        </is>
      </c>
      <c r="B1116" s="6" t="n">
        <v>10</v>
      </c>
      <c r="C1116" s="6" t="n">
        <v>0.54728</v>
      </c>
      <c r="D1116" s="6" t="n">
        <v>0.58173</v>
      </c>
      <c r="E1116" s="6">
        <f>C1116*sel_scale</f>
        <v/>
      </c>
      <c r="F1116" s="6">
        <f>IF(AND(B1116&gt;=10,B1116&lt;=14),sel_ev_daily*sel_dayshare/5,IF(OR(B1116&gt;=22,B1116&lt;=5),sel_ev_daily*(1-sel_dayshare)/8,0))</f>
        <v/>
      </c>
    </row>
    <row r="1117">
      <c r="A1117" s="6" t="inlineStr">
        <is>
          <t>2012-08-16</t>
        </is>
      </c>
      <c r="B1117" s="6" t="n">
        <v>11</v>
      </c>
      <c r="C1117" s="6" t="n">
        <v>0.50645</v>
      </c>
      <c r="D1117" s="6" t="n">
        <v>0.63849</v>
      </c>
      <c r="E1117" s="6">
        <f>C1117*sel_scale</f>
        <v/>
      </c>
      <c r="F1117" s="6">
        <f>IF(AND(B1117&gt;=10,B1117&lt;=14),sel_ev_daily*sel_dayshare/5,IF(OR(B1117&gt;=22,B1117&lt;=5),sel_ev_daily*(1-sel_dayshare)/8,0))</f>
        <v/>
      </c>
    </row>
    <row r="1118">
      <c r="A1118" s="6" t="inlineStr">
        <is>
          <t>2012-08-16</t>
        </is>
      </c>
      <c r="B1118" s="6" t="n">
        <v>12</v>
      </c>
      <c r="C1118" s="6" t="n">
        <v>0.48198</v>
      </c>
      <c r="D1118" s="6" t="n">
        <v>0.63783</v>
      </c>
      <c r="E1118" s="6">
        <f>C1118*sel_scale</f>
        <v/>
      </c>
      <c r="F1118" s="6">
        <f>IF(AND(B1118&gt;=10,B1118&lt;=14),sel_ev_daily*sel_dayshare/5,IF(OR(B1118&gt;=22,B1118&lt;=5),sel_ev_daily*(1-sel_dayshare)/8,0))</f>
        <v/>
      </c>
    </row>
    <row r="1119">
      <c r="A1119" s="6" t="inlineStr">
        <is>
          <t>2012-08-16</t>
        </is>
      </c>
      <c r="B1119" s="6" t="n">
        <v>13</v>
      </c>
      <c r="C1119" s="6" t="n">
        <v>0.48249</v>
      </c>
      <c r="D1119" s="6" t="n">
        <v>0.58063</v>
      </c>
      <c r="E1119" s="6">
        <f>C1119*sel_scale</f>
        <v/>
      </c>
      <c r="F1119" s="6">
        <f>IF(AND(B1119&gt;=10,B1119&lt;=14),sel_ev_daily*sel_dayshare/5,IF(OR(B1119&gt;=22,B1119&lt;=5),sel_ev_daily*(1-sel_dayshare)/8,0))</f>
        <v/>
      </c>
    </row>
    <row r="1120">
      <c r="A1120" s="6" t="inlineStr">
        <is>
          <t>2012-08-16</t>
        </is>
      </c>
      <c r="B1120" s="6" t="n">
        <v>14</v>
      </c>
      <c r="C1120" s="6" t="n">
        <v>0.45825</v>
      </c>
      <c r="D1120" s="6" t="n">
        <v>0.43741</v>
      </c>
      <c r="E1120" s="6">
        <f>C1120*sel_scale</f>
        <v/>
      </c>
      <c r="F1120" s="6">
        <f>IF(AND(B1120&gt;=10,B1120&lt;=14),sel_ev_daily*sel_dayshare/5,IF(OR(B1120&gt;=22,B1120&lt;=5),sel_ev_daily*(1-sel_dayshare)/8,0))</f>
        <v/>
      </c>
    </row>
    <row r="1121">
      <c r="A1121" s="6" t="inlineStr">
        <is>
          <t>2012-08-16</t>
        </is>
      </c>
      <c r="B1121" s="6" t="n">
        <v>15</v>
      </c>
      <c r="C1121" s="6" t="n">
        <v>0.50778</v>
      </c>
      <c r="D1121" s="6" t="n">
        <v>0.18599</v>
      </c>
      <c r="E1121" s="6">
        <f>C1121*sel_scale</f>
        <v/>
      </c>
      <c r="F1121" s="6">
        <f>IF(AND(B1121&gt;=10,B1121&lt;=14),sel_ev_daily*sel_dayshare/5,IF(OR(B1121&gt;=22,B1121&lt;=5),sel_ev_daily*(1-sel_dayshare)/8,0))</f>
        <v/>
      </c>
    </row>
    <row r="1122">
      <c r="A1122" s="6" t="inlineStr">
        <is>
          <t>2012-08-16</t>
        </is>
      </c>
      <c r="B1122" s="6" t="n">
        <v>16</v>
      </c>
      <c r="C1122" s="6" t="n">
        <v>0.66037</v>
      </c>
      <c r="D1122" s="6" t="n">
        <v>0.06063</v>
      </c>
      <c r="E1122" s="6">
        <f>C1122*sel_scale</f>
        <v/>
      </c>
      <c r="F1122" s="6">
        <f>IF(AND(B1122&gt;=10,B1122&lt;=14),sel_ev_daily*sel_dayshare/5,IF(OR(B1122&gt;=22,B1122&lt;=5),sel_ev_daily*(1-sel_dayshare)/8,0))</f>
        <v/>
      </c>
    </row>
    <row r="1123">
      <c r="A1123" s="6" t="inlineStr">
        <is>
          <t>2012-08-16</t>
        </is>
      </c>
      <c r="B1123" s="6" t="n">
        <v>17</v>
      </c>
      <c r="C1123" s="6" t="n">
        <v>0.99416</v>
      </c>
      <c r="D1123" s="6" t="n">
        <v>0.00075</v>
      </c>
      <c r="E1123" s="6">
        <f>C1123*sel_scale</f>
        <v/>
      </c>
      <c r="F1123" s="6">
        <f>IF(AND(B1123&gt;=10,B1123&lt;=14),sel_ev_daily*sel_dayshare/5,IF(OR(B1123&gt;=22,B1123&lt;=5),sel_ev_daily*(1-sel_dayshare)/8,0))</f>
        <v/>
      </c>
    </row>
    <row r="1124">
      <c r="A1124" s="6" t="inlineStr">
        <is>
          <t>2012-08-16</t>
        </is>
      </c>
      <c r="B1124" s="6" t="n">
        <v>18</v>
      </c>
      <c r="C1124" s="6" t="n">
        <v>1.22742</v>
      </c>
      <c r="D1124" s="6" t="n">
        <v>0.00012</v>
      </c>
      <c r="E1124" s="6">
        <f>C1124*sel_scale</f>
        <v/>
      </c>
      <c r="F1124" s="6">
        <f>IF(AND(B1124&gt;=10,B1124&lt;=14),sel_ev_daily*sel_dayshare/5,IF(OR(B1124&gt;=22,B1124&lt;=5),sel_ev_daily*(1-sel_dayshare)/8,0))</f>
        <v/>
      </c>
    </row>
    <row r="1125">
      <c r="A1125" s="6" t="inlineStr">
        <is>
          <t>2012-08-16</t>
        </is>
      </c>
      <c r="B1125" s="6" t="n">
        <v>19</v>
      </c>
      <c r="C1125" s="6" t="n">
        <v>1.32514</v>
      </c>
      <c r="D1125" s="6" t="n">
        <v>0.00013</v>
      </c>
      <c r="E1125" s="6">
        <f>C1125*sel_scale</f>
        <v/>
      </c>
      <c r="F1125" s="6">
        <f>IF(AND(B1125&gt;=10,B1125&lt;=14),sel_ev_daily*sel_dayshare/5,IF(OR(B1125&gt;=22,B1125&lt;=5),sel_ev_daily*(1-sel_dayshare)/8,0))</f>
        <v/>
      </c>
    </row>
    <row r="1126">
      <c r="A1126" s="6" t="inlineStr">
        <is>
          <t>2012-08-16</t>
        </is>
      </c>
      <c r="B1126" s="6" t="n">
        <v>20</v>
      </c>
      <c r="C1126" s="6" t="n">
        <v>1.30244</v>
      </c>
      <c r="D1126" s="6" t="n">
        <v>0.00011</v>
      </c>
      <c r="E1126" s="6">
        <f>C1126*sel_scale</f>
        <v/>
      </c>
      <c r="F1126" s="6">
        <f>IF(AND(B1126&gt;=10,B1126&lt;=14),sel_ev_daily*sel_dayshare/5,IF(OR(B1126&gt;=22,B1126&lt;=5),sel_ev_daily*(1-sel_dayshare)/8,0))</f>
        <v/>
      </c>
    </row>
    <row r="1127">
      <c r="A1127" s="6" t="inlineStr">
        <is>
          <t>2012-08-16</t>
        </is>
      </c>
      <c r="B1127" s="6" t="n">
        <v>21</v>
      </c>
      <c r="C1127" s="6" t="n">
        <v>1.23454</v>
      </c>
      <c r="D1127" s="6" t="n">
        <v>0.0001</v>
      </c>
      <c r="E1127" s="6">
        <f>C1127*sel_scale</f>
        <v/>
      </c>
      <c r="F1127" s="6">
        <f>IF(AND(B1127&gt;=10,B1127&lt;=14),sel_ev_daily*sel_dayshare/5,IF(OR(B1127&gt;=22,B1127&lt;=5),sel_ev_daily*(1-sel_dayshare)/8,0))</f>
        <v/>
      </c>
    </row>
    <row r="1128">
      <c r="A1128" s="6" t="inlineStr">
        <is>
          <t>2012-08-16</t>
        </is>
      </c>
      <c r="B1128" s="6" t="n">
        <v>22</v>
      </c>
      <c r="C1128" s="6" t="n">
        <v>1.11793</v>
      </c>
      <c r="D1128" s="6" t="n">
        <v>0.00014</v>
      </c>
      <c r="E1128" s="6">
        <f>C1128*sel_scale</f>
        <v/>
      </c>
      <c r="F1128" s="6">
        <f>IF(AND(B1128&gt;=10,B1128&lt;=14),sel_ev_daily*sel_dayshare/5,IF(OR(B1128&gt;=22,B1128&lt;=5),sel_ev_daily*(1-sel_dayshare)/8,0))</f>
        <v/>
      </c>
    </row>
    <row r="1129">
      <c r="A1129" s="6" t="inlineStr">
        <is>
          <t>2012-08-16</t>
        </is>
      </c>
      <c r="B1129" s="6" t="n">
        <v>23</v>
      </c>
      <c r="C1129" s="6" t="n">
        <v>1.07864</v>
      </c>
      <c r="D1129" s="6" t="n">
        <v>8.000000000000001e-05</v>
      </c>
      <c r="E1129" s="6">
        <f>C1129*sel_scale</f>
        <v/>
      </c>
      <c r="F1129" s="6">
        <f>IF(AND(B1129&gt;=10,B1129&lt;=14),sel_ev_daily*sel_dayshare/5,IF(OR(B1129&gt;=22,B1129&lt;=5),sel_ev_daily*(1-sel_dayshare)/8,0))</f>
        <v/>
      </c>
    </row>
    <row r="1130">
      <c r="A1130" s="6" t="inlineStr">
        <is>
          <t>2012-08-17</t>
        </is>
      </c>
      <c r="B1130" s="6" t="n">
        <v>0</v>
      </c>
      <c r="C1130" s="6" t="n">
        <v>1.11053</v>
      </c>
      <c r="D1130" s="6" t="n">
        <v>0.00062</v>
      </c>
      <c r="E1130" s="6">
        <f>C1130*sel_scale</f>
        <v/>
      </c>
      <c r="F1130" s="6">
        <f>IF(AND(B1130&gt;=10,B1130&lt;=14),sel_ev_daily*sel_dayshare/5,IF(OR(B1130&gt;=22,B1130&lt;=5),sel_ev_daily*(1-sel_dayshare)/8,0))</f>
        <v/>
      </c>
    </row>
    <row r="1131">
      <c r="A1131" s="6" t="inlineStr">
        <is>
          <t>2012-08-17</t>
        </is>
      </c>
      <c r="B1131" s="6" t="n">
        <v>1</v>
      </c>
      <c r="C1131" s="6" t="n">
        <v>0.86873</v>
      </c>
      <c r="D1131" s="6" t="n">
        <v>0.00144</v>
      </c>
      <c r="E1131" s="6">
        <f>C1131*sel_scale</f>
        <v/>
      </c>
      <c r="F1131" s="6">
        <f>IF(AND(B1131&gt;=10,B1131&lt;=14),sel_ev_daily*sel_dayshare/5,IF(OR(B1131&gt;=22,B1131&lt;=5),sel_ev_daily*(1-sel_dayshare)/8,0))</f>
        <v/>
      </c>
    </row>
    <row r="1132">
      <c r="A1132" s="6" t="inlineStr">
        <is>
          <t>2012-08-17</t>
        </is>
      </c>
      <c r="B1132" s="6" t="n">
        <v>2</v>
      </c>
      <c r="C1132" s="6" t="n">
        <v>0.57668</v>
      </c>
      <c r="D1132" s="6" t="n">
        <v>0.00207</v>
      </c>
      <c r="E1132" s="6">
        <f>C1132*sel_scale</f>
        <v/>
      </c>
      <c r="F1132" s="6">
        <f>IF(AND(B1132&gt;=10,B1132&lt;=14),sel_ev_daily*sel_dayshare/5,IF(OR(B1132&gt;=22,B1132&lt;=5),sel_ev_daily*(1-sel_dayshare)/8,0))</f>
        <v/>
      </c>
    </row>
    <row r="1133">
      <c r="A1133" s="6" t="inlineStr">
        <is>
          <t>2012-08-17</t>
        </is>
      </c>
      <c r="B1133" s="6" t="n">
        <v>3</v>
      </c>
      <c r="C1133" s="6" t="n">
        <v>0.46389</v>
      </c>
      <c r="D1133" s="6" t="n">
        <v>0.00248</v>
      </c>
      <c r="E1133" s="6">
        <f>C1133*sel_scale</f>
        <v/>
      </c>
      <c r="F1133" s="6">
        <f>IF(AND(B1133&gt;=10,B1133&lt;=14),sel_ev_daily*sel_dayshare/5,IF(OR(B1133&gt;=22,B1133&lt;=5),sel_ev_daily*(1-sel_dayshare)/8,0))</f>
        <v/>
      </c>
    </row>
    <row r="1134">
      <c r="A1134" s="6" t="inlineStr">
        <is>
          <t>2012-08-17</t>
        </is>
      </c>
      <c r="B1134" s="6" t="n">
        <v>4</v>
      </c>
      <c r="C1134" s="6" t="n">
        <v>0.48064</v>
      </c>
      <c r="D1134" s="6" t="n">
        <v>0.00264</v>
      </c>
      <c r="E1134" s="6">
        <f>C1134*sel_scale</f>
        <v/>
      </c>
      <c r="F1134" s="6">
        <f>IF(AND(B1134&gt;=10,B1134&lt;=14),sel_ev_daily*sel_dayshare/5,IF(OR(B1134&gt;=22,B1134&lt;=5),sel_ev_daily*(1-sel_dayshare)/8,0))</f>
        <v/>
      </c>
    </row>
    <row r="1135">
      <c r="A1135" s="6" t="inlineStr">
        <is>
          <t>2012-08-17</t>
        </is>
      </c>
      <c r="B1135" s="6" t="n">
        <v>5</v>
      </c>
      <c r="C1135" s="6" t="n">
        <v>0.56033</v>
      </c>
      <c r="D1135" s="6" t="n">
        <v>0.0026</v>
      </c>
      <c r="E1135" s="6">
        <f>C1135*sel_scale</f>
        <v/>
      </c>
      <c r="F1135" s="6">
        <f>IF(AND(B1135&gt;=10,B1135&lt;=14),sel_ev_daily*sel_dayshare/5,IF(OR(B1135&gt;=22,B1135&lt;=5),sel_ev_daily*(1-sel_dayshare)/8,0))</f>
        <v/>
      </c>
    </row>
    <row r="1136">
      <c r="A1136" s="6" t="inlineStr">
        <is>
          <t>2012-08-17</t>
        </is>
      </c>
      <c r="B1136" s="6" t="n">
        <v>6</v>
      </c>
      <c r="C1136" s="6" t="n">
        <v>0.96638</v>
      </c>
      <c r="D1136" s="6" t="n">
        <v>0.00528</v>
      </c>
      <c r="E1136" s="6">
        <f>C1136*sel_scale</f>
        <v/>
      </c>
      <c r="F1136" s="6">
        <f>IF(AND(B1136&gt;=10,B1136&lt;=14),sel_ev_daily*sel_dayshare/5,IF(OR(B1136&gt;=22,B1136&lt;=5),sel_ev_daily*(1-sel_dayshare)/8,0))</f>
        <v/>
      </c>
    </row>
    <row r="1137">
      <c r="A1137" s="6" t="inlineStr">
        <is>
          <t>2012-08-17</t>
        </is>
      </c>
      <c r="B1137" s="6" t="n">
        <v>7</v>
      </c>
      <c r="C1137" s="6" t="n">
        <v>1.18163</v>
      </c>
      <c r="D1137" s="6" t="n">
        <v>0.09606000000000001</v>
      </c>
      <c r="E1137" s="6">
        <f>C1137*sel_scale</f>
        <v/>
      </c>
      <c r="F1137" s="6">
        <f>IF(AND(B1137&gt;=10,B1137&lt;=14),sel_ev_daily*sel_dayshare/5,IF(OR(B1137&gt;=22,B1137&lt;=5),sel_ev_daily*(1-sel_dayshare)/8,0))</f>
        <v/>
      </c>
    </row>
    <row r="1138">
      <c r="A1138" s="6" t="inlineStr">
        <is>
          <t>2012-08-17</t>
        </is>
      </c>
      <c r="B1138" s="6" t="n">
        <v>8</v>
      </c>
      <c r="C1138" s="6" t="n">
        <v>0.95436</v>
      </c>
      <c r="D1138" s="6" t="n">
        <v>0.28951</v>
      </c>
      <c r="E1138" s="6">
        <f>C1138*sel_scale</f>
        <v/>
      </c>
      <c r="F1138" s="6">
        <f>IF(AND(B1138&gt;=10,B1138&lt;=14),sel_ev_daily*sel_dayshare/5,IF(OR(B1138&gt;=22,B1138&lt;=5),sel_ev_daily*(1-sel_dayshare)/8,0))</f>
        <v/>
      </c>
    </row>
    <row r="1139">
      <c r="A1139" s="6" t="inlineStr">
        <is>
          <t>2012-08-17</t>
        </is>
      </c>
      <c r="B1139" s="6" t="n">
        <v>9</v>
      </c>
      <c r="C1139" s="6" t="n">
        <v>0.74014</v>
      </c>
      <c r="D1139" s="6" t="n">
        <v>0.46589</v>
      </c>
      <c r="E1139" s="6">
        <f>C1139*sel_scale</f>
        <v/>
      </c>
      <c r="F1139" s="6">
        <f>IF(AND(B1139&gt;=10,B1139&lt;=14),sel_ev_daily*sel_dayshare/5,IF(OR(B1139&gt;=22,B1139&lt;=5),sel_ev_daily*(1-sel_dayshare)/8,0))</f>
        <v/>
      </c>
    </row>
    <row r="1140">
      <c r="A1140" s="6" t="inlineStr">
        <is>
          <t>2012-08-17</t>
        </is>
      </c>
      <c r="B1140" s="6" t="n">
        <v>10</v>
      </c>
      <c r="C1140" s="6" t="n">
        <v>0.57916</v>
      </c>
      <c r="D1140" s="6" t="n">
        <v>0.5806</v>
      </c>
      <c r="E1140" s="6">
        <f>C1140*sel_scale</f>
        <v/>
      </c>
      <c r="F1140" s="6">
        <f>IF(AND(B1140&gt;=10,B1140&lt;=14),sel_ev_daily*sel_dayshare/5,IF(OR(B1140&gt;=22,B1140&lt;=5),sel_ev_daily*(1-sel_dayshare)/8,0))</f>
        <v/>
      </c>
    </row>
    <row r="1141">
      <c r="A1141" s="6" t="inlineStr">
        <is>
          <t>2012-08-17</t>
        </is>
      </c>
      <c r="B1141" s="6" t="n">
        <v>11</v>
      </c>
      <c r="C1141" s="6" t="n">
        <v>0.51877</v>
      </c>
      <c r="D1141" s="6" t="n">
        <v>0.64934</v>
      </c>
      <c r="E1141" s="6">
        <f>C1141*sel_scale</f>
        <v/>
      </c>
      <c r="F1141" s="6">
        <f>IF(AND(B1141&gt;=10,B1141&lt;=14),sel_ev_daily*sel_dayshare/5,IF(OR(B1141&gt;=22,B1141&lt;=5),sel_ev_daily*(1-sel_dayshare)/8,0))</f>
        <v/>
      </c>
    </row>
    <row r="1142">
      <c r="A1142" s="6" t="inlineStr">
        <is>
          <t>2012-08-17</t>
        </is>
      </c>
      <c r="B1142" s="6" t="n">
        <v>12</v>
      </c>
      <c r="C1142" s="6" t="n">
        <v>0.58599</v>
      </c>
      <c r="D1142" s="6" t="n">
        <v>0.6043500000000001</v>
      </c>
      <c r="E1142" s="6">
        <f>C1142*sel_scale</f>
        <v/>
      </c>
      <c r="F1142" s="6">
        <f>IF(AND(B1142&gt;=10,B1142&lt;=14),sel_ev_daily*sel_dayshare/5,IF(OR(B1142&gt;=22,B1142&lt;=5),sel_ev_daily*(1-sel_dayshare)/8,0))</f>
        <v/>
      </c>
    </row>
    <row r="1143">
      <c r="A1143" s="6" t="inlineStr">
        <is>
          <t>2012-08-17</t>
        </is>
      </c>
      <c r="B1143" s="6" t="n">
        <v>13</v>
      </c>
      <c r="C1143" s="6" t="n">
        <v>0.57221</v>
      </c>
      <c r="D1143" s="6" t="n">
        <v>0.42801</v>
      </c>
      <c r="E1143" s="6">
        <f>C1143*sel_scale</f>
        <v/>
      </c>
      <c r="F1143" s="6">
        <f>IF(AND(B1143&gt;=10,B1143&lt;=14),sel_ev_daily*sel_dayshare/5,IF(OR(B1143&gt;=22,B1143&lt;=5),sel_ev_daily*(1-sel_dayshare)/8,0))</f>
        <v/>
      </c>
    </row>
    <row r="1144">
      <c r="A1144" s="6" t="inlineStr">
        <is>
          <t>2012-08-17</t>
        </is>
      </c>
      <c r="B1144" s="6" t="n">
        <v>14</v>
      </c>
      <c r="C1144" s="6" t="n">
        <v>0.55584</v>
      </c>
      <c r="D1144" s="6" t="n">
        <v>0.2785</v>
      </c>
      <c r="E1144" s="6">
        <f>C1144*sel_scale</f>
        <v/>
      </c>
      <c r="F1144" s="6">
        <f>IF(AND(B1144&gt;=10,B1144&lt;=14),sel_ev_daily*sel_dayshare/5,IF(OR(B1144&gt;=22,B1144&lt;=5),sel_ev_daily*(1-sel_dayshare)/8,0))</f>
        <v/>
      </c>
    </row>
    <row r="1145">
      <c r="A1145" s="6" t="inlineStr">
        <is>
          <t>2012-08-17</t>
        </is>
      </c>
      <c r="B1145" s="6" t="n">
        <v>15</v>
      </c>
      <c r="C1145" s="6" t="n">
        <v>0.6143999999999999</v>
      </c>
      <c r="D1145" s="6" t="n">
        <v>0.11898</v>
      </c>
      <c r="E1145" s="6">
        <f>C1145*sel_scale</f>
        <v/>
      </c>
      <c r="F1145" s="6">
        <f>IF(AND(B1145&gt;=10,B1145&lt;=14),sel_ev_daily*sel_dayshare/5,IF(OR(B1145&gt;=22,B1145&lt;=5),sel_ev_daily*(1-sel_dayshare)/8,0))</f>
        <v/>
      </c>
    </row>
    <row r="1146">
      <c r="A1146" s="6" t="inlineStr">
        <is>
          <t>2012-08-17</t>
        </is>
      </c>
      <c r="B1146" s="6" t="n">
        <v>16</v>
      </c>
      <c r="C1146" s="6" t="n">
        <v>0.77723</v>
      </c>
      <c r="D1146" s="6" t="n">
        <v>0.054</v>
      </c>
      <c r="E1146" s="6">
        <f>C1146*sel_scale</f>
        <v/>
      </c>
      <c r="F1146" s="6">
        <f>IF(AND(B1146&gt;=10,B1146&lt;=14),sel_ev_daily*sel_dayshare/5,IF(OR(B1146&gt;=22,B1146&lt;=5),sel_ev_daily*(1-sel_dayshare)/8,0))</f>
        <v/>
      </c>
    </row>
    <row r="1147">
      <c r="A1147" s="6" t="inlineStr">
        <is>
          <t>2012-08-17</t>
        </is>
      </c>
      <c r="B1147" s="6" t="n">
        <v>17</v>
      </c>
      <c r="C1147" s="6" t="n">
        <v>1.17769</v>
      </c>
      <c r="D1147" s="6" t="n">
        <v>0.00156</v>
      </c>
      <c r="E1147" s="6">
        <f>C1147*sel_scale</f>
        <v/>
      </c>
      <c r="F1147" s="6">
        <f>IF(AND(B1147&gt;=10,B1147&lt;=14),sel_ev_daily*sel_dayshare/5,IF(OR(B1147&gt;=22,B1147&lt;=5),sel_ev_daily*(1-sel_dayshare)/8,0))</f>
        <v/>
      </c>
    </row>
    <row r="1148">
      <c r="A1148" s="6" t="inlineStr">
        <is>
          <t>2012-08-17</t>
        </is>
      </c>
      <c r="B1148" s="6" t="n">
        <v>18</v>
      </c>
      <c r="C1148" s="6" t="n">
        <v>1.38813</v>
      </c>
      <c r="D1148" s="6" t="n">
        <v>6.999999999999999e-05</v>
      </c>
      <c r="E1148" s="6">
        <f>C1148*sel_scale</f>
        <v/>
      </c>
      <c r="F1148" s="6">
        <f>IF(AND(B1148&gt;=10,B1148&lt;=14),sel_ev_daily*sel_dayshare/5,IF(OR(B1148&gt;=22,B1148&lt;=5),sel_ev_daily*(1-sel_dayshare)/8,0))</f>
        <v/>
      </c>
    </row>
    <row r="1149">
      <c r="A1149" s="6" t="inlineStr">
        <is>
          <t>2012-08-17</t>
        </is>
      </c>
      <c r="B1149" s="6" t="n">
        <v>19</v>
      </c>
      <c r="C1149" s="6" t="n">
        <v>1.40434</v>
      </c>
      <c r="D1149" s="6" t="n">
        <v>6.999999999999999e-05</v>
      </c>
      <c r="E1149" s="6">
        <f>C1149*sel_scale</f>
        <v/>
      </c>
      <c r="F1149" s="6">
        <f>IF(AND(B1149&gt;=10,B1149&lt;=14),sel_ev_daily*sel_dayshare/5,IF(OR(B1149&gt;=22,B1149&lt;=5),sel_ev_daily*(1-sel_dayshare)/8,0))</f>
        <v/>
      </c>
    </row>
    <row r="1150">
      <c r="A1150" s="6" t="inlineStr">
        <is>
          <t>2012-08-17</t>
        </is>
      </c>
      <c r="B1150" s="6" t="n">
        <v>20</v>
      </c>
      <c r="C1150" s="6" t="n">
        <v>1.32631</v>
      </c>
      <c r="D1150" s="6" t="n">
        <v>6e-05</v>
      </c>
      <c r="E1150" s="6">
        <f>C1150*sel_scale</f>
        <v/>
      </c>
      <c r="F1150" s="6">
        <f>IF(AND(B1150&gt;=10,B1150&lt;=14),sel_ev_daily*sel_dayshare/5,IF(OR(B1150&gt;=22,B1150&lt;=5),sel_ev_daily*(1-sel_dayshare)/8,0))</f>
        <v/>
      </c>
    </row>
    <row r="1151">
      <c r="A1151" s="6" t="inlineStr">
        <is>
          <t>2012-08-17</t>
        </is>
      </c>
      <c r="B1151" s="6" t="n">
        <v>21</v>
      </c>
      <c r="C1151" s="6" t="n">
        <v>1.26305</v>
      </c>
      <c r="D1151" s="6" t="n">
        <v>6.999999999999999e-05</v>
      </c>
      <c r="E1151" s="6">
        <f>C1151*sel_scale</f>
        <v/>
      </c>
      <c r="F1151" s="6">
        <f>IF(AND(B1151&gt;=10,B1151&lt;=14),sel_ev_daily*sel_dayshare/5,IF(OR(B1151&gt;=22,B1151&lt;=5),sel_ev_daily*(1-sel_dayshare)/8,0))</f>
        <v/>
      </c>
    </row>
    <row r="1152">
      <c r="A1152" s="6" t="inlineStr">
        <is>
          <t>2012-08-17</t>
        </is>
      </c>
      <c r="B1152" s="6" t="n">
        <v>22</v>
      </c>
      <c r="C1152" s="6" t="n">
        <v>1.12982</v>
      </c>
      <c r="D1152" s="6" t="n">
        <v>0.00011</v>
      </c>
      <c r="E1152" s="6">
        <f>C1152*sel_scale</f>
        <v/>
      </c>
      <c r="F1152" s="6">
        <f>IF(AND(B1152&gt;=10,B1152&lt;=14),sel_ev_daily*sel_dayshare/5,IF(OR(B1152&gt;=22,B1152&lt;=5),sel_ev_daily*(1-sel_dayshare)/8,0))</f>
        <v/>
      </c>
    </row>
    <row r="1153">
      <c r="A1153" s="6" t="inlineStr">
        <is>
          <t>2012-08-17</t>
        </is>
      </c>
      <c r="B1153" s="6" t="n">
        <v>23</v>
      </c>
      <c r="C1153" s="6" t="n">
        <v>1.14037</v>
      </c>
      <c r="D1153" s="6" t="n">
        <v>6e-05</v>
      </c>
      <c r="E1153" s="6">
        <f>C1153*sel_scale</f>
        <v/>
      </c>
      <c r="F1153" s="6">
        <f>IF(AND(B1153&gt;=10,B1153&lt;=14),sel_ev_daily*sel_dayshare/5,IF(OR(B1153&gt;=22,B1153&lt;=5),sel_ev_daily*(1-sel_dayshare)/8,0))</f>
        <v/>
      </c>
    </row>
    <row r="1154">
      <c r="A1154" s="6" t="inlineStr">
        <is>
          <t>2012-08-18</t>
        </is>
      </c>
      <c r="B1154" s="6" t="n">
        <v>0</v>
      </c>
      <c r="C1154" s="6" t="n">
        <v>1.24015</v>
      </c>
      <c r="D1154" s="6" t="n">
        <v>0.0006400000000000001</v>
      </c>
      <c r="E1154" s="6">
        <f>C1154*sel_scale</f>
        <v/>
      </c>
      <c r="F1154" s="6">
        <f>IF(AND(B1154&gt;=10,B1154&lt;=14),sel_ev_daily*sel_dayshare/5,IF(OR(B1154&gt;=22,B1154&lt;=5),sel_ev_daily*(1-sel_dayshare)/8,0))</f>
        <v/>
      </c>
    </row>
    <row r="1155">
      <c r="A1155" s="6" t="inlineStr">
        <is>
          <t>2012-08-18</t>
        </is>
      </c>
      <c r="B1155" s="6" t="n">
        <v>1</v>
      </c>
      <c r="C1155" s="6" t="n">
        <v>0.88532</v>
      </c>
      <c r="D1155" s="6" t="n">
        <v>0.00155</v>
      </c>
      <c r="E1155" s="6">
        <f>C1155*sel_scale</f>
        <v/>
      </c>
      <c r="F1155" s="6">
        <f>IF(AND(B1155&gt;=10,B1155&lt;=14),sel_ev_daily*sel_dayshare/5,IF(OR(B1155&gt;=22,B1155&lt;=5),sel_ev_daily*(1-sel_dayshare)/8,0))</f>
        <v/>
      </c>
    </row>
    <row r="1156">
      <c r="A1156" s="6" t="inlineStr">
        <is>
          <t>2012-08-18</t>
        </is>
      </c>
      <c r="B1156" s="6" t="n">
        <v>2</v>
      </c>
      <c r="C1156" s="6" t="n">
        <v>0.6244</v>
      </c>
      <c r="D1156" s="6" t="n">
        <v>0.002</v>
      </c>
      <c r="E1156" s="6">
        <f>C1156*sel_scale</f>
        <v/>
      </c>
      <c r="F1156" s="6">
        <f>IF(AND(B1156&gt;=10,B1156&lt;=14),sel_ev_daily*sel_dayshare/5,IF(OR(B1156&gt;=22,B1156&lt;=5),sel_ev_daily*(1-sel_dayshare)/8,0))</f>
        <v/>
      </c>
    </row>
    <row r="1157">
      <c r="A1157" s="6" t="inlineStr">
        <is>
          <t>2012-08-18</t>
        </is>
      </c>
      <c r="B1157" s="6" t="n">
        <v>3</v>
      </c>
      <c r="C1157" s="6" t="n">
        <v>0.48317</v>
      </c>
      <c r="D1157" s="6" t="n">
        <v>0.00238</v>
      </c>
      <c r="E1157" s="6">
        <f>C1157*sel_scale</f>
        <v/>
      </c>
      <c r="F1157" s="6">
        <f>IF(AND(B1157&gt;=10,B1157&lt;=14),sel_ev_daily*sel_dayshare/5,IF(OR(B1157&gt;=22,B1157&lt;=5),sel_ev_daily*(1-sel_dayshare)/8,0))</f>
        <v/>
      </c>
    </row>
    <row r="1158">
      <c r="A1158" s="6" t="inlineStr">
        <is>
          <t>2012-08-18</t>
        </is>
      </c>
      <c r="B1158" s="6" t="n">
        <v>4</v>
      </c>
      <c r="C1158" s="6" t="n">
        <v>0.48223</v>
      </c>
      <c r="D1158" s="6" t="n">
        <v>0.00264</v>
      </c>
      <c r="E1158" s="6">
        <f>C1158*sel_scale</f>
        <v/>
      </c>
      <c r="F1158" s="6">
        <f>IF(AND(B1158&gt;=10,B1158&lt;=14),sel_ev_daily*sel_dayshare/5,IF(OR(B1158&gt;=22,B1158&lt;=5),sel_ev_daily*(1-sel_dayshare)/8,0))</f>
        <v/>
      </c>
    </row>
    <row r="1159">
      <c r="A1159" s="6" t="inlineStr">
        <is>
          <t>2012-08-18</t>
        </is>
      </c>
      <c r="B1159" s="6" t="n">
        <v>5</v>
      </c>
      <c r="C1159" s="6" t="n">
        <v>0.56672</v>
      </c>
      <c r="D1159" s="6" t="n">
        <v>0.0022</v>
      </c>
      <c r="E1159" s="6">
        <f>C1159*sel_scale</f>
        <v/>
      </c>
      <c r="F1159" s="6">
        <f>IF(AND(B1159&gt;=10,B1159&lt;=14),sel_ev_daily*sel_dayshare/5,IF(OR(B1159&gt;=22,B1159&lt;=5),sel_ev_daily*(1-sel_dayshare)/8,0))</f>
        <v/>
      </c>
    </row>
    <row r="1160">
      <c r="A1160" s="6" t="inlineStr">
        <is>
          <t>2012-08-18</t>
        </is>
      </c>
      <c r="B1160" s="6" t="n">
        <v>6</v>
      </c>
      <c r="C1160" s="6" t="n">
        <v>0.78576</v>
      </c>
      <c r="D1160" s="6" t="n">
        <v>0.00291</v>
      </c>
      <c r="E1160" s="6">
        <f>C1160*sel_scale</f>
        <v/>
      </c>
      <c r="F1160" s="6">
        <f>IF(AND(B1160&gt;=10,B1160&lt;=14),sel_ev_daily*sel_dayshare/5,IF(OR(B1160&gt;=22,B1160&lt;=5),sel_ev_daily*(1-sel_dayshare)/8,0))</f>
        <v/>
      </c>
    </row>
    <row r="1161">
      <c r="A1161" s="6" t="inlineStr">
        <is>
          <t>2012-08-18</t>
        </is>
      </c>
      <c r="B1161" s="6" t="n">
        <v>7</v>
      </c>
      <c r="C1161" s="6" t="n">
        <v>1.01724</v>
      </c>
      <c r="D1161" s="6" t="n">
        <v>0.09356</v>
      </c>
      <c r="E1161" s="6">
        <f>C1161*sel_scale</f>
        <v/>
      </c>
      <c r="F1161" s="6">
        <f>IF(AND(B1161&gt;=10,B1161&lt;=14),sel_ev_daily*sel_dayshare/5,IF(OR(B1161&gt;=22,B1161&lt;=5),sel_ev_daily*(1-sel_dayshare)/8,0))</f>
        <v/>
      </c>
    </row>
    <row r="1162">
      <c r="A1162" s="6" t="inlineStr">
        <is>
          <t>2012-08-18</t>
        </is>
      </c>
      <c r="B1162" s="6" t="n">
        <v>8</v>
      </c>
      <c r="C1162" s="6" t="n">
        <v>1.01851</v>
      </c>
      <c r="D1162" s="6" t="n">
        <v>0.297</v>
      </c>
      <c r="E1162" s="6">
        <f>C1162*sel_scale</f>
        <v/>
      </c>
      <c r="F1162" s="6">
        <f>IF(AND(B1162&gt;=10,B1162&lt;=14),sel_ev_daily*sel_dayshare/5,IF(OR(B1162&gt;=22,B1162&lt;=5),sel_ev_daily*(1-sel_dayshare)/8,0))</f>
        <v/>
      </c>
    </row>
    <row r="1163">
      <c r="A1163" s="6" t="inlineStr">
        <is>
          <t>2012-08-18</t>
        </is>
      </c>
      <c r="B1163" s="6" t="n">
        <v>9</v>
      </c>
      <c r="C1163" s="6" t="n">
        <v>0.93515</v>
      </c>
      <c r="D1163" s="6" t="n">
        <v>0.46979</v>
      </c>
      <c r="E1163" s="6">
        <f>C1163*sel_scale</f>
        <v/>
      </c>
      <c r="F1163" s="6">
        <f>IF(AND(B1163&gt;=10,B1163&lt;=14),sel_ev_daily*sel_dayshare/5,IF(OR(B1163&gt;=22,B1163&lt;=5),sel_ev_daily*(1-sel_dayshare)/8,0))</f>
        <v/>
      </c>
    </row>
    <row r="1164">
      <c r="A1164" s="6" t="inlineStr">
        <is>
          <t>2012-08-18</t>
        </is>
      </c>
      <c r="B1164" s="6" t="n">
        <v>10</v>
      </c>
      <c r="C1164" s="6" t="n">
        <v>0.80891</v>
      </c>
      <c r="D1164" s="6" t="n">
        <v>0.58185</v>
      </c>
      <c r="E1164" s="6">
        <f>C1164*sel_scale</f>
        <v/>
      </c>
      <c r="F1164" s="6">
        <f>IF(AND(B1164&gt;=10,B1164&lt;=14),sel_ev_daily*sel_dayshare/5,IF(OR(B1164&gt;=22,B1164&lt;=5),sel_ev_daily*(1-sel_dayshare)/8,0))</f>
        <v/>
      </c>
    </row>
    <row r="1165">
      <c r="A1165" s="6" t="inlineStr">
        <is>
          <t>2012-08-18</t>
        </is>
      </c>
      <c r="B1165" s="6" t="n">
        <v>11</v>
      </c>
      <c r="C1165" s="6" t="n">
        <v>0.75181</v>
      </c>
      <c r="D1165" s="6" t="n">
        <v>0.62095</v>
      </c>
      <c r="E1165" s="6">
        <f>C1165*sel_scale</f>
        <v/>
      </c>
      <c r="F1165" s="6">
        <f>IF(AND(B1165&gt;=10,B1165&lt;=14),sel_ev_daily*sel_dayshare/5,IF(OR(B1165&gt;=22,B1165&lt;=5),sel_ev_daily*(1-sel_dayshare)/8,0))</f>
        <v/>
      </c>
    </row>
    <row r="1166">
      <c r="A1166" s="6" t="inlineStr">
        <is>
          <t>2012-08-18</t>
        </is>
      </c>
      <c r="B1166" s="6" t="n">
        <v>12</v>
      </c>
      <c r="C1166" s="6" t="n">
        <v>0.70936</v>
      </c>
      <c r="D1166" s="6" t="n">
        <v>0.5509500000000001</v>
      </c>
      <c r="E1166" s="6">
        <f>C1166*sel_scale</f>
        <v/>
      </c>
      <c r="F1166" s="6">
        <f>IF(AND(B1166&gt;=10,B1166&lt;=14),sel_ev_daily*sel_dayshare/5,IF(OR(B1166&gt;=22,B1166&lt;=5),sel_ev_daily*(1-sel_dayshare)/8,0))</f>
        <v/>
      </c>
    </row>
    <row r="1167">
      <c r="A1167" s="6" t="inlineStr">
        <is>
          <t>2012-08-18</t>
        </is>
      </c>
      <c r="B1167" s="6" t="n">
        <v>13</v>
      </c>
      <c r="C1167" s="6" t="n">
        <v>0.70828</v>
      </c>
      <c r="D1167" s="6" t="n">
        <v>0.47396</v>
      </c>
      <c r="E1167" s="6">
        <f>C1167*sel_scale</f>
        <v/>
      </c>
      <c r="F1167" s="6">
        <f>IF(AND(B1167&gt;=10,B1167&lt;=14),sel_ev_daily*sel_dayshare/5,IF(OR(B1167&gt;=22,B1167&lt;=5),sel_ev_daily*(1-sel_dayshare)/8,0))</f>
        <v/>
      </c>
    </row>
    <row r="1168">
      <c r="A1168" s="6" t="inlineStr">
        <is>
          <t>2012-08-18</t>
        </is>
      </c>
      <c r="B1168" s="6" t="n">
        <v>14</v>
      </c>
      <c r="C1168" s="6" t="n">
        <v>0.73952</v>
      </c>
      <c r="D1168" s="6" t="n">
        <v>0.42791</v>
      </c>
      <c r="E1168" s="6">
        <f>C1168*sel_scale</f>
        <v/>
      </c>
      <c r="F1168" s="6">
        <f>IF(AND(B1168&gt;=10,B1168&lt;=14),sel_ev_daily*sel_dayshare/5,IF(OR(B1168&gt;=22,B1168&lt;=5),sel_ev_daily*(1-sel_dayshare)/8,0))</f>
        <v/>
      </c>
    </row>
    <row r="1169">
      <c r="A1169" s="6" t="inlineStr">
        <is>
          <t>2012-08-18</t>
        </is>
      </c>
      <c r="B1169" s="6" t="n">
        <v>15</v>
      </c>
      <c r="C1169" s="6" t="n">
        <v>0.7168099999999999</v>
      </c>
      <c r="D1169" s="6" t="n">
        <v>0.26191</v>
      </c>
      <c r="E1169" s="6">
        <f>C1169*sel_scale</f>
        <v/>
      </c>
      <c r="F1169" s="6">
        <f>IF(AND(B1169&gt;=10,B1169&lt;=14),sel_ev_daily*sel_dayshare/5,IF(OR(B1169&gt;=22,B1169&lt;=5),sel_ev_daily*(1-sel_dayshare)/8,0))</f>
        <v/>
      </c>
    </row>
    <row r="1170">
      <c r="A1170" s="6" t="inlineStr">
        <is>
          <t>2012-08-18</t>
        </is>
      </c>
      <c r="B1170" s="6" t="n">
        <v>16</v>
      </c>
      <c r="C1170" s="6" t="n">
        <v>0.84874</v>
      </c>
      <c r="D1170" s="6" t="n">
        <v>0.07642</v>
      </c>
      <c r="E1170" s="6">
        <f>C1170*sel_scale</f>
        <v/>
      </c>
      <c r="F1170" s="6">
        <f>IF(AND(B1170&gt;=10,B1170&lt;=14),sel_ev_daily*sel_dayshare/5,IF(OR(B1170&gt;=22,B1170&lt;=5),sel_ev_daily*(1-sel_dayshare)/8,0))</f>
        <v/>
      </c>
    </row>
    <row r="1171">
      <c r="A1171" s="6" t="inlineStr">
        <is>
          <t>2012-08-18</t>
        </is>
      </c>
      <c r="B1171" s="6" t="n">
        <v>17</v>
      </c>
      <c r="C1171" s="6" t="n">
        <v>1.18897</v>
      </c>
      <c r="D1171" s="6" t="n">
        <v>0.00159</v>
      </c>
      <c r="E1171" s="6">
        <f>C1171*sel_scale</f>
        <v/>
      </c>
      <c r="F1171" s="6">
        <f>IF(AND(B1171&gt;=10,B1171&lt;=14),sel_ev_daily*sel_dayshare/5,IF(OR(B1171&gt;=22,B1171&lt;=5),sel_ev_daily*(1-sel_dayshare)/8,0))</f>
        <v/>
      </c>
    </row>
    <row r="1172">
      <c r="A1172" s="6" t="inlineStr">
        <is>
          <t>2012-08-18</t>
        </is>
      </c>
      <c r="B1172" s="6" t="n">
        <v>18</v>
      </c>
      <c r="C1172" s="6" t="n">
        <v>1.44971</v>
      </c>
      <c r="D1172" s="6" t="n">
        <v>4e-05</v>
      </c>
      <c r="E1172" s="6">
        <f>C1172*sel_scale</f>
        <v/>
      </c>
      <c r="F1172" s="6">
        <f>IF(AND(B1172&gt;=10,B1172&lt;=14),sel_ev_daily*sel_dayshare/5,IF(OR(B1172&gt;=22,B1172&lt;=5),sel_ev_daily*(1-sel_dayshare)/8,0))</f>
        <v/>
      </c>
    </row>
    <row r="1173">
      <c r="A1173" s="6" t="inlineStr">
        <is>
          <t>2012-08-18</t>
        </is>
      </c>
      <c r="B1173" s="6" t="n">
        <v>19</v>
      </c>
      <c r="C1173" s="6" t="n">
        <v>1.47451</v>
      </c>
      <c r="D1173" s="6" t="n">
        <v>0.0001</v>
      </c>
      <c r="E1173" s="6">
        <f>C1173*sel_scale</f>
        <v/>
      </c>
      <c r="F1173" s="6">
        <f>IF(AND(B1173&gt;=10,B1173&lt;=14),sel_ev_daily*sel_dayshare/5,IF(OR(B1173&gt;=22,B1173&lt;=5),sel_ev_daily*(1-sel_dayshare)/8,0))</f>
        <v/>
      </c>
    </row>
    <row r="1174">
      <c r="A1174" s="6" t="inlineStr">
        <is>
          <t>2012-08-18</t>
        </is>
      </c>
      <c r="B1174" s="6" t="n">
        <v>20</v>
      </c>
      <c r="C1174" s="6" t="n">
        <v>1.32946</v>
      </c>
      <c r="D1174" s="6" t="n">
        <v>6.999999999999999e-05</v>
      </c>
      <c r="E1174" s="6">
        <f>C1174*sel_scale</f>
        <v/>
      </c>
      <c r="F1174" s="6">
        <f>IF(AND(B1174&gt;=10,B1174&lt;=14),sel_ev_daily*sel_dayshare/5,IF(OR(B1174&gt;=22,B1174&lt;=5),sel_ev_daily*(1-sel_dayshare)/8,0))</f>
        <v/>
      </c>
    </row>
    <row r="1175">
      <c r="A1175" s="6" t="inlineStr">
        <is>
          <t>2012-08-18</t>
        </is>
      </c>
      <c r="B1175" s="6" t="n">
        <v>21</v>
      </c>
      <c r="C1175" s="6" t="n">
        <v>1.23318</v>
      </c>
      <c r="D1175" s="6" t="n">
        <v>6e-05</v>
      </c>
      <c r="E1175" s="6">
        <f>C1175*sel_scale</f>
        <v/>
      </c>
      <c r="F1175" s="6">
        <f>IF(AND(B1175&gt;=10,B1175&lt;=14),sel_ev_daily*sel_dayshare/5,IF(OR(B1175&gt;=22,B1175&lt;=5),sel_ev_daily*(1-sel_dayshare)/8,0))</f>
        <v/>
      </c>
    </row>
    <row r="1176">
      <c r="A1176" s="6" t="inlineStr">
        <is>
          <t>2012-08-18</t>
        </is>
      </c>
      <c r="B1176" s="6" t="n">
        <v>22</v>
      </c>
      <c r="C1176" s="6" t="n">
        <v>1.11928</v>
      </c>
      <c r="D1176" s="6" t="n">
        <v>5e-05</v>
      </c>
      <c r="E1176" s="6">
        <f>C1176*sel_scale</f>
        <v/>
      </c>
      <c r="F1176" s="6">
        <f>IF(AND(B1176&gt;=10,B1176&lt;=14),sel_ev_daily*sel_dayshare/5,IF(OR(B1176&gt;=22,B1176&lt;=5),sel_ev_daily*(1-sel_dayshare)/8,0))</f>
        <v/>
      </c>
    </row>
    <row r="1177">
      <c r="A1177" s="6" t="inlineStr">
        <is>
          <t>2012-08-18</t>
        </is>
      </c>
      <c r="B1177" s="6" t="n">
        <v>23</v>
      </c>
      <c r="C1177" s="6" t="n">
        <v>1.10079</v>
      </c>
      <c r="D1177" s="6" t="n">
        <v>0.00014</v>
      </c>
      <c r="E1177" s="6">
        <f>C1177*sel_scale</f>
        <v/>
      </c>
      <c r="F1177" s="6">
        <f>IF(AND(B1177&gt;=10,B1177&lt;=14),sel_ev_daily*sel_dayshare/5,IF(OR(B1177&gt;=22,B1177&lt;=5),sel_ev_daily*(1-sel_dayshare)/8,0))</f>
        <v/>
      </c>
    </row>
    <row r="1178">
      <c r="A1178" s="6" t="inlineStr">
        <is>
          <t>2012-08-19</t>
        </is>
      </c>
      <c r="B1178" s="6" t="n">
        <v>0</v>
      </c>
      <c r="C1178" s="6" t="n">
        <v>1.0764</v>
      </c>
      <c r="D1178" s="6" t="n">
        <v>0.00067</v>
      </c>
      <c r="E1178" s="6">
        <f>C1178*sel_scale</f>
        <v/>
      </c>
      <c r="F1178" s="6">
        <f>IF(AND(B1178&gt;=10,B1178&lt;=14),sel_ev_daily*sel_dayshare/5,IF(OR(B1178&gt;=22,B1178&lt;=5),sel_ev_daily*(1-sel_dayshare)/8,0))</f>
        <v/>
      </c>
    </row>
    <row r="1179">
      <c r="A1179" s="6" t="inlineStr">
        <is>
          <t>2012-08-19</t>
        </is>
      </c>
      <c r="B1179" s="6" t="n">
        <v>1</v>
      </c>
      <c r="C1179" s="6" t="n">
        <v>0.84075</v>
      </c>
      <c r="D1179" s="6" t="n">
        <v>0.0015</v>
      </c>
      <c r="E1179" s="6">
        <f>C1179*sel_scale</f>
        <v/>
      </c>
      <c r="F1179" s="6">
        <f>IF(AND(B1179&gt;=10,B1179&lt;=14),sel_ev_daily*sel_dayshare/5,IF(OR(B1179&gt;=22,B1179&lt;=5),sel_ev_daily*(1-sel_dayshare)/8,0))</f>
        <v/>
      </c>
    </row>
    <row r="1180">
      <c r="A1180" s="6" t="inlineStr">
        <is>
          <t>2012-08-19</t>
        </is>
      </c>
      <c r="B1180" s="6" t="n">
        <v>2</v>
      </c>
      <c r="C1180" s="6" t="n">
        <v>0.64171</v>
      </c>
      <c r="D1180" s="6" t="n">
        <v>0.00214</v>
      </c>
      <c r="E1180" s="6">
        <f>C1180*sel_scale</f>
        <v/>
      </c>
      <c r="F1180" s="6">
        <f>IF(AND(B1180&gt;=10,B1180&lt;=14),sel_ev_daily*sel_dayshare/5,IF(OR(B1180&gt;=22,B1180&lt;=5),sel_ev_daily*(1-sel_dayshare)/8,0))</f>
        <v/>
      </c>
    </row>
    <row r="1181">
      <c r="A1181" s="6" t="inlineStr">
        <is>
          <t>2012-08-19</t>
        </is>
      </c>
      <c r="B1181" s="6" t="n">
        <v>3</v>
      </c>
      <c r="C1181" s="6" t="n">
        <v>0.48138</v>
      </c>
      <c r="D1181" s="6" t="n">
        <v>0.00251</v>
      </c>
      <c r="E1181" s="6">
        <f>C1181*sel_scale</f>
        <v/>
      </c>
      <c r="F1181" s="6">
        <f>IF(AND(B1181&gt;=10,B1181&lt;=14),sel_ev_daily*sel_dayshare/5,IF(OR(B1181&gt;=22,B1181&lt;=5),sel_ev_daily*(1-sel_dayshare)/8,0))</f>
        <v/>
      </c>
    </row>
    <row r="1182">
      <c r="A1182" s="6" t="inlineStr">
        <is>
          <t>2012-08-19</t>
        </is>
      </c>
      <c r="B1182" s="6" t="n">
        <v>4</v>
      </c>
      <c r="C1182" s="6" t="n">
        <v>0.48269</v>
      </c>
      <c r="D1182" s="6" t="n">
        <v>0.00267</v>
      </c>
      <c r="E1182" s="6">
        <f>C1182*sel_scale</f>
        <v/>
      </c>
      <c r="F1182" s="6">
        <f>IF(AND(B1182&gt;=10,B1182&lt;=14),sel_ev_daily*sel_dayshare/5,IF(OR(B1182&gt;=22,B1182&lt;=5),sel_ev_daily*(1-sel_dayshare)/8,0))</f>
        <v/>
      </c>
    </row>
    <row r="1183">
      <c r="A1183" s="6" t="inlineStr">
        <is>
          <t>2012-08-19</t>
        </is>
      </c>
      <c r="B1183" s="6" t="n">
        <v>5</v>
      </c>
      <c r="C1183" s="6" t="n">
        <v>0.51173</v>
      </c>
      <c r="D1183" s="6" t="n">
        <v>0.00265</v>
      </c>
      <c r="E1183" s="6">
        <f>C1183*sel_scale</f>
        <v/>
      </c>
      <c r="F1183" s="6">
        <f>IF(AND(B1183&gt;=10,B1183&lt;=14),sel_ev_daily*sel_dayshare/5,IF(OR(B1183&gt;=22,B1183&lt;=5),sel_ev_daily*(1-sel_dayshare)/8,0))</f>
        <v/>
      </c>
    </row>
    <row r="1184">
      <c r="A1184" s="6" t="inlineStr">
        <is>
          <t>2012-08-19</t>
        </is>
      </c>
      <c r="B1184" s="6" t="n">
        <v>6</v>
      </c>
      <c r="C1184" s="6" t="n">
        <v>0.64452</v>
      </c>
      <c r="D1184" s="6" t="n">
        <v>0.00617</v>
      </c>
      <c r="E1184" s="6">
        <f>C1184*sel_scale</f>
        <v/>
      </c>
      <c r="F1184" s="6">
        <f>IF(AND(B1184&gt;=10,B1184&lt;=14),sel_ev_daily*sel_dayshare/5,IF(OR(B1184&gt;=22,B1184&lt;=5),sel_ev_daily*(1-sel_dayshare)/8,0))</f>
        <v/>
      </c>
    </row>
    <row r="1185">
      <c r="A1185" s="6" t="inlineStr">
        <is>
          <t>2012-08-19</t>
        </is>
      </c>
      <c r="B1185" s="6" t="n">
        <v>7</v>
      </c>
      <c r="C1185" s="6" t="n">
        <v>0.83047</v>
      </c>
      <c r="D1185" s="6" t="n">
        <v>0.1013</v>
      </c>
      <c r="E1185" s="6">
        <f>C1185*sel_scale</f>
        <v/>
      </c>
      <c r="F1185" s="6">
        <f>IF(AND(B1185&gt;=10,B1185&lt;=14),sel_ev_daily*sel_dayshare/5,IF(OR(B1185&gt;=22,B1185&lt;=5),sel_ev_daily*(1-sel_dayshare)/8,0))</f>
        <v/>
      </c>
    </row>
    <row r="1186">
      <c r="A1186" s="6" t="inlineStr">
        <is>
          <t>2012-08-19</t>
        </is>
      </c>
      <c r="B1186" s="6" t="n">
        <v>8</v>
      </c>
      <c r="C1186" s="6" t="n">
        <v>0.97689</v>
      </c>
      <c r="D1186" s="6" t="n">
        <v>0.29454</v>
      </c>
      <c r="E1186" s="6">
        <f>C1186*sel_scale</f>
        <v/>
      </c>
      <c r="F1186" s="6">
        <f>IF(AND(B1186&gt;=10,B1186&lt;=14),sel_ev_daily*sel_dayshare/5,IF(OR(B1186&gt;=22,B1186&lt;=5),sel_ev_daily*(1-sel_dayshare)/8,0))</f>
        <v/>
      </c>
    </row>
    <row r="1187">
      <c r="A1187" s="6" t="inlineStr">
        <is>
          <t>2012-08-19</t>
        </is>
      </c>
      <c r="B1187" s="6" t="n">
        <v>9</v>
      </c>
      <c r="C1187" s="6" t="n">
        <v>0.94551</v>
      </c>
      <c r="D1187" s="6" t="n">
        <v>0.47894</v>
      </c>
      <c r="E1187" s="6">
        <f>C1187*sel_scale</f>
        <v/>
      </c>
      <c r="F1187" s="6">
        <f>IF(AND(B1187&gt;=10,B1187&lt;=14),sel_ev_daily*sel_dayshare/5,IF(OR(B1187&gt;=22,B1187&lt;=5),sel_ev_daily*(1-sel_dayshare)/8,0))</f>
        <v/>
      </c>
    </row>
    <row r="1188">
      <c r="A1188" s="6" t="inlineStr">
        <is>
          <t>2012-08-19</t>
        </is>
      </c>
      <c r="B1188" s="6" t="n">
        <v>10</v>
      </c>
      <c r="C1188" s="6" t="n">
        <v>0.7489</v>
      </c>
      <c r="D1188" s="6" t="n">
        <v>0.59277</v>
      </c>
      <c r="E1188" s="6">
        <f>C1188*sel_scale</f>
        <v/>
      </c>
      <c r="F1188" s="6">
        <f>IF(AND(B1188&gt;=10,B1188&lt;=14),sel_ev_daily*sel_dayshare/5,IF(OR(B1188&gt;=22,B1188&lt;=5),sel_ev_daily*(1-sel_dayshare)/8,0))</f>
        <v/>
      </c>
    </row>
    <row r="1189">
      <c r="A1189" s="6" t="inlineStr">
        <is>
          <t>2012-08-19</t>
        </is>
      </c>
      <c r="B1189" s="6" t="n">
        <v>11</v>
      </c>
      <c r="C1189" s="6" t="n">
        <v>0.70774</v>
      </c>
      <c r="D1189" s="6" t="n">
        <v>0.63661</v>
      </c>
      <c r="E1189" s="6">
        <f>C1189*sel_scale</f>
        <v/>
      </c>
      <c r="F1189" s="6">
        <f>IF(AND(B1189&gt;=10,B1189&lt;=14),sel_ev_daily*sel_dayshare/5,IF(OR(B1189&gt;=22,B1189&lt;=5),sel_ev_daily*(1-sel_dayshare)/8,0))</f>
        <v/>
      </c>
    </row>
    <row r="1190">
      <c r="A1190" s="6" t="inlineStr">
        <is>
          <t>2012-08-19</t>
        </is>
      </c>
      <c r="B1190" s="6" t="n">
        <v>12</v>
      </c>
      <c r="C1190" s="6" t="n">
        <v>0.64974</v>
      </c>
      <c r="D1190" s="6" t="n">
        <v>0.59467</v>
      </c>
      <c r="E1190" s="6">
        <f>C1190*sel_scale</f>
        <v/>
      </c>
      <c r="F1190" s="6">
        <f>IF(AND(B1190&gt;=10,B1190&lt;=14),sel_ev_daily*sel_dayshare/5,IF(OR(B1190&gt;=22,B1190&lt;=5),sel_ev_daily*(1-sel_dayshare)/8,0))</f>
        <v/>
      </c>
    </row>
    <row r="1191">
      <c r="A1191" s="6" t="inlineStr">
        <is>
          <t>2012-08-19</t>
        </is>
      </c>
      <c r="B1191" s="6" t="n">
        <v>13</v>
      </c>
      <c r="C1191" s="6" t="n">
        <v>0.6605</v>
      </c>
      <c r="D1191" s="6" t="n">
        <v>0.50991</v>
      </c>
      <c r="E1191" s="6">
        <f>C1191*sel_scale</f>
        <v/>
      </c>
      <c r="F1191" s="6">
        <f>IF(AND(B1191&gt;=10,B1191&lt;=14),sel_ev_daily*sel_dayshare/5,IF(OR(B1191&gt;=22,B1191&lt;=5),sel_ev_daily*(1-sel_dayshare)/8,0))</f>
        <v/>
      </c>
    </row>
    <row r="1192">
      <c r="A1192" s="6" t="inlineStr">
        <is>
          <t>2012-08-19</t>
        </is>
      </c>
      <c r="B1192" s="6" t="n">
        <v>14</v>
      </c>
      <c r="C1192" s="6" t="n">
        <v>0.62843</v>
      </c>
      <c r="D1192" s="6" t="n">
        <v>0.37768</v>
      </c>
      <c r="E1192" s="6">
        <f>C1192*sel_scale</f>
        <v/>
      </c>
      <c r="F1192" s="6">
        <f>IF(AND(B1192&gt;=10,B1192&lt;=14),sel_ev_daily*sel_dayshare/5,IF(OR(B1192&gt;=22,B1192&lt;=5),sel_ev_daily*(1-sel_dayshare)/8,0))</f>
        <v/>
      </c>
    </row>
    <row r="1193">
      <c r="A1193" s="6" t="inlineStr">
        <is>
          <t>2012-08-19</t>
        </is>
      </c>
      <c r="B1193" s="6" t="n">
        <v>15</v>
      </c>
      <c r="C1193" s="6" t="n">
        <v>0.62424</v>
      </c>
      <c r="D1193" s="6" t="n">
        <v>0.22062</v>
      </c>
      <c r="E1193" s="6">
        <f>C1193*sel_scale</f>
        <v/>
      </c>
      <c r="F1193" s="6">
        <f>IF(AND(B1193&gt;=10,B1193&lt;=14),sel_ev_daily*sel_dayshare/5,IF(OR(B1193&gt;=22,B1193&lt;=5),sel_ev_daily*(1-sel_dayshare)/8,0))</f>
        <v/>
      </c>
    </row>
    <row r="1194">
      <c r="A1194" s="6" t="inlineStr">
        <is>
          <t>2012-08-19</t>
        </is>
      </c>
      <c r="B1194" s="6" t="n">
        <v>16</v>
      </c>
      <c r="C1194" s="6" t="n">
        <v>0.77482</v>
      </c>
      <c r="D1194" s="6" t="n">
        <v>0.06462</v>
      </c>
      <c r="E1194" s="6">
        <f>C1194*sel_scale</f>
        <v/>
      </c>
      <c r="F1194" s="6">
        <f>IF(AND(B1194&gt;=10,B1194&lt;=14),sel_ev_daily*sel_dayshare/5,IF(OR(B1194&gt;=22,B1194&lt;=5),sel_ev_daily*(1-sel_dayshare)/8,0))</f>
        <v/>
      </c>
    </row>
    <row r="1195">
      <c r="A1195" s="6" t="inlineStr">
        <is>
          <t>2012-08-19</t>
        </is>
      </c>
      <c r="B1195" s="6" t="n">
        <v>17</v>
      </c>
      <c r="C1195" s="6" t="n">
        <v>1.17191</v>
      </c>
      <c r="D1195" s="6" t="n">
        <v>0.00115</v>
      </c>
      <c r="E1195" s="6">
        <f>C1195*sel_scale</f>
        <v/>
      </c>
      <c r="F1195" s="6">
        <f>IF(AND(B1195&gt;=10,B1195&lt;=14),sel_ev_daily*sel_dayshare/5,IF(OR(B1195&gt;=22,B1195&lt;=5),sel_ev_daily*(1-sel_dayshare)/8,0))</f>
        <v/>
      </c>
    </row>
    <row r="1196">
      <c r="A1196" s="6" t="inlineStr">
        <is>
          <t>2012-08-19</t>
        </is>
      </c>
      <c r="B1196" s="6" t="n">
        <v>18</v>
      </c>
      <c r="C1196" s="6" t="n">
        <v>1.42033</v>
      </c>
      <c r="D1196" s="6" t="n">
        <v>0.00016</v>
      </c>
      <c r="E1196" s="6">
        <f>C1196*sel_scale</f>
        <v/>
      </c>
      <c r="F1196" s="6">
        <f>IF(AND(B1196&gt;=10,B1196&lt;=14),sel_ev_daily*sel_dayshare/5,IF(OR(B1196&gt;=22,B1196&lt;=5),sel_ev_daily*(1-sel_dayshare)/8,0))</f>
        <v/>
      </c>
    </row>
    <row r="1197">
      <c r="A1197" s="6" t="inlineStr">
        <is>
          <t>2012-08-19</t>
        </is>
      </c>
      <c r="B1197" s="6" t="n">
        <v>19</v>
      </c>
      <c r="C1197" s="6" t="n">
        <v>1.31718</v>
      </c>
      <c r="D1197" s="6" t="n">
        <v>0.00012</v>
      </c>
      <c r="E1197" s="6">
        <f>C1197*sel_scale</f>
        <v/>
      </c>
      <c r="F1197" s="6">
        <f>IF(AND(B1197&gt;=10,B1197&lt;=14),sel_ev_daily*sel_dayshare/5,IF(OR(B1197&gt;=22,B1197&lt;=5),sel_ev_daily*(1-sel_dayshare)/8,0))</f>
        <v/>
      </c>
    </row>
    <row r="1198">
      <c r="A1198" s="6" t="inlineStr">
        <is>
          <t>2012-08-19</t>
        </is>
      </c>
      <c r="B1198" s="6" t="n">
        <v>20</v>
      </c>
      <c r="C1198" s="6" t="n">
        <v>1.21284</v>
      </c>
      <c r="D1198" s="6" t="n">
        <v>6e-05</v>
      </c>
      <c r="E1198" s="6">
        <f>C1198*sel_scale</f>
        <v/>
      </c>
      <c r="F1198" s="6">
        <f>IF(AND(B1198&gt;=10,B1198&lt;=14),sel_ev_daily*sel_dayshare/5,IF(OR(B1198&gt;=22,B1198&lt;=5),sel_ev_daily*(1-sel_dayshare)/8,0))</f>
        <v/>
      </c>
    </row>
    <row r="1199">
      <c r="A1199" s="6" t="inlineStr">
        <is>
          <t>2012-08-19</t>
        </is>
      </c>
      <c r="B1199" s="6" t="n">
        <v>21</v>
      </c>
      <c r="C1199" s="6" t="n">
        <v>1.17696</v>
      </c>
      <c r="D1199" s="6" t="n">
        <v>9.000000000000001e-05</v>
      </c>
      <c r="E1199" s="6">
        <f>C1199*sel_scale</f>
        <v/>
      </c>
      <c r="F1199" s="6">
        <f>IF(AND(B1199&gt;=10,B1199&lt;=14),sel_ev_daily*sel_dayshare/5,IF(OR(B1199&gt;=22,B1199&lt;=5),sel_ev_daily*(1-sel_dayshare)/8,0))</f>
        <v/>
      </c>
    </row>
    <row r="1200">
      <c r="A1200" s="6" t="inlineStr">
        <is>
          <t>2012-08-19</t>
        </is>
      </c>
      <c r="B1200" s="6" t="n">
        <v>22</v>
      </c>
      <c r="C1200" s="6" t="n">
        <v>1.05401</v>
      </c>
      <c r="D1200" s="6" t="n">
        <v>0.00014</v>
      </c>
      <c r="E1200" s="6">
        <f>C1200*sel_scale</f>
        <v/>
      </c>
      <c r="F1200" s="6">
        <f>IF(AND(B1200&gt;=10,B1200&lt;=14),sel_ev_daily*sel_dayshare/5,IF(OR(B1200&gt;=22,B1200&lt;=5),sel_ev_daily*(1-sel_dayshare)/8,0))</f>
        <v/>
      </c>
    </row>
    <row r="1201">
      <c r="A1201" s="6" t="inlineStr">
        <is>
          <t>2012-08-19</t>
        </is>
      </c>
      <c r="B1201" s="6" t="n">
        <v>23</v>
      </c>
      <c r="C1201" s="6" t="n">
        <v>1.06324</v>
      </c>
      <c r="D1201" s="6" t="n">
        <v>4e-05</v>
      </c>
      <c r="E1201" s="6">
        <f>C1201*sel_scale</f>
        <v/>
      </c>
      <c r="F1201" s="6">
        <f>IF(AND(B1201&gt;=10,B1201&lt;=14),sel_ev_daily*sel_dayshare/5,IF(OR(B1201&gt;=22,B1201&lt;=5),sel_ev_daily*(1-sel_dayshare)/8,0))</f>
        <v/>
      </c>
    </row>
    <row r="1202">
      <c r="A1202" s="6" t="inlineStr">
        <is>
          <t>2012-08-20</t>
        </is>
      </c>
      <c r="B1202" s="6" t="n">
        <v>0</v>
      </c>
      <c r="C1202" s="6" t="n">
        <v>1.08857</v>
      </c>
      <c r="D1202" s="6" t="n">
        <v>0.00071</v>
      </c>
      <c r="E1202" s="6">
        <f>C1202*sel_scale</f>
        <v/>
      </c>
      <c r="F1202" s="6">
        <f>IF(AND(B1202&gt;=10,B1202&lt;=14),sel_ev_daily*sel_dayshare/5,IF(OR(B1202&gt;=22,B1202&lt;=5),sel_ev_daily*(1-sel_dayshare)/8,0))</f>
        <v/>
      </c>
    </row>
    <row r="1203">
      <c r="A1203" s="6" t="inlineStr">
        <is>
          <t>2012-08-20</t>
        </is>
      </c>
      <c r="B1203" s="6" t="n">
        <v>1</v>
      </c>
      <c r="C1203" s="6" t="n">
        <v>0.87545</v>
      </c>
      <c r="D1203" s="6" t="n">
        <v>0.00148</v>
      </c>
      <c r="E1203" s="6">
        <f>C1203*sel_scale</f>
        <v/>
      </c>
      <c r="F1203" s="6">
        <f>IF(AND(B1203&gt;=10,B1203&lt;=14),sel_ev_daily*sel_dayshare/5,IF(OR(B1203&gt;=22,B1203&lt;=5),sel_ev_daily*(1-sel_dayshare)/8,0))</f>
        <v/>
      </c>
    </row>
    <row r="1204">
      <c r="A1204" s="6" t="inlineStr">
        <is>
          <t>2012-08-20</t>
        </is>
      </c>
      <c r="B1204" s="6" t="n">
        <v>2</v>
      </c>
      <c r="C1204" s="6" t="n">
        <v>0.61849</v>
      </c>
      <c r="D1204" s="6" t="n">
        <v>0.00206</v>
      </c>
      <c r="E1204" s="6">
        <f>C1204*sel_scale</f>
        <v/>
      </c>
      <c r="F1204" s="6">
        <f>IF(AND(B1204&gt;=10,B1204&lt;=14),sel_ev_daily*sel_dayshare/5,IF(OR(B1204&gt;=22,B1204&lt;=5),sel_ev_daily*(1-sel_dayshare)/8,0))</f>
        <v/>
      </c>
    </row>
    <row r="1205">
      <c r="A1205" s="6" t="inlineStr">
        <is>
          <t>2012-08-20</t>
        </is>
      </c>
      <c r="B1205" s="6" t="n">
        <v>3</v>
      </c>
      <c r="C1205" s="6" t="n">
        <v>0.45844</v>
      </c>
      <c r="D1205" s="6" t="n">
        <v>0.00242</v>
      </c>
      <c r="E1205" s="6">
        <f>C1205*sel_scale</f>
        <v/>
      </c>
      <c r="F1205" s="6">
        <f>IF(AND(B1205&gt;=10,B1205&lt;=14),sel_ev_daily*sel_dayshare/5,IF(OR(B1205&gt;=22,B1205&lt;=5),sel_ev_daily*(1-sel_dayshare)/8,0))</f>
        <v/>
      </c>
    </row>
    <row r="1206">
      <c r="A1206" s="6" t="inlineStr">
        <is>
          <t>2012-08-20</t>
        </is>
      </c>
      <c r="B1206" s="6" t="n">
        <v>4</v>
      </c>
      <c r="C1206" s="6" t="n">
        <v>0.47804</v>
      </c>
      <c r="D1206" s="6" t="n">
        <v>0.00254</v>
      </c>
      <c r="E1206" s="6">
        <f>C1206*sel_scale</f>
        <v/>
      </c>
      <c r="F1206" s="6">
        <f>IF(AND(B1206&gt;=10,B1206&lt;=14),sel_ev_daily*sel_dayshare/5,IF(OR(B1206&gt;=22,B1206&lt;=5),sel_ev_daily*(1-sel_dayshare)/8,0))</f>
        <v/>
      </c>
    </row>
    <row r="1207">
      <c r="A1207" s="6" t="inlineStr">
        <is>
          <t>2012-08-20</t>
        </is>
      </c>
      <c r="B1207" s="6" t="n">
        <v>5</v>
      </c>
      <c r="C1207" s="6" t="n">
        <v>0.61672</v>
      </c>
      <c r="D1207" s="6" t="n">
        <v>0.00271</v>
      </c>
      <c r="E1207" s="6">
        <f>C1207*sel_scale</f>
        <v/>
      </c>
      <c r="F1207" s="6">
        <f>IF(AND(B1207&gt;=10,B1207&lt;=14),sel_ev_daily*sel_dayshare/5,IF(OR(B1207&gt;=22,B1207&lt;=5),sel_ev_daily*(1-sel_dayshare)/8,0))</f>
        <v/>
      </c>
    </row>
    <row r="1208">
      <c r="A1208" s="6" t="inlineStr">
        <is>
          <t>2012-08-20</t>
        </is>
      </c>
      <c r="B1208" s="6" t="n">
        <v>6</v>
      </c>
      <c r="C1208" s="6" t="n">
        <v>0.92687</v>
      </c>
      <c r="D1208" s="6" t="n">
        <v>0.00733</v>
      </c>
      <c r="E1208" s="6">
        <f>C1208*sel_scale</f>
        <v/>
      </c>
      <c r="F1208" s="6">
        <f>IF(AND(B1208&gt;=10,B1208&lt;=14),sel_ev_daily*sel_dayshare/5,IF(OR(B1208&gt;=22,B1208&lt;=5),sel_ev_daily*(1-sel_dayshare)/8,0))</f>
        <v/>
      </c>
    </row>
    <row r="1209">
      <c r="A1209" s="6" t="inlineStr">
        <is>
          <t>2012-08-20</t>
        </is>
      </c>
      <c r="B1209" s="6" t="n">
        <v>7</v>
      </c>
      <c r="C1209" s="6" t="n">
        <v>1.13447</v>
      </c>
      <c r="D1209" s="6" t="n">
        <v>0.10279</v>
      </c>
      <c r="E1209" s="6">
        <f>C1209*sel_scale</f>
        <v/>
      </c>
      <c r="F1209" s="6">
        <f>IF(AND(B1209&gt;=10,B1209&lt;=14),sel_ev_daily*sel_dayshare/5,IF(OR(B1209&gt;=22,B1209&lt;=5),sel_ev_daily*(1-sel_dayshare)/8,0))</f>
        <v/>
      </c>
    </row>
    <row r="1210">
      <c r="A1210" s="6" t="inlineStr">
        <is>
          <t>2012-08-20</t>
        </is>
      </c>
      <c r="B1210" s="6" t="n">
        <v>8</v>
      </c>
      <c r="C1210" s="6" t="n">
        <v>0.95242</v>
      </c>
      <c r="D1210" s="6" t="n">
        <v>0.2926</v>
      </c>
      <c r="E1210" s="6">
        <f>C1210*sel_scale</f>
        <v/>
      </c>
      <c r="F1210" s="6">
        <f>IF(AND(B1210&gt;=10,B1210&lt;=14),sel_ev_daily*sel_dayshare/5,IF(OR(B1210&gt;=22,B1210&lt;=5),sel_ev_daily*(1-sel_dayshare)/8,0))</f>
        <v/>
      </c>
    </row>
    <row r="1211">
      <c r="A1211" s="6" t="inlineStr">
        <is>
          <t>2012-08-20</t>
        </is>
      </c>
      <c r="B1211" s="6" t="n">
        <v>9</v>
      </c>
      <c r="C1211" s="6" t="n">
        <v>0.7295700000000001</v>
      </c>
      <c r="D1211" s="6" t="n">
        <v>0.4631</v>
      </c>
      <c r="E1211" s="6">
        <f>C1211*sel_scale</f>
        <v/>
      </c>
      <c r="F1211" s="6">
        <f>IF(AND(B1211&gt;=10,B1211&lt;=14),sel_ev_daily*sel_dayshare/5,IF(OR(B1211&gt;=22,B1211&lt;=5),sel_ev_daily*(1-sel_dayshare)/8,0))</f>
        <v/>
      </c>
    </row>
    <row r="1212">
      <c r="A1212" s="6" t="inlineStr">
        <is>
          <t>2012-08-20</t>
        </is>
      </c>
      <c r="B1212" s="6" t="n">
        <v>10</v>
      </c>
      <c r="C1212" s="6" t="n">
        <v>0.66334</v>
      </c>
      <c r="D1212" s="6" t="n">
        <v>0.54349</v>
      </c>
      <c r="E1212" s="6">
        <f>C1212*sel_scale</f>
        <v/>
      </c>
      <c r="F1212" s="6">
        <f>IF(AND(B1212&gt;=10,B1212&lt;=14),sel_ev_daily*sel_dayshare/5,IF(OR(B1212&gt;=22,B1212&lt;=5),sel_ev_daily*(1-sel_dayshare)/8,0))</f>
        <v/>
      </c>
    </row>
    <row r="1213">
      <c r="A1213" s="6" t="inlineStr">
        <is>
          <t>2012-08-20</t>
        </is>
      </c>
      <c r="B1213" s="6" t="n">
        <v>11</v>
      </c>
      <c r="C1213" s="6" t="n">
        <v>0.58624</v>
      </c>
      <c r="D1213" s="6" t="n">
        <v>0.61887</v>
      </c>
      <c r="E1213" s="6">
        <f>C1213*sel_scale</f>
        <v/>
      </c>
      <c r="F1213" s="6">
        <f>IF(AND(B1213&gt;=10,B1213&lt;=14),sel_ev_daily*sel_dayshare/5,IF(OR(B1213&gt;=22,B1213&lt;=5),sel_ev_daily*(1-sel_dayshare)/8,0))</f>
        <v/>
      </c>
    </row>
    <row r="1214">
      <c r="A1214" s="6" t="inlineStr">
        <is>
          <t>2012-08-20</t>
        </is>
      </c>
      <c r="B1214" s="6" t="n">
        <v>12</v>
      </c>
      <c r="C1214" s="6" t="n">
        <v>0.57451</v>
      </c>
      <c r="D1214" s="6" t="n">
        <v>0.63022</v>
      </c>
      <c r="E1214" s="6">
        <f>C1214*sel_scale</f>
        <v/>
      </c>
      <c r="F1214" s="6">
        <f>IF(AND(B1214&gt;=10,B1214&lt;=14),sel_ev_daily*sel_dayshare/5,IF(OR(B1214&gt;=22,B1214&lt;=5),sel_ev_daily*(1-sel_dayshare)/8,0))</f>
        <v/>
      </c>
    </row>
    <row r="1215">
      <c r="A1215" s="6" t="inlineStr">
        <is>
          <t>2012-08-20</t>
        </is>
      </c>
      <c r="B1215" s="6" t="n">
        <v>13</v>
      </c>
      <c r="C1215" s="6" t="n">
        <v>0.55205</v>
      </c>
      <c r="D1215" s="6" t="n">
        <v>0.58679</v>
      </c>
      <c r="E1215" s="6">
        <f>C1215*sel_scale</f>
        <v/>
      </c>
      <c r="F1215" s="6">
        <f>IF(AND(B1215&gt;=10,B1215&lt;=14),sel_ev_daily*sel_dayshare/5,IF(OR(B1215&gt;=22,B1215&lt;=5),sel_ev_daily*(1-sel_dayshare)/8,0))</f>
        <v/>
      </c>
    </row>
    <row r="1216">
      <c r="A1216" s="6" t="inlineStr">
        <is>
          <t>2012-08-20</t>
        </is>
      </c>
      <c r="B1216" s="6" t="n">
        <v>14</v>
      </c>
      <c r="C1216" s="6" t="n">
        <v>0.51489</v>
      </c>
      <c r="D1216" s="6" t="n">
        <v>0.46569</v>
      </c>
      <c r="E1216" s="6">
        <f>C1216*sel_scale</f>
        <v/>
      </c>
      <c r="F1216" s="6">
        <f>IF(AND(B1216&gt;=10,B1216&lt;=14),sel_ev_daily*sel_dayshare/5,IF(OR(B1216&gt;=22,B1216&lt;=5),sel_ev_daily*(1-sel_dayshare)/8,0))</f>
        <v/>
      </c>
    </row>
    <row r="1217">
      <c r="A1217" s="6" t="inlineStr">
        <is>
          <t>2012-08-20</t>
        </is>
      </c>
      <c r="B1217" s="6" t="n">
        <v>15</v>
      </c>
      <c r="C1217" s="6" t="n">
        <v>0.54603</v>
      </c>
      <c r="D1217" s="6" t="n">
        <v>0.26697</v>
      </c>
      <c r="E1217" s="6">
        <f>C1217*sel_scale</f>
        <v/>
      </c>
      <c r="F1217" s="6">
        <f>IF(AND(B1217&gt;=10,B1217&lt;=14),sel_ev_daily*sel_dayshare/5,IF(OR(B1217&gt;=22,B1217&lt;=5),sel_ev_daily*(1-sel_dayshare)/8,0))</f>
        <v/>
      </c>
    </row>
    <row r="1218">
      <c r="A1218" s="6" t="inlineStr">
        <is>
          <t>2012-08-20</t>
        </is>
      </c>
      <c r="B1218" s="6" t="n">
        <v>16</v>
      </c>
      <c r="C1218" s="6" t="n">
        <v>0.6797800000000001</v>
      </c>
      <c r="D1218" s="6" t="n">
        <v>0.07246</v>
      </c>
      <c r="E1218" s="6">
        <f>C1218*sel_scale</f>
        <v/>
      </c>
      <c r="F1218" s="6">
        <f>IF(AND(B1218&gt;=10,B1218&lt;=14),sel_ev_daily*sel_dayshare/5,IF(OR(B1218&gt;=22,B1218&lt;=5),sel_ev_daily*(1-sel_dayshare)/8,0))</f>
        <v/>
      </c>
    </row>
    <row r="1219">
      <c r="A1219" s="6" t="inlineStr">
        <is>
          <t>2012-08-20</t>
        </is>
      </c>
      <c r="B1219" s="6" t="n">
        <v>17</v>
      </c>
      <c r="C1219" s="6" t="n">
        <v>1.12471</v>
      </c>
      <c r="D1219" s="6" t="n">
        <v>0.00169</v>
      </c>
      <c r="E1219" s="6">
        <f>C1219*sel_scale</f>
        <v/>
      </c>
      <c r="F1219" s="6">
        <f>IF(AND(B1219&gt;=10,B1219&lt;=14),sel_ev_daily*sel_dayshare/5,IF(OR(B1219&gt;=22,B1219&lt;=5),sel_ev_daily*(1-sel_dayshare)/8,0))</f>
        <v/>
      </c>
    </row>
    <row r="1220">
      <c r="A1220" s="6" t="inlineStr">
        <is>
          <t>2012-08-20</t>
        </is>
      </c>
      <c r="B1220" s="6" t="n">
        <v>18</v>
      </c>
      <c r="C1220" s="6" t="n">
        <v>1.42332</v>
      </c>
      <c r="D1220" s="6" t="n">
        <v>9.000000000000001e-05</v>
      </c>
      <c r="E1220" s="6">
        <f>C1220*sel_scale</f>
        <v/>
      </c>
      <c r="F1220" s="6">
        <f>IF(AND(B1220&gt;=10,B1220&lt;=14),sel_ev_daily*sel_dayshare/5,IF(OR(B1220&gt;=22,B1220&lt;=5),sel_ev_daily*(1-sel_dayshare)/8,0))</f>
        <v/>
      </c>
    </row>
    <row r="1221">
      <c r="A1221" s="6" t="inlineStr">
        <is>
          <t>2012-08-20</t>
        </is>
      </c>
      <c r="B1221" s="6" t="n">
        <v>19</v>
      </c>
      <c r="C1221" s="6" t="n">
        <v>1.40716</v>
      </c>
      <c r="D1221" s="6" t="n">
        <v>4e-05</v>
      </c>
      <c r="E1221" s="6">
        <f>C1221*sel_scale</f>
        <v/>
      </c>
      <c r="F1221" s="6">
        <f>IF(AND(B1221&gt;=10,B1221&lt;=14),sel_ev_daily*sel_dayshare/5,IF(OR(B1221&gt;=22,B1221&lt;=5),sel_ev_daily*(1-sel_dayshare)/8,0))</f>
        <v/>
      </c>
    </row>
    <row r="1222">
      <c r="A1222" s="6" t="inlineStr">
        <is>
          <t>2012-08-20</t>
        </is>
      </c>
      <c r="B1222" s="6" t="n">
        <v>20</v>
      </c>
      <c r="C1222" s="6" t="n">
        <v>1.34959</v>
      </c>
      <c r="D1222" s="6" t="n">
        <v>0.00017</v>
      </c>
      <c r="E1222" s="6">
        <f>C1222*sel_scale</f>
        <v/>
      </c>
      <c r="F1222" s="6">
        <f>IF(AND(B1222&gt;=10,B1222&lt;=14),sel_ev_daily*sel_dayshare/5,IF(OR(B1222&gt;=22,B1222&lt;=5),sel_ev_daily*(1-sel_dayshare)/8,0))</f>
        <v/>
      </c>
    </row>
    <row r="1223">
      <c r="A1223" s="6" t="inlineStr">
        <is>
          <t>2012-08-20</t>
        </is>
      </c>
      <c r="B1223" s="6" t="n">
        <v>21</v>
      </c>
      <c r="C1223" s="6" t="n">
        <v>1.20914</v>
      </c>
      <c r="D1223" s="6" t="n">
        <v>6.999999999999999e-05</v>
      </c>
      <c r="E1223" s="6">
        <f>C1223*sel_scale</f>
        <v/>
      </c>
      <c r="F1223" s="6">
        <f>IF(AND(B1223&gt;=10,B1223&lt;=14),sel_ev_daily*sel_dayshare/5,IF(OR(B1223&gt;=22,B1223&lt;=5),sel_ev_daily*(1-sel_dayshare)/8,0))</f>
        <v/>
      </c>
    </row>
    <row r="1224">
      <c r="A1224" s="6" t="inlineStr">
        <is>
          <t>2012-08-20</t>
        </is>
      </c>
      <c r="B1224" s="6" t="n">
        <v>22</v>
      </c>
      <c r="C1224" s="6" t="n">
        <v>1.07645</v>
      </c>
      <c r="D1224" s="6" t="n">
        <v>0.0001</v>
      </c>
      <c r="E1224" s="6">
        <f>C1224*sel_scale</f>
        <v/>
      </c>
      <c r="F1224" s="6">
        <f>IF(AND(B1224&gt;=10,B1224&lt;=14),sel_ev_daily*sel_dayshare/5,IF(OR(B1224&gt;=22,B1224&lt;=5),sel_ev_daily*(1-sel_dayshare)/8,0))</f>
        <v/>
      </c>
    </row>
    <row r="1225">
      <c r="A1225" s="6" t="inlineStr">
        <is>
          <t>2012-08-20</t>
        </is>
      </c>
      <c r="B1225" s="6" t="n">
        <v>23</v>
      </c>
      <c r="C1225" s="6" t="n">
        <v>1.05696</v>
      </c>
      <c r="D1225" s="6" t="n">
        <v>9.000000000000001e-05</v>
      </c>
      <c r="E1225" s="6">
        <f>C1225*sel_scale</f>
        <v/>
      </c>
      <c r="F1225" s="6">
        <f>IF(AND(B1225&gt;=10,B1225&lt;=14),sel_ev_daily*sel_dayshare/5,IF(OR(B1225&gt;=22,B1225&lt;=5),sel_ev_daily*(1-sel_dayshare)/8,0))</f>
        <v/>
      </c>
    </row>
    <row r="1226">
      <c r="A1226" s="6" t="inlineStr">
        <is>
          <t>2012-08-21</t>
        </is>
      </c>
      <c r="B1226" s="6" t="n">
        <v>0</v>
      </c>
      <c r="C1226" s="6" t="n">
        <v>1.15635</v>
      </c>
      <c r="D1226" s="6" t="n">
        <v>0.00073</v>
      </c>
      <c r="E1226" s="6">
        <f>C1226*sel_scale</f>
        <v/>
      </c>
      <c r="F1226" s="6">
        <f>IF(AND(B1226&gt;=10,B1226&lt;=14),sel_ev_daily*sel_dayshare/5,IF(OR(B1226&gt;=22,B1226&lt;=5),sel_ev_daily*(1-sel_dayshare)/8,0))</f>
        <v/>
      </c>
    </row>
    <row r="1227">
      <c r="A1227" s="6" t="inlineStr">
        <is>
          <t>2012-08-21</t>
        </is>
      </c>
      <c r="B1227" s="6" t="n">
        <v>1</v>
      </c>
      <c r="C1227" s="6" t="n">
        <v>0.95468</v>
      </c>
      <c r="D1227" s="6" t="n">
        <v>0.00147</v>
      </c>
      <c r="E1227" s="6">
        <f>C1227*sel_scale</f>
        <v/>
      </c>
      <c r="F1227" s="6">
        <f>IF(AND(B1227&gt;=10,B1227&lt;=14),sel_ev_daily*sel_dayshare/5,IF(OR(B1227&gt;=22,B1227&lt;=5),sel_ev_daily*(1-sel_dayshare)/8,0))</f>
        <v/>
      </c>
    </row>
    <row r="1228">
      <c r="A1228" s="6" t="inlineStr">
        <is>
          <t>2012-08-21</t>
        </is>
      </c>
      <c r="B1228" s="6" t="n">
        <v>2</v>
      </c>
      <c r="C1228" s="6" t="n">
        <v>0.618</v>
      </c>
      <c r="D1228" s="6" t="n">
        <v>0.00204</v>
      </c>
      <c r="E1228" s="6">
        <f>C1228*sel_scale</f>
        <v/>
      </c>
      <c r="F1228" s="6">
        <f>IF(AND(B1228&gt;=10,B1228&lt;=14),sel_ev_daily*sel_dayshare/5,IF(OR(B1228&gt;=22,B1228&lt;=5),sel_ev_daily*(1-sel_dayshare)/8,0))</f>
        <v/>
      </c>
    </row>
    <row r="1229">
      <c r="A1229" s="6" t="inlineStr">
        <is>
          <t>2012-08-21</t>
        </is>
      </c>
      <c r="B1229" s="6" t="n">
        <v>3</v>
      </c>
      <c r="C1229" s="6" t="n">
        <v>0.46698</v>
      </c>
      <c r="D1229" s="6" t="n">
        <v>0.00236</v>
      </c>
      <c r="E1229" s="6">
        <f>C1229*sel_scale</f>
        <v/>
      </c>
      <c r="F1229" s="6">
        <f>IF(AND(B1229&gt;=10,B1229&lt;=14),sel_ev_daily*sel_dayshare/5,IF(OR(B1229&gt;=22,B1229&lt;=5),sel_ev_daily*(1-sel_dayshare)/8,0))</f>
        <v/>
      </c>
    </row>
    <row r="1230">
      <c r="A1230" s="6" t="inlineStr">
        <is>
          <t>2012-08-21</t>
        </is>
      </c>
      <c r="B1230" s="6" t="n">
        <v>4</v>
      </c>
      <c r="C1230" s="6" t="n">
        <v>0.4596</v>
      </c>
      <c r="D1230" s="6" t="n">
        <v>0.0026</v>
      </c>
      <c r="E1230" s="6">
        <f>C1230*sel_scale</f>
        <v/>
      </c>
      <c r="F1230" s="6">
        <f>IF(AND(B1230&gt;=10,B1230&lt;=14),sel_ev_daily*sel_dayshare/5,IF(OR(B1230&gt;=22,B1230&lt;=5),sel_ev_daily*(1-sel_dayshare)/8,0))</f>
        <v/>
      </c>
    </row>
    <row r="1231">
      <c r="A1231" s="6" t="inlineStr">
        <is>
          <t>2012-08-21</t>
        </is>
      </c>
      <c r="B1231" s="6" t="n">
        <v>5</v>
      </c>
      <c r="C1231" s="6" t="n">
        <v>0.56967</v>
      </c>
      <c r="D1231" s="6" t="n">
        <v>0.00268</v>
      </c>
      <c r="E1231" s="6">
        <f>C1231*sel_scale</f>
        <v/>
      </c>
      <c r="F1231" s="6">
        <f>IF(AND(B1231&gt;=10,B1231&lt;=14),sel_ev_daily*sel_dayshare/5,IF(OR(B1231&gt;=22,B1231&lt;=5),sel_ev_daily*(1-sel_dayshare)/8,0))</f>
        <v/>
      </c>
    </row>
    <row r="1232">
      <c r="A1232" s="6" t="inlineStr">
        <is>
          <t>2012-08-21</t>
        </is>
      </c>
      <c r="B1232" s="6" t="n">
        <v>6</v>
      </c>
      <c r="C1232" s="6" t="n">
        <v>0.89875</v>
      </c>
      <c r="D1232" s="6" t="n">
        <v>0.00474</v>
      </c>
      <c r="E1232" s="6">
        <f>C1232*sel_scale</f>
        <v/>
      </c>
      <c r="F1232" s="6">
        <f>IF(AND(B1232&gt;=10,B1232&lt;=14),sel_ev_daily*sel_dayshare/5,IF(OR(B1232&gt;=22,B1232&lt;=5),sel_ev_daily*(1-sel_dayshare)/8,0))</f>
        <v/>
      </c>
    </row>
    <row r="1233">
      <c r="A1233" s="6" t="inlineStr">
        <is>
          <t>2012-08-21</t>
        </is>
      </c>
      <c r="B1233" s="6" t="n">
        <v>7</v>
      </c>
      <c r="C1233" s="6" t="n">
        <v>1.06737</v>
      </c>
      <c r="D1233" s="6" t="n">
        <v>0.05695</v>
      </c>
      <c r="E1233" s="6">
        <f>C1233*sel_scale</f>
        <v/>
      </c>
      <c r="F1233" s="6">
        <f>IF(AND(B1233&gt;=10,B1233&lt;=14),sel_ev_daily*sel_dayshare/5,IF(OR(B1233&gt;=22,B1233&lt;=5),sel_ev_daily*(1-sel_dayshare)/8,0))</f>
        <v/>
      </c>
    </row>
    <row r="1234">
      <c r="A1234" s="6" t="inlineStr">
        <is>
          <t>2012-08-21</t>
        </is>
      </c>
      <c r="B1234" s="6" t="n">
        <v>8</v>
      </c>
      <c r="C1234" s="6" t="n">
        <v>0.86437</v>
      </c>
      <c r="D1234" s="6" t="n">
        <v>0.26566</v>
      </c>
      <c r="E1234" s="6">
        <f>C1234*sel_scale</f>
        <v/>
      </c>
      <c r="F1234" s="6">
        <f>IF(AND(B1234&gt;=10,B1234&lt;=14),sel_ev_daily*sel_dayshare/5,IF(OR(B1234&gt;=22,B1234&lt;=5),sel_ev_daily*(1-sel_dayshare)/8,0))</f>
        <v/>
      </c>
    </row>
    <row r="1235">
      <c r="A1235" s="6" t="inlineStr">
        <is>
          <t>2012-08-21</t>
        </is>
      </c>
      <c r="B1235" s="6" t="n">
        <v>9</v>
      </c>
      <c r="C1235" s="6" t="n">
        <v>0.69131</v>
      </c>
      <c r="D1235" s="6" t="n">
        <v>0.46546</v>
      </c>
      <c r="E1235" s="6">
        <f>C1235*sel_scale</f>
        <v/>
      </c>
      <c r="F1235" s="6">
        <f>IF(AND(B1235&gt;=10,B1235&lt;=14),sel_ev_daily*sel_dayshare/5,IF(OR(B1235&gt;=22,B1235&lt;=5),sel_ev_daily*(1-sel_dayshare)/8,0))</f>
        <v/>
      </c>
    </row>
    <row r="1236">
      <c r="A1236" s="6" t="inlineStr">
        <is>
          <t>2012-08-21</t>
        </is>
      </c>
      <c r="B1236" s="6" t="n">
        <v>10</v>
      </c>
      <c r="C1236" s="6" t="n">
        <v>0.57415</v>
      </c>
      <c r="D1236" s="6" t="n">
        <v>0.59353</v>
      </c>
      <c r="E1236" s="6">
        <f>C1236*sel_scale</f>
        <v/>
      </c>
      <c r="F1236" s="6">
        <f>IF(AND(B1236&gt;=10,B1236&lt;=14),sel_ev_daily*sel_dayshare/5,IF(OR(B1236&gt;=22,B1236&lt;=5),sel_ev_daily*(1-sel_dayshare)/8,0))</f>
        <v/>
      </c>
    </row>
    <row r="1237">
      <c r="A1237" s="6" t="inlineStr">
        <is>
          <t>2012-08-21</t>
        </is>
      </c>
      <c r="B1237" s="6" t="n">
        <v>11</v>
      </c>
      <c r="C1237" s="6" t="n">
        <v>0.5444099999999999</v>
      </c>
      <c r="D1237" s="6" t="n">
        <v>0.65042</v>
      </c>
      <c r="E1237" s="6">
        <f>C1237*sel_scale</f>
        <v/>
      </c>
      <c r="F1237" s="6">
        <f>IF(AND(B1237&gt;=10,B1237&lt;=14),sel_ev_daily*sel_dayshare/5,IF(OR(B1237&gt;=22,B1237&lt;=5),sel_ev_daily*(1-sel_dayshare)/8,0))</f>
        <v/>
      </c>
    </row>
    <row r="1238">
      <c r="A1238" s="6" t="inlineStr">
        <is>
          <t>2012-08-21</t>
        </is>
      </c>
      <c r="B1238" s="6" t="n">
        <v>12</v>
      </c>
      <c r="C1238" s="6" t="n">
        <v>0.516</v>
      </c>
      <c r="D1238" s="6" t="n">
        <v>0.64392</v>
      </c>
      <c r="E1238" s="6">
        <f>C1238*sel_scale</f>
        <v/>
      </c>
      <c r="F1238" s="6">
        <f>IF(AND(B1238&gt;=10,B1238&lt;=14),sel_ev_daily*sel_dayshare/5,IF(OR(B1238&gt;=22,B1238&lt;=5),sel_ev_daily*(1-sel_dayshare)/8,0))</f>
        <v/>
      </c>
    </row>
    <row r="1239">
      <c r="A1239" s="6" t="inlineStr">
        <is>
          <t>2012-08-21</t>
        </is>
      </c>
      <c r="B1239" s="6" t="n">
        <v>13</v>
      </c>
      <c r="C1239" s="6" t="n">
        <v>0.47999</v>
      </c>
      <c r="D1239" s="6" t="n">
        <v>0.57934</v>
      </c>
      <c r="E1239" s="6">
        <f>C1239*sel_scale</f>
        <v/>
      </c>
      <c r="F1239" s="6">
        <f>IF(AND(B1239&gt;=10,B1239&lt;=14),sel_ev_daily*sel_dayshare/5,IF(OR(B1239&gt;=22,B1239&lt;=5),sel_ev_daily*(1-sel_dayshare)/8,0))</f>
        <v/>
      </c>
    </row>
    <row r="1240">
      <c r="A1240" s="6" t="inlineStr">
        <is>
          <t>2012-08-21</t>
        </is>
      </c>
      <c r="B1240" s="6" t="n">
        <v>14</v>
      </c>
      <c r="C1240" s="6" t="n">
        <v>0.46701</v>
      </c>
      <c r="D1240" s="6" t="n">
        <v>0.44429</v>
      </c>
      <c r="E1240" s="6">
        <f>C1240*sel_scale</f>
        <v/>
      </c>
      <c r="F1240" s="6">
        <f>IF(AND(B1240&gt;=10,B1240&lt;=14),sel_ev_daily*sel_dayshare/5,IF(OR(B1240&gt;=22,B1240&lt;=5),sel_ev_daily*(1-sel_dayshare)/8,0))</f>
        <v/>
      </c>
    </row>
    <row r="1241">
      <c r="A1241" s="6" t="inlineStr">
        <is>
          <t>2012-08-21</t>
        </is>
      </c>
      <c r="B1241" s="6" t="n">
        <v>15</v>
      </c>
      <c r="C1241" s="6" t="n">
        <v>0.50517</v>
      </c>
      <c r="D1241" s="6" t="n">
        <v>0.24832</v>
      </c>
      <c r="E1241" s="6">
        <f>C1241*sel_scale</f>
        <v/>
      </c>
      <c r="F1241" s="6">
        <f>IF(AND(B1241&gt;=10,B1241&lt;=14),sel_ev_daily*sel_dayshare/5,IF(OR(B1241&gt;=22,B1241&lt;=5),sel_ev_daily*(1-sel_dayshare)/8,0))</f>
        <v/>
      </c>
    </row>
    <row r="1242">
      <c r="A1242" s="6" t="inlineStr">
        <is>
          <t>2012-08-21</t>
        </is>
      </c>
      <c r="B1242" s="6" t="n">
        <v>16</v>
      </c>
      <c r="C1242" s="6" t="n">
        <v>0.6147</v>
      </c>
      <c r="D1242" s="6" t="n">
        <v>0.07556</v>
      </c>
      <c r="E1242" s="6">
        <f>C1242*sel_scale</f>
        <v/>
      </c>
      <c r="F1242" s="6">
        <f>IF(AND(B1242&gt;=10,B1242&lt;=14),sel_ev_daily*sel_dayshare/5,IF(OR(B1242&gt;=22,B1242&lt;=5),sel_ev_daily*(1-sel_dayshare)/8,0))</f>
        <v/>
      </c>
    </row>
    <row r="1243">
      <c r="A1243" s="6" t="inlineStr">
        <is>
          <t>2012-08-21</t>
        </is>
      </c>
      <c r="B1243" s="6" t="n">
        <v>17</v>
      </c>
      <c r="C1243" s="6" t="n">
        <v>1.03409</v>
      </c>
      <c r="D1243" s="6" t="n">
        <v>0.00272</v>
      </c>
      <c r="E1243" s="6">
        <f>C1243*sel_scale</f>
        <v/>
      </c>
      <c r="F1243" s="6">
        <f>IF(AND(B1243&gt;=10,B1243&lt;=14),sel_ev_daily*sel_dayshare/5,IF(OR(B1243&gt;=22,B1243&lt;=5),sel_ev_daily*(1-sel_dayshare)/8,0))</f>
        <v/>
      </c>
    </row>
    <row r="1244">
      <c r="A1244" s="6" t="inlineStr">
        <is>
          <t>2012-08-21</t>
        </is>
      </c>
      <c r="B1244" s="6" t="n">
        <v>18</v>
      </c>
      <c r="C1244" s="6" t="n">
        <v>1.3135</v>
      </c>
      <c r="D1244" s="6" t="n">
        <v>8.000000000000001e-05</v>
      </c>
      <c r="E1244" s="6">
        <f>C1244*sel_scale</f>
        <v/>
      </c>
      <c r="F1244" s="6">
        <f>IF(AND(B1244&gt;=10,B1244&lt;=14),sel_ev_daily*sel_dayshare/5,IF(OR(B1244&gt;=22,B1244&lt;=5),sel_ev_daily*(1-sel_dayshare)/8,0))</f>
        <v/>
      </c>
    </row>
    <row r="1245">
      <c r="A1245" s="6" t="inlineStr">
        <is>
          <t>2012-08-21</t>
        </is>
      </c>
      <c r="B1245" s="6" t="n">
        <v>19</v>
      </c>
      <c r="C1245" s="6" t="n">
        <v>1.19628</v>
      </c>
      <c r="D1245" s="6" t="n">
        <v>0.00011</v>
      </c>
      <c r="E1245" s="6">
        <f>C1245*sel_scale</f>
        <v/>
      </c>
      <c r="F1245" s="6">
        <f>IF(AND(B1245&gt;=10,B1245&lt;=14),sel_ev_daily*sel_dayshare/5,IF(OR(B1245&gt;=22,B1245&lt;=5),sel_ev_daily*(1-sel_dayshare)/8,0))</f>
        <v/>
      </c>
    </row>
    <row r="1246">
      <c r="A1246" s="6" t="inlineStr">
        <is>
          <t>2012-08-21</t>
        </is>
      </c>
      <c r="B1246" s="6" t="n">
        <v>20</v>
      </c>
      <c r="C1246" s="6" t="n">
        <v>1.20569</v>
      </c>
      <c r="D1246" s="6" t="n">
        <v>6e-05</v>
      </c>
      <c r="E1246" s="6">
        <f>C1246*sel_scale</f>
        <v/>
      </c>
      <c r="F1246" s="6">
        <f>IF(AND(B1246&gt;=10,B1246&lt;=14),sel_ev_daily*sel_dayshare/5,IF(OR(B1246&gt;=22,B1246&lt;=5),sel_ev_daily*(1-sel_dayshare)/8,0))</f>
        <v/>
      </c>
    </row>
    <row r="1247">
      <c r="A1247" s="6" t="inlineStr">
        <is>
          <t>2012-08-21</t>
        </is>
      </c>
      <c r="B1247" s="6" t="n">
        <v>21</v>
      </c>
      <c r="C1247" s="6" t="n">
        <v>1.10487</v>
      </c>
      <c r="D1247" s="6" t="n">
        <v>0.00012</v>
      </c>
      <c r="E1247" s="6">
        <f>C1247*sel_scale</f>
        <v/>
      </c>
      <c r="F1247" s="6">
        <f>IF(AND(B1247&gt;=10,B1247&lt;=14),sel_ev_daily*sel_dayshare/5,IF(OR(B1247&gt;=22,B1247&lt;=5),sel_ev_daily*(1-sel_dayshare)/8,0))</f>
        <v/>
      </c>
    </row>
    <row r="1248">
      <c r="A1248" s="6" t="inlineStr">
        <is>
          <t>2012-08-21</t>
        </is>
      </c>
      <c r="B1248" s="6" t="n">
        <v>22</v>
      </c>
      <c r="C1248" s="6" t="n">
        <v>1.02519</v>
      </c>
      <c r="D1248" s="6" t="n">
        <v>5e-05</v>
      </c>
      <c r="E1248" s="6">
        <f>C1248*sel_scale</f>
        <v/>
      </c>
      <c r="F1248" s="6">
        <f>IF(AND(B1248&gt;=10,B1248&lt;=14),sel_ev_daily*sel_dayshare/5,IF(OR(B1248&gt;=22,B1248&lt;=5),sel_ev_daily*(1-sel_dayshare)/8,0))</f>
        <v/>
      </c>
    </row>
    <row r="1249">
      <c r="A1249" s="6" t="inlineStr">
        <is>
          <t>2012-08-21</t>
        </is>
      </c>
      <c r="B1249" s="6" t="n">
        <v>23</v>
      </c>
      <c r="C1249" s="6" t="n">
        <v>0.99743</v>
      </c>
      <c r="D1249" s="6" t="n">
        <v>0.00012</v>
      </c>
      <c r="E1249" s="6">
        <f>C1249*sel_scale</f>
        <v/>
      </c>
      <c r="F1249" s="6">
        <f>IF(AND(B1249&gt;=10,B1249&lt;=14),sel_ev_daily*sel_dayshare/5,IF(OR(B1249&gt;=22,B1249&lt;=5),sel_ev_daily*(1-sel_dayshare)/8,0))</f>
        <v/>
      </c>
    </row>
    <row r="1250">
      <c r="A1250" s="6" t="inlineStr">
        <is>
          <t>2012-08-22</t>
        </is>
      </c>
      <c r="B1250" s="6" t="n">
        <v>0</v>
      </c>
      <c r="C1250" s="6" t="n">
        <v>1.08829</v>
      </c>
      <c r="D1250" s="6" t="n">
        <v>0.0002</v>
      </c>
      <c r="E1250" s="6">
        <f>C1250*sel_scale</f>
        <v/>
      </c>
      <c r="F1250" s="6">
        <f>IF(AND(B1250&gt;=10,B1250&lt;=14),sel_ev_daily*sel_dayshare/5,IF(OR(B1250&gt;=22,B1250&lt;=5),sel_ev_daily*(1-sel_dayshare)/8,0))</f>
        <v/>
      </c>
    </row>
    <row r="1251">
      <c r="A1251" s="6" t="inlineStr">
        <is>
          <t>2012-08-22</t>
        </is>
      </c>
      <c r="B1251" s="6" t="n">
        <v>1</v>
      </c>
      <c r="C1251" s="6" t="n">
        <v>0.83611</v>
      </c>
      <c r="D1251" s="6" t="n">
        <v>0.00056</v>
      </c>
      <c r="E1251" s="6">
        <f>C1251*sel_scale</f>
        <v/>
      </c>
      <c r="F1251" s="6">
        <f>IF(AND(B1251&gt;=10,B1251&lt;=14),sel_ev_daily*sel_dayshare/5,IF(OR(B1251&gt;=22,B1251&lt;=5),sel_ev_daily*(1-sel_dayshare)/8,0))</f>
        <v/>
      </c>
    </row>
    <row r="1252">
      <c r="A1252" s="6" t="inlineStr">
        <is>
          <t>2012-08-22</t>
        </is>
      </c>
      <c r="B1252" s="6" t="n">
        <v>2</v>
      </c>
      <c r="C1252" s="6" t="n">
        <v>0.5783</v>
      </c>
      <c r="D1252" s="6" t="n">
        <v>0.00133</v>
      </c>
      <c r="E1252" s="6">
        <f>C1252*sel_scale</f>
        <v/>
      </c>
      <c r="F1252" s="6">
        <f>IF(AND(B1252&gt;=10,B1252&lt;=14),sel_ev_daily*sel_dayshare/5,IF(OR(B1252&gt;=22,B1252&lt;=5),sel_ev_daily*(1-sel_dayshare)/8,0))</f>
        <v/>
      </c>
    </row>
    <row r="1253">
      <c r="A1253" s="6" t="inlineStr">
        <is>
          <t>2012-08-22</t>
        </is>
      </c>
      <c r="B1253" s="6" t="n">
        <v>3</v>
      </c>
      <c r="C1253" s="6" t="n">
        <v>0.42843</v>
      </c>
      <c r="D1253" s="6" t="n">
        <v>0.00205</v>
      </c>
      <c r="E1253" s="6">
        <f>C1253*sel_scale</f>
        <v/>
      </c>
      <c r="F1253" s="6">
        <f>IF(AND(B1253&gt;=10,B1253&lt;=14),sel_ev_daily*sel_dayshare/5,IF(OR(B1253&gt;=22,B1253&lt;=5),sel_ev_daily*(1-sel_dayshare)/8,0))</f>
        <v/>
      </c>
    </row>
    <row r="1254">
      <c r="A1254" s="6" t="inlineStr">
        <is>
          <t>2012-08-22</t>
        </is>
      </c>
      <c r="B1254" s="6" t="n">
        <v>4</v>
      </c>
      <c r="C1254" s="6" t="n">
        <v>0.47996</v>
      </c>
      <c r="D1254" s="6" t="n">
        <v>0.00228</v>
      </c>
      <c r="E1254" s="6">
        <f>C1254*sel_scale</f>
        <v/>
      </c>
      <c r="F1254" s="6">
        <f>IF(AND(B1254&gt;=10,B1254&lt;=14),sel_ev_daily*sel_dayshare/5,IF(OR(B1254&gt;=22,B1254&lt;=5),sel_ev_daily*(1-sel_dayshare)/8,0))</f>
        <v/>
      </c>
    </row>
    <row r="1255">
      <c r="A1255" s="6" t="inlineStr">
        <is>
          <t>2012-08-22</t>
        </is>
      </c>
      <c r="B1255" s="6" t="n">
        <v>5</v>
      </c>
      <c r="C1255" s="6" t="n">
        <v>0.59314</v>
      </c>
      <c r="D1255" s="6" t="n">
        <v>0.00212</v>
      </c>
      <c r="E1255" s="6">
        <f>C1255*sel_scale</f>
        <v/>
      </c>
      <c r="F1255" s="6">
        <f>IF(AND(B1255&gt;=10,B1255&lt;=14),sel_ev_daily*sel_dayshare/5,IF(OR(B1255&gt;=22,B1255&lt;=5),sel_ev_daily*(1-sel_dayshare)/8,0))</f>
        <v/>
      </c>
    </row>
    <row r="1256">
      <c r="A1256" s="6" t="inlineStr">
        <is>
          <t>2012-08-22</t>
        </is>
      </c>
      <c r="B1256" s="6" t="n">
        <v>6</v>
      </c>
      <c r="C1256" s="6" t="n">
        <v>0.87797</v>
      </c>
      <c r="D1256" s="6" t="n">
        <v>0.00348</v>
      </c>
      <c r="E1256" s="6">
        <f>C1256*sel_scale</f>
        <v/>
      </c>
      <c r="F1256" s="6">
        <f>IF(AND(B1256&gt;=10,B1256&lt;=14),sel_ev_daily*sel_dayshare/5,IF(OR(B1256&gt;=22,B1256&lt;=5),sel_ev_daily*(1-sel_dayshare)/8,0))</f>
        <v/>
      </c>
    </row>
    <row r="1257">
      <c r="A1257" s="6" t="inlineStr">
        <is>
          <t>2012-08-22</t>
        </is>
      </c>
      <c r="B1257" s="6" t="n">
        <v>7</v>
      </c>
      <c r="C1257" s="6" t="n">
        <v>0.8847</v>
      </c>
      <c r="D1257" s="6" t="n">
        <v>0.0896</v>
      </c>
      <c r="E1257" s="6">
        <f>C1257*sel_scale</f>
        <v/>
      </c>
      <c r="F1257" s="6">
        <f>IF(AND(B1257&gt;=10,B1257&lt;=14),sel_ev_daily*sel_dayshare/5,IF(OR(B1257&gt;=22,B1257&lt;=5),sel_ev_daily*(1-sel_dayshare)/8,0))</f>
        <v/>
      </c>
    </row>
    <row r="1258">
      <c r="A1258" s="6" t="inlineStr">
        <is>
          <t>2012-08-22</t>
        </is>
      </c>
      <c r="B1258" s="6" t="n">
        <v>8</v>
      </c>
      <c r="C1258" s="6" t="n">
        <v>0.80971</v>
      </c>
      <c r="D1258" s="6" t="n">
        <v>0.19874</v>
      </c>
      <c r="E1258" s="6">
        <f>C1258*sel_scale</f>
        <v/>
      </c>
      <c r="F1258" s="6">
        <f>IF(AND(B1258&gt;=10,B1258&lt;=14),sel_ev_daily*sel_dayshare/5,IF(OR(B1258&gt;=22,B1258&lt;=5),sel_ev_daily*(1-sel_dayshare)/8,0))</f>
        <v/>
      </c>
    </row>
    <row r="1259">
      <c r="A1259" s="6" t="inlineStr">
        <is>
          <t>2012-08-22</t>
        </is>
      </c>
      <c r="B1259" s="6" t="n">
        <v>9</v>
      </c>
      <c r="C1259" s="6" t="n">
        <v>0.65677</v>
      </c>
      <c r="D1259" s="6" t="n">
        <v>0.23991</v>
      </c>
      <c r="E1259" s="6">
        <f>C1259*sel_scale</f>
        <v/>
      </c>
      <c r="F1259" s="6">
        <f>IF(AND(B1259&gt;=10,B1259&lt;=14),sel_ev_daily*sel_dayshare/5,IF(OR(B1259&gt;=22,B1259&lt;=5),sel_ev_daily*(1-sel_dayshare)/8,0))</f>
        <v/>
      </c>
    </row>
    <row r="1260">
      <c r="A1260" s="6" t="inlineStr">
        <is>
          <t>2012-08-22</t>
        </is>
      </c>
      <c r="B1260" s="6" t="n">
        <v>10</v>
      </c>
      <c r="C1260" s="6" t="n">
        <v>0.58435</v>
      </c>
      <c r="D1260" s="6" t="n">
        <v>0.40743</v>
      </c>
      <c r="E1260" s="6">
        <f>C1260*sel_scale</f>
        <v/>
      </c>
      <c r="F1260" s="6">
        <f>IF(AND(B1260&gt;=10,B1260&lt;=14),sel_ev_daily*sel_dayshare/5,IF(OR(B1260&gt;=22,B1260&lt;=5),sel_ev_daily*(1-sel_dayshare)/8,0))</f>
        <v/>
      </c>
    </row>
    <row r="1261">
      <c r="A1261" s="6" t="inlineStr">
        <is>
          <t>2012-08-22</t>
        </is>
      </c>
      <c r="B1261" s="6" t="n">
        <v>11</v>
      </c>
      <c r="C1261" s="6" t="n">
        <v>0.49491</v>
      </c>
      <c r="D1261" s="6" t="n">
        <v>0.61137</v>
      </c>
      <c r="E1261" s="6">
        <f>C1261*sel_scale</f>
        <v/>
      </c>
      <c r="F1261" s="6">
        <f>IF(AND(B1261&gt;=10,B1261&lt;=14),sel_ev_daily*sel_dayshare/5,IF(OR(B1261&gt;=22,B1261&lt;=5),sel_ev_daily*(1-sel_dayshare)/8,0))</f>
        <v/>
      </c>
    </row>
    <row r="1262">
      <c r="A1262" s="6" t="inlineStr">
        <is>
          <t>2012-08-22</t>
        </is>
      </c>
      <c r="B1262" s="6" t="n">
        <v>12</v>
      </c>
      <c r="C1262" s="6" t="n">
        <v>0.5092100000000001</v>
      </c>
      <c r="D1262" s="6" t="n">
        <v>0.60014</v>
      </c>
      <c r="E1262" s="6">
        <f>C1262*sel_scale</f>
        <v/>
      </c>
      <c r="F1262" s="6">
        <f>IF(AND(B1262&gt;=10,B1262&lt;=14),sel_ev_daily*sel_dayshare/5,IF(OR(B1262&gt;=22,B1262&lt;=5),sel_ev_daily*(1-sel_dayshare)/8,0))</f>
        <v/>
      </c>
    </row>
    <row r="1263">
      <c r="A1263" s="6" t="inlineStr">
        <is>
          <t>2012-08-22</t>
        </is>
      </c>
      <c r="B1263" s="6" t="n">
        <v>13</v>
      </c>
      <c r="C1263" s="6" t="n">
        <v>0.49285</v>
      </c>
      <c r="D1263" s="6" t="n">
        <v>0.50413</v>
      </c>
      <c r="E1263" s="6">
        <f>C1263*sel_scale</f>
        <v/>
      </c>
      <c r="F1263" s="6">
        <f>IF(AND(B1263&gt;=10,B1263&lt;=14),sel_ev_daily*sel_dayshare/5,IF(OR(B1263&gt;=22,B1263&lt;=5),sel_ev_daily*(1-sel_dayshare)/8,0))</f>
        <v/>
      </c>
    </row>
    <row r="1264">
      <c r="A1264" s="6" t="inlineStr">
        <is>
          <t>2012-08-22</t>
        </is>
      </c>
      <c r="B1264" s="6" t="n">
        <v>14</v>
      </c>
      <c r="C1264" s="6" t="n">
        <v>0.49504</v>
      </c>
      <c r="D1264" s="6" t="n">
        <v>0.32467</v>
      </c>
      <c r="E1264" s="6">
        <f>C1264*sel_scale</f>
        <v/>
      </c>
      <c r="F1264" s="6">
        <f>IF(AND(B1264&gt;=10,B1264&lt;=14),sel_ev_daily*sel_dayshare/5,IF(OR(B1264&gt;=22,B1264&lt;=5),sel_ev_daily*(1-sel_dayshare)/8,0))</f>
        <v/>
      </c>
    </row>
    <row r="1265">
      <c r="A1265" s="6" t="inlineStr">
        <is>
          <t>2012-08-22</t>
        </is>
      </c>
      <c r="B1265" s="6" t="n">
        <v>15</v>
      </c>
      <c r="C1265" s="6" t="n">
        <v>0.4762</v>
      </c>
      <c r="D1265" s="6" t="n">
        <v>0.19814</v>
      </c>
      <c r="E1265" s="6">
        <f>C1265*sel_scale</f>
        <v/>
      </c>
      <c r="F1265" s="6">
        <f>IF(AND(B1265&gt;=10,B1265&lt;=14),sel_ev_daily*sel_dayshare/5,IF(OR(B1265&gt;=22,B1265&lt;=5),sel_ev_daily*(1-sel_dayshare)/8,0))</f>
        <v/>
      </c>
    </row>
    <row r="1266">
      <c r="A1266" s="6" t="inlineStr">
        <is>
          <t>2012-08-22</t>
        </is>
      </c>
      <c r="B1266" s="6" t="n">
        <v>16</v>
      </c>
      <c r="C1266" s="6" t="n">
        <v>0.56366</v>
      </c>
      <c r="D1266" s="6" t="n">
        <v>0.06322999999999999</v>
      </c>
      <c r="E1266" s="6">
        <f>C1266*sel_scale</f>
        <v/>
      </c>
      <c r="F1266" s="6">
        <f>IF(AND(B1266&gt;=10,B1266&lt;=14),sel_ev_daily*sel_dayshare/5,IF(OR(B1266&gt;=22,B1266&lt;=5),sel_ev_daily*(1-sel_dayshare)/8,0))</f>
        <v/>
      </c>
    </row>
    <row r="1267">
      <c r="A1267" s="6" t="inlineStr">
        <is>
          <t>2012-08-22</t>
        </is>
      </c>
      <c r="B1267" s="6" t="n">
        <v>17</v>
      </c>
      <c r="C1267" s="6" t="n">
        <v>0.83491</v>
      </c>
      <c r="D1267" s="6" t="n">
        <v>0.00171</v>
      </c>
      <c r="E1267" s="6">
        <f>C1267*sel_scale</f>
        <v/>
      </c>
      <c r="F1267" s="6">
        <f>IF(AND(B1267&gt;=10,B1267&lt;=14),sel_ev_daily*sel_dayshare/5,IF(OR(B1267&gt;=22,B1267&lt;=5),sel_ev_daily*(1-sel_dayshare)/8,0))</f>
        <v/>
      </c>
    </row>
    <row r="1268">
      <c r="A1268" s="6" t="inlineStr">
        <is>
          <t>2012-08-22</t>
        </is>
      </c>
      <c r="B1268" s="6" t="n">
        <v>18</v>
      </c>
      <c r="C1268" s="6" t="n">
        <v>1.01525</v>
      </c>
      <c r="D1268" s="6" t="n">
        <v>0.00012</v>
      </c>
      <c r="E1268" s="6">
        <f>C1268*sel_scale</f>
        <v/>
      </c>
      <c r="F1268" s="6">
        <f>IF(AND(B1268&gt;=10,B1268&lt;=14),sel_ev_daily*sel_dayshare/5,IF(OR(B1268&gt;=22,B1268&lt;=5),sel_ev_daily*(1-sel_dayshare)/8,0))</f>
        <v/>
      </c>
    </row>
    <row r="1269">
      <c r="A1269" s="6" t="inlineStr">
        <is>
          <t>2012-08-22</t>
        </is>
      </c>
      <c r="B1269" s="6" t="n">
        <v>19</v>
      </c>
      <c r="C1269" s="6" t="n">
        <v>1.0632</v>
      </c>
      <c r="D1269" s="6" t="n">
        <v>0.00011</v>
      </c>
      <c r="E1269" s="6">
        <f>C1269*sel_scale</f>
        <v/>
      </c>
      <c r="F1269" s="6">
        <f>IF(AND(B1269&gt;=10,B1269&lt;=14),sel_ev_daily*sel_dayshare/5,IF(OR(B1269&gt;=22,B1269&lt;=5),sel_ev_daily*(1-sel_dayshare)/8,0))</f>
        <v/>
      </c>
    </row>
    <row r="1270">
      <c r="A1270" s="6" t="inlineStr">
        <is>
          <t>2012-08-22</t>
        </is>
      </c>
      <c r="B1270" s="6" t="n">
        <v>20</v>
      </c>
      <c r="C1270" s="6" t="n">
        <v>0.98689</v>
      </c>
      <c r="D1270" s="6" t="n">
        <v>5e-05</v>
      </c>
      <c r="E1270" s="6">
        <f>C1270*sel_scale</f>
        <v/>
      </c>
      <c r="F1270" s="6">
        <f>IF(AND(B1270&gt;=10,B1270&lt;=14),sel_ev_daily*sel_dayshare/5,IF(OR(B1270&gt;=22,B1270&lt;=5),sel_ev_daily*(1-sel_dayshare)/8,0))</f>
        <v/>
      </c>
    </row>
    <row r="1271">
      <c r="A1271" s="6" t="inlineStr">
        <is>
          <t>2012-08-22</t>
        </is>
      </c>
      <c r="B1271" s="6" t="n">
        <v>21</v>
      </c>
      <c r="C1271" s="6" t="n">
        <v>0.95282</v>
      </c>
      <c r="D1271" s="6" t="n">
        <v>0.00012</v>
      </c>
      <c r="E1271" s="6">
        <f>C1271*sel_scale</f>
        <v/>
      </c>
      <c r="F1271" s="6">
        <f>IF(AND(B1271&gt;=10,B1271&lt;=14),sel_ev_daily*sel_dayshare/5,IF(OR(B1271&gt;=22,B1271&lt;=5),sel_ev_daily*(1-sel_dayshare)/8,0))</f>
        <v/>
      </c>
    </row>
    <row r="1272">
      <c r="A1272" s="6" t="inlineStr">
        <is>
          <t>2012-08-22</t>
        </is>
      </c>
      <c r="B1272" s="6" t="n">
        <v>22</v>
      </c>
      <c r="C1272" s="6" t="n">
        <v>0.91847</v>
      </c>
      <c r="D1272" s="6" t="n">
        <v>0.00013</v>
      </c>
      <c r="E1272" s="6">
        <f>C1272*sel_scale</f>
        <v/>
      </c>
      <c r="F1272" s="6">
        <f>IF(AND(B1272&gt;=10,B1272&lt;=14),sel_ev_daily*sel_dayshare/5,IF(OR(B1272&gt;=22,B1272&lt;=5),sel_ev_daily*(1-sel_dayshare)/8,0))</f>
        <v/>
      </c>
    </row>
    <row r="1273">
      <c r="A1273" s="6" t="inlineStr">
        <is>
          <t>2012-08-22</t>
        </is>
      </c>
      <c r="B1273" s="6" t="n">
        <v>23</v>
      </c>
      <c r="C1273" s="6" t="n">
        <v>0.98166</v>
      </c>
      <c r="D1273" s="6" t="n">
        <v>0.00013</v>
      </c>
      <c r="E1273" s="6">
        <f>C1273*sel_scale</f>
        <v/>
      </c>
      <c r="F1273" s="6">
        <f>IF(AND(B1273&gt;=10,B1273&lt;=14),sel_ev_daily*sel_dayshare/5,IF(OR(B1273&gt;=22,B1273&lt;=5),sel_ev_daily*(1-sel_dayshare)/8,0))</f>
        <v/>
      </c>
    </row>
    <row r="1274">
      <c r="A1274" s="6" t="inlineStr">
        <is>
          <t>2012-08-23</t>
        </is>
      </c>
      <c r="B1274" s="6" t="n">
        <v>0</v>
      </c>
      <c r="C1274" s="6" t="n">
        <v>1.01789</v>
      </c>
      <c r="D1274" s="6" t="n">
        <v>0.00061</v>
      </c>
      <c r="E1274" s="6">
        <f>C1274*sel_scale</f>
        <v/>
      </c>
      <c r="F1274" s="6">
        <f>IF(AND(B1274&gt;=10,B1274&lt;=14),sel_ev_daily*sel_dayshare/5,IF(OR(B1274&gt;=22,B1274&lt;=5),sel_ev_daily*(1-sel_dayshare)/8,0))</f>
        <v/>
      </c>
    </row>
    <row r="1275">
      <c r="A1275" s="6" t="inlineStr">
        <is>
          <t>2012-08-23</t>
        </is>
      </c>
      <c r="B1275" s="6" t="n">
        <v>1</v>
      </c>
      <c r="C1275" s="6" t="n">
        <v>0.73786</v>
      </c>
      <c r="D1275" s="6" t="n">
        <v>0.0006400000000000001</v>
      </c>
      <c r="E1275" s="6">
        <f>C1275*sel_scale</f>
        <v/>
      </c>
      <c r="F1275" s="6">
        <f>IF(AND(B1275&gt;=10,B1275&lt;=14),sel_ev_daily*sel_dayshare/5,IF(OR(B1275&gt;=22,B1275&lt;=5),sel_ev_daily*(1-sel_dayshare)/8,0))</f>
        <v/>
      </c>
    </row>
    <row r="1276">
      <c r="A1276" s="6" t="inlineStr">
        <is>
          <t>2012-08-23</t>
        </is>
      </c>
      <c r="B1276" s="6" t="n">
        <v>2</v>
      </c>
      <c r="C1276" s="6" t="n">
        <v>0.50034</v>
      </c>
      <c r="D1276" s="6" t="n">
        <v>0.00156</v>
      </c>
      <c r="E1276" s="6">
        <f>C1276*sel_scale</f>
        <v/>
      </c>
      <c r="F1276" s="6">
        <f>IF(AND(B1276&gt;=10,B1276&lt;=14),sel_ev_daily*sel_dayshare/5,IF(OR(B1276&gt;=22,B1276&lt;=5),sel_ev_daily*(1-sel_dayshare)/8,0))</f>
        <v/>
      </c>
    </row>
    <row r="1277">
      <c r="A1277" s="6" t="inlineStr">
        <is>
          <t>2012-08-23</t>
        </is>
      </c>
      <c r="B1277" s="6" t="n">
        <v>3</v>
      </c>
      <c r="C1277" s="6" t="n">
        <v>0.41657</v>
      </c>
      <c r="D1277" s="6" t="n">
        <v>0.00192</v>
      </c>
      <c r="E1277" s="6">
        <f>C1277*sel_scale</f>
        <v/>
      </c>
      <c r="F1277" s="6">
        <f>IF(AND(B1277&gt;=10,B1277&lt;=14),sel_ev_daily*sel_dayshare/5,IF(OR(B1277&gt;=22,B1277&lt;=5),sel_ev_daily*(1-sel_dayshare)/8,0))</f>
        <v/>
      </c>
    </row>
    <row r="1278">
      <c r="A1278" s="6" t="inlineStr">
        <is>
          <t>2012-08-23</t>
        </is>
      </c>
      <c r="B1278" s="6" t="n">
        <v>4</v>
      </c>
      <c r="C1278" s="6" t="n">
        <v>0.43326</v>
      </c>
      <c r="D1278" s="6" t="n">
        <v>0.00231</v>
      </c>
      <c r="E1278" s="6">
        <f>C1278*sel_scale</f>
        <v/>
      </c>
      <c r="F1278" s="6">
        <f>IF(AND(B1278&gt;=10,B1278&lt;=14),sel_ev_daily*sel_dayshare/5,IF(OR(B1278&gt;=22,B1278&lt;=5),sel_ev_daily*(1-sel_dayshare)/8,0))</f>
        <v/>
      </c>
    </row>
    <row r="1279">
      <c r="A1279" s="6" t="inlineStr">
        <is>
          <t>2012-08-23</t>
        </is>
      </c>
      <c r="B1279" s="6" t="n">
        <v>5</v>
      </c>
      <c r="C1279" s="6" t="n">
        <v>0.50986</v>
      </c>
      <c r="D1279" s="6" t="n">
        <v>0.00259</v>
      </c>
      <c r="E1279" s="6">
        <f>C1279*sel_scale</f>
        <v/>
      </c>
      <c r="F1279" s="6">
        <f>IF(AND(B1279&gt;=10,B1279&lt;=14),sel_ev_daily*sel_dayshare/5,IF(OR(B1279&gt;=22,B1279&lt;=5),sel_ev_daily*(1-sel_dayshare)/8,0))</f>
        <v/>
      </c>
    </row>
    <row r="1280">
      <c r="A1280" s="6" t="inlineStr">
        <is>
          <t>2012-08-23</t>
        </is>
      </c>
      <c r="B1280" s="6" t="n">
        <v>6</v>
      </c>
      <c r="C1280" s="6" t="n">
        <v>0.7605</v>
      </c>
      <c r="D1280" s="6" t="n">
        <v>0.0064</v>
      </c>
      <c r="E1280" s="6">
        <f>C1280*sel_scale</f>
        <v/>
      </c>
      <c r="F1280" s="6">
        <f>IF(AND(B1280&gt;=10,B1280&lt;=14),sel_ev_daily*sel_dayshare/5,IF(OR(B1280&gt;=22,B1280&lt;=5),sel_ev_daily*(1-sel_dayshare)/8,0))</f>
        <v/>
      </c>
    </row>
    <row r="1281">
      <c r="A1281" s="6" t="inlineStr">
        <is>
          <t>2012-08-23</t>
        </is>
      </c>
      <c r="B1281" s="6" t="n">
        <v>7</v>
      </c>
      <c r="C1281" s="6" t="n">
        <v>0.79613</v>
      </c>
      <c r="D1281" s="6" t="n">
        <v>0.10094</v>
      </c>
      <c r="E1281" s="6">
        <f>C1281*sel_scale</f>
        <v/>
      </c>
      <c r="F1281" s="6">
        <f>IF(AND(B1281&gt;=10,B1281&lt;=14),sel_ev_daily*sel_dayshare/5,IF(OR(B1281&gt;=22,B1281&lt;=5),sel_ev_daily*(1-sel_dayshare)/8,0))</f>
        <v/>
      </c>
    </row>
    <row r="1282">
      <c r="A1282" s="6" t="inlineStr">
        <is>
          <t>2012-08-23</t>
        </is>
      </c>
      <c r="B1282" s="6" t="n">
        <v>8</v>
      </c>
      <c r="C1282" s="6" t="n">
        <v>0.64229</v>
      </c>
      <c r="D1282" s="6" t="n">
        <v>0.22099</v>
      </c>
      <c r="E1282" s="6">
        <f>C1282*sel_scale</f>
        <v/>
      </c>
      <c r="F1282" s="6">
        <f>IF(AND(B1282&gt;=10,B1282&lt;=14),sel_ev_daily*sel_dayshare/5,IF(OR(B1282&gt;=22,B1282&lt;=5),sel_ev_daily*(1-sel_dayshare)/8,0))</f>
        <v/>
      </c>
    </row>
    <row r="1283">
      <c r="A1283" s="6" t="inlineStr">
        <is>
          <t>2012-08-23</t>
        </is>
      </c>
      <c r="B1283" s="6" t="n">
        <v>9</v>
      </c>
      <c r="C1283" s="6" t="n">
        <v>0.52647</v>
      </c>
      <c r="D1283" s="6" t="n">
        <v>0.37826</v>
      </c>
      <c r="E1283" s="6">
        <f>C1283*sel_scale</f>
        <v/>
      </c>
      <c r="F1283" s="6">
        <f>IF(AND(B1283&gt;=10,B1283&lt;=14),sel_ev_daily*sel_dayshare/5,IF(OR(B1283&gt;=22,B1283&lt;=5),sel_ev_daily*(1-sel_dayshare)/8,0))</f>
        <v/>
      </c>
    </row>
    <row r="1284">
      <c r="A1284" s="6" t="inlineStr">
        <is>
          <t>2012-08-23</t>
        </is>
      </c>
      <c r="B1284" s="6" t="n">
        <v>10</v>
      </c>
      <c r="C1284" s="6" t="n">
        <v>0.51534</v>
      </c>
      <c r="D1284" s="6" t="n">
        <v>0.56173</v>
      </c>
      <c r="E1284" s="6">
        <f>C1284*sel_scale</f>
        <v/>
      </c>
      <c r="F1284" s="6">
        <f>IF(AND(B1284&gt;=10,B1284&lt;=14),sel_ev_daily*sel_dayshare/5,IF(OR(B1284&gt;=22,B1284&lt;=5),sel_ev_daily*(1-sel_dayshare)/8,0))</f>
        <v/>
      </c>
    </row>
    <row r="1285">
      <c r="A1285" s="6" t="inlineStr">
        <is>
          <t>2012-08-23</t>
        </is>
      </c>
      <c r="B1285" s="6" t="n">
        <v>11</v>
      </c>
      <c r="C1285" s="6" t="n">
        <v>0.50226</v>
      </c>
      <c r="D1285" s="6" t="n">
        <v>0.58675</v>
      </c>
      <c r="E1285" s="6">
        <f>C1285*sel_scale</f>
        <v/>
      </c>
      <c r="F1285" s="6">
        <f>IF(AND(B1285&gt;=10,B1285&lt;=14),sel_ev_daily*sel_dayshare/5,IF(OR(B1285&gt;=22,B1285&lt;=5),sel_ev_daily*(1-sel_dayshare)/8,0))</f>
        <v/>
      </c>
    </row>
    <row r="1286">
      <c r="A1286" s="6" t="inlineStr">
        <is>
          <t>2012-08-23</t>
        </is>
      </c>
      <c r="B1286" s="6" t="n">
        <v>12</v>
      </c>
      <c r="C1286" s="6" t="n">
        <v>0.48274</v>
      </c>
      <c r="D1286" s="6" t="n">
        <v>0.5930800000000001</v>
      </c>
      <c r="E1286" s="6">
        <f>C1286*sel_scale</f>
        <v/>
      </c>
      <c r="F1286" s="6">
        <f>IF(AND(B1286&gt;=10,B1286&lt;=14),sel_ev_daily*sel_dayshare/5,IF(OR(B1286&gt;=22,B1286&lt;=5),sel_ev_daily*(1-sel_dayshare)/8,0))</f>
        <v/>
      </c>
    </row>
    <row r="1287">
      <c r="A1287" s="6" t="inlineStr">
        <is>
          <t>2012-08-23</t>
        </is>
      </c>
      <c r="B1287" s="6" t="n">
        <v>13</v>
      </c>
      <c r="C1287" s="6" t="n">
        <v>0.47469</v>
      </c>
      <c r="D1287" s="6" t="n">
        <v>0.4281</v>
      </c>
      <c r="E1287" s="6">
        <f>C1287*sel_scale</f>
        <v/>
      </c>
      <c r="F1287" s="6">
        <f>IF(AND(B1287&gt;=10,B1287&lt;=14),sel_ev_daily*sel_dayshare/5,IF(OR(B1287&gt;=22,B1287&lt;=5),sel_ev_daily*(1-sel_dayshare)/8,0))</f>
        <v/>
      </c>
    </row>
    <row r="1288">
      <c r="A1288" s="6" t="inlineStr">
        <is>
          <t>2012-08-23</t>
        </is>
      </c>
      <c r="B1288" s="6" t="n">
        <v>14</v>
      </c>
      <c r="C1288" s="6" t="n">
        <v>0.46605</v>
      </c>
      <c r="D1288" s="6" t="n">
        <v>0.33428</v>
      </c>
      <c r="E1288" s="6">
        <f>C1288*sel_scale</f>
        <v/>
      </c>
      <c r="F1288" s="6">
        <f>IF(AND(B1288&gt;=10,B1288&lt;=14),sel_ev_daily*sel_dayshare/5,IF(OR(B1288&gt;=22,B1288&lt;=5),sel_ev_daily*(1-sel_dayshare)/8,0))</f>
        <v/>
      </c>
    </row>
    <row r="1289">
      <c r="A1289" s="6" t="inlineStr">
        <is>
          <t>2012-08-23</t>
        </is>
      </c>
      <c r="B1289" s="6" t="n">
        <v>15</v>
      </c>
      <c r="C1289" s="6" t="n">
        <v>0.47587</v>
      </c>
      <c r="D1289" s="6" t="n">
        <v>0.18119</v>
      </c>
      <c r="E1289" s="6">
        <f>C1289*sel_scale</f>
        <v/>
      </c>
      <c r="F1289" s="6">
        <f>IF(AND(B1289&gt;=10,B1289&lt;=14),sel_ev_daily*sel_dayshare/5,IF(OR(B1289&gt;=22,B1289&lt;=5),sel_ev_daily*(1-sel_dayshare)/8,0))</f>
        <v/>
      </c>
    </row>
    <row r="1290">
      <c r="A1290" s="6" t="inlineStr">
        <is>
          <t>2012-08-23</t>
        </is>
      </c>
      <c r="B1290" s="6" t="n">
        <v>16</v>
      </c>
      <c r="C1290" s="6" t="n">
        <v>0.56348</v>
      </c>
      <c r="D1290" s="6" t="n">
        <v>0.02147</v>
      </c>
      <c r="E1290" s="6">
        <f>C1290*sel_scale</f>
        <v/>
      </c>
      <c r="F1290" s="6">
        <f>IF(AND(B1290&gt;=10,B1290&lt;=14),sel_ev_daily*sel_dayshare/5,IF(OR(B1290&gt;=22,B1290&lt;=5),sel_ev_daily*(1-sel_dayshare)/8,0))</f>
        <v/>
      </c>
    </row>
    <row r="1291">
      <c r="A1291" s="6" t="inlineStr">
        <is>
          <t>2012-08-23</t>
        </is>
      </c>
      <c r="B1291" s="6" t="n">
        <v>17</v>
      </c>
      <c r="C1291" s="6" t="n">
        <v>0.8562</v>
      </c>
      <c r="D1291" s="6" t="n">
        <v>0.00016</v>
      </c>
      <c r="E1291" s="6">
        <f>C1291*sel_scale</f>
        <v/>
      </c>
      <c r="F1291" s="6">
        <f>IF(AND(B1291&gt;=10,B1291&lt;=14),sel_ev_daily*sel_dayshare/5,IF(OR(B1291&gt;=22,B1291&lt;=5),sel_ev_daily*(1-sel_dayshare)/8,0))</f>
        <v/>
      </c>
    </row>
    <row r="1292">
      <c r="A1292" s="6" t="inlineStr">
        <is>
          <t>2012-08-23</t>
        </is>
      </c>
      <c r="B1292" s="6" t="n">
        <v>18</v>
      </c>
      <c r="C1292" s="6" t="n">
        <v>1.02499</v>
      </c>
      <c r="D1292" s="6" t="n">
        <v>9.000000000000001e-05</v>
      </c>
      <c r="E1292" s="6">
        <f>C1292*sel_scale</f>
        <v/>
      </c>
      <c r="F1292" s="6">
        <f>IF(AND(B1292&gt;=10,B1292&lt;=14),sel_ev_daily*sel_dayshare/5,IF(OR(B1292&gt;=22,B1292&lt;=5),sel_ev_daily*(1-sel_dayshare)/8,0))</f>
        <v/>
      </c>
    </row>
    <row r="1293">
      <c r="A1293" s="6" t="inlineStr">
        <is>
          <t>2012-08-23</t>
        </is>
      </c>
      <c r="B1293" s="6" t="n">
        <v>19</v>
      </c>
      <c r="C1293" s="6" t="n">
        <v>0.92816</v>
      </c>
      <c r="D1293" s="6" t="n">
        <v>0.0002</v>
      </c>
      <c r="E1293" s="6">
        <f>C1293*sel_scale</f>
        <v/>
      </c>
      <c r="F1293" s="6">
        <f>IF(AND(B1293&gt;=10,B1293&lt;=14),sel_ev_daily*sel_dayshare/5,IF(OR(B1293&gt;=22,B1293&lt;=5),sel_ev_daily*(1-sel_dayshare)/8,0))</f>
        <v/>
      </c>
    </row>
    <row r="1294">
      <c r="A1294" s="6" t="inlineStr">
        <is>
          <t>2012-08-23</t>
        </is>
      </c>
      <c r="B1294" s="6" t="n">
        <v>20</v>
      </c>
      <c r="C1294" s="6" t="n">
        <v>0.89222</v>
      </c>
      <c r="D1294" s="6" t="n">
        <v>6.999999999999999e-05</v>
      </c>
      <c r="E1294" s="6">
        <f>C1294*sel_scale</f>
        <v/>
      </c>
      <c r="F1294" s="6">
        <f>IF(AND(B1294&gt;=10,B1294&lt;=14),sel_ev_daily*sel_dayshare/5,IF(OR(B1294&gt;=22,B1294&lt;=5),sel_ev_daily*(1-sel_dayshare)/8,0))</f>
        <v/>
      </c>
    </row>
    <row r="1295">
      <c r="A1295" s="6" t="inlineStr">
        <is>
          <t>2012-08-23</t>
        </is>
      </c>
      <c r="B1295" s="6" t="n">
        <v>21</v>
      </c>
      <c r="C1295" s="6" t="n">
        <v>0.82026</v>
      </c>
      <c r="D1295" s="6" t="n">
        <v>0.0001</v>
      </c>
      <c r="E1295" s="6">
        <f>C1295*sel_scale</f>
        <v/>
      </c>
      <c r="F1295" s="6">
        <f>IF(AND(B1295&gt;=10,B1295&lt;=14),sel_ev_daily*sel_dayshare/5,IF(OR(B1295&gt;=22,B1295&lt;=5),sel_ev_daily*(1-sel_dayshare)/8,0))</f>
        <v/>
      </c>
    </row>
    <row r="1296">
      <c r="A1296" s="6" t="inlineStr">
        <is>
          <t>2012-08-23</t>
        </is>
      </c>
      <c r="B1296" s="6" t="n">
        <v>22</v>
      </c>
      <c r="C1296" s="6" t="n">
        <v>0.81618</v>
      </c>
      <c r="D1296" s="6" t="n">
        <v>0.00011</v>
      </c>
      <c r="E1296" s="6">
        <f>C1296*sel_scale</f>
        <v/>
      </c>
      <c r="F1296" s="6">
        <f>IF(AND(B1296&gt;=10,B1296&lt;=14),sel_ev_daily*sel_dayshare/5,IF(OR(B1296&gt;=22,B1296&lt;=5),sel_ev_daily*(1-sel_dayshare)/8,0))</f>
        <v/>
      </c>
    </row>
    <row r="1297">
      <c r="A1297" s="6" t="inlineStr">
        <is>
          <t>2012-08-23</t>
        </is>
      </c>
      <c r="B1297" s="6" t="n">
        <v>23</v>
      </c>
      <c r="C1297" s="6" t="n">
        <v>0.92554</v>
      </c>
      <c r="D1297" s="6" t="n">
        <v>9.000000000000001e-05</v>
      </c>
      <c r="E1297" s="6">
        <f>C1297*sel_scale</f>
        <v/>
      </c>
      <c r="F1297" s="6">
        <f>IF(AND(B1297&gt;=10,B1297&lt;=14),sel_ev_daily*sel_dayshare/5,IF(OR(B1297&gt;=22,B1297&lt;=5),sel_ev_daily*(1-sel_dayshare)/8,0))</f>
        <v/>
      </c>
    </row>
    <row r="1298">
      <c r="A1298" s="6" t="inlineStr">
        <is>
          <t>2012-08-24</t>
        </is>
      </c>
      <c r="B1298" s="6" t="n">
        <v>0</v>
      </c>
      <c r="C1298" s="6" t="n">
        <v>0.98991</v>
      </c>
      <c r="D1298" s="6" t="n">
        <v>0.00033</v>
      </c>
      <c r="E1298" s="6">
        <f>C1298*sel_scale</f>
        <v/>
      </c>
      <c r="F1298" s="6">
        <f>IF(AND(B1298&gt;=10,B1298&lt;=14),sel_ev_daily*sel_dayshare/5,IF(OR(B1298&gt;=22,B1298&lt;=5),sel_ev_daily*(1-sel_dayshare)/8,0))</f>
        <v/>
      </c>
    </row>
    <row r="1299">
      <c r="A1299" s="6" t="inlineStr">
        <is>
          <t>2012-08-24</t>
        </is>
      </c>
      <c r="B1299" s="6" t="n">
        <v>1</v>
      </c>
      <c r="C1299" s="6" t="n">
        <v>0.7311800000000001</v>
      </c>
      <c r="D1299" s="6" t="n">
        <v>0.00068</v>
      </c>
      <c r="E1299" s="6">
        <f>C1299*sel_scale</f>
        <v/>
      </c>
      <c r="F1299" s="6">
        <f>IF(AND(B1299&gt;=10,B1299&lt;=14),sel_ev_daily*sel_dayshare/5,IF(OR(B1299&gt;=22,B1299&lt;=5),sel_ev_daily*(1-sel_dayshare)/8,0))</f>
        <v/>
      </c>
    </row>
    <row r="1300">
      <c r="A1300" s="6" t="inlineStr">
        <is>
          <t>2012-08-24</t>
        </is>
      </c>
      <c r="B1300" s="6" t="n">
        <v>2</v>
      </c>
      <c r="C1300" s="6" t="n">
        <v>0.4933</v>
      </c>
      <c r="D1300" s="6" t="n">
        <v>0.00104</v>
      </c>
      <c r="E1300" s="6">
        <f>C1300*sel_scale</f>
        <v/>
      </c>
      <c r="F1300" s="6">
        <f>IF(AND(B1300&gt;=10,B1300&lt;=14),sel_ev_daily*sel_dayshare/5,IF(OR(B1300&gt;=22,B1300&lt;=5),sel_ev_daily*(1-sel_dayshare)/8,0))</f>
        <v/>
      </c>
    </row>
    <row r="1301">
      <c r="A1301" s="6" t="inlineStr">
        <is>
          <t>2012-08-24</t>
        </is>
      </c>
      <c r="B1301" s="6" t="n">
        <v>3</v>
      </c>
      <c r="C1301" s="6" t="n">
        <v>0.38564</v>
      </c>
      <c r="D1301" s="6" t="n">
        <v>0.00121</v>
      </c>
      <c r="E1301" s="6">
        <f>C1301*sel_scale</f>
        <v/>
      </c>
      <c r="F1301" s="6">
        <f>IF(AND(B1301&gt;=10,B1301&lt;=14),sel_ev_daily*sel_dayshare/5,IF(OR(B1301&gt;=22,B1301&lt;=5),sel_ev_daily*(1-sel_dayshare)/8,0))</f>
        <v/>
      </c>
    </row>
    <row r="1302">
      <c r="A1302" s="6" t="inlineStr">
        <is>
          <t>2012-08-24</t>
        </is>
      </c>
      <c r="B1302" s="6" t="n">
        <v>4</v>
      </c>
      <c r="C1302" s="6" t="n">
        <v>0.43393</v>
      </c>
      <c r="D1302" s="6" t="n">
        <v>0.00132</v>
      </c>
      <c r="E1302" s="6">
        <f>C1302*sel_scale</f>
        <v/>
      </c>
      <c r="F1302" s="6">
        <f>IF(AND(B1302&gt;=10,B1302&lt;=14),sel_ev_daily*sel_dayshare/5,IF(OR(B1302&gt;=22,B1302&lt;=5),sel_ev_daily*(1-sel_dayshare)/8,0))</f>
        <v/>
      </c>
    </row>
    <row r="1303">
      <c r="A1303" s="6" t="inlineStr">
        <is>
          <t>2012-08-24</t>
        </is>
      </c>
      <c r="B1303" s="6" t="n">
        <v>5</v>
      </c>
      <c r="C1303" s="6" t="n">
        <v>0.4934</v>
      </c>
      <c r="D1303" s="6" t="n">
        <v>0.00044</v>
      </c>
      <c r="E1303" s="6">
        <f>C1303*sel_scale</f>
        <v/>
      </c>
      <c r="F1303" s="6">
        <f>IF(AND(B1303&gt;=10,B1303&lt;=14),sel_ev_daily*sel_dayshare/5,IF(OR(B1303&gt;=22,B1303&lt;=5),sel_ev_daily*(1-sel_dayshare)/8,0))</f>
        <v/>
      </c>
    </row>
    <row r="1304">
      <c r="A1304" s="6" t="inlineStr">
        <is>
          <t>2012-08-24</t>
        </is>
      </c>
      <c r="B1304" s="6" t="n">
        <v>6</v>
      </c>
      <c r="C1304" s="6" t="n">
        <v>0.71224</v>
      </c>
      <c r="D1304" s="6" t="n">
        <v>0.0067</v>
      </c>
      <c r="E1304" s="6">
        <f>C1304*sel_scale</f>
        <v/>
      </c>
      <c r="F1304" s="6">
        <f>IF(AND(B1304&gt;=10,B1304&lt;=14),sel_ev_daily*sel_dayshare/5,IF(OR(B1304&gt;=22,B1304&lt;=5),sel_ev_daily*(1-sel_dayshare)/8,0))</f>
        <v/>
      </c>
    </row>
    <row r="1305">
      <c r="A1305" s="6" t="inlineStr">
        <is>
          <t>2012-08-24</t>
        </is>
      </c>
      <c r="B1305" s="6" t="n">
        <v>7</v>
      </c>
      <c r="C1305" s="6" t="n">
        <v>0.8601799999999999</v>
      </c>
      <c r="D1305" s="6" t="n">
        <v>0.11859</v>
      </c>
      <c r="E1305" s="6">
        <f>C1305*sel_scale</f>
        <v/>
      </c>
      <c r="F1305" s="6">
        <f>IF(AND(B1305&gt;=10,B1305&lt;=14),sel_ev_daily*sel_dayshare/5,IF(OR(B1305&gt;=22,B1305&lt;=5),sel_ev_daily*(1-sel_dayshare)/8,0))</f>
        <v/>
      </c>
    </row>
    <row r="1306">
      <c r="A1306" s="6" t="inlineStr">
        <is>
          <t>2012-08-24</t>
        </is>
      </c>
      <c r="B1306" s="6" t="n">
        <v>8</v>
      </c>
      <c r="C1306" s="6" t="n">
        <v>0.73808</v>
      </c>
      <c r="D1306" s="6" t="n">
        <v>0.32461</v>
      </c>
      <c r="E1306" s="6">
        <f>C1306*sel_scale</f>
        <v/>
      </c>
      <c r="F1306" s="6">
        <f>IF(AND(B1306&gt;=10,B1306&lt;=14),sel_ev_daily*sel_dayshare/5,IF(OR(B1306&gt;=22,B1306&lt;=5),sel_ev_daily*(1-sel_dayshare)/8,0))</f>
        <v/>
      </c>
    </row>
    <row r="1307">
      <c r="A1307" s="6" t="inlineStr">
        <is>
          <t>2012-08-24</t>
        </is>
      </c>
      <c r="B1307" s="6" t="n">
        <v>9</v>
      </c>
      <c r="C1307" s="6" t="n">
        <v>0.62048</v>
      </c>
      <c r="D1307" s="6" t="n">
        <v>0.51312</v>
      </c>
      <c r="E1307" s="6">
        <f>C1307*sel_scale</f>
        <v/>
      </c>
      <c r="F1307" s="6">
        <f>IF(AND(B1307&gt;=10,B1307&lt;=14),sel_ev_daily*sel_dayshare/5,IF(OR(B1307&gt;=22,B1307&lt;=5),sel_ev_daily*(1-sel_dayshare)/8,0))</f>
        <v/>
      </c>
    </row>
    <row r="1308">
      <c r="A1308" s="6" t="inlineStr">
        <is>
          <t>2012-08-24</t>
        </is>
      </c>
      <c r="B1308" s="6" t="n">
        <v>10</v>
      </c>
      <c r="C1308" s="6" t="n">
        <v>0.55186</v>
      </c>
      <c r="D1308" s="6" t="n">
        <v>0.63656</v>
      </c>
      <c r="E1308" s="6">
        <f>C1308*sel_scale</f>
        <v/>
      </c>
      <c r="F1308" s="6">
        <f>IF(AND(B1308&gt;=10,B1308&lt;=14),sel_ev_daily*sel_dayshare/5,IF(OR(B1308&gt;=22,B1308&lt;=5),sel_ev_daily*(1-sel_dayshare)/8,0))</f>
        <v/>
      </c>
    </row>
    <row r="1309">
      <c r="A1309" s="6" t="inlineStr">
        <is>
          <t>2012-08-24</t>
        </is>
      </c>
      <c r="B1309" s="6" t="n">
        <v>11</v>
      </c>
      <c r="C1309" s="6" t="n">
        <v>0.53874</v>
      </c>
      <c r="D1309" s="6" t="n">
        <v>0.6945</v>
      </c>
      <c r="E1309" s="6">
        <f>C1309*sel_scale</f>
        <v/>
      </c>
      <c r="F1309" s="6">
        <f>IF(AND(B1309&gt;=10,B1309&lt;=14),sel_ev_daily*sel_dayshare/5,IF(OR(B1309&gt;=22,B1309&lt;=5),sel_ev_daily*(1-sel_dayshare)/8,0))</f>
        <v/>
      </c>
    </row>
    <row r="1310">
      <c r="A1310" s="6" t="inlineStr">
        <is>
          <t>2012-08-24</t>
        </is>
      </c>
      <c r="B1310" s="6" t="n">
        <v>12</v>
      </c>
      <c r="C1310" s="6" t="n">
        <v>0.52396</v>
      </c>
      <c r="D1310" s="6" t="n">
        <v>0.69001</v>
      </c>
      <c r="E1310" s="6">
        <f>C1310*sel_scale</f>
        <v/>
      </c>
      <c r="F1310" s="6">
        <f>IF(AND(B1310&gt;=10,B1310&lt;=14),sel_ev_daily*sel_dayshare/5,IF(OR(B1310&gt;=22,B1310&lt;=5),sel_ev_daily*(1-sel_dayshare)/8,0))</f>
        <v/>
      </c>
    </row>
    <row r="1311">
      <c r="A1311" s="6" t="inlineStr">
        <is>
          <t>2012-08-24</t>
        </is>
      </c>
      <c r="B1311" s="6" t="n">
        <v>13</v>
      </c>
      <c r="C1311" s="6" t="n">
        <v>0.51651</v>
      </c>
      <c r="D1311" s="6" t="n">
        <v>0.62926</v>
      </c>
      <c r="E1311" s="6">
        <f>C1311*sel_scale</f>
        <v/>
      </c>
      <c r="F1311" s="6">
        <f>IF(AND(B1311&gt;=10,B1311&lt;=14),sel_ev_daily*sel_dayshare/5,IF(OR(B1311&gt;=22,B1311&lt;=5),sel_ev_daily*(1-sel_dayshare)/8,0))</f>
        <v/>
      </c>
    </row>
    <row r="1312">
      <c r="A1312" s="6" t="inlineStr">
        <is>
          <t>2012-08-24</t>
        </is>
      </c>
      <c r="B1312" s="6" t="n">
        <v>14</v>
      </c>
      <c r="C1312" s="6" t="n">
        <v>0.47163</v>
      </c>
      <c r="D1312" s="6" t="n">
        <v>0.49556</v>
      </c>
      <c r="E1312" s="6">
        <f>C1312*sel_scale</f>
        <v/>
      </c>
      <c r="F1312" s="6">
        <f>IF(AND(B1312&gt;=10,B1312&lt;=14),sel_ev_daily*sel_dayshare/5,IF(OR(B1312&gt;=22,B1312&lt;=5),sel_ev_daily*(1-sel_dayshare)/8,0))</f>
        <v/>
      </c>
    </row>
    <row r="1313">
      <c r="A1313" s="6" t="inlineStr">
        <is>
          <t>2012-08-24</t>
        </is>
      </c>
      <c r="B1313" s="6" t="n">
        <v>15</v>
      </c>
      <c r="C1313" s="6" t="n">
        <v>0.50401</v>
      </c>
      <c r="D1313" s="6" t="n">
        <v>0.2918</v>
      </c>
      <c r="E1313" s="6">
        <f>C1313*sel_scale</f>
        <v/>
      </c>
      <c r="F1313" s="6">
        <f>IF(AND(B1313&gt;=10,B1313&lt;=14),sel_ev_daily*sel_dayshare/5,IF(OR(B1313&gt;=22,B1313&lt;=5),sel_ev_daily*(1-sel_dayshare)/8,0))</f>
        <v/>
      </c>
    </row>
    <row r="1314">
      <c r="A1314" s="6" t="inlineStr">
        <is>
          <t>2012-08-24</t>
        </is>
      </c>
      <c r="B1314" s="6" t="n">
        <v>16</v>
      </c>
      <c r="C1314" s="6" t="n">
        <v>0.60782</v>
      </c>
      <c r="D1314" s="6" t="n">
        <v>0.08659</v>
      </c>
      <c r="E1314" s="6">
        <f>C1314*sel_scale</f>
        <v/>
      </c>
      <c r="F1314" s="6">
        <f>IF(AND(B1314&gt;=10,B1314&lt;=14),sel_ev_daily*sel_dayshare/5,IF(OR(B1314&gt;=22,B1314&lt;=5),sel_ev_daily*(1-sel_dayshare)/8,0))</f>
        <v/>
      </c>
    </row>
    <row r="1315">
      <c r="A1315" s="6" t="inlineStr">
        <is>
          <t>2012-08-24</t>
        </is>
      </c>
      <c r="B1315" s="6" t="n">
        <v>17</v>
      </c>
      <c r="C1315" s="6" t="n">
        <v>0.8524</v>
      </c>
      <c r="D1315" s="6" t="n">
        <v>0.00267</v>
      </c>
      <c r="E1315" s="6">
        <f>C1315*sel_scale</f>
        <v/>
      </c>
      <c r="F1315" s="6">
        <f>IF(AND(B1315&gt;=10,B1315&lt;=14),sel_ev_daily*sel_dayshare/5,IF(OR(B1315&gt;=22,B1315&lt;=5),sel_ev_daily*(1-sel_dayshare)/8,0))</f>
        <v/>
      </c>
    </row>
    <row r="1316">
      <c r="A1316" s="6" t="inlineStr">
        <is>
          <t>2012-08-24</t>
        </is>
      </c>
      <c r="B1316" s="6" t="n">
        <v>18</v>
      </c>
      <c r="C1316" s="6" t="n">
        <v>1.13736</v>
      </c>
      <c r="D1316" s="6" t="n">
        <v>4e-05</v>
      </c>
      <c r="E1316" s="6">
        <f>C1316*sel_scale</f>
        <v/>
      </c>
      <c r="F1316" s="6">
        <f>IF(AND(B1316&gt;=10,B1316&lt;=14),sel_ev_daily*sel_dayshare/5,IF(OR(B1316&gt;=22,B1316&lt;=5),sel_ev_daily*(1-sel_dayshare)/8,0))</f>
        <v/>
      </c>
    </row>
    <row r="1317">
      <c r="A1317" s="6" t="inlineStr">
        <is>
          <t>2012-08-24</t>
        </is>
      </c>
      <c r="B1317" s="6" t="n">
        <v>19</v>
      </c>
      <c r="C1317" s="6" t="n">
        <v>1.02923</v>
      </c>
      <c r="D1317" s="6" t="n">
        <v>9.000000000000001e-05</v>
      </c>
      <c r="E1317" s="6">
        <f>C1317*sel_scale</f>
        <v/>
      </c>
      <c r="F1317" s="6">
        <f>IF(AND(B1317&gt;=10,B1317&lt;=14),sel_ev_daily*sel_dayshare/5,IF(OR(B1317&gt;=22,B1317&lt;=5),sel_ev_daily*(1-sel_dayshare)/8,0))</f>
        <v/>
      </c>
    </row>
    <row r="1318">
      <c r="A1318" s="6" t="inlineStr">
        <is>
          <t>2012-08-24</t>
        </is>
      </c>
      <c r="B1318" s="6" t="n">
        <v>20</v>
      </c>
      <c r="C1318" s="6" t="n">
        <v>1.0259</v>
      </c>
      <c r="D1318" s="6" t="n">
        <v>6.999999999999999e-05</v>
      </c>
      <c r="E1318" s="6">
        <f>C1318*sel_scale</f>
        <v/>
      </c>
      <c r="F1318" s="6">
        <f>IF(AND(B1318&gt;=10,B1318&lt;=14),sel_ev_daily*sel_dayshare/5,IF(OR(B1318&gt;=22,B1318&lt;=5),sel_ev_daily*(1-sel_dayshare)/8,0))</f>
        <v/>
      </c>
    </row>
    <row r="1319">
      <c r="A1319" s="6" t="inlineStr">
        <is>
          <t>2012-08-24</t>
        </is>
      </c>
      <c r="B1319" s="6" t="n">
        <v>21</v>
      </c>
      <c r="C1319" s="6" t="n">
        <v>1.00782</v>
      </c>
      <c r="D1319" s="6" t="n">
        <v>6e-05</v>
      </c>
      <c r="E1319" s="6">
        <f>C1319*sel_scale</f>
        <v/>
      </c>
      <c r="F1319" s="6">
        <f>IF(AND(B1319&gt;=10,B1319&lt;=14),sel_ev_daily*sel_dayshare/5,IF(OR(B1319&gt;=22,B1319&lt;=5),sel_ev_daily*(1-sel_dayshare)/8,0))</f>
        <v/>
      </c>
    </row>
    <row r="1320">
      <c r="A1320" s="6" t="inlineStr">
        <is>
          <t>2012-08-24</t>
        </is>
      </c>
      <c r="B1320" s="6" t="n">
        <v>22</v>
      </c>
      <c r="C1320" s="6" t="n">
        <v>0.98771</v>
      </c>
      <c r="D1320" s="6" t="n">
        <v>6.999999999999999e-05</v>
      </c>
      <c r="E1320" s="6">
        <f>C1320*sel_scale</f>
        <v/>
      </c>
      <c r="F1320" s="6">
        <f>IF(AND(B1320&gt;=10,B1320&lt;=14),sel_ev_daily*sel_dayshare/5,IF(OR(B1320&gt;=22,B1320&lt;=5),sel_ev_daily*(1-sel_dayshare)/8,0))</f>
        <v/>
      </c>
    </row>
    <row r="1321">
      <c r="A1321" s="6" t="inlineStr">
        <is>
          <t>2012-08-24</t>
        </is>
      </c>
      <c r="B1321" s="6" t="n">
        <v>23</v>
      </c>
      <c r="C1321" s="6" t="n">
        <v>1.00873</v>
      </c>
      <c r="D1321" s="6" t="n">
        <v>0.00012</v>
      </c>
      <c r="E1321" s="6">
        <f>C1321*sel_scale</f>
        <v/>
      </c>
      <c r="F1321" s="6">
        <f>IF(AND(B1321&gt;=10,B1321&lt;=14),sel_ev_daily*sel_dayshare/5,IF(OR(B1321&gt;=22,B1321&lt;=5),sel_ev_daily*(1-sel_dayshare)/8,0))</f>
        <v/>
      </c>
    </row>
    <row r="1322">
      <c r="A1322" s="6" t="inlineStr">
        <is>
          <t>2012-08-25</t>
        </is>
      </c>
      <c r="B1322" s="6" t="n">
        <v>0</v>
      </c>
      <c r="C1322" s="6" t="n">
        <v>1.01189</v>
      </c>
      <c r="D1322" s="6" t="n">
        <v>0.00081</v>
      </c>
      <c r="E1322" s="6">
        <f>C1322*sel_scale</f>
        <v/>
      </c>
      <c r="F1322" s="6">
        <f>IF(AND(B1322&gt;=10,B1322&lt;=14),sel_ev_daily*sel_dayshare/5,IF(OR(B1322&gt;=22,B1322&lt;=5),sel_ev_daily*(1-sel_dayshare)/8,0))</f>
        <v/>
      </c>
    </row>
    <row r="1323">
      <c r="A1323" s="6" t="inlineStr">
        <is>
          <t>2012-08-25</t>
        </is>
      </c>
      <c r="B1323" s="6" t="n">
        <v>1</v>
      </c>
      <c r="C1323" s="6" t="n">
        <v>0.78416</v>
      </c>
      <c r="D1323" s="6" t="n">
        <v>0.00168</v>
      </c>
      <c r="E1323" s="6">
        <f>C1323*sel_scale</f>
        <v/>
      </c>
      <c r="F1323" s="6">
        <f>IF(AND(B1323&gt;=10,B1323&lt;=14),sel_ev_daily*sel_dayshare/5,IF(OR(B1323&gt;=22,B1323&lt;=5),sel_ev_daily*(1-sel_dayshare)/8,0))</f>
        <v/>
      </c>
    </row>
    <row r="1324">
      <c r="A1324" s="6" t="inlineStr">
        <is>
          <t>2012-08-25</t>
        </is>
      </c>
      <c r="B1324" s="6" t="n">
        <v>2</v>
      </c>
      <c r="C1324" s="6" t="n">
        <v>0.57991</v>
      </c>
      <c r="D1324" s="6" t="n">
        <v>0.00215</v>
      </c>
      <c r="E1324" s="6">
        <f>C1324*sel_scale</f>
        <v/>
      </c>
      <c r="F1324" s="6">
        <f>IF(AND(B1324&gt;=10,B1324&lt;=14),sel_ev_daily*sel_dayshare/5,IF(OR(B1324&gt;=22,B1324&lt;=5),sel_ev_daily*(1-sel_dayshare)/8,0))</f>
        <v/>
      </c>
    </row>
    <row r="1325">
      <c r="A1325" s="6" t="inlineStr">
        <is>
          <t>2012-08-25</t>
        </is>
      </c>
      <c r="B1325" s="6" t="n">
        <v>3</v>
      </c>
      <c r="C1325" s="6" t="n">
        <v>0.43167</v>
      </c>
      <c r="D1325" s="6" t="n">
        <v>0.00255</v>
      </c>
      <c r="E1325" s="6">
        <f>C1325*sel_scale</f>
        <v/>
      </c>
      <c r="F1325" s="6">
        <f>IF(AND(B1325&gt;=10,B1325&lt;=14),sel_ev_daily*sel_dayshare/5,IF(OR(B1325&gt;=22,B1325&lt;=5),sel_ev_daily*(1-sel_dayshare)/8,0))</f>
        <v/>
      </c>
    </row>
    <row r="1326">
      <c r="A1326" s="6" t="inlineStr">
        <is>
          <t>2012-08-25</t>
        </is>
      </c>
      <c r="B1326" s="6" t="n">
        <v>4</v>
      </c>
      <c r="C1326" s="6" t="n">
        <v>0.46292</v>
      </c>
      <c r="D1326" s="6" t="n">
        <v>0.0026</v>
      </c>
      <c r="E1326" s="6">
        <f>C1326*sel_scale</f>
        <v/>
      </c>
      <c r="F1326" s="6">
        <f>IF(AND(B1326&gt;=10,B1326&lt;=14),sel_ev_daily*sel_dayshare/5,IF(OR(B1326&gt;=22,B1326&lt;=5),sel_ev_daily*(1-sel_dayshare)/8,0))</f>
        <v/>
      </c>
    </row>
    <row r="1327">
      <c r="A1327" s="6" t="inlineStr">
        <is>
          <t>2012-08-25</t>
        </is>
      </c>
      <c r="B1327" s="6" t="n">
        <v>5</v>
      </c>
      <c r="C1327" s="6" t="n">
        <v>0.48548</v>
      </c>
      <c r="D1327" s="6" t="n">
        <v>0.0026</v>
      </c>
      <c r="E1327" s="6">
        <f>C1327*sel_scale</f>
        <v/>
      </c>
      <c r="F1327" s="6">
        <f>IF(AND(B1327&gt;=10,B1327&lt;=14),sel_ev_daily*sel_dayshare/5,IF(OR(B1327&gt;=22,B1327&lt;=5),sel_ev_daily*(1-sel_dayshare)/8,0))</f>
        <v/>
      </c>
    </row>
    <row r="1328">
      <c r="A1328" s="6" t="inlineStr">
        <is>
          <t>2012-08-25</t>
        </is>
      </c>
      <c r="B1328" s="6" t="n">
        <v>6</v>
      </c>
      <c r="C1328" s="6" t="n">
        <v>0.59841</v>
      </c>
      <c r="D1328" s="6" t="n">
        <v>0.009259999999999999</v>
      </c>
      <c r="E1328" s="6">
        <f>C1328*sel_scale</f>
        <v/>
      </c>
      <c r="F1328" s="6">
        <f>IF(AND(B1328&gt;=10,B1328&lt;=14),sel_ev_daily*sel_dayshare/5,IF(OR(B1328&gt;=22,B1328&lt;=5),sel_ev_daily*(1-sel_dayshare)/8,0))</f>
        <v/>
      </c>
    </row>
    <row r="1329">
      <c r="A1329" s="6" t="inlineStr">
        <is>
          <t>2012-08-25</t>
        </is>
      </c>
      <c r="B1329" s="6" t="n">
        <v>7</v>
      </c>
      <c r="C1329" s="6" t="n">
        <v>0.79636</v>
      </c>
      <c r="D1329" s="6" t="n">
        <v>0.12007</v>
      </c>
      <c r="E1329" s="6">
        <f>C1329*sel_scale</f>
        <v/>
      </c>
      <c r="F1329" s="6">
        <f>IF(AND(B1329&gt;=10,B1329&lt;=14),sel_ev_daily*sel_dayshare/5,IF(OR(B1329&gt;=22,B1329&lt;=5),sel_ev_daily*(1-sel_dayshare)/8,0))</f>
        <v/>
      </c>
    </row>
    <row r="1330">
      <c r="A1330" s="6" t="inlineStr">
        <is>
          <t>2012-08-25</t>
        </is>
      </c>
      <c r="B1330" s="6" t="n">
        <v>8</v>
      </c>
      <c r="C1330" s="6" t="n">
        <v>0.88158</v>
      </c>
      <c r="D1330" s="6" t="n">
        <v>0.31925</v>
      </c>
      <c r="E1330" s="6">
        <f>C1330*sel_scale</f>
        <v/>
      </c>
      <c r="F1330" s="6">
        <f>IF(AND(B1330&gt;=10,B1330&lt;=14),sel_ev_daily*sel_dayshare/5,IF(OR(B1330&gt;=22,B1330&lt;=5),sel_ev_daily*(1-sel_dayshare)/8,0))</f>
        <v/>
      </c>
    </row>
    <row r="1331">
      <c r="A1331" s="6" t="inlineStr">
        <is>
          <t>2012-08-25</t>
        </is>
      </c>
      <c r="B1331" s="6" t="n">
        <v>9</v>
      </c>
      <c r="C1331" s="6" t="n">
        <v>0.83158</v>
      </c>
      <c r="D1331" s="6" t="n">
        <v>0.50388</v>
      </c>
      <c r="E1331" s="6">
        <f>C1331*sel_scale</f>
        <v/>
      </c>
      <c r="F1331" s="6">
        <f>IF(AND(B1331&gt;=10,B1331&lt;=14),sel_ev_daily*sel_dayshare/5,IF(OR(B1331&gt;=22,B1331&lt;=5),sel_ev_daily*(1-sel_dayshare)/8,0))</f>
        <v/>
      </c>
    </row>
    <row r="1332">
      <c r="A1332" s="6" t="inlineStr">
        <is>
          <t>2012-08-25</t>
        </is>
      </c>
      <c r="B1332" s="6" t="n">
        <v>10</v>
      </c>
      <c r="C1332" s="6" t="n">
        <v>0.72529</v>
      </c>
      <c r="D1332" s="6" t="n">
        <v>0.62364</v>
      </c>
      <c r="E1332" s="6">
        <f>C1332*sel_scale</f>
        <v/>
      </c>
      <c r="F1332" s="6">
        <f>IF(AND(B1332&gt;=10,B1332&lt;=14),sel_ev_daily*sel_dayshare/5,IF(OR(B1332&gt;=22,B1332&lt;=5),sel_ev_daily*(1-sel_dayshare)/8,0))</f>
        <v/>
      </c>
    </row>
    <row r="1333">
      <c r="A1333" s="6" t="inlineStr">
        <is>
          <t>2012-08-25</t>
        </is>
      </c>
      <c r="B1333" s="6" t="n">
        <v>11</v>
      </c>
      <c r="C1333" s="6" t="n">
        <v>0.65032</v>
      </c>
      <c r="D1333" s="6" t="n">
        <v>0.67698</v>
      </c>
      <c r="E1333" s="6">
        <f>C1333*sel_scale</f>
        <v/>
      </c>
      <c r="F1333" s="6">
        <f>IF(AND(B1333&gt;=10,B1333&lt;=14),sel_ev_daily*sel_dayshare/5,IF(OR(B1333&gt;=22,B1333&lt;=5),sel_ev_daily*(1-sel_dayshare)/8,0))</f>
        <v/>
      </c>
    </row>
    <row r="1334">
      <c r="A1334" s="6" t="inlineStr">
        <is>
          <t>2012-08-25</t>
        </is>
      </c>
      <c r="B1334" s="6" t="n">
        <v>12</v>
      </c>
      <c r="C1334" s="6" t="n">
        <v>0.59712</v>
      </c>
      <c r="D1334" s="6" t="n">
        <v>0.66827</v>
      </c>
      <c r="E1334" s="6">
        <f>C1334*sel_scale</f>
        <v/>
      </c>
      <c r="F1334" s="6">
        <f>IF(AND(B1334&gt;=10,B1334&lt;=14),sel_ev_daily*sel_dayshare/5,IF(OR(B1334&gt;=22,B1334&lt;=5),sel_ev_daily*(1-sel_dayshare)/8,0))</f>
        <v/>
      </c>
    </row>
    <row r="1335">
      <c r="A1335" s="6" t="inlineStr">
        <is>
          <t>2012-08-25</t>
        </is>
      </c>
      <c r="B1335" s="6" t="n">
        <v>13</v>
      </c>
      <c r="C1335" s="6" t="n">
        <v>0.59352</v>
      </c>
      <c r="D1335" s="6" t="n">
        <v>0.58551</v>
      </c>
      <c r="E1335" s="6">
        <f>C1335*sel_scale</f>
        <v/>
      </c>
      <c r="F1335" s="6">
        <f>IF(AND(B1335&gt;=10,B1335&lt;=14),sel_ev_daily*sel_dayshare/5,IF(OR(B1335&gt;=22,B1335&lt;=5),sel_ev_daily*(1-sel_dayshare)/8,0))</f>
        <v/>
      </c>
    </row>
    <row r="1336">
      <c r="A1336" s="6" t="inlineStr">
        <is>
          <t>2012-08-25</t>
        </is>
      </c>
      <c r="B1336" s="6" t="n">
        <v>14</v>
      </c>
      <c r="C1336" s="6" t="n">
        <v>0.55983</v>
      </c>
      <c r="D1336" s="6" t="n">
        <v>0.45016</v>
      </c>
      <c r="E1336" s="6">
        <f>C1336*sel_scale</f>
        <v/>
      </c>
      <c r="F1336" s="6">
        <f>IF(AND(B1336&gt;=10,B1336&lt;=14),sel_ev_daily*sel_dayshare/5,IF(OR(B1336&gt;=22,B1336&lt;=5),sel_ev_daily*(1-sel_dayshare)/8,0))</f>
        <v/>
      </c>
    </row>
    <row r="1337">
      <c r="A1337" s="6" t="inlineStr">
        <is>
          <t>2012-08-25</t>
        </is>
      </c>
      <c r="B1337" s="6" t="n">
        <v>15</v>
      </c>
      <c r="C1337" s="6" t="n">
        <v>0.58821</v>
      </c>
      <c r="D1337" s="6" t="n">
        <v>0.26045</v>
      </c>
      <c r="E1337" s="6">
        <f>C1337*sel_scale</f>
        <v/>
      </c>
      <c r="F1337" s="6">
        <f>IF(AND(B1337&gt;=10,B1337&lt;=14),sel_ev_daily*sel_dayshare/5,IF(OR(B1337&gt;=22,B1337&lt;=5),sel_ev_daily*(1-sel_dayshare)/8,0))</f>
        <v/>
      </c>
    </row>
    <row r="1338">
      <c r="A1338" s="6" t="inlineStr">
        <is>
          <t>2012-08-25</t>
        </is>
      </c>
      <c r="B1338" s="6" t="n">
        <v>16</v>
      </c>
      <c r="C1338" s="6" t="n">
        <v>0.71867</v>
      </c>
      <c r="D1338" s="6" t="n">
        <v>0.07423</v>
      </c>
      <c r="E1338" s="6">
        <f>C1338*sel_scale</f>
        <v/>
      </c>
      <c r="F1338" s="6">
        <f>IF(AND(B1338&gt;=10,B1338&lt;=14),sel_ev_daily*sel_dayshare/5,IF(OR(B1338&gt;=22,B1338&lt;=5),sel_ev_daily*(1-sel_dayshare)/8,0))</f>
        <v/>
      </c>
    </row>
    <row r="1339">
      <c r="A1339" s="6" t="inlineStr">
        <is>
          <t>2012-08-25</t>
        </is>
      </c>
      <c r="B1339" s="6" t="n">
        <v>17</v>
      </c>
      <c r="C1339" s="6" t="n">
        <v>0.99398</v>
      </c>
      <c r="D1339" s="6" t="n">
        <v>0.00256</v>
      </c>
      <c r="E1339" s="6">
        <f>C1339*sel_scale</f>
        <v/>
      </c>
      <c r="F1339" s="6">
        <f>IF(AND(B1339&gt;=10,B1339&lt;=14),sel_ev_daily*sel_dayshare/5,IF(OR(B1339&gt;=22,B1339&lt;=5),sel_ev_daily*(1-sel_dayshare)/8,0))</f>
        <v/>
      </c>
    </row>
    <row r="1340">
      <c r="A1340" s="6" t="inlineStr">
        <is>
          <t>2012-08-25</t>
        </is>
      </c>
      <c r="B1340" s="6" t="n">
        <v>18</v>
      </c>
      <c r="C1340" s="6" t="n">
        <v>1.14998</v>
      </c>
      <c r="D1340" s="6" t="n">
        <v>0.00013</v>
      </c>
      <c r="E1340" s="6">
        <f>C1340*sel_scale</f>
        <v/>
      </c>
      <c r="F1340" s="6">
        <f>IF(AND(B1340&gt;=10,B1340&lt;=14),sel_ev_daily*sel_dayshare/5,IF(OR(B1340&gt;=22,B1340&lt;=5),sel_ev_daily*(1-sel_dayshare)/8,0))</f>
        <v/>
      </c>
    </row>
    <row r="1341">
      <c r="A1341" s="6" t="inlineStr">
        <is>
          <t>2012-08-25</t>
        </is>
      </c>
      <c r="B1341" s="6" t="n">
        <v>19</v>
      </c>
      <c r="C1341" s="6" t="n">
        <v>1.07756</v>
      </c>
      <c r="D1341" s="6" t="n">
        <v>9.000000000000001e-05</v>
      </c>
      <c r="E1341" s="6">
        <f>C1341*sel_scale</f>
        <v/>
      </c>
      <c r="F1341" s="6">
        <f>IF(AND(B1341&gt;=10,B1341&lt;=14),sel_ev_daily*sel_dayshare/5,IF(OR(B1341&gt;=22,B1341&lt;=5),sel_ev_daily*(1-sel_dayshare)/8,0))</f>
        <v/>
      </c>
    </row>
    <row r="1342">
      <c r="A1342" s="6" t="inlineStr">
        <is>
          <t>2012-08-25</t>
        </is>
      </c>
      <c r="B1342" s="6" t="n">
        <v>20</v>
      </c>
      <c r="C1342" s="6" t="n">
        <v>1.06037</v>
      </c>
      <c r="D1342" s="6" t="n">
        <v>5e-05</v>
      </c>
      <c r="E1342" s="6">
        <f>C1342*sel_scale</f>
        <v/>
      </c>
      <c r="F1342" s="6">
        <f>IF(AND(B1342&gt;=10,B1342&lt;=14),sel_ev_daily*sel_dayshare/5,IF(OR(B1342&gt;=22,B1342&lt;=5),sel_ev_daily*(1-sel_dayshare)/8,0))</f>
        <v/>
      </c>
    </row>
    <row r="1343">
      <c r="A1343" s="6" t="inlineStr">
        <is>
          <t>2012-08-25</t>
        </is>
      </c>
      <c r="B1343" s="6" t="n">
        <v>21</v>
      </c>
      <c r="C1343" s="6" t="n">
        <v>0.94916</v>
      </c>
      <c r="D1343" s="6" t="n">
        <v>6e-05</v>
      </c>
      <c r="E1343" s="6">
        <f>C1343*sel_scale</f>
        <v/>
      </c>
      <c r="F1343" s="6">
        <f>IF(AND(B1343&gt;=10,B1343&lt;=14),sel_ev_daily*sel_dayshare/5,IF(OR(B1343&gt;=22,B1343&lt;=5),sel_ev_daily*(1-sel_dayshare)/8,0))</f>
        <v/>
      </c>
    </row>
    <row r="1344">
      <c r="A1344" s="6" t="inlineStr">
        <is>
          <t>2012-08-25</t>
        </is>
      </c>
      <c r="B1344" s="6" t="n">
        <v>22</v>
      </c>
      <c r="C1344" s="6" t="n">
        <v>0.96806</v>
      </c>
      <c r="D1344" s="6" t="n">
        <v>8.000000000000001e-05</v>
      </c>
      <c r="E1344" s="6">
        <f>C1344*sel_scale</f>
        <v/>
      </c>
      <c r="F1344" s="6">
        <f>IF(AND(B1344&gt;=10,B1344&lt;=14),sel_ev_daily*sel_dayshare/5,IF(OR(B1344&gt;=22,B1344&lt;=5),sel_ev_daily*(1-sel_dayshare)/8,0))</f>
        <v/>
      </c>
    </row>
    <row r="1345">
      <c r="A1345" s="6" t="inlineStr">
        <is>
          <t>2012-08-25</t>
        </is>
      </c>
      <c r="B1345" s="6" t="n">
        <v>23</v>
      </c>
      <c r="C1345" s="6" t="n">
        <v>1.02094</v>
      </c>
      <c r="D1345" s="6" t="n">
        <v>8.000000000000001e-05</v>
      </c>
      <c r="E1345" s="6">
        <f>C1345*sel_scale</f>
        <v/>
      </c>
      <c r="F1345" s="6">
        <f>IF(AND(B1345&gt;=10,B1345&lt;=14),sel_ev_daily*sel_dayshare/5,IF(OR(B1345&gt;=22,B1345&lt;=5),sel_ev_daily*(1-sel_dayshare)/8,0))</f>
        <v/>
      </c>
    </row>
    <row r="1346">
      <c r="A1346" s="6" t="inlineStr">
        <is>
          <t>2012-08-26</t>
        </is>
      </c>
      <c r="B1346" s="6" t="n">
        <v>0</v>
      </c>
      <c r="C1346" s="6" t="n">
        <v>1.06175</v>
      </c>
      <c r="D1346" s="6" t="n">
        <v>0.00085</v>
      </c>
      <c r="E1346" s="6">
        <f>C1346*sel_scale</f>
        <v/>
      </c>
      <c r="F1346" s="6">
        <f>IF(AND(B1346&gt;=10,B1346&lt;=14),sel_ev_daily*sel_dayshare/5,IF(OR(B1346&gt;=22,B1346&lt;=5),sel_ev_daily*(1-sel_dayshare)/8,0))</f>
        <v/>
      </c>
    </row>
    <row r="1347">
      <c r="A1347" s="6" t="inlineStr">
        <is>
          <t>2012-08-26</t>
        </is>
      </c>
      <c r="B1347" s="6" t="n">
        <v>1</v>
      </c>
      <c r="C1347" s="6" t="n">
        <v>0.8287099999999999</v>
      </c>
      <c r="D1347" s="6" t="n">
        <v>0.00158</v>
      </c>
      <c r="E1347" s="6">
        <f>C1347*sel_scale</f>
        <v/>
      </c>
      <c r="F1347" s="6">
        <f>IF(AND(B1347&gt;=10,B1347&lt;=14),sel_ev_daily*sel_dayshare/5,IF(OR(B1347&gt;=22,B1347&lt;=5),sel_ev_daily*(1-sel_dayshare)/8,0))</f>
        <v/>
      </c>
    </row>
    <row r="1348">
      <c r="A1348" s="6" t="inlineStr">
        <is>
          <t>2012-08-26</t>
        </is>
      </c>
      <c r="B1348" s="6" t="n">
        <v>2</v>
      </c>
      <c r="C1348" s="6" t="n">
        <v>0.60549</v>
      </c>
      <c r="D1348" s="6" t="n">
        <v>0.00201</v>
      </c>
      <c r="E1348" s="6">
        <f>C1348*sel_scale</f>
        <v/>
      </c>
      <c r="F1348" s="6">
        <f>IF(AND(B1348&gt;=10,B1348&lt;=14),sel_ev_daily*sel_dayshare/5,IF(OR(B1348&gt;=22,B1348&lt;=5),sel_ev_daily*(1-sel_dayshare)/8,0))</f>
        <v/>
      </c>
    </row>
    <row r="1349">
      <c r="A1349" s="6" t="inlineStr">
        <is>
          <t>2012-08-26</t>
        </is>
      </c>
      <c r="B1349" s="6" t="n">
        <v>3</v>
      </c>
      <c r="C1349" s="6" t="n">
        <v>0.46469</v>
      </c>
      <c r="D1349" s="6" t="n">
        <v>0.00055</v>
      </c>
      <c r="E1349" s="6">
        <f>C1349*sel_scale</f>
        <v/>
      </c>
      <c r="F1349" s="6">
        <f>IF(AND(B1349&gt;=10,B1349&lt;=14),sel_ev_daily*sel_dayshare/5,IF(OR(B1349&gt;=22,B1349&lt;=5),sel_ev_daily*(1-sel_dayshare)/8,0))</f>
        <v/>
      </c>
    </row>
    <row r="1350">
      <c r="A1350" s="6" t="inlineStr">
        <is>
          <t>2012-08-26</t>
        </is>
      </c>
      <c r="B1350" s="6" t="n">
        <v>4</v>
      </c>
      <c r="C1350" s="6" t="n">
        <v>0.4432</v>
      </c>
      <c r="D1350" s="6" t="n">
        <v>0.00128</v>
      </c>
      <c r="E1350" s="6">
        <f>C1350*sel_scale</f>
        <v/>
      </c>
      <c r="F1350" s="6">
        <f>IF(AND(B1350&gt;=10,B1350&lt;=14),sel_ev_daily*sel_dayshare/5,IF(OR(B1350&gt;=22,B1350&lt;=5),sel_ev_daily*(1-sel_dayshare)/8,0))</f>
        <v/>
      </c>
    </row>
    <row r="1351">
      <c r="A1351" s="6" t="inlineStr">
        <is>
          <t>2012-08-26</t>
        </is>
      </c>
      <c r="B1351" s="6" t="n">
        <v>5</v>
      </c>
      <c r="C1351" s="6" t="n">
        <v>0.49092</v>
      </c>
      <c r="D1351" s="6" t="n">
        <v>0.00275</v>
      </c>
      <c r="E1351" s="6">
        <f>C1351*sel_scale</f>
        <v/>
      </c>
      <c r="F1351" s="6">
        <f>IF(AND(B1351&gt;=10,B1351&lt;=14),sel_ev_daily*sel_dayshare/5,IF(OR(B1351&gt;=22,B1351&lt;=5),sel_ev_daily*(1-sel_dayshare)/8,0))</f>
        <v/>
      </c>
    </row>
    <row r="1352">
      <c r="A1352" s="6" t="inlineStr">
        <is>
          <t>2012-08-26</t>
        </is>
      </c>
      <c r="B1352" s="6" t="n">
        <v>6</v>
      </c>
      <c r="C1352" s="6" t="n">
        <v>0.65989</v>
      </c>
      <c r="D1352" s="6" t="n">
        <v>0.009169999999999999</v>
      </c>
      <c r="E1352" s="6">
        <f>C1352*sel_scale</f>
        <v/>
      </c>
      <c r="F1352" s="6">
        <f>IF(AND(B1352&gt;=10,B1352&lt;=14),sel_ev_daily*sel_dayshare/5,IF(OR(B1352&gt;=22,B1352&lt;=5),sel_ev_daily*(1-sel_dayshare)/8,0))</f>
        <v/>
      </c>
    </row>
    <row r="1353">
      <c r="A1353" s="6" t="inlineStr">
        <is>
          <t>2012-08-26</t>
        </is>
      </c>
      <c r="B1353" s="6" t="n">
        <v>7</v>
      </c>
      <c r="C1353" s="6" t="n">
        <v>0.80345</v>
      </c>
      <c r="D1353" s="6" t="n">
        <v>0.10295</v>
      </c>
      <c r="E1353" s="6">
        <f>C1353*sel_scale</f>
        <v/>
      </c>
      <c r="F1353" s="6">
        <f>IF(AND(B1353&gt;=10,B1353&lt;=14),sel_ev_daily*sel_dayshare/5,IF(OR(B1353&gt;=22,B1353&lt;=5),sel_ev_daily*(1-sel_dayshare)/8,0))</f>
        <v/>
      </c>
    </row>
    <row r="1354">
      <c r="A1354" s="6" t="inlineStr">
        <is>
          <t>2012-08-26</t>
        </is>
      </c>
      <c r="B1354" s="6" t="n">
        <v>8</v>
      </c>
      <c r="C1354" s="6" t="n">
        <v>0.88082</v>
      </c>
      <c r="D1354" s="6" t="n">
        <v>0.2761</v>
      </c>
      <c r="E1354" s="6">
        <f>C1354*sel_scale</f>
        <v/>
      </c>
      <c r="F1354" s="6">
        <f>IF(AND(B1354&gt;=10,B1354&lt;=14),sel_ev_daily*sel_dayshare/5,IF(OR(B1354&gt;=22,B1354&lt;=5),sel_ev_daily*(1-sel_dayshare)/8,0))</f>
        <v/>
      </c>
    </row>
    <row r="1355">
      <c r="A1355" s="6" t="inlineStr">
        <is>
          <t>2012-08-26</t>
        </is>
      </c>
      <c r="B1355" s="6" t="n">
        <v>9</v>
      </c>
      <c r="C1355" s="6" t="n">
        <v>0.93482</v>
      </c>
      <c r="D1355" s="6" t="n">
        <v>0.39479</v>
      </c>
      <c r="E1355" s="6">
        <f>C1355*sel_scale</f>
        <v/>
      </c>
      <c r="F1355" s="6">
        <f>IF(AND(B1355&gt;=10,B1355&lt;=14),sel_ev_daily*sel_dayshare/5,IF(OR(B1355&gt;=22,B1355&lt;=5),sel_ev_daily*(1-sel_dayshare)/8,0))</f>
        <v/>
      </c>
    </row>
    <row r="1356">
      <c r="A1356" s="6" t="inlineStr">
        <is>
          <t>2012-08-26</t>
        </is>
      </c>
      <c r="B1356" s="6" t="n">
        <v>10</v>
      </c>
      <c r="C1356" s="6" t="n">
        <v>0.82121</v>
      </c>
      <c r="D1356" s="6" t="n">
        <v>0.53203</v>
      </c>
      <c r="E1356" s="6">
        <f>C1356*sel_scale</f>
        <v/>
      </c>
      <c r="F1356" s="6">
        <f>IF(AND(B1356&gt;=10,B1356&lt;=14),sel_ev_daily*sel_dayshare/5,IF(OR(B1356&gt;=22,B1356&lt;=5),sel_ev_daily*(1-sel_dayshare)/8,0))</f>
        <v/>
      </c>
    </row>
    <row r="1357">
      <c r="A1357" s="6" t="inlineStr">
        <is>
          <t>2012-08-26</t>
        </is>
      </c>
      <c r="B1357" s="6" t="n">
        <v>11</v>
      </c>
      <c r="C1357" s="6" t="n">
        <v>0.75849</v>
      </c>
      <c r="D1357" s="6" t="n">
        <v>0.58001</v>
      </c>
      <c r="E1357" s="6">
        <f>C1357*sel_scale</f>
        <v/>
      </c>
      <c r="F1357" s="6">
        <f>IF(AND(B1357&gt;=10,B1357&lt;=14),sel_ev_daily*sel_dayshare/5,IF(OR(B1357&gt;=22,B1357&lt;=5),sel_ev_daily*(1-sel_dayshare)/8,0))</f>
        <v/>
      </c>
    </row>
    <row r="1358">
      <c r="A1358" s="6" t="inlineStr">
        <is>
          <t>2012-08-26</t>
        </is>
      </c>
      <c r="B1358" s="6" t="n">
        <v>12</v>
      </c>
      <c r="C1358" s="6" t="n">
        <v>0.72514</v>
      </c>
      <c r="D1358" s="6" t="n">
        <v>0.5727</v>
      </c>
      <c r="E1358" s="6">
        <f>C1358*sel_scale</f>
        <v/>
      </c>
      <c r="F1358" s="6">
        <f>IF(AND(B1358&gt;=10,B1358&lt;=14),sel_ev_daily*sel_dayshare/5,IF(OR(B1358&gt;=22,B1358&lt;=5),sel_ev_daily*(1-sel_dayshare)/8,0))</f>
        <v/>
      </c>
    </row>
    <row r="1359">
      <c r="A1359" s="6" t="inlineStr">
        <is>
          <t>2012-08-26</t>
        </is>
      </c>
      <c r="B1359" s="6" t="n">
        <v>13</v>
      </c>
      <c r="C1359" s="6" t="n">
        <v>0.68455</v>
      </c>
      <c r="D1359" s="6" t="n">
        <v>0.54555</v>
      </c>
      <c r="E1359" s="6">
        <f>C1359*sel_scale</f>
        <v/>
      </c>
      <c r="F1359" s="6">
        <f>IF(AND(B1359&gt;=10,B1359&lt;=14),sel_ev_daily*sel_dayshare/5,IF(OR(B1359&gt;=22,B1359&lt;=5),sel_ev_daily*(1-sel_dayshare)/8,0))</f>
        <v/>
      </c>
    </row>
    <row r="1360">
      <c r="A1360" s="6" t="inlineStr">
        <is>
          <t>2012-08-26</t>
        </is>
      </c>
      <c r="B1360" s="6" t="n">
        <v>14</v>
      </c>
      <c r="C1360" s="6" t="n">
        <v>0.6151799999999999</v>
      </c>
      <c r="D1360" s="6" t="n">
        <v>0.41848</v>
      </c>
      <c r="E1360" s="6">
        <f>C1360*sel_scale</f>
        <v/>
      </c>
      <c r="F1360" s="6">
        <f>IF(AND(B1360&gt;=10,B1360&lt;=14),sel_ev_daily*sel_dayshare/5,IF(OR(B1360&gt;=22,B1360&lt;=5),sel_ev_daily*(1-sel_dayshare)/8,0))</f>
        <v/>
      </c>
    </row>
    <row r="1361">
      <c r="A1361" s="6" t="inlineStr">
        <is>
          <t>2012-08-26</t>
        </is>
      </c>
      <c r="B1361" s="6" t="n">
        <v>15</v>
      </c>
      <c r="C1361" s="6" t="n">
        <v>0.65358</v>
      </c>
      <c r="D1361" s="6" t="n">
        <v>0.21227</v>
      </c>
      <c r="E1361" s="6">
        <f>C1361*sel_scale</f>
        <v/>
      </c>
      <c r="F1361" s="6">
        <f>IF(AND(B1361&gt;=10,B1361&lt;=14),sel_ev_daily*sel_dayshare/5,IF(OR(B1361&gt;=22,B1361&lt;=5),sel_ev_daily*(1-sel_dayshare)/8,0))</f>
        <v/>
      </c>
    </row>
    <row r="1362">
      <c r="A1362" s="6" t="inlineStr">
        <is>
          <t>2012-08-26</t>
        </is>
      </c>
      <c r="B1362" s="6" t="n">
        <v>16</v>
      </c>
      <c r="C1362" s="6" t="n">
        <v>0.8224900000000001</v>
      </c>
      <c r="D1362" s="6" t="n">
        <v>0.06895999999999999</v>
      </c>
      <c r="E1362" s="6">
        <f>C1362*sel_scale</f>
        <v/>
      </c>
      <c r="F1362" s="6">
        <f>IF(AND(B1362&gt;=10,B1362&lt;=14),sel_ev_daily*sel_dayshare/5,IF(OR(B1362&gt;=22,B1362&lt;=5),sel_ev_daily*(1-sel_dayshare)/8,0))</f>
        <v/>
      </c>
    </row>
    <row r="1363">
      <c r="A1363" s="6" t="inlineStr">
        <is>
          <t>2012-08-26</t>
        </is>
      </c>
      <c r="B1363" s="6" t="n">
        <v>17</v>
      </c>
      <c r="C1363" s="6" t="n">
        <v>1.11621</v>
      </c>
      <c r="D1363" s="6" t="n">
        <v>0.003</v>
      </c>
      <c r="E1363" s="6">
        <f>C1363*sel_scale</f>
        <v/>
      </c>
      <c r="F1363" s="6">
        <f>IF(AND(B1363&gt;=10,B1363&lt;=14),sel_ev_daily*sel_dayshare/5,IF(OR(B1363&gt;=22,B1363&lt;=5),sel_ev_daily*(1-sel_dayshare)/8,0))</f>
        <v/>
      </c>
    </row>
    <row r="1364">
      <c r="A1364" s="6" t="inlineStr">
        <is>
          <t>2012-08-26</t>
        </is>
      </c>
      <c r="B1364" s="6" t="n">
        <v>18</v>
      </c>
      <c r="C1364" s="6" t="n">
        <v>1.429</v>
      </c>
      <c r="D1364" s="6" t="n">
        <v>8.000000000000001e-05</v>
      </c>
      <c r="E1364" s="6">
        <f>C1364*sel_scale</f>
        <v/>
      </c>
      <c r="F1364" s="6">
        <f>IF(AND(B1364&gt;=10,B1364&lt;=14),sel_ev_daily*sel_dayshare/5,IF(OR(B1364&gt;=22,B1364&lt;=5),sel_ev_daily*(1-sel_dayshare)/8,0))</f>
        <v/>
      </c>
    </row>
    <row r="1365">
      <c r="A1365" s="6" t="inlineStr">
        <is>
          <t>2012-08-26</t>
        </is>
      </c>
      <c r="B1365" s="6" t="n">
        <v>19</v>
      </c>
      <c r="C1365" s="6" t="n">
        <v>1.3417</v>
      </c>
      <c r="D1365" s="6" t="n">
        <v>0.00017</v>
      </c>
      <c r="E1365" s="6">
        <f>C1365*sel_scale</f>
        <v/>
      </c>
      <c r="F1365" s="6">
        <f>IF(AND(B1365&gt;=10,B1365&lt;=14),sel_ev_daily*sel_dayshare/5,IF(OR(B1365&gt;=22,B1365&lt;=5),sel_ev_daily*(1-sel_dayshare)/8,0))</f>
        <v/>
      </c>
    </row>
    <row r="1366">
      <c r="A1366" s="6" t="inlineStr">
        <is>
          <t>2012-08-26</t>
        </is>
      </c>
      <c r="B1366" s="6" t="n">
        <v>20</v>
      </c>
      <c r="C1366" s="6" t="n">
        <v>1.3399</v>
      </c>
      <c r="D1366" s="6" t="n">
        <v>9.000000000000001e-05</v>
      </c>
      <c r="E1366" s="6">
        <f>C1366*sel_scale</f>
        <v/>
      </c>
      <c r="F1366" s="6">
        <f>IF(AND(B1366&gt;=10,B1366&lt;=14),sel_ev_daily*sel_dayshare/5,IF(OR(B1366&gt;=22,B1366&lt;=5),sel_ev_daily*(1-sel_dayshare)/8,0))</f>
        <v/>
      </c>
    </row>
    <row r="1367">
      <c r="A1367" s="6" t="inlineStr">
        <is>
          <t>2012-08-26</t>
        </is>
      </c>
      <c r="B1367" s="6" t="n">
        <v>21</v>
      </c>
      <c r="C1367" s="6" t="n">
        <v>1.18729</v>
      </c>
      <c r="D1367" s="6" t="n">
        <v>0.00014</v>
      </c>
      <c r="E1367" s="6">
        <f>C1367*sel_scale</f>
        <v/>
      </c>
      <c r="F1367" s="6">
        <f>IF(AND(B1367&gt;=10,B1367&lt;=14),sel_ev_daily*sel_dayshare/5,IF(OR(B1367&gt;=22,B1367&lt;=5),sel_ev_daily*(1-sel_dayshare)/8,0))</f>
        <v/>
      </c>
    </row>
    <row r="1368">
      <c r="A1368" s="6" t="inlineStr">
        <is>
          <t>2012-08-26</t>
        </is>
      </c>
      <c r="B1368" s="6" t="n">
        <v>22</v>
      </c>
      <c r="C1368" s="6" t="n">
        <v>1.08325</v>
      </c>
      <c r="D1368" s="6" t="n">
        <v>4e-05</v>
      </c>
      <c r="E1368" s="6">
        <f>C1368*sel_scale</f>
        <v/>
      </c>
      <c r="F1368" s="6">
        <f>IF(AND(B1368&gt;=10,B1368&lt;=14),sel_ev_daily*sel_dayshare/5,IF(OR(B1368&gt;=22,B1368&lt;=5),sel_ev_daily*(1-sel_dayshare)/8,0))</f>
        <v/>
      </c>
    </row>
    <row r="1369">
      <c r="A1369" s="6" t="inlineStr">
        <is>
          <t>2012-08-26</t>
        </is>
      </c>
      <c r="B1369" s="6" t="n">
        <v>23</v>
      </c>
      <c r="C1369" s="6" t="n">
        <v>1.02121</v>
      </c>
      <c r="D1369" s="6" t="n">
        <v>6e-05</v>
      </c>
      <c r="E1369" s="6">
        <f>C1369*sel_scale</f>
        <v/>
      </c>
      <c r="F1369" s="6">
        <f>IF(AND(B1369&gt;=10,B1369&lt;=14),sel_ev_daily*sel_dayshare/5,IF(OR(B1369&gt;=22,B1369&lt;=5),sel_ev_daily*(1-sel_dayshare)/8,0))</f>
        <v/>
      </c>
    </row>
    <row r="1370">
      <c r="A1370" s="6" t="inlineStr">
        <is>
          <t>2012-08-27</t>
        </is>
      </c>
      <c r="B1370" s="6" t="n">
        <v>0</v>
      </c>
      <c r="C1370" s="6" t="n">
        <v>1.04853</v>
      </c>
      <c r="D1370" s="6" t="n">
        <v>0.0006400000000000001</v>
      </c>
      <c r="E1370" s="6">
        <f>C1370*sel_scale</f>
        <v/>
      </c>
      <c r="F1370" s="6">
        <f>IF(AND(B1370&gt;=10,B1370&lt;=14),sel_ev_daily*sel_dayshare/5,IF(OR(B1370&gt;=22,B1370&lt;=5),sel_ev_daily*(1-sel_dayshare)/8,0))</f>
        <v/>
      </c>
    </row>
    <row r="1371">
      <c r="A1371" s="6" t="inlineStr">
        <is>
          <t>2012-08-27</t>
        </is>
      </c>
      <c r="B1371" s="6" t="n">
        <v>1</v>
      </c>
      <c r="C1371" s="6" t="n">
        <v>0.82495</v>
      </c>
      <c r="D1371" s="6" t="n">
        <v>0.00154</v>
      </c>
      <c r="E1371" s="6">
        <f>C1371*sel_scale</f>
        <v/>
      </c>
      <c r="F1371" s="6">
        <f>IF(AND(B1371&gt;=10,B1371&lt;=14),sel_ev_daily*sel_dayshare/5,IF(OR(B1371&gt;=22,B1371&lt;=5),sel_ev_daily*(1-sel_dayshare)/8,0))</f>
        <v/>
      </c>
    </row>
    <row r="1372">
      <c r="A1372" s="6" t="inlineStr">
        <is>
          <t>2012-08-27</t>
        </is>
      </c>
      <c r="B1372" s="6" t="n">
        <v>2</v>
      </c>
      <c r="C1372" s="6" t="n">
        <v>0.5889799999999999</v>
      </c>
      <c r="D1372" s="6" t="n">
        <v>0.00209</v>
      </c>
      <c r="E1372" s="6">
        <f>C1372*sel_scale</f>
        <v/>
      </c>
      <c r="F1372" s="6">
        <f>IF(AND(B1372&gt;=10,B1372&lt;=14),sel_ev_daily*sel_dayshare/5,IF(OR(B1372&gt;=22,B1372&lt;=5),sel_ev_daily*(1-sel_dayshare)/8,0))</f>
        <v/>
      </c>
    </row>
    <row r="1373">
      <c r="A1373" s="6" t="inlineStr">
        <is>
          <t>2012-08-27</t>
        </is>
      </c>
      <c r="B1373" s="6" t="n">
        <v>3</v>
      </c>
      <c r="C1373" s="6" t="n">
        <v>0.48683</v>
      </c>
      <c r="D1373" s="6" t="n">
        <v>0.00254</v>
      </c>
      <c r="E1373" s="6">
        <f>C1373*sel_scale</f>
        <v/>
      </c>
      <c r="F1373" s="6">
        <f>IF(AND(B1373&gt;=10,B1373&lt;=14),sel_ev_daily*sel_dayshare/5,IF(OR(B1373&gt;=22,B1373&lt;=5),sel_ev_daily*(1-sel_dayshare)/8,0))</f>
        <v/>
      </c>
    </row>
    <row r="1374">
      <c r="A1374" s="6" t="inlineStr">
        <is>
          <t>2012-08-27</t>
        </is>
      </c>
      <c r="B1374" s="6" t="n">
        <v>4</v>
      </c>
      <c r="C1374" s="6" t="n">
        <v>0.51573</v>
      </c>
      <c r="D1374" s="6" t="n">
        <v>0.00268</v>
      </c>
      <c r="E1374" s="6">
        <f>C1374*sel_scale</f>
        <v/>
      </c>
      <c r="F1374" s="6">
        <f>IF(AND(B1374&gt;=10,B1374&lt;=14),sel_ev_daily*sel_dayshare/5,IF(OR(B1374&gt;=22,B1374&lt;=5),sel_ev_daily*(1-sel_dayshare)/8,0))</f>
        <v/>
      </c>
    </row>
    <row r="1375">
      <c r="A1375" s="6" t="inlineStr">
        <is>
          <t>2012-08-27</t>
        </is>
      </c>
      <c r="B1375" s="6" t="n">
        <v>5</v>
      </c>
      <c r="C1375" s="6" t="n">
        <v>0.60159</v>
      </c>
      <c r="D1375" s="6" t="n">
        <v>0.00275</v>
      </c>
      <c r="E1375" s="6">
        <f>C1375*sel_scale</f>
        <v/>
      </c>
      <c r="F1375" s="6">
        <f>IF(AND(B1375&gt;=10,B1375&lt;=14),sel_ev_daily*sel_dayshare/5,IF(OR(B1375&gt;=22,B1375&lt;=5),sel_ev_daily*(1-sel_dayshare)/8,0))</f>
        <v/>
      </c>
    </row>
    <row r="1376">
      <c r="A1376" s="6" t="inlineStr">
        <is>
          <t>2012-08-27</t>
        </is>
      </c>
      <c r="B1376" s="6" t="n">
        <v>6</v>
      </c>
      <c r="C1376" s="6" t="n">
        <v>0.9586</v>
      </c>
      <c r="D1376" s="6" t="n">
        <v>0.00681</v>
      </c>
      <c r="E1376" s="6">
        <f>C1376*sel_scale</f>
        <v/>
      </c>
      <c r="F1376" s="6">
        <f>IF(AND(B1376&gt;=10,B1376&lt;=14),sel_ev_daily*sel_dayshare/5,IF(OR(B1376&gt;=22,B1376&lt;=5),sel_ev_daily*(1-sel_dayshare)/8,0))</f>
        <v/>
      </c>
    </row>
    <row r="1377">
      <c r="A1377" s="6" t="inlineStr">
        <is>
          <t>2012-08-27</t>
        </is>
      </c>
      <c r="B1377" s="6" t="n">
        <v>7</v>
      </c>
      <c r="C1377" s="6" t="n">
        <v>1.02054</v>
      </c>
      <c r="D1377" s="6" t="n">
        <v>0.10547</v>
      </c>
      <c r="E1377" s="6">
        <f>C1377*sel_scale</f>
        <v/>
      </c>
      <c r="F1377" s="6">
        <f>IF(AND(B1377&gt;=10,B1377&lt;=14),sel_ev_daily*sel_dayshare/5,IF(OR(B1377&gt;=22,B1377&lt;=5),sel_ev_daily*(1-sel_dayshare)/8,0))</f>
        <v/>
      </c>
    </row>
    <row r="1378">
      <c r="A1378" s="6" t="inlineStr">
        <is>
          <t>2012-08-27</t>
        </is>
      </c>
      <c r="B1378" s="6" t="n">
        <v>8</v>
      </c>
      <c r="C1378" s="6" t="n">
        <v>0.8855499999999999</v>
      </c>
      <c r="D1378" s="6" t="n">
        <v>0.2578</v>
      </c>
      <c r="E1378" s="6">
        <f>C1378*sel_scale</f>
        <v/>
      </c>
      <c r="F1378" s="6">
        <f>IF(AND(B1378&gt;=10,B1378&lt;=14),sel_ev_daily*sel_dayshare/5,IF(OR(B1378&gt;=22,B1378&lt;=5),sel_ev_daily*(1-sel_dayshare)/8,0))</f>
        <v/>
      </c>
    </row>
    <row r="1379">
      <c r="A1379" s="6" t="inlineStr">
        <is>
          <t>2012-08-27</t>
        </is>
      </c>
      <c r="B1379" s="6" t="n">
        <v>9</v>
      </c>
      <c r="C1379" s="6" t="n">
        <v>0.62336</v>
      </c>
      <c r="D1379" s="6" t="n">
        <v>0.40887</v>
      </c>
      <c r="E1379" s="6">
        <f>C1379*sel_scale</f>
        <v/>
      </c>
      <c r="F1379" s="6">
        <f>IF(AND(B1379&gt;=10,B1379&lt;=14),sel_ev_daily*sel_dayshare/5,IF(OR(B1379&gt;=22,B1379&lt;=5),sel_ev_daily*(1-sel_dayshare)/8,0))</f>
        <v/>
      </c>
    </row>
    <row r="1380">
      <c r="A1380" s="6" t="inlineStr">
        <is>
          <t>2012-08-27</t>
        </is>
      </c>
      <c r="B1380" s="6" t="n">
        <v>10</v>
      </c>
      <c r="C1380" s="6" t="n">
        <v>0.5702</v>
      </c>
      <c r="D1380" s="6" t="n">
        <v>0.53716</v>
      </c>
      <c r="E1380" s="6">
        <f>C1380*sel_scale</f>
        <v/>
      </c>
      <c r="F1380" s="6">
        <f>IF(AND(B1380&gt;=10,B1380&lt;=14),sel_ev_daily*sel_dayshare/5,IF(OR(B1380&gt;=22,B1380&lt;=5),sel_ev_daily*(1-sel_dayshare)/8,0))</f>
        <v/>
      </c>
    </row>
    <row r="1381">
      <c r="A1381" s="6" t="inlineStr">
        <is>
          <t>2012-08-27</t>
        </is>
      </c>
      <c r="B1381" s="6" t="n">
        <v>11</v>
      </c>
      <c r="C1381" s="6" t="n">
        <v>0.58079</v>
      </c>
      <c r="D1381" s="6" t="n">
        <v>0.58202</v>
      </c>
      <c r="E1381" s="6">
        <f>C1381*sel_scale</f>
        <v/>
      </c>
      <c r="F1381" s="6">
        <f>IF(AND(B1381&gt;=10,B1381&lt;=14),sel_ev_daily*sel_dayshare/5,IF(OR(B1381&gt;=22,B1381&lt;=5),sel_ev_daily*(1-sel_dayshare)/8,0))</f>
        <v/>
      </c>
    </row>
    <row r="1382">
      <c r="A1382" s="6" t="inlineStr">
        <is>
          <t>2012-08-27</t>
        </is>
      </c>
      <c r="B1382" s="6" t="n">
        <v>12</v>
      </c>
      <c r="C1382" s="6" t="n">
        <v>0.54896</v>
      </c>
      <c r="D1382" s="6" t="n">
        <v>0.49329</v>
      </c>
      <c r="E1382" s="6">
        <f>C1382*sel_scale</f>
        <v/>
      </c>
      <c r="F1382" s="6">
        <f>IF(AND(B1382&gt;=10,B1382&lt;=14),sel_ev_daily*sel_dayshare/5,IF(OR(B1382&gt;=22,B1382&lt;=5),sel_ev_daily*(1-sel_dayshare)/8,0))</f>
        <v/>
      </c>
    </row>
    <row r="1383">
      <c r="A1383" s="6" t="inlineStr">
        <is>
          <t>2012-08-27</t>
        </is>
      </c>
      <c r="B1383" s="6" t="n">
        <v>13</v>
      </c>
      <c r="C1383" s="6" t="n">
        <v>0.50007</v>
      </c>
      <c r="D1383" s="6" t="n">
        <v>0.50987</v>
      </c>
      <c r="E1383" s="6">
        <f>C1383*sel_scale</f>
        <v/>
      </c>
      <c r="F1383" s="6">
        <f>IF(AND(B1383&gt;=10,B1383&lt;=14),sel_ev_daily*sel_dayshare/5,IF(OR(B1383&gt;=22,B1383&lt;=5),sel_ev_daily*(1-sel_dayshare)/8,0))</f>
        <v/>
      </c>
    </row>
    <row r="1384">
      <c r="A1384" s="6" t="inlineStr">
        <is>
          <t>2012-08-27</t>
        </is>
      </c>
      <c r="B1384" s="6" t="n">
        <v>14</v>
      </c>
      <c r="C1384" s="6" t="n">
        <v>0.47706</v>
      </c>
      <c r="D1384" s="6" t="n">
        <v>0.44573</v>
      </c>
      <c r="E1384" s="6">
        <f>C1384*sel_scale</f>
        <v/>
      </c>
      <c r="F1384" s="6">
        <f>IF(AND(B1384&gt;=10,B1384&lt;=14),sel_ev_daily*sel_dayshare/5,IF(OR(B1384&gt;=22,B1384&lt;=5),sel_ev_daily*(1-sel_dayshare)/8,0))</f>
        <v/>
      </c>
    </row>
    <row r="1385">
      <c r="A1385" s="6" t="inlineStr">
        <is>
          <t>2012-08-27</t>
        </is>
      </c>
      <c r="B1385" s="6" t="n">
        <v>15</v>
      </c>
      <c r="C1385" s="6" t="n">
        <v>0.49111</v>
      </c>
      <c r="D1385" s="6" t="n">
        <v>0.27578</v>
      </c>
      <c r="E1385" s="6">
        <f>C1385*sel_scale</f>
        <v/>
      </c>
      <c r="F1385" s="6">
        <f>IF(AND(B1385&gt;=10,B1385&lt;=14),sel_ev_daily*sel_dayshare/5,IF(OR(B1385&gt;=22,B1385&lt;=5),sel_ev_daily*(1-sel_dayshare)/8,0))</f>
        <v/>
      </c>
    </row>
    <row r="1386">
      <c r="A1386" s="6" t="inlineStr">
        <is>
          <t>2012-08-27</t>
        </is>
      </c>
      <c r="B1386" s="6" t="n">
        <v>16</v>
      </c>
      <c r="C1386" s="6" t="n">
        <v>0.61415</v>
      </c>
      <c r="D1386" s="6" t="n">
        <v>0.08871999999999999</v>
      </c>
      <c r="E1386" s="6">
        <f>C1386*sel_scale</f>
        <v/>
      </c>
      <c r="F1386" s="6">
        <f>IF(AND(B1386&gt;=10,B1386&lt;=14),sel_ev_daily*sel_dayshare/5,IF(OR(B1386&gt;=22,B1386&lt;=5),sel_ev_daily*(1-sel_dayshare)/8,0))</f>
        <v/>
      </c>
    </row>
    <row r="1387">
      <c r="A1387" s="6" t="inlineStr">
        <is>
          <t>2012-08-27</t>
        </is>
      </c>
      <c r="B1387" s="6" t="n">
        <v>17</v>
      </c>
      <c r="C1387" s="6" t="n">
        <v>1.02893</v>
      </c>
      <c r="D1387" s="6" t="n">
        <v>0.0031</v>
      </c>
      <c r="E1387" s="6">
        <f>C1387*sel_scale</f>
        <v/>
      </c>
      <c r="F1387" s="6">
        <f>IF(AND(B1387&gt;=10,B1387&lt;=14),sel_ev_daily*sel_dayshare/5,IF(OR(B1387&gt;=22,B1387&lt;=5),sel_ev_daily*(1-sel_dayshare)/8,0))</f>
        <v/>
      </c>
    </row>
    <row r="1388">
      <c r="A1388" s="6" t="inlineStr">
        <is>
          <t>2012-08-27</t>
        </is>
      </c>
      <c r="B1388" s="6" t="n">
        <v>18</v>
      </c>
      <c r="C1388" s="6" t="n">
        <v>1.36026</v>
      </c>
      <c r="D1388" s="6" t="n">
        <v>8.000000000000001e-05</v>
      </c>
      <c r="E1388" s="6">
        <f>C1388*sel_scale</f>
        <v/>
      </c>
      <c r="F1388" s="6">
        <f>IF(AND(B1388&gt;=10,B1388&lt;=14),sel_ev_daily*sel_dayshare/5,IF(OR(B1388&gt;=22,B1388&lt;=5),sel_ev_daily*(1-sel_dayshare)/8,0))</f>
        <v/>
      </c>
    </row>
    <row r="1389">
      <c r="A1389" s="6" t="inlineStr">
        <is>
          <t>2012-08-27</t>
        </is>
      </c>
      <c r="B1389" s="6" t="n">
        <v>19</v>
      </c>
      <c r="C1389" s="6" t="n">
        <v>1.3125</v>
      </c>
      <c r="D1389" s="6" t="n">
        <v>9.000000000000001e-05</v>
      </c>
      <c r="E1389" s="6">
        <f>C1389*sel_scale</f>
        <v/>
      </c>
      <c r="F1389" s="6">
        <f>IF(AND(B1389&gt;=10,B1389&lt;=14),sel_ev_daily*sel_dayshare/5,IF(OR(B1389&gt;=22,B1389&lt;=5),sel_ev_daily*(1-sel_dayshare)/8,0))</f>
        <v/>
      </c>
    </row>
    <row r="1390">
      <c r="A1390" s="6" t="inlineStr">
        <is>
          <t>2012-08-27</t>
        </is>
      </c>
      <c r="B1390" s="6" t="n">
        <v>20</v>
      </c>
      <c r="C1390" s="6" t="n">
        <v>1.26441</v>
      </c>
      <c r="D1390" s="6" t="n">
        <v>0.00011</v>
      </c>
      <c r="E1390" s="6">
        <f>C1390*sel_scale</f>
        <v/>
      </c>
      <c r="F1390" s="6">
        <f>IF(AND(B1390&gt;=10,B1390&lt;=14),sel_ev_daily*sel_dayshare/5,IF(OR(B1390&gt;=22,B1390&lt;=5),sel_ev_daily*(1-sel_dayshare)/8,0))</f>
        <v/>
      </c>
    </row>
    <row r="1391">
      <c r="A1391" s="6" t="inlineStr">
        <is>
          <t>2012-08-27</t>
        </is>
      </c>
      <c r="B1391" s="6" t="n">
        <v>21</v>
      </c>
      <c r="C1391" s="6" t="n">
        <v>1.10465</v>
      </c>
      <c r="D1391" s="6" t="n">
        <v>6.999999999999999e-05</v>
      </c>
      <c r="E1391" s="6">
        <f>C1391*sel_scale</f>
        <v/>
      </c>
      <c r="F1391" s="6">
        <f>IF(AND(B1391&gt;=10,B1391&lt;=14),sel_ev_daily*sel_dayshare/5,IF(OR(B1391&gt;=22,B1391&lt;=5),sel_ev_daily*(1-sel_dayshare)/8,0))</f>
        <v/>
      </c>
    </row>
    <row r="1392">
      <c r="A1392" s="6" t="inlineStr">
        <is>
          <t>2012-08-27</t>
        </is>
      </c>
      <c r="B1392" s="6" t="n">
        <v>22</v>
      </c>
      <c r="C1392" s="6" t="n">
        <v>0.96428</v>
      </c>
      <c r="D1392" s="6" t="n">
        <v>8.000000000000001e-05</v>
      </c>
      <c r="E1392" s="6">
        <f>C1392*sel_scale</f>
        <v/>
      </c>
      <c r="F1392" s="6">
        <f>IF(AND(B1392&gt;=10,B1392&lt;=14),sel_ev_daily*sel_dayshare/5,IF(OR(B1392&gt;=22,B1392&lt;=5),sel_ev_daily*(1-sel_dayshare)/8,0))</f>
        <v/>
      </c>
    </row>
    <row r="1393">
      <c r="A1393" s="6" t="inlineStr">
        <is>
          <t>2012-08-27</t>
        </is>
      </c>
      <c r="B1393" s="6" t="n">
        <v>23</v>
      </c>
      <c r="C1393" s="6" t="n">
        <v>0.97598</v>
      </c>
      <c r="D1393" s="6" t="n">
        <v>6e-05</v>
      </c>
      <c r="E1393" s="6">
        <f>C1393*sel_scale</f>
        <v/>
      </c>
      <c r="F1393" s="6">
        <f>IF(AND(B1393&gt;=10,B1393&lt;=14),sel_ev_daily*sel_dayshare/5,IF(OR(B1393&gt;=22,B1393&lt;=5),sel_ev_daily*(1-sel_dayshare)/8,0))</f>
        <v/>
      </c>
    </row>
    <row r="1394">
      <c r="A1394" s="6" t="inlineStr">
        <is>
          <t>2012-08-28</t>
        </is>
      </c>
      <c r="B1394" s="6" t="n">
        <v>0</v>
      </c>
      <c r="C1394" s="6" t="n">
        <v>1.06284</v>
      </c>
      <c r="D1394" s="6" t="n">
        <v>0.00026</v>
      </c>
      <c r="E1394" s="6">
        <f>C1394*sel_scale</f>
        <v/>
      </c>
      <c r="F1394" s="6">
        <f>IF(AND(B1394&gt;=10,B1394&lt;=14),sel_ev_daily*sel_dayshare/5,IF(OR(B1394&gt;=22,B1394&lt;=5),sel_ev_daily*(1-sel_dayshare)/8,0))</f>
        <v/>
      </c>
    </row>
    <row r="1395">
      <c r="A1395" s="6" t="inlineStr">
        <is>
          <t>2012-08-28</t>
        </is>
      </c>
      <c r="B1395" s="6" t="n">
        <v>1</v>
      </c>
      <c r="C1395" s="6" t="n">
        <v>0.8407</v>
      </c>
      <c r="D1395" s="6" t="n">
        <v>0.00031</v>
      </c>
      <c r="E1395" s="6">
        <f>C1395*sel_scale</f>
        <v/>
      </c>
      <c r="F1395" s="6">
        <f>IF(AND(B1395&gt;=10,B1395&lt;=14),sel_ev_daily*sel_dayshare/5,IF(OR(B1395&gt;=22,B1395&lt;=5),sel_ev_daily*(1-sel_dayshare)/8,0))</f>
        <v/>
      </c>
    </row>
    <row r="1396">
      <c r="A1396" s="6" t="inlineStr">
        <is>
          <t>2012-08-28</t>
        </is>
      </c>
      <c r="B1396" s="6" t="n">
        <v>2</v>
      </c>
      <c r="C1396" s="6" t="n">
        <v>0.58624</v>
      </c>
      <c r="D1396" s="6" t="n">
        <v>0.00079</v>
      </c>
      <c r="E1396" s="6">
        <f>C1396*sel_scale</f>
        <v/>
      </c>
      <c r="F1396" s="6">
        <f>IF(AND(B1396&gt;=10,B1396&lt;=14),sel_ev_daily*sel_dayshare/5,IF(OR(B1396&gt;=22,B1396&lt;=5),sel_ev_daily*(1-sel_dayshare)/8,0))</f>
        <v/>
      </c>
    </row>
    <row r="1397">
      <c r="A1397" s="6" t="inlineStr">
        <is>
          <t>2012-08-28</t>
        </is>
      </c>
      <c r="B1397" s="6" t="n">
        <v>3</v>
      </c>
      <c r="C1397" s="6" t="n">
        <v>0.47256</v>
      </c>
      <c r="D1397" s="6" t="n">
        <v>0.00096</v>
      </c>
      <c r="E1397" s="6">
        <f>C1397*sel_scale</f>
        <v/>
      </c>
      <c r="F1397" s="6">
        <f>IF(AND(B1397&gt;=10,B1397&lt;=14),sel_ev_daily*sel_dayshare/5,IF(OR(B1397&gt;=22,B1397&lt;=5),sel_ev_daily*(1-sel_dayshare)/8,0))</f>
        <v/>
      </c>
    </row>
    <row r="1398">
      <c r="A1398" s="6" t="inlineStr">
        <is>
          <t>2012-08-28</t>
        </is>
      </c>
      <c r="B1398" s="6" t="n">
        <v>4</v>
      </c>
      <c r="C1398" s="6" t="n">
        <v>0.47744</v>
      </c>
      <c r="D1398" s="6" t="n">
        <v>0.00213</v>
      </c>
      <c r="E1398" s="6">
        <f>C1398*sel_scale</f>
        <v/>
      </c>
      <c r="F1398" s="6">
        <f>IF(AND(B1398&gt;=10,B1398&lt;=14),sel_ev_daily*sel_dayshare/5,IF(OR(B1398&gt;=22,B1398&lt;=5),sel_ev_daily*(1-sel_dayshare)/8,0))</f>
        <v/>
      </c>
    </row>
    <row r="1399">
      <c r="A1399" s="6" t="inlineStr">
        <is>
          <t>2012-08-28</t>
        </is>
      </c>
      <c r="B1399" s="6" t="n">
        <v>5</v>
      </c>
      <c r="C1399" s="6" t="n">
        <v>0.6035</v>
      </c>
      <c r="D1399" s="6" t="n">
        <v>0.00125</v>
      </c>
      <c r="E1399" s="6">
        <f>C1399*sel_scale</f>
        <v/>
      </c>
      <c r="F1399" s="6">
        <f>IF(AND(B1399&gt;=10,B1399&lt;=14),sel_ev_daily*sel_dayshare/5,IF(OR(B1399&gt;=22,B1399&lt;=5),sel_ev_daily*(1-sel_dayshare)/8,0))</f>
        <v/>
      </c>
    </row>
    <row r="1400">
      <c r="A1400" s="6" t="inlineStr">
        <is>
          <t>2012-08-28</t>
        </is>
      </c>
      <c r="B1400" s="6" t="n">
        <v>6</v>
      </c>
      <c r="C1400" s="6" t="n">
        <v>0.96489</v>
      </c>
      <c r="D1400" s="6" t="n">
        <v>0.01189</v>
      </c>
      <c r="E1400" s="6">
        <f>C1400*sel_scale</f>
        <v/>
      </c>
      <c r="F1400" s="6">
        <f>IF(AND(B1400&gt;=10,B1400&lt;=14),sel_ev_daily*sel_dayshare/5,IF(OR(B1400&gt;=22,B1400&lt;=5),sel_ev_daily*(1-sel_dayshare)/8,0))</f>
        <v/>
      </c>
    </row>
    <row r="1401">
      <c r="A1401" s="6" t="inlineStr">
        <is>
          <t>2012-08-28</t>
        </is>
      </c>
      <c r="B1401" s="6" t="n">
        <v>7</v>
      </c>
      <c r="C1401" s="6" t="n">
        <v>0.9734</v>
      </c>
      <c r="D1401" s="6" t="n">
        <v>0.13215</v>
      </c>
      <c r="E1401" s="6">
        <f>C1401*sel_scale</f>
        <v/>
      </c>
      <c r="F1401" s="6">
        <f>IF(AND(B1401&gt;=10,B1401&lt;=14),sel_ev_daily*sel_dayshare/5,IF(OR(B1401&gt;=22,B1401&lt;=5),sel_ev_daily*(1-sel_dayshare)/8,0))</f>
        <v/>
      </c>
    </row>
    <row r="1402">
      <c r="A1402" s="6" t="inlineStr">
        <is>
          <t>2012-08-28</t>
        </is>
      </c>
      <c r="B1402" s="6" t="n">
        <v>8</v>
      </c>
      <c r="C1402" s="6" t="n">
        <v>0.86313</v>
      </c>
      <c r="D1402" s="6" t="n">
        <v>0.32881</v>
      </c>
      <c r="E1402" s="6">
        <f>C1402*sel_scale</f>
        <v/>
      </c>
      <c r="F1402" s="6">
        <f>IF(AND(B1402&gt;=10,B1402&lt;=14),sel_ev_daily*sel_dayshare/5,IF(OR(B1402&gt;=22,B1402&lt;=5),sel_ev_daily*(1-sel_dayshare)/8,0))</f>
        <v/>
      </c>
    </row>
    <row r="1403">
      <c r="A1403" s="6" t="inlineStr">
        <is>
          <t>2012-08-28</t>
        </is>
      </c>
      <c r="B1403" s="6" t="n">
        <v>9</v>
      </c>
      <c r="C1403" s="6" t="n">
        <v>0.61766</v>
      </c>
      <c r="D1403" s="6" t="n">
        <v>0.50236</v>
      </c>
      <c r="E1403" s="6">
        <f>C1403*sel_scale</f>
        <v/>
      </c>
      <c r="F1403" s="6">
        <f>IF(AND(B1403&gt;=10,B1403&lt;=14),sel_ev_daily*sel_dayshare/5,IF(OR(B1403&gt;=22,B1403&lt;=5),sel_ev_daily*(1-sel_dayshare)/8,0))</f>
        <v/>
      </c>
    </row>
    <row r="1404">
      <c r="A1404" s="6" t="inlineStr">
        <is>
          <t>2012-08-28</t>
        </is>
      </c>
      <c r="B1404" s="6" t="n">
        <v>10</v>
      </c>
      <c r="C1404" s="6" t="n">
        <v>0.52801</v>
      </c>
      <c r="D1404" s="6" t="n">
        <v>0.61266</v>
      </c>
      <c r="E1404" s="6">
        <f>C1404*sel_scale</f>
        <v/>
      </c>
      <c r="F1404" s="6">
        <f>IF(AND(B1404&gt;=10,B1404&lt;=14),sel_ev_daily*sel_dayshare/5,IF(OR(B1404&gt;=22,B1404&lt;=5),sel_ev_daily*(1-sel_dayshare)/8,0))</f>
        <v/>
      </c>
    </row>
    <row r="1405">
      <c r="A1405" s="6" t="inlineStr">
        <is>
          <t>2012-08-28</t>
        </is>
      </c>
      <c r="B1405" s="6" t="n">
        <v>11</v>
      </c>
      <c r="C1405" s="6" t="n">
        <v>0.475</v>
      </c>
      <c r="D1405" s="6" t="n">
        <v>0.6535300000000001</v>
      </c>
      <c r="E1405" s="6">
        <f>C1405*sel_scale</f>
        <v/>
      </c>
      <c r="F1405" s="6">
        <f>IF(AND(B1405&gt;=10,B1405&lt;=14),sel_ev_daily*sel_dayshare/5,IF(OR(B1405&gt;=22,B1405&lt;=5),sel_ev_daily*(1-sel_dayshare)/8,0))</f>
        <v/>
      </c>
    </row>
    <row r="1406">
      <c r="A1406" s="6" t="inlineStr">
        <is>
          <t>2012-08-28</t>
        </is>
      </c>
      <c r="B1406" s="6" t="n">
        <v>12</v>
      </c>
      <c r="C1406" s="6" t="n">
        <v>0.4923</v>
      </c>
      <c r="D1406" s="6" t="n">
        <v>0.57941</v>
      </c>
      <c r="E1406" s="6">
        <f>C1406*sel_scale</f>
        <v/>
      </c>
      <c r="F1406" s="6">
        <f>IF(AND(B1406&gt;=10,B1406&lt;=14),sel_ev_daily*sel_dayshare/5,IF(OR(B1406&gt;=22,B1406&lt;=5),sel_ev_daily*(1-sel_dayshare)/8,0))</f>
        <v/>
      </c>
    </row>
    <row r="1407">
      <c r="A1407" s="6" t="inlineStr">
        <is>
          <t>2012-08-28</t>
        </is>
      </c>
      <c r="B1407" s="6" t="n">
        <v>13</v>
      </c>
      <c r="C1407" s="6" t="n">
        <v>0.44776</v>
      </c>
      <c r="D1407" s="6" t="n">
        <v>0.55935</v>
      </c>
      <c r="E1407" s="6">
        <f>C1407*sel_scale</f>
        <v/>
      </c>
      <c r="F1407" s="6">
        <f>IF(AND(B1407&gt;=10,B1407&lt;=14),sel_ev_daily*sel_dayshare/5,IF(OR(B1407&gt;=22,B1407&lt;=5),sel_ev_daily*(1-sel_dayshare)/8,0))</f>
        <v/>
      </c>
    </row>
    <row r="1408">
      <c r="A1408" s="6" t="inlineStr">
        <is>
          <t>2012-08-28</t>
        </is>
      </c>
      <c r="B1408" s="6" t="n">
        <v>14</v>
      </c>
      <c r="C1408" s="6" t="n">
        <v>0.43527</v>
      </c>
      <c r="D1408" s="6" t="n">
        <v>0.40296</v>
      </c>
      <c r="E1408" s="6">
        <f>C1408*sel_scale</f>
        <v/>
      </c>
      <c r="F1408" s="6">
        <f>IF(AND(B1408&gt;=10,B1408&lt;=14),sel_ev_daily*sel_dayshare/5,IF(OR(B1408&gt;=22,B1408&lt;=5),sel_ev_daily*(1-sel_dayshare)/8,0))</f>
        <v/>
      </c>
    </row>
    <row r="1409">
      <c r="A1409" s="6" t="inlineStr">
        <is>
          <t>2012-08-28</t>
        </is>
      </c>
      <c r="B1409" s="6" t="n">
        <v>15</v>
      </c>
      <c r="C1409" s="6" t="n">
        <v>0.45722</v>
      </c>
      <c r="D1409" s="6" t="n">
        <v>0.23355</v>
      </c>
      <c r="E1409" s="6">
        <f>C1409*sel_scale</f>
        <v/>
      </c>
      <c r="F1409" s="6">
        <f>IF(AND(B1409&gt;=10,B1409&lt;=14),sel_ev_daily*sel_dayshare/5,IF(OR(B1409&gt;=22,B1409&lt;=5),sel_ev_daily*(1-sel_dayshare)/8,0))</f>
        <v/>
      </c>
    </row>
    <row r="1410">
      <c r="A1410" s="6" t="inlineStr">
        <is>
          <t>2012-08-28</t>
        </is>
      </c>
      <c r="B1410" s="6" t="n">
        <v>16</v>
      </c>
      <c r="C1410" s="6" t="n">
        <v>0.5918600000000001</v>
      </c>
      <c r="D1410" s="6" t="n">
        <v>0.08866</v>
      </c>
      <c r="E1410" s="6">
        <f>C1410*sel_scale</f>
        <v/>
      </c>
      <c r="F1410" s="6">
        <f>IF(AND(B1410&gt;=10,B1410&lt;=14),sel_ev_daily*sel_dayshare/5,IF(OR(B1410&gt;=22,B1410&lt;=5),sel_ev_daily*(1-sel_dayshare)/8,0))</f>
        <v/>
      </c>
    </row>
    <row r="1411">
      <c r="A1411" s="6" t="inlineStr">
        <is>
          <t>2012-08-28</t>
        </is>
      </c>
      <c r="B1411" s="6" t="n">
        <v>17</v>
      </c>
      <c r="C1411" s="6" t="n">
        <v>0.89772</v>
      </c>
      <c r="D1411" s="6" t="n">
        <v>0.00693</v>
      </c>
      <c r="E1411" s="6">
        <f>C1411*sel_scale</f>
        <v/>
      </c>
      <c r="F1411" s="6">
        <f>IF(AND(B1411&gt;=10,B1411&lt;=14),sel_ev_daily*sel_dayshare/5,IF(OR(B1411&gt;=22,B1411&lt;=5),sel_ev_daily*(1-sel_dayshare)/8,0))</f>
        <v/>
      </c>
    </row>
    <row r="1412">
      <c r="A1412" s="6" t="inlineStr">
        <is>
          <t>2012-08-28</t>
        </is>
      </c>
      <c r="B1412" s="6" t="n">
        <v>18</v>
      </c>
      <c r="C1412" s="6" t="n">
        <v>1.19982</v>
      </c>
      <c r="D1412" s="6" t="n">
        <v>0.00013</v>
      </c>
      <c r="E1412" s="6">
        <f>C1412*sel_scale</f>
        <v/>
      </c>
      <c r="F1412" s="6">
        <f>IF(AND(B1412&gt;=10,B1412&lt;=14),sel_ev_daily*sel_dayshare/5,IF(OR(B1412&gt;=22,B1412&lt;=5),sel_ev_daily*(1-sel_dayshare)/8,0))</f>
        <v/>
      </c>
    </row>
    <row r="1413">
      <c r="A1413" s="6" t="inlineStr">
        <is>
          <t>2012-08-28</t>
        </is>
      </c>
      <c r="B1413" s="6" t="n">
        <v>19</v>
      </c>
      <c r="C1413" s="6" t="n">
        <v>1.14232</v>
      </c>
      <c r="D1413" s="6" t="n">
        <v>0.00011</v>
      </c>
      <c r="E1413" s="6">
        <f>C1413*sel_scale</f>
        <v/>
      </c>
      <c r="F1413" s="6">
        <f>IF(AND(B1413&gt;=10,B1413&lt;=14),sel_ev_daily*sel_dayshare/5,IF(OR(B1413&gt;=22,B1413&lt;=5),sel_ev_daily*(1-sel_dayshare)/8,0))</f>
        <v/>
      </c>
    </row>
    <row r="1414">
      <c r="A1414" s="6" t="inlineStr">
        <is>
          <t>2012-08-28</t>
        </is>
      </c>
      <c r="B1414" s="6" t="n">
        <v>20</v>
      </c>
      <c r="C1414" s="6" t="n">
        <v>1.14839</v>
      </c>
      <c r="D1414" s="6" t="n">
        <v>8.000000000000001e-05</v>
      </c>
      <c r="E1414" s="6">
        <f>C1414*sel_scale</f>
        <v/>
      </c>
      <c r="F1414" s="6">
        <f>IF(AND(B1414&gt;=10,B1414&lt;=14),sel_ev_daily*sel_dayshare/5,IF(OR(B1414&gt;=22,B1414&lt;=5),sel_ev_daily*(1-sel_dayshare)/8,0))</f>
        <v/>
      </c>
    </row>
    <row r="1415">
      <c r="A1415" s="6" t="inlineStr">
        <is>
          <t>2012-08-28</t>
        </is>
      </c>
      <c r="B1415" s="6" t="n">
        <v>21</v>
      </c>
      <c r="C1415" s="6" t="n">
        <v>1.07448</v>
      </c>
      <c r="D1415" s="6" t="n">
        <v>6.999999999999999e-05</v>
      </c>
      <c r="E1415" s="6">
        <f>C1415*sel_scale</f>
        <v/>
      </c>
      <c r="F1415" s="6">
        <f>IF(AND(B1415&gt;=10,B1415&lt;=14),sel_ev_daily*sel_dayshare/5,IF(OR(B1415&gt;=22,B1415&lt;=5),sel_ev_daily*(1-sel_dayshare)/8,0))</f>
        <v/>
      </c>
    </row>
    <row r="1416">
      <c r="A1416" s="6" t="inlineStr">
        <is>
          <t>2012-08-28</t>
        </is>
      </c>
      <c r="B1416" s="6" t="n">
        <v>22</v>
      </c>
      <c r="C1416" s="6" t="n">
        <v>0.93332</v>
      </c>
      <c r="D1416" s="6" t="n">
        <v>0.0001</v>
      </c>
      <c r="E1416" s="6">
        <f>C1416*sel_scale</f>
        <v/>
      </c>
      <c r="F1416" s="6">
        <f>IF(AND(B1416&gt;=10,B1416&lt;=14),sel_ev_daily*sel_dayshare/5,IF(OR(B1416&gt;=22,B1416&lt;=5),sel_ev_daily*(1-sel_dayshare)/8,0))</f>
        <v/>
      </c>
    </row>
    <row r="1417">
      <c r="A1417" s="6" t="inlineStr">
        <is>
          <t>2012-08-28</t>
        </is>
      </c>
      <c r="B1417" s="6" t="n">
        <v>23</v>
      </c>
      <c r="C1417" s="6" t="n">
        <v>0.94282</v>
      </c>
      <c r="D1417" s="6" t="n">
        <v>0.00012</v>
      </c>
      <c r="E1417" s="6">
        <f>C1417*sel_scale</f>
        <v/>
      </c>
      <c r="F1417" s="6">
        <f>IF(AND(B1417&gt;=10,B1417&lt;=14),sel_ev_daily*sel_dayshare/5,IF(OR(B1417&gt;=22,B1417&lt;=5),sel_ev_daily*(1-sel_dayshare)/8,0))</f>
        <v/>
      </c>
    </row>
    <row r="1418">
      <c r="A1418" s="6" t="inlineStr">
        <is>
          <t>2012-08-29</t>
        </is>
      </c>
      <c r="B1418" s="6" t="n">
        <v>0</v>
      </c>
      <c r="C1418" s="6" t="n">
        <v>1.01749</v>
      </c>
      <c r="D1418" s="6" t="n">
        <v>0.00075</v>
      </c>
      <c r="E1418" s="6">
        <f>C1418*sel_scale</f>
        <v/>
      </c>
      <c r="F1418" s="6">
        <f>IF(AND(B1418&gt;=10,B1418&lt;=14),sel_ev_daily*sel_dayshare/5,IF(OR(B1418&gt;=22,B1418&lt;=5),sel_ev_daily*(1-sel_dayshare)/8,0))</f>
        <v/>
      </c>
    </row>
    <row r="1419">
      <c r="A1419" s="6" t="inlineStr">
        <is>
          <t>2012-08-29</t>
        </is>
      </c>
      <c r="B1419" s="6" t="n">
        <v>1</v>
      </c>
      <c r="C1419" s="6" t="n">
        <v>0.80205</v>
      </c>
      <c r="D1419" s="6" t="n">
        <v>0.00146</v>
      </c>
      <c r="E1419" s="6">
        <f>C1419*sel_scale</f>
        <v/>
      </c>
      <c r="F1419" s="6">
        <f>IF(AND(B1419&gt;=10,B1419&lt;=14),sel_ev_daily*sel_dayshare/5,IF(OR(B1419&gt;=22,B1419&lt;=5),sel_ev_daily*(1-sel_dayshare)/8,0))</f>
        <v/>
      </c>
    </row>
    <row r="1420">
      <c r="A1420" s="6" t="inlineStr">
        <is>
          <t>2012-08-29</t>
        </is>
      </c>
      <c r="B1420" s="6" t="n">
        <v>2</v>
      </c>
      <c r="C1420" s="6" t="n">
        <v>0.52949</v>
      </c>
      <c r="D1420" s="6" t="n">
        <v>0.00182</v>
      </c>
      <c r="E1420" s="6">
        <f>C1420*sel_scale</f>
        <v/>
      </c>
      <c r="F1420" s="6">
        <f>IF(AND(B1420&gt;=10,B1420&lt;=14),sel_ev_daily*sel_dayshare/5,IF(OR(B1420&gt;=22,B1420&lt;=5),sel_ev_daily*(1-sel_dayshare)/8,0))</f>
        <v/>
      </c>
    </row>
    <row r="1421">
      <c r="A1421" s="6" t="inlineStr">
        <is>
          <t>2012-08-29</t>
        </is>
      </c>
      <c r="B1421" s="6" t="n">
        <v>3</v>
      </c>
      <c r="C1421" s="6" t="n">
        <v>0.4428</v>
      </c>
      <c r="D1421" s="6" t="n">
        <v>0.00249</v>
      </c>
      <c r="E1421" s="6">
        <f>C1421*sel_scale</f>
        <v/>
      </c>
      <c r="F1421" s="6">
        <f>IF(AND(B1421&gt;=10,B1421&lt;=14),sel_ev_daily*sel_dayshare/5,IF(OR(B1421&gt;=22,B1421&lt;=5),sel_ev_daily*(1-sel_dayshare)/8,0))</f>
        <v/>
      </c>
    </row>
    <row r="1422">
      <c r="A1422" s="6" t="inlineStr">
        <is>
          <t>2012-08-29</t>
        </is>
      </c>
      <c r="B1422" s="6" t="n">
        <v>4</v>
      </c>
      <c r="C1422" s="6" t="n">
        <v>0.47361</v>
      </c>
      <c r="D1422" s="6" t="n">
        <v>0.0026</v>
      </c>
      <c r="E1422" s="6">
        <f>C1422*sel_scale</f>
        <v/>
      </c>
      <c r="F1422" s="6">
        <f>IF(AND(B1422&gt;=10,B1422&lt;=14),sel_ev_daily*sel_dayshare/5,IF(OR(B1422&gt;=22,B1422&lt;=5),sel_ev_daily*(1-sel_dayshare)/8,0))</f>
        <v/>
      </c>
    </row>
    <row r="1423">
      <c r="A1423" s="6" t="inlineStr">
        <is>
          <t>2012-08-29</t>
        </is>
      </c>
      <c r="B1423" s="6" t="n">
        <v>5</v>
      </c>
      <c r="C1423" s="6" t="n">
        <v>0.58401</v>
      </c>
      <c r="D1423" s="6" t="n">
        <v>0.00268</v>
      </c>
      <c r="E1423" s="6">
        <f>C1423*sel_scale</f>
        <v/>
      </c>
      <c r="F1423" s="6">
        <f>IF(AND(B1423&gt;=10,B1423&lt;=14),sel_ev_daily*sel_dayshare/5,IF(OR(B1423&gt;=22,B1423&lt;=5),sel_ev_daily*(1-sel_dayshare)/8,0))</f>
        <v/>
      </c>
    </row>
    <row r="1424">
      <c r="A1424" s="6" t="inlineStr">
        <is>
          <t>2012-08-29</t>
        </is>
      </c>
      <c r="B1424" s="6" t="n">
        <v>6</v>
      </c>
      <c r="C1424" s="6" t="n">
        <v>0.8891</v>
      </c>
      <c r="D1424" s="6" t="n">
        <v>0.01209</v>
      </c>
      <c r="E1424" s="6">
        <f>C1424*sel_scale</f>
        <v/>
      </c>
      <c r="F1424" s="6">
        <f>IF(AND(B1424&gt;=10,B1424&lt;=14),sel_ev_daily*sel_dayshare/5,IF(OR(B1424&gt;=22,B1424&lt;=5),sel_ev_daily*(1-sel_dayshare)/8,0))</f>
        <v/>
      </c>
    </row>
    <row r="1425">
      <c r="A1425" s="6" t="inlineStr">
        <is>
          <t>2012-08-29</t>
        </is>
      </c>
      <c r="B1425" s="6" t="n">
        <v>7</v>
      </c>
      <c r="C1425" s="6" t="n">
        <v>0.91091</v>
      </c>
      <c r="D1425" s="6" t="n">
        <v>0.13742</v>
      </c>
      <c r="E1425" s="6">
        <f>C1425*sel_scale</f>
        <v/>
      </c>
      <c r="F1425" s="6">
        <f>IF(AND(B1425&gt;=10,B1425&lt;=14),sel_ev_daily*sel_dayshare/5,IF(OR(B1425&gt;=22,B1425&lt;=5),sel_ev_daily*(1-sel_dayshare)/8,0))</f>
        <v/>
      </c>
    </row>
    <row r="1426">
      <c r="A1426" s="6" t="inlineStr">
        <is>
          <t>2012-08-29</t>
        </is>
      </c>
      <c r="B1426" s="6" t="n">
        <v>8</v>
      </c>
      <c r="C1426" s="6" t="n">
        <v>0.74721</v>
      </c>
      <c r="D1426" s="6" t="n">
        <v>0.31799</v>
      </c>
      <c r="E1426" s="6">
        <f>C1426*sel_scale</f>
        <v/>
      </c>
      <c r="F1426" s="6">
        <f>IF(AND(B1426&gt;=10,B1426&lt;=14),sel_ev_daily*sel_dayshare/5,IF(OR(B1426&gt;=22,B1426&lt;=5),sel_ev_daily*(1-sel_dayshare)/8,0))</f>
        <v/>
      </c>
    </row>
    <row r="1427">
      <c r="A1427" s="6" t="inlineStr">
        <is>
          <t>2012-08-29</t>
        </is>
      </c>
      <c r="B1427" s="6" t="n">
        <v>9</v>
      </c>
      <c r="C1427" s="6" t="n">
        <v>0.5873699999999999</v>
      </c>
      <c r="D1427" s="6" t="n">
        <v>0.41589</v>
      </c>
      <c r="E1427" s="6">
        <f>C1427*sel_scale</f>
        <v/>
      </c>
      <c r="F1427" s="6">
        <f>IF(AND(B1427&gt;=10,B1427&lt;=14),sel_ev_daily*sel_dayshare/5,IF(OR(B1427&gt;=22,B1427&lt;=5),sel_ev_daily*(1-sel_dayshare)/8,0))</f>
        <v/>
      </c>
    </row>
    <row r="1428">
      <c r="A1428" s="6" t="inlineStr">
        <is>
          <t>2012-08-29</t>
        </is>
      </c>
      <c r="B1428" s="6" t="n">
        <v>10</v>
      </c>
      <c r="C1428" s="6" t="n">
        <v>0.53273</v>
      </c>
      <c r="D1428" s="6" t="n">
        <v>0.4568</v>
      </c>
      <c r="E1428" s="6">
        <f>C1428*sel_scale</f>
        <v/>
      </c>
      <c r="F1428" s="6">
        <f>IF(AND(B1428&gt;=10,B1428&lt;=14),sel_ev_daily*sel_dayshare/5,IF(OR(B1428&gt;=22,B1428&lt;=5),sel_ev_daily*(1-sel_dayshare)/8,0))</f>
        <v/>
      </c>
    </row>
    <row r="1429">
      <c r="A1429" s="6" t="inlineStr">
        <is>
          <t>2012-08-29</t>
        </is>
      </c>
      <c r="B1429" s="6" t="n">
        <v>11</v>
      </c>
      <c r="C1429" s="6" t="n">
        <v>0.52429</v>
      </c>
      <c r="D1429" s="6" t="n">
        <v>0.47971</v>
      </c>
      <c r="E1429" s="6">
        <f>C1429*sel_scale</f>
        <v/>
      </c>
      <c r="F1429" s="6">
        <f>IF(AND(B1429&gt;=10,B1429&lt;=14),sel_ev_daily*sel_dayshare/5,IF(OR(B1429&gt;=22,B1429&lt;=5),sel_ev_daily*(1-sel_dayshare)/8,0))</f>
        <v/>
      </c>
    </row>
    <row r="1430">
      <c r="A1430" s="6" t="inlineStr">
        <is>
          <t>2012-08-29</t>
        </is>
      </c>
      <c r="B1430" s="6" t="n">
        <v>12</v>
      </c>
      <c r="C1430" s="6" t="n">
        <v>0.49264</v>
      </c>
      <c r="D1430" s="6" t="n">
        <v>0.45304</v>
      </c>
      <c r="E1430" s="6">
        <f>C1430*sel_scale</f>
        <v/>
      </c>
      <c r="F1430" s="6">
        <f>IF(AND(B1430&gt;=10,B1430&lt;=14),sel_ev_daily*sel_dayshare/5,IF(OR(B1430&gt;=22,B1430&lt;=5),sel_ev_daily*(1-sel_dayshare)/8,0))</f>
        <v/>
      </c>
    </row>
    <row r="1431">
      <c r="A1431" s="6" t="inlineStr">
        <is>
          <t>2012-08-29</t>
        </is>
      </c>
      <c r="B1431" s="6" t="n">
        <v>13</v>
      </c>
      <c r="C1431" s="6" t="n">
        <v>0.4715</v>
      </c>
      <c r="D1431" s="6" t="n">
        <v>0.38003</v>
      </c>
      <c r="E1431" s="6">
        <f>C1431*sel_scale</f>
        <v/>
      </c>
      <c r="F1431" s="6">
        <f>IF(AND(B1431&gt;=10,B1431&lt;=14),sel_ev_daily*sel_dayshare/5,IF(OR(B1431&gt;=22,B1431&lt;=5),sel_ev_daily*(1-sel_dayshare)/8,0))</f>
        <v/>
      </c>
    </row>
    <row r="1432">
      <c r="A1432" s="6" t="inlineStr">
        <is>
          <t>2012-08-29</t>
        </is>
      </c>
      <c r="B1432" s="6" t="n">
        <v>14</v>
      </c>
      <c r="C1432" s="6" t="n">
        <v>0.45558</v>
      </c>
      <c r="D1432" s="6" t="n">
        <v>0.19552</v>
      </c>
      <c r="E1432" s="6">
        <f>C1432*sel_scale</f>
        <v/>
      </c>
      <c r="F1432" s="6">
        <f>IF(AND(B1432&gt;=10,B1432&lt;=14),sel_ev_daily*sel_dayshare/5,IF(OR(B1432&gt;=22,B1432&lt;=5),sel_ev_daily*(1-sel_dayshare)/8,0))</f>
        <v/>
      </c>
    </row>
    <row r="1433">
      <c r="A1433" s="6" t="inlineStr">
        <is>
          <t>2012-08-29</t>
        </is>
      </c>
      <c r="B1433" s="6" t="n">
        <v>15</v>
      </c>
      <c r="C1433" s="6" t="n">
        <v>0.47667</v>
      </c>
      <c r="D1433" s="6" t="n">
        <v>0.13299</v>
      </c>
      <c r="E1433" s="6">
        <f>C1433*sel_scale</f>
        <v/>
      </c>
      <c r="F1433" s="6">
        <f>IF(AND(B1433&gt;=10,B1433&lt;=14),sel_ev_daily*sel_dayshare/5,IF(OR(B1433&gt;=22,B1433&lt;=5),sel_ev_daily*(1-sel_dayshare)/8,0))</f>
        <v/>
      </c>
    </row>
    <row r="1434">
      <c r="A1434" s="6" t="inlineStr">
        <is>
          <t>2012-08-29</t>
        </is>
      </c>
      <c r="B1434" s="6" t="n">
        <v>16</v>
      </c>
      <c r="C1434" s="6" t="n">
        <v>0.62557</v>
      </c>
      <c r="D1434" s="6" t="n">
        <v>0.05373</v>
      </c>
      <c r="E1434" s="6">
        <f>C1434*sel_scale</f>
        <v/>
      </c>
      <c r="F1434" s="6">
        <f>IF(AND(B1434&gt;=10,B1434&lt;=14),sel_ev_daily*sel_dayshare/5,IF(OR(B1434&gt;=22,B1434&lt;=5),sel_ev_daily*(1-sel_dayshare)/8,0))</f>
        <v/>
      </c>
    </row>
    <row r="1435">
      <c r="A1435" s="6" t="inlineStr">
        <is>
          <t>2012-08-29</t>
        </is>
      </c>
      <c r="B1435" s="6" t="n">
        <v>17</v>
      </c>
      <c r="C1435" s="6" t="n">
        <v>0.8847699999999999</v>
      </c>
      <c r="D1435" s="6" t="n">
        <v>0.00503</v>
      </c>
      <c r="E1435" s="6">
        <f>C1435*sel_scale</f>
        <v/>
      </c>
      <c r="F1435" s="6">
        <f>IF(AND(B1435&gt;=10,B1435&lt;=14),sel_ev_daily*sel_dayshare/5,IF(OR(B1435&gt;=22,B1435&lt;=5),sel_ev_daily*(1-sel_dayshare)/8,0))</f>
        <v/>
      </c>
    </row>
    <row r="1436">
      <c r="A1436" s="6" t="inlineStr">
        <is>
          <t>2012-08-29</t>
        </is>
      </c>
      <c r="B1436" s="6" t="n">
        <v>18</v>
      </c>
      <c r="C1436" s="6" t="n">
        <v>1.16599</v>
      </c>
      <c r="D1436" s="6" t="n">
        <v>6.999999999999999e-05</v>
      </c>
      <c r="E1436" s="6">
        <f>C1436*sel_scale</f>
        <v/>
      </c>
      <c r="F1436" s="6">
        <f>IF(AND(B1436&gt;=10,B1436&lt;=14),sel_ev_daily*sel_dayshare/5,IF(OR(B1436&gt;=22,B1436&lt;=5),sel_ev_daily*(1-sel_dayshare)/8,0))</f>
        <v/>
      </c>
    </row>
    <row r="1437">
      <c r="A1437" s="6" t="inlineStr">
        <is>
          <t>2012-08-29</t>
        </is>
      </c>
      <c r="B1437" s="6" t="n">
        <v>19</v>
      </c>
      <c r="C1437" s="6" t="n">
        <v>1.11525</v>
      </c>
      <c r="D1437" s="6" t="n">
        <v>5e-05</v>
      </c>
      <c r="E1437" s="6">
        <f>C1437*sel_scale</f>
        <v/>
      </c>
      <c r="F1437" s="6">
        <f>IF(AND(B1437&gt;=10,B1437&lt;=14),sel_ev_daily*sel_dayshare/5,IF(OR(B1437&gt;=22,B1437&lt;=5),sel_ev_daily*(1-sel_dayshare)/8,0))</f>
        <v/>
      </c>
    </row>
    <row r="1438">
      <c r="A1438" s="6" t="inlineStr">
        <is>
          <t>2012-08-29</t>
        </is>
      </c>
      <c r="B1438" s="6" t="n">
        <v>20</v>
      </c>
      <c r="C1438" s="6" t="n">
        <v>1.05428</v>
      </c>
      <c r="D1438" s="6" t="n">
        <v>6.999999999999999e-05</v>
      </c>
      <c r="E1438" s="6">
        <f>C1438*sel_scale</f>
        <v/>
      </c>
      <c r="F1438" s="6">
        <f>IF(AND(B1438&gt;=10,B1438&lt;=14),sel_ev_daily*sel_dayshare/5,IF(OR(B1438&gt;=22,B1438&lt;=5),sel_ev_daily*(1-sel_dayshare)/8,0))</f>
        <v/>
      </c>
    </row>
    <row r="1439">
      <c r="A1439" s="6" t="inlineStr">
        <is>
          <t>2012-08-29</t>
        </is>
      </c>
      <c r="B1439" s="6" t="n">
        <v>21</v>
      </c>
      <c r="C1439" s="6" t="n">
        <v>0.98068</v>
      </c>
      <c r="D1439" s="6" t="n">
        <v>8.000000000000001e-05</v>
      </c>
      <c r="E1439" s="6">
        <f>C1439*sel_scale</f>
        <v/>
      </c>
      <c r="F1439" s="6">
        <f>IF(AND(B1439&gt;=10,B1439&lt;=14),sel_ev_daily*sel_dayshare/5,IF(OR(B1439&gt;=22,B1439&lt;=5),sel_ev_daily*(1-sel_dayshare)/8,0))</f>
        <v/>
      </c>
    </row>
    <row r="1440">
      <c r="A1440" s="6" t="inlineStr">
        <is>
          <t>2012-08-29</t>
        </is>
      </c>
      <c r="B1440" s="6" t="n">
        <v>22</v>
      </c>
      <c r="C1440" s="6" t="n">
        <v>0.896</v>
      </c>
      <c r="D1440" s="6" t="n">
        <v>0.00012</v>
      </c>
      <c r="E1440" s="6">
        <f>C1440*sel_scale</f>
        <v/>
      </c>
      <c r="F1440" s="6">
        <f>IF(AND(B1440&gt;=10,B1440&lt;=14),sel_ev_daily*sel_dayshare/5,IF(OR(B1440&gt;=22,B1440&lt;=5),sel_ev_daily*(1-sel_dayshare)/8,0))</f>
        <v/>
      </c>
    </row>
    <row r="1441">
      <c r="A1441" s="6" t="inlineStr">
        <is>
          <t>2012-08-29</t>
        </is>
      </c>
      <c r="B1441" s="6" t="n">
        <v>23</v>
      </c>
      <c r="C1441" s="6" t="n">
        <v>0.9444399999999999</v>
      </c>
      <c r="D1441" s="6" t="n">
        <v>0.00017</v>
      </c>
      <c r="E1441" s="6">
        <f>C1441*sel_scale</f>
        <v/>
      </c>
      <c r="F1441" s="6">
        <f>IF(AND(B1441&gt;=10,B1441&lt;=14),sel_ev_daily*sel_dayshare/5,IF(OR(B1441&gt;=22,B1441&lt;=5),sel_ev_daily*(1-sel_dayshare)/8,0))</f>
        <v/>
      </c>
    </row>
    <row r="1442">
      <c r="A1442" s="6" t="inlineStr">
        <is>
          <t>2012-08-30</t>
        </is>
      </c>
      <c r="B1442" s="6" t="n">
        <v>0</v>
      </c>
      <c r="C1442" s="6" t="n">
        <v>1.00371</v>
      </c>
      <c r="D1442" s="6" t="n">
        <v>0.00084</v>
      </c>
      <c r="E1442" s="6">
        <f>C1442*sel_scale</f>
        <v/>
      </c>
      <c r="F1442" s="6">
        <f>IF(AND(B1442&gt;=10,B1442&lt;=14),sel_ev_daily*sel_dayshare/5,IF(OR(B1442&gt;=22,B1442&lt;=5),sel_ev_daily*(1-sel_dayshare)/8,0))</f>
        <v/>
      </c>
    </row>
    <row r="1443">
      <c r="A1443" s="6" t="inlineStr">
        <is>
          <t>2012-08-30</t>
        </is>
      </c>
      <c r="B1443" s="6" t="n">
        <v>1</v>
      </c>
      <c r="C1443" s="6" t="n">
        <v>0.80036</v>
      </c>
      <c r="D1443" s="6" t="n">
        <v>0.00159</v>
      </c>
      <c r="E1443" s="6">
        <f>C1443*sel_scale</f>
        <v/>
      </c>
      <c r="F1443" s="6">
        <f>IF(AND(B1443&gt;=10,B1443&lt;=14),sel_ev_daily*sel_dayshare/5,IF(OR(B1443&gt;=22,B1443&lt;=5),sel_ev_daily*(1-sel_dayshare)/8,0))</f>
        <v/>
      </c>
    </row>
    <row r="1444">
      <c r="A1444" s="6" t="inlineStr">
        <is>
          <t>2012-08-30</t>
        </is>
      </c>
      <c r="B1444" s="6" t="n">
        <v>2</v>
      </c>
      <c r="C1444" s="6" t="n">
        <v>0.50886</v>
      </c>
      <c r="D1444" s="6" t="n">
        <v>0.00214</v>
      </c>
      <c r="E1444" s="6">
        <f>C1444*sel_scale</f>
        <v/>
      </c>
      <c r="F1444" s="6">
        <f>IF(AND(B1444&gt;=10,B1444&lt;=14),sel_ev_daily*sel_dayshare/5,IF(OR(B1444&gt;=22,B1444&lt;=5),sel_ev_daily*(1-sel_dayshare)/8,0))</f>
        <v/>
      </c>
    </row>
    <row r="1445">
      <c r="A1445" s="6" t="inlineStr">
        <is>
          <t>2012-08-30</t>
        </is>
      </c>
      <c r="B1445" s="6" t="n">
        <v>3</v>
      </c>
      <c r="C1445" s="6" t="n">
        <v>0.44295</v>
      </c>
      <c r="D1445" s="6" t="n">
        <v>0.00239</v>
      </c>
      <c r="E1445" s="6">
        <f>C1445*sel_scale</f>
        <v/>
      </c>
      <c r="F1445" s="6">
        <f>IF(AND(B1445&gt;=10,B1445&lt;=14),sel_ev_daily*sel_dayshare/5,IF(OR(B1445&gt;=22,B1445&lt;=5),sel_ev_daily*(1-sel_dayshare)/8,0))</f>
        <v/>
      </c>
    </row>
    <row r="1446">
      <c r="A1446" s="6" t="inlineStr">
        <is>
          <t>2012-08-30</t>
        </is>
      </c>
      <c r="B1446" s="6" t="n">
        <v>4</v>
      </c>
      <c r="C1446" s="6" t="n">
        <v>0.42485</v>
      </c>
      <c r="D1446" s="6" t="n">
        <v>0.00269</v>
      </c>
      <c r="E1446" s="6">
        <f>C1446*sel_scale</f>
        <v/>
      </c>
      <c r="F1446" s="6">
        <f>IF(AND(B1446&gt;=10,B1446&lt;=14),sel_ev_daily*sel_dayshare/5,IF(OR(B1446&gt;=22,B1446&lt;=5),sel_ev_daily*(1-sel_dayshare)/8,0))</f>
        <v/>
      </c>
    </row>
    <row r="1447">
      <c r="A1447" s="6" t="inlineStr">
        <is>
          <t>2012-08-30</t>
        </is>
      </c>
      <c r="B1447" s="6" t="n">
        <v>5</v>
      </c>
      <c r="C1447" s="6" t="n">
        <v>0.53165</v>
      </c>
      <c r="D1447" s="6" t="n">
        <v>0.00185</v>
      </c>
      <c r="E1447" s="6">
        <f>C1447*sel_scale</f>
        <v/>
      </c>
      <c r="F1447" s="6">
        <f>IF(AND(B1447&gt;=10,B1447&lt;=14),sel_ev_daily*sel_dayshare/5,IF(OR(B1447&gt;=22,B1447&lt;=5),sel_ev_daily*(1-sel_dayshare)/8,0))</f>
        <v/>
      </c>
    </row>
    <row r="1448">
      <c r="A1448" s="6" t="inlineStr">
        <is>
          <t>2012-08-30</t>
        </is>
      </c>
      <c r="B1448" s="6" t="n">
        <v>6</v>
      </c>
      <c r="C1448" s="6" t="n">
        <v>0.84179</v>
      </c>
      <c r="D1448" s="6" t="n">
        <v>0.01533</v>
      </c>
      <c r="E1448" s="6">
        <f>C1448*sel_scale</f>
        <v/>
      </c>
      <c r="F1448" s="6">
        <f>IF(AND(B1448&gt;=10,B1448&lt;=14),sel_ev_daily*sel_dayshare/5,IF(OR(B1448&gt;=22,B1448&lt;=5),sel_ev_daily*(1-sel_dayshare)/8,0))</f>
        <v/>
      </c>
    </row>
    <row r="1449">
      <c r="A1449" s="6" t="inlineStr">
        <is>
          <t>2012-08-30</t>
        </is>
      </c>
      <c r="B1449" s="6" t="n">
        <v>7</v>
      </c>
      <c r="C1449" s="6" t="n">
        <v>0.87019</v>
      </c>
      <c r="D1449" s="6" t="n">
        <v>0.11718</v>
      </c>
      <c r="E1449" s="6">
        <f>C1449*sel_scale</f>
        <v/>
      </c>
      <c r="F1449" s="6">
        <f>IF(AND(B1449&gt;=10,B1449&lt;=14),sel_ev_daily*sel_dayshare/5,IF(OR(B1449&gt;=22,B1449&lt;=5),sel_ev_daily*(1-sel_dayshare)/8,0))</f>
        <v/>
      </c>
    </row>
    <row r="1450">
      <c r="A1450" s="6" t="inlineStr">
        <is>
          <t>2012-08-30</t>
        </is>
      </c>
      <c r="B1450" s="6" t="n">
        <v>8</v>
      </c>
      <c r="C1450" s="6" t="n">
        <v>0.75081</v>
      </c>
      <c r="D1450" s="6" t="n">
        <v>0.30665</v>
      </c>
      <c r="E1450" s="6">
        <f>C1450*sel_scale</f>
        <v/>
      </c>
      <c r="F1450" s="6">
        <f>IF(AND(B1450&gt;=10,B1450&lt;=14),sel_ev_daily*sel_dayshare/5,IF(OR(B1450&gt;=22,B1450&lt;=5),sel_ev_daily*(1-sel_dayshare)/8,0))</f>
        <v/>
      </c>
    </row>
    <row r="1451">
      <c r="A1451" s="6" t="inlineStr">
        <is>
          <t>2012-08-30</t>
        </is>
      </c>
      <c r="B1451" s="6" t="n">
        <v>9</v>
      </c>
      <c r="C1451" s="6" t="n">
        <v>0.59904</v>
      </c>
      <c r="D1451" s="6" t="n">
        <v>0.47801</v>
      </c>
      <c r="E1451" s="6">
        <f>C1451*sel_scale</f>
        <v/>
      </c>
      <c r="F1451" s="6">
        <f>IF(AND(B1451&gt;=10,B1451&lt;=14),sel_ev_daily*sel_dayshare/5,IF(OR(B1451&gt;=22,B1451&lt;=5),sel_ev_daily*(1-sel_dayshare)/8,0))</f>
        <v/>
      </c>
    </row>
    <row r="1452">
      <c r="A1452" s="6" t="inlineStr">
        <is>
          <t>2012-08-30</t>
        </is>
      </c>
      <c r="B1452" s="6" t="n">
        <v>10</v>
      </c>
      <c r="C1452" s="6" t="n">
        <v>0.52486</v>
      </c>
      <c r="D1452" s="6" t="n">
        <v>0.59956</v>
      </c>
      <c r="E1452" s="6">
        <f>C1452*sel_scale</f>
        <v/>
      </c>
      <c r="F1452" s="6">
        <f>IF(AND(B1452&gt;=10,B1452&lt;=14),sel_ev_daily*sel_dayshare/5,IF(OR(B1452&gt;=22,B1452&lt;=5),sel_ev_daily*(1-sel_dayshare)/8,0))</f>
        <v/>
      </c>
    </row>
    <row r="1453">
      <c r="A1453" s="6" t="inlineStr">
        <is>
          <t>2012-08-30</t>
        </is>
      </c>
      <c r="B1453" s="6" t="n">
        <v>11</v>
      </c>
      <c r="C1453" s="6" t="n">
        <v>0.48995</v>
      </c>
      <c r="D1453" s="6" t="n">
        <v>0.62063</v>
      </c>
      <c r="E1453" s="6">
        <f>C1453*sel_scale</f>
        <v/>
      </c>
      <c r="F1453" s="6">
        <f>IF(AND(B1453&gt;=10,B1453&lt;=14),sel_ev_daily*sel_dayshare/5,IF(OR(B1453&gt;=22,B1453&lt;=5),sel_ev_daily*(1-sel_dayshare)/8,0))</f>
        <v/>
      </c>
    </row>
    <row r="1454">
      <c r="A1454" s="6" t="inlineStr">
        <is>
          <t>2012-08-30</t>
        </is>
      </c>
      <c r="B1454" s="6" t="n">
        <v>12</v>
      </c>
      <c r="C1454" s="6" t="n">
        <v>0.50112</v>
      </c>
      <c r="D1454" s="6" t="n">
        <v>0.65661</v>
      </c>
      <c r="E1454" s="6">
        <f>C1454*sel_scale</f>
        <v/>
      </c>
      <c r="F1454" s="6">
        <f>IF(AND(B1454&gt;=10,B1454&lt;=14),sel_ev_daily*sel_dayshare/5,IF(OR(B1454&gt;=22,B1454&lt;=5),sel_ev_daily*(1-sel_dayshare)/8,0))</f>
        <v/>
      </c>
    </row>
    <row r="1455">
      <c r="A1455" s="6" t="inlineStr">
        <is>
          <t>2012-08-30</t>
        </is>
      </c>
      <c r="B1455" s="6" t="n">
        <v>13</v>
      </c>
      <c r="C1455" s="6" t="n">
        <v>0.48808</v>
      </c>
      <c r="D1455" s="6" t="n">
        <v>0.61186</v>
      </c>
      <c r="E1455" s="6">
        <f>C1455*sel_scale</f>
        <v/>
      </c>
      <c r="F1455" s="6">
        <f>IF(AND(B1455&gt;=10,B1455&lt;=14),sel_ev_daily*sel_dayshare/5,IF(OR(B1455&gt;=22,B1455&lt;=5),sel_ev_daily*(1-sel_dayshare)/8,0))</f>
        <v/>
      </c>
    </row>
    <row r="1456">
      <c r="A1456" s="6" t="inlineStr">
        <is>
          <t>2012-08-30</t>
        </is>
      </c>
      <c r="B1456" s="6" t="n">
        <v>14</v>
      </c>
      <c r="C1456" s="6" t="n">
        <v>0.43876</v>
      </c>
      <c r="D1456" s="6" t="n">
        <v>0.47357</v>
      </c>
      <c r="E1456" s="6">
        <f>C1456*sel_scale</f>
        <v/>
      </c>
      <c r="F1456" s="6">
        <f>IF(AND(B1456&gt;=10,B1456&lt;=14),sel_ev_daily*sel_dayshare/5,IF(OR(B1456&gt;=22,B1456&lt;=5),sel_ev_daily*(1-sel_dayshare)/8,0))</f>
        <v/>
      </c>
    </row>
    <row r="1457">
      <c r="A1457" s="6" t="inlineStr">
        <is>
          <t>2012-08-30</t>
        </is>
      </c>
      <c r="B1457" s="6" t="n">
        <v>15</v>
      </c>
      <c r="C1457" s="6" t="n">
        <v>0.48292</v>
      </c>
      <c r="D1457" s="6" t="n">
        <v>0.28348</v>
      </c>
      <c r="E1457" s="6">
        <f>C1457*sel_scale</f>
        <v/>
      </c>
      <c r="F1457" s="6">
        <f>IF(AND(B1457&gt;=10,B1457&lt;=14),sel_ev_daily*sel_dayshare/5,IF(OR(B1457&gt;=22,B1457&lt;=5),sel_ev_daily*(1-sel_dayshare)/8,0))</f>
        <v/>
      </c>
    </row>
    <row r="1458">
      <c r="A1458" s="6" t="inlineStr">
        <is>
          <t>2012-08-30</t>
        </is>
      </c>
      <c r="B1458" s="6" t="n">
        <v>16</v>
      </c>
      <c r="C1458" s="6" t="n">
        <v>0.58979</v>
      </c>
      <c r="D1458" s="6" t="n">
        <v>0.08856</v>
      </c>
      <c r="E1458" s="6">
        <f>C1458*sel_scale</f>
        <v/>
      </c>
      <c r="F1458" s="6">
        <f>IF(AND(B1458&gt;=10,B1458&lt;=14),sel_ev_daily*sel_dayshare/5,IF(OR(B1458&gt;=22,B1458&lt;=5),sel_ev_daily*(1-sel_dayshare)/8,0))</f>
        <v/>
      </c>
    </row>
    <row r="1459">
      <c r="A1459" s="6" t="inlineStr">
        <is>
          <t>2012-08-30</t>
        </is>
      </c>
      <c r="B1459" s="6" t="n">
        <v>17</v>
      </c>
      <c r="C1459" s="6" t="n">
        <v>0.83901</v>
      </c>
      <c r="D1459" s="6" t="n">
        <v>0.00481</v>
      </c>
      <c r="E1459" s="6">
        <f>C1459*sel_scale</f>
        <v/>
      </c>
      <c r="F1459" s="6">
        <f>IF(AND(B1459&gt;=10,B1459&lt;=14),sel_ev_daily*sel_dayshare/5,IF(OR(B1459&gt;=22,B1459&lt;=5),sel_ev_daily*(1-sel_dayshare)/8,0))</f>
        <v/>
      </c>
    </row>
    <row r="1460">
      <c r="A1460" s="6" t="inlineStr">
        <is>
          <t>2012-08-30</t>
        </is>
      </c>
      <c r="B1460" s="6" t="n">
        <v>18</v>
      </c>
      <c r="C1460" s="6" t="n">
        <v>1.03362</v>
      </c>
      <c r="D1460" s="6" t="n">
        <v>0.00012</v>
      </c>
      <c r="E1460" s="6">
        <f>C1460*sel_scale</f>
        <v/>
      </c>
      <c r="F1460" s="6">
        <f>IF(AND(B1460&gt;=10,B1460&lt;=14),sel_ev_daily*sel_dayshare/5,IF(OR(B1460&gt;=22,B1460&lt;=5),sel_ev_daily*(1-sel_dayshare)/8,0))</f>
        <v/>
      </c>
    </row>
    <row r="1461">
      <c r="A1461" s="6" t="inlineStr">
        <is>
          <t>2012-08-30</t>
        </is>
      </c>
      <c r="B1461" s="6" t="n">
        <v>19</v>
      </c>
      <c r="C1461" s="6" t="n">
        <v>0.97407</v>
      </c>
      <c r="D1461" s="6" t="n">
        <v>0.00012</v>
      </c>
      <c r="E1461" s="6">
        <f>C1461*sel_scale</f>
        <v/>
      </c>
      <c r="F1461" s="6">
        <f>IF(AND(B1461&gt;=10,B1461&lt;=14),sel_ev_daily*sel_dayshare/5,IF(OR(B1461&gt;=22,B1461&lt;=5),sel_ev_daily*(1-sel_dayshare)/8,0))</f>
        <v/>
      </c>
    </row>
    <row r="1462">
      <c r="A1462" s="6" t="inlineStr">
        <is>
          <t>2012-08-30</t>
        </is>
      </c>
      <c r="B1462" s="6" t="n">
        <v>20</v>
      </c>
      <c r="C1462" s="6" t="n">
        <v>1.03379</v>
      </c>
      <c r="D1462" s="6" t="n">
        <v>5e-05</v>
      </c>
      <c r="E1462" s="6">
        <f>C1462*sel_scale</f>
        <v/>
      </c>
      <c r="F1462" s="6">
        <f>IF(AND(B1462&gt;=10,B1462&lt;=14),sel_ev_daily*sel_dayshare/5,IF(OR(B1462&gt;=22,B1462&lt;=5),sel_ev_daily*(1-sel_dayshare)/8,0))</f>
        <v/>
      </c>
    </row>
    <row r="1463">
      <c r="A1463" s="6" t="inlineStr">
        <is>
          <t>2012-08-30</t>
        </is>
      </c>
      <c r="B1463" s="6" t="n">
        <v>21</v>
      </c>
      <c r="C1463" s="6" t="n">
        <v>0.9462699999999999</v>
      </c>
      <c r="D1463" s="6" t="n">
        <v>9.000000000000001e-05</v>
      </c>
      <c r="E1463" s="6">
        <f>C1463*sel_scale</f>
        <v/>
      </c>
      <c r="F1463" s="6">
        <f>IF(AND(B1463&gt;=10,B1463&lt;=14),sel_ev_daily*sel_dayshare/5,IF(OR(B1463&gt;=22,B1463&lt;=5),sel_ev_daily*(1-sel_dayshare)/8,0))</f>
        <v/>
      </c>
    </row>
    <row r="1464">
      <c r="A1464" s="6" t="inlineStr">
        <is>
          <t>2012-08-30</t>
        </is>
      </c>
      <c r="B1464" s="6" t="n">
        <v>22</v>
      </c>
      <c r="C1464" s="6" t="n">
        <v>0.9106</v>
      </c>
      <c r="D1464" s="6" t="n">
        <v>3e-05</v>
      </c>
      <c r="E1464" s="6">
        <f>C1464*sel_scale</f>
        <v/>
      </c>
      <c r="F1464" s="6">
        <f>IF(AND(B1464&gt;=10,B1464&lt;=14),sel_ev_daily*sel_dayshare/5,IF(OR(B1464&gt;=22,B1464&lt;=5),sel_ev_daily*(1-sel_dayshare)/8,0))</f>
        <v/>
      </c>
    </row>
    <row r="1465">
      <c r="A1465" s="6" t="inlineStr">
        <is>
          <t>2012-08-30</t>
        </is>
      </c>
      <c r="B1465" s="6" t="n">
        <v>23</v>
      </c>
      <c r="C1465" s="6" t="n">
        <v>0.96107</v>
      </c>
      <c r="D1465" s="6" t="n">
        <v>9.000000000000001e-05</v>
      </c>
      <c r="E1465" s="6">
        <f>C1465*sel_scale</f>
        <v/>
      </c>
      <c r="F1465" s="6">
        <f>IF(AND(B1465&gt;=10,B1465&lt;=14),sel_ev_daily*sel_dayshare/5,IF(OR(B1465&gt;=22,B1465&lt;=5),sel_ev_daily*(1-sel_dayshare)/8,0))</f>
        <v/>
      </c>
    </row>
    <row r="1466">
      <c r="A1466" s="6" t="inlineStr">
        <is>
          <t>2012-08-31</t>
        </is>
      </c>
      <c r="B1466" s="6" t="n">
        <v>0</v>
      </c>
      <c r="C1466" s="6" t="n">
        <v>0.97515</v>
      </c>
      <c r="D1466" s="6" t="n">
        <v>0.00044</v>
      </c>
      <c r="E1466" s="6">
        <f>C1466*sel_scale</f>
        <v/>
      </c>
      <c r="F1466" s="6">
        <f>IF(AND(B1466&gt;=10,B1466&lt;=14),sel_ev_daily*sel_dayshare/5,IF(OR(B1466&gt;=22,B1466&lt;=5),sel_ev_daily*(1-sel_dayshare)/8,0))</f>
        <v/>
      </c>
    </row>
    <row r="1467">
      <c r="A1467" s="6" t="inlineStr">
        <is>
          <t>2012-08-31</t>
        </is>
      </c>
      <c r="B1467" s="6" t="n">
        <v>1</v>
      </c>
      <c r="C1467" s="6" t="n">
        <v>0.74087</v>
      </c>
      <c r="D1467" s="6" t="n">
        <v>0.00114</v>
      </c>
      <c r="E1467" s="6">
        <f>C1467*sel_scale</f>
        <v/>
      </c>
      <c r="F1467" s="6">
        <f>IF(AND(B1467&gt;=10,B1467&lt;=14),sel_ev_daily*sel_dayshare/5,IF(OR(B1467&gt;=22,B1467&lt;=5),sel_ev_daily*(1-sel_dayshare)/8,0))</f>
        <v/>
      </c>
    </row>
    <row r="1468">
      <c r="A1468" s="6" t="inlineStr">
        <is>
          <t>2012-08-31</t>
        </is>
      </c>
      <c r="B1468" s="6" t="n">
        <v>2</v>
      </c>
      <c r="C1468" s="6" t="n">
        <v>0.52561</v>
      </c>
      <c r="D1468" s="6" t="n">
        <v>0.00132</v>
      </c>
      <c r="E1468" s="6">
        <f>C1468*sel_scale</f>
        <v/>
      </c>
      <c r="F1468" s="6">
        <f>IF(AND(B1468&gt;=10,B1468&lt;=14),sel_ev_daily*sel_dayshare/5,IF(OR(B1468&gt;=22,B1468&lt;=5),sel_ev_daily*(1-sel_dayshare)/8,0))</f>
        <v/>
      </c>
    </row>
    <row r="1469">
      <c r="A1469" s="6" t="inlineStr">
        <is>
          <t>2012-08-31</t>
        </is>
      </c>
      <c r="B1469" s="6" t="n">
        <v>3</v>
      </c>
      <c r="C1469" s="6" t="n">
        <v>0.44547</v>
      </c>
      <c r="D1469" s="6" t="n">
        <v>0.00217</v>
      </c>
      <c r="E1469" s="6">
        <f>C1469*sel_scale</f>
        <v/>
      </c>
      <c r="F1469" s="6">
        <f>IF(AND(B1469&gt;=10,B1469&lt;=14),sel_ev_daily*sel_dayshare/5,IF(OR(B1469&gt;=22,B1469&lt;=5),sel_ev_daily*(1-sel_dayshare)/8,0))</f>
        <v/>
      </c>
    </row>
    <row r="1470">
      <c r="A1470" s="6" t="inlineStr">
        <is>
          <t>2012-08-31</t>
        </is>
      </c>
      <c r="B1470" s="6" t="n">
        <v>4</v>
      </c>
      <c r="C1470" s="6" t="n">
        <v>0.48539</v>
      </c>
      <c r="D1470" s="6" t="n">
        <v>0.00235</v>
      </c>
      <c r="E1470" s="6">
        <f>C1470*sel_scale</f>
        <v/>
      </c>
      <c r="F1470" s="6">
        <f>IF(AND(B1470&gt;=10,B1470&lt;=14),sel_ev_daily*sel_dayshare/5,IF(OR(B1470&gt;=22,B1470&lt;=5),sel_ev_daily*(1-sel_dayshare)/8,0))</f>
        <v/>
      </c>
    </row>
    <row r="1471">
      <c r="A1471" s="6" t="inlineStr">
        <is>
          <t>2012-08-31</t>
        </is>
      </c>
      <c r="B1471" s="6" t="n">
        <v>5</v>
      </c>
      <c r="C1471" s="6" t="n">
        <v>0.53804</v>
      </c>
      <c r="D1471" s="6" t="n">
        <v>0.00268</v>
      </c>
      <c r="E1471" s="6">
        <f>C1471*sel_scale</f>
        <v/>
      </c>
      <c r="F1471" s="6">
        <f>IF(AND(B1471&gt;=10,B1471&lt;=14),sel_ev_daily*sel_dayshare/5,IF(OR(B1471&gt;=22,B1471&lt;=5),sel_ev_daily*(1-sel_dayshare)/8,0))</f>
        <v/>
      </c>
    </row>
    <row r="1472">
      <c r="A1472" s="6" t="inlineStr">
        <is>
          <t>2012-08-31</t>
        </is>
      </c>
      <c r="B1472" s="6" t="n">
        <v>6</v>
      </c>
      <c r="C1472" s="6" t="n">
        <v>0.83653</v>
      </c>
      <c r="D1472" s="6" t="n">
        <v>0.008670000000000001</v>
      </c>
      <c r="E1472" s="6">
        <f>C1472*sel_scale</f>
        <v/>
      </c>
      <c r="F1472" s="6">
        <f>IF(AND(B1472&gt;=10,B1472&lt;=14),sel_ev_daily*sel_dayshare/5,IF(OR(B1472&gt;=22,B1472&lt;=5),sel_ev_daily*(1-sel_dayshare)/8,0))</f>
        <v/>
      </c>
    </row>
    <row r="1473">
      <c r="A1473" s="6" t="inlineStr">
        <is>
          <t>2012-08-31</t>
        </is>
      </c>
      <c r="B1473" s="6" t="n">
        <v>7</v>
      </c>
      <c r="C1473" s="6" t="n">
        <v>0.92644</v>
      </c>
      <c r="D1473" s="6" t="n">
        <v>0.14273</v>
      </c>
      <c r="E1473" s="6">
        <f>C1473*sel_scale</f>
        <v/>
      </c>
      <c r="F1473" s="6">
        <f>IF(AND(B1473&gt;=10,B1473&lt;=14),sel_ev_daily*sel_dayshare/5,IF(OR(B1473&gt;=22,B1473&lt;=5),sel_ev_daily*(1-sel_dayshare)/8,0))</f>
        <v/>
      </c>
    </row>
    <row r="1474">
      <c r="A1474" s="6" t="inlineStr">
        <is>
          <t>2012-08-31</t>
        </is>
      </c>
      <c r="B1474" s="6" t="n">
        <v>8</v>
      </c>
      <c r="C1474" s="6" t="n">
        <v>0.81044</v>
      </c>
      <c r="D1474" s="6" t="n">
        <v>0.33693</v>
      </c>
      <c r="E1474" s="6">
        <f>C1474*sel_scale</f>
        <v/>
      </c>
      <c r="F1474" s="6">
        <f>IF(AND(B1474&gt;=10,B1474&lt;=14),sel_ev_daily*sel_dayshare/5,IF(OR(B1474&gt;=22,B1474&lt;=5),sel_ev_daily*(1-sel_dayshare)/8,0))</f>
        <v/>
      </c>
    </row>
    <row r="1475">
      <c r="A1475" s="6" t="inlineStr">
        <is>
          <t>2012-08-31</t>
        </is>
      </c>
      <c r="B1475" s="6" t="n">
        <v>9</v>
      </c>
      <c r="C1475" s="6" t="n">
        <v>0.63888</v>
      </c>
      <c r="D1475" s="6" t="n">
        <v>0.53213</v>
      </c>
      <c r="E1475" s="6">
        <f>C1475*sel_scale</f>
        <v/>
      </c>
      <c r="F1475" s="6">
        <f>IF(AND(B1475&gt;=10,B1475&lt;=14),sel_ev_daily*sel_dayshare/5,IF(OR(B1475&gt;=22,B1475&lt;=5),sel_ev_daily*(1-sel_dayshare)/8,0))</f>
        <v/>
      </c>
    </row>
    <row r="1476">
      <c r="A1476" s="6" t="inlineStr">
        <is>
          <t>2012-08-31</t>
        </is>
      </c>
      <c r="B1476" s="6" t="n">
        <v>10</v>
      </c>
      <c r="C1476" s="6" t="n">
        <v>0.5897</v>
      </c>
      <c r="D1476" s="6" t="n">
        <v>0.64954</v>
      </c>
      <c r="E1476" s="6">
        <f>C1476*sel_scale</f>
        <v/>
      </c>
      <c r="F1476" s="6">
        <f>IF(AND(B1476&gt;=10,B1476&lt;=14),sel_ev_daily*sel_dayshare/5,IF(OR(B1476&gt;=22,B1476&lt;=5),sel_ev_daily*(1-sel_dayshare)/8,0))</f>
        <v/>
      </c>
    </row>
    <row r="1477">
      <c r="A1477" s="6" t="inlineStr">
        <is>
          <t>2012-08-31</t>
        </is>
      </c>
      <c r="B1477" s="6" t="n">
        <v>11</v>
      </c>
      <c r="C1477" s="6" t="n">
        <v>0.52157</v>
      </c>
      <c r="D1477" s="6" t="n">
        <v>0.699</v>
      </c>
      <c r="E1477" s="6">
        <f>C1477*sel_scale</f>
        <v/>
      </c>
      <c r="F1477" s="6">
        <f>IF(AND(B1477&gt;=10,B1477&lt;=14),sel_ev_daily*sel_dayshare/5,IF(OR(B1477&gt;=22,B1477&lt;=5),sel_ev_daily*(1-sel_dayshare)/8,0))</f>
        <v/>
      </c>
    </row>
    <row r="1478">
      <c r="A1478" s="6" t="inlineStr">
        <is>
          <t>2012-08-31</t>
        </is>
      </c>
      <c r="B1478" s="6" t="n">
        <v>12</v>
      </c>
      <c r="C1478" s="6" t="n">
        <v>0.52682</v>
      </c>
      <c r="D1478" s="6" t="n">
        <v>0.67696</v>
      </c>
      <c r="E1478" s="6">
        <f>C1478*sel_scale</f>
        <v/>
      </c>
      <c r="F1478" s="6">
        <f>IF(AND(B1478&gt;=10,B1478&lt;=14),sel_ev_daily*sel_dayshare/5,IF(OR(B1478&gt;=22,B1478&lt;=5),sel_ev_daily*(1-sel_dayshare)/8,0))</f>
        <v/>
      </c>
    </row>
    <row r="1479">
      <c r="A1479" s="6" t="inlineStr">
        <is>
          <t>2012-08-31</t>
        </is>
      </c>
      <c r="B1479" s="6" t="n">
        <v>13</v>
      </c>
      <c r="C1479" s="6" t="n">
        <v>0.5071600000000001</v>
      </c>
      <c r="D1479" s="6" t="n">
        <v>0.51712</v>
      </c>
      <c r="E1479" s="6">
        <f>C1479*sel_scale</f>
        <v/>
      </c>
      <c r="F1479" s="6">
        <f>IF(AND(B1479&gt;=10,B1479&lt;=14),sel_ev_daily*sel_dayshare/5,IF(OR(B1479&gt;=22,B1479&lt;=5),sel_ev_daily*(1-sel_dayshare)/8,0))</f>
        <v/>
      </c>
    </row>
    <row r="1480">
      <c r="A1480" s="6" t="inlineStr">
        <is>
          <t>2012-08-31</t>
        </is>
      </c>
      <c r="B1480" s="6" t="n">
        <v>14</v>
      </c>
      <c r="C1480" s="6" t="n">
        <v>0.49251</v>
      </c>
      <c r="D1480" s="6" t="n">
        <v>0.30809</v>
      </c>
      <c r="E1480" s="6">
        <f>C1480*sel_scale</f>
        <v/>
      </c>
      <c r="F1480" s="6">
        <f>IF(AND(B1480&gt;=10,B1480&lt;=14),sel_ev_daily*sel_dayshare/5,IF(OR(B1480&gt;=22,B1480&lt;=5),sel_ev_daily*(1-sel_dayshare)/8,0))</f>
        <v/>
      </c>
    </row>
    <row r="1481">
      <c r="A1481" s="6" t="inlineStr">
        <is>
          <t>2012-08-31</t>
        </is>
      </c>
      <c r="B1481" s="6" t="n">
        <v>15</v>
      </c>
      <c r="C1481" s="6" t="n">
        <v>0.56011</v>
      </c>
      <c r="D1481" s="6" t="n">
        <v>0.11539</v>
      </c>
      <c r="E1481" s="6">
        <f>C1481*sel_scale</f>
        <v/>
      </c>
      <c r="F1481" s="6">
        <f>IF(AND(B1481&gt;=10,B1481&lt;=14),sel_ev_daily*sel_dayshare/5,IF(OR(B1481&gt;=22,B1481&lt;=5),sel_ev_daily*(1-sel_dayshare)/8,0))</f>
        <v/>
      </c>
    </row>
    <row r="1482">
      <c r="A1482" s="6" t="inlineStr">
        <is>
          <t>2012-08-31</t>
        </is>
      </c>
      <c r="B1482" s="6" t="n">
        <v>16</v>
      </c>
      <c r="C1482" s="6" t="n">
        <v>0.75024</v>
      </c>
      <c r="D1482" s="6" t="n">
        <v>0.04763</v>
      </c>
      <c r="E1482" s="6">
        <f>C1482*sel_scale</f>
        <v/>
      </c>
      <c r="F1482" s="6">
        <f>IF(AND(B1482&gt;=10,B1482&lt;=14),sel_ev_daily*sel_dayshare/5,IF(OR(B1482&gt;=22,B1482&lt;=5),sel_ev_daily*(1-sel_dayshare)/8,0))</f>
        <v/>
      </c>
    </row>
    <row r="1483">
      <c r="A1483" s="6" t="inlineStr">
        <is>
          <t>2012-08-31</t>
        </is>
      </c>
      <c r="B1483" s="6" t="n">
        <v>17</v>
      </c>
      <c r="C1483" s="6" t="n">
        <v>1.10595</v>
      </c>
      <c r="D1483" s="6" t="n">
        <v>0.00091</v>
      </c>
      <c r="E1483" s="6">
        <f>C1483*sel_scale</f>
        <v/>
      </c>
      <c r="F1483" s="6">
        <f>IF(AND(B1483&gt;=10,B1483&lt;=14),sel_ev_daily*sel_dayshare/5,IF(OR(B1483&gt;=22,B1483&lt;=5),sel_ev_daily*(1-sel_dayshare)/8,0))</f>
        <v/>
      </c>
    </row>
    <row r="1484">
      <c r="A1484" s="6" t="inlineStr">
        <is>
          <t>2012-08-31</t>
        </is>
      </c>
      <c r="B1484" s="6" t="n">
        <v>18</v>
      </c>
      <c r="C1484" s="6" t="n">
        <v>1.26731</v>
      </c>
      <c r="D1484" s="6" t="n">
        <v>0.00014</v>
      </c>
      <c r="E1484" s="6">
        <f>C1484*sel_scale</f>
        <v/>
      </c>
      <c r="F1484" s="6">
        <f>IF(AND(B1484&gt;=10,B1484&lt;=14),sel_ev_daily*sel_dayshare/5,IF(OR(B1484&gt;=22,B1484&lt;=5),sel_ev_daily*(1-sel_dayshare)/8,0))</f>
        <v/>
      </c>
    </row>
    <row r="1485">
      <c r="A1485" s="6" t="inlineStr">
        <is>
          <t>2012-08-31</t>
        </is>
      </c>
      <c r="B1485" s="6" t="n">
        <v>19</v>
      </c>
      <c r="C1485" s="6" t="n">
        <v>1.24137</v>
      </c>
      <c r="D1485" s="6" t="n">
        <v>6e-05</v>
      </c>
      <c r="E1485" s="6">
        <f>C1485*sel_scale</f>
        <v/>
      </c>
      <c r="F1485" s="6">
        <f>IF(AND(B1485&gt;=10,B1485&lt;=14),sel_ev_daily*sel_dayshare/5,IF(OR(B1485&gt;=22,B1485&lt;=5),sel_ev_daily*(1-sel_dayshare)/8,0))</f>
        <v/>
      </c>
    </row>
    <row r="1486">
      <c r="A1486" s="6" t="inlineStr">
        <is>
          <t>2012-08-31</t>
        </is>
      </c>
      <c r="B1486" s="6" t="n">
        <v>20</v>
      </c>
      <c r="C1486" s="6" t="n">
        <v>1.2434</v>
      </c>
      <c r="D1486" s="6" t="n">
        <v>5e-05</v>
      </c>
      <c r="E1486" s="6">
        <f>C1486*sel_scale</f>
        <v/>
      </c>
      <c r="F1486" s="6">
        <f>IF(AND(B1486&gt;=10,B1486&lt;=14),sel_ev_daily*sel_dayshare/5,IF(OR(B1486&gt;=22,B1486&lt;=5),sel_ev_daily*(1-sel_dayshare)/8,0))</f>
        <v/>
      </c>
    </row>
    <row r="1487">
      <c r="A1487" s="6" t="inlineStr">
        <is>
          <t>2012-08-31</t>
        </is>
      </c>
      <c r="B1487" s="6" t="n">
        <v>21</v>
      </c>
      <c r="C1487" s="6" t="n">
        <v>1.17085</v>
      </c>
      <c r="D1487" s="6" t="n">
        <v>0.0001</v>
      </c>
      <c r="E1487" s="6">
        <f>C1487*sel_scale</f>
        <v/>
      </c>
      <c r="F1487" s="6">
        <f>IF(AND(B1487&gt;=10,B1487&lt;=14),sel_ev_daily*sel_dayshare/5,IF(OR(B1487&gt;=22,B1487&lt;=5),sel_ev_daily*(1-sel_dayshare)/8,0))</f>
        <v/>
      </c>
    </row>
    <row r="1488">
      <c r="A1488" s="6" t="inlineStr">
        <is>
          <t>2012-08-31</t>
        </is>
      </c>
      <c r="B1488" s="6" t="n">
        <v>22</v>
      </c>
      <c r="C1488" s="6" t="n">
        <v>1.09901</v>
      </c>
      <c r="D1488" s="6" t="n">
        <v>4e-05</v>
      </c>
      <c r="E1488" s="6">
        <f>C1488*sel_scale</f>
        <v/>
      </c>
      <c r="F1488" s="6">
        <f>IF(AND(B1488&gt;=10,B1488&lt;=14),sel_ev_daily*sel_dayshare/5,IF(OR(B1488&gt;=22,B1488&lt;=5),sel_ev_daily*(1-sel_dayshare)/8,0))</f>
        <v/>
      </c>
    </row>
    <row r="1489">
      <c r="A1489" s="6" t="inlineStr">
        <is>
          <t>2012-08-31</t>
        </is>
      </c>
      <c r="B1489" s="6" t="n">
        <v>23</v>
      </c>
      <c r="C1489" s="6" t="n">
        <v>1.0645</v>
      </c>
      <c r="D1489" s="6" t="n">
        <v>0.00011</v>
      </c>
      <c r="E1489" s="6">
        <f>C1489*sel_scale</f>
        <v/>
      </c>
      <c r="F1489" s="6">
        <f>IF(AND(B1489&gt;=10,B1489&lt;=14),sel_ev_daily*sel_dayshare/5,IF(OR(B1489&gt;=22,B1489&lt;=5),sel_ev_daily*(1-sel_dayshare)/8,0))</f>
        <v/>
      </c>
    </row>
    <row r="1490">
      <c r="A1490" s="6" t="inlineStr">
        <is>
          <t>2012-09-01</t>
        </is>
      </c>
      <c r="B1490" s="6" t="n">
        <v>0</v>
      </c>
      <c r="C1490" s="6" t="n">
        <v>1.07458</v>
      </c>
      <c r="D1490" s="6" t="n">
        <v>0.00031</v>
      </c>
      <c r="E1490" s="6">
        <f>C1490*sel_scale</f>
        <v/>
      </c>
      <c r="F1490" s="6">
        <f>IF(AND(B1490&gt;=10,B1490&lt;=14),sel_ev_daily*sel_dayshare/5,IF(OR(B1490&gt;=22,B1490&lt;=5),sel_ev_daily*(1-sel_dayshare)/8,0))</f>
        <v/>
      </c>
    </row>
    <row r="1491">
      <c r="A1491" s="6" t="inlineStr">
        <is>
          <t>2012-09-01</t>
        </is>
      </c>
      <c r="B1491" s="6" t="n">
        <v>1</v>
      </c>
      <c r="C1491" s="6" t="n">
        <v>0.8583</v>
      </c>
      <c r="D1491" s="6" t="n">
        <v>0.0004</v>
      </c>
      <c r="E1491" s="6">
        <f>C1491*sel_scale</f>
        <v/>
      </c>
      <c r="F1491" s="6">
        <f>IF(AND(B1491&gt;=10,B1491&lt;=14),sel_ev_daily*sel_dayshare/5,IF(OR(B1491&gt;=22,B1491&lt;=5),sel_ev_daily*(1-sel_dayshare)/8,0))</f>
        <v/>
      </c>
    </row>
    <row r="1492">
      <c r="A1492" s="6" t="inlineStr">
        <is>
          <t>2012-09-01</t>
        </is>
      </c>
      <c r="B1492" s="6" t="n">
        <v>2</v>
      </c>
      <c r="C1492" s="6" t="n">
        <v>0.59235</v>
      </c>
      <c r="D1492" s="6" t="n">
        <v>0.00041</v>
      </c>
      <c r="E1492" s="6">
        <f>C1492*sel_scale</f>
        <v/>
      </c>
      <c r="F1492" s="6">
        <f>IF(AND(B1492&gt;=10,B1492&lt;=14),sel_ev_daily*sel_dayshare/5,IF(OR(B1492&gt;=22,B1492&lt;=5),sel_ev_daily*(1-sel_dayshare)/8,0))</f>
        <v/>
      </c>
    </row>
    <row r="1493">
      <c r="A1493" s="6" t="inlineStr">
        <is>
          <t>2012-09-01</t>
        </is>
      </c>
      <c r="B1493" s="6" t="n">
        <v>3</v>
      </c>
      <c r="C1493" s="6" t="n">
        <v>0.48477</v>
      </c>
      <c r="D1493" s="6" t="n">
        <v>0.00033</v>
      </c>
      <c r="E1493" s="6">
        <f>C1493*sel_scale</f>
        <v/>
      </c>
      <c r="F1493" s="6">
        <f>IF(AND(B1493&gt;=10,B1493&lt;=14),sel_ev_daily*sel_dayshare/5,IF(OR(B1493&gt;=22,B1493&lt;=5),sel_ev_daily*(1-sel_dayshare)/8,0))</f>
        <v/>
      </c>
    </row>
    <row r="1494">
      <c r="A1494" s="6" t="inlineStr">
        <is>
          <t>2012-09-01</t>
        </is>
      </c>
      <c r="B1494" s="6" t="n">
        <v>4</v>
      </c>
      <c r="C1494" s="6" t="n">
        <v>0.5092100000000001</v>
      </c>
      <c r="D1494" s="6" t="n">
        <v>0.00027</v>
      </c>
      <c r="E1494" s="6">
        <f>C1494*sel_scale</f>
        <v/>
      </c>
      <c r="F1494" s="6">
        <f>IF(AND(B1494&gt;=10,B1494&lt;=14),sel_ev_daily*sel_dayshare/5,IF(OR(B1494&gt;=22,B1494&lt;=5),sel_ev_daily*(1-sel_dayshare)/8,0))</f>
        <v/>
      </c>
    </row>
    <row r="1495">
      <c r="A1495" s="6" t="inlineStr">
        <is>
          <t>2012-09-01</t>
        </is>
      </c>
      <c r="B1495" s="6" t="n">
        <v>5</v>
      </c>
      <c r="C1495" s="6" t="n">
        <v>0.55385</v>
      </c>
      <c r="D1495" s="6" t="n">
        <v>0.00021</v>
      </c>
      <c r="E1495" s="6">
        <f>C1495*sel_scale</f>
        <v/>
      </c>
      <c r="F1495" s="6">
        <f>IF(AND(B1495&gt;=10,B1495&lt;=14),sel_ev_daily*sel_dayshare/5,IF(OR(B1495&gt;=22,B1495&lt;=5),sel_ev_daily*(1-sel_dayshare)/8,0))</f>
        <v/>
      </c>
    </row>
    <row r="1496">
      <c r="A1496" s="6" t="inlineStr">
        <is>
          <t>2012-09-01</t>
        </is>
      </c>
      <c r="B1496" s="6" t="n">
        <v>6</v>
      </c>
      <c r="C1496" s="6" t="n">
        <v>0.71866</v>
      </c>
      <c r="D1496" s="6" t="n">
        <v>0.015</v>
      </c>
      <c r="E1496" s="6">
        <f>C1496*sel_scale</f>
        <v/>
      </c>
      <c r="F1496" s="6">
        <f>IF(AND(B1496&gt;=10,B1496&lt;=14),sel_ev_daily*sel_dayshare/5,IF(OR(B1496&gt;=22,B1496&lt;=5),sel_ev_daily*(1-sel_dayshare)/8,0))</f>
        <v/>
      </c>
    </row>
    <row r="1497">
      <c r="A1497" s="6" t="inlineStr">
        <is>
          <t>2012-09-01</t>
        </is>
      </c>
      <c r="B1497" s="6" t="n">
        <v>7</v>
      </c>
      <c r="C1497" s="6" t="n">
        <v>0.92689</v>
      </c>
      <c r="D1497" s="6" t="n">
        <v>0.15631</v>
      </c>
      <c r="E1497" s="6">
        <f>C1497*sel_scale</f>
        <v/>
      </c>
      <c r="F1497" s="6">
        <f>IF(AND(B1497&gt;=10,B1497&lt;=14),sel_ev_daily*sel_dayshare/5,IF(OR(B1497&gt;=22,B1497&lt;=5),sel_ev_daily*(1-sel_dayshare)/8,0))</f>
        <v/>
      </c>
    </row>
    <row r="1498">
      <c r="A1498" s="6" t="inlineStr">
        <is>
          <t>2012-09-01</t>
        </is>
      </c>
      <c r="B1498" s="6" t="n">
        <v>8</v>
      </c>
      <c r="C1498" s="6" t="n">
        <v>0.9668099999999999</v>
      </c>
      <c r="D1498" s="6" t="n">
        <v>0.36356</v>
      </c>
      <c r="E1498" s="6">
        <f>C1498*sel_scale</f>
        <v/>
      </c>
      <c r="F1498" s="6">
        <f>IF(AND(B1498&gt;=10,B1498&lt;=14),sel_ev_daily*sel_dayshare/5,IF(OR(B1498&gt;=22,B1498&lt;=5),sel_ev_daily*(1-sel_dayshare)/8,0))</f>
        <v/>
      </c>
    </row>
    <row r="1499">
      <c r="A1499" s="6" t="inlineStr">
        <is>
          <t>2012-09-01</t>
        </is>
      </c>
      <c r="B1499" s="6" t="n">
        <v>9</v>
      </c>
      <c r="C1499" s="6" t="n">
        <v>0.89027</v>
      </c>
      <c r="D1499" s="6" t="n">
        <v>0.54705</v>
      </c>
      <c r="E1499" s="6">
        <f>C1499*sel_scale</f>
        <v/>
      </c>
      <c r="F1499" s="6">
        <f>IF(AND(B1499&gt;=10,B1499&lt;=14),sel_ev_daily*sel_dayshare/5,IF(OR(B1499&gt;=22,B1499&lt;=5),sel_ev_daily*(1-sel_dayshare)/8,0))</f>
        <v/>
      </c>
    </row>
    <row r="1500">
      <c r="A1500" s="6" t="inlineStr">
        <is>
          <t>2012-09-01</t>
        </is>
      </c>
      <c r="B1500" s="6" t="n">
        <v>10</v>
      </c>
      <c r="C1500" s="6" t="n">
        <v>0.85914</v>
      </c>
      <c r="D1500" s="6" t="n">
        <v>0.6626</v>
      </c>
      <c r="E1500" s="6">
        <f>C1500*sel_scale</f>
        <v/>
      </c>
      <c r="F1500" s="6">
        <f>IF(AND(B1500&gt;=10,B1500&lt;=14),sel_ev_daily*sel_dayshare/5,IF(OR(B1500&gt;=22,B1500&lt;=5),sel_ev_daily*(1-sel_dayshare)/8,0))</f>
        <v/>
      </c>
    </row>
    <row r="1501">
      <c r="A1501" s="6" t="inlineStr">
        <is>
          <t>2012-09-01</t>
        </is>
      </c>
      <c r="B1501" s="6" t="n">
        <v>11</v>
      </c>
      <c r="C1501" s="6" t="n">
        <v>0.70542</v>
      </c>
      <c r="D1501" s="6" t="n">
        <v>0.68826</v>
      </c>
      <c r="E1501" s="6">
        <f>C1501*sel_scale</f>
        <v/>
      </c>
      <c r="F1501" s="6">
        <f>IF(AND(B1501&gt;=10,B1501&lt;=14),sel_ev_daily*sel_dayshare/5,IF(OR(B1501&gt;=22,B1501&lt;=5),sel_ev_daily*(1-sel_dayshare)/8,0))</f>
        <v/>
      </c>
    </row>
    <row r="1502">
      <c r="A1502" s="6" t="inlineStr">
        <is>
          <t>2012-09-01</t>
        </is>
      </c>
      <c r="B1502" s="6" t="n">
        <v>12</v>
      </c>
      <c r="C1502" s="6" t="n">
        <v>0.6655</v>
      </c>
      <c r="D1502" s="6" t="n">
        <v>0.64028</v>
      </c>
      <c r="E1502" s="6">
        <f>C1502*sel_scale</f>
        <v/>
      </c>
      <c r="F1502" s="6">
        <f>IF(AND(B1502&gt;=10,B1502&lt;=14),sel_ev_daily*sel_dayshare/5,IF(OR(B1502&gt;=22,B1502&lt;=5),sel_ev_daily*(1-sel_dayshare)/8,0))</f>
        <v/>
      </c>
    </row>
    <row r="1503">
      <c r="A1503" s="6" t="inlineStr">
        <is>
          <t>2012-09-01</t>
        </is>
      </c>
      <c r="B1503" s="6" t="n">
        <v>13</v>
      </c>
      <c r="C1503" s="6" t="n">
        <v>0.67901</v>
      </c>
      <c r="D1503" s="6" t="n">
        <v>0.48534</v>
      </c>
      <c r="E1503" s="6">
        <f>C1503*sel_scale</f>
        <v/>
      </c>
      <c r="F1503" s="6">
        <f>IF(AND(B1503&gt;=10,B1503&lt;=14),sel_ev_daily*sel_dayshare/5,IF(OR(B1503&gt;=22,B1503&lt;=5),sel_ev_daily*(1-sel_dayshare)/8,0))</f>
        <v/>
      </c>
    </row>
    <row r="1504">
      <c r="A1504" s="6" t="inlineStr">
        <is>
          <t>2012-09-01</t>
        </is>
      </c>
      <c r="B1504" s="6" t="n">
        <v>14</v>
      </c>
      <c r="C1504" s="6" t="n">
        <v>0.68669</v>
      </c>
      <c r="D1504" s="6" t="n">
        <v>0.3783</v>
      </c>
      <c r="E1504" s="6">
        <f>C1504*sel_scale</f>
        <v/>
      </c>
      <c r="F1504" s="6">
        <f>IF(AND(B1504&gt;=10,B1504&lt;=14),sel_ev_daily*sel_dayshare/5,IF(OR(B1504&gt;=22,B1504&lt;=5),sel_ev_daily*(1-sel_dayshare)/8,0))</f>
        <v/>
      </c>
    </row>
    <row r="1505">
      <c r="A1505" s="6" t="inlineStr">
        <is>
          <t>2012-09-01</t>
        </is>
      </c>
      <c r="B1505" s="6" t="n">
        <v>15</v>
      </c>
      <c r="C1505" s="6" t="n">
        <v>0.65678</v>
      </c>
      <c r="D1505" s="6" t="n">
        <v>0.23289</v>
      </c>
      <c r="E1505" s="6">
        <f>C1505*sel_scale</f>
        <v/>
      </c>
      <c r="F1505" s="6">
        <f>IF(AND(B1505&gt;=10,B1505&lt;=14),sel_ev_daily*sel_dayshare/5,IF(OR(B1505&gt;=22,B1505&lt;=5),sel_ev_daily*(1-sel_dayshare)/8,0))</f>
        <v/>
      </c>
    </row>
    <row r="1506">
      <c r="A1506" s="6" t="inlineStr">
        <is>
          <t>2012-09-01</t>
        </is>
      </c>
      <c r="B1506" s="6" t="n">
        <v>16</v>
      </c>
      <c r="C1506" s="6" t="n">
        <v>0.77008</v>
      </c>
      <c r="D1506" s="6" t="n">
        <v>0.07195</v>
      </c>
      <c r="E1506" s="6">
        <f>C1506*sel_scale</f>
        <v/>
      </c>
      <c r="F1506" s="6">
        <f>IF(AND(B1506&gt;=10,B1506&lt;=14),sel_ev_daily*sel_dayshare/5,IF(OR(B1506&gt;=22,B1506&lt;=5),sel_ev_daily*(1-sel_dayshare)/8,0))</f>
        <v/>
      </c>
    </row>
    <row r="1507">
      <c r="A1507" s="6" t="inlineStr">
        <is>
          <t>2012-09-01</t>
        </is>
      </c>
      <c r="B1507" s="6" t="n">
        <v>17</v>
      </c>
      <c r="C1507" s="6" t="n">
        <v>1.11865</v>
      </c>
      <c r="D1507" s="6" t="n">
        <v>0.00315</v>
      </c>
      <c r="E1507" s="6">
        <f>C1507*sel_scale</f>
        <v/>
      </c>
      <c r="F1507" s="6">
        <f>IF(AND(B1507&gt;=10,B1507&lt;=14),sel_ev_daily*sel_dayshare/5,IF(OR(B1507&gt;=22,B1507&lt;=5),sel_ev_daily*(1-sel_dayshare)/8,0))</f>
        <v/>
      </c>
    </row>
    <row r="1508">
      <c r="A1508" s="6" t="inlineStr">
        <is>
          <t>2012-09-01</t>
        </is>
      </c>
      <c r="B1508" s="6" t="n">
        <v>18</v>
      </c>
      <c r="C1508" s="6" t="n">
        <v>1.39193</v>
      </c>
      <c r="D1508" s="6" t="n">
        <v>0.00012</v>
      </c>
      <c r="E1508" s="6">
        <f>C1508*sel_scale</f>
        <v/>
      </c>
      <c r="F1508" s="6">
        <f>IF(AND(B1508&gt;=10,B1508&lt;=14),sel_ev_daily*sel_dayshare/5,IF(OR(B1508&gt;=22,B1508&lt;=5),sel_ev_daily*(1-sel_dayshare)/8,0))</f>
        <v/>
      </c>
    </row>
    <row r="1509">
      <c r="A1509" s="6" t="inlineStr">
        <is>
          <t>2012-09-01</t>
        </is>
      </c>
      <c r="B1509" s="6" t="n">
        <v>19</v>
      </c>
      <c r="C1509" s="6" t="n">
        <v>1.31263</v>
      </c>
      <c r="D1509" s="6" t="n">
        <v>0.00013</v>
      </c>
      <c r="E1509" s="6">
        <f>C1509*sel_scale</f>
        <v/>
      </c>
      <c r="F1509" s="6">
        <f>IF(AND(B1509&gt;=10,B1509&lt;=14),sel_ev_daily*sel_dayshare/5,IF(OR(B1509&gt;=22,B1509&lt;=5),sel_ev_daily*(1-sel_dayshare)/8,0))</f>
        <v/>
      </c>
    </row>
    <row r="1510">
      <c r="A1510" s="6" t="inlineStr">
        <is>
          <t>2012-09-01</t>
        </is>
      </c>
      <c r="B1510" s="6" t="n">
        <v>20</v>
      </c>
      <c r="C1510" s="6" t="n">
        <v>1.25507</v>
      </c>
      <c r="D1510" s="6" t="n">
        <v>0.00013</v>
      </c>
      <c r="E1510" s="6">
        <f>C1510*sel_scale</f>
        <v/>
      </c>
      <c r="F1510" s="6">
        <f>IF(AND(B1510&gt;=10,B1510&lt;=14),sel_ev_daily*sel_dayshare/5,IF(OR(B1510&gt;=22,B1510&lt;=5),sel_ev_daily*(1-sel_dayshare)/8,0))</f>
        <v/>
      </c>
    </row>
    <row r="1511">
      <c r="A1511" s="6" t="inlineStr">
        <is>
          <t>2012-09-01</t>
        </is>
      </c>
      <c r="B1511" s="6" t="n">
        <v>21</v>
      </c>
      <c r="C1511" s="6" t="n">
        <v>1.11596</v>
      </c>
      <c r="D1511" s="6" t="n">
        <v>6.999999999999999e-05</v>
      </c>
      <c r="E1511" s="6">
        <f>C1511*sel_scale</f>
        <v/>
      </c>
      <c r="F1511" s="6">
        <f>IF(AND(B1511&gt;=10,B1511&lt;=14),sel_ev_daily*sel_dayshare/5,IF(OR(B1511&gt;=22,B1511&lt;=5),sel_ev_daily*(1-sel_dayshare)/8,0))</f>
        <v/>
      </c>
    </row>
    <row r="1512">
      <c r="A1512" s="6" t="inlineStr">
        <is>
          <t>2012-09-01</t>
        </is>
      </c>
      <c r="B1512" s="6" t="n">
        <v>22</v>
      </c>
      <c r="C1512" s="6" t="n">
        <v>1.08666</v>
      </c>
      <c r="D1512" s="6" t="n">
        <v>6.999999999999999e-05</v>
      </c>
      <c r="E1512" s="6">
        <f>C1512*sel_scale</f>
        <v/>
      </c>
      <c r="F1512" s="6">
        <f>IF(AND(B1512&gt;=10,B1512&lt;=14),sel_ev_daily*sel_dayshare/5,IF(OR(B1512&gt;=22,B1512&lt;=5),sel_ev_daily*(1-sel_dayshare)/8,0))</f>
        <v/>
      </c>
    </row>
    <row r="1513">
      <c r="A1513" s="6" t="inlineStr">
        <is>
          <t>2012-09-01</t>
        </is>
      </c>
      <c r="B1513" s="6" t="n">
        <v>23</v>
      </c>
      <c r="C1513" s="6" t="n">
        <v>1.11267</v>
      </c>
      <c r="D1513" s="6" t="n">
        <v>0.00018</v>
      </c>
      <c r="E1513" s="6">
        <f>C1513*sel_scale</f>
        <v/>
      </c>
      <c r="F1513" s="6">
        <f>IF(AND(B1513&gt;=10,B1513&lt;=14),sel_ev_daily*sel_dayshare/5,IF(OR(B1513&gt;=22,B1513&lt;=5),sel_ev_daily*(1-sel_dayshare)/8,0))</f>
        <v/>
      </c>
    </row>
    <row r="1514">
      <c r="A1514" s="6" t="inlineStr">
        <is>
          <t>2012-09-02</t>
        </is>
      </c>
      <c r="B1514" s="6" t="n">
        <v>0</v>
      </c>
      <c r="C1514" s="6" t="n">
        <v>1.06025</v>
      </c>
      <c r="D1514" s="6" t="n">
        <v>0.00067</v>
      </c>
      <c r="E1514" s="6">
        <f>C1514*sel_scale</f>
        <v/>
      </c>
      <c r="F1514" s="6">
        <f>IF(AND(B1514&gt;=10,B1514&lt;=14),sel_ev_daily*sel_dayshare/5,IF(OR(B1514&gt;=22,B1514&lt;=5),sel_ev_daily*(1-sel_dayshare)/8,0))</f>
        <v/>
      </c>
    </row>
    <row r="1515">
      <c r="A1515" s="6" t="inlineStr">
        <is>
          <t>2012-09-02</t>
        </is>
      </c>
      <c r="B1515" s="6" t="n">
        <v>1</v>
      </c>
      <c r="C1515" s="6" t="n">
        <v>0.89678</v>
      </c>
      <c r="D1515" s="6" t="n">
        <v>0.00167</v>
      </c>
      <c r="E1515" s="6">
        <f>C1515*sel_scale</f>
        <v/>
      </c>
      <c r="F1515" s="6">
        <f>IF(AND(B1515&gt;=10,B1515&lt;=14),sel_ev_daily*sel_dayshare/5,IF(OR(B1515&gt;=22,B1515&lt;=5),sel_ev_daily*(1-sel_dayshare)/8,0))</f>
        <v/>
      </c>
    </row>
    <row r="1516">
      <c r="A1516" s="6" t="inlineStr">
        <is>
          <t>2012-09-02</t>
        </is>
      </c>
      <c r="B1516" s="6" t="n">
        <v>2</v>
      </c>
      <c r="C1516" s="6" t="n">
        <v>0.6028</v>
      </c>
      <c r="D1516" s="6" t="n">
        <v>0.00218</v>
      </c>
      <c r="E1516" s="6">
        <f>C1516*sel_scale</f>
        <v/>
      </c>
      <c r="F1516" s="6">
        <f>IF(AND(B1516&gt;=10,B1516&lt;=14),sel_ev_daily*sel_dayshare/5,IF(OR(B1516&gt;=22,B1516&lt;=5),sel_ev_daily*(1-sel_dayshare)/8,0))</f>
        <v/>
      </c>
    </row>
    <row r="1517">
      <c r="A1517" s="6" t="inlineStr">
        <is>
          <t>2012-09-02</t>
        </is>
      </c>
      <c r="B1517" s="6" t="n">
        <v>3</v>
      </c>
      <c r="C1517" s="6" t="n">
        <v>0.47423</v>
      </c>
      <c r="D1517" s="6" t="n">
        <v>0.0024</v>
      </c>
      <c r="E1517" s="6">
        <f>C1517*sel_scale</f>
        <v/>
      </c>
      <c r="F1517" s="6">
        <f>IF(AND(B1517&gt;=10,B1517&lt;=14),sel_ev_daily*sel_dayshare/5,IF(OR(B1517&gt;=22,B1517&lt;=5),sel_ev_daily*(1-sel_dayshare)/8,0))</f>
        <v/>
      </c>
    </row>
    <row r="1518">
      <c r="A1518" s="6" t="inlineStr">
        <is>
          <t>2012-09-02</t>
        </is>
      </c>
      <c r="B1518" s="6" t="n">
        <v>4</v>
      </c>
      <c r="C1518" s="6" t="n">
        <v>0.50748</v>
      </c>
      <c r="D1518" s="6" t="n">
        <v>0.00253</v>
      </c>
      <c r="E1518" s="6">
        <f>C1518*sel_scale</f>
        <v/>
      </c>
      <c r="F1518" s="6">
        <f>IF(AND(B1518&gt;=10,B1518&lt;=14),sel_ev_daily*sel_dayshare/5,IF(OR(B1518&gt;=22,B1518&lt;=5),sel_ev_daily*(1-sel_dayshare)/8,0))</f>
        <v/>
      </c>
    </row>
    <row r="1519">
      <c r="A1519" s="6" t="inlineStr">
        <is>
          <t>2012-09-02</t>
        </is>
      </c>
      <c r="B1519" s="6" t="n">
        <v>5</v>
      </c>
      <c r="C1519" s="6" t="n">
        <v>0.50826</v>
      </c>
      <c r="D1519" s="6" t="n">
        <v>0.00275</v>
      </c>
      <c r="E1519" s="6">
        <f>C1519*sel_scale</f>
        <v/>
      </c>
      <c r="F1519" s="6">
        <f>IF(AND(B1519&gt;=10,B1519&lt;=14),sel_ev_daily*sel_dayshare/5,IF(OR(B1519&gt;=22,B1519&lt;=5),sel_ev_daily*(1-sel_dayshare)/8,0))</f>
        <v/>
      </c>
    </row>
    <row r="1520">
      <c r="A1520" s="6" t="inlineStr">
        <is>
          <t>2012-09-02</t>
        </is>
      </c>
      <c r="B1520" s="6" t="n">
        <v>6</v>
      </c>
      <c r="C1520" s="6" t="n">
        <v>0.6607</v>
      </c>
      <c r="D1520" s="6" t="n">
        <v>0.01656</v>
      </c>
      <c r="E1520" s="6">
        <f>C1520*sel_scale</f>
        <v/>
      </c>
      <c r="F1520" s="6">
        <f>IF(AND(B1520&gt;=10,B1520&lt;=14),sel_ev_daily*sel_dayshare/5,IF(OR(B1520&gt;=22,B1520&lt;=5),sel_ev_daily*(1-sel_dayshare)/8,0))</f>
        <v/>
      </c>
    </row>
    <row r="1521">
      <c r="A1521" s="6" t="inlineStr">
        <is>
          <t>2012-09-02</t>
        </is>
      </c>
      <c r="B1521" s="6" t="n">
        <v>7</v>
      </c>
      <c r="C1521" s="6" t="n">
        <v>0.81107</v>
      </c>
      <c r="D1521" s="6" t="n">
        <v>0.15583</v>
      </c>
      <c r="E1521" s="6">
        <f>C1521*sel_scale</f>
        <v/>
      </c>
      <c r="F1521" s="6">
        <f>IF(AND(B1521&gt;=10,B1521&lt;=14),sel_ev_daily*sel_dayshare/5,IF(OR(B1521&gt;=22,B1521&lt;=5),sel_ev_daily*(1-sel_dayshare)/8,0))</f>
        <v/>
      </c>
    </row>
    <row r="1522">
      <c r="A1522" s="6" t="inlineStr">
        <is>
          <t>2012-09-02</t>
        </is>
      </c>
      <c r="B1522" s="6" t="n">
        <v>8</v>
      </c>
      <c r="C1522" s="6" t="n">
        <v>0.94195</v>
      </c>
      <c r="D1522" s="6" t="n">
        <v>0.35853</v>
      </c>
      <c r="E1522" s="6">
        <f>C1522*sel_scale</f>
        <v/>
      </c>
      <c r="F1522" s="6">
        <f>IF(AND(B1522&gt;=10,B1522&lt;=14),sel_ev_daily*sel_dayshare/5,IF(OR(B1522&gt;=22,B1522&lt;=5),sel_ev_daily*(1-sel_dayshare)/8,0))</f>
        <v/>
      </c>
    </row>
    <row r="1523">
      <c r="A1523" s="6" t="inlineStr">
        <is>
          <t>2012-09-02</t>
        </is>
      </c>
      <c r="B1523" s="6" t="n">
        <v>9</v>
      </c>
      <c r="C1523" s="6" t="n">
        <v>0.92331</v>
      </c>
      <c r="D1523" s="6" t="n">
        <v>0.53574</v>
      </c>
      <c r="E1523" s="6">
        <f>C1523*sel_scale</f>
        <v/>
      </c>
      <c r="F1523" s="6">
        <f>IF(AND(B1523&gt;=10,B1523&lt;=14),sel_ev_daily*sel_dayshare/5,IF(OR(B1523&gt;=22,B1523&lt;=5),sel_ev_daily*(1-sel_dayshare)/8,0))</f>
        <v/>
      </c>
    </row>
    <row r="1524">
      <c r="A1524" s="6" t="inlineStr">
        <is>
          <t>2012-09-02</t>
        </is>
      </c>
      <c r="B1524" s="6" t="n">
        <v>10</v>
      </c>
      <c r="C1524" s="6" t="n">
        <v>0.78055</v>
      </c>
      <c r="D1524" s="6" t="n">
        <v>0.6428700000000001</v>
      </c>
      <c r="E1524" s="6">
        <f>C1524*sel_scale</f>
        <v/>
      </c>
      <c r="F1524" s="6">
        <f>IF(AND(B1524&gt;=10,B1524&lt;=14),sel_ev_daily*sel_dayshare/5,IF(OR(B1524&gt;=22,B1524&lt;=5),sel_ev_daily*(1-sel_dayshare)/8,0))</f>
        <v/>
      </c>
    </row>
    <row r="1525">
      <c r="A1525" s="6" t="inlineStr">
        <is>
          <t>2012-09-02</t>
        </is>
      </c>
      <c r="B1525" s="6" t="n">
        <v>11</v>
      </c>
      <c r="C1525" s="6" t="n">
        <v>0.6698499999999999</v>
      </c>
      <c r="D1525" s="6" t="n">
        <v>0.68427</v>
      </c>
      <c r="E1525" s="6">
        <f>C1525*sel_scale</f>
        <v/>
      </c>
      <c r="F1525" s="6">
        <f>IF(AND(B1525&gt;=10,B1525&lt;=14),sel_ev_daily*sel_dayshare/5,IF(OR(B1525&gt;=22,B1525&lt;=5),sel_ev_daily*(1-sel_dayshare)/8,0))</f>
        <v/>
      </c>
    </row>
    <row r="1526">
      <c r="A1526" s="6" t="inlineStr">
        <is>
          <t>2012-09-02</t>
        </is>
      </c>
      <c r="B1526" s="6" t="n">
        <v>12</v>
      </c>
      <c r="C1526" s="6" t="n">
        <v>0.6327</v>
      </c>
      <c r="D1526" s="6" t="n">
        <v>0.67902</v>
      </c>
      <c r="E1526" s="6">
        <f>C1526*sel_scale</f>
        <v/>
      </c>
      <c r="F1526" s="6">
        <f>IF(AND(B1526&gt;=10,B1526&lt;=14),sel_ev_daily*sel_dayshare/5,IF(OR(B1526&gt;=22,B1526&lt;=5),sel_ev_daily*(1-sel_dayshare)/8,0))</f>
        <v/>
      </c>
    </row>
    <row r="1527">
      <c r="A1527" s="6" t="inlineStr">
        <is>
          <t>2012-09-02</t>
        </is>
      </c>
      <c r="B1527" s="6" t="n">
        <v>13</v>
      </c>
      <c r="C1527" s="6" t="n">
        <v>0.61852</v>
      </c>
      <c r="D1527" s="6" t="n">
        <v>0.62682</v>
      </c>
      <c r="E1527" s="6">
        <f>C1527*sel_scale</f>
        <v/>
      </c>
      <c r="F1527" s="6">
        <f>IF(AND(B1527&gt;=10,B1527&lt;=14),sel_ev_daily*sel_dayshare/5,IF(OR(B1527&gt;=22,B1527&lt;=5),sel_ev_daily*(1-sel_dayshare)/8,0))</f>
        <v/>
      </c>
    </row>
    <row r="1528">
      <c r="A1528" s="6" t="inlineStr">
        <is>
          <t>2012-09-02</t>
        </is>
      </c>
      <c r="B1528" s="6" t="n">
        <v>14</v>
      </c>
      <c r="C1528" s="6" t="n">
        <v>0.56965</v>
      </c>
      <c r="D1528" s="6" t="n">
        <v>0.5058</v>
      </c>
      <c r="E1528" s="6">
        <f>C1528*sel_scale</f>
        <v/>
      </c>
      <c r="F1528" s="6">
        <f>IF(AND(B1528&gt;=10,B1528&lt;=14),sel_ev_daily*sel_dayshare/5,IF(OR(B1528&gt;=22,B1528&lt;=5),sel_ev_daily*(1-sel_dayshare)/8,0))</f>
        <v/>
      </c>
    </row>
    <row r="1529">
      <c r="A1529" s="6" t="inlineStr">
        <is>
          <t>2012-09-02</t>
        </is>
      </c>
      <c r="B1529" s="6" t="n">
        <v>15</v>
      </c>
      <c r="C1529" s="6" t="n">
        <v>0.59819</v>
      </c>
      <c r="D1529" s="6" t="n">
        <v>0.30892</v>
      </c>
      <c r="E1529" s="6">
        <f>C1529*sel_scale</f>
        <v/>
      </c>
      <c r="F1529" s="6">
        <f>IF(AND(B1529&gt;=10,B1529&lt;=14),sel_ev_daily*sel_dayshare/5,IF(OR(B1529&gt;=22,B1529&lt;=5),sel_ev_daily*(1-sel_dayshare)/8,0))</f>
        <v/>
      </c>
    </row>
    <row r="1530">
      <c r="A1530" s="6" t="inlineStr">
        <is>
          <t>2012-09-02</t>
        </is>
      </c>
      <c r="B1530" s="6" t="n">
        <v>16</v>
      </c>
      <c r="C1530" s="6" t="n">
        <v>0.72784</v>
      </c>
      <c r="D1530" s="6" t="n">
        <v>0.10242</v>
      </c>
      <c r="E1530" s="6">
        <f>C1530*sel_scale</f>
        <v/>
      </c>
      <c r="F1530" s="6">
        <f>IF(AND(B1530&gt;=10,B1530&lt;=14),sel_ev_daily*sel_dayshare/5,IF(OR(B1530&gt;=22,B1530&lt;=5),sel_ev_daily*(1-sel_dayshare)/8,0))</f>
        <v/>
      </c>
    </row>
    <row r="1531">
      <c r="A1531" s="6" t="inlineStr">
        <is>
          <t>2012-09-02</t>
        </is>
      </c>
      <c r="B1531" s="6" t="n">
        <v>17</v>
      </c>
      <c r="C1531" s="6" t="n">
        <v>1.00041</v>
      </c>
      <c r="D1531" s="6" t="n">
        <v>0.00484</v>
      </c>
      <c r="E1531" s="6">
        <f>C1531*sel_scale</f>
        <v/>
      </c>
      <c r="F1531" s="6">
        <f>IF(AND(B1531&gt;=10,B1531&lt;=14),sel_ev_daily*sel_dayshare/5,IF(OR(B1531&gt;=22,B1531&lt;=5),sel_ev_daily*(1-sel_dayshare)/8,0))</f>
        <v/>
      </c>
    </row>
    <row r="1532">
      <c r="A1532" s="6" t="inlineStr">
        <is>
          <t>2012-09-02</t>
        </is>
      </c>
      <c r="B1532" s="6" t="n">
        <v>18</v>
      </c>
      <c r="C1532" s="6" t="n">
        <v>1.29418</v>
      </c>
      <c r="D1532" s="6" t="n">
        <v>4e-05</v>
      </c>
      <c r="E1532" s="6">
        <f>C1532*sel_scale</f>
        <v/>
      </c>
      <c r="F1532" s="6">
        <f>IF(AND(B1532&gt;=10,B1532&lt;=14),sel_ev_daily*sel_dayshare/5,IF(OR(B1532&gt;=22,B1532&lt;=5),sel_ev_daily*(1-sel_dayshare)/8,0))</f>
        <v/>
      </c>
    </row>
    <row r="1533">
      <c r="A1533" s="6" t="inlineStr">
        <is>
          <t>2012-09-02</t>
        </is>
      </c>
      <c r="B1533" s="6" t="n">
        <v>19</v>
      </c>
      <c r="C1533" s="6" t="n">
        <v>1.24497</v>
      </c>
      <c r="D1533" s="6" t="n">
        <v>0.0001</v>
      </c>
      <c r="E1533" s="6">
        <f>C1533*sel_scale</f>
        <v/>
      </c>
      <c r="F1533" s="6">
        <f>IF(AND(B1533&gt;=10,B1533&lt;=14),sel_ev_daily*sel_dayshare/5,IF(OR(B1533&gt;=22,B1533&lt;=5),sel_ev_daily*(1-sel_dayshare)/8,0))</f>
        <v/>
      </c>
    </row>
    <row r="1534">
      <c r="A1534" s="6" t="inlineStr">
        <is>
          <t>2012-09-02</t>
        </is>
      </c>
      <c r="B1534" s="6" t="n">
        <v>20</v>
      </c>
      <c r="C1534" s="6" t="n">
        <v>1.17985</v>
      </c>
      <c r="D1534" s="6" t="n">
        <v>6.999999999999999e-05</v>
      </c>
      <c r="E1534" s="6">
        <f>C1534*sel_scale</f>
        <v/>
      </c>
      <c r="F1534" s="6">
        <f>IF(AND(B1534&gt;=10,B1534&lt;=14),sel_ev_daily*sel_dayshare/5,IF(OR(B1534&gt;=22,B1534&lt;=5),sel_ev_daily*(1-sel_dayshare)/8,0))</f>
        <v/>
      </c>
    </row>
    <row r="1535">
      <c r="A1535" s="6" t="inlineStr">
        <is>
          <t>2012-09-02</t>
        </is>
      </c>
      <c r="B1535" s="6" t="n">
        <v>21</v>
      </c>
      <c r="C1535" s="6" t="n">
        <v>1.07582</v>
      </c>
      <c r="D1535" s="6" t="n">
        <v>0.00015</v>
      </c>
      <c r="E1535" s="6">
        <f>C1535*sel_scale</f>
        <v/>
      </c>
      <c r="F1535" s="6">
        <f>IF(AND(B1535&gt;=10,B1535&lt;=14),sel_ev_daily*sel_dayshare/5,IF(OR(B1535&gt;=22,B1535&lt;=5),sel_ev_daily*(1-sel_dayshare)/8,0))</f>
        <v/>
      </c>
    </row>
    <row r="1536">
      <c r="A1536" s="6" t="inlineStr">
        <is>
          <t>2012-09-02</t>
        </is>
      </c>
      <c r="B1536" s="6" t="n">
        <v>22</v>
      </c>
      <c r="C1536" s="6" t="n">
        <v>0.99941</v>
      </c>
      <c r="D1536" s="6" t="n">
        <v>0.00012</v>
      </c>
      <c r="E1536" s="6">
        <f>C1536*sel_scale</f>
        <v/>
      </c>
      <c r="F1536" s="6">
        <f>IF(AND(B1536&gt;=10,B1536&lt;=14),sel_ev_daily*sel_dayshare/5,IF(OR(B1536&gt;=22,B1536&lt;=5),sel_ev_daily*(1-sel_dayshare)/8,0))</f>
        <v/>
      </c>
    </row>
    <row r="1537">
      <c r="A1537" s="6" t="inlineStr">
        <is>
          <t>2012-09-02</t>
        </is>
      </c>
      <c r="B1537" s="6" t="n">
        <v>23</v>
      </c>
      <c r="C1537" s="6" t="n">
        <v>0.89918</v>
      </c>
      <c r="D1537" s="6" t="n">
        <v>0.00023</v>
      </c>
      <c r="E1537" s="6">
        <f>C1537*sel_scale</f>
        <v/>
      </c>
      <c r="F1537" s="6">
        <f>IF(AND(B1537&gt;=10,B1537&lt;=14),sel_ev_daily*sel_dayshare/5,IF(OR(B1537&gt;=22,B1537&lt;=5),sel_ev_daily*(1-sel_dayshare)/8,0))</f>
        <v/>
      </c>
    </row>
    <row r="1538">
      <c r="A1538" s="6" t="inlineStr">
        <is>
          <t>2012-09-03</t>
        </is>
      </c>
      <c r="B1538" s="6" t="n">
        <v>0</v>
      </c>
      <c r="C1538" s="6" t="n">
        <v>0.94641</v>
      </c>
      <c r="D1538" s="6" t="n">
        <v>0.0008</v>
      </c>
      <c r="E1538" s="6">
        <f>C1538*sel_scale</f>
        <v/>
      </c>
      <c r="F1538" s="6">
        <f>IF(AND(B1538&gt;=10,B1538&lt;=14),sel_ev_daily*sel_dayshare/5,IF(OR(B1538&gt;=22,B1538&lt;=5),sel_ev_daily*(1-sel_dayshare)/8,0))</f>
        <v/>
      </c>
    </row>
    <row r="1539">
      <c r="A1539" s="6" t="inlineStr">
        <is>
          <t>2012-09-03</t>
        </is>
      </c>
      <c r="B1539" s="6" t="n">
        <v>1</v>
      </c>
      <c r="C1539" s="6" t="n">
        <v>0.7844</v>
      </c>
      <c r="D1539" s="6" t="n">
        <v>0.00164</v>
      </c>
      <c r="E1539" s="6">
        <f>C1539*sel_scale</f>
        <v/>
      </c>
      <c r="F1539" s="6">
        <f>IF(AND(B1539&gt;=10,B1539&lt;=14),sel_ev_daily*sel_dayshare/5,IF(OR(B1539&gt;=22,B1539&lt;=5),sel_ev_daily*(1-sel_dayshare)/8,0))</f>
        <v/>
      </c>
    </row>
    <row r="1540">
      <c r="A1540" s="6" t="inlineStr">
        <is>
          <t>2012-09-03</t>
        </is>
      </c>
      <c r="B1540" s="6" t="n">
        <v>2</v>
      </c>
      <c r="C1540" s="6" t="n">
        <v>0.55554</v>
      </c>
      <c r="D1540" s="6" t="n">
        <v>0.00216</v>
      </c>
      <c r="E1540" s="6">
        <f>C1540*sel_scale</f>
        <v/>
      </c>
      <c r="F1540" s="6">
        <f>IF(AND(B1540&gt;=10,B1540&lt;=14),sel_ev_daily*sel_dayshare/5,IF(OR(B1540&gt;=22,B1540&lt;=5),sel_ev_daily*(1-sel_dayshare)/8,0))</f>
        <v/>
      </c>
    </row>
    <row r="1541">
      <c r="A1541" s="6" t="inlineStr">
        <is>
          <t>2012-09-03</t>
        </is>
      </c>
      <c r="B1541" s="6" t="n">
        <v>3</v>
      </c>
      <c r="C1541" s="6" t="n">
        <v>0.48434</v>
      </c>
      <c r="D1541" s="6" t="n">
        <v>0.0025</v>
      </c>
      <c r="E1541" s="6">
        <f>C1541*sel_scale</f>
        <v/>
      </c>
      <c r="F1541" s="6">
        <f>IF(AND(B1541&gt;=10,B1541&lt;=14),sel_ev_daily*sel_dayshare/5,IF(OR(B1541&gt;=22,B1541&lt;=5),sel_ev_daily*(1-sel_dayshare)/8,0))</f>
        <v/>
      </c>
    </row>
    <row r="1542">
      <c r="A1542" s="6" t="inlineStr">
        <is>
          <t>2012-09-03</t>
        </is>
      </c>
      <c r="B1542" s="6" t="n">
        <v>4</v>
      </c>
      <c r="C1542" s="6" t="n">
        <v>0.49617</v>
      </c>
      <c r="D1542" s="6" t="n">
        <v>0.0026</v>
      </c>
      <c r="E1542" s="6">
        <f>C1542*sel_scale</f>
        <v/>
      </c>
      <c r="F1542" s="6">
        <f>IF(AND(B1542&gt;=10,B1542&lt;=14),sel_ev_daily*sel_dayshare/5,IF(OR(B1542&gt;=22,B1542&lt;=5),sel_ev_daily*(1-sel_dayshare)/8,0))</f>
        <v/>
      </c>
    </row>
    <row r="1543">
      <c r="A1543" s="6" t="inlineStr">
        <is>
          <t>2012-09-03</t>
        </is>
      </c>
      <c r="B1543" s="6" t="n">
        <v>5</v>
      </c>
      <c r="C1543" s="6" t="n">
        <v>0.59112</v>
      </c>
      <c r="D1543" s="6" t="n">
        <v>0.00262</v>
      </c>
      <c r="E1543" s="6">
        <f>C1543*sel_scale</f>
        <v/>
      </c>
      <c r="F1543" s="6">
        <f>IF(AND(B1543&gt;=10,B1543&lt;=14),sel_ev_daily*sel_dayshare/5,IF(OR(B1543&gt;=22,B1543&lt;=5),sel_ev_daily*(1-sel_dayshare)/8,0))</f>
        <v/>
      </c>
    </row>
    <row r="1544">
      <c r="A1544" s="6" t="inlineStr">
        <is>
          <t>2012-09-03</t>
        </is>
      </c>
      <c r="B1544" s="6" t="n">
        <v>6</v>
      </c>
      <c r="C1544" s="6" t="n">
        <v>0.95396</v>
      </c>
      <c r="D1544" s="6" t="n">
        <v>0.01903</v>
      </c>
      <c r="E1544" s="6">
        <f>C1544*sel_scale</f>
        <v/>
      </c>
      <c r="F1544" s="6">
        <f>IF(AND(B1544&gt;=10,B1544&lt;=14),sel_ev_daily*sel_dayshare/5,IF(OR(B1544&gt;=22,B1544&lt;=5),sel_ev_daily*(1-sel_dayshare)/8,0))</f>
        <v/>
      </c>
    </row>
    <row r="1545">
      <c r="A1545" s="6" t="inlineStr">
        <is>
          <t>2012-09-03</t>
        </is>
      </c>
      <c r="B1545" s="6" t="n">
        <v>7</v>
      </c>
      <c r="C1545" s="6" t="n">
        <v>1.04603</v>
      </c>
      <c r="D1545" s="6" t="n">
        <v>0.15825</v>
      </c>
      <c r="E1545" s="6">
        <f>C1545*sel_scale</f>
        <v/>
      </c>
      <c r="F1545" s="6">
        <f>IF(AND(B1545&gt;=10,B1545&lt;=14),sel_ev_daily*sel_dayshare/5,IF(OR(B1545&gt;=22,B1545&lt;=5),sel_ev_daily*(1-sel_dayshare)/8,0))</f>
        <v/>
      </c>
    </row>
    <row r="1546">
      <c r="A1546" s="6" t="inlineStr">
        <is>
          <t>2012-09-03</t>
        </is>
      </c>
      <c r="B1546" s="6" t="n">
        <v>8</v>
      </c>
      <c r="C1546" s="6" t="n">
        <v>0.84205</v>
      </c>
      <c r="D1546" s="6" t="n">
        <v>0.35928</v>
      </c>
      <c r="E1546" s="6">
        <f>C1546*sel_scale</f>
        <v/>
      </c>
      <c r="F1546" s="6">
        <f>IF(AND(B1546&gt;=10,B1546&lt;=14),sel_ev_daily*sel_dayshare/5,IF(OR(B1546&gt;=22,B1546&lt;=5),sel_ev_daily*(1-sel_dayshare)/8,0))</f>
        <v/>
      </c>
    </row>
    <row r="1547">
      <c r="A1547" s="6" t="inlineStr">
        <is>
          <t>2012-09-03</t>
        </is>
      </c>
      <c r="B1547" s="6" t="n">
        <v>9</v>
      </c>
      <c r="C1547" s="6" t="n">
        <v>0.6662400000000001</v>
      </c>
      <c r="D1547" s="6" t="n">
        <v>0.53184</v>
      </c>
      <c r="E1547" s="6">
        <f>C1547*sel_scale</f>
        <v/>
      </c>
      <c r="F1547" s="6">
        <f>IF(AND(B1547&gt;=10,B1547&lt;=14),sel_ev_daily*sel_dayshare/5,IF(OR(B1547&gt;=22,B1547&lt;=5),sel_ev_daily*(1-sel_dayshare)/8,0))</f>
        <v/>
      </c>
    </row>
    <row r="1548">
      <c r="A1548" s="6" t="inlineStr">
        <is>
          <t>2012-09-03</t>
        </is>
      </c>
      <c r="B1548" s="6" t="n">
        <v>10</v>
      </c>
      <c r="C1548" s="6" t="n">
        <v>0.54903</v>
      </c>
      <c r="D1548" s="6" t="n">
        <v>0.6367699999999999</v>
      </c>
      <c r="E1548" s="6">
        <f>C1548*sel_scale</f>
        <v/>
      </c>
      <c r="F1548" s="6">
        <f>IF(AND(B1548&gt;=10,B1548&lt;=14),sel_ev_daily*sel_dayshare/5,IF(OR(B1548&gt;=22,B1548&lt;=5),sel_ev_daily*(1-sel_dayshare)/8,0))</f>
        <v/>
      </c>
    </row>
    <row r="1549">
      <c r="A1549" s="6" t="inlineStr">
        <is>
          <t>2012-09-03</t>
        </is>
      </c>
      <c r="B1549" s="6" t="n">
        <v>11</v>
      </c>
      <c r="C1549" s="6" t="n">
        <v>0.50256</v>
      </c>
      <c r="D1549" s="6" t="n">
        <v>0.67909</v>
      </c>
      <c r="E1549" s="6">
        <f>C1549*sel_scale</f>
        <v/>
      </c>
      <c r="F1549" s="6">
        <f>IF(AND(B1549&gt;=10,B1549&lt;=14),sel_ev_daily*sel_dayshare/5,IF(OR(B1549&gt;=22,B1549&lt;=5),sel_ev_daily*(1-sel_dayshare)/8,0))</f>
        <v/>
      </c>
    </row>
    <row r="1550">
      <c r="A1550" s="6" t="inlineStr">
        <is>
          <t>2012-09-03</t>
        </is>
      </c>
      <c r="B1550" s="6" t="n">
        <v>12</v>
      </c>
      <c r="C1550" s="6" t="n">
        <v>0.48599</v>
      </c>
      <c r="D1550" s="6" t="n">
        <v>0.66952</v>
      </c>
      <c r="E1550" s="6">
        <f>C1550*sel_scale</f>
        <v/>
      </c>
      <c r="F1550" s="6">
        <f>IF(AND(B1550&gt;=10,B1550&lt;=14),sel_ev_daily*sel_dayshare/5,IF(OR(B1550&gt;=22,B1550&lt;=5),sel_ev_daily*(1-sel_dayshare)/8,0))</f>
        <v/>
      </c>
    </row>
    <row r="1551">
      <c r="A1551" s="6" t="inlineStr">
        <is>
          <t>2012-09-03</t>
        </is>
      </c>
      <c r="B1551" s="6" t="n">
        <v>13</v>
      </c>
      <c r="C1551" s="6" t="n">
        <v>0.50354</v>
      </c>
      <c r="D1551" s="6" t="n">
        <v>0.61194</v>
      </c>
      <c r="E1551" s="6">
        <f>C1551*sel_scale</f>
        <v/>
      </c>
      <c r="F1551" s="6">
        <f>IF(AND(B1551&gt;=10,B1551&lt;=14),sel_ev_daily*sel_dayshare/5,IF(OR(B1551&gt;=22,B1551&lt;=5),sel_ev_daily*(1-sel_dayshare)/8,0))</f>
        <v/>
      </c>
    </row>
    <row r="1552">
      <c r="A1552" s="6" t="inlineStr">
        <is>
          <t>2012-09-03</t>
        </is>
      </c>
      <c r="B1552" s="6" t="n">
        <v>14</v>
      </c>
      <c r="C1552" s="6" t="n">
        <v>0.46817</v>
      </c>
      <c r="D1552" s="6" t="n">
        <v>0.49282</v>
      </c>
      <c r="E1552" s="6">
        <f>C1552*sel_scale</f>
        <v/>
      </c>
      <c r="F1552" s="6">
        <f>IF(AND(B1552&gt;=10,B1552&lt;=14),sel_ev_daily*sel_dayshare/5,IF(OR(B1552&gt;=22,B1552&lt;=5),sel_ev_daily*(1-sel_dayshare)/8,0))</f>
        <v/>
      </c>
    </row>
    <row r="1553">
      <c r="A1553" s="6" t="inlineStr">
        <is>
          <t>2012-09-03</t>
        </is>
      </c>
      <c r="B1553" s="6" t="n">
        <v>15</v>
      </c>
      <c r="C1553" s="6" t="n">
        <v>0.4773</v>
      </c>
      <c r="D1553" s="6" t="n">
        <v>0.30188</v>
      </c>
      <c r="E1553" s="6">
        <f>C1553*sel_scale</f>
        <v/>
      </c>
      <c r="F1553" s="6">
        <f>IF(AND(B1553&gt;=10,B1553&lt;=14),sel_ev_daily*sel_dayshare/5,IF(OR(B1553&gt;=22,B1553&lt;=5),sel_ev_daily*(1-sel_dayshare)/8,0))</f>
        <v/>
      </c>
    </row>
    <row r="1554">
      <c r="A1554" s="6" t="inlineStr">
        <is>
          <t>2012-09-03</t>
        </is>
      </c>
      <c r="B1554" s="6" t="n">
        <v>16</v>
      </c>
      <c r="C1554" s="6" t="n">
        <v>0.57374</v>
      </c>
      <c r="D1554" s="6" t="n">
        <v>0.10119</v>
      </c>
      <c r="E1554" s="6">
        <f>C1554*sel_scale</f>
        <v/>
      </c>
      <c r="F1554" s="6">
        <f>IF(AND(B1554&gt;=10,B1554&lt;=14),sel_ev_daily*sel_dayshare/5,IF(OR(B1554&gt;=22,B1554&lt;=5),sel_ev_daily*(1-sel_dayshare)/8,0))</f>
        <v/>
      </c>
    </row>
    <row r="1555">
      <c r="A1555" s="6" t="inlineStr">
        <is>
          <t>2012-09-03</t>
        </is>
      </c>
      <c r="B1555" s="6" t="n">
        <v>17</v>
      </c>
      <c r="C1555" s="6" t="n">
        <v>0.9416099999999999</v>
      </c>
      <c r="D1555" s="6" t="n">
        <v>0.0048</v>
      </c>
      <c r="E1555" s="6">
        <f>C1555*sel_scale</f>
        <v/>
      </c>
      <c r="F1555" s="6">
        <f>IF(AND(B1555&gt;=10,B1555&lt;=14),sel_ev_daily*sel_dayshare/5,IF(OR(B1555&gt;=22,B1555&lt;=5),sel_ev_daily*(1-sel_dayshare)/8,0))</f>
        <v/>
      </c>
    </row>
    <row r="1556">
      <c r="A1556" s="6" t="inlineStr">
        <is>
          <t>2012-09-03</t>
        </is>
      </c>
      <c r="B1556" s="6" t="n">
        <v>18</v>
      </c>
      <c r="C1556" s="6" t="n">
        <v>1.21429</v>
      </c>
      <c r="D1556" s="6" t="n">
        <v>6.999999999999999e-05</v>
      </c>
      <c r="E1556" s="6">
        <f>C1556*sel_scale</f>
        <v/>
      </c>
      <c r="F1556" s="6">
        <f>IF(AND(B1556&gt;=10,B1556&lt;=14),sel_ev_daily*sel_dayshare/5,IF(OR(B1556&gt;=22,B1556&lt;=5),sel_ev_daily*(1-sel_dayshare)/8,0))</f>
        <v/>
      </c>
    </row>
    <row r="1557">
      <c r="A1557" s="6" t="inlineStr">
        <is>
          <t>2012-09-03</t>
        </is>
      </c>
      <c r="B1557" s="6" t="n">
        <v>19</v>
      </c>
      <c r="C1557" s="6" t="n">
        <v>1.14685</v>
      </c>
      <c r="D1557" s="6" t="n">
        <v>0.00011</v>
      </c>
      <c r="E1557" s="6">
        <f>C1557*sel_scale</f>
        <v/>
      </c>
      <c r="F1557" s="6">
        <f>IF(AND(B1557&gt;=10,B1557&lt;=14),sel_ev_daily*sel_dayshare/5,IF(OR(B1557&gt;=22,B1557&lt;=5),sel_ev_daily*(1-sel_dayshare)/8,0))</f>
        <v/>
      </c>
    </row>
    <row r="1558">
      <c r="A1558" s="6" t="inlineStr">
        <is>
          <t>2012-09-03</t>
        </is>
      </c>
      <c r="B1558" s="6" t="n">
        <v>20</v>
      </c>
      <c r="C1558" s="6" t="n">
        <v>1.14494</v>
      </c>
      <c r="D1558" s="6" t="n">
        <v>0.0001</v>
      </c>
      <c r="E1558" s="6">
        <f>C1558*sel_scale</f>
        <v/>
      </c>
      <c r="F1558" s="6">
        <f>IF(AND(B1558&gt;=10,B1558&lt;=14),sel_ev_daily*sel_dayshare/5,IF(OR(B1558&gt;=22,B1558&lt;=5),sel_ev_daily*(1-sel_dayshare)/8,0))</f>
        <v/>
      </c>
    </row>
    <row r="1559">
      <c r="A1559" s="6" t="inlineStr">
        <is>
          <t>2012-09-03</t>
        </is>
      </c>
      <c r="B1559" s="6" t="n">
        <v>21</v>
      </c>
      <c r="C1559" s="6" t="n">
        <v>1.00314</v>
      </c>
      <c r="D1559" s="6" t="n">
        <v>0.0001</v>
      </c>
      <c r="E1559" s="6">
        <f>C1559*sel_scale</f>
        <v/>
      </c>
      <c r="F1559" s="6">
        <f>IF(AND(B1559&gt;=10,B1559&lt;=14),sel_ev_daily*sel_dayshare/5,IF(OR(B1559&gt;=22,B1559&lt;=5),sel_ev_daily*(1-sel_dayshare)/8,0))</f>
        <v/>
      </c>
    </row>
    <row r="1560">
      <c r="A1560" s="6" t="inlineStr">
        <is>
          <t>2012-09-03</t>
        </is>
      </c>
      <c r="B1560" s="6" t="n">
        <v>22</v>
      </c>
      <c r="C1560" s="6" t="n">
        <v>0.9275</v>
      </c>
      <c r="D1560" s="6" t="n">
        <v>9.000000000000001e-05</v>
      </c>
      <c r="E1560" s="6">
        <f>C1560*sel_scale</f>
        <v/>
      </c>
      <c r="F1560" s="6">
        <f>IF(AND(B1560&gt;=10,B1560&lt;=14),sel_ev_daily*sel_dayshare/5,IF(OR(B1560&gt;=22,B1560&lt;=5),sel_ev_daily*(1-sel_dayshare)/8,0))</f>
        <v/>
      </c>
    </row>
    <row r="1561">
      <c r="A1561" s="6" t="inlineStr">
        <is>
          <t>2012-09-03</t>
        </is>
      </c>
      <c r="B1561" s="6" t="n">
        <v>23</v>
      </c>
      <c r="C1561" s="6" t="n">
        <v>0.91948</v>
      </c>
      <c r="D1561" s="6" t="n">
        <v>0.00019</v>
      </c>
      <c r="E1561" s="6">
        <f>C1561*sel_scale</f>
        <v/>
      </c>
      <c r="F1561" s="6">
        <f>IF(AND(B1561&gt;=10,B1561&lt;=14),sel_ev_daily*sel_dayshare/5,IF(OR(B1561&gt;=22,B1561&lt;=5),sel_ev_daily*(1-sel_dayshare)/8,0))</f>
        <v/>
      </c>
    </row>
    <row r="1562">
      <c r="A1562" s="6" t="inlineStr">
        <is>
          <t>2012-09-04</t>
        </is>
      </c>
      <c r="B1562" s="6" t="n">
        <v>0</v>
      </c>
      <c r="C1562" s="6" t="n">
        <v>1.0467</v>
      </c>
      <c r="D1562" s="6" t="n">
        <v>0.00085</v>
      </c>
      <c r="E1562" s="6">
        <f>C1562*sel_scale</f>
        <v/>
      </c>
      <c r="F1562" s="6">
        <f>IF(AND(B1562&gt;=10,B1562&lt;=14),sel_ev_daily*sel_dayshare/5,IF(OR(B1562&gt;=22,B1562&lt;=5),sel_ev_daily*(1-sel_dayshare)/8,0))</f>
        <v/>
      </c>
    </row>
    <row r="1563">
      <c r="A1563" s="6" t="inlineStr">
        <is>
          <t>2012-09-04</t>
        </is>
      </c>
      <c r="B1563" s="6" t="n">
        <v>1</v>
      </c>
      <c r="C1563" s="6" t="n">
        <v>0.7932399999999999</v>
      </c>
      <c r="D1563" s="6" t="n">
        <v>0.00168</v>
      </c>
      <c r="E1563" s="6">
        <f>C1563*sel_scale</f>
        <v/>
      </c>
      <c r="F1563" s="6">
        <f>IF(AND(B1563&gt;=10,B1563&lt;=14),sel_ev_daily*sel_dayshare/5,IF(OR(B1563&gt;=22,B1563&lt;=5),sel_ev_daily*(1-sel_dayshare)/8,0))</f>
        <v/>
      </c>
    </row>
    <row r="1564">
      <c r="A1564" s="6" t="inlineStr">
        <is>
          <t>2012-09-04</t>
        </is>
      </c>
      <c r="B1564" s="6" t="n">
        <v>2</v>
      </c>
      <c r="C1564" s="6" t="n">
        <v>0.5738799999999999</v>
      </c>
      <c r="D1564" s="6" t="n">
        <v>0.00231</v>
      </c>
      <c r="E1564" s="6">
        <f>C1564*sel_scale</f>
        <v/>
      </c>
      <c r="F1564" s="6">
        <f>IF(AND(B1564&gt;=10,B1564&lt;=14),sel_ev_daily*sel_dayshare/5,IF(OR(B1564&gt;=22,B1564&lt;=5),sel_ev_daily*(1-sel_dayshare)/8,0))</f>
        <v/>
      </c>
    </row>
    <row r="1565">
      <c r="A1565" s="6" t="inlineStr">
        <is>
          <t>2012-09-04</t>
        </is>
      </c>
      <c r="B1565" s="6" t="n">
        <v>3</v>
      </c>
      <c r="C1565" s="6" t="n">
        <v>0.45138</v>
      </c>
      <c r="D1565" s="6" t="n">
        <v>0.00269</v>
      </c>
      <c r="E1565" s="6">
        <f>C1565*sel_scale</f>
        <v/>
      </c>
      <c r="F1565" s="6">
        <f>IF(AND(B1565&gt;=10,B1565&lt;=14),sel_ev_daily*sel_dayshare/5,IF(OR(B1565&gt;=22,B1565&lt;=5),sel_ev_daily*(1-sel_dayshare)/8,0))</f>
        <v/>
      </c>
    </row>
    <row r="1566">
      <c r="A1566" s="6" t="inlineStr">
        <is>
          <t>2012-09-04</t>
        </is>
      </c>
      <c r="B1566" s="6" t="n">
        <v>4</v>
      </c>
      <c r="C1566" s="6" t="n">
        <v>0.43326</v>
      </c>
      <c r="D1566" s="6" t="n">
        <v>0.00271</v>
      </c>
      <c r="E1566" s="6">
        <f>C1566*sel_scale</f>
        <v/>
      </c>
      <c r="F1566" s="6">
        <f>IF(AND(B1566&gt;=10,B1566&lt;=14),sel_ev_daily*sel_dayshare/5,IF(OR(B1566&gt;=22,B1566&lt;=5),sel_ev_daily*(1-sel_dayshare)/8,0))</f>
        <v/>
      </c>
    </row>
    <row r="1567">
      <c r="A1567" s="6" t="inlineStr">
        <is>
          <t>2012-09-04</t>
        </is>
      </c>
      <c r="B1567" s="6" t="n">
        <v>5</v>
      </c>
      <c r="C1567" s="6" t="n">
        <v>0.57644</v>
      </c>
      <c r="D1567" s="6" t="n">
        <v>0.00267</v>
      </c>
      <c r="E1567" s="6">
        <f>C1567*sel_scale</f>
        <v/>
      </c>
      <c r="F1567" s="6">
        <f>IF(AND(B1567&gt;=10,B1567&lt;=14),sel_ev_daily*sel_dayshare/5,IF(OR(B1567&gt;=22,B1567&lt;=5),sel_ev_daily*(1-sel_dayshare)/8,0))</f>
        <v/>
      </c>
    </row>
    <row r="1568">
      <c r="A1568" s="6" t="inlineStr">
        <is>
          <t>2012-09-04</t>
        </is>
      </c>
      <c r="B1568" s="6" t="n">
        <v>6</v>
      </c>
      <c r="C1568" s="6" t="n">
        <v>0.89193</v>
      </c>
      <c r="D1568" s="6" t="n">
        <v>0.02517</v>
      </c>
      <c r="E1568" s="6">
        <f>C1568*sel_scale</f>
        <v/>
      </c>
      <c r="F1568" s="6">
        <f>IF(AND(B1568&gt;=10,B1568&lt;=14),sel_ev_daily*sel_dayshare/5,IF(OR(B1568&gt;=22,B1568&lt;=5),sel_ev_daily*(1-sel_dayshare)/8,0))</f>
        <v/>
      </c>
    </row>
    <row r="1569">
      <c r="A1569" s="6" t="inlineStr">
        <is>
          <t>2012-09-04</t>
        </is>
      </c>
      <c r="B1569" s="6" t="n">
        <v>7</v>
      </c>
      <c r="C1569" s="6" t="n">
        <v>0.95105</v>
      </c>
      <c r="D1569" s="6" t="n">
        <v>0.15927</v>
      </c>
      <c r="E1569" s="6">
        <f>C1569*sel_scale</f>
        <v/>
      </c>
      <c r="F1569" s="6">
        <f>IF(AND(B1569&gt;=10,B1569&lt;=14),sel_ev_daily*sel_dayshare/5,IF(OR(B1569&gt;=22,B1569&lt;=5),sel_ev_daily*(1-sel_dayshare)/8,0))</f>
        <v/>
      </c>
    </row>
    <row r="1570">
      <c r="A1570" s="6" t="inlineStr">
        <is>
          <t>2012-09-04</t>
        </is>
      </c>
      <c r="B1570" s="6" t="n">
        <v>8</v>
      </c>
      <c r="C1570" s="6" t="n">
        <v>0.78251</v>
      </c>
      <c r="D1570" s="6" t="n">
        <v>0.29528</v>
      </c>
      <c r="E1570" s="6">
        <f>C1570*sel_scale</f>
        <v/>
      </c>
      <c r="F1570" s="6">
        <f>IF(AND(B1570&gt;=10,B1570&lt;=14),sel_ev_daily*sel_dayshare/5,IF(OR(B1570&gt;=22,B1570&lt;=5),sel_ev_daily*(1-sel_dayshare)/8,0))</f>
        <v/>
      </c>
    </row>
    <row r="1571">
      <c r="A1571" s="6" t="inlineStr">
        <is>
          <t>2012-09-04</t>
        </is>
      </c>
      <c r="B1571" s="6" t="n">
        <v>9</v>
      </c>
      <c r="C1571" s="6" t="n">
        <v>0.5893</v>
      </c>
      <c r="D1571" s="6" t="n">
        <v>0.46304</v>
      </c>
      <c r="E1571" s="6">
        <f>C1571*sel_scale</f>
        <v/>
      </c>
      <c r="F1571" s="6">
        <f>IF(AND(B1571&gt;=10,B1571&lt;=14),sel_ev_daily*sel_dayshare/5,IF(OR(B1571&gt;=22,B1571&lt;=5),sel_ev_daily*(1-sel_dayshare)/8,0))</f>
        <v/>
      </c>
    </row>
    <row r="1572">
      <c r="A1572" s="6" t="inlineStr">
        <is>
          <t>2012-09-04</t>
        </is>
      </c>
      <c r="B1572" s="6" t="n">
        <v>10</v>
      </c>
      <c r="C1572" s="6" t="n">
        <v>0.50156</v>
      </c>
      <c r="D1572" s="6" t="n">
        <v>0.56811</v>
      </c>
      <c r="E1572" s="6">
        <f>C1572*sel_scale</f>
        <v/>
      </c>
      <c r="F1572" s="6">
        <f>IF(AND(B1572&gt;=10,B1572&lt;=14),sel_ev_daily*sel_dayshare/5,IF(OR(B1572&gt;=22,B1572&lt;=5),sel_ev_daily*(1-sel_dayshare)/8,0))</f>
        <v/>
      </c>
    </row>
    <row r="1573">
      <c r="A1573" s="6" t="inlineStr">
        <is>
          <t>2012-09-04</t>
        </is>
      </c>
      <c r="B1573" s="6" t="n">
        <v>11</v>
      </c>
      <c r="C1573" s="6" t="n">
        <v>0.47905</v>
      </c>
      <c r="D1573" s="6" t="n">
        <v>0.65732</v>
      </c>
      <c r="E1573" s="6">
        <f>C1573*sel_scale</f>
        <v/>
      </c>
      <c r="F1573" s="6">
        <f>IF(AND(B1573&gt;=10,B1573&lt;=14),sel_ev_daily*sel_dayshare/5,IF(OR(B1573&gt;=22,B1573&lt;=5),sel_ev_daily*(1-sel_dayshare)/8,0))</f>
        <v/>
      </c>
    </row>
    <row r="1574">
      <c r="A1574" s="6" t="inlineStr">
        <is>
          <t>2012-09-04</t>
        </is>
      </c>
      <c r="B1574" s="6" t="n">
        <v>12</v>
      </c>
      <c r="C1574" s="6" t="n">
        <v>0.45685</v>
      </c>
      <c r="D1574" s="6" t="n">
        <v>0.6597499999999999</v>
      </c>
      <c r="E1574" s="6">
        <f>C1574*sel_scale</f>
        <v/>
      </c>
      <c r="F1574" s="6">
        <f>IF(AND(B1574&gt;=10,B1574&lt;=14),sel_ev_daily*sel_dayshare/5,IF(OR(B1574&gt;=22,B1574&lt;=5),sel_ev_daily*(1-sel_dayshare)/8,0))</f>
        <v/>
      </c>
    </row>
    <row r="1575">
      <c r="A1575" s="6" t="inlineStr">
        <is>
          <t>2012-09-04</t>
        </is>
      </c>
      <c r="B1575" s="6" t="n">
        <v>13</v>
      </c>
      <c r="C1575" s="6" t="n">
        <v>0.42662</v>
      </c>
      <c r="D1575" s="6" t="n">
        <v>0.60645</v>
      </c>
      <c r="E1575" s="6">
        <f>C1575*sel_scale</f>
        <v/>
      </c>
      <c r="F1575" s="6">
        <f>IF(AND(B1575&gt;=10,B1575&lt;=14),sel_ev_daily*sel_dayshare/5,IF(OR(B1575&gt;=22,B1575&lt;=5),sel_ev_daily*(1-sel_dayshare)/8,0))</f>
        <v/>
      </c>
    </row>
    <row r="1576">
      <c r="A1576" s="6" t="inlineStr">
        <is>
          <t>2012-09-04</t>
        </is>
      </c>
      <c r="B1576" s="6" t="n">
        <v>14</v>
      </c>
      <c r="C1576" s="6" t="n">
        <v>0.43427</v>
      </c>
      <c r="D1576" s="6" t="n">
        <v>0.48811</v>
      </c>
      <c r="E1576" s="6">
        <f>C1576*sel_scale</f>
        <v/>
      </c>
      <c r="F1576" s="6">
        <f>IF(AND(B1576&gt;=10,B1576&lt;=14),sel_ev_daily*sel_dayshare/5,IF(OR(B1576&gt;=22,B1576&lt;=5),sel_ev_daily*(1-sel_dayshare)/8,0))</f>
        <v/>
      </c>
    </row>
    <row r="1577">
      <c r="A1577" s="6" t="inlineStr">
        <is>
          <t>2012-09-04</t>
        </is>
      </c>
      <c r="B1577" s="6" t="n">
        <v>15</v>
      </c>
      <c r="C1577" s="6" t="n">
        <v>0.45911</v>
      </c>
      <c r="D1577" s="6" t="n">
        <v>0.2947</v>
      </c>
      <c r="E1577" s="6">
        <f>C1577*sel_scale</f>
        <v/>
      </c>
      <c r="F1577" s="6">
        <f>IF(AND(B1577&gt;=10,B1577&lt;=14),sel_ev_daily*sel_dayshare/5,IF(OR(B1577&gt;=22,B1577&lt;=5),sel_ev_daily*(1-sel_dayshare)/8,0))</f>
        <v/>
      </c>
    </row>
    <row r="1578">
      <c r="A1578" s="6" t="inlineStr">
        <is>
          <t>2012-09-04</t>
        </is>
      </c>
      <c r="B1578" s="6" t="n">
        <v>16</v>
      </c>
      <c r="C1578" s="6" t="n">
        <v>0.53992</v>
      </c>
      <c r="D1578" s="6" t="n">
        <v>0.10142</v>
      </c>
      <c r="E1578" s="6">
        <f>C1578*sel_scale</f>
        <v/>
      </c>
      <c r="F1578" s="6">
        <f>IF(AND(B1578&gt;=10,B1578&lt;=14),sel_ev_daily*sel_dayshare/5,IF(OR(B1578&gt;=22,B1578&lt;=5),sel_ev_daily*(1-sel_dayshare)/8,0))</f>
        <v/>
      </c>
    </row>
    <row r="1579">
      <c r="A1579" s="6" t="inlineStr">
        <is>
          <t>2012-09-04</t>
        </is>
      </c>
      <c r="B1579" s="6" t="n">
        <v>17</v>
      </c>
      <c r="C1579" s="6" t="n">
        <v>0.82746</v>
      </c>
      <c r="D1579" s="6" t="n">
        <v>0.00475</v>
      </c>
      <c r="E1579" s="6">
        <f>C1579*sel_scale</f>
        <v/>
      </c>
      <c r="F1579" s="6">
        <f>IF(AND(B1579&gt;=10,B1579&lt;=14),sel_ev_daily*sel_dayshare/5,IF(OR(B1579&gt;=22,B1579&lt;=5),sel_ev_daily*(1-sel_dayshare)/8,0))</f>
        <v/>
      </c>
    </row>
    <row r="1580">
      <c r="A1580" s="6" t="inlineStr">
        <is>
          <t>2012-09-04</t>
        </is>
      </c>
      <c r="B1580" s="6" t="n">
        <v>18</v>
      </c>
      <c r="C1580" s="6" t="n">
        <v>1.14613</v>
      </c>
      <c r="D1580" s="6" t="n">
        <v>0.00015</v>
      </c>
      <c r="E1580" s="6">
        <f>C1580*sel_scale</f>
        <v/>
      </c>
      <c r="F1580" s="6">
        <f>IF(AND(B1580&gt;=10,B1580&lt;=14),sel_ev_daily*sel_dayshare/5,IF(OR(B1580&gt;=22,B1580&lt;=5),sel_ev_daily*(1-sel_dayshare)/8,0))</f>
        <v/>
      </c>
    </row>
    <row r="1581">
      <c r="A1581" s="6" t="inlineStr">
        <is>
          <t>2012-09-04</t>
        </is>
      </c>
      <c r="B1581" s="6" t="n">
        <v>19</v>
      </c>
      <c r="C1581" s="6" t="n">
        <v>1.10538</v>
      </c>
      <c r="D1581" s="6" t="n">
        <v>0.00011</v>
      </c>
      <c r="E1581" s="6">
        <f>C1581*sel_scale</f>
        <v/>
      </c>
      <c r="F1581" s="6">
        <f>IF(AND(B1581&gt;=10,B1581&lt;=14),sel_ev_daily*sel_dayshare/5,IF(OR(B1581&gt;=22,B1581&lt;=5),sel_ev_daily*(1-sel_dayshare)/8,0))</f>
        <v/>
      </c>
    </row>
    <row r="1582">
      <c r="A1582" s="6" t="inlineStr">
        <is>
          <t>2012-09-04</t>
        </is>
      </c>
      <c r="B1582" s="6" t="n">
        <v>20</v>
      </c>
      <c r="C1582" s="6" t="n">
        <v>0.99254</v>
      </c>
      <c r="D1582" s="6" t="n">
        <v>8.000000000000001e-05</v>
      </c>
      <c r="E1582" s="6">
        <f>C1582*sel_scale</f>
        <v/>
      </c>
      <c r="F1582" s="6">
        <f>IF(AND(B1582&gt;=10,B1582&lt;=14),sel_ev_daily*sel_dayshare/5,IF(OR(B1582&gt;=22,B1582&lt;=5),sel_ev_daily*(1-sel_dayshare)/8,0))</f>
        <v/>
      </c>
    </row>
    <row r="1583">
      <c r="A1583" s="6" t="inlineStr">
        <is>
          <t>2012-09-04</t>
        </is>
      </c>
      <c r="B1583" s="6" t="n">
        <v>21</v>
      </c>
      <c r="C1583" s="6" t="n">
        <v>0.95234</v>
      </c>
      <c r="D1583" s="6" t="n">
        <v>5e-05</v>
      </c>
      <c r="E1583" s="6">
        <f>C1583*sel_scale</f>
        <v/>
      </c>
      <c r="F1583" s="6">
        <f>IF(AND(B1583&gt;=10,B1583&lt;=14),sel_ev_daily*sel_dayshare/5,IF(OR(B1583&gt;=22,B1583&lt;=5),sel_ev_daily*(1-sel_dayshare)/8,0))</f>
        <v/>
      </c>
    </row>
    <row r="1584">
      <c r="A1584" s="6" t="inlineStr">
        <is>
          <t>2012-09-04</t>
        </is>
      </c>
      <c r="B1584" s="6" t="n">
        <v>22</v>
      </c>
      <c r="C1584" s="6" t="n">
        <v>0.87993</v>
      </c>
      <c r="D1584" s="6" t="n">
        <v>0.0001</v>
      </c>
      <c r="E1584" s="6">
        <f>C1584*sel_scale</f>
        <v/>
      </c>
      <c r="F1584" s="6">
        <f>IF(AND(B1584&gt;=10,B1584&lt;=14),sel_ev_daily*sel_dayshare/5,IF(OR(B1584&gt;=22,B1584&lt;=5),sel_ev_daily*(1-sel_dayshare)/8,0))</f>
        <v/>
      </c>
    </row>
    <row r="1585">
      <c r="A1585" s="6" t="inlineStr">
        <is>
          <t>2012-09-04</t>
        </is>
      </c>
      <c r="B1585" s="6" t="n">
        <v>23</v>
      </c>
      <c r="C1585" s="6" t="n">
        <v>0.87463</v>
      </c>
      <c r="D1585" s="6" t="n">
        <v>0.00011</v>
      </c>
      <c r="E1585" s="6">
        <f>C1585*sel_scale</f>
        <v/>
      </c>
      <c r="F1585" s="6">
        <f>IF(AND(B1585&gt;=10,B1585&lt;=14),sel_ev_daily*sel_dayshare/5,IF(OR(B1585&gt;=22,B1585&lt;=5),sel_ev_daily*(1-sel_dayshare)/8,0))</f>
        <v/>
      </c>
    </row>
    <row r="1586">
      <c r="A1586" s="6" t="inlineStr">
        <is>
          <t>2012-09-05</t>
        </is>
      </c>
      <c r="B1586" s="6" t="n">
        <v>0</v>
      </c>
      <c r="C1586" s="6" t="n">
        <v>0.95198</v>
      </c>
      <c r="D1586" s="6" t="n">
        <v>0.00029</v>
      </c>
      <c r="E1586" s="6">
        <f>C1586*sel_scale</f>
        <v/>
      </c>
      <c r="F1586" s="6">
        <f>IF(AND(B1586&gt;=10,B1586&lt;=14),sel_ev_daily*sel_dayshare/5,IF(OR(B1586&gt;=22,B1586&lt;=5),sel_ev_daily*(1-sel_dayshare)/8,0))</f>
        <v/>
      </c>
    </row>
    <row r="1587">
      <c r="A1587" s="6" t="inlineStr">
        <is>
          <t>2012-09-05</t>
        </is>
      </c>
      <c r="B1587" s="6" t="n">
        <v>1</v>
      </c>
      <c r="C1587" s="6" t="n">
        <v>0.73972</v>
      </c>
      <c r="D1587" s="6" t="n">
        <v>0.00044</v>
      </c>
      <c r="E1587" s="6">
        <f>C1587*sel_scale</f>
        <v/>
      </c>
      <c r="F1587" s="6">
        <f>IF(AND(B1587&gt;=10,B1587&lt;=14),sel_ev_daily*sel_dayshare/5,IF(OR(B1587&gt;=22,B1587&lt;=5),sel_ev_daily*(1-sel_dayshare)/8,0))</f>
        <v/>
      </c>
    </row>
    <row r="1588">
      <c r="A1588" s="6" t="inlineStr">
        <is>
          <t>2012-09-05</t>
        </is>
      </c>
      <c r="B1588" s="6" t="n">
        <v>2</v>
      </c>
      <c r="C1588" s="6" t="n">
        <v>0.48455</v>
      </c>
      <c r="D1588" s="6" t="n">
        <v>0.00091</v>
      </c>
      <c r="E1588" s="6">
        <f>C1588*sel_scale</f>
        <v/>
      </c>
      <c r="F1588" s="6">
        <f>IF(AND(B1588&gt;=10,B1588&lt;=14),sel_ev_daily*sel_dayshare/5,IF(OR(B1588&gt;=22,B1588&lt;=5),sel_ev_daily*(1-sel_dayshare)/8,0))</f>
        <v/>
      </c>
    </row>
    <row r="1589">
      <c r="A1589" s="6" t="inlineStr">
        <is>
          <t>2012-09-05</t>
        </is>
      </c>
      <c r="B1589" s="6" t="n">
        <v>3</v>
      </c>
      <c r="C1589" s="6" t="n">
        <v>0.41369</v>
      </c>
      <c r="D1589" s="6" t="n">
        <v>0.00174</v>
      </c>
      <c r="E1589" s="6">
        <f>C1589*sel_scale</f>
        <v/>
      </c>
      <c r="F1589" s="6">
        <f>IF(AND(B1589&gt;=10,B1589&lt;=14),sel_ev_daily*sel_dayshare/5,IF(OR(B1589&gt;=22,B1589&lt;=5),sel_ev_daily*(1-sel_dayshare)/8,0))</f>
        <v/>
      </c>
    </row>
    <row r="1590">
      <c r="A1590" s="6" t="inlineStr">
        <is>
          <t>2012-09-05</t>
        </is>
      </c>
      <c r="B1590" s="6" t="n">
        <v>4</v>
      </c>
      <c r="C1590" s="6" t="n">
        <v>0.45792</v>
      </c>
      <c r="D1590" s="6" t="n">
        <v>0.00165</v>
      </c>
      <c r="E1590" s="6">
        <f>C1590*sel_scale</f>
        <v/>
      </c>
      <c r="F1590" s="6">
        <f>IF(AND(B1590&gt;=10,B1590&lt;=14),sel_ev_daily*sel_dayshare/5,IF(OR(B1590&gt;=22,B1590&lt;=5),sel_ev_daily*(1-sel_dayshare)/8,0))</f>
        <v/>
      </c>
    </row>
    <row r="1591">
      <c r="A1591" s="6" t="inlineStr">
        <is>
          <t>2012-09-05</t>
        </is>
      </c>
      <c r="B1591" s="6" t="n">
        <v>5</v>
      </c>
      <c r="C1591" s="6" t="n">
        <v>0.54627</v>
      </c>
      <c r="D1591" s="6" t="n">
        <v>0.00209</v>
      </c>
      <c r="E1591" s="6">
        <f>C1591*sel_scale</f>
        <v/>
      </c>
      <c r="F1591" s="6">
        <f>IF(AND(B1591&gt;=10,B1591&lt;=14),sel_ev_daily*sel_dayshare/5,IF(OR(B1591&gt;=22,B1591&lt;=5),sel_ev_daily*(1-sel_dayshare)/8,0))</f>
        <v/>
      </c>
    </row>
    <row r="1592">
      <c r="A1592" s="6" t="inlineStr">
        <is>
          <t>2012-09-05</t>
        </is>
      </c>
      <c r="B1592" s="6" t="n">
        <v>6</v>
      </c>
      <c r="C1592" s="6" t="n">
        <v>0.82948</v>
      </c>
      <c r="D1592" s="6" t="n">
        <v>0.02161</v>
      </c>
      <c r="E1592" s="6">
        <f>C1592*sel_scale</f>
        <v/>
      </c>
      <c r="F1592" s="6">
        <f>IF(AND(B1592&gt;=10,B1592&lt;=14),sel_ev_daily*sel_dayshare/5,IF(OR(B1592&gt;=22,B1592&lt;=5),sel_ev_daily*(1-sel_dayshare)/8,0))</f>
        <v/>
      </c>
    </row>
    <row r="1593">
      <c r="A1593" s="6" t="inlineStr">
        <is>
          <t>2012-09-05</t>
        </is>
      </c>
      <c r="B1593" s="6" t="n">
        <v>7</v>
      </c>
      <c r="C1593" s="6" t="n">
        <v>0.76126</v>
      </c>
      <c r="D1593" s="6" t="n">
        <v>0.16573</v>
      </c>
      <c r="E1593" s="6">
        <f>C1593*sel_scale</f>
        <v/>
      </c>
      <c r="F1593" s="6">
        <f>IF(AND(B1593&gt;=10,B1593&lt;=14),sel_ev_daily*sel_dayshare/5,IF(OR(B1593&gt;=22,B1593&lt;=5),sel_ev_daily*(1-sel_dayshare)/8,0))</f>
        <v/>
      </c>
    </row>
    <row r="1594">
      <c r="A1594" s="6" t="inlineStr">
        <is>
          <t>2012-09-05</t>
        </is>
      </c>
      <c r="B1594" s="6" t="n">
        <v>8</v>
      </c>
      <c r="C1594" s="6" t="n">
        <v>0.64401</v>
      </c>
      <c r="D1594" s="6" t="n">
        <v>0.36592</v>
      </c>
      <c r="E1594" s="6">
        <f>C1594*sel_scale</f>
        <v/>
      </c>
      <c r="F1594" s="6">
        <f>IF(AND(B1594&gt;=10,B1594&lt;=14),sel_ev_daily*sel_dayshare/5,IF(OR(B1594&gt;=22,B1594&lt;=5),sel_ev_daily*(1-sel_dayshare)/8,0))</f>
        <v/>
      </c>
    </row>
    <row r="1595">
      <c r="A1595" s="6" t="inlineStr">
        <is>
          <t>2012-09-05</t>
        </is>
      </c>
      <c r="B1595" s="6" t="n">
        <v>9</v>
      </c>
      <c r="C1595" s="6" t="n">
        <v>0.5397999999999999</v>
      </c>
      <c r="D1595" s="6" t="n">
        <v>0.54053</v>
      </c>
      <c r="E1595" s="6">
        <f>C1595*sel_scale</f>
        <v/>
      </c>
      <c r="F1595" s="6">
        <f>IF(AND(B1595&gt;=10,B1595&lt;=14),sel_ev_daily*sel_dayshare/5,IF(OR(B1595&gt;=22,B1595&lt;=5),sel_ev_daily*(1-sel_dayshare)/8,0))</f>
        <v/>
      </c>
    </row>
    <row r="1596">
      <c r="A1596" s="6" t="inlineStr">
        <is>
          <t>2012-09-05</t>
        </is>
      </c>
      <c r="B1596" s="6" t="n">
        <v>10</v>
      </c>
      <c r="C1596" s="6" t="n">
        <v>0.47425</v>
      </c>
      <c r="D1596" s="6" t="n">
        <v>0.64874</v>
      </c>
      <c r="E1596" s="6">
        <f>C1596*sel_scale</f>
        <v/>
      </c>
      <c r="F1596" s="6">
        <f>IF(AND(B1596&gt;=10,B1596&lt;=14),sel_ev_daily*sel_dayshare/5,IF(OR(B1596&gt;=22,B1596&lt;=5),sel_ev_daily*(1-sel_dayshare)/8,0))</f>
        <v/>
      </c>
    </row>
    <row r="1597">
      <c r="A1597" s="6" t="inlineStr">
        <is>
          <t>2012-09-05</t>
        </is>
      </c>
      <c r="B1597" s="6" t="n">
        <v>11</v>
      </c>
      <c r="C1597" s="6" t="n">
        <v>0.43466</v>
      </c>
      <c r="D1597" s="6" t="n">
        <v>0.69051</v>
      </c>
      <c r="E1597" s="6">
        <f>C1597*sel_scale</f>
        <v/>
      </c>
      <c r="F1597" s="6">
        <f>IF(AND(B1597&gt;=10,B1597&lt;=14),sel_ev_daily*sel_dayshare/5,IF(OR(B1597&gt;=22,B1597&lt;=5),sel_ev_daily*(1-sel_dayshare)/8,0))</f>
        <v/>
      </c>
    </row>
    <row r="1598">
      <c r="A1598" s="6" t="inlineStr">
        <is>
          <t>2012-09-05</t>
        </is>
      </c>
      <c r="B1598" s="6" t="n">
        <v>12</v>
      </c>
      <c r="C1598" s="6" t="n">
        <v>0.44854</v>
      </c>
      <c r="D1598" s="6" t="n">
        <v>0.67969</v>
      </c>
      <c r="E1598" s="6">
        <f>C1598*sel_scale</f>
        <v/>
      </c>
      <c r="F1598" s="6">
        <f>IF(AND(B1598&gt;=10,B1598&lt;=14),sel_ev_daily*sel_dayshare/5,IF(OR(B1598&gt;=22,B1598&lt;=5),sel_ev_daily*(1-sel_dayshare)/8,0))</f>
        <v/>
      </c>
    </row>
    <row r="1599">
      <c r="A1599" s="6" t="inlineStr">
        <is>
          <t>2012-09-05</t>
        </is>
      </c>
      <c r="B1599" s="6" t="n">
        <v>13</v>
      </c>
      <c r="C1599" s="6" t="n">
        <v>0.47521</v>
      </c>
      <c r="D1599" s="6" t="n">
        <v>0.62322</v>
      </c>
      <c r="E1599" s="6">
        <f>C1599*sel_scale</f>
        <v/>
      </c>
      <c r="F1599" s="6">
        <f>IF(AND(B1599&gt;=10,B1599&lt;=14),sel_ev_daily*sel_dayshare/5,IF(OR(B1599&gt;=22,B1599&lt;=5),sel_ev_daily*(1-sel_dayshare)/8,0))</f>
        <v/>
      </c>
    </row>
    <row r="1600">
      <c r="A1600" s="6" t="inlineStr">
        <is>
          <t>2012-09-05</t>
        </is>
      </c>
      <c r="B1600" s="6" t="n">
        <v>14</v>
      </c>
      <c r="C1600" s="6" t="n">
        <v>0.4526</v>
      </c>
      <c r="D1600" s="6" t="n">
        <v>0.49834</v>
      </c>
      <c r="E1600" s="6">
        <f>C1600*sel_scale</f>
        <v/>
      </c>
      <c r="F1600" s="6">
        <f>IF(AND(B1600&gt;=10,B1600&lt;=14),sel_ev_daily*sel_dayshare/5,IF(OR(B1600&gt;=22,B1600&lt;=5),sel_ev_daily*(1-sel_dayshare)/8,0))</f>
        <v/>
      </c>
    </row>
    <row r="1601">
      <c r="A1601" s="6" t="inlineStr">
        <is>
          <t>2012-09-05</t>
        </is>
      </c>
      <c r="B1601" s="6" t="n">
        <v>15</v>
      </c>
      <c r="C1601" s="6" t="n">
        <v>0.45585</v>
      </c>
      <c r="D1601" s="6" t="n">
        <v>0.29709</v>
      </c>
      <c r="E1601" s="6">
        <f>C1601*sel_scale</f>
        <v/>
      </c>
      <c r="F1601" s="6">
        <f>IF(AND(B1601&gt;=10,B1601&lt;=14),sel_ev_daily*sel_dayshare/5,IF(OR(B1601&gt;=22,B1601&lt;=5),sel_ev_daily*(1-sel_dayshare)/8,0))</f>
        <v/>
      </c>
    </row>
    <row r="1602">
      <c r="A1602" s="6" t="inlineStr">
        <is>
          <t>2012-09-05</t>
        </is>
      </c>
      <c r="B1602" s="6" t="n">
        <v>16</v>
      </c>
      <c r="C1602" s="6" t="n">
        <v>0.48879</v>
      </c>
      <c r="D1602" s="6" t="n">
        <v>0.09776</v>
      </c>
      <c r="E1602" s="6">
        <f>C1602*sel_scale</f>
        <v/>
      </c>
      <c r="F1602" s="6">
        <f>IF(AND(B1602&gt;=10,B1602&lt;=14),sel_ev_daily*sel_dayshare/5,IF(OR(B1602&gt;=22,B1602&lt;=5),sel_ev_daily*(1-sel_dayshare)/8,0))</f>
        <v/>
      </c>
    </row>
    <row r="1603">
      <c r="A1603" s="6" t="inlineStr">
        <is>
          <t>2012-09-05</t>
        </is>
      </c>
      <c r="B1603" s="6" t="n">
        <v>17</v>
      </c>
      <c r="C1603" s="6" t="n">
        <v>0.75231</v>
      </c>
      <c r="D1603" s="6" t="n">
        <v>0.00465</v>
      </c>
      <c r="E1603" s="6">
        <f>C1603*sel_scale</f>
        <v/>
      </c>
      <c r="F1603" s="6">
        <f>IF(AND(B1603&gt;=10,B1603&lt;=14),sel_ev_daily*sel_dayshare/5,IF(OR(B1603&gt;=22,B1603&lt;=5),sel_ev_daily*(1-sel_dayshare)/8,0))</f>
        <v/>
      </c>
    </row>
    <row r="1604">
      <c r="A1604" s="6" t="inlineStr">
        <is>
          <t>2012-09-05</t>
        </is>
      </c>
      <c r="B1604" s="6" t="n">
        <v>18</v>
      </c>
      <c r="C1604" s="6" t="n">
        <v>1.05445</v>
      </c>
      <c r="D1604" s="6" t="n">
        <v>0.00014</v>
      </c>
      <c r="E1604" s="6">
        <f>C1604*sel_scale</f>
        <v/>
      </c>
      <c r="F1604" s="6">
        <f>IF(AND(B1604&gt;=10,B1604&lt;=14),sel_ev_daily*sel_dayshare/5,IF(OR(B1604&gt;=22,B1604&lt;=5),sel_ev_daily*(1-sel_dayshare)/8,0))</f>
        <v/>
      </c>
    </row>
    <row r="1605">
      <c r="A1605" s="6" t="inlineStr">
        <is>
          <t>2012-09-05</t>
        </is>
      </c>
      <c r="B1605" s="6" t="n">
        <v>19</v>
      </c>
      <c r="C1605" s="6" t="n">
        <v>0.90411</v>
      </c>
      <c r="D1605" s="6" t="n">
        <v>0.00011</v>
      </c>
      <c r="E1605" s="6">
        <f>C1605*sel_scale</f>
        <v/>
      </c>
      <c r="F1605" s="6">
        <f>IF(AND(B1605&gt;=10,B1605&lt;=14),sel_ev_daily*sel_dayshare/5,IF(OR(B1605&gt;=22,B1605&lt;=5),sel_ev_daily*(1-sel_dayshare)/8,0))</f>
        <v/>
      </c>
    </row>
    <row r="1606">
      <c r="A1606" s="6" t="inlineStr">
        <is>
          <t>2012-09-05</t>
        </is>
      </c>
      <c r="B1606" s="6" t="n">
        <v>20</v>
      </c>
      <c r="C1606" s="6" t="n">
        <v>0.84014</v>
      </c>
      <c r="D1606" s="6" t="n">
        <v>6.999999999999999e-05</v>
      </c>
      <c r="E1606" s="6">
        <f>C1606*sel_scale</f>
        <v/>
      </c>
      <c r="F1606" s="6">
        <f>IF(AND(B1606&gt;=10,B1606&lt;=14),sel_ev_daily*sel_dayshare/5,IF(OR(B1606&gt;=22,B1606&lt;=5),sel_ev_daily*(1-sel_dayshare)/8,0))</f>
        <v/>
      </c>
    </row>
    <row r="1607">
      <c r="A1607" s="6" t="inlineStr">
        <is>
          <t>2012-09-05</t>
        </is>
      </c>
      <c r="B1607" s="6" t="n">
        <v>21</v>
      </c>
      <c r="C1607" s="6" t="n">
        <v>0.77647</v>
      </c>
      <c r="D1607" s="6" t="n">
        <v>0.00015</v>
      </c>
      <c r="E1607" s="6">
        <f>C1607*sel_scale</f>
        <v/>
      </c>
      <c r="F1607" s="6">
        <f>IF(AND(B1607&gt;=10,B1607&lt;=14),sel_ev_daily*sel_dayshare/5,IF(OR(B1607&gt;=22,B1607&lt;=5),sel_ev_daily*(1-sel_dayshare)/8,0))</f>
        <v/>
      </c>
    </row>
    <row r="1608">
      <c r="A1608" s="6" t="inlineStr">
        <is>
          <t>2012-09-05</t>
        </is>
      </c>
      <c r="B1608" s="6" t="n">
        <v>22</v>
      </c>
      <c r="C1608" s="6" t="n">
        <v>0.76696</v>
      </c>
      <c r="D1608" s="6" t="n">
        <v>0.00011</v>
      </c>
      <c r="E1608" s="6">
        <f>C1608*sel_scale</f>
        <v/>
      </c>
      <c r="F1608" s="6">
        <f>IF(AND(B1608&gt;=10,B1608&lt;=14),sel_ev_daily*sel_dayshare/5,IF(OR(B1608&gt;=22,B1608&lt;=5),sel_ev_daily*(1-sel_dayshare)/8,0))</f>
        <v/>
      </c>
    </row>
    <row r="1609">
      <c r="A1609" s="6" t="inlineStr">
        <is>
          <t>2012-09-05</t>
        </is>
      </c>
      <c r="B1609" s="6" t="n">
        <v>23</v>
      </c>
      <c r="C1609" s="6" t="n">
        <v>0.80743</v>
      </c>
      <c r="D1609" s="6" t="n">
        <v>0.00013</v>
      </c>
      <c r="E1609" s="6">
        <f>C1609*sel_scale</f>
        <v/>
      </c>
      <c r="F1609" s="6">
        <f>IF(AND(B1609&gt;=10,B1609&lt;=14),sel_ev_daily*sel_dayshare/5,IF(OR(B1609&gt;=22,B1609&lt;=5),sel_ev_daily*(1-sel_dayshare)/8,0))</f>
        <v/>
      </c>
    </row>
    <row r="1610">
      <c r="A1610" s="6" t="inlineStr">
        <is>
          <t>2012-09-06</t>
        </is>
      </c>
      <c r="B1610" s="6" t="n">
        <v>0</v>
      </c>
      <c r="C1610" s="6" t="n">
        <v>0.92371</v>
      </c>
      <c r="D1610" s="6" t="n">
        <v>0.0004</v>
      </c>
      <c r="E1610" s="6">
        <f>C1610*sel_scale</f>
        <v/>
      </c>
      <c r="F1610" s="6">
        <f>IF(AND(B1610&gt;=10,B1610&lt;=14),sel_ev_daily*sel_dayshare/5,IF(OR(B1610&gt;=22,B1610&lt;=5),sel_ev_daily*(1-sel_dayshare)/8,0))</f>
        <v/>
      </c>
    </row>
    <row r="1611">
      <c r="A1611" s="6" t="inlineStr">
        <is>
          <t>2012-09-06</t>
        </is>
      </c>
      <c r="B1611" s="6" t="n">
        <v>1</v>
      </c>
      <c r="C1611" s="6" t="n">
        <v>0.68985</v>
      </c>
      <c r="D1611" s="6" t="n">
        <v>0.00149</v>
      </c>
      <c r="E1611" s="6">
        <f>C1611*sel_scale</f>
        <v/>
      </c>
      <c r="F1611" s="6">
        <f>IF(AND(B1611&gt;=10,B1611&lt;=14),sel_ev_daily*sel_dayshare/5,IF(OR(B1611&gt;=22,B1611&lt;=5),sel_ev_daily*(1-sel_dayshare)/8,0))</f>
        <v/>
      </c>
    </row>
    <row r="1612">
      <c r="A1612" s="6" t="inlineStr">
        <is>
          <t>2012-09-06</t>
        </is>
      </c>
      <c r="B1612" s="6" t="n">
        <v>2</v>
      </c>
      <c r="C1612" s="6" t="n">
        <v>0.44241</v>
      </c>
      <c r="D1612" s="6" t="n">
        <v>0.00233</v>
      </c>
      <c r="E1612" s="6">
        <f>C1612*sel_scale</f>
        <v/>
      </c>
      <c r="F1612" s="6">
        <f>IF(AND(B1612&gt;=10,B1612&lt;=14),sel_ev_daily*sel_dayshare/5,IF(OR(B1612&gt;=22,B1612&lt;=5),sel_ev_daily*(1-sel_dayshare)/8,0))</f>
        <v/>
      </c>
    </row>
    <row r="1613">
      <c r="A1613" s="6" t="inlineStr">
        <is>
          <t>2012-09-06</t>
        </is>
      </c>
      <c r="B1613" s="6" t="n">
        <v>3</v>
      </c>
      <c r="C1613" s="6" t="n">
        <v>0.37621</v>
      </c>
      <c r="D1613" s="6" t="n">
        <v>0.00249</v>
      </c>
      <c r="E1613" s="6">
        <f>C1613*sel_scale</f>
        <v/>
      </c>
      <c r="F1613" s="6">
        <f>IF(AND(B1613&gt;=10,B1613&lt;=14),sel_ev_daily*sel_dayshare/5,IF(OR(B1613&gt;=22,B1613&lt;=5),sel_ev_daily*(1-sel_dayshare)/8,0))</f>
        <v/>
      </c>
    </row>
    <row r="1614">
      <c r="A1614" s="6" t="inlineStr">
        <is>
          <t>2012-09-06</t>
        </is>
      </c>
      <c r="B1614" s="6" t="n">
        <v>4</v>
      </c>
      <c r="C1614" s="6" t="n">
        <v>0.40366</v>
      </c>
      <c r="D1614" s="6" t="n">
        <v>0.00267</v>
      </c>
      <c r="E1614" s="6">
        <f>C1614*sel_scale</f>
        <v/>
      </c>
      <c r="F1614" s="6">
        <f>IF(AND(B1614&gt;=10,B1614&lt;=14),sel_ev_daily*sel_dayshare/5,IF(OR(B1614&gt;=22,B1614&lt;=5),sel_ev_daily*(1-sel_dayshare)/8,0))</f>
        <v/>
      </c>
    </row>
    <row r="1615">
      <c r="A1615" s="6" t="inlineStr">
        <is>
          <t>2012-09-06</t>
        </is>
      </c>
      <c r="B1615" s="6" t="n">
        <v>5</v>
      </c>
      <c r="C1615" s="6" t="n">
        <v>0.46877</v>
      </c>
      <c r="D1615" s="6" t="n">
        <v>0.00268</v>
      </c>
      <c r="E1615" s="6">
        <f>C1615*sel_scale</f>
        <v/>
      </c>
      <c r="F1615" s="6">
        <f>IF(AND(B1615&gt;=10,B1615&lt;=14),sel_ev_daily*sel_dayshare/5,IF(OR(B1615&gt;=22,B1615&lt;=5),sel_ev_daily*(1-sel_dayshare)/8,0))</f>
        <v/>
      </c>
    </row>
    <row r="1616">
      <c r="A1616" s="6" t="inlineStr">
        <is>
          <t>2012-09-06</t>
        </is>
      </c>
      <c r="B1616" s="6" t="n">
        <v>6</v>
      </c>
      <c r="C1616" s="6" t="n">
        <v>0.6932199999999999</v>
      </c>
      <c r="D1616" s="6" t="n">
        <v>0.01947</v>
      </c>
      <c r="E1616" s="6">
        <f>C1616*sel_scale</f>
        <v/>
      </c>
      <c r="F1616" s="6">
        <f>IF(AND(B1616&gt;=10,B1616&lt;=14),sel_ev_daily*sel_dayshare/5,IF(OR(B1616&gt;=22,B1616&lt;=5),sel_ev_daily*(1-sel_dayshare)/8,0))</f>
        <v/>
      </c>
    </row>
    <row r="1617">
      <c r="A1617" s="6" t="inlineStr">
        <is>
          <t>2012-09-06</t>
        </is>
      </c>
      <c r="B1617" s="6" t="n">
        <v>7</v>
      </c>
      <c r="C1617" s="6" t="n">
        <v>0.64503</v>
      </c>
      <c r="D1617" s="6" t="n">
        <v>0.15473</v>
      </c>
      <c r="E1617" s="6">
        <f>C1617*sel_scale</f>
        <v/>
      </c>
      <c r="F1617" s="6">
        <f>IF(AND(B1617&gt;=10,B1617&lt;=14),sel_ev_daily*sel_dayshare/5,IF(OR(B1617&gt;=22,B1617&lt;=5),sel_ev_daily*(1-sel_dayshare)/8,0))</f>
        <v/>
      </c>
    </row>
    <row r="1618">
      <c r="A1618" s="6" t="inlineStr">
        <is>
          <t>2012-09-06</t>
        </is>
      </c>
      <c r="B1618" s="6" t="n">
        <v>8</v>
      </c>
      <c r="C1618" s="6" t="n">
        <v>0.59452</v>
      </c>
      <c r="D1618" s="6" t="n">
        <v>0.35616</v>
      </c>
      <c r="E1618" s="6">
        <f>C1618*sel_scale</f>
        <v/>
      </c>
      <c r="F1618" s="6">
        <f>IF(AND(B1618&gt;=10,B1618&lt;=14),sel_ev_daily*sel_dayshare/5,IF(OR(B1618&gt;=22,B1618&lt;=5),sel_ev_daily*(1-sel_dayshare)/8,0))</f>
        <v/>
      </c>
    </row>
    <row r="1619">
      <c r="A1619" s="6" t="inlineStr">
        <is>
          <t>2012-09-06</t>
        </is>
      </c>
      <c r="B1619" s="6" t="n">
        <v>9</v>
      </c>
      <c r="C1619" s="6" t="n">
        <v>0.52298</v>
      </c>
      <c r="D1619" s="6" t="n">
        <v>0.53721</v>
      </c>
      <c r="E1619" s="6">
        <f>C1619*sel_scale</f>
        <v/>
      </c>
      <c r="F1619" s="6">
        <f>IF(AND(B1619&gt;=10,B1619&lt;=14),sel_ev_daily*sel_dayshare/5,IF(OR(B1619&gt;=22,B1619&lt;=5),sel_ev_daily*(1-sel_dayshare)/8,0))</f>
        <v/>
      </c>
    </row>
    <row r="1620">
      <c r="A1620" s="6" t="inlineStr">
        <is>
          <t>2012-09-06</t>
        </is>
      </c>
      <c r="B1620" s="6" t="n">
        <v>10</v>
      </c>
      <c r="C1620" s="6" t="n">
        <v>0.47654</v>
      </c>
      <c r="D1620" s="6" t="n">
        <v>0.64984</v>
      </c>
      <c r="E1620" s="6">
        <f>C1620*sel_scale</f>
        <v/>
      </c>
      <c r="F1620" s="6">
        <f>IF(AND(B1620&gt;=10,B1620&lt;=14),sel_ev_daily*sel_dayshare/5,IF(OR(B1620&gt;=22,B1620&lt;=5),sel_ev_daily*(1-sel_dayshare)/8,0))</f>
        <v/>
      </c>
    </row>
    <row r="1621">
      <c r="A1621" s="6" t="inlineStr">
        <is>
          <t>2012-09-06</t>
        </is>
      </c>
      <c r="B1621" s="6" t="n">
        <v>11</v>
      </c>
      <c r="C1621" s="6" t="n">
        <v>0.46445</v>
      </c>
      <c r="D1621" s="6" t="n">
        <v>0.69997</v>
      </c>
      <c r="E1621" s="6">
        <f>C1621*sel_scale</f>
        <v/>
      </c>
      <c r="F1621" s="6">
        <f>IF(AND(B1621&gt;=10,B1621&lt;=14),sel_ev_daily*sel_dayshare/5,IF(OR(B1621&gt;=22,B1621&lt;=5),sel_ev_daily*(1-sel_dayshare)/8,0))</f>
        <v/>
      </c>
    </row>
    <row r="1622">
      <c r="A1622" s="6" t="inlineStr">
        <is>
          <t>2012-09-06</t>
        </is>
      </c>
      <c r="B1622" s="6" t="n">
        <v>12</v>
      </c>
      <c r="C1622" s="6" t="n">
        <v>0.49489</v>
      </c>
      <c r="D1622" s="6" t="n">
        <v>0.69134</v>
      </c>
      <c r="E1622" s="6">
        <f>C1622*sel_scale</f>
        <v/>
      </c>
      <c r="F1622" s="6">
        <f>IF(AND(B1622&gt;=10,B1622&lt;=14),sel_ev_daily*sel_dayshare/5,IF(OR(B1622&gt;=22,B1622&lt;=5),sel_ev_daily*(1-sel_dayshare)/8,0))</f>
        <v/>
      </c>
    </row>
    <row r="1623">
      <c r="A1623" s="6" t="inlineStr">
        <is>
          <t>2012-09-06</t>
        </is>
      </c>
      <c r="B1623" s="6" t="n">
        <v>13</v>
      </c>
      <c r="C1623" s="6" t="n">
        <v>0.51468</v>
      </c>
      <c r="D1623" s="6" t="n">
        <v>0.62952</v>
      </c>
      <c r="E1623" s="6">
        <f>C1623*sel_scale</f>
        <v/>
      </c>
      <c r="F1623" s="6">
        <f>IF(AND(B1623&gt;=10,B1623&lt;=14),sel_ev_daily*sel_dayshare/5,IF(OR(B1623&gt;=22,B1623&lt;=5),sel_ev_daily*(1-sel_dayshare)/8,0))</f>
        <v/>
      </c>
    </row>
    <row r="1624">
      <c r="A1624" s="6" t="inlineStr">
        <is>
          <t>2012-09-06</t>
        </is>
      </c>
      <c r="B1624" s="6" t="n">
        <v>14</v>
      </c>
      <c r="C1624" s="6" t="n">
        <v>0.45805</v>
      </c>
      <c r="D1624" s="6" t="n">
        <v>0.505</v>
      </c>
      <c r="E1624" s="6">
        <f>C1624*sel_scale</f>
        <v/>
      </c>
      <c r="F1624" s="6">
        <f>IF(AND(B1624&gt;=10,B1624&lt;=14),sel_ev_daily*sel_dayshare/5,IF(OR(B1624&gt;=22,B1624&lt;=5),sel_ev_daily*(1-sel_dayshare)/8,0))</f>
        <v/>
      </c>
    </row>
    <row r="1625">
      <c r="A1625" s="6" t="inlineStr">
        <is>
          <t>2012-09-06</t>
        </is>
      </c>
      <c r="B1625" s="6" t="n">
        <v>15</v>
      </c>
      <c r="C1625" s="6" t="n">
        <v>0.48578</v>
      </c>
      <c r="D1625" s="6" t="n">
        <v>0.30777</v>
      </c>
      <c r="E1625" s="6">
        <f>C1625*sel_scale</f>
        <v/>
      </c>
      <c r="F1625" s="6">
        <f>IF(AND(B1625&gt;=10,B1625&lt;=14),sel_ev_daily*sel_dayshare/5,IF(OR(B1625&gt;=22,B1625&lt;=5),sel_ev_daily*(1-sel_dayshare)/8,0))</f>
        <v/>
      </c>
    </row>
    <row r="1626">
      <c r="A1626" s="6" t="inlineStr">
        <is>
          <t>2012-09-06</t>
        </is>
      </c>
      <c r="B1626" s="6" t="n">
        <v>16</v>
      </c>
      <c r="C1626" s="6" t="n">
        <v>0.50984</v>
      </c>
      <c r="D1626" s="6" t="n">
        <v>0.10638</v>
      </c>
      <c r="E1626" s="6">
        <f>C1626*sel_scale</f>
        <v/>
      </c>
      <c r="F1626" s="6">
        <f>IF(AND(B1626&gt;=10,B1626&lt;=14),sel_ev_daily*sel_dayshare/5,IF(OR(B1626&gt;=22,B1626&lt;=5),sel_ev_daily*(1-sel_dayshare)/8,0))</f>
        <v/>
      </c>
    </row>
    <row r="1627">
      <c r="A1627" s="6" t="inlineStr">
        <is>
          <t>2012-09-06</t>
        </is>
      </c>
      <c r="B1627" s="6" t="n">
        <v>17</v>
      </c>
      <c r="C1627" s="6" t="n">
        <v>0.71943</v>
      </c>
      <c r="D1627" s="6" t="n">
        <v>0.0061</v>
      </c>
      <c r="E1627" s="6">
        <f>C1627*sel_scale</f>
        <v/>
      </c>
      <c r="F1627" s="6">
        <f>IF(AND(B1627&gt;=10,B1627&lt;=14),sel_ev_daily*sel_dayshare/5,IF(OR(B1627&gt;=22,B1627&lt;=5),sel_ev_daily*(1-sel_dayshare)/8,0))</f>
        <v/>
      </c>
    </row>
    <row r="1628">
      <c r="A1628" s="6" t="inlineStr">
        <is>
          <t>2012-09-06</t>
        </is>
      </c>
      <c r="B1628" s="6" t="n">
        <v>18</v>
      </c>
      <c r="C1628" s="6" t="n">
        <v>0.9165</v>
      </c>
      <c r="D1628" s="6" t="n">
        <v>8.000000000000001e-05</v>
      </c>
      <c r="E1628" s="6">
        <f>C1628*sel_scale</f>
        <v/>
      </c>
      <c r="F1628" s="6">
        <f>IF(AND(B1628&gt;=10,B1628&lt;=14),sel_ev_daily*sel_dayshare/5,IF(OR(B1628&gt;=22,B1628&lt;=5),sel_ev_daily*(1-sel_dayshare)/8,0))</f>
        <v/>
      </c>
    </row>
    <row r="1629">
      <c r="A1629" s="6" t="inlineStr">
        <is>
          <t>2012-09-06</t>
        </is>
      </c>
      <c r="B1629" s="6" t="n">
        <v>19</v>
      </c>
      <c r="C1629" s="6" t="n">
        <v>0.8881</v>
      </c>
      <c r="D1629" s="6" t="n">
        <v>0.00011</v>
      </c>
      <c r="E1629" s="6">
        <f>C1629*sel_scale</f>
        <v/>
      </c>
      <c r="F1629" s="6">
        <f>IF(AND(B1629&gt;=10,B1629&lt;=14),sel_ev_daily*sel_dayshare/5,IF(OR(B1629&gt;=22,B1629&lt;=5),sel_ev_daily*(1-sel_dayshare)/8,0))</f>
        <v/>
      </c>
    </row>
    <row r="1630">
      <c r="A1630" s="6" t="inlineStr">
        <is>
          <t>2012-09-06</t>
        </is>
      </c>
      <c r="B1630" s="6" t="n">
        <v>20</v>
      </c>
      <c r="C1630" s="6" t="n">
        <v>0.86127</v>
      </c>
      <c r="D1630" s="6" t="n">
        <v>0.00014</v>
      </c>
      <c r="E1630" s="6">
        <f>C1630*sel_scale</f>
        <v/>
      </c>
      <c r="F1630" s="6">
        <f>IF(AND(B1630&gt;=10,B1630&lt;=14),sel_ev_daily*sel_dayshare/5,IF(OR(B1630&gt;=22,B1630&lt;=5),sel_ev_daily*(1-sel_dayshare)/8,0))</f>
        <v/>
      </c>
    </row>
    <row r="1631">
      <c r="A1631" s="6" t="inlineStr">
        <is>
          <t>2012-09-06</t>
        </is>
      </c>
      <c r="B1631" s="6" t="n">
        <v>21</v>
      </c>
      <c r="C1631" s="6" t="n">
        <v>0.76556</v>
      </c>
      <c r="D1631" s="6" t="n">
        <v>8.000000000000001e-05</v>
      </c>
      <c r="E1631" s="6">
        <f>C1631*sel_scale</f>
        <v/>
      </c>
      <c r="F1631" s="6">
        <f>IF(AND(B1631&gt;=10,B1631&lt;=14),sel_ev_daily*sel_dayshare/5,IF(OR(B1631&gt;=22,B1631&lt;=5),sel_ev_daily*(1-sel_dayshare)/8,0))</f>
        <v/>
      </c>
    </row>
    <row r="1632">
      <c r="A1632" s="6" t="inlineStr">
        <is>
          <t>2012-09-06</t>
        </is>
      </c>
      <c r="B1632" s="6" t="n">
        <v>22</v>
      </c>
      <c r="C1632" s="6" t="n">
        <v>0.7305</v>
      </c>
      <c r="D1632" s="6" t="n">
        <v>6.999999999999999e-05</v>
      </c>
      <c r="E1632" s="6">
        <f>C1632*sel_scale</f>
        <v/>
      </c>
      <c r="F1632" s="6">
        <f>IF(AND(B1632&gt;=10,B1632&lt;=14),sel_ev_daily*sel_dayshare/5,IF(OR(B1632&gt;=22,B1632&lt;=5),sel_ev_daily*(1-sel_dayshare)/8,0))</f>
        <v/>
      </c>
    </row>
    <row r="1633">
      <c r="A1633" s="6" t="inlineStr">
        <is>
          <t>2012-09-06</t>
        </is>
      </c>
      <c r="B1633" s="6" t="n">
        <v>23</v>
      </c>
      <c r="C1633" s="6" t="n">
        <v>0.79353</v>
      </c>
      <c r="D1633" s="6" t="n">
        <v>0.00019</v>
      </c>
      <c r="E1633" s="6">
        <f>C1633*sel_scale</f>
        <v/>
      </c>
      <c r="F1633" s="6">
        <f>IF(AND(B1633&gt;=10,B1633&lt;=14),sel_ev_daily*sel_dayshare/5,IF(OR(B1633&gt;=22,B1633&lt;=5),sel_ev_daily*(1-sel_dayshare)/8,0))</f>
        <v/>
      </c>
    </row>
    <row r="1634">
      <c r="A1634" s="6" t="inlineStr">
        <is>
          <t>2012-09-07</t>
        </is>
      </c>
      <c r="B1634" s="6" t="n">
        <v>0</v>
      </c>
      <c r="C1634" s="6" t="n">
        <v>0.88691</v>
      </c>
      <c r="D1634" s="6" t="n">
        <v>0.00071</v>
      </c>
      <c r="E1634" s="6">
        <f>C1634*sel_scale</f>
        <v/>
      </c>
      <c r="F1634" s="6">
        <f>IF(AND(B1634&gt;=10,B1634&lt;=14),sel_ev_daily*sel_dayshare/5,IF(OR(B1634&gt;=22,B1634&lt;=5),sel_ev_daily*(1-sel_dayshare)/8,0))</f>
        <v/>
      </c>
    </row>
    <row r="1635">
      <c r="A1635" s="6" t="inlineStr">
        <is>
          <t>2012-09-07</t>
        </is>
      </c>
      <c r="B1635" s="6" t="n">
        <v>1</v>
      </c>
      <c r="C1635" s="6" t="n">
        <v>0.67082</v>
      </c>
      <c r="D1635" s="6" t="n">
        <v>0.00104</v>
      </c>
      <c r="E1635" s="6">
        <f>C1635*sel_scale</f>
        <v/>
      </c>
      <c r="F1635" s="6">
        <f>IF(AND(B1635&gt;=10,B1635&lt;=14),sel_ev_daily*sel_dayshare/5,IF(OR(B1635&gt;=22,B1635&lt;=5),sel_ev_daily*(1-sel_dayshare)/8,0))</f>
        <v/>
      </c>
    </row>
    <row r="1636">
      <c r="A1636" s="6" t="inlineStr">
        <is>
          <t>2012-09-07</t>
        </is>
      </c>
      <c r="B1636" s="6" t="n">
        <v>2</v>
      </c>
      <c r="C1636" s="6" t="n">
        <v>0.44548</v>
      </c>
      <c r="D1636" s="6" t="n">
        <v>0.00183</v>
      </c>
      <c r="E1636" s="6">
        <f>C1636*sel_scale</f>
        <v/>
      </c>
      <c r="F1636" s="6">
        <f>IF(AND(B1636&gt;=10,B1636&lt;=14),sel_ev_daily*sel_dayshare/5,IF(OR(B1636&gt;=22,B1636&lt;=5),sel_ev_daily*(1-sel_dayshare)/8,0))</f>
        <v/>
      </c>
    </row>
    <row r="1637">
      <c r="A1637" s="6" t="inlineStr">
        <is>
          <t>2012-09-07</t>
        </is>
      </c>
      <c r="B1637" s="6" t="n">
        <v>3</v>
      </c>
      <c r="C1637" s="6" t="n">
        <v>0.35383</v>
      </c>
      <c r="D1637" s="6" t="n">
        <v>0.00223</v>
      </c>
      <c r="E1637" s="6">
        <f>C1637*sel_scale</f>
        <v/>
      </c>
      <c r="F1637" s="6">
        <f>IF(AND(B1637&gt;=10,B1637&lt;=14),sel_ev_daily*sel_dayshare/5,IF(OR(B1637&gt;=22,B1637&lt;=5),sel_ev_daily*(1-sel_dayshare)/8,0))</f>
        <v/>
      </c>
    </row>
    <row r="1638">
      <c r="A1638" s="6" t="inlineStr">
        <is>
          <t>2012-09-07</t>
        </is>
      </c>
      <c r="B1638" s="6" t="n">
        <v>4</v>
      </c>
      <c r="C1638" s="6" t="n">
        <v>0.36046</v>
      </c>
      <c r="D1638" s="6" t="n">
        <v>0.00181</v>
      </c>
      <c r="E1638" s="6">
        <f>C1638*sel_scale</f>
        <v/>
      </c>
      <c r="F1638" s="6">
        <f>IF(AND(B1638&gt;=10,B1638&lt;=14),sel_ev_daily*sel_dayshare/5,IF(OR(B1638&gt;=22,B1638&lt;=5),sel_ev_daily*(1-sel_dayshare)/8,0))</f>
        <v/>
      </c>
    </row>
    <row r="1639">
      <c r="A1639" s="6" t="inlineStr">
        <is>
          <t>2012-09-07</t>
        </is>
      </c>
      <c r="B1639" s="6" t="n">
        <v>5</v>
      </c>
      <c r="C1639" s="6" t="n">
        <v>0.4492</v>
      </c>
      <c r="D1639" s="6" t="n">
        <v>0.00261</v>
      </c>
      <c r="E1639" s="6">
        <f>C1639*sel_scale</f>
        <v/>
      </c>
      <c r="F1639" s="6">
        <f>IF(AND(B1639&gt;=10,B1639&lt;=14),sel_ev_daily*sel_dayshare/5,IF(OR(B1639&gt;=22,B1639&lt;=5),sel_ev_daily*(1-sel_dayshare)/8,0))</f>
        <v/>
      </c>
    </row>
    <row r="1640">
      <c r="A1640" s="6" t="inlineStr">
        <is>
          <t>2012-09-07</t>
        </is>
      </c>
      <c r="B1640" s="6" t="n">
        <v>6</v>
      </c>
      <c r="C1640" s="6" t="n">
        <v>0.61069</v>
      </c>
      <c r="D1640" s="6" t="n">
        <v>0.02356</v>
      </c>
      <c r="E1640" s="6">
        <f>C1640*sel_scale</f>
        <v/>
      </c>
      <c r="F1640" s="6">
        <f>IF(AND(B1640&gt;=10,B1640&lt;=14),sel_ev_daily*sel_dayshare/5,IF(OR(B1640&gt;=22,B1640&lt;=5),sel_ev_daily*(1-sel_dayshare)/8,0))</f>
        <v/>
      </c>
    </row>
    <row r="1641">
      <c r="A1641" s="6" t="inlineStr">
        <is>
          <t>2012-09-07</t>
        </is>
      </c>
      <c r="B1641" s="6" t="n">
        <v>7</v>
      </c>
      <c r="C1641" s="6" t="n">
        <v>0.69206</v>
      </c>
      <c r="D1641" s="6" t="n">
        <v>0.1654</v>
      </c>
      <c r="E1641" s="6">
        <f>C1641*sel_scale</f>
        <v/>
      </c>
      <c r="F1641" s="6">
        <f>IF(AND(B1641&gt;=10,B1641&lt;=14),sel_ev_daily*sel_dayshare/5,IF(OR(B1641&gt;=22,B1641&lt;=5),sel_ev_daily*(1-sel_dayshare)/8,0))</f>
        <v/>
      </c>
    </row>
    <row r="1642">
      <c r="A1642" s="6" t="inlineStr">
        <is>
          <t>2012-09-07</t>
        </is>
      </c>
      <c r="B1642" s="6" t="n">
        <v>8</v>
      </c>
      <c r="C1642" s="6" t="n">
        <v>0.6172</v>
      </c>
      <c r="D1642" s="6" t="n">
        <v>0.36171</v>
      </c>
      <c r="E1642" s="6">
        <f>C1642*sel_scale</f>
        <v/>
      </c>
      <c r="F1642" s="6">
        <f>IF(AND(B1642&gt;=10,B1642&lt;=14),sel_ev_daily*sel_dayshare/5,IF(OR(B1642&gt;=22,B1642&lt;=5),sel_ev_daily*(1-sel_dayshare)/8,0))</f>
        <v/>
      </c>
    </row>
    <row r="1643">
      <c r="A1643" s="6" t="inlineStr">
        <is>
          <t>2012-09-07</t>
        </is>
      </c>
      <c r="B1643" s="6" t="n">
        <v>9</v>
      </c>
      <c r="C1643" s="6" t="n">
        <v>0.56975</v>
      </c>
      <c r="D1643" s="6" t="n">
        <v>0.53901</v>
      </c>
      <c r="E1643" s="6">
        <f>C1643*sel_scale</f>
        <v/>
      </c>
      <c r="F1643" s="6">
        <f>IF(AND(B1643&gt;=10,B1643&lt;=14),sel_ev_daily*sel_dayshare/5,IF(OR(B1643&gt;=22,B1643&lt;=5),sel_ev_daily*(1-sel_dayshare)/8,0))</f>
        <v/>
      </c>
    </row>
    <row r="1644">
      <c r="A1644" s="6" t="inlineStr">
        <is>
          <t>2012-09-07</t>
        </is>
      </c>
      <c r="B1644" s="6" t="n">
        <v>10</v>
      </c>
      <c r="C1644" s="6" t="n">
        <v>0.5319700000000001</v>
      </c>
      <c r="D1644" s="6" t="n">
        <v>0.64563</v>
      </c>
      <c r="E1644" s="6">
        <f>C1644*sel_scale</f>
        <v/>
      </c>
      <c r="F1644" s="6">
        <f>IF(AND(B1644&gt;=10,B1644&lt;=14),sel_ev_daily*sel_dayshare/5,IF(OR(B1644&gt;=22,B1644&lt;=5),sel_ev_daily*(1-sel_dayshare)/8,0))</f>
        <v/>
      </c>
    </row>
    <row r="1645">
      <c r="A1645" s="6" t="inlineStr">
        <is>
          <t>2012-09-07</t>
        </is>
      </c>
      <c r="B1645" s="6" t="n">
        <v>11</v>
      </c>
      <c r="C1645" s="6" t="n">
        <v>0.5018899999999999</v>
      </c>
      <c r="D1645" s="6" t="n">
        <v>0.63083</v>
      </c>
      <c r="E1645" s="6">
        <f>C1645*sel_scale</f>
        <v/>
      </c>
      <c r="F1645" s="6">
        <f>IF(AND(B1645&gt;=10,B1645&lt;=14),sel_ev_daily*sel_dayshare/5,IF(OR(B1645&gt;=22,B1645&lt;=5),sel_ev_daily*(1-sel_dayshare)/8,0))</f>
        <v/>
      </c>
    </row>
    <row r="1646">
      <c r="A1646" s="6" t="inlineStr">
        <is>
          <t>2012-09-07</t>
        </is>
      </c>
      <c r="B1646" s="6" t="n">
        <v>12</v>
      </c>
      <c r="C1646" s="6" t="n">
        <v>0.49217</v>
      </c>
      <c r="D1646" s="6" t="n">
        <v>0.42829</v>
      </c>
      <c r="E1646" s="6">
        <f>C1646*sel_scale</f>
        <v/>
      </c>
      <c r="F1646" s="6">
        <f>IF(AND(B1646&gt;=10,B1646&lt;=14),sel_ev_daily*sel_dayshare/5,IF(OR(B1646&gt;=22,B1646&lt;=5),sel_ev_daily*(1-sel_dayshare)/8,0))</f>
        <v/>
      </c>
    </row>
    <row r="1647">
      <c r="A1647" s="6" t="inlineStr">
        <is>
          <t>2012-09-07</t>
        </is>
      </c>
      <c r="B1647" s="6" t="n">
        <v>13</v>
      </c>
      <c r="C1647" s="6" t="n">
        <v>0.48953</v>
      </c>
      <c r="D1647" s="6" t="n">
        <v>0.32062</v>
      </c>
      <c r="E1647" s="6">
        <f>C1647*sel_scale</f>
        <v/>
      </c>
      <c r="F1647" s="6">
        <f>IF(AND(B1647&gt;=10,B1647&lt;=14),sel_ev_daily*sel_dayshare/5,IF(OR(B1647&gt;=22,B1647&lt;=5),sel_ev_daily*(1-sel_dayshare)/8,0))</f>
        <v/>
      </c>
    </row>
    <row r="1648">
      <c r="A1648" s="6" t="inlineStr">
        <is>
          <t>2012-09-07</t>
        </is>
      </c>
      <c r="B1648" s="6" t="n">
        <v>14</v>
      </c>
      <c r="C1648" s="6" t="n">
        <v>0.47666</v>
      </c>
      <c r="D1648" s="6" t="n">
        <v>0.19815</v>
      </c>
      <c r="E1648" s="6">
        <f>C1648*sel_scale</f>
        <v/>
      </c>
      <c r="F1648" s="6">
        <f>IF(AND(B1648&gt;=10,B1648&lt;=14),sel_ev_daily*sel_dayshare/5,IF(OR(B1648&gt;=22,B1648&lt;=5),sel_ev_daily*(1-sel_dayshare)/8,0))</f>
        <v/>
      </c>
    </row>
    <row r="1649">
      <c r="A1649" s="6" t="inlineStr">
        <is>
          <t>2012-09-07</t>
        </is>
      </c>
      <c r="B1649" s="6" t="n">
        <v>15</v>
      </c>
      <c r="C1649" s="6" t="n">
        <v>0.46684</v>
      </c>
      <c r="D1649" s="6" t="n">
        <v>0.20704</v>
      </c>
      <c r="E1649" s="6">
        <f>C1649*sel_scale</f>
        <v/>
      </c>
      <c r="F1649" s="6">
        <f>IF(AND(B1649&gt;=10,B1649&lt;=14),sel_ev_daily*sel_dayshare/5,IF(OR(B1649&gt;=22,B1649&lt;=5),sel_ev_daily*(1-sel_dayshare)/8,0))</f>
        <v/>
      </c>
    </row>
    <row r="1650">
      <c r="A1650" s="6" t="inlineStr">
        <is>
          <t>2012-09-07</t>
        </is>
      </c>
      <c r="B1650" s="6" t="n">
        <v>16</v>
      </c>
      <c r="C1650" s="6" t="n">
        <v>0.55985</v>
      </c>
      <c r="D1650" s="6" t="n">
        <v>0.10152</v>
      </c>
      <c r="E1650" s="6">
        <f>C1650*sel_scale</f>
        <v/>
      </c>
      <c r="F1650" s="6">
        <f>IF(AND(B1650&gt;=10,B1650&lt;=14),sel_ev_daily*sel_dayshare/5,IF(OR(B1650&gt;=22,B1650&lt;=5),sel_ev_daily*(1-sel_dayshare)/8,0))</f>
        <v/>
      </c>
    </row>
    <row r="1651">
      <c r="A1651" s="6" t="inlineStr">
        <is>
          <t>2012-09-07</t>
        </is>
      </c>
      <c r="B1651" s="6" t="n">
        <v>17</v>
      </c>
      <c r="C1651" s="6" t="n">
        <v>0.80709</v>
      </c>
      <c r="D1651" s="6" t="n">
        <v>0.00589</v>
      </c>
      <c r="E1651" s="6">
        <f>C1651*sel_scale</f>
        <v/>
      </c>
      <c r="F1651" s="6">
        <f>IF(AND(B1651&gt;=10,B1651&lt;=14),sel_ev_daily*sel_dayshare/5,IF(OR(B1651&gt;=22,B1651&lt;=5),sel_ev_daily*(1-sel_dayshare)/8,0))</f>
        <v/>
      </c>
    </row>
    <row r="1652">
      <c r="A1652" s="6" t="inlineStr">
        <is>
          <t>2012-09-07</t>
        </is>
      </c>
      <c r="B1652" s="6" t="n">
        <v>18</v>
      </c>
      <c r="C1652" s="6" t="n">
        <v>1.05884</v>
      </c>
      <c r="D1652" s="6" t="n">
        <v>1e-05</v>
      </c>
      <c r="E1652" s="6">
        <f>C1652*sel_scale</f>
        <v/>
      </c>
      <c r="F1652" s="6">
        <f>IF(AND(B1652&gt;=10,B1652&lt;=14),sel_ev_daily*sel_dayshare/5,IF(OR(B1652&gt;=22,B1652&lt;=5),sel_ev_daily*(1-sel_dayshare)/8,0))</f>
        <v/>
      </c>
    </row>
    <row r="1653">
      <c r="A1653" s="6" t="inlineStr">
        <is>
          <t>2012-09-07</t>
        </is>
      </c>
      <c r="B1653" s="6" t="n">
        <v>19</v>
      </c>
      <c r="C1653" s="6" t="n">
        <v>0.9583199999999999</v>
      </c>
      <c r="D1653" s="6" t="n">
        <v>6e-05</v>
      </c>
      <c r="E1653" s="6">
        <f>C1653*sel_scale</f>
        <v/>
      </c>
      <c r="F1653" s="6">
        <f>IF(AND(B1653&gt;=10,B1653&lt;=14),sel_ev_daily*sel_dayshare/5,IF(OR(B1653&gt;=22,B1653&lt;=5),sel_ev_daily*(1-sel_dayshare)/8,0))</f>
        <v/>
      </c>
    </row>
    <row r="1654">
      <c r="A1654" s="6" t="inlineStr">
        <is>
          <t>2012-09-07</t>
        </is>
      </c>
      <c r="B1654" s="6" t="n">
        <v>20</v>
      </c>
      <c r="C1654" s="6" t="n">
        <v>0.95673</v>
      </c>
      <c r="D1654" s="6" t="n">
        <v>4e-05</v>
      </c>
      <c r="E1654" s="6">
        <f>C1654*sel_scale</f>
        <v/>
      </c>
      <c r="F1654" s="6">
        <f>IF(AND(B1654&gt;=10,B1654&lt;=14),sel_ev_daily*sel_dayshare/5,IF(OR(B1654&gt;=22,B1654&lt;=5),sel_ev_daily*(1-sel_dayshare)/8,0))</f>
        <v/>
      </c>
    </row>
    <row r="1655">
      <c r="A1655" s="6" t="inlineStr">
        <is>
          <t>2012-09-07</t>
        </is>
      </c>
      <c r="B1655" s="6" t="n">
        <v>21</v>
      </c>
      <c r="C1655" s="6" t="n">
        <v>0.83815</v>
      </c>
      <c r="D1655" s="6" t="n">
        <v>0.00011</v>
      </c>
      <c r="E1655" s="6">
        <f>C1655*sel_scale</f>
        <v/>
      </c>
      <c r="F1655" s="6">
        <f>IF(AND(B1655&gt;=10,B1655&lt;=14),sel_ev_daily*sel_dayshare/5,IF(OR(B1655&gt;=22,B1655&lt;=5),sel_ev_daily*(1-sel_dayshare)/8,0))</f>
        <v/>
      </c>
    </row>
    <row r="1656">
      <c r="A1656" s="6" t="inlineStr">
        <is>
          <t>2012-09-07</t>
        </is>
      </c>
      <c r="B1656" s="6" t="n">
        <v>22</v>
      </c>
      <c r="C1656" s="6" t="n">
        <v>0.88469</v>
      </c>
      <c r="D1656" s="6" t="n">
        <v>0.0001</v>
      </c>
      <c r="E1656" s="6">
        <f>C1656*sel_scale</f>
        <v/>
      </c>
      <c r="F1656" s="6">
        <f>IF(AND(B1656&gt;=10,B1656&lt;=14),sel_ev_daily*sel_dayshare/5,IF(OR(B1656&gt;=22,B1656&lt;=5),sel_ev_daily*(1-sel_dayshare)/8,0))</f>
        <v/>
      </c>
    </row>
    <row r="1657">
      <c r="A1657" s="6" t="inlineStr">
        <is>
          <t>2012-09-07</t>
        </is>
      </c>
      <c r="B1657" s="6" t="n">
        <v>23</v>
      </c>
      <c r="C1657" s="6" t="n">
        <v>0.93207</v>
      </c>
      <c r="D1657" s="6" t="n">
        <v>0.00021</v>
      </c>
      <c r="E1657" s="6">
        <f>C1657*sel_scale</f>
        <v/>
      </c>
      <c r="F1657" s="6">
        <f>IF(AND(B1657&gt;=10,B1657&lt;=14),sel_ev_daily*sel_dayshare/5,IF(OR(B1657&gt;=22,B1657&lt;=5),sel_ev_daily*(1-sel_dayshare)/8,0))</f>
        <v/>
      </c>
    </row>
    <row r="1658">
      <c r="A1658" s="6" t="inlineStr">
        <is>
          <t>2012-09-08</t>
        </is>
      </c>
      <c r="B1658" s="6" t="n">
        <v>0</v>
      </c>
      <c r="C1658" s="6" t="n">
        <v>0.94451</v>
      </c>
      <c r="D1658" s="6" t="n">
        <v>0.00044</v>
      </c>
      <c r="E1658" s="6">
        <f>C1658*sel_scale</f>
        <v/>
      </c>
      <c r="F1658" s="6">
        <f>IF(AND(B1658&gt;=10,B1658&lt;=14),sel_ev_daily*sel_dayshare/5,IF(OR(B1658&gt;=22,B1658&lt;=5),sel_ev_daily*(1-sel_dayshare)/8,0))</f>
        <v/>
      </c>
    </row>
    <row r="1659">
      <c r="A1659" s="6" t="inlineStr">
        <is>
          <t>2012-09-08</t>
        </is>
      </c>
      <c r="B1659" s="6" t="n">
        <v>1</v>
      </c>
      <c r="C1659" s="6" t="n">
        <v>0.68332</v>
      </c>
      <c r="D1659" s="6" t="n">
        <v>0.00119</v>
      </c>
      <c r="E1659" s="6">
        <f>C1659*sel_scale</f>
        <v/>
      </c>
      <c r="F1659" s="6">
        <f>IF(AND(B1659&gt;=10,B1659&lt;=14),sel_ev_daily*sel_dayshare/5,IF(OR(B1659&gt;=22,B1659&lt;=5),sel_ev_daily*(1-sel_dayshare)/8,0))</f>
        <v/>
      </c>
    </row>
    <row r="1660">
      <c r="A1660" s="6" t="inlineStr">
        <is>
          <t>2012-09-08</t>
        </is>
      </c>
      <c r="B1660" s="6" t="n">
        <v>2</v>
      </c>
      <c r="C1660" s="6" t="n">
        <v>0.46538</v>
      </c>
      <c r="D1660" s="6" t="n">
        <v>0.00195</v>
      </c>
      <c r="E1660" s="6">
        <f>C1660*sel_scale</f>
        <v/>
      </c>
      <c r="F1660" s="6">
        <f>IF(AND(B1660&gt;=10,B1660&lt;=14),sel_ev_daily*sel_dayshare/5,IF(OR(B1660&gt;=22,B1660&lt;=5),sel_ev_daily*(1-sel_dayshare)/8,0))</f>
        <v/>
      </c>
    </row>
    <row r="1661">
      <c r="A1661" s="6" t="inlineStr">
        <is>
          <t>2012-09-08</t>
        </is>
      </c>
      <c r="B1661" s="6" t="n">
        <v>3</v>
      </c>
      <c r="C1661" s="6" t="n">
        <v>0.39714</v>
      </c>
      <c r="D1661" s="6" t="n">
        <v>0.00192</v>
      </c>
      <c r="E1661" s="6">
        <f>C1661*sel_scale</f>
        <v/>
      </c>
      <c r="F1661" s="6">
        <f>IF(AND(B1661&gt;=10,B1661&lt;=14),sel_ev_daily*sel_dayshare/5,IF(OR(B1661&gt;=22,B1661&lt;=5),sel_ev_daily*(1-sel_dayshare)/8,0))</f>
        <v/>
      </c>
    </row>
    <row r="1662">
      <c r="A1662" s="6" t="inlineStr">
        <is>
          <t>2012-09-08</t>
        </is>
      </c>
      <c r="B1662" s="6" t="n">
        <v>4</v>
      </c>
      <c r="C1662" s="6" t="n">
        <v>0.40423</v>
      </c>
      <c r="D1662" s="6" t="n">
        <v>0.00164</v>
      </c>
      <c r="E1662" s="6">
        <f>C1662*sel_scale</f>
        <v/>
      </c>
      <c r="F1662" s="6">
        <f>IF(AND(B1662&gt;=10,B1662&lt;=14),sel_ev_daily*sel_dayshare/5,IF(OR(B1662&gt;=22,B1662&lt;=5),sel_ev_daily*(1-sel_dayshare)/8,0))</f>
        <v/>
      </c>
    </row>
    <row r="1663">
      <c r="A1663" s="6" t="inlineStr">
        <is>
          <t>2012-09-08</t>
        </is>
      </c>
      <c r="B1663" s="6" t="n">
        <v>5</v>
      </c>
      <c r="C1663" s="6" t="n">
        <v>0.44666</v>
      </c>
      <c r="D1663" s="6" t="n">
        <v>0.00231</v>
      </c>
      <c r="E1663" s="6">
        <f>C1663*sel_scale</f>
        <v/>
      </c>
      <c r="F1663" s="6">
        <f>IF(AND(B1663&gt;=10,B1663&lt;=14),sel_ev_daily*sel_dayshare/5,IF(OR(B1663&gt;=22,B1663&lt;=5),sel_ev_daily*(1-sel_dayshare)/8,0))</f>
        <v/>
      </c>
    </row>
    <row r="1664">
      <c r="A1664" s="6" t="inlineStr">
        <is>
          <t>2012-09-08</t>
        </is>
      </c>
      <c r="B1664" s="6" t="n">
        <v>6</v>
      </c>
      <c r="C1664" s="6" t="n">
        <v>0.55816</v>
      </c>
      <c r="D1664" s="6" t="n">
        <v>0.02482</v>
      </c>
      <c r="E1664" s="6">
        <f>C1664*sel_scale</f>
        <v/>
      </c>
      <c r="F1664" s="6">
        <f>IF(AND(B1664&gt;=10,B1664&lt;=14),sel_ev_daily*sel_dayshare/5,IF(OR(B1664&gt;=22,B1664&lt;=5),sel_ev_daily*(1-sel_dayshare)/8,0))</f>
        <v/>
      </c>
    </row>
    <row r="1665">
      <c r="A1665" s="6" t="inlineStr">
        <is>
          <t>2012-09-08</t>
        </is>
      </c>
      <c r="B1665" s="6" t="n">
        <v>7</v>
      </c>
      <c r="C1665" s="6" t="n">
        <v>0.67164</v>
      </c>
      <c r="D1665" s="6" t="n">
        <v>0.17318</v>
      </c>
      <c r="E1665" s="6">
        <f>C1665*sel_scale</f>
        <v/>
      </c>
      <c r="F1665" s="6">
        <f>IF(AND(B1665&gt;=10,B1665&lt;=14),sel_ev_daily*sel_dayshare/5,IF(OR(B1665&gt;=22,B1665&lt;=5),sel_ev_daily*(1-sel_dayshare)/8,0))</f>
        <v/>
      </c>
    </row>
    <row r="1666">
      <c r="A1666" s="6" t="inlineStr">
        <is>
          <t>2012-09-08</t>
        </is>
      </c>
      <c r="B1666" s="6" t="n">
        <v>8</v>
      </c>
      <c r="C1666" s="6" t="n">
        <v>0.70292</v>
      </c>
      <c r="D1666" s="6" t="n">
        <v>0.37841</v>
      </c>
      <c r="E1666" s="6">
        <f>C1666*sel_scale</f>
        <v/>
      </c>
      <c r="F1666" s="6">
        <f>IF(AND(B1666&gt;=10,B1666&lt;=14),sel_ev_daily*sel_dayshare/5,IF(OR(B1666&gt;=22,B1666&lt;=5),sel_ev_daily*(1-sel_dayshare)/8,0))</f>
        <v/>
      </c>
    </row>
    <row r="1667">
      <c r="A1667" s="6" t="inlineStr">
        <is>
          <t>2012-09-08</t>
        </is>
      </c>
      <c r="B1667" s="6" t="n">
        <v>9</v>
      </c>
      <c r="C1667" s="6" t="n">
        <v>0.69693</v>
      </c>
      <c r="D1667" s="6" t="n">
        <v>0.56102</v>
      </c>
      <c r="E1667" s="6">
        <f>C1667*sel_scale</f>
        <v/>
      </c>
      <c r="F1667" s="6">
        <f>IF(AND(B1667&gt;=10,B1667&lt;=14),sel_ev_daily*sel_dayshare/5,IF(OR(B1667&gt;=22,B1667&lt;=5),sel_ev_daily*(1-sel_dayshare)/8,0))</f>
        <v/>
      </c>
    </row>
    <row r="1668">
      <c r="A1668" s="6" t="inlineStr">
        <is>
          <t>2012-09-08</t>
        </is>
      </c>
      <c r="B1668" s="6" t="n">
        <v>10</v>
      </c>
      <c r="C1668" s="6" t="n">
        <v>0.61612</v>
      </c>
      <c r="D1668" s="6" t="n">
        <v>0.67006</v>
      </c>
      <c r="E1668" s="6">
        <f>C1668*sel_scale</f>
        <v/>
      </c>
      <c r="F1668" s="6">
        <f>IF(AND(B1668&gt;=10,B1668&lt;=14),sel_ev_daily*sel_dayshare/5,IF(OR(B1668&gt;=22,B1668&lt;=5),sel_ev_daily*(1-sel_dayshare)/8,0))</f>
        <v/>
      </c>
    </row>
    <row r="1669">
      <c r="A1669" s="6" t="inlineStr">
        <is>
          <t>2012-09-08</t>
        </is>
      </c>
      <c r="B1669" s="6" t="n">
        <v>11</v>
      </c>
      <c r="C1669" s="6" t="n">
        <v>0.59266</v>
      </c>
      <c r="D1669" s="6" t="n">
        <v>0.71465</v>
      </c>
      <c r="E1669" s="6">
        <f>C1669*sel_scale</f>
        <v/>
      </c>
      <c r="F1669" s="6">
        <f>IF(AND(B1669&gt;=10,B1669&lt;=14),sel_ev_daily*sel_dayshare/5,IF(OR(B1669&gt;=22,B1669&lt;=5),sel_ev_daily*(1-sel_dayshare)/8,0))</f>
        <v/>
      </c>
    </row>
    <row r="1670">
      <c r="A1670" s="6" t="inlineStr">
        <is>
          <t>2012-09-08</t>
        </is>
      </c>
      <c r="B1670" s="6" t="n">
        <v>12</v>
      </c>
      <c r="C1670" s="6" t="n">
        <v>0.55274</v>
      </c>
      <c r="D1670" s="6" t="n">
        <v>0.7038</v>
      </c>
      <c r="E1670" s="6">
        <f>C1670*sel_scale</f>
        <v/>
      </c>
      <c r="F1670" s="6">
        <f>IF(AND(B1670&gt;=10,B1670&lt;=14),sel_ev_daily*sel_dayshare/5,IF(OR(B1670&gt;=22,B1670&lt;=5),sel_ev_daily*(1-sel_dayshare)/8,0))</f>
        <v/>
      </c>
    </row>
    <row r="1671">
      <c r="A1671" s="6" t="inlineStr">
        <is>
          <t>2012-09-08</t>
        </is>
      </c>
      <c r="B1671" s="6" t="n">
        <v>13</v>
      </c>
      <c r="C1671" s="6" t="n">
        <v>0.5274799999999999</v>
      </c>
      <c r="D1671" s="6" t="n">
        <v>0.63906</v>
      </c>
      <c r="E1671" s="6">
        <f>C1671*sel_scale</f>
        <v/>
      </c>
      <c r="F1671" s="6">
        <f>IF(AND(B1671&gt;=10,B1671&lt;=14),sel_ev_daily*sel_dayshare/5,IF(OR(B1671&gt;=22,B1671&lt;=5),sel_ev_daily*(1-sel_dayshare)/8,0))</f>
        <v/>
      </c>
    </row>
    <row r="1672">
      <c r="A1672" s="6" t="inlineStr">
        <is>
          <t>2012-09-08</t>
        </is>
      </c>
      <c r="B1672" s="6" t="n">
        <v>14</v>
      </c>
      <c r="C1672" s="6" t="n">
        <v>0.52341</v>
      </c>
      <c r="D1672" s="6" t="n">
        <v>0.51259</v>
      </c>
      <c r="E1672" s="6">
        <f>C1672*sel_scale</f>
        <v/>
      </c>
      <c r="F1672" s="6">
        <f>IF(AND(B1672&gt;=10,B1672&lt;=14),sel_ev_daily*sel_dayshare/5,IF(OR(B1672&gt;=22,B1672&lt;=5),sel_ev_daily*(1-sel_dayshare)/8,0))</f>
        <v/>
      </c>
    </row>
    <row r="1673">
      <c r="A1673" s="6" t="inlineStr">
        <is>
          <t>2012-09-08</t>
        </is>
      </c>
      <c r="B1673" s="6" t="n">
        <v>15</v>
      </c>
      <c r="C1673" s="6" t="n">
        <v>0.54798</v>
      </c>
      <c r="D1673" s="6" t="n">
        <v>0.31197</v>
      </c>
      <c r="E1673" s="6">
        <f>C1673*sel_scale</f>
        <v/>
      </c>
      <c r="F1673" s="6">
        <f>IF(AND(B1673&gt;=10,B1673&lt;=14),sel_ev_daily*sel_dayshare/5,IF(OR(B1673&gt;=22,B1673&lt;=5),sel_ev_daily*(1-sel_dayshare)/8,0))</f>
        <v/>
      </c>
    </row>
    <row r="1674">
      <c r="A1674" s="6" t="inlineStr">
        <is>
          <t>2012-09-08</t>
        </is>
      </c>
      <c r="B1674" s="6" t="n">
        <v>16</v>
      </c>
      <c r="C1674" s="6" t="n">
        <v>0.62906</v>
      </c>
      <c r="D1674" s="6" t="n">
        <v>0.10969</v>
      </c>
      <c r="E1674" s="6">
        <f>C1674*sel_scale</f>
        <v/>
      </c>
      <c r="F1674" s="6">
        <f>IF(AND(B1674&gt;=10,B1674&lt;=14),sel_ev_daily*sel_dayshare/5,IF(OR(B1674&gt;=22,B1674&lt;=5),sel_ev_daily*(1-sel_dayshare)/8,0))</f>
        <v/>
      </c>
    </row>
    <row r="1675">
      <c r="A1675" s="6" t="inlineStr">
        <is>
          <t>2012-09-08</t>
        </is>
      </c>
      <c r="B1675" s="6" t="n">
        <v>17</v>
      </c>
      <c r="C1675" s="6" t="n">
        <v>0.77833</v>
      </c>
      <c r="D1675" s="6" t="n">
        <v>0.00636</v>
      </c>
      <c r="E1675" s="6">
        <f>C1675*sel_scale</f>
        <v/>
      </c>
      <c r="F1675" s="6">
        <f>IF(AND(B1675&gt;=10,B1675&lt;=14),sel_ev_daily*sel_dayshare/5,IF(OR(B1675&gt;=22,B1675&lt;=5),sel_ev_daily*(1-sel_dayshare)/8,0))</f>
        <v/>
      </c>
    </row>
    <row r="1676">
      <c r="A1676" s="6" t="inlineStr">
        <is>
          <t>2012-09-08</t>
        </is>
      </c>
      <c r="B1676" s="6" t="n">
        <v>18</v>
      </c>
      <c r="C1676" s="6" t="n">
        <v>0.99762</v>
      </c>
      <c r="D1676" s="6" t="n">
        <v>6e-05</v>
      </c>
      <c r="E1676" s="6">
        <f>C1676*sel_scale</f>
        <v/>
      </c>
      <c r="F1676" s="6">
        <f>IF(AND(B1676&gt;=10,B1676&lt;=14),sel_ev_daily*sel_dayshare/5,IF(OR(B1676&gt;=22,B1676&lt;=5),sel_ev_daily*(1-sel_dayshare)/8,0))</f>
        <v/>
      </c>
    </row>
    <row r="1677">
      <c r="A1677" s="6" t="inlineStr">
        <is>
          <t>2012-09-08</t>
        </is>
      </c>
      <c r="B1677" s="6" t="n">
        <v>19</v>
      </c>
      <c r="C1677" s="6" t="n">
        <v>0.91555</v>
      </c>
      <c r="D1677" s="6" t="n">
        <v>0.00013</v>
      </c>
      <c r="E1677" s="6">
        <f>C1677*sel_scale</f>
        <v/>
      </c>
      <c r="F1677" s="6">
        <f>IF(AND(B1677&gt;=10,B1677&lt;=14),sel_ev_daily*sel_dayshare/5,IF(OR(B1677&gt;=22,B1677&lt;=5),sel_ev_daily*(1-sel_dayshare)/8,0))</f>
        <v/>
      </c>
    </row>
    <row r="1678">
      <c r="A1678" s="6" t="inlineStr">
        <is>
          <t>2012-09-08</t>
        </is>
      </c>
      <c r="B1678" s="6" t="n">
        <v>20</v>
      </c>
      <c r="C1678" s="6" t="n">
        <v>0.88622</v>
      </c>
      <c r="D1678" s="6" t="n">
        <v>8.000000000000001e-05</v>
      </c>
      <c r="E1678" s="6">
        <f>C1678*sel_scale</f>
        <v/>
      </c>
      <c r="F1678" s="6">
        <f>IF(AND(B1678&gt;=10,B1678&lt;=14),sel_ev_daily*sel_dayshare/5,IF(OR(B1678&gt;=22,B1678&lt;=5),sel_ev_daily*(1-sel_dayshare)/8,0))</f>
        <v/>
      </c>
    </row>
    <row r="1679">
      <c r="A1679" s="6" t="inlineStr">
        <is>
          <t>2012-09-08</t>
        </is>
      </c>
      <c r="B1679" s="6" t="n">
        <v>21</v>
      </c>
      <c r="C1679" s="6" t="n">
        <v>0.86181</v>
      </c>
      <c r="D1679" s="6" t="n">
        <v>9.000000000000001e-05</v>
      </c>
      <c r="E1679" s="6">
        <f>C1679*sel_scale</f>
        <v/>
      </c>
      <c r="F1679" s="6">
        <f>IF(AND(B1679&gt;=10,B1679&lt;=14),sel_ev_daily*sel_dayshare/5,IF(OR(B1679&gt;=22,B1679&lt;=5),sel_ev_daily*(1-sel_dayshare)/8,0))</f>
        <v/>
      </c>
    </row>
    <row r="1680">
      <c r="A1680" s="6" t="inlineStr">
        <is>
          <t>2012-09-08</t>
        </is>
      </c>
      <c r="B1680" s="6" t="n">
        <v>22</v>
      </c>
      <c r="C1680" s="6" t="n">
        <v>0.82376</v>
      </c>
      <c r="D1680" s="6" t="n">
        <v>8.000000000000001e-05</v>
      </c>
      <c r="E1680" s="6">
        <f>C1680*sel_scale</f>
        <v/>
      </c>
      <c r="F1680" s="6">
        <f>IF(AND(B1680&gt;=10,B1680&lt;=14),sel_ev_daily*sel_dayshare/5,IF(OR(B1680&gt;=22,B1680&lt;=5),sel_ev_daily*(1-sel_dayshare)/8,0))</f>
        <v/>
      </c>
    </row>
    <row r="1681">
      <c r="A1681" s="6" t="inlineStr">
        <is>
          <t>2012-09-08</t>
        </is>
      </c>
      <c r="B1681" s="6" t="n">
        <v>23</v>
      </c>
      <c r="C1681" s="6" t="n">
        <v>0.93772</v>
      </c>
      <c r="D1681" s="6" t="n">
        <v>0.00023</v>
      </c>
      <c r="E1681" s="6">
        <f>C1681*sel_scale</f>
        <v/>
      </c>
      <c r="F1681" s="6">
        <f>IF(AND(B1681&gt;=10,B1681&lt;=14),sel_ev_daily*sel_dayshare/5,IF(OR(B1681&gt;=22,B1681&lt;=5),sel_ev_daily*(1-sel_dayshare)/8,0))</f>
        <v/>
      </c>
    </row>
    <row r="1682">
      <c r="A1682" s="6" t="inlineStr">
        <is>
          <t>2012-09-09</t>
        </is>
      </c>
      <c r="B1682" s="6" t="n">
        <v>0</v>
      </c>
      <c r="C1682" s="6" t="n">
        <v>0.92277</v>
      </c>
      <c r="D1682" s="6" t="n">
        <v>0.00032</v>
      </c>
      <c r="E1682" s="6">
        <f>C1682*sel_scale</f>
        <v/>
      </c>
      <c r="F1682" s="6">
        <f>IF(AND(B1682&gt;=10,B1682&lt;=14),sel_ev_daily*sel_dayshare/5,IF(OR(B1682&gt;=22,B1682&lt;=5),sel_ev_daily*(1-sel_dayshare)/8,0))</f>
        <v/>
      </c>
    </row>
    <row r="1683">
      <c r="A1683" s="6" t="inlineStr">
        <is>
          <t>2012-09-09</t>
        </is>
      </c>
      <c r="B1683" s="6" t="n">
        <v>1</v>
      </c>
      <c r="C1683" s="6" t="n">
        <v>0.7106</v>
      </c>
      <c r="D1683" s="6" t="n">
        <v>0.00109</v>
      </c>
      <c r="E1683" s="6">
        <f>C1683*sel_scale</f>
        <v/>
      </c>
      <c r="F1683" s="6">
        <f>IF(AND(B1683&gt;=10,B1683&lt;=14),sel_ev_daily*sel_dayshare/5,IF(OR(B1683&gt;=22,B1683&lt;=5),sel_ev_daily*(1-sel_dayshare)/8,0))</f>
        <v/>
      </c>
    </row>
    <row r="1684">
      <c r="A1684" s="6" t="inlineStr">
        <is>
          <t>2012-09-09</t>
        </is>
      </c>
      <c r="B1684" s="6" t="n">
        <v>2</v>
      </c>
      <c r="C1684" s="6" t="n">
        <v>0.48724</v>
      </c>
      <c r="D1684" s="6" t="n">
        <v>0.00099</v>
      </c>
      <c r="E1684" s="6">
        <f>C1684*sel_scale</f>
        <v/>
      </c>
      <c r="F1684" s="6">
        <f>IF(AND(B1684&gt;=10,B1684&lt;=14),sel_ev_daily*sel_dayshare/5,IF(OR(B1684&gt;=22,B1684&lt;=5),sel_ev_daily*(1-sel_dayshare)/8,0))</f>
        <v/>
      </c>
    </row>
    <row r="1685">
      <c r="A1685" s="6" t="inlineStr">
        <is>
          <t>2012-09-09</t>
        </is>
      </c>
      <c r="B1685" s="6" t="n">
        <v>3</v>
      </c>
      <c r="C1685" s="6" t="n">
        <v>0.42497</v>
      </c>
      <c r="D1685" s="6" t="n">
        <v>0.00181</v>
      </c>
      <c r="E1685" s="6">
        <f>C1685*sel_scale</f>
        <v/>
      </c>
      <c r="F1685" s="6">
        <f>IF(AND(B1685&gt;=10,B1685&lt;=14),sel_ev_daily*sel_dayshare/5,IF(OR(B1685&gt;=22,B1685&lt;=5),sel_ev_daily*(1-sel_dayshare)/8,0))</f>
        <v/>
      </c>
    </row>
    <row r="1686">
      <c r="A1686" s="6" t="inlineStr">
        <is>
          <t>2012-09-09</t>
        </is>
      </c>
      <c r="B1686" s="6" t="n">
        <v>4</v>
      </c>
      <c r="C1686" s="6" t="n">
        <v>0.44482</v>
      </c>
      <c r="D1686" s="6" t="n">
        <v>0.00198</v>
      </c>
      <c r="E1686" s="6">
        <f>C1686*sel_scale</f>
        <v/>
      </c>
      <c r="F1686" s="6">
        <f>IF(AND(B1686&gt;=10,B1686&lt;=14),sel_ev_daily*sel_dayshare/5,IF(OR(B1686&gt;=22,B1686&lt;=5),sel_ev_daily*(1-sel_dayshare)/8,0))</f>
        <v/>
      </c>
    </row>
    <row r="1687">
      <c r="A1687" s="6" t="inlineStr">
        <is>
          <t>2012-09-09</t>
        </is>
      </c>
      <c r="B1687" s="6" t="n">
        <v>5</v>
      </c>
      <c r="C1687" s="6" t="n">
        <v>0.45494</v>
      </c>
      <c r="D1687" s="6" t="n">
        <v>0.00241</v>
      </c>
      <c r="E1687" s="6">
        <f>C1687*sel_scale</f>
        <v/>
      </c>
      <c r="F1687" s="6">
        <f>IF(AND(B1687&gt;=10,B1687&lt;=14),sel_ev_daily*sel_dayshare/5,IF(OR(B1687&gt;=22,B1687&lt;=5),sel_ev_daily*(1-sel_dayshare)/8,0))</f>
        <v/>
      </c>
    </row>
    <row r="1688">
      <c r="A1688" s="6" t="inlineStr">
        <is>
          <t>2012-09-09</t>
        </is>
      </c>
      <c r="B1688" s="6" t="n">
        <v>6</v>
      </c>
      <c r="C1688" s="6" t="n">
        <v>0.56452</v>
      </c>
      <c r="D1688" s="6" t="n">
        <v>0.0264</v>
      </c>
      <c r="E1688" s="6">
        <f>C1688*sel_scale</f>
        <v/>
      </c>
      <c r="F1688" s="6">
        <f>IF(AND(B1688&gt;=10,B1688&lt;=14),sel_ev_daily*sel_dayshare/5,IF(OR(B1688&gt;=22,B1688&lt;=5),sel_ev_daily*(1-sel_dayshare)/8,0))</f>
        <v/>
      </c>
    </row>
    <row r="1689">
      <c r="A1689" s="6" t="inlineStr">
        <is>
          <t>2012-09-09</t>
        </is>
      </c>
      <c r="B1689" s="6" t="n">
        <v>7</v>
      </c>
      <c r="C1689" s="6" t="n">
        <v>0.62967</v>
      </c>
      <c r="D1689" s="6" t="n">
        <v>0.17604</v>
      </c>
      <c r="E1689" s="6">
        <f>C1689*sel_scale</f>
        <v/>
      </c>
      <c r="F1689" s="6">
        <f>IF(AND(B1689&gt;=10,B1689&lt;=14),sel_ev_daily*sel_dayshare/5,IF(OR(B1689&gt;=22,B1689&lt;=5),sel_ev_daily*(1-sel_dayshare)/8,0))</f>
        <v/>
      </c>
    </row>
    <row r="1690">
      <c r="A1690" s="6" t="inlineStr">
        <is>
          <t>2012-09-09</t>
        </is>
      </c>
      <c r="B1690" s="6" t="n">
        <v>8</v>
      </c>
      <c r="C1690" s="6" t="n">
        <v>0.65455</v>
      </c>
      <c r="D1690" s="6" t="n">
        <v>0.37625</v>
      </c>
      <c r="E1690" s="6">
        <f>C1690*sel_scale</f>
        <v/>
      </c>
      <c r="F1690" s="6">
        <f>IF(AND(B1690&gt;=10,B1690&lt;=14),sel_ev_daily*sel_dayshare/5,IF(OR(B1690&gt;=22,B1690&lt;=5),sel_ev_daily*(1-sel_dayshare)/8,0))</f>
        <v/>
      </c>
    </row>
    <row r="1691">
      <c r="A1691" s="6" t="inlineStr">
        <is>
          <t>2012-09-09</t>
        </is>
      </c>
      <c r="B1691" s="6" t="n">
        <v>9</v>
      </c>
      <c r="C1691" s="6" t="n">
        <v>0.65822</v>
      </c>
      <c r="D1691" s="6" t="n">
        <v>0.54801</v>
      </c>
      <c r="E1691" s="6">
        <f>C1691*sel_scale</f>
        <v/>
      </c>
      <c r="F1691" s="6">
        <f>IF(AND(B1691&gt;=10,B1691&lt;=14),sel_ev_daily*sel_dayshare/5,IF(OR(B1691&gt;=22,B1691&lt;=5),sel_ev_daily*(1-sel_dayshare)/8,0))</f>
        <v/>
      </c>
    </row>
    <row r="1692">
      <c r="A1692" s="6" t="inlineStr">
        <is>
          <t>2012-09-09</t>
        </is>
      </c>
      <c r="B1692" s="6" t="n">
        <v>10</v>
      </c>
      <c r="C1692" s="6" t="n">
        <v>0.66079</v>
      </c>
      <c r="D1692" s="6" t="n">
        <v>0.64961</v>
      </c>
      <c r="E1692" s="6">
        <f>C1692*sel_scale</f>
        <v/>
      </c>
      <c r="F1692" s="6">
        <f>IF(AND(B1692&gt;=10,B1692&lt;=14),sel_ev_daily*sel_dayshare/5,IF(OR(B1692&gt;=22,B1692&lt;=5),sel_ev_daily*(1-sel_dayshare)/8,0))</f>
        <v/>
      </c>
    </row>
    <row r="1693">
      <c r="A1693" s="6" t="inlineStr">
        <is>
          <t>2012-09-09</t>
        </is>
      </c>
      <c r="B1693" s="6" t="n">
        <v>11</v>
      </c>
      <c r="C1693" s="6" t="n">
        <v>0.58971</v>
      </c>
      <c r="D1693" s="6" t="n">
        <v>0.69651</v>
      </c>
      <c r="E1693" s="6">
        <f>C1693*sel_scale</f>
        <v/>
      </c>
      <c r="F1693" s="6">
        <f>IF(AND(B1693&gt;=10,B1693&lt;=14),sel_ev_daily*sel_dayshare/5,IF(OR(B1693&gt;=22,B1693&lt;=5),sel_ev_daily*(1-sel_dayshare)/8,0))</f>
        <v/>
      </c>
    </row>
    <row r="1694">
      <c r="A1694" s="6" t="inlineStr">
        <is>
          <t>2012-09-09</t>
        </is>
      </c>
      <c r="B1694" s="6" t="n">
        <v>12</v>
      </c>
      <c r="C1694" s="6" t="n">
        <v>0.58921</v>
      </c>
      <c r="D1694" s="6" t="n">
        <v>0.68433</v>
      </c>
      <c r="E1694" s="6">
        <f>C1694*sel_scale</f>
        <v/>
      </c>
      <c r="F1694" s="6">
        <f>IF(AND(B1694&gt;=10,B1694&lt;=14),sel_ev_daily*sel_dayshare/5,IF(OR(B1694&gt;=22,B1694&lt;=5),sel_ev_daily*(1-sel_dayshare)/8,0))</f>
        <v/>
      </c>
    </row>
    <row r="1695">
      <c r="A1695" s="6" t="inlineStr">
        <is>
          <t>2012-09-09</t>
        </is>
      </c>
      <c r="B1695" s="6" t="n">
        <v>13</v>
      </c>
      <c r="C1695" s="6" t="n">
        <v>0.58051</v>
      </c>
      <c r="D1695" s="6" t="n">
        <v>0.62382</v>
      </c>
      <c r="E1695" s="6">
        <f>C1695*sel_scale</f>
        <v/>
      </c>
      <c r="F1695" s="6">
        <f>IF(AND(B1695&gt;=10,B1695&lt;=14),sel_ev_daily*sel_dayshare/5,IF(OR(B1695&gt;=22,B1695&lt;=5),sel_ev_daily*(1-sel_dayshare)/8,0))</f>
        <v/>
      </c>
    </row>
    <row r="1696">
      <c r="A1696" s="6" t="inlineStr">
        <is>
          <t>2012-09-09</t>
        </is>
      </c>
      <c r="B1696" s="6" t="n">
        <v>14</v>
      </c>
      <c r="C1696" s="6" t="n">
        <v>0.55308</v>
      </c>
      <c r="D1696" s="6" t="n">
        <v>0.49274</v>
      </c>
      <c r="E1696" s="6">
        <f>C1696*sel_scale</f>
        <v/>
      </c>
      <c r="F1696" s="6">
        <f>IF(AND(B1696&gt;=10,B1696&lt;=14),sel_ev_daily*sel_dayshare/5,IF(OR(B1696&gt;=22,B1696&lt;=5),sel_ev_daily*(1-sel_dayshare)/8,0))</f>
        <v/>
      </c>
    </row>
    <row r="1697">
      <c r="A1697" s="6" t="inlineStr">
        <is>
          <t>2012-09-09</t>
        </is>
      </c>
      <c r="B1697" s="6" t="n">
        <v>15</v>
      </c>
      <c r="C1697" s="6" t="n">
        <v>0.56859</v>
      </c>
      <c r="D1697" s="6" t="n">
        <v>0.30557</v>
      </c>
      <c r="E1697" s="6">
        <f>C1697*sel_scale</f>
        <v/>
      </c>
      <c r="F1697" s="6">
        <f>IF(AND(B1697&gt;=10,B1697&lt;=14),sel_ev_daily*sel_dayshare/5,IF(OR(B1697&gt;=22,B1697&lt;=5),sel_ev_daily*(1-sel_dayshare)/8,0))</f>
        <v/>
      </c>
    </row>
    <row r="1698">
      <c r="A1698" s="6" t="inlineStr">
        <is>
          <t>2012-09-09</t>
        </is>
      </c>
      <c r="B1698" s="6" t="n">
        <v>16</v>
      </c>
      <c r="C1698" s="6" t="n">
        <v>0.62953</v>
      </c>
      <c r="D1698" s="6" t="n">
        <v>0.10914</v>
      </c>
      <c r="E1698" s="6">
        <f>C1698*sel_scale</f>
        <v/>
      </c>
      <c r="F1698" s="6">
        <f>IF(AND(B1698&gt;=10,B1698&lt;=14),sel_ev_daily*sel_dayshare/5,IF(OR(B1698&gt;=22,B1698&lt;=5),sel_ev_daily*(1-sel_dayshare)/8,0))</f>
        <v/>
      </c>
    </row>
    <row r="1699">
      <c r="A1699" s="6" t="inlineStr">
        <is>
          <t>2012-09-09</t>
        </is>
      </c>
      <c r="B1699" s="6" t="n">
        <v>17</v>
      </c>
      <c r="C1699" s="6" t="n">
        <v>0.87191</v>
      </c>
      <c r="D1699" s="6" t="n">
        <v>0.00597</v>
      </c>
      <c r="E1699" s="6">
        <f>C1699*sel_scale</f>
        <v/>
      </c>
      <c r="F1699" s="6">
        <f>IF(AND(B1699&gt;=10,B1699&lt;=14),sel_ev_daily*sel_dayshare/5,IF(OR(B1699&gt;=22,B1699&lt;=5),sel_ev_daily*(1-sel_dayshare)/8,0))</f>
        <v/>
      </c>
    </row>
    <row r="1700">
      <c r="A1700" s="6" t="inlineStr">
        <is>
          <t>2012-09-09</t>
        </is>
      </c>
      <c r="B1700" s="6" t="n">
        <v>18</v>
      </c>
      <c r="C1700" s="6" t="n">
        <v>1.15739</v>
      </c>
      <c r="D1700" s="6" t="n">
        <v>0.0001</v>
      </c>
      <c r="E1700" s="6">
        <f>C1700*sel_scale</f>
        <v/>
      </c>
      <c r="F1700" s="6">
        <f>IF(AND(B1700&gt;=10,B1700&lt;=14),sel_ev_daily*sel_dayshare/5,IF(OR(B1700&gt;=22,B1700&lt;=5),sel_ev_daily*(1-sel_dayshare)/8,0))</f>
        <v/>
      </c>
    </row>
    <row r="1701">
      <c r="A1701" s="6" t="inlineStr">
        <is>
          <t>2012-09-09</t>
        </is>
      </c>
      <c r="B1701" s="6" t="n">
        <v>19</v>
      </c>
      <c r="C1701" s="6" t="n">
        <v>1.0472</v>
      </c>
      <c r="D1701" s="6" t="n">
        <v>0.00012</v>
      </c>
      <c r="E1701" s="6">
        <f>C1701*sel_scale</f>
        <v/>
      </c>
      <c r="F1701" s="6">
        <f>IF(AND(B1701&gt;=10,B1701&lt;=14),sel_ev_daily*sel_dayshare/5,IF(OR(B1701&gt;=22,B1701&lt;=5),sel_ev_daily*(1-sel_dayshare)/8,0))</f>
        <v/>
      </c>
    </row>
    <row r="1702">
      <c r="A1702" s="6" t="inlineStr">
        <is>
          <t>2012-09-09</t>
        </is>
      </c>
      <c r="B1702" s="6" t="n">
        <v>20</v>
      </c>
      <c r="C1702" s="6" t="n">
        <v>0.98123</v>
      </c>
      <c r="D1702" s="6" t="n">
        <v>0.00017</v>
      </c>
      <c r="E1702" s="6">
        <f>C1702*sel_scale</f>
        <v/>
      </c>
      <c r="F1702" s="6">
        <f>IF(AND(B1702&gt;=10,B1702&lt;=14),sel_ev_daily*sel_dayshare/5,IF(OR(B1702&gt;=22,B1702&lt;=5),sel_ev_daily*(1-sel_dayshare)/8,0))</f>
        <v/>
      </c>
    </row>
    <row r="1703">
      <c r="A1703" s="6" t="inlineStr">
        <is>
          <t>2012-09-09</t>
        </is>
      </c>
      <c r="B1703" s="6" t="n">
        <v>21</v>
      </c>
      <c r="C1703" s="6" t="n">
        <v>0.85397</v>
      </c>
      <c r="D1703" s="6" t="n">
        <v>9.000000000000001e-05</v>
      </c>
      <c r="E1703" s="6">
        <f>C1703*sel_scale</f>
        <v/>
      </c>
      <c r="F1703" s="6">
        <f>IF(AND(B1703&gt;=10,B1703&lt;=14),sel_ev_daily*sel_dayshare/5,IF(OR(B1703&gt;=22,B1703&lt;=5),sel_ev_daily*(1-sel_dayshare)/8,0))</f>
        <v/>
      </c>
    </row>
    <row r="1704">
      <c r="A1704" s="6" t="inlineStr">
        <is>
          <t>2012-09-09</t>
        </is>
      </c>
      <c r="B1704" s="6" t="n">
        <v>22</v>
      </c>
      <c r="C1704" s="6" t="n">
        <v>0.83009</v>
      </c>
      <c r="D1704" s="6" t="n">
        <v>6.999999999999999e-05</v>
      </c>
      <c r="E1704" s="6">
        <f>C1704*sel_scale</f>
        <v/>
      </c>
      <c r="F1704" s="6">
        <f>IF(AND(B1704&gt;=10,B1704&lt;=14),sel_ev_daily*sel_dayshare/5,IF(OR(B1704&gt;=22,B1704&lt;=5),sel_ev_daily*(1-sel_dayshare)/8,0))</f>
        <v/>
      </c>
    </row>
    <row r="1705">
      <c r="A1705" s="6" t="inlineStr">
        <is>
          <t>2012-09-09</t>
        </is>
      </c>
      <c r="B1705" s="6" t="n">
        <v>23</v>
      </c>
      <c r="C1705" s="6" t="n">
        <v>0.89653</v>
      </c>
      <c r="D1705" s="6" t="n">
        <v>0.00025</v>
      </c>
      <c r="E1705" s="6">
        <f>C1705*sel_scale</f>
        <v/>
      </c>
      <c r="F1705" s="6">
        <f>IF(AND(B1705&gt;=10,B1705&lt;=14),sel_ev_daily*sel_dayshare/5,IF(OR(B1705&gt;=22,B1705&lt;=5),sel_ev_daily*(1-sel_dayshare)/8,0))</f>
        <v/>
      </c>
    </row>
    <row r="1706">
      <c r="A1706" s="6" t="inlineStr">
        <is>
          <t>2012-09-10</t>
        </is>
      </c>
      <c r="B1706" s="6" t="n">
        <v>0</v>
      </c>
      <c r="C1706" s="6" t="n">
        <v>0.88874</v>
      </c>
      <c r="D1706" s="6" t="n">
        <v>0.00099</v>
      </c>
      <c r="E1706" s="6">
        <f>C1706*sel_scale</f>
        <v/>
      </c>
      <c r="F1706" s="6">
        <f>IF(AND(B1706&gt;=10,B1706&lt;=14),sel_ev_daily*sel_dayshare/5,IF(OR(B1706&gt;=22,B1706&lt;=5),sel_ev_daily*(1-sel_dayshare)/8,0))</f>
        <v/>
      </c>
    </row>
    <row r="1707">
      <c r="A1707" s="6" t="inlineStr">
        <is>
          <t>2012-09-10</t>
        </is>
      </c>
      <c r="B1707" s="6" t="n">
        <v>1</v>
      </c>
      <c r="C1707" s="6" t="n">
        <v>0.69451</v>
      </c>
      <c r="D1707" s="6" t="n">
        <v>0.00179</v>
      </c>
      <c r="E1707" s="6">
        <f>C1707*sel_scale</f>
        <v/>
      </c>
      <c r="F1707" s="6">
        <f>IF(AND(B1707&gt;=10,B1707&lt;=14),sel_ev_daily*sel_dayshare/5,IF(OR(B1707&gt;=22,B1707&lt;=5),sel_ev_daily*(1-sel_dayshare)/8,0))</f>
        <v/>
      </c>
    </row>
    <row r="1708">
      <c r="A1708" s="6" t="inlineStr">
        <is>
          <t>2012-09-10</t>
        </is>
      </c>
      <c r="B1708" s="6" t="n">
        <v>2</v>
      </c>
      <c r="C1708" s="6" t="n">
        <v>0.4917</v>
      </c>
      <c r="D1708" s="6" t="n">
        <v>0.00231</v>
      </c>
      <c r="E1708" s="6">
        <f>C1708*sel_scale</f>
        <v/>
      </c>
      <c r="F1708" s="6">
        <f>IF(AND(B1708&gt;=10,B1708&lt;=14),sel_ev_daily*sel_dayshare/5,IF(OR(B1708&gt;=22,B1708&lt;=5),sel_ev_daily*(1-sel_dayshare)/8,0))</f>
        <v/>
      </c>
    </row>
    <row r="1709">
      <c r="A1709" s="6" t="inlineStr">
        <is>
          <t>2012-09-10</t>
        </is>
      </c>
      <c r="B1709" s="6" t="n">
        <v>3</v>
      </c>
      <c r="C1709" s="6" t="n">
        <v>0.41519</v>
      </c>
      <c r="D1709" s="6" t="n">
        <v>0.00269</v>
      </c>
      <c r="E1709" s="6">
        <f>C1709*sel_scale</f>
        <v/>
      </c>
      <c r="F1709" s="6">
        <f>IF(AND(B1709&gt;=10,B1709&lt;=14),sel_ev_daily*sel_dayshare/5,IF(OR(B1709&gt;=22,B1709&lt;=5),sel_ev_daily*(1-sel_dayshare)/8,0))</f>
        <v/>
      </c>
    </row>
    <row r="1710">
      <c r="A1710" s="6" t="inlineStr">
        <is>
          <t>2012-09-10</t>
        </is>
      </c>
      <c r="B1710" s="6" t="n">
        <v>4</v>
      </c>
      <c r="C1710" s="6" t="n">
        <v>0.43907</v>
      </c>
      <c r="D1710" s="6" t="n">
        <v>0.0028</v>
      </c>
      <c r="E1710" s="6">
        <f>C1710*sel_scale</f>
        <v/>
      </c>
      <c r="F1710" s="6">
        <f>IF(AND(B1710&gt;=10,B1710&lt;=14),sel_ev_daily*sel_dayshare/5,IF(OR(B1710&gt;=22,B1710&lt;=5),sel_ev_daily*(1-sel_dayshare)/8,0))</f>
        <v/>
      </c>
    </row>
    <row r="1711">
      <c r="A1711" s="6" t="inlineStr">
        <is>
          <t>2012-09-10</t>
        </is>
      </c>
      <c r="B1711" s="6" t="n">
        <v>5</v>
      </c>
      <c r="C1711" s="6" t="n">
        <v>0.50519</v>
      </c>
      <c r="D1711" s="6" t="n">
        <v>0.00267</v>
      </c>
      <c r="E1711" s="6">
        <f>C1711*sel_scale</f>
        <v/>
      </c>
      <c r="F1711" s="6">
        <f>IF(AND(B1711&gt;=10,B1711&lt;=14),sel_ev_daily*sel_dayshare/5,IF(OR(B1711&gt;=22,B1711&lt;=5),sel_ev_daily*(1-sel_dayshare)/8,0))</f>
        <v/>
      </c>
    </row>
    <row r="1712">
      <c r="A1712" s="6" t="inlineStr">
        <is>
          <t>2012-09-10</t>
        </is>
      </c>
      <c r="B1712" s="6" t="n">
        <v>6</v>
      </c>
      <c r="C1712" s="6" t="n">
        <v>0.75022</v>
      </c>
      <c r="D1712" s="6" t="n">
        <v>0.02962</v>
      </c>
      <c r="E1712" s="6">
        <f>C1712*sel_scale</f>
        <v/>
      </c>
      <c r="F1712" s="6">
        <f>IF(AND(B1712&gt;=10,B1712&lt;=14),sel_ev_daily*sel_dayshare/5,IF(OR(B1712&gt;=22,B1712&lt;=5),sel_ev_daily*(1-sel_dayshare)/8,0))</f>
        <v/>
      </c>
    </row>
    <row r="1713">
      <c r="A1713" s="6" t="inlineStr">
        <is>
          <t>2012-09-10</t>
        </is>
      </c>
      <c r="B1713" s="6" t="n">
        <v>7</v>
      </c>
      <c r="C1713" s="6" t="n">
        <v>0.74327</v>
      </c>
      <c r="D1713" s="6" t="n">
        <v>0.18141</v>
      </c>
      <c r="E1713" s="6">
        <f>C1713*sel_scale</f>
        <v/>
      </c>
      <c r="F1713" s="6">
        <f>IF(AND(B1713&gt;=10,B1713&lt;=14),sel_ev_daily*sel_dayshare/5,IF(OR(B1713&gt;=22,B1713&lt;=5),sel_ev_daily*(1-sel_dayshare)/8,0))</f>
        <v/>
      </c>
    </row>
    <row r="1714">
      <c r="A1714" s="6" t="inlineStr">
        <is>
          <t>2012-09-10</t>
        </is>
      </c>
      <c r="B1714" s="6" t="n">
        <v>8</v>
      </c>
      <c r="C1714" s="6" t="n">
        <v>0.67905</v>
      </c>
      <c r="D1714" s="6" t="n">
        <v>0.37999</v>
      </c>
      <c r="E1714" s="6">
        <f>C1714*sel_scale</f>
        <v/>
      </c>
      <c r="F1714" s="6">
        <f>IF(AND(B1714&gt;=10,B1714&lt;=14),sel_ev_daily*sel_dayshare/5,IF(OR(B1714&gt;=22,B1714&lt;=5),sel_ev_daily*(1-sel_dayshare)/8,0))</f>
        <v/>
      </c>
    </row>
    <row r="1715">
      <c r="A1715" s="6" t="inlineStr">
        <is>
          <t>2012-09-10</t>
        </is>
      </c>
      <c r="B1715" s="6" t="n">
        <v>9</v>
      </c>
      <c r="C1715" s="6" t="n">
        <v>0.56716</v>
      </c>
      <c r="D1715" s="6" t="n">
        <v>0.55302</v>
      </c>
      <c r="E1715" s="6">
        <f>C1715*sel_scale</f>
        <v/>
      </c>
      <c r="F1715" s="6">
        <f>IF(AND(B1715&gt;=10,B1715&lt;=14),sel_ev_daily*sel_dayshare/5,IF(OR(B1715&gt;=22,B1715&lt;=5),sel_ev_daily*(1-sel_dayshare)/8,0))</f>
        <v/>
      </c>
    </row>
    <row r="1716">
      <c r="A1716" s="6" t="inlineStr">
        <is>
          <t>2012-09-10</t>
        </is>
      </c>
      <c r="B1716" s="6" t="n">
        <v>10</v>
      </c>
      <c r="C1716" s="6" t="n">
        <v>0.49118</v>
      </c>
      <c r="D1716" s="6" t="n">
        <v>0.65786</v>
      </c>
      <c r="E1716" s="6">
        <f>C1716*sel_scale</f>
        <v/>
      </c>
      <c r="F1716" s="6">
        <f>IF(AND(B1716&gt;=10,B1716&lt;=14),sel_ev_daily*sel_dayshare/5,IF(OR(B1716&gt;=22,B1716&lt;=5),sel_ev_daily*(1-sel_dayshare)/8,0))</f>
        <v/>
      </c>
    </row>
    <row r="1717">
      <c r="A1717" s="6" t="inlineStr">
        <is>
          <t>2012-09-10</t>
        </is>
      </c>
      <c r="B1717" s="6" t="n">
        <v>11</v>
      </c>
      <c r="C1717" s="6" t="n">
        <v>0.43932</v>
      </c>
      <c r="D1717" s="6" t="n">
        <v>0.70543</v>
      </c>
      <c r="E1717" s="6">
        <f>C1717*sel_scale</f>
        <v/>
      </c>
      <c r="F1717" s="6">
        <f>IF(AND(B1717&gt;=10,B1717&lt;=14),sel_ev_daily*sel_dayshare/5,IF(OR(B1717&gt;=22,B1717&lt;=5),sel_ev_daily*(1-sel_dayshare)/8,0))</f>
        <v/>
      </c>
    </row>
    <row r="1718">
      <c r="A1718" s="6" t="inlineStr">
        <is>
          <t>2012-09-10</t>
        </is>
      </c>
      <c r="B1718" s="6" t="n">
        <v>12</v>
      </c>
      <c r="C1718" s="6" t="n">
        <v>0.4542</v>
      </c>
      <c r="D1718" s="6" t="n">
        <v>0.69663</v>
      </c>
      <c r="E1718" s="6">
        <f>C1718*sel_scale</f>
        <v/>
      </c>
      <c r="F1718" s="6">
        <f>IF(AND(B1718&gt;=10,B1718&lt;=14),sel_ev_daily*sel_dayshare/5,IF(OR(B1718&gt;=22,B1718&lt;=5),sel_ev_daily*(1-sel_dayshare)/8,0))</f>
        <v/>
      </c>
    </row>
    <row r="1719">
      <c r="A1719" s="6" t="inlineStr">
        <is>
          <t>2012-09-10</t>
        </is>
      </c>
      <c r="B1719" s="6" t="n">
        <v>13</v>
      </c>
      <c r="C1719" s="6" t="n">
        <v>0.46386</v>
      </c>
      <c r="D1719" s="6" t="n">
        <v>0.63573</v>
      </c>
      <c r="E1719" s="6">
        <f>C1719*sel_scale</f>
        <v/>
      </c>
      <c r="F1719" s="6">
        <f>IF(AND(B1719&gt;=10,B1719&lt;=14),sel_ev_daily*sel_dayshare/5,IF(OR(B1719&gt;=22,B1719&lt;=5),sel_ev_daily*(1-sel_dayshare)/8,0))</f>
        <v/>
      </c>
    </row>
    <row r="1720">
      <c r="A1720" s="6" t="inlineStr">
        <is>
          <t>2012-09-10</t>
        </is>
      </c>
      <c r="B1720" s="6" t="n">
        <v>14</v>
      </c>
      <c r="C1720" s="6" t="n">
        <v>0.45468</v>
      </c>
      <c r="D1720" s="6" t="n">
        <v>0.5091599999999999</v>
      </c>
      <c r="E1720" s="6">
        <f>C1720*sel_scale</f>
        <v/>
      </c>
      <c r="F1720" s="6">
        <f>IF(AND(B1720&gt;=10,B1720&lt;=14),sel_ev_daily*sel_dayshare/5,IF(OR(B1720&gt;=22,B1720&lt;=5),sel_ev_daily*(1-sel_dayshare)/8,0))</f>
        <v/>
      </c>
    </row>
    <row r="1721">
      <c r="A1721" s="6" t="inlineStr">
        <is>
          <t>2012-09-10</t>
        </is>
      </c>
      <c r="B1721" s="6" t="n">
        <v>15</v>
      </c>
      <c r="C1721" s="6" t="n">
        <v>0.44815</v>
      </c>
      <c r="D1721" s="6" t="n">
        <v>0.31529</v>
      </c>
      <c r="E1721" s="6">
        <f>C1721*sel_scale</f>
        <v/>
      </c>
      <c r="F1721" s="6">
        <f>IF(AND(B1721&gt;=10,B1721&lt;=14),sel_ev_daily*sel_dayshare/5,IF(OR(B1721&gt;=22,B1721&lt;=5),sel_ev_daily*(1-sel_dayshare)/8,0))</f>
        <v/>
      </c>
    </row>
    <row r="1722">
      <c r="A1722" s="6" t="inlineStr">
        <is>
          <t>2012-09-10</t>
        </is>
      </c>
      <c r="B1722" s="6" t="n">
        <v>16</v>
      </c>
      <c r="C1722" s="6" t="n">
        <v>0.57401</v>
      </c>
      <c r="D1722" s="6" t="n">
        <v>0.11015</v>
      </c>
      <c r="E1722" s="6">
        <f>C1722*sel_scale</f>
        <v/>
      </c>
      <c r="F1722" s="6">
        <f>IF(AND(B1722&gt;=10,B1722&lt;=14),sel_ev_daily*sel_dayshare/5,IF(OR(B1722&gt;=22,B1722&lt;=5),sel_ev_daily*(1-sel_dayshare)/8,0))</f>
        <v/>
      </c>
    </row>
    <row r="1723">
      <c r="A1723" s="6" t="inlineStr">
        <is>
          <t>2012-09-10</t>
        </is>
      </c>
      <c r="B1723" s="6" t="n">
        <v>17</v>
      </c>
      <c r="C1723" s="6" t="n">
        <v>0.82036</v>
      </c>
      <c r="D1723" s="6" t="n">
        <v>0.00672</v>
      </c>
      <c r="E1723" s="6">
        <f>C1723*sel_scale</f>
        <v/>
      </c>
      <c r="F1723" s="6">
        <f>IF(AND(B1723&gt;=10,B1723&lt;=14),sel_ev_daily*sel_dayshare/5,IF(OR(B1723&gt;=22,B1723&lt;=5),sel_ev_daily*(1-sel_dayshare)/8,0))</f>
        <v/>
      </c>
    </row>
    <row r="1724">
      <c r="A1724" s="6" t="inlineStr">
        <is>
          <t>2012-09-10</t>
        </is>
      </c>
      <c r="B1724" s="6" t="n">
        <v>18</v>
      </c>
      <c r="C1724" s="6" t="n">
        <v>1.05924</v>
      </c>
      <c r="D1724" s="6" t="n">
        <v>0.00012</v>
      </c>
      <c r="E1724" s="6">
        <f>C1724*sel_scale</f>
        <v/>
      </c>
      <c r="F1724" s="6">
        <f>IF(AND(B1724&gt;=10,B1724&lt;=14),sel_ev_daily*sel_dayshare/5,IF(OR(B1724&gt;=22,B1724&lt;=5),sel_ev_daily*(1-sel_dayshare)/8,0))</f>
        <v/>
      </c>
    </row>
    <row r="1725">
      <c r="A1725" s="6" t="inlineStr">
        <is>
          <t>2012-09-10</t>
        </is>
      </c>
      <c r="B1725" s="6" t="n">
        <v>19</v>
      </c>
      <c r="C1725" s="6" t="n">
        <v>0.9815</v>
      </c>
      <c r="D1725" s="6" t="n">
        <v>5e-05</v>
      </c>
      <c r="E1725" s="6">
        <f>C1725*sel_scale</f>
        <v/>
      </c>
      <c r="F1725" s="6">
        <f>IF(AND(B1725&gt;=10,B1725&lt;=14),sel_ev_daily*sel_dayshare/5,IF(OR(B1725&gt;=22,B1725&lt;=5),sel_ev_daily*(1-sel_dayshare)/8,0))</f>
        <v/>
      </c>
    </row>
    <row r="1726">
      <c r="A1726" s="6" t="inlineStr">
        <is>
          <t>2012-09-10</t>
        </is>
      </c>
      <c r="B1726" s="6" t="n">
        <v>20</v>
      </c>
      <c r="C1726" s="6" t="n">
        <v>0.9397799999999999</v>
      </c>
      <c r="D1726" s="6" t="n">
        <v>9.000000000000001e-05</v>
      </c>
      <c r="E1726" s="6">
        <f>C1726*sel_scale</f>
        <v/>
      </c>
      <c r="F1726" s="6">
        <f>IF(AND(B1726&gt;=10,B1726&lt;=14),sel_ev_daily*sel_dayshare/5,IF(OR(B1726&gt;=22,B1726&lt;=5),sel_ev_daily*(1-sel_dayshare)/8,0))</f>
        <v/>
      </c>
    </row>
    <row r="1727">
      <c r="A1727" s="6" t="inlineStr">
        <is>
          <t>2012-09-10</t>
        </is>
      </c>
      <c r="B1727" s="6" t="n">
        <v>21</v>
      </c>
      <c r="C1727" s="6" t="n">
        <v>0.86065</v>
      </c>
      <c r="D1727" s="6" t="n">
        <v>0.00013</v>
      </c>
      <c r="E1727" s="6">
        <f>C1727*sel_scale</f>
        <v/>
      </c>
      <c r="F1727" s="6">
        <f>IF(AND(B1727&gt;=10,B1727&lt;=14),sel_ev_daily*sel_dayshare/5,IF(OR(B1727&gt;=22,B1727&lt;=5),sel_ev_daily*(1-sel_dayshare)/8,0))</f>
        <v/>
      </c>
    </row>
    <row r="1728">
      <c r="A1728" s="6" t="inlineStr">
        <is>
          <t>2012-09-10</t>
        </is>
      </c>
      <c r="B1728" s="6" t="n">
        <v>22</v>
      </c>
      <c r="C1728" s="6" t="n">
        <v>0.79469</v>
      </c>
      <c r="D1728" s="6" t="n">
        <v>6e-05</v>
      </c>
      <c r="E1728" s="6">
        <f>C1728*sel_scale</f>
        <v/>
      </c>
      <c r="F1728" s="6">
        <f>IF(AND(B1728&gt;=10,B1728&lt;=14),sel_ev_daily*sel_dayshare/5,IF(OR(B1728&gt;=22,B1728&lt;=5),sel_ev_daily*(1-sel_dayshare)/8,0))</f>
        <v/>
      </c>
    </row>
    <row r="1729">
      <c r="A1729" s="6" t="inlineStr">
        <is>
          <t>2012-09-10</t>
        </is>
      </c>
      <c r="B1729" s="6" t="n">
        <v>23</v>
      </c>
      <c r="C1729" s="6" t="n">
        <v>0.85023</v>
      </c>
      <c r="D1729" s="6" t="n">
        <v>0.0003</v>
      </c>
      <c r="E1729" s="6">
        <f>C1729*sel_scale</f>
        <v/>
      </c>
      <c r="F1729" s="6">
        <f>IF(AND(B1729&gt;=10,B1729&lt;=14),sel_ev_daily*sel_dayshare/5,IF(OR(B1729&gt;=22,B1729&lt;=5),sel_ev_daily*(1-sel_dayshare)/8,0))</f>
        <v/>
      </c>
    </row>
    <row r="1730">
      <c r="A1730" s="6" t="inlineStr">
        <is>
          <t>2012-09-11</t>
        </is>
      </c>
      <c r="B1730" s="6" t="n">
        <v>0</v>
      </c>
      <c r="C1730" s="6" t="n">
        <v>0.94575</v>
      </c>
      <c r="D1730" s="6" t="n">
        <v>0.0009300000000000001</v>
      </c>
      <c r="E1730" s="6">
        <f>C1730*sel_scale</f>
        <v/>
      </c>
      <c r="F1730" s="6">
        <f>IF(AND(B1730&gt;=10,B1730&lt;=14),sel_ev_daily*sel_dayshare/5,IF(OR(B1730&gt;=22,B1730&lt;=5),sel_ev_daily*(1-sel_dayshare)/8,0))</f>
        <v/>
      </c>
    </row>
    <row r="1731">
      <c r="A1731" s="6" t="inlineStr">
        <is>
          <t>2012-09-11</t>
        </is>
      </c>
      <c r="B1731" s="6" t="n">
        <v>1</v>
      </c>
      <c r="C1731" s="6" t="n">
        <v>0.72081</v>
      </c>
      <c r="D1731" s="6" t="n">
        <v>0.00128</v>
      </c>
      <c r="E1731" s="6">
        <f>C1731*sel_scale</f>
        <v/>
      </c>
      <c r="F1731" s="6">
        <f>IF(AND(B1731&gt;=10,B1731&lt;=14),sel_ev_daily*sel_dayshare/5,IF(OR(B1731&gt;=22,B1731&lt;=5),sel_ev_daily*(1-sel_dayshare)/8,0))</f>
        <v/>
      </c>
    </row>
    <row r="1732">
      <c r="A1732" s="6" t="inlineStr">
        <is>
          <t>2012-09-11</t>
        </is>
      </c>
      <c r="B1732" s="6" t="n">
        <v>2</v>
      </c>
      <c r="C1732" s="6" t="n">
        <v>0.48497</v>
      </c>
      <c r="D1732" s="6" t="n">
        <v>0.00211</v>
      </c>
      <c r="E1732" s="6">
        <f>C1732*sel_scale</f>
        <v/>
      </c>
      <c r="F1732" s="6">
        <f>IF(AND(B1732&gt;=10,B1732&lt;=14),sel_ev_daily*sel_dayshare/5,IF(OR(B1732&gt;=22,B1732&lt;=5),sel_ev_daily*(1-sel_dayshare)/8,0))</f>
        <v/>
      </c>
    </row>
    <row r="1733">
      <c r="A1733" s="6" t="inlineStr">
        <is>
          <t>2012-09-11</t>
        </is>
      </c>
      <c r="B1733" s="6" t="n">
        <v>3</v>
      </c>
      <c r="C1733" s="6" t="n">
        <v>0.4116</v>
      </c>
      <c r="D1733" s="6" t="n">
        <v>0.00231</v>
      </c>
      <c r="E1733" s="6">
        <f>C1733*sel_scale</f>
        <v/>
      </c>
      <c r="F1733" s="6">
        <f>IF(AND(B1733&gt;=10,B1733&lt;=14),sel_ev_daily*sel_dayshare/5,IF(OR(B1733&gt;=22,B1733&lt;=5),sel_ev_daily*(1-sel_dayshare)/8,0))</f>
        <v/>
      </c>
    </row>
    <row r="1734">
      <c r="A1734" s="6" t="inlineStr">
        <is>
          <t>2012-09-11</t>
        </is>
      </c>
      <c r="B1734" s="6" t="n">
        <v>4</v>
      </c>
      <c r="C1734" s="6" t="n">
        <v>0.40008</v>
      </c>
      <c r="D1734" s="6" t="n">
        <v>0.00244</v>
      </c>
      <c r="E1734" s="6">
        <f>C1734*sel_scale</f>
        <v/>
      </c>
      <c r="F1734" s="6">
        <f>IF(AND(B1734&gt;=10,B1734&lt;=14),sel_ev_daily*sel_dayshare/5,IF(OR(B1734&gt;=22,B1734&lt;=5),sel_ev_daily*(1-sel_dayshare)/8,0))</f>
        <v/>
      </c>
    </row>
    <row r="1735">
      <c r="A1735" s="6" t="inlineStr">
        <is>
          <t>2012-09-11</t>
        </is>
      </c>
      <c r="B1735" s="6" t="n">
        <v>5</v>
      </c>
      <c r="C1735" s="6" t="n">
        <v>0.4816</v>
      </c>
      <c r="D1735" s="6" t="n">
        <v>0.00279</v>
      </c>
      <c r="E1735" s="6">
        <f>C1735*sel_scale</f>
        <v/>
      </c>
      <c r="F1735" s="6">
        <f>IF(AND(B1735&gt;=10,B1735&lt;=14),sel_ev_daily*sel_dayshare/5,IF(OR(B1735&gt;=22,B1735&lt;=5),sel_ev_daily*(1-sel_dayshare)/8,0))</f>
        <v/>
      </c>
    </row>
    <row r="1736">
      <c r="A1736" s="6" t="inlineStr">
        <is>
          <t>2012-09-11</t>
        </is>
      </c>
      <c r="B1736" s="6" t="n">
        <v>6</v>
      </c>
      <c r="C1736" s="6" t="n">
        <v>0.69981</v>
      </c>
      <c r="D1736" s="6" t="n">
        <v>0.01196</v>
      </c>
      <c r="E1736" s="6">
        <f>C1736*sel_scale</f>
        <v/>
      </c>
      <c r="F1736" s="6">
        <f>IF(AND(B1736&gt;=10,B1736&lt;=14),sel_ev_daily*sel_dayshare/5,IF(OR(B1736&gt;=22,B1736&lt;=5),sel_ev_daily*(1-sel_dayshare)/8,0))</f>
        <v/>
      </c>
    </row>
    <row r="1737">
      <c r="A1737" s="6" t="inlineStr">
        <is>
          <t>2012-09-11</t>
        </is>
      </c>
      <c r="B1737" s="6" t="n">
        <v>7</v>
      </c>
      <c r="C1737" s="6" t="n">
        <v>0.69578</v>
      </c>
      <c r="D1737" s="6" t="n">
        <v>0.07013</v>
      </c>
      <c r="E1737" s="6">
        <f>C1737*sel_scale</f>
        <v/>
      </c>
      <c r="F1737" s="6">
        <f>IF(AND(B1737&gt;=10,B1737&lt;=14),sel_ev_daily*sel_dayshare/5,IF(OR(B1737&gt;=22,B1737&lt;=5),sel_ev_daily*(1-sel_dayshare)/8,0))</f>
        <v/>
      </c>
    </row>
    <row r="1738">
      <c r="A1738" s="6" t="inlineStr">
        <is>
          <t>2012-09-11</t>
        </is>
      </c>
      <c r="B1738" s="6" t="n">
        <v>8</v>
      </c>
      <c r="C1738" s="6" t="n">
        <v>0.7033</v>
      </c>
      <c r="D1738" s="6" t="n">
        <v>0.22717</v>
      </c>
      <c r="E1738" s="6">
        <f>C1738*sel_scale</f>
        <v/>
      </c>
      <c r="F1738" s="6">
        <f>IF(AND(B1738&gt;=10,B1738&lt;=14),sel_ev_daily*sel_dayshare/5,IF(OR(B1738&gt;=22,B1738&lt;=5),sel_ev_daily*(1-sel_dayshare)/8,0))</f>
        <v/>
      </c>
    </row>
    <row r="1739">
      <c r="A1739" s="6" t="inlineStr">
        <is>
          <t>2012-09-11</t>
        </is>
      </c>
      <c r="B1739" s="6" t="n">
        <v>9</v>
      </c>
      <c r="C1739" s="6" t="n">
        <v>0.5724900000000001</v>
      </c>
      <c r="D1739" s="6" t="n">
        <v>0.41874</v>
      </c>
      <c r="E1739" s="6">
        <f>C1739*sel_scale</f>
        <v/>
      </c>
      <c r="F1739" s="6">
        <f>IF(AND(B1739&gt;=10,B1739&lt;=14),sel_ev_daily*sel_dayshare/5,IF(OR(B1739&gt;=22,B1739&lt;=5),sel_ev_daily*(1-sel_dayshare)/8,0))</f>
        <v/>
      </c>
    </row>
    <row r="1740">
      <c r="A1740" s="6" t="inlineStr">
        <is>
          <t>2012-09-11</t>
        </is>
      </c>
      <c r="B1740" s="6" t="n">
        <v>10</v>
      </c>
      <c r="C1740" s="6" t="n">
        <v>0.51287</v>
      </c>
      <c r="D1740" s="6" t="n">
        <v>0.52622</v>
      </c>
      <c r="E1740" s="6">
        <f>C1740*sel_scale</f>
        <v/>
      </c>
      <c r="F1740" s="6">
        <f>IF(AND(B1740&gt;=10,B1740&lt;=14),sel_ev_daily*sel_dayshare/5,IF(OR(B1740&gt;=22,B1740&lt;=5),sel_ev_daily*(1-sel_dayshare)/8,0))</f>
        <v/>
      </c>
    </row>
    <row r="1741">
      <c r="A1741" s="6" t="inlineStr">
        <is>
          <t>2012-09-11</t>
        </is>
      </c>
      <c r="B1741" s="6" t="n">
        <v>11</v>
      </c>
      <c r="C1741" s="6" t="n">
        <v>0.5016699999999999</v>
      </c>
      <c r="D1741" s="6" t="n">
        <v>0.56909</v>
      </c>
      <c r="E1741" s="6">
        <f>C1741*sel_scale</f>
        <v/>
      </c>
      <c r="F1741" s="6">
        <f>IF(AND(B1741&gt;=10,B1741&lt;=14),sel_ev_daily*sel_dayshare/5,IF(OR(B1741&gt;=22,B1741&lt;=5),sel_ev_daily*(1-sel_dayshare)/8,0))</f>
        <v/>
      </c>
    </row>
    <row r="1742">
      <c r="A1742" s="6" t="inlineStr">
        <is>
          <t>2012-09-11</t>
        </is>
      </c>
      <c r="B1742" s="6" t="n">
        <v>12</v>
      </c>
      <c r="C1742" s="6" t="n">
        <v>0.48907</v>
      </c>
      <c r="D1742" s="6" t="n">
        <v>0.6201</v>
      </c>
      <c r="E1742" s="6">
        <f>C1742*sel_scale</f>
        <v/>
      </c>
      <c r="F1742" s="6">
        <f>IF(AND(B1742&gt;=10,B1742&lt;=14),sel_ev_daily*sel_dayshare/5,IF(OR(B1742&gt;=22,B1742&lt;=5),sel_ev_daily*(1-sel_dayshare)/8,0))</f>
        <v/>
      </c>
    </row>
    <row r="1743">
      <c r="A1743" s="6" t="inlineStr">
        <is>
          <t>2012-09-11</t>
        </is>
      </c>
      <c r="B1743" s="6" t="n">
        <v>13</v>
      </c>
      <c r="C1743" s="6" t="n">
        <v>0.5139</v>
      </c>
      <c r="D1743" s="6" t="n">
        <v>0.60024</v>
      </c>
      <c r="E1743" s="6">
        <f>C1743*sel_scale</f>
        <v/>
      </c>
      <c r="F1743" s="6">
        <f>IF(AND(B1743&gt;=10,B1743&lt;=14),sel_ev_daily*sel_dayshare/5,IF(OR(B1743&gt;=22,B1743&lt;=5),sel_ev_daily*(1-sel_dayshare)/8,0))</f>
        <v/>
      </c>
    </row>
    <row r="1744">
      <c r="A1744" s="6" t="inlineStr">
        <is>
          <t>2012-09-11</t>
        </is>
      </c>
      <c r="B1744" s="6" t="n">
        <v>14</v>
      </c>
      <c r="C1744" s="6" t="n">
        <v>0.46648</v>
      </c>
      <c r="D1744" s="6" t="n">
        <v>0.47933</v>
      </c>
      <c r="E1744" s="6">
        <f>C1744*sel_scale</f>
        <v/>
      </c>
      <c r="F1744" s="6">
        <f>IF(AND(B1744&gt;=10,B1744&lt;=14),sel_ev_daily*sel_dayshare/5,IF(OR(B1744&gt;=22,B1744&lt;=5),sel_ev_daily*(1-sel_dayshare)/8,0))</f>
        <v/>
      </c>
    </row>
    <row r="1745">
      <c r="A1745" s="6" t="inlineStr">
        <is>
          <t>2012-09-11</t>
        </is>
      </c>
      <c r="B1745" s="6" t="n">
        <v>15</v>
      </c>
      <c r="C1745" s="6" t="n">
        <v>0.49724</v>
      </c>
      <c r="D1745" s="6" t="n">
        <v>0.29549</v>
      </c>
      <c r="E1745" s="6">
        <f>C1745*sel_scale</f>
        <v/>
      </c>
      <c r="F1745" s="6">
        <f>IF(AND(B1745&gt;=10,B1745&lt;=14),sel_ev_daily*sel_dayshare/5,IF(OR(B1745&gt;=22,B1745&lt;=5),sel_ev_daily*(1-sel_dayshare)/8,0))</f>
        <v/>
      </c>
    </row>
    <row r="1746">
      <c r="A1746" s="6" t="inlineStr">
        <is>
          <t>2012-09-11</t>
        </is>
      </c>
      <c r="B1746" s="6" t="n">
        <v>16</v>
      </c>
      <c r="C1746" s="6" t="n">
        <v>0.55184</v>
      </c>
      <c r="D1746" s="6" t="n">
        <v>0.10746</v>
      </c>
      <c r="E1746" s="6">
        <f>C1746*sel_scale</f>
        <v/>
      </c>
      <c r="F1746" s="6">
        <f>IF(AND(B1746&gt;=10,B1746&lt;=14),sel_ev_daily*sel_dayshare/5,IF(OR(B1746&gt;=22,B1746&lt;=5),sel_ev_daily*(1-sel_dayshare)/8,0))</f>
        <v/>
      </c>
    </row>
    <row r="1747">
      <c r="A1747" s="6" t="inlineStr">
        <is>
          <t>2012-09-11</t>
        </is>
      </c>
      <c r="B1747" s="6" t="n">
        <v>17</v>
      </c>
      <c r="C1747" s="6" t="n">
        <v>0.81884</v>
      </c>
      <c r="D1747" s="6" t="n">
        <v>0.00727</v>
      </c>
      <c r="E1747" s="6">
        <f>C1747*sel_scale</f>
        <v/>
      </c>
      <c r="F1747" s="6">
        <f>IF(AND(B1747&gt;=10,B1747&lt;=14),sel_ev_daily*sel_dayshare/5,IF(OR(B1747&gt;=22,B1747&lt;=5),sel_ev_daily*(1-sel_dayshare)/8,0))</f>
        <v/>
      </c>
    </row>
    <row r="1748">
      <c r="A1748" s="6" t="inlineStr">
        <is>
          <t>2012-09-11</t>
        </is>
      </c>
      <c r="B1748" s="6" t="n">
        <v>18</v>
      </c>
      <c r="C1748" s="6" t="n">
        <v>0.98453</v>
      </c>
      <c r="D1748" s="6" t="n">
        <v>0.00013</v>
      </c>
      <c r="E1748" s="6">
        <f>C1748*sel_scale</f>
        <v/>
      </c>
      <c r="F1748" s="6">
        <f>IF(AND(B1748&gt;=10,B1748&lt;=14),sel_ev_daily*sel_dayshare/5,IF(OR(B1748&gt;=22,B1748&lt;=5),sel_ev_daily*(1-sel_dayshare)/8,0))</f>
        <v/>
      </c>
    </row>
    <row r="1749">
      <c r="A1749" s="6" t="inlineStr">
        <is>
          <t>2012-09-11</t>
        </is>
      </c>
      <c r="B1749" s="6" t="n">
        <v>19</v>
      </c>
      <c r="C1749" s="6" t="n">
        <v>0.91374</v>
      </c>
      <c r="D1749" s="6" t="n">
        <v>9.000000000000001e-05</v>
      </c>
      <c r="E1749" s="6">
        <f>C1749*sel_scale</f>
        <v/>
      </c>
      <c r="F1749" s="6">
        <f>IF(AND(B1749&gt;=10,B1749&lt;=14),sel_ev_daily*sel_dayshare/5,IF(OR(B1749&gt;=22,B1749&lt;=5),sel_ev_daily*(1-sel_dayshare)/8,0))</f>
        <v/>
      </c>
    </row>
    <row r="1750">
      <c r="A1750" s="6" t="inlineStr">
        <is>
          <t>2012-09-11</t>
        </is>
      </c>
      <c r="B1750" s="6" t="n">
        <v>20</v>
      </c>
      <c r="C1750" s="6" t="n">
        <v>0.88668</v>
      </c>
      <c r="D1750" s="6" t="n">
        <v>0.0001</v>
      </c>
      <c r="E1750" s="6">
        <f>C1750*sel_scale</f>
        <v/>
      </c>
      <c r="F1750" s="6">
        <f>IF(AND(B1750&gt;=10,B1750&lt;=14),sel_ev_daily*sel_dayshare/5,IF(OR(B1750&gt;=22,B1750&lt;=5),sel_ev_daily*(1-sel_dayshare)/8,0))</f>
        <v/>
      </c>
    </row>
    <row r="1751">
      <c r="A1751" s="6" t="inlineStr">
        <is>
          <t>2012-09-11</t>
        </is>
      </c>
      <c r="B1751" s="6" t="n">
        <v>21</v>
      </c>
      <c r="C1751" s="6" t="n">
        <v>0.80458</v>
      </c>
      <c r="D1751" s="6" t="n">
        <v>9.000000000000001e-05</v>
      </c>
      <c r="E1751" s="6">
        <f>C1751*sel_scale</f>
        <v/>
      </c>
      <c r="F1751" s="6">
        <f>IF(AND(B1751&gt;=10,B1751&lt;=14),sel_ev_daily*sel_dayshare/5,IF(OR(B1751&gt;=22,B1751&lt;=5),sel_ev_daily*(1-sel_dayshare)/8,0))</f>
        <v/>
      </c>
    </row>
    <row r="1752">
      <c r="A1752" s="6" t="inlineStr">
        <is>
          <t>2012-09-11</t>
        </is>
      </c>
      <c r="B1752" s="6" t="n">
        <v>22</v>
      </c>
      <c r="C1752" s="6" t="n">
        <v>0.78435</v>
      </c>
      <c r="D1752" s="6" t="n">
        <v>5e-05</v>
      </c>
      <c r="E1752" s="6">
        <f>C1752*sel_scale</f>
        <v/>
      </c>
      <c r="F1752" s="6">
        <f>IF(AND(B1752&gt;=10,B1752&lt;=14),sel_ev_daily*sel_dayshare/5,IF(OR(B1752&gt;=22,B1752&lt;=5),sel_ev_daily*(1-sel_dayshare)/8,0))</f>
        <v/>
      </c>
    </row>
    <row r="1753">
      <c r="A1753" s="6" t="inlineStr">
        <is>
          <t>2012-09-11</t>
        </is>
      </c>
      <c r="B1753" s="6" t="n">
        <v>23</v>
      </c>
      <c r="C1753" s="6" t="n">
        <v>0.92317</v>
      </c>
      <c r="D1753" s="6" t="n">
        <v>6.999999999999999e-05</v>
      </c>
      <c r="E1753" s="6">
        <f>C1753*sel_scale</f>
        <v/>
      </c>
      <c r="F1753" s="6">
        <f>IF(AND(B1753&gt;=10,B1753&lt;=14),sel_ev_daily*sel_dayshare/5,IF(OR(B1753&gt;=22,B1753&lt;=5),sel_ev_daily*(1-sel_dayshare)/8,0))</f>
        <v/>
      </c>
    </row>
    <row r="1754">
      <c r="A1754" s="6" t="inlineStr">
        <is>
          <t>2012-09-12</t>
        </is>
      </c>
      <c r="B1754" s="6" t="n">
        <v>0</v>
      </c>
      <c r="C1754" s="6" t="n">
        <v>0.95168</v>
      </c>
      <c r="D1754" s="6" t="n">
        <v>0.00013</v>
      </c>
      <c r="E1754" s="6">
        <f>C1754*sel_scale</f>
        <v/>
      </c>
      <c r="F1754" s="6">
        <f>IF(AND(B1754&gt;=10,B1754&lt;=14),sel_ev_daily*sel_dayshare/5,IF(OR(B1754&gt;=22,B1754&lt;=5),sel_ev_daily*(1-sel_dayshare)/8,0))</f>
        <v/>
      </c>
    </row>
    <row r="1755">
      <c r="A1755" s="6" t="inlineStr">
        <is>
          <t>2012-09-12</t>
        </is>
      </c>
      <c r="B1755" s="6" t="n">
        <v>1</v>
      </c>
      <c r="C1755" s="6" t="n">
        <v>0.71778</v>
      </c>
      <c r="D1755" s="6" t="n">
        <v>0.00133</v>
      </c>
      <c r="E1755" s="6">
        <f>C1755*sel_scale</f>
        <v/>
      </c>
      <c r="F1755" s="6">
        <f>IF(AND(B1755&gt;=10,B1755&lt;=14),sel_ev_daily*sel_dayshare/5,IF(OR(B1755&gt;=22,B1755&lt;=5),sel_ev_daily*(1-sel_dayshare)/8,0))</f>
        <v/>
      </c>
    </row>
    <row r="1756">
      <c r="A1756" s="6" t="inlineStr">
        <is>
          <t>2012-09-12</t>
        </is>
      </c>
      <c r="B1756" s="6" t="n">
        <v>2</v>
      </c>
      <c r="C1756" s="6" t="n">
        <v>0.47812</v>
      </c>
      <c r="D1756" s="6" t="n">
        <v>0.00246</v>
      </c>
      <c r="E1756" s="6">
        <f>C1756*sel_scale</f>
        <v/>
      </c>
      <c r="F1756" s="6">
        <f>IF(AND(B1756&gt;=10,B1756&lt;=14),sel_ev_daily*sel_dayshare/5,IF(OR(B1756&gt;=22,B1756&lt;=5),sel_ev_daily*(1-sel_dayshare)/8,0))</f>
        <v/>
      </c>
    </row>
    <row r="1757">
      <c r="A1757" s="6" t="inlineStr">
        <is>
          <t>2012-09-12</t>
        </is>
      </c>
      <c r="B1757" s="6" t="n">
        <v>3</v>
      </c>
      <c r="C1757" s="6" t="n">
        <v>0.4122</v>
      </c>
      <c r="D1757" s="6" t="n">
        <v>0.00193</v>
      </c>
      <c r="E1757" s="6">
        <f>C1757*sel_scale</f>
        <v/>
      </c>
      <c r="F1757" s="6">
        <f>IF(AND(B1757&gt;=10,B1757&lt;=14),sel_ev_daily*sel_dayshare/5,IF(OR(B1757&gt;=22,B1757&lt;=5),sel_ev_daily*(1-sel_dayshare)/8,0))</f>
        <v/>
      </c>
    </row>
    <row r="1758">
      <c r="A1758" s="6" t="inlineStr">
        <is>
          <t>2012-09-12</t>
        </is>
      </c>
      <c r="B1758" s="6" t="n">
        <v>4</v>
      </c>
      <c r="C1758" s="6" t="n">
        <v>0.40836</v>
      </c>
      <c r="D1758" s="6" t="n">
        <v>0.00269</v>
      </c>
      <c r="E1758" s="6">
        <f>C1758*sel_scale</f>
        <v/>
      </c>
      <c r="F1758" s="6">
        <f>IF(AND(B1758&gt;=10,B1758&lt;=14),sel_ev_daily*sel_dayshare/5,IF(OR(B1758&gt;=22,B1758&lt;=5),sel_ev_daily*(1-sel_dayshare)/8,0))</f>
        <v/>
      </c>
    </row>
    <row r="1759">
      <c r="A1759" s="6" t="inlineStr">
        <is>
          <t>2012-09-12</t>
        </is>
      </c>
      <c r="B1759" s="6" t="n">
        <v>5</v>
      </c>
      <c r="C1759" s="6" t="n">
        <v>0.50009</v>
      </c>
      <c r="D1759" s="6" t="n">
        <v>0.00272</v>
      </c>
      <c r="E1759" s="6">
        <f>C1759*sel_scale</f>
        <v/>
      </c>
      <c r="F1759" s="6">
        <f>IF(AND(B1759&gt;=10,B1759&lt;=14),sel_ev_daily*sel_dayshare/5,IF(OR(B1759&gt;=22,B1759&lt;=5),sel_ev_daily*(1-sel_dayshare)/8,0))</f>
        <v/>
      </c>
    </row>
    <row r="1760">
      <c r="A1760" s="6" t="inlineStr">
        <is>
          <t>2012-09-12</t>
        </is>
      </c>
      <c r="B1760" s="6" t="n">
        <v>6</v>
      </c>
      <c r="C1760" s="6" t="n">
        <v>0.71508</v>
      </c>
      <c r="D1760" s="6" t="n">
        <v>0.02139</v>
      </c>
      <c r="E1760" s="6">
        <f>C1760*sel_scale</f>
        <v/>
      </c>
      <c r="F1760" s="6">
        <f>IF(AND(B1760&gt;=10,B1760&lt;=14),sel_ev_daily*sel_dayshare/5,IF(OR(B1760&gt;=22,B1760&lt;=5),sel_ev_daily*(1-sel_dayshare)/8,0))</f>
        <v/>
      </c>
    </row>
    <row r="1761">
      <c r="A1761" s="6" t="inlineStr">
        <is>
          <t>2012-09-12</t>
        </is>
      </c>
      <c r="B1761" s="6" t="n">
        <v>7</v>
      </c>
      <c r="C1761" s="6" t="n">
        <v>0.68158</v>
      </c>
      <c r="D1761" s="6" t="n">
        <v>0.13059</v>
      </c>
      <c r="E1761" s="6">
        <f>C1761*sel_scale</f>
        <v/>
      </c>
      <c r="F1761" s="6">
        <f>IF(AND(B1761&gt;=10,B1761&lt;=14),sel_ev_daily*sel_dayshare/5,IF(OR(B1761&gt;=22,B1761&lt;=5),sel_ev_daily*(1-sel_dayshare)/8,0))</f>
        <v/>
      </c>
    </row>
    <row r="1762">
      <c r="A1762" s="6" t="inlineStr">
        <is>
          <t>2012-09-12</t>
        </is>
      </c>
      <c r="B1762" s="6" t="n">
        <v>8</v>
      </c>
      <c r="C1762" s="6" t="n">
        <v>0.59817</v>
      </c>
      <c r="D1762" s="6" t="n">
        <v>0.27169</v>
      </c>
      <c r="E1762" s="6">
        <f>C1762*sel_scale</f>
        <v/>
      </c>
      <c r="F1762" s="6">
        <f>IF(AND(B1762&gt;=10,B1762&lt;=14),sel_ev_daily*sel_dayshare/5,IF(OR(B1762&gt;=22,B1762&lt;=5),sel_ev_daily*(1-sel_dayshare)/8,0))</f>
        <v/>
      </c>
    </row>
    <row r="1763">
      <c r="A1763" s="6" t="inlineStr">
        <is>
          <t>2012-09-12</t>
        </is>
      </c>
      <c r="B1763" s="6" t="n">
        <v>9</v>
      </c>
      <c r="C1763" s="6" t="n">
        <v>0.57421</v>
      </c>
      <c r="D1763" s="6" t="n">
        <v>0.42335</v>
      </c>
      <c r="E1763" s="6">
        <f>C1763*sel_scale</f>
        <v/>
      </c>
      <c r="F1763" s="6">
        <f>IF(AND(B1763&gt;=10,B1763&lt;=14),sel_ev_daily*sel_dayshare/5,IF(OR(B1763&gt;=22,B1763&lt;=5),sel_ev_daily*(1-sel_dayshare)/8,0))</f>
        <v/>
      </c>
    </row>
    <row r="1764">
      <c r="A1764" s="6" t="inlineStr">
        <is>
          <t>2012-09-12</t>
        </is>
      </c>
      <c r="B1764" s="6" t="n">
        <v>10</v>
      </c>
      <c r="C1764" s="6" t="n">
        <v>0.51061</v>
      </c>
      <c r="D1764" s="6" t="n">
        <v>0.58921</v>
      </c>
      <c r="E1764" s="6">
        <f>C1764*sel_scale</f>
        <v/>
      </c>
      <c r="F1764" s="6">
        <f>IF(AND(B1764&gt;=10,B1764&lt;=14),sel_ev_daily*sel_dayshare/5,IF(OR(B1764&gt;=22,B1764&lt;=5),sel_ev_daily*(1-sel_dayshare)/8,0))</f>
        <v/>
      </c>
    </row>
    <row r="1765">
      <c r="A1765" s="6" t="inlineStr">
        <is>
          <t>2012-09-12</t>
        </is>
      </c>
      <c r="B1765" s="6" t="n">
        <v>11</v>
      </c>
      <c r="C1765" s="6" t="n">
        <v>0.46977</v>
      </c>
      <c r="D1765" s="6" t="n">
        <v>0.6644600000000001</v>
      </c>
      <c r="E1765" s="6">
        <f>C1765*sel_scale</f>
        <v/>
      </c>
      <c r="F1765" s="6">
        <f>IF(AND(B1765&gt;=10,B1765&lt;=14),sel_ev_daily*sel_dayshare/5,IF(OR(B1765&gt;=22,B1765&lt;=5),sel_ev_daily*(1-sel_dayshare)/8,0))</f>
        <v/>
      </c>
    </row>
    <row r="1766">
      <c r="A1766" s="6" t="inlineStr">
        <is>
          <t>2012-09-12</t>
        </is>
      </c>
      <c r="B1766" s="6" t="n">
        <v>12</v>
      </c>
      <c r="C1766" s="6" t="n">
        <v>0.45748</v>
      </c>
      <c r="D1766" s="6" t="n">
        <v>0.65716</v>
      </c>
      <c r="E1766" s="6">
        <f>C1766*sel_scale</f>
        <v/>
      </c>
      <c r="F1766" s="6">
        <f>IF(AND(B1766&gt;=10,B1766&lt;=14),sel_ev_daily*sel_dayshare/5,IF(OR(B1766&gt;=22,B1766&lt;=5),sel_ev_daily*(1-sel_dayshare)/8,0))</f>
        <v/>
      </c>
    </row>
    <row r="1767">
      <c r="A1767" s="6" t="inlineStr">
        <is>
          <t>2012-09-12</t>
        </is>
      </c>
      <c r="B1767" s="6" t="n">
        <v>13</v>
      </c>
      <c r="C1767" s="6" t="n">
        <v>0.4548</v>
      </c>
      <c r="D1767" s="6" t="n">
        <v>0.60911</v>
      </c>
      <c r="E1767" s="6">
        <f>C1767*sel_scale</f>
        <v/>
      </c>
      <c r="F1767" s="6">
        <f>IF(AND(B1767&gt;=10,B1767&lt;=14),sel_ev_daily*sel_dayshare/5,IF(OR(B1767&gt;=22,B1767&lt;=5),sel_ev_daily*(1-sel_dayshare)/8,0))</f>
        <v/>
      </c>
    </row>
    <row r="1768">
      <c r="A1768" s="6" t="inlineStr">
        <is>
          <t>2012-09-12</t>
        </is>
      </c>
      <c r="B1768" s="6" t="n">
        <v>14</v>
      </c>
      <c r="C1768" s="6" t="n">
        <v>0.43796</v>
      </c>
      <c r="D1768" s="6" t="n">
        <v>0.49028</v>
      </c>
      <c r="E1768" s="6">
        <f>C1768*sel_scale</f>
        <v/>
      </c>
      <c r="F1768" s="6">
        <f>IF(AND(B1768&gt;=10,B1768&lt;=14),sel_ev_daily*sel_dayshare/5,IF(OR(B1768&gt;=22,B1768&lt;=5),sel_ev_daily*(1-sel_dayshare)/8,0))</f>
        <v/>
      </c>
    </row>
    <row r="1769">
      <c r="A1769" s="6" t="inlineStr">
        <is>
          <t>2012-09-12</t>
        </is>
      </c>
      <c r="B1769" s="6" t="n">
        <v>15</v>
      </c>
      <c r="C1769" s="6" t="n">
        <v>0.43567</v>
      </c>
      <c r="D1769" s="6" t="n">
        <v>0.29702</v>
      </c>
      <c r="E1769" s="6">
        <f>C1769*sel_scale</f>
        <v/>
      </c>
      <c r="F1769" s="6">
        <f>IF(AND(B1769&gt;=10,B1769&lt;=14),sel_ev_daily*sel_dayshare/5,IF(OR(B1769&gt;=22,B1769&lt;=5),sel_ev_daily*(1-sel_dayshare)/8,0))</f>
        <v/>
      </c>
    </row>
    <row r="1770">
      <c r="A1770" s="6" t="inlineStr">
        <is>
          <t>2012-09-12</t>
        </is>
      </c>
      <c r="B1770" s="6" t="n">
        <v>16</v>
      </c>
      <c r="C1770" s="6" t="n">
        <v>0.52371</v>
      </c>
      <c r="D1770" s="6" t="n">
        <v>0.10078</v>
      </c>
      <c r="E1770" s="6">
        <f>C1770*sel_scale</f>
        <v/>
      </c>
      <c r="F1770" s="6">
        <f>IF(AND(B1770&gt;=10,B1770&lt;=14),sel_ev_daily*sel_dayshare/5,IF(OR(B1770&gt;=22,B1770&lt;=5),sel_ev_daily*(1-sel_dayshare)/8,0))</f>
        <v/>
      </c>
    </row>
    <row r="1771">
      <c r="A1771" s="6" t="inlineStr">
        <is>
          <t>2012-09-12</t>
        </is>
      </c>
      <c r="B1771" s="6" t="n">
        <v>17</v>
      </c>
      <c r="C1771" s="6" t="n">
        <v>0.79308</v>
      </c>
      <c r="D1771" s="6" t="n">
        <v>0.00744</v>
      </c>
      <c r="E1771" s="6">
        <f>C1771*sel_scale</f>
        <v/>
      </c>
      <c r="F1771" s="6">
        <f>IF(AND(B1771&gt;=10,B1771&lt;=14),sel_ev_daily*sel_dayshare/5,IF(OR(B1771&gt;=22,B1771&lt;=5),sel_ev_daily*(1-sel_dayshare)/8,0))</f>
        <v/>
      </c>
    </row>
    <row r="1772">
      <c r="A1772" s="6" t="inlineStr">
        <is>
          <t>2012-09-12</t>
        </is>
      </c>
      <c r="B1772" s="6" t="n">
        <v>18</v>
      </c>
      <c r="C1772" s="6" t="n">
        <v>0.94141</v>
      </c>
      <c r="D1772" s="6" t="n">
        <v>8.000000000000001e-05</v>
      </c>
      <c r="E1772" s="6">
        <f>C1772*sel_scale</f>
        <v/>
      </c>
      <c r="F1772" s="6">
        <f>IF(AND(B1772&gt;=10,B1772&lt;=14),sel_ev_daily*sel_dayshare/5,IF(OR(B1772&gt;=22,B1772&lt;=5),sel_ev_daily*(1-sel_dayshare)/8,0))</f>
        <v/>
      </c>
    </row>
    <row r="1773">
      <c r="A1773" s="6" t="inlineStr">
        <is>
          <t>2012-09-12</t>
        </is>
      </c>
      <c r="B1773" s="6" t="n">
        <v>19</v>
      </c>
      <c r="C1773" s="6" t="n">
        <v>0.9216800000000001</v>
      </c>
      <c r="D1773" s="6" t="n">
        <v>0.00013</v>
      </c>
      <c r="E1773" s="6">
        <f>C1773*sel_scale</f>
        <v/>
      </c>
      <c r="F1773" s="6">
        <f>IF(AND(B1773&gt;=10,B1773&lt;=14),sel_ev_daily*sel_dayshare/5,IF(OR(B1773&gt;=22,B1773&lt;=5),sel_ev_daily*(1-sel_dayshare)/8,0))</f>
        <v/>
      </c>
    </row>
    <row r="1774">
      <c r="A1774" s="6" t="inlineStr">
        <is>
          <t>2012-09-12</t>
        </is>
      </c>
      <c r="B1774" s="6" t="n">
        <v>20</v>
      </c>
      <c r="C1774" s="6" t="n">
        <v>0.83874</v>
      </c>
      <c r="D1774" s="6" t="n">
        <v>6e-05</v>
      </c>
      <c r="E1774" s="6">
        <f>C1774*sel_scale</f>
        <v/>
      </c>
      <c r="F1774" s="6">
        <f>IF(AND(B1774&gt;=10,B1774&lt;=14),sel_ev_daily*sel_dayshare/5,IF(OR(B1774&gt;=22,B1774&lt;=5),sel_ev_daily*(1-sel_dayshare)/8,0))</f>
        <v/>
      </c>
    </row>
    <row r="1775">
      <c r="A1775" s="6" t="inlineStr">
        <is>
          <t>2012-09-12</t>
        </is>
      </c>
      <c r="B1775" s="6" t="n">
        <v>21</v>
      </c>
      <c r="C1775" s="6" t="n">
        <v>0.80951</v>
      </c>
      <c r="D1775" s="6" t="n">
        <v>0.00011</v>
      </c>
      <c r="E1775" s="6">
        <f>C1775*sel_scale</f>
        <v/>
      </c>
      <c r="F1775" s="6">
        <f>IF(AND(B1775&gt;=10,B1775&lt;=14),sel_ev_daily*sel_dayshare/5,IF(OR(B1775&gt;=22,B1775&lt;=5),sel_ev_daily*(1-sel_dayshare)/8,0))</f>
        <v/>
      </c>
    </row>
    <row r="1776">
      <c r="A1776" s="6" t="inlineStr">
        <is>
          <t>2012-09-12</t>
        </is>
      </c>
      <c r="B1776" s="6" t="n">
        <v>22</v>
      </c>
      <c r="C1776" s="6" t="n">
        <v>0.79195</v>
      </c>
      <c r="D1776" s="6" t="n">
        <v>6e-05</v>
      </c>
      <c r="E1776" s="6">
        <f>C1776*sel_scale</f>
        <v/>
      </c>
      <c r="F1776" s="6">
        <f>IF(AND(B1776&gt;=10,B1776&lt;=14),sel_ev_daily*sel_dayshare/5,IF(OR(B1776&gt;=22,B1776&lt;=5),sel_ev_daily*(1-sel_dayshare)/8,0))</f>
        <v/>
      </c>
    </row>
    <row r="1777">
      <c r="A1777" s="6" t="inlineStr">
        <is>
          <t>2012-09-12</t>
        </is>
      </c>
      <c r="B1777" s="6" t="n">
        <v>23</v>
      </c>
      <c r="C1777" s="6" t="n">
        <v>0.90748</v>
      </c>
      <c r="D1777" s="6" t="n">
        <v>0.00027</v>
      </c>
      <c r="E1777" s="6">
        <f>C1777*sel_scale</f>
        <v/>
      </c>
      <c r="F1777" s="6">
        <f>IF(AND(B1777&gt;=10,B1777&lt;=14),sel_ev_daily*sel_dayshare/5,IF(OR(B1777&gt;=22,B1777&lt;=5),sel_ev_daily*(1-sel_dayshare)/8,0))</f>
        <v/>
      </c>
    </row>
    <row r="1778">
      <c r="A1778" s="6" t="inlineStr">
        <is>
          <t>2012-09-13</t>
        </is>
      </c>
      <c r="B1778" s="6" t="n">
        <v>0</v>
      </c>
      <c r="C1778" s="6" t="n">
        <v>0.92441</v>
      </c>
      <c r="D1778" s="6" t="n">
        <v>0.00098</v>
      </c>
      <c r="E1778" s="6">
        <f>C1778*sel_scale</f>
        <v/>
      </c>
      <c r="F1778" s="6">
        <f>IF(AND(B1778&gt;=10,B1778&lt;=14),sel_ev_daily*sel_dayshare/5,IF(OR(B1778&gt;=22,B1778&lt;=5),sel_ev_daily*(1-sel_dayshare)/8,0))</f>
        <v/>
      </c>
    </row>
    <row r="1779">
      <c r="A1779" s="6" t="inlineStr">
        <is>
          <t>2012-09-13</t>
        </is>
      </c>
      <c r="B1779" s="6" t="n">
        <v>1</v>
      </c>
      <c r="C1779" s="6" t="n">
        <v>0.70322</v>
      </c>
      <c r="D1779" s="6" t="n">
        <v>0.00184</v>
      </c>
      <c r="E1779" s="6">
        <f>C1779*sel_scale</f>
        <v/>
      </c>
      <c r="F1779" s="6">
        <f>IF(AND(B1779&gt;=10,B1779&lt;=14),sel_ev_daily*sel_dayshare/5,IF(OR(B1779&gt;=22,B1779&lt;=5),sel_ev_daily*(1-sel_dayshare)/8,0))</f>
        <v/>
      </c>
    </row>
    <row r="1780">
      <c r="A1780" s="6" t="inlineStr">
        <is>
          <t>2012-09-13</t>
        </is>
      </c>
      <c r="B1780" s="6" t="n">
        <v>2</v>
      </c>
      <c r="C1780" s="6" t="n">
        <v>0.47726</v>
      </c>
      <c r="D1780" s="6" t="n">
        <v>0.00227</v>
      </c>
      <c r="E1780" s="6">
        <f>C1780*sel_scale</f>
        <v/>
      </c>
      <c r="F1780" s="6">
        <f>IF(AND(B1780&gt;=10,B1780&lt;=14),sel_ev_daily*sel_dayshare/5,IF(OR(B1780&gt;=22,B1780&lt;=5),sel_ev_daily*(1-sel_dayshare)/8,0))</f>
        <v/>
      </c>
    </row>
    <row r="1781">
      <c r="A1781" s="6" t="inlineStr">
        <is>
          <t>2012-09-13</t>
        </is>
      </c>
      <c r="B1781" s="6" t="n">
        <v>3</v>
      </c>
      <c r="C1781" s="6" t="n">
        <v>0.39811</v>
      </c>
      <c r="D1781" s="6" t="n">
        <v>0.00255</v>
      </c>
      <c r="E1781" s="6">
        <f>C1781*sel_scale</f>
        <v/>
      </c>
      <c r="F1781" s="6">
        <f>IF(AND(B1781&gt;=10,B1781&lt;=14),sel_ev_daily*sel_dayshare/5,IF(OR(B1781&gt;=22,B1781&lt;=5),sel_ev_daily*(1-sel_dayshare)/8,0))</f>
        <v/>
      </c>
    </row>
    <row r="1782">
      <c r="A1782" s="6" t="inlineStr">
        <is>
          <t>2012-09-13</t>
        </is>
      </c>
      <c r="B1782" s="6" t="n">
        <v>4</v>
      </c>
      <c r="C1782" s="6" t="n">
        <v>0.406</v>
      </c>
      <c r="D1782" s="6" t="n">
        <v>0.00254</v>
      </c>
      <c r="E1782" s="6">
        <f>C1782*sel_scale</f>
        <v/>
      </c>
      <c r="F1782" s="6">
        <f>IF(AND(B1782&gt;=10,B1782&lt;=14),sel_ev_daily*sel_dayshare/5,IF(OR(B1782&gt;=22,B1782&lt;=5),sel_ev_daily*(1-sel_dayshare)/8,0))</f>
        <v/>
      </c>
    </row>
    <row r="1783">
      <c r="A1783" s="6" t="inlineStr">
        <is>
          <t>2012-09-13</t>
        </is>
      </c>
      <c r="B1783" s="6" t="n">
        <v>5</v>
      </c>
      <c r="C1783" s="6" t="n">
        <v>0.48566</v>
      </c>
      <c r="D1783" s="6" t="n">
        <v>0.00267</v>
      </c>
      <c r="E1783" s="6">
        <f>C1783*sel_scale</f>
        <v/>
      </c>
      <c r="F1783" s="6">
        <f>IF(AND(B1783&gt;=10,B1783&lt;=14),sel_ev_daily*sel_dayshare/5,IF(OR(B1783&gt;=22,B1783&lt;=5),sel_ev_daily*(1-sel_dayshare)/8,0))</f>
        <v/>
      </c>
    </row>
    <row r="1784">
      <c r="A1784" s="6" t="inlineStr">
        <is>
          <t>2012-09-13</t>
        </is>
      </c>
      <c r="B1784" s="6" t="n">
        <v>6</v>
      </c>
      <c r="C1784" s="6" t="n">
        <v>0.70902</v>
      </c>
      <c r="D1784" s="6" t="n">
        <v>0.02475</v>
      </c>
      <c r="E1784" s="6">
        <f>C1784*sel_scale</f>
        <v/>
      </c>
      <c r="F1784" s="6">
        <f>IF(AND(B1784&gt;=10,B1784&lt;=14),sel_ev_daily*sel_dayshare/5,IF(OR(B1784&gt;=22,B1784&lt;=5),sel_ev_daily*(1-sel_dayshare)/8,0))</f>
        <v/>
      </c>
    </row>
    <row r="1785">
      <c r="A1785" s="6" t="inlineStr">
        <is>
          <t>2012-09-13</t>
        </is>
      </c>
      <c r="B1785" s="6" t="n">
        <v>7</v>
      </c>
      <c r="C1785" s="6" t="n">
        <v>0.67621</v>
      </c>
      <c r="D1785" s="6" t="n">
        <v>0.13683</v>
      </c>
      <c r="E1785" s="6">
        <f>C1785*sel_scale</f>
        <v/>
      </c>
      <c r="F1785" s="6">
        <f>IF(AND(B1785&gt;=10,B1785&lt;=14),sel_ev_daily*sel_dayshare/5,IF(OR(B1785&gt;=22,B1785&lt;=5),sel_ev_daily*(1-sel_dayshare)/8,0))</f>
        <v/>
      </c>
    </row>
    <row r="1786">
      <c r="A1786" s="6" t="inlineStr">
        <is>
          <t>2012-09-13</t>
        </is>
      </c>
      <c r="B1786" s="6" t="n">
        <v>8</v>
      </c>
      <c r="C1786" s="6" t="n">
        <v>0.62764</v>
      </c>
      <c r="D1786" s="6" t="n">
        <v>0.25021</v>
      </c>
      <c r="E1786" s="6">
        <f>C1786*sel_scale</f>
        <v/>
      </c>
      <c r="F1786" s="6">
        <f>IF(AND(B1786&gt;=10,B1786&lt;=14),sel_ev_daily*sel_dayshare/5,IF(OR(B1786&gt;=22,B1786&lt;=5),sel_ev_daily*(1-sel_dayshare)/8,0))</f>
        <v/>
      </c>
    </row>
    <row r="1787">
      <c r="A1787" s="6" t="inlineStr">
        <is>
          <t>2012-09-13</t>
        </is>
      </c>
      <c r="B1787" s="6" t="n">
        <v>9</v>
      </c>
      <c r="C1787" s="6" t="n">
        <v>0.54832</v>
      </c>
      <c r="D1787" s="6" t="n">
        <v>0.39823</v>
      </c>
      <c r="E1787" s="6">
        <f>C1787*sel_scale</f>
        <v/>
      </c>
      <c r="F1787" s="6">
        <f>IF(AND(B1787&gt;=10,B1787&lt;=14),sel_ev_daily*sel_dayshare/5,IF(OR(B1787&gt;=22,B1787&lt;=5),sel_ev_daily*(1-sel_dayshare)/8,0))</f>
        <v/>
      </c>
    </row>
    <row r="1788">
      <c r="A1788" s="6" t="inlineStr">
        <is>
          <t>2012-09-13</t>
        </is>
      </c>
      <c r="B1788" s="6" t="n">
        <v>10</v>
      </c>
      <c r="C1788" s="6" t="n">
        <v>0.50544</v>
      </c>
      <c r="D1788" s="6" t="n">
        <v>0.43241</v>
      </c>
      <c r="E1788" s="6">
        <f>C1788*sel_scale</f>
        <v/>
      </c>
      <c r="F1788" s="6">
        <f>IF(AND(B1788&gt;=10,B1788&lt;=14),sel_ev_daily*sel_dayshare/5,IF(OR(B1788&gt;=22,B1788&lt;=5),sel_ev_daily*(1-sel_dayshare)/8,0))</f>
        <v/>
      </c>
    </row>
    <row r="1789">
      <c r="A1789" s="6" t="inlineStr">
        <is>
          <t>2012-09-13</t>
        </is>
      </c>
      <c r="B1789" s="6" t="n">
        <v>11</v>
      </c>
      <c r="C1789" s="6" t="n">
        <v>0.47265</v>
      </c>
      <c r="D1789" s="6" t="n">
        <v>0.35051</v>
      </c>
      <c r="E1789" s="6">
        <f>C1789*sel_scale</f>
        <v/>
      </c>
      <c r="F1789" s="6">
        <f>IF(AND(B1789&gt;=10,B1789&lt;=14),sel_ev_daily*sel_dayshare/5,IF(OR(B1789&gt;=22,B1789&lt;=5),sel_ev_daily*(1-sel_dayshare)/8,0))</f>
        <v/>
      </c>
    </row>
    <row r="1790">
      <c r="A1790" s="6" t="inlineStr">
        <is>
          <t>2012-09-13</t>
        </is>
      </c>
      <c r="B1790" s="6" t="n">
        <v>12</v>
      </c>
      <c r="C1790" s="6" t="n">
        <v>0.47225</v>
      </c>
      <c r="D1790" s="6" t="n">
        <v>0.13029</v>
      </c>
      <c r="E1790" s="6">
        <f>C1790*sel_scale</f>
        <v/>
      </c>
      <c r="F1790" s="6">
        <f>IF(AND(B1790&gt;=10,B1790&lt;=14),sel_ev_daily*sel_dayshare/5,IF(OR(B1790&gt;=22,B1790&lt;=5),sel_ev_daily*(1-sel_dayshare)/8,0))</f>
        <v/>
      </c>
    </row>
    <row r="1791">
      <c r="A1791" s="6" t="inlineStr">
        <is>
          <t>2012-09-13</t>
        </is>
      </c>
      <c r="B1791" s="6" t="n">
        <v>13</v>
      </c>
      <c r="C1791" s="6" t="n">
        <v>0.47108</v>
      </c>
      <c r="D1791" s="6" t="n">
        <v>0.079</v>
      </c>
      <c r="E1791" s="6">
        <f>C1791*sel_scale</f>
        <v/>
      </c>
      <c r="F1791" s="6">
        <f>IF(AND(B1791&gt;=10,B1791&lt;=14),sel_ev_daily*sel_dayshare/5,IF(OR(B1791&gt;=22,B1791&lt;=5),sel_ev_daily*(1-sel_dayshare)/8,0))</f>
        <v/>
      </c>
    </row>
    <row r="1792">
      <c r="A1792" s="6" t="inlineStr">
        <is>
          <t>2012-09-13</t>
        </is>
      </c>
      <c r="B1792" s="6" t="n">
        <v>14</v>
      </c>
      <c r="C1792" s="6" t="n">
        <v>0.5190900000000001</v>
      </c>
      <c r="D1792" s="6" t="n">
        <v>0.03775</v>
      </c>
      <c r="E1792" s="6">
        <f>C1792*sel_scale</f>
        <v/>
      </c>
      <c r="F1792" s="6">
        <f>IF(AND(B1792&gt;=10,B1792&lt;=14),sel_ev_daily*sel_dayshare/5,IF(OR(B1792&gt;=22,B1792&lt;=5),sel_ev_daily*(1-sel_dayshare)/8,0))</f>
        <v/>
      </c>
    </row>
    <row r="1793">
      <c r="A1793" s="6" t="inlineStr">
        <is>
          <t>2012-09-13</t>
        </is>
      </c>
      <c r="B1793" s="6" t="n">
        <v>15</v>
      </c>
      <c r="C1793" s="6" t="n">
        <v>0.57821</v>
      </c>
      <c r="D1793" s="6" t="n">
        <v>0.019</v>
      </c>
      <c r="E1793" s="6">
        <f>C1793*sel_scale</f>
        <v/>
      </c>
      <c r="F1793" s="6">
        <f>IF(AND(B1793&gt;=10,B1793&lt;=14),sel_ev_daily*sel_dayshare/5,IF(OR(B1793&gt;=22,B1793&lt;=5),sel_ev_daily*(1-sel_dayshare)/8,0))</f>
        <v/>
      </c>
    </row>
    <row r="1794">
      <c r="A1794" s="6" t="inlineStr">
        <is>
          <t>2012-09-13</t>
        </is>
      </c>
      <c r="B1794" s="6" t="n">
        <v>16</v>
      </c>
      <c r="C1794" s="6" t="n">
        <v>0.7378</v>
      </c>
      <c r="D1794" s="6" t="n">
        <v>0.00644</v>
      </c>
      <c r="E1794" s="6">
        <f>C1794*sel_scale</f>
        <v/>
      </c>
      <c r="F1794" s="6">
        <f>IF(AND(B1794&gt;=10,B1794&lt;=14),sel_ev_daily*sel_dayshare/5,IF(OR(B1794&gt;=22,B1794&lt;=5),sel_ev_daily*(1-sel_dayshare)/8,0))</f>
        <v/>
      </c>
    </row>
    <row r="1795">
      <c r="A1795" s="6" t="inlineStr">
        <is>
          <t>2012-09-13</t>
        </is>
      </c>
      <c r="B1795" s="6" t="n">
        <v>17</v>
      </c>
      <c r="C1795" s="6" t="n">
        <v>0.93082</v>
      </c>
      <c r="D1795" s="6" t="n">
        <v>0.00434</v>
      </c>
      <c r="E1795" s="6">
        <f>C1795*sel_scale</f>
        <v/>
      </c>
      <c r="F1795" s="6">
        <f>IF(AND(B1795&gt;=10,B1795&lt;=14),sel_ev_daily*sel_dayshare/5,IF(OR(B1795&gt;=22,B1795&lt;=5),sel_ev_daily*(1-sel_dayshare)/8,0))</f>
        <v/>
      </c>
    </row>
    <row r="1796">
      <c r="A1796" s="6" t="inlineStr">
        <is>
          <t>2012-09-13</t>
        </is>
      </c>
      <c r="B1796" s="6" t="n">
        <v>18</v>
      </c>
      <c r="C1796" s="6" t="n">
        <v>1.15942</v>
      </c>
      <c r="D1796" s="6" t="n">
        <v>0.0001</v>
      </c>
      <c r="E1796" s="6">
        <f>C1796*sel_scale</f>
        <v/>
      </c>
      <c r="F1796" s="6">
        <f>IF(AND(B1796&gt;=10,B1796&lt;=14),sel_ev_daily*sel_dayshare/5,IF(OR(B1796&gt;=22,B1796&lt;=5),sel_ev_daily*(1-sel_dayshare)/8,0))</f>
        <v/>
      </c>
    </row>
    <row r="1797">
      <c r="A1797" s="6" t="inlineStr">
        <is>
          <t>2012-09-13</t>
        </is>
      </c>
      <c r="B1797" s="6" t="n">
        <v>19</v>
      </c>
      <c r="C1797" s="6" t="n">
        <v>1.17014</v>
      </c>
      <c r="D1797" s="6" t="n">
        <v>8.000000000000001e-05</v>
      </c>
      <c r="E1797" s="6">
        <f>C1797*sel_scale</f>
        <v/>
      </c>
      <c r="F1797" s="6">
        <f>IF(AND(B1797&gt;=10,B1797&lt;=14),sel_ev_daily*sel_dayshare/5,IF(OR(B1797&gt;=22,B1797&lt;=5),sel_ev_daily*(1-sel_dayshare)/8,0))</f>
        <v/>
      </c>
    </row>
    <row r="1798">
      <c r="A1798" s="6" t="inlineStr">
        <is>
          <t>2012-09-13</t>
        </is>
      </c>
      <c r="B1798" s="6" t="n">
        <v>20</v>
      </c>
      <c r="C1798" s="6" t="n">
        <v>1.02711</v>
      </c>
      <c r="D1798" s="6" t="n">
        <v>0.0001</v>
      </c>
      <c r="E1798" s="6">
        <f>C1798*sel_scale</f>
        <v/>
      </c>
      <c r="F1798" s="6">
        <f>IF(AND(B1798&gt;=10,B1798&lt;=14),sel_ev_daily*sel_dayshare/5,IF(OR(B1798&gt;=22,B1798&lt;=5),sel_ev_daily*(1-sel_dayshare)/8,0))</f>
        <v/>
      </c>
    </row>
    <row r="1799">
      <c r="A1799" s="6" t="inlineStr">
        <is>
          <t>2012-09-13</t>
        </is>
      </c>
      <c r="B1799" s="6" t="n">
        <v>21</v>
      </c>
      <c r="C1799" s="6" t="n">
        <v>0.9775199999999999</v>
      </c>
      <c r="D1799" s="6" t="n">
        <v>0.00014</v>
      </c>
      <c r="E1799" s="6">
        <f>C1799*sel_scale</f>
        <v/>
      </c>
      <c r="F1799" s="6">
        <f>IF(AND(B1799&gt;=10,B1799&lt;=14),sel_ev_daily*sel_dayshare/5,IF(OR(B1799&gt;=22,B1799&lt;=5),sel_ev_daily*(1-sel_dayshare)/8,0))</f>
        <v/>
      </c>
    </row>
    <row r="1800">
      <c r="A1800" s="6" t="inlineStr">
        <is>
          <t>2012-09-13</t>
        </is>
      </c>
      <c r="B1800" s="6" t="n">
        <v>22</v>
      </c>
      <c r="C1800" s="6" t="n">
        <v>0.96141</v>
      </c>
      <c r="D1800" s="6" t="n">
        <v>9.000000000000001e-05</v>
      </c>
      <c r="E1800" s="6">
        <f>C1800*sel_scale</f>
        <v/>
      </c>
      <c r="F1800" s="6">
        <f>IF(AND(B1800&gt;=10,B1800&lt;=14),sel_ev_daily*sel_dayshare/5,IF(OR(B1800&gt;=22,B1800&lt;=5),sel_ev_daily*(1-sel_dayshare)/8,0))</f>
        <v/>
      </c>
    </row>
    <row r="1801">
      <c r="A1801" s="6" t="inlineStr">
        <is>
          <t>2012-09-13</t>
        </is>
      </c>
      <c r="B1801" s="6" t="n">
        <v>23</v>
      </c>
      <c r="C1801" s="6" t="n">
        <v>1.01316</v>
      </c>
      <c r="D1801" s="6" t="n">
        <v>0.00029</v>
      </c>
      <c r="E1801" s="6">
        <f>C1801*sel_scale</f>
        <v/>
      </c>
      <c r="F1801" s="6">
        <f>IF(AND(B1801&gt;=10,B1801&lt;=14),sel_ev_daily*sel_dayshare/5,IF(OR(B1801&gt;=22,B1801&lt;=5),sel_ev_daily*(1-sel_dayshare)/8,0))</f>
        <v/>
      </c>
    </row>
    <row r="1802">
      <c r="A1802" s="6" t="inlineStr">
        <is>
          <t>2012-09-14</t>
        </is>
      </c>
      <c r="B1802" s="6" t="n">
        <v>0</v>
      </c>
      <c r="C1802" s="6" t="n">
        <v>1.07958</v>
      </c>
      <c r="D1802" s="6" t="n">
        <v>0.00103</v>
      </c>
      <c r="E1802" s="6">
        <f>C1802*sel_scale</f>
        <v/>
      </c>
      <c r="F1802" s="6">
        <f>IF(AND(B1802&gt;=10,B1802&lt;=14),sel_ev_daily*sel_dayshare/5,IF(OR(B1802&gt;=22,B1802&lt;=5),sel_ev_daily*(1-sel_dayshare)/8,0))</f>
        <v/>
      </c>
    </row>
    <row r="1803">
      <c r="A1803" s="6" t="inlineStr">
        <is>
          <t>2012-09-14</t>
        </is>
      </c>
      <c r="B1803" s="6" t="n">
        <v>1</v>
      </c>
      <c r="C1803" s="6" t="n">
        <v>0.79609</v>
      </c>
      <c r="D1803" s="6" t="n">
        <v>0.00173</v>
      </c>
      <c r="E1803" s="6">
        <f>C1803*sel_scale</f>
        <v/>
      </c>
      <c r="F1803" s="6">
        <f>IF(AND(B1803&gt;=10,B1803&lt;=14),sel_ev_daily*sel_dayshare/5,IF(OR(B1803&gt;=22,B1803&lt;=5),sel_ev_daily*(1-sel_dayshare)/8,0))</f>
        <v/>
      </c>
    </row>
    <row r="1804">
      <c r="A1804" s="6" t="inlineStr">
        <is>
          <t>2012-09-14</t>
        </is>
      </c>
      <c r="B1804" s="6" t="n">
        <v>2</v>
      </c>
      <c r="C1804" s="6" t="n">
        <v>0.57089</v>
      </c>
      <c r="D1804" s="6" t="n">
        <v>0.00225</v>
      </c>
      <c r="E1804" s="6">
        <f>C1804*sel_scale</f>
        <v/>
      </c>
      <c r="F1804" s="6">
        <f>IF(AND(B1804&gt;=10,B1804&lt;=14),sel_ev_daily*sel_dayshare/5,IF(OR(B1804&gt;=22,B1804&lt;=5),sel_ev_daily*(1-sel_dayshare)/8,0))</f>
        <v/>
      </c>
    </row>
    <row r="1805">
      <c r="A1805" s="6" t="inlineStr">
        <is>
          <t>2012-09-14</t>
        </is>
      </c>
      <c r="B1805" s="6" t="n">
        <v>3</v>
      </c>
      <c r="C1805" s="6" t="n">
        <v>0.46111</v>
      </c>
      <c r="D1805" s="6" t="n">
        <v>0.00245</v>
      </c>
      <c r="E1805" s="6">
        <f>C1805*sel_scale</f>
        <v/>
      </c>
      <c r="F1805" s="6">
        <f>IF(AND(B1805&gt;=10,B1805&lt;=14),sel_ev_daily*sel_dayshare/5,IF(OR(B1805&gt;=22,B1805&lt;=5),sel_ev_daily*(1-sel_dayshare)/8,0))</f>
        <v/>
      </c>
    </row>
    <row r="1806">
      <c r="A1806" s="6" t="inlineStr">
        <is>
          <t>2012-09-14</t>
        </is>
      </c>
      <c r="B1806" s="6" t="n">
        <v>4</v>
      </c>
      <c r="C1806" s="6" t="n">
        <v>0.45911</v>
      </c>
      <c r="D1806" s="6" t="n">
        <v>0.00253</v>
      </c>
      <c r="E1806" s="6">
        <f>C1806*sel_scale</f>
        <v/>
      </c>
      <c r="F1806" s="6">
        <f>IF(AND(B1806&gt;=10,B1806&lt;=14),sel_ev_daily*sel_dayshare/5,IF(OR(B1806&gt;=22,B1806&lt;=5),sel_ev_daily*(1-sel_dayshare)/8,0))</f>
        <v/>
      </c>
    </row>
    <row r="1807">
      <c r="A1807" s="6" t="inlineStr">
        <is>
          <t>2012-09-14</t>
        </is>
      </c>
      <c r="B1807" s="6" t="n">
        <v>5</v>
      </c>
      <c r="C1807" s="6" t="n">
        <v>0.58028</v>
      </c>
      <c r="D1807" s="6" t="n">
        <v>0.00248</v>
      </c>
      <c r="E1807" s="6">
        <f>C1807*sel_scale</f>
        <v/>
      </c>
      <c r="F1807" s="6">
        <f>IF(AND(B1807&gt;=10,B1807&lt;=14),sel_ev_daily*sel_dayshare/5,IF(OR(B1807&gt;=22,B1807&lt;=5),sel_ev_daily*(1-sel_dayshare)/8,0))</f>
        <v/>
      </c>
    </row>
    <row r="1808">
      <c r="A1808" s="6" t="inlineStr">
        <is>
          <t>2012-09-14</t>
        </is>
      </c>
      <c r="B1808" s="6" t="n">
        <v>6</v>
      </c>
      <c r="C1808" s="6" t="n">
        <v>0.76474</v>
      </c>
      <c r="D1808" s="6" t="n">
        <v>0.03789</v>
      </c>
      <c r="E1808" s="6">
        <f>C1808*sel_scale</f>
        <v/>
      </c>
      <c r="F1808" s="6">
        <f>IF(AND(B1808&gt;=10,B1808&lt;=14),sel_ev_daily*sel_dayshare/5,IF(OR(B1808&gt;=22,B1808&lt;=5),sel_ev_daily*(1-sel_dayshare)/8,0))</f>
        <v/>
      </c>
    </row>
    <row r="1809">
      <c r="A1809" s="6" t="inlineStr">
        <is>
          <t>2012-09-14</t>
        </is>
      </c>
      <c r="B1809" s="6" t="n">
        <v>7</v>
      </c>
      <c r="C1809" s="6" t="n">
        <v>0.82539</v>
      </c>
      <c r="D1809" s="6" t="n">
        <v>0.20348</v>
      </c>
      <c r="E1809" s="6">
        <f>C1809*sel_scale</f>
        <v/>
      </c>
      <c r="F1809" s="6">
        <f>IF(AND(B1809&gt;=10,B1809&lt;=14),sel_ev_daily*sel_dayshare/5,IF(OR(B1809&gt;=22,B1809&lt;=5),sel_ev_daily*(1-sel_dayshare)/8,0))</f>
        <v/>
      </c>
    </row>
    <row r="1810">
      <c r="A1810" s="6" t="inlineStr">
        <is>
          <t>2012-09-14</t>
        </is>
      </c>
      <c r="B1810" s="6" t="n">
        <v>8</v>
      </c>
      <c r="C1810" s="6" t="n">
        <v>0.76237</v>
      </c>
      <c r="D1810" s="6" t="n">
        <v>0.41351</v>
      </c>
      <c r="E1810" s="6">
        <f>C1810*sel_scale</f>
        <v/>
      </c>
      <c r="F1810" s="6">
        <f>IF(AND(B1810&gt;=10,B1810&lt;=14),sel_ev_daily*sel_dayshare/5,IF(OR(B1810&gt;=22,B1810&lt;=5),sel_ev_daily*(1-sel_dayshare)/8,0))</f>
        <v/>
      </c>
    </row>
    <row r="1811">
      <c r="A1811" s="6" t="inlineStr">
        <is>
          <t>2012-09-14</t>
        </is>
      </c>
      <c r="B1811" s="6" t="n">
        <v>9</v>
      </c>
      <c r="C1811" s="6" t="n">
        <v>0.6463</v>
      </c>
      <c r="D1811" s="6" t="n">
        <v>0.58901</v>
      </c>
      <c r="E1811" s="6">
        <f>C1811*sel_scale</f>
        <v/>
      </c>
      <c r="F1811" s="6">
        <f>IF(AND(B1811&gt;=10,B1811&lt;=14),sel_ev_daily*sel_dayshare/5,IF(OR(B1811&gt;=22,B1811&lt;=5),sel_ev_daily*(1-sel_dayshare)/8,0))</f>
        <v/>
      </c>
    </row>
    <row r="1812">
      <c r="A1812" s="6" t="inlineStr">
        <is>
          <t>2012-09-14</t>
        </is>
      </c>
      <c r="B1812" s="6" t="n">
        <v>10</v>
      </c>
      <c r="C1812" s="6" t="n">
        <v>0.53782</v>
      </c>
      <c r="D1812" s="6" t="n">
        <v>0.69165</v>
      </c>
      <c r="E1812" s="6">
        <f>C1812*sel_scale</f>
        <v/>
      </c>
      <c r="F1812" s="6">
        <f>IF(AND(B1812&gt;=10,B1812&lt;=14),sel_ev_daily*sel_dayshare/5,IF(OR(B1812&gt;=22,B1812&lt;=5),sel_ev_daily*(1-sel_dayshare)/8,0))</f>
        <v/>
      </c>
    </row>
    <row r="1813">
      <c r="A1813" s="6" t="inlineStr">
        <is>
          <t>2012-09-14</t>
        </is>
      </c>
      <c r="B1813" s="6" t="n">
        <v>11</v>
      </c>
      <c r="C1813" s="6" t="n">
        <v>0.5375799999999999</v>
      </c>
      <c r="D1813" s="6" t="n">
        <v>0.7266</v>
      </c>
      <c r="E1813" s="6">
        <f>C1813*sel_scale</f>
        <v/>
      </c>
      <c r="F1813" s="6">
        <f>IF(AND(B1813&gt;=10,B1813&lt;=14),sel_ev_daily*sel_dayshare/5,IF(OR(B1813&gt;=22,B1813&lt;=5),sel_ev_daily*(1-sel_dayshare)/8,0))</f>
        <v/>
      </c>
    </row>
    <row r="1814">
      <c r="A1814" s="6" t="inlineStr">
        <is>
          <t>2012-09-14</t>
        </is>
      </c>
      <c r="B1814" s="6" t="n">
        <v>12</v>
      </c>
      <c r="C1814" s="6" t="n">
        <v>0.50718</v>
      </c>
      <c r="D1814" s="6" t="n">
        <v>0.7059299999999999</v>
      </c>
      <c r="E1814" s="6">
        <f>C1814*sel_scale</f>
        <v/>
      </c>
      <c r="F1814" s="6">
        <f>IF(AND(B1814&gt;=10,B1814&lt;=14),sel_ev_daily*sel_dayshare/5,IF(OR(B1814&gt;=22,B1814&lt;=5),sel_ev_daily*(1-sel_dayshare)/8,0))</f>
        <v/>
      </c>
    </row>
    <row r="1815">
      <c r="A1815" s="6" t="inlineStr">
        <is>
          <t>2012-09-14</t>
        </is>
      </c>
      <c r="B1815" s="6" t="n">
        <v>13</v>
      </c>
      <c r="C1815" s="6" t="n">
        <v>0.4569</v>
      </c>
      <c r="D1815" s="6" t="n">
        <v>0.6425</v>
      </c>
      <c r="E1815" s="6">
        <f>C1815*sel_scale</f>
        <v/>
      </c>
      <c r="F1815" s="6">
        <f>IF(AND(B1815&gt;=10,B1815&lt;=14),sel_ev_daily*sel_dayshare/5,IF(OR(B1815&gt;=22,B1815&lt;=5),sel_ev_daily*(1-sel_dayshare)/8,0))</f>
        <v/>
      </c>
    </row>
    <row r="1816">
      <c r="A1816" s="6" t="inlineStr">
        <is>
          <t>2012-09-14</t>
        </is>
      </c>
      <c r="B1816" s="6" t="n">
        <v>14</v>
      </c>
      <c r="C1816" s="6" t="n">
        <v>0.45112</v>
      </c>
      <c r="D1816" s="6" t="n">
        <v>0.51337</v>
      </c>
      <c r="E1816" s="6">
        <f>C1816*sel_scale</f>
        <v/>
      </c>
      <c r="F1816" s="6">
        <f>IF(AND(B1816&gt;=10,B1816&lt;=14),sel_ev_daily*sel_dayshare/5,IF(OR(B1816&gt;=22,B1816&lt;=5),sel_ev_daily*(1-sel_dayshare)/8,0))</f>
        <v/>
      </c>
    </row>
    <row r="1817">
      <c r="A1817" s="6" t="inlineStr">
        <is>
          <t>2012-09-14</t>
        </is>
      </c>
      <c r="B1817" s="6" t="n">
        <v>15</v>
      </c>
      <c r="C1817" s="6" t="n">
        <v>0.4695</v>
      </c>
      <c r="D1817" s="6" t="n">
        <v>0.3221</v>
      </c>
      <c r="E1817" s="6">
        <f>C1817*sel_scale</f>
        <v/>
      </c>
      <c r="F1817" s="6">
        <f>IF(AND(B1817&gt;=10,B1817&lt;=14),sel_ev_daily*sel_dayshare/5,IF(OR(B1817&gt;=22,B1817&lt;=5),sel_ev_daily*(1-sel_dayshare)/8,0))</f>
        <v/>
      </c>
    </row>
    <row r="1818">
      <c r="A1818" s="6" t="inlineStr">
        <is>
          <t>2012-09-14</t>
        </is>
      </c>
      <c r="B1818" s="6" t="n">
        <v>16</v>
      </c>
      <c r="C1818" s="6" t="n">
        <v>0.52558</v>
      </c>
      <c r="D1818" s="6" t="n">
        <v>0.11784</v>
      </c>
      <c r="E1818" s="6">
        <f>C1818*sel_scale</f>
        <v/>
      </c>
      <c r="F1818" s="6">
        <f>IF(AND(B1818&gt;=10,B1818&lt;=14),sel_ev_daily*sel_dayshare/5,IF(OR(B1818&gt;=22,B1818&lt;=5),sel_ev_daily*(1-sel_dayshare)/8,0))</f>
        <v/>
      </c>
    </row>
    <row r="1819">
      <c r="A1819" s="6" t="inlineStr">
        <is>
          <t>2012-09-14</t>
        </is>
      </c>
      <c r="B1819" s="6" t="n">
        <v>17</v>
      </c>
      <c r="C1819" s="6" t="n">
        <v>0.85288</v>
      </c>
      <c r="D1819" s="6" t="n">
        <v>0.0089</v>
      </c>
      <c r="E1819" s="6">
        <f>C1819*sel_scale</f>
        <v/>
      </c>
      <c r="F1819" s="6">
        <f>IF(AND(B1819&gt;=10,B1819&lt;=14),sel_ev_daily*sel_dayshare/5,IF(OR(B1819&gt;=22,B1819&lt;=5),sel_ev_daily*(1-sel_dayshare)/8,0))</f>
        <v/>
      </c>
    </row>
    <row r="1820">
      <c r="A1820" s="6" t="inlineStr">
        <is>
          <t>2012-09-14</t>
        </is>
      </c>
      <c r="B1820" s="6" t="n">
        <v>18</v>
      </c>
      <c r="C1820" s="6" t="n">
        <v>1.07539</v>
      </c>
      <c r="D1820" s="6" t="n">
        <v>9.000000000000001e-05</v>
      </c>
      <c r="E1820" s="6">
        <f>C1820*sel_scale</f>
        <v/>
      </c>
      <c r="F1820" s="6">
        <f>IF(AND(B1820&gt;=10,B1820&lt;=14),sel_ev_daily*sel_dayshare/5,IF(OR(B1820&gt;=22,B1820&lt;=5),sel_ev_daily*(1-sel_dayshare)/8,0))</f>
        <v/>
      </c>
    </row>
    <row r="1821">
      <c r="A1821" s="6" t="inlineStr">
        <is>
          <t>2012-09-14</t>
        </is>
      </c>
      <c r="B1821" s="6" t="n">
        <v>19</v>
      </c>
      <c r="C1821" s="6" t="n">
        <v>1.0493</v>
      </c>
      <c r="D1821" s="6" t="n">
        <v>8.000000000000001e-05</v>
      </c>
      <c r="E1821" s="6">
        <f>C1821*sel_scale</f>
        <v/>
      </c>
      <c r="F1821" s="6">
        <f>IF(AND(B1821&gt;=10,B1821&lt;=14),sel_ev_daily*sel_dayshare/5,IF(OR(B1821&gt;=22,B1821&lt;=5),sel_ev_daily*(1-sel_dayshare)/8,0))</f>
        <v/>
      </c>
    </row>
    <row r="1822">
      <c r="A1822" s="6" t="inlineStr">
        <is>
          <t>2012-09-14</t>
        </is>
      </c>
      <c r="B1822" s="6" t="n">
        <v>20</v>
      </c>
      <c r="C1822" s="6" t="n">
        <v>1.07562</v>
      </c>
      <c r="D1822" s="6" t="n">
        <v>0.00012</v>
      </c>
      <c r="E1822" s="6">
        <f>C1822*sel_scale</f>
        <v/>
      </c>
      <c r="F1822" s="6">
        <f>IF(AND(B1822&gt;=10,B1822&lt;=14),sel_ev_daily*sel_dayshare/5,IF(OR(B1822&gt;=22,B1822&lt;=5),sel_ev_daily*(1-sel_dayshare)/8,0))</f>
        <v/>
      </c>
    </row>
    <row r="1823">
      <c r="A1823" s="6" t="inlineStr">
        <is>
          <t>2012-09-14</t>
        </is>
      </c>
      <c r="B1823" s="6" t="n">
        <v>21</v>
      </c>
      <c r="C1823" s="6" t="n">
        <v>1.02986</v>
      </c>
      <c r="D1823" s="6" t="n">
        <v>0.00012</v>
      </c>
      <c r="E1823" s="6">
        <f>C1823*sel_scale</f>
        <v/>
      </c>
      <c r="F1823" s="6">
        <f>IF(AND(B1823&gt;=10,B1823&lt;=14),sel_ev_daily*sel_dayshare/5,IF(OR(B1823&gt;=22,B1823&lt;=5),sel_ev_daily*(1-sel_dayshare)/8,0))</f>
        <v/>
      </c>
    </row>
    <row r="1824">
      <c r="A1824" s="6" t="inlineStr">
        <is>
          <t>2012-09-14</t>
        </is>
      </c>
      <c r="B1824" s="6" t="n">
        <v>22</v>
      </c>
      <c r="C1824" s="6" t="n">
        <v>0.98136</v>
      </c>
      <c r="D1824" s="6" t="n">
        <v>3e-05</v>
      </c>
      <c r="E1824" s="6">
        <f>C1824*sel_scale</f>
        <v/>
      </c>
      <c r="F1824" s="6">
        <f>IF(AND(B1824&gt;=10,B1824&lt;=14),sel_ev_daily*sel_dayshare/5,IF(OR(B1824&gt;=22,B1824&lt;=5),sel_ev_daily*(1-sel_dayshare)/8,0))</f>
        <v/>
      </c>
    </row>
    <row r="1825">
      <c r="A1825" s="6" t="inlineStr">
        <is>
          <t>2012-09-14</t>
        </is>
      </c>
      <c r="B1825" s="6" t="n">
        <v>23</v>
      </c>
      <c r="C1825" s="6" t="n">
        <v>1.03303</v>
      </c>
      <c r="D1825" s="6" t="n">
        <v>0.00029</v>
      </c>
      <c r="E1825" s="6">
        <f>C1825*sel_scale</f>
        <v/>
      </c>
      <c r="F1825" s="6">
        <f>IF(AND(B1825&gt;=10,B1825&lt;=14),sel_ev_daily*sel_dayshare/5,IF(OR(B1825&gt;=22,B1825&lt;=5),sel_ev_daily*(1-sel_dayshare)/8,0))</f>
        <v/>
      </c>
    </row>
    <row r="1826">
      <c r="A1826" s="6" t="inlineStr">
        <is>
          <t>2012-09-15</t>
        </is>
      </c>
      <c r="B1826" s="6" t="n">
        <v>0</v>
      </c>
      <c r="C1826" s="6" t="n">
        <v>1.00229</v>
      </c>
      <c r="D1826" s="6" t="n">
        <v>0.00103</v>
      </c>
      <c r="E1826" s="6">
        <f>C1826*sel_scale</f>
        <v/>
      </c>
      <c r="F1826" s="6">
        <f>IF(AND(B1826&gt;=10,B1826&lt;=14),sel_ev_daily*sel_dayshare/5,IF(OR(B1826&gt;=22,B1826&lt;=5),sel_ev_daily*(1-sel_dayshare)/8,0))</f>
        <v/>
      </c>
    </row>
    <row r="1827">
      <c r="A1827" s="6" t="inlineStr">
        <is>
          <t>2012-09-15</t>
        </is>
      </c>
      <c r="B1827" s="6" t="n">
        <v>1</v>
      </c>
      <c r="C1827" s="6" t="n">
        <v>0.74311</v>
      </c>
      <c r="D1827" s="6" t="n">
        <v>0.00168</v>
      </c>
      <c r="E1827" s="6">
        <f>C1827*sel_scale</f>
        <v/>
      </c>
      <c r="F1827" s="6">
        <f>IF(AND(B1827&gt;=10,B1827&lt;=14),sel_ev_daily*sel_dayshare/5,IF(OR(B1827&gt;=22,B1827&lt;=5),sel_ev_daily*(1-sel_dayshare)/8,0))</f>
        <v/>
      </c>
    </row>
    <row r="1828">
      <c r="A1828" s="6" t="inlineStr">
        <is>
          <t>2012-09-15</t>
        </is>
      </c>
      <c r="B1828" s="6" t="n">
        <v>2</v>
      </c>
      <c r="C1828" s="6" t="n">
        <v>0.55719</v>
      </c>
      <c r="D1828" s="6" t="n">
        <v>0.00218</v>
      </c>
      <c r="E1828" s="6">
        <f>C1828*sel_scale</f>
        <v/>
      </c>
      <c r="F1828" s="6">
        <f>IF(AND(B1828&gt;=10,B1828&lt;=14),sel_ev_daily*sel_dayshare/5,IF(OR(B1828&gt;=22,B1828&lt;=5),sel_ev_daily*(1-sel_dayshare)/8,0))</f>
        <v/>
      </c>
    </row>
    <row r="1829">
      <c r="A1829" s="6" t="inlineStr">
        <is>
          <t>2012-09-15</t>
        </is>
      </c>
      <c r="B1829" s="6" t="n">
        <v>3</v>
      </c>
      <c r="C1829" s="6" t="n">
        <v>0.45516</v>
      </c>
      <c r="D1829" s="6" t="n">
        <v>0.00243</v>
      </c>
      <c r="E1829" s="6">
        <f>C1829*sel_scale</f>
        <v/>
      </c>
      <c r="F1829" s="6">
        <f>IF(AND(B1829&gt;=10,B1829&lt;=14),sel_ev_daily*sel_dayshare/5,IF(OR(B1829&gt;=22,B1829&lt;=5),sel_ev_daily*(1-sel_dayshare)/8,0))</f>
        <v/>
      </c>
    </row>
    <row r="1830">
      <c r="A1830" s="6" t="inlineStr">
        <is>
          <t>2012-09-15</t>
        </is>
      </c>
      <c r="B1830" s="6" t="n">
        <v>4</v>
      </c>
      <c r="C1830" s="6" t="n">
        <v>0.44743</v>
      </c>
      <c r="D1830" s="6" t="n">
        <v>0.00254</v>
      </c>
      <c r="E1830" s="6">
        <f>C1830*sel_scale</f>
        <v/>
      </c>
      <c r="F1830" s="6">
        <f>IF(AND(B1830&gt;=10,B1830&lt;=14),sel_ev_daily*sel_dayshare/5,IF(OR(B1830&gt;=22,B1830&lt;=5),sel_ev_daily*(1-sel_dayshare)/8,0))</f>
        <v/>
      </c>
    </row>
    <row r="1831">
      <c r="A1831" s="6" t="inlineStr">
        <is>
          <t>2012-09-15</t>
        </is>
      </c>
      <c r="B1831" s="6" t="n">
        <v>5</v>
      </c>
      <c r="C1831" s="6" t="n">
        <v>0.49763</v>
      </c>
      <c r="D1831" s="6" t="n">
        <v>0.00264</v>
      </c>
      <c r="E1831" s="6">
        <f>C1831*sel_scale</f>
        <v/>
      </c>
      <c r="F1831" s="6">
        <f>IF(AND(B1831&gt;=10,B1831&lt;=14),sel_ev_daily*sel_dayshare/5,IF(OR(B1831&gt;=22,B1831&lt;=5),sel_ev_daily*(1-sel_dayshare)/8,0))</f>
        <v/>
      </c>
    </row>
    <row r="1832">
      <c r="A1832" s="6" t="inlineStr">
        <is>
          <t>2012-09-15</t>
        </is>
      </c>
      <c r="B1832" s="6" t="n">
        <v>6</v>
      </c>
      <c r="C1832" s="6" t="n">
        <v>0.6419</v>
      </c>
      <c r="D1832" s="6" t="n">
        <v>0.03467</v>
      </c>
      <c r="E1832" s="6">
        <f>C1832*sel_scale</f>
        <v/>
      </c>
      <c r="F1832" s="6">
        <f>IF(AND(B1832&gt;=10,B1832&lt;=14),sel_ev_daily*sel_dayshare/5,IF(OR(B1832&gt;=22,B1832&lt;=5),sel_ev_daily*(1-sel_dayshare)/8,0))</f>
        <v/>
      </c>
    </row>
    <row r="1833">
      <c r="A1833" s="6" t="inlineStr">
        <is>
          <t>2012-09-15</t>
        </is>
      </c>
      <c r="B1833" s="6" t="n">
        <v>7</v>
      </c>
      <c r="C1833" s="6" t="n">
        <v>0.77003</v>
      </c>
      <c r="D1833" s="6" t="n">
        <v>0.18871</v>
      </c>
      <c r="E1833" s="6">
        <f>C1833*sel_scale</f>
        <v/>
      </c>
      <c r="F1833" s="6">
        <f>IF(AND(B1833&gt;=10,B1833&lt;=14),sel_ev_daily*sel_dayshare/5,IF(OR(B1833&gt;=22,B1833&lt;=5),sel_ev_daily*(1-sel_dayshare)/8,0))</f>
        <v/>
      </c>
    </row>
    <row r="1834">
      <c r="A1834" s="6" t="inlineStr">
        <is>
          <t>2012-09-15</t>
        </is>
      </c>
      <c r="B1834" s="6" t="n">
        <v>8</v>
      </c>
      <c r="C1834" s="6" t="n">
        <v>0.7647</v>
      </c>
      <c r="D1834" s="6" t="n">
        <v>0.39525</v>
      </c>
      <c r="E1834" s="6">
        <f>C1834*sel_scale</f>
        <v/>
      </c>
      <c r="F1834" s="6">
        <f>IF(AND(B1834&gt;=10,B1834&lt;=14),sel_ev_daily*sel_dayshare/5,IF(OR(B1834&gt;=22,B1834&lt;=5),sel_ev_daily*(1-sel_dayshare)/8,0))</f>
        <v/>
      </c>
    </row>
    <row r="1835">
      <c r="A1835" s="6" t="inlineStr">
        <is>
          <t>2012-09-15</t>
        </is>
      </c>
      <c r="B1835" s="6" t="n">
        <v>9</v>
      </c>
      <c r="C1835" s="6" t="n">
        <v>0.7367</v>
      </c>
      <c r="D1835" s="6" t="n">
        <v>0.50586</v>
      </c>
      <c r="E1835" s="6">
        <f>C1835*sel_scale</f>
        <v/>
      </c>
      <c r="F1835" s="6">
        <f>IF(AND(B1835&gt;=10,B1835&lt;=14),sel_ev_daily*sel_dayshare/5,IF(OR(B1835&gt;=22,B1835&lt;=5),sel_ev_daily*(1-sel_dayshare)/8,0))</f>
        <v/>
      </c>
    </row>
    <row r="1836">
      <c r="A1836" s="6" t="inlineStr">
        <is>
          <t>2012-09-15</t>
        </is>
      </c>
      <c r="B1836" s="6" t="n">
        <v>10</v>
      </c>
      <c r="C1836" s="6" t="n">
        <v>0.68405</v>
      </c>
      <c r="D1836" s="6" t="n">
        <v>0.53503</v>
      </c>
      <c r="E1836" s="6">
        <f>C1836*sel_scale</f>
        <v/>
      </c>
      <c r="F1836" s="6">
        <f>IF(AND(B1836&gt;=10,B1836&lt;=14),sel_ev_daily*sel_dayshare/5,IF(OR(B1836&gt;=22,B1836&lt;=5),sel_ev_daily*(1-sel_dayshare)/8,0))</f>
        <v/>
      </c>
    </row>
    <row r="1837">
      <c r="A1837" s="6" t="inlineStr">
        <is>
          <t>2012-09-15</t>
        </is>
      </c>
      <c r="B1837" s="6" t="n">
        <v>11</v>
      </c>
      <c r="C1837" s="6" t="n">
        <v>0.65559</v>
      </c>
      <c r="D1837" s="6" t="n">
        <v>0.60887</v>
      </c>
      <c r="E1837" s="6">
        <f>C1837*sel_scale</f>
        <v/>
      </c>
      <c r="F1837" s="6">
        <f>IF(AND(B1837&gt;=10,B1837&lt;=14),sel_ev_daily*sel_dayshare/5,IF(OR(B1837&gt;=22,B1837&lt;=5),sel_ev_daily*(1-sel_dayshare)/8,0))</f>
        <v/>
      </c>
    </row>
    <row r="1838">
      <c r="A1838" s="6" t="inlineStr">
        <is>
          <t>2012-09-15</t>
        </is>
      </c>
      <c r="B1838" s="6" t="n">
        <v>12</v>
      </c>
      <c r="C1838" s="6" t="n">
        <v>0.58811</v>
      </c>
      <c r="D1838" s="6" t="n">
        <v>0.59889</v>
      </c>
      <c r="E1838" s="6">
        <f>C1838*sel_scale</f>
        <v/>
      </c>
      <c r="F1838" s="6">
        <f>IF(AND(B1838&gt;=10,B1838&lt;=14),sel_ev_daily*sel_dayshare/5,IF(OR(B1838&gt;=22,B1838&lt;=5),sel_ev_daily*(1-sel_dayshare)/8,0))</f>
        <v/>
      </c>
    </row>
    <row r="1839">
      <c r="A1839" s="6" t="inlineStr">
        <is>
          <t>2012-09-15</t>
        </is>
      </c>
      <c r="B1839" s="6" t="n">
        <v>13</v>
      </c>
      <c r="C1839" s="6" t="n">
        <v>0.59631</v>
      </c>
      <c r="D1839" s="6" t="n">
        <v>0.56073</v>
      </c>
      <c r="E1839" s="6">
        <f>C1839*sel_scale</f>
        <v/>
      </c>
      <c r="F1839" s="6">
        <f>IF(AND(B1839&gt;=10,B1839&lt;=14),sel_ev_daily*sel_dayshare/5,IF(OR(B1839&gt;=22,B1839&lt;=5),sel_ev_daily*(1-sel_dayshare)/8,0))</f>
        <v/>
      </c>
    </row>
    <row r="1840">
      <c r="A1840" s="6" t="inlineStr">
        <is>
          <t>2012-09-15</t>
        </is>
      </c>
      <c r="B1840" s="6" t="n">
        <v>14</v>
      </c>
      <c r="C1840" s="6" t="n">
        <v>0.53299</v>
      </c>
      <c r="D1840" s="6" t="n">
        <v>0.45284</v>
      </c>
      <c r="E1840" s="6">
        <f>C1840*sel_scale</f>
        <v/>
      </c>
      <c r="F1840" s="6">
        <f>IF(AND(B1840&gt;=10,B1840&lt;=14),sel_ev_daily*sel_dayshare/5,IF(OR(B1840&gt;=22,B1840&lt;=5),sel_ev_daily*(1-sel_dayshare)/8,0))</f>
        <v/>
      </c>
    </row>
    <row r="1841">
      <c r="A1841" s="6" t="inlineStr">
        <is>
          <t>2012-09-15</t>
        </is>
      </c>
      <c r="B1841" s="6" t="n">
        <v>15</v>
      </c>
      <c r="C1841" s="6" t="n">
        <v>0.57455</v>
      </c>
      <c r="D1841" s="6" t="n">
        <v>0.27671</v>
      </c>
      <c r="E1841" s="6">
        <f>C1841*sel_scale</f>
        <v/>
      </c>
      <c r="F1841" s="6">
        <f>IF(AND(B1841&gt;=10,B1841&lt;=14),sel_ev_daily*sel_dayshare/5,IF(OR(B1841&gt;=22,B1841&lt;=5),sel_ev_daily*(1-sel_dayshare)/8,0))</f>
        <v/>
      </c>
    </row>
    <row r="1842">
      <c r="A1842" s="6" t="inlineStr">
        <is>
          <t>2012-09-15</t>
        </is>
      </c>
      <c r="B1842" s="6" t="n">
        <v>16</v>
      </c>
      <c r="C1842" s="6" t="n">
        <v>0.66948</v>
      </c>
      <c r="D1842" s="6" t="n">
        <v>0.11631</v>
      </c>
      <c r="E1842" s="6">
        <f>C1842*sel_scale</f>
        <v/>
      </c>
      <c r="F1842" s="6">
        <f>IF(AND(B1842&gt;=10,B1842&lt;=14),sel_ev_daily*sel_dayshare/5,IF(OR(B1842&gt;=22,B1842&lt;=5),sel_ev_daily*(1-sel_dayshare)/8,0))</f>
        <v/>
      </c>
    </row>
    <row r="1843">
      <c r="A1843" s="6" t="inlineStr">
        <is>
          <t>2012-09-15</t>
        </is>
      </c>
      <c r="B1843" s="6" t="n">
        <v>17</v>
      </c>
      <c r="C1843" s="6" t="n">
        <v>0.89807</v>
      </c>
      <c r="D1843" s="6" t="n">
        <v>0.009090000000000001</v>
      </c>
      <c r="E1843" s="6">
        <f>C1843*sel_scale</f>
        <v/>
      </c>
      <c r="F1843" s="6">
        <f>IF(AND(B1843&gt;=10,B1843&lt;=14),sel_ev_daily*sel_dayshare/5,IF(OR(B1843&gt;=22,B1843&lt;=5),sel_ev_daily*(1-sel_dayshare)/8,0))</f>
        <v/>
      </c>
    </row>
    <row r="1844">
      <c r="A1844" s="6" t="inlineStr">
        <is>
          <t>2012-09-15</t>
        </is>
      </c>
      <c r="B1844" s="6" t="n">
        <v>18</v>
      </c>
      <c r="C1844" s="6" t="n">
        <v>1.11346</v>
      </c>
      <c r="D1844" s="6" t="n">
        <v>6.999999999999999e-05</v>
      </c>
      <c r="E1844" s="6">
        <f>C1844*sel_scale</f>
        <v/>
      </c>
      <c r="F1844" s="6">
        <f>IF(AND(B1844&gt;=10,B1844&lt;=14),sel_ev_daily*sel_dayshare/5,IF(OR(B1844&gt;=22,B1844&lt;=5),sel_ev_daily*(1-sel_dayshare)/8,0))</f>
        <v/>
      </c>
    </row>
    <row r="1845">
      <c r="A1845" s="6" t="inlineStr">
        <is>
          <t>2012-09-15</t>
        </is>
      </c>
      <c r="B1845" s="6" t="n">
        <v>19</v>
      </c>
      <c r="C1845" s="6" t="n">
        <v>1.04668</v>
      </c>
      <c r="D1845" s="6" t="n">
        <v>8.000000000000001e-05</v>
      </c>
      <c r="E1845" s="6">
        <f>C1845*sel_scale</f>
        <v/>
      </c>
      <c r="F1845" s="6">
        <f>IF(AND(B1845&gt;=10,B1845&lt;=14),sel_ev_daily*sel_dayshare/5,IF(OR(B1845&gt;=22,B1845&lt;=5),sel_ev_daily*(1-sel_dayshare)/8,0))</f>
        <v/>
      </c>
    </row>
    <row r="1846">
      <c r="A1846" s="6" t="inlineStr">
        <is>
          <t>2012-09-15</t>
        </is>
      </c>
      <c r="B1846" s="6" t="n">
        <v>20</v>
      </c>
      <c r="C1846" s="6" t="n">
        <v>1.00058</v>
      </c>
      <c r="D1846" s="6" t="n">
        <v>6.999999999999999e-05</v>
      </c>
      <c r="E1846" s="6">
        <f>C1846*sel_scale</f>
        <v/>
      </c>
      <c r="F1846" s="6">
        <f>IF(AND(B1846&gt;=10,B1846&lt;=14),sel_ev_daily*sel_dayshare/5,IF(OR(B1846&gt;=22,B1846&lt;=5),sel_ev_daily*(1-sel_dayshare)/8,0))</f>
        <v/>
      </c>
    </row>
    <row r="1847">
      <c r="A1847" s="6" t="inlineStr">
        <is>
          <t>2012-09-15</t>
        </is>
      </c>
      <c r="B1847" s="6" t="n">
        <v>21</v>
      </c>
      <c r="C1847" s="6" t="n">
        <v>0.87419</v>
      </c>
      <c r="D1847" s="6" t="n">
        <v>0.00013</v>
      </c>
      <c r="E1847" s="6">
        <f>C1847*sel_scale</f>
        <v/>
      </c>
      <c r="F1847" s="6">
        <f>IF(AND(B1847&gt;=10,B1847&lt;=14),sel_ev_daily*sel_dayshare/5,IF(OR(B1847&gt;=22,B1847&lt;=5),sel_ev_daily*(1-sel_dayshare)/8,0))</f>
        <v/>
      </c>
    </row>
    <row r="1848">
      <c r="A1848" s="6" t="inlineStr">
        <is>
          <t>2012-09-15</t>
        </is>
      </c>
      <c r="B1848" s="6" t="n">
        <v>22</v>
      </c>
      <c r="C1848" s="6" t="n">
        <v>0.87775</v>
      </c>
      <c r="D1848" s="6" t="n">
        <v>6e-05</v>
      </c>
      <c r="E1848" s="6">
        <f>C1848*sel_scale</f>
        <v/>
      </c>
      <c r="F1848" s="6">
        <f>IF(AND(B1848&gt;=10,B1848&lt;=14),sel_ev_daily*sel_dayshare/5,IF(OR(B1848&gt;=22,B1848&lt;=5),sel_ev_daily*(1-sel_dayshare)/8,0))</f>
        <v/>
      </c>
    </row>
    <row r="1849">
      <c r="A1849" s="6" t="inlineStr">
        <is>
          <t>2012-09-15</t>
        </is>
      </c>
      <c r="B1849" s="6" t="n">
        <v>23</v>
      </c>
      <c r="C1849" s="6" t="n">
        <v>0.95097</v>
      </c>
      <c r="D1849" s="6" t="n">
        <v>0.00015</v>
      </c>
      <c r="E1849" s="6">
        <f>C1849*sel_scale</f>
        <v/>
      </c>
      <c r="F1849" s="6">
        <f>IF(AND(B1849&gt;=10,B1849&lt;=14),sel_ev_daily*sel_dayshare/5,IF(OR(B1849&gt;=22,B1849&lt;=5),sel_ev_daily*(1-sel_dayshare)/8,0))</f>
        <v/>
      </c>
    </row>
    <row r="1850">
      <c r="A1850" s="6" t="inlineStr">
        <is>
          <t>2012-09-16</t>
        </is>
      </c>
      <c r="B1850" s="6" t="n">
        <v>0</v>
      </c>
      <c r="C1850" s="6" t="n">
        <v>0.94603</v>
      </c>
      <c r="D1850" s="6" t="n">
        <v>6e-05</v>
      </c>
      <c r="E1850" s="6">
        <f>C1850*sel_scale</f>
        <v/>
      </c>
      <c r="F1850" s="6">
        <f>IF(AND(B1850&gt;=10,B1850&lt;=14),sel_ev_daily*sel_dayshare/5,IF(OR(B1850&gt;=22,B1850&lt;=5),sel_ev_daily*(1-sel_dayshare)/8,0))</f>
        <v/>
      </c>
    </row>
    <row r="1851">
      <c r="A1851" s="6" t="inlineStr">
        <is>
          <t>2012-09-16</t>
        </is>
      </c>
      <c r="B1851" s="6" t="n">
        <v>1</v>
      </c>
      <c r="C1851" s="6" t="n">
        <v>0.76516</v>
      </c>
      <c r="D1851" s="6" t="n">
        <v>0.00014</v>
      </c>
      <c r="E1851" s="6">
        <f>C1851*sel_scale</f>
        <v/>
      </c>
      <c r="F1851" s="6">
        <f>IF(AND(B1851&gt;=10,B1851&lt;=14),sel_ev_daily*sel_dayshare/5,IF(OR(B1851&gt;=22,B1851&lt;=5),sel_ev_daily*(1-sel_dayshare)/8,0))</f>
        <v/>
      </c>
    </row>
    <row r="1852">
      <c r="A1852" s="6" t="inlineStr">
        <is>
          <t>2012-09-16</t>
        </is>
      </c>
      <c r="B1852" s="6" t="n">
        <v>2</v>
      </c>
      <c r="C1852" s="6" t="n">
        <v>0.56941</v>
      </c>
      <c r="D1852" s="6" t="n">
        <v>0.00015</v>
      </c>
      <c r="E1852" s="6">
        <f>C1852*sel_scale</f>
        <v/>
      </c>
      <c r="F1852" s="6">
        <f>IF(AND(B1852&gt;=10,B1852&lt;=14),sel_ev_daily*sel_dayshare/5,IF(OR(B1852&gt;=22,B1852&lt;=5),sel_ev_daily*(1-sel_dayshare)/8,0))</f>
        <v/>
      </c>
    </row>
    <row r="1853">
      <c r="A1853" s="6" t="inlineStr">
        <is>
          <t>2012-09-16</t>
        </is>
      </c>
      <c r="B1853" s="6" t="n">
        <v>3</v>
      </c>
      <c r="C1853" s="6" t="n">
        <v>0.45104</v>
      </c>
      <c r="D1853" s="6" t="n">
        <v>0.0002</v>
      </c>
      <c r="E1853" s="6">
        <f>C1853*sel_scale</f>
        <v/>
      </c>
      <c r="F1853" s="6">
        <f>IF(AND(B1853&gt;=10,B1853&lt;=14),sel_ev_daily*sel_dayshare/5,IF(OR(B1853&gt;=22,B1853&lt;=5),sel_ev_daily*(1-sel_dayshare)/8,0))</f>
        <v/>
      </c>
    </row>
    <row r="1854">
      <c r="A1854" s="6" t="inlineStr">
        <is>
          <t>2012-09-16</t>
        </is>
      </c>
      <c r="B1854" s="6" t="n">
        <v>4</v>
      </c>
      <c r="C1854" s="6" t="n">
        <v>0.4166</v>
      </c>
      <c r="D1854" s="6" t="n">
        <v>0.0004</v>
      </c>
      <c r="E1854" s="6">
        <f>C1854*sel_scale</f>
        <v/>
      </c>
      <c r="F1854" s="6">
        <f>IF(AND(B1854&gt;=10,B1854&lt;=14),sel_ev_daily*sel_dayshare/5,IF(OR(B1854&gt;=22,B1854&lt;=5),sel_ev_daily*(1-sel_dayshare)/8,0))</f>
        <v/>
      </c>
    </row>
    <row r="1855">
      <c r="A1855" s="6" t="inlineStr">
        <is>
          <t>2012-09-16</t>
        </is>
      </c>
      <c r="B1855" s="6" t="n">
        <v>5</v>
      </c>
      <c r="C1855" s="6" t="n">
        <v>0.47141</v>
      </c>
      <c r="D1855" s="6" t="n">
        <v>0.00059</v>
      </c>
      <c r="E1855" s="6">
        <f>C1855*sel_scale</f>
        <v/>
      </c>
      <c r="F1855" s="6">
        <f>IF(AND(B1855&gt;=10,B1855&lt;=14),sel_ev_daily*sel_dayshare/5,IF(OR(B1855&gt;=22,B1855&lt;=5),sel_ev_daily*(1-sel_dayshare)/8,0))</f>
        <v/>
      </c>
    </row>
    <row r="1856">
      <c r="A1856" s="6" t="inlineStr">
        <is>
          <t>2012-09-16</t>
        </is>
      </c>
      <c r="B1856" s="6" t="n">
        <v>6</v>
      </c>
      <c r="C1856" s="6" t="n">
        <v>0.5619</v>
      </c>
      <c r="D1856" s="6" t="n">
        <v>0.03624</v>
      </c>
      <c r="E1856" s="6">
        <f>C1856*sel_scale</f>
        <v/>
      </c>
      <c r="F1856" s="6">
        <f>IF(AND(B1856&gt;=10,B1856&lt;=14),sel_ev_daily*sel_dayshare/5,IF(OR(B1856&gt;=22,B1856&lt;=5),sel_ev_daily*(1-sel_dayshare)/8,0))</f>
        <v/>
      </c>
    </row>
    <row r="1857">
      <c r="A1857" s="6" t="inlineStr">
        <is>
          <t>2012-09-16</t>
        </is>
      </c>
      <c r="B1857" s="6" t="n">
        <v>7</v>
      </c>
      <c r="C1857" s="6" t="n">
        <v>0.68498</v>
      </c>
      <c r="D1857" s="6" t="n">
        <v>0.19765</v>
      </c>
      <c r="E1857" s="6">
        <f>C1857*sel_scale</f>
        <v/>
      </c>
      <c r="F1857" s="6">
        <f>IF(AND(B1857&gt;=10,B1857&lt;=14),sel_ev_daily*sel_dayshare/5,IF(OR(B1857&gt;=22,B1857&lt;=5),sel_ev_daily*(1-sel_dayshare)/8,0))</f>
        <v/>
      </c>
    </row>
    <row r="1858">
      <c r="A1858" s="6" t="inlineStr">
        <is>
          <t>2012-09-16</t>
        </is>
      </c>
      <c r="B1858" s="6" t="n">
        <v>8</v>
      </c>
      <c r="C1858" s="6" t="n">
        <v>0.70556</v>
      </c>
      <c r="D1858" s="6" t="n">
        <v>0.40082</v>
      </c>
      <c r="E1858" s="6">
        <f>C1858*sel_scale</f>
        <v/>
      </c>
      <c r="F1858" s="6">
        <f>IF(AND(B1858&gt;=10,B1858&lt;=14),sel_ev_daily*sel_dayshare/5,IF(OR(B1858&gt;=22,B1858&lt;=5),sel_ev_daily*(1-sel_dayshare)/8,0))</f>
        <v/>
      </c>
    </row>
    <row r="1859">
      <c r="A1859" s="6" t="inlineStr">
        <is>
          <t>2012-09-16</t>
        </is>
      </c>
      <c r="B1859" s="6" t="n">
        <v>9</v>
      </c>
      <c r="C1859" s="6" t="n">
        <v>0.66611</v>
      </c>
      <c r="D1859" s="6" t="n">
        <v>0.55522</v>
      </c>
      <c r="E1859" s="6">
        <f>C1859*sel_scale</f>
        <v/>
      </c>
      <c r="F1859" s="6">
        <f>IF(AND(B1859&gt;=10,B1859&lt;=14),sel_ev_daily*sel_dayshare/5,IF(OR(B1859&gt;=22,B1859&lt;=5),sel_ev_daily*(1-sel_dayshare)/8,0))</f>
        <v/>
      </c>
    </row>
    <row r="1860">
      <c r="A1860" s="6" t="inlineStr">
        <is>
          <t>2012-09-16</t>
        </is>
      </c>
      <c r="B1860" s="6" t="n">
        <v>10</v>
      </c>
      <c r="C1860" s="6" t="n">
        <v>0.68611</v>
      </c>
      <c r="D1860" s="6" t="n">
        <v>0.642</v>
      </c>
      <c r="E1860" s="6">
        <f>C1860*sel_scale</f>
        <v/>
      </c>
      <c r="F1860" s="6">
        <f>IF(AND(B1860&gt;=10,B1860&lt;=14),sel_ev_daily*sel_dayshare/5,IF(OR(B1860&gt;=22,B1860&lt;=5),sel_ev_daily*(1-sel_dayshare)/8,0))</f>
        <v/>
      </c>
    </row>
    <row r="1861">
      <c r="A1861" s="6" t="inlineStr">
        <is>
          <t>2012-09-16</t>
        </is>
      </c>
      <c r="B1861" s="6" t="n">
        <v>11</v>
      </c>
      <c r="C1861" s="6" t="n">
        <v>0.60016</v>
      </c>
      <c r="D1861" s="6" t="n">
        <v>0.69439</v>
      </c>
      <c r="E1861" s="6">
        <f>C1861*sel_scale</f>
        <v/>
      </c>
      <c r="F1861" s="6">
        <f>IF(AND(B1861&gt;=10,B1861&lt;=14),sel_ev_daily*sel_dayshare/5,IF(OR(B1861&gt;=22,B1861&lt;=5),sel_ev_daily*(1-sel_dayshare)/8,0))</f>
        <v/>
      </c>
    </row>
    <row r="1862">
      <c r="A1862" s="6" t="inlineStr">
        <is>
          <t>2012-09-16</t>
        </is>
      </c>
      <c r="B1862" s="6" t="n">
        <v>12</v>
      </c>
      <c r="C1862" s="6" t="n">
        <v>0.56726</v>
      </c>
      <c r="D1862" s="6" t="n">
        <v>0.66238</v>
      </c>
      <c r="E1862" s="6">
        <f>C1862*sel_scale</f>
        <v/>
      </c>
      <c r="F1862" s="6">
        <f>IF(AND(B1862&gt;=10,B1862&lt;=14),sel_ev_daily*sel_dayshare/5,IF(OR(B1862&gt;=22,B1862&lt;=5),sel_ev_daily*(1-sel_dayshare)/8,0))</f>
        <v/>
      </c>
    </row>
    <row r="1863">
      <c r="A1863" s="6" t="inlineStr">
        <is>
          <t>2012-09-16</t>
        </is>
      </c>
      <c r="B1863" s="6" t="n">
        <v>13</v>
      </c>
      <c r="C1863" s="6" t="n">
        <v>0.5541</v>
      </c>
      <c r="D1863" s="6" t="n">
        <v>0.61483</v>
      </c>
      <c r="E1863" s="6">
        <f>C1863*sel_scale</f>
        <v/>
      </c>
      <c r="F1863" s="6">
        <f>IF(AND(B1863&gt;=10,B1863&lt;=14),sel_ev_daily*sel_dayshare/5,IF(OR(B1863&gt;=22,B1863&lt;=5),sel_ev_daily*(1-sel_dayshare)/8,0))</f>
        <v/>
      </c>
    </row>
    <row r="1864">
      <c r="A1864" s="6" t="inlineStr">
        <is>
          <t>2012-09-16</t>
        </is>
      </c>
      <c r="B1864" s="6" t="n">
        <v>14</v>
      </c>
      <c r="C1864" s="6" t="n">
        <v>0.53154</v>
      </c>
      <c r="D1864" s="6" t="n">
        <v>0.50681</v>
      </c>
      <c r="E1864" s="6">
        <f>C1864*sel_scale</f>
        <v/>
      </c>
      <c r="F1864" s="6">
        <f>IF(AND(B1864&gt;=10,B1864&lt;=14),sel_ev_daily*sel_dayshare/5,IF(OR(B1864&gt;=22,B1864&lt;=5),sel_ev_daily*(1-sel_dayshare)/8,0))</f>
        <v/>
      </c>
    </row>
    <row r="1865">
      <c r="A1865" s="6" t="inlineStr">
        <is>
          <t>2012-09-16</t>
        </is>
      </c>
      <c r="B1865" s="6" t="n">
        <v>15</v>
      </c>
      <c r="C1865" s="6" t="n">
        <v>0.50367</v>
      </c>
      <c r="D1865" s="6" t="n">
        <v>0.30809</v>
      </c>
      <c r="E1865" s="6">
        <f>C1865*sel_scale</f>
        <v/>
      </c>
      <c r="F1865" s="6">
        <f>IF(AND(B1865&gt;=10,B1865&lt;=14),sel_ev_daily*sel_dayshare/5,IF(OR(B1865&gt;=22,B1865&lt;=5),sel_ev_daily*(1-sel_dayshare)/8,0))</f>
        <v/>
      </c>
    </row>
    <row r="1866">
      <c r="A1866" s="6" t="inlineStr">
        <is>
          <t>2012-09-16</t>
        </is>
      </c>
      <c r="B1866" s="6" t="n">
        <v>16</v>
      </c>
      <c r="C1866" s="6" t="n">
        <v>0.58505</v>
      </c>
      <c r="D1866" s="6" t="n">
        <v>0.1212</v>
      </c>
      <c r="E1866" s="6">
        <f>C1866*sel_scale</f>
        <v/>
      </c>
      <c r="F1866" s="6">
        <f>IF(AND(B1866&gt;=10,B1866&lt;=14),sel_ev_daily*sel_dayshare/5,IF(OR(B1866&gt;=22,B1866&lt;=5),sel_ev_daily*(1-sel_dayshare)/8,0))</f>
        <v/>
      </c>
    </row>
    <row r="1867">
      <c r="A1867" s="6" t="inlineStr">
        <is>
          <t>2012-09-16</t>
        </is>
      </c>
      <c r="B1867" s="6" t="n">
        <v>17</v>
      </c>
      <c r="C1867" s="6" t="n">
        <v>0.9099</v>
      </c>
      <c r="D1867" s="6" t="n">
        <v>0.00692</v>
      </c>
      <c r="E1867" s="6">
        <f>C1867*sel_scale</f>
        <v/>
      </c>
      <c r="F1867" s="6">
        <f>IF(AND(B1867&gt;=10,B1867&lt;=14),sel_ev_daily*sel_dayshare/5,IF(OR(B1867&gt;=22,B1867&lt;=5),sel_ev_daily*(1-sel_dayshare)/8,0))</f>
        <v/>
      </c>
    </row>
    <row r="1868">
      <c r="A1868" s="6" t="inlineStr">
        <is>
          <t>2012-09-16</t>
        </is>
      </c>
      <c r="B1868" s="6" t="n">
        <v>18</v>
      </c>
      <c r="C1868" s="6" t="n">
        <v>1.15825</v>
      </c>
      <c r="D1868" s="6" t="n">
        <v>6.999999999999999e-05</v>
      </c>
      <c r="E1868" s="6">
        <f>C1868*sel_scale</f>
        <v/>
      </c>
      <c r="F1868" s="6">
        <f>IF(AND(B1868&gt;=10,B1868&lt;=14),sel_ev_daily*sel_dayshare/5,IF(OR(B1868&gt;=22,B1868&lt;=5),sel_ev_daily*(1-sel_dayshare)/8,0))</f>
        <v/>
      </c>
    </row>
    <row r="1869">
      <c r="A1869" s="6" t="inlineStr">
        <is>
          <t>2012-09-16</t>
        </is>
      </c>
      <c r="B1869" s="6" t="n">
        <v>19</v>
      </c>
      <c r="C1869" s="6" t="n">
        <v>1.04044</v>
      </c>
      <c r="D1869" s="6" t="n">
        <v>8.000000000000001e-05</v>
      </c>
      <c r="E1869" s="6">
        <f>C1869*sel_scale</f>
        <v/>
      </c>
      <c r="F1869" s="6">
        <f>IF(AND(B1869&gt;=10,B1869&lt;=14),sel_ev_daily*sel_dayshare/5,IF(OR(B1869&gt;=22,B1869&lt;=5),sel_ev_daily*(1-sel_dayshare)/8,0))</f>
        <v/>
      </c>
    </row>
    <row r="1870">
      <c r="A1870" s="6" t="inlineStr">
        <is>
          <t>2012-09-16</t>
        </is>
      </c>
      <c r="B1870" s="6" t="n">
        <v>20</v>
      </c>
      <c r="C1870" s="6" t="n">
        <v>0.98548</v>
      </c>
      <c r="D1870" s="6" t="n">
        <v>0.00011</v>
      </c>
      <c r="E1870" s="6">
        <f>C1870*sel_scale</f>
        <v/>
      </c>
      <c r="F1870" s="6">
        <f>IF(AND(B1870&gt;=10,B1870&lt;=14),sel_ev_daily*sel_dayshare/5,IF(OR(B1870&gt;=22,B1870&lt;=5),sel_ev_daily*(1-sel_dayshare)/8,0))</f>
        <v/>
      </c>
    </row>
    <row r="1871">
      <c r="A1871" s="6" t="inlineStr">
        <is>
          <t>2012-09-16</t>
        </is>
      </c>
      <c r="B1871" s="6" t="n">
        <v>21</v>
      </c>
      <c r="C1871" s="6" t="n">
        <v>0.85989</v>
      </c>
      <c r="D1871" s="6" t="n">
        <v>0.00012</v>
      </c>
      <c r="E1871" s="6">
        <f>C1871*sel_scale</f>
        <v/>
      </c>
      <c r="F1871" s="6">
        <f>IF(AND(B1871&gt;=10,B1871&lt;=14),sel_ev_daily*sel_dayshare/5,IF(OR(B1871&gt;=22,B1871&lt;=5),sel_ev_daily*(1-sel_dayshare)/8,0))</f>
        <v/>
      </c>
    </row>
    <row r="1872">
      <c r="A1872" s="6" t="inlineStr">
        <is>
          <t>2012-09-16</t>
        </is>
      </c>
      <c r="B1872" s="6" t="n">
        <v>22</v>
      </c>
      <c r="C1872" s="6" t="n">
        <v>0.87183</v>
      </c>
      <c r="D1872" s="6" t="n">
        <v>4e-05</v>
      </c>
      <c r="E1872" s="6">
        <f>C1872*sel_scale</f>
        <v/>
      </c>
      <c r="F1872" s="6">
        <f>IF(AND(B1872&gt;=10,B1872&lt;=14),sel_ev_daily*sel_dayshare/5,IF(OR(B1872&gt;=22,B1872&lt;=5),sel_ev_daily*(1-sel_dayshare)/8,0))</f>
        <v/>
      </c>
    </row>
    <row r="1873">
      <c r="A1873" s="6" t="inlineStr">
        <is>
          <t>2012-09-16</t>
        </is>
      </c>
      <c r="B1873" s="6" t="n">
        <v>23</v>
      </c>
      <c r="C1873" s="6" t="n">
        <v>0.97189</v>
      </c>
      <c r="D1873" s="6" t="n">
        <v>0.00031</v>
      </c>
      <c r="E1873" s="6">
        <f>C1873*sel_scale</f>
        <v/>
      </c>
      <c r="F1873" s="6">
        <f>IF(AND(B1873&gt;=10,B1873&lt;=14),sel_ev_daily*sel_dayshare/5,IF(OR(B1873&gt;=22,B1873&lt;=5),sel_ev_daily*(1-sel_dayshare)/8,0))</f>
        <v/>
      </c>
    </row>
    <row r="1874">
      <c r="A1874" s="6" t="inlineStr">
        <is>
          <t>2012-09-17</t>
        </is>
      </c>
      <c r="B1874" s="6" t="n">
        <v>0</v>
      </c>
      <c r="C1874" s="6" t="n">
        <v>0.9569800000000001</v>
      </c>
      <c r="D1874" s="6" t="n">
        <v>0.00106</v>
      </c>
      <c r="E1874" s="6">
        <f>C1874*sel_scale</f>
        <v/>
      </c>
      <c r="F1874" s="6">
        <f>IF(AND(B1874&gt;=10,B1874&lt;=14),sel_ev_daily*sel_dayshare/5,IF(OR(B1874&gt;=22,B1874&lt;=5),sel_ev_daily*(1-sel_dayshare)/8,0))</f>
        <v/>
      </c>
    </row>
    <row r="1875">
      <c r="A1875" s="6" t="inlineStr">
        <is>
          <t>2012-09-17</t>
        </is>
      </c>
      <c r="B1875" s="6" t="n">
        <v>1</v>
      </c>
      <c r="C1875" s="6" t="n">
        <v>0.76737</v>
      </c>
      <c r="D1875" s="6" t="n">
        <v>0.00187</v>
      </c>
      <c r="E1875" s="6">
        <f>C1875*sel_scale</f>
        <v/>
      </c>
      <c r="F1875" s="6">
        <f>IF(AND(B1875&gt;=10,B1875&lt;=14),sel_ev_daily*sel_dayshare/5,IF(OR(B1875&gt;=22,B1875&lt;=5),sel_ev_daily*(1-sel_dayshare)/8,0))</f>
        <v/>
      </c>
    </row>
    <row r="1876">
      <c r="A1876" s="6" t="inlineStr">
        <is>
          <t>2012-09-17</t>
        </is>
      </c>
      <c r="B1876" s="6" t="n">
        <v>2</v>
      </c>
      <c r="C1876" s="6" t="n">
        <v>0.52943</v>
      </c>
      <c r="D1876" s="6" t="n">
        <v>0.00234</v>
      </c>
      <c r="E1876" s="6">
        <f>C1876*sel_scale</f>
        <v/>
      </c>
      <c r="F1876" s="6">
        <f>IF(AND(B1876&gt;=10,B1876&lt;=14),sel_ev_daily*sel_dayshare/5,IF(OR(B1876&gt;=22,B1876&lt;=5),sel_ev_daily*(1-sel_dayshare)/8,0))</f>
        <v/>
      </c>
    </row>
    <row r="1877">
      <c r="A1877" s="6" t="inlineStr">
        <is>
          <t>2012-09-17</t>
        </is>
      </c>
      <c r="B1877" s="6" t="n">
        <v>3</v>
      </c>
      <c r="C1877" s="6" t="n">
        <v>0.39974</v>
      </c>
      <c r="D1877" s="6" t="n">
        <v>0.0026</v>
      </c>
      <c r="E1877" s="6">
        <f>C1877*sel_scale</f>
        <v/>
      </c>
      <c r="F1877" s="6">
        <f>IF(AND(B1877&gt;=10,B1877&lt;=14),sel_ev_daily*sel_dayshare/5,IF(OR(B1877&gt;=22,B1877&lt;=5),sel_ev_daily*(1-sel_dayshare)/8,0))</f>
        <v/>
      </c>
    </row>
    <row r="1878">
      <c r="A1878" s="6" t="inlineStr">
        <is>
          <t>2012-09-17</t>
        </is>
      </c>
      <c r="B1878" s="6" t="n">
        <v>4</v>
      </c>
      <c r="C1878" s="6" t="n">
        <v>0.41794</v>
      </c>
      <c r="D1878" s="6" t="n">
        <v>0.00274</v>
      </c>
      <c r="E1878" s="6">
        <f>C1878*sel_scale</f>
        <v/>
      </c>
      <c r="F1878" s="6">
        <f>IF(AND(B1878&gt;=10,B1878&lt;=14),sel_ev_daily*sel_dayshare/5,IF(OR(B1878&gt;=22,B1878&lt;=5),sel_ev_daily*(1-sel_dayshare)/8,0))</f>
        <v/>
      </c>
    </row>
    <row r="1879">
      <c r="A1879" s="6" t="inlineStr">
        <is>
          <t>2012-09-17</t>
        </is>
      </c>
      <c r="B1879" s="6" t="n">
        <v>5</v>
      </c>
      <c r="C1879" s="6" t="n">
        <v>0.51958</v>
      </c>
      <c r="D1879" s="6" t="n">
        <v>0.00288</v>
      </c>
      <c r="E1879" s="6">
        <f>C1879*sel_scale</f>
        <v/>
      </c>
      <c r="F1879" s="6">
        <f>IF(AND(B1879&gt;=10,B1879&lt;=14),sel_ev_daily*sel_dayshare/5,IF(OR(B1879&gt;=22,B1879&lt;=5),sel_ev_daily*(1-sel_dayshare)/8,0))</f>
        <v/>
      </c>
    </row>
    <row r="1880">
      <c r="A1880" s="6" t="inlineStr">
        <is>
          <t>2012-09-17</t>
        </is>
      </c>
      <c r="B1880" s="6" t="n">
        <v>6</v>
      </c>
      <c r="C1880" s="6" t="n">
        <v>0.73444</v>
      </c>
      <c r="D1880" s="6" t="n">
        <v>0.02144</v>
      </c>
      <c r="E1880" s="6">
        <f>C1880*sel_scale</f>
        <v/>
      </c>
      <c r="F1880" s="6">
        <f>IF(AND(B1880&gt;=10,B1880&lt;=14),sel_ev_daily*sel_dayshare/5,IF(OR(B1880&gt;=22,B1880&lt;=5),sel_ev_daily*(1-sel_dayshare)/8,0))</f>
        <v/>
      </c>
    </row>
    <row r="1881">
      <c r="A1881" s="6" t="inlineStr">
        <is>
          <t>2012-09-17</t>
        </is>
      </c>
      <c r="B1881" s="6" t="n">
        <v>7</v>
      </c>
      <c r="C1881" s="6" t="n">
        <v>0.7616000000000001</v>
      </c>
      <c r="D1881" s="6" t="n">
        <v>0.0901</v>
      </c>
      <c r="E1881" s="6">
        <f>C1881*sel_scale</f>
        <v/>
      </c>
      <c r="F1881" s="6">
        <f>IF(AND(B1881&gt;=10,B1881&lt;=14),sel_ev_daily*sel_dayshare/5,IF(OR(B1881&gt;=22,B1881&lt;=5),sel_ev_daily*(1-sel_dayshare)/8,0))</f>
        <v/>
      </c>
    </row>
    <row r="1882">
      <c r="A1882" s="6" t="inlineStr">
        <is>
          <t>2012-09-17</t>
        </is>
      </c>
      <c r="B1882" s="6" t="n">
        <v>8</v>
      </c>
      <c r="C1882" s="6" t="n">
        <v>0.74237</v>
      </c>
      <c r="D1882" s="6" t="n">
        <v>0.1802</v>
      </c>
      <c r="E1882" s="6">
        <f>C1882*sel_scale</f>
        <v/>
      </c>
      <c r="F1882" s="6">
        <f>IF(AND(B1882&gt;=10,B1882&lt;=14),sel_ev_daily*sel_dayshare/5,IF(OR(B1882&gt;=22,B1882&lt;=5),sel_ev_daily*(1-sel_dayshare)/8,0))</f>
        <v/>
      </c>
    </row>
    <row r="1883">
      <c r="A1883" s="6" t="inlineStr">
        <is>
          <t>2012-09-17</t>
        </is>
      </c>
      <c r="B1883" s="6" t="n">
        <v>9</v>
      </c>
      <c r="C1883" s="6" t="n">
        <v>0.62348</v>
      </c>
      <c r="D1883" s="6" t="n">
        <v>0.29052</v>
      </c>
      <c r="E1883" s="6">
        <f>C1883*sel_scale</f>
        <v/>
      </c>
      <c r="F1883" s="6">
        <f>IF(AND(B1883&gt;=10,B1883&lt;=14),sel_ev_daily*sel_dayshare/5,IF(OR(B1883&gt;=22,B1883&lt;=5),sel_ev_daily*(1-sel_dayshare)/8,0))</f>
        <v/>
      </c>
    </row>
    <row r="1884">
      <c r="A1884" s="6" t="inlineStr">
        <is>
          <t>2012-09-17</t>
        </is>
      </c>
      <c r="B1884" s="6" t="n">
        <v>10</v>
      </c>
      <c r="C1884" s="6" t="n">
        <v>0.56937</v>
      </c>
      <c r="D1884" s="6" t="n">
        <v>0.38584</v>
      </c>
      <c r="E1884" s="6">
        <f>C1884*sel_scale</f>
        <v/>
      </c>
      <c r="F1884" s="6">
        <f>IF(AND(B1884&gt;=10,B1884&lt;=14),sel_ev_daily*sel_dayshare/5,IF(OR(B1884&gt;=22,B1884&lt;=5),sel_ev_daily*(1-sel_dayshare)/8,0))</f>
        <v/>
      </c>
    </row>
    <row r="1885">
      <c r="A1885" s="6" t="inlineStr">
        <is>
          <t>2012-09-17</t>
        </is>
      </c>
      <c r="B1885" s="6" t="n">
        <v>11</v>
      </c>
      <c r="C1885" s="6" t="n">
        <v>0.53733</v>
      </c>
      <c r="D1885" s="6" t="n">
        <v>0.48886</v>
      </c>
      <c r="E1885" s="6">
        <f>C1885*sel_scale</f>
        <v/>
      </c>
      <c r="F1885" s="6">
        <f>IF(AND(B1885&gt;=10,B1885&lt;=14),sel_ev_daily*sel_dayshare/5,IF(OR(B1885&gt;=22,B1885&lt;=5),sel_ev_daily*(1-sel_dayshare)/8,0))</f>
        <v/>
      </c>
    </row>
    <row r="1886">
      <c r="A1886" s="6" t="inlineStr">
        <is>
          <t>2012-09-17</t>
        </is>
      </c>
      <c r="B1886" s="6" t="n">
        <v>12</v>
      </c>
      <c r="C1886" s="6" t="n">
        <v>0.52484</v>
      </c>
      <c r="D1886" s="6" t="n">
        <v>0.47734</v>
      </c>
      <c r="E1886" s="6">
        <f>C1886*sel_scale</f>
        <v/>
      </c>
      <c r="F1886" s="6">
        <f>IF(AND(B1886&gt;=10,B1886&lt;=14),sel_ev_daily*sel_dayshare/5,IF(OR(B1886&gt;=22,B1886&lt;=5),sel_ev_daily*(1-sel_dayshare)/8,0))</f>
        <v/>
      </c>
    </row>
    <row r="1887">
      <c r="A1887" s="6" t="inlineStr">
        <is>
          <t>2012-09-17</t>
        </is>
      </c>
      <c r="B1887" s="6" t="n">
        <v>13</v>
      </c>
      <c r="C1887" s="6" t="n">
        <v>0.49173</v>
      </c>
      <c r="D1887" s="6" t="n">
        <v>0.47678</v>
      </c>
      <c r="E1887" s="6">
        <f>C1887*sel_scale</f>
        <v/>
      </c>
      <c r="F1887" s="6">
        <f>IF(AND(B1887&gt;=10,B1887&lt;=14),sel_ev_daily*sel_dayshare/5,IF(OR(B1887&gt;=22,B1887&lt;=5),sel_ev_daily*(1-sel_dayshare)/8,0))</f>
        <v/>
      </c>
    </row>
    <row r="1888">
      <c r="A1888" s="6" t="inlineStr">
        <is>
          <t>2012-09-17</t>
        </is>
      </c>
      <c r="B1888" s="6" t="n">
        <v>14</v>
      </c>
      <c r="C1888" s="6" t="n">
        <v>0.48019</v>
      </c>
      <c r="D1888" s="6" t="n">
        <v>0.39806</v>
      </c>
      <c r="E1888" s="6">
        <f>C1888*sel_scale</f>
        <v/>
      </c>
      <c r="F1888" s="6">
        <f>IF(AND(B1888&gt;=10,B1888&lt;=14),sel_ev_daily*sel_dayshare/5,IF(OR(B1888&gt;=22,B1888&lt;=5),sel_ev_daily*(1-sel_dayshare)/8,0))</f>
        <v/>
      </c>
    </row>
    <row r="1889">
      <c r="A1889" s="6" t="inlineStr">
        <is>
          <t>2012-09-17</t>
        </is>
      </c>
      <c r="B1889" s="6" t="n">
        <v>15</v>
      </c>
      <c r="C1889" s="6" t="n">
        <v>0.47402</v>
      </c>
      <c r="D1889" s="6" t="n">
        <v>0.23823</v>
      </c>
      <c r="E1889" s="6">
        <f>C1889*sel_scale</f>
        <v/>
      </c>
      <c r="F1889" s="6">
        <f>IF(AND(B1889&gt;=10,B1889&lt;=14),sel_ev_daily*sel_dayshare/5,IF(OR(B1889&gt;=22,B1889&lt;=5),sel_ev_daily*(1-sel_dayshare)/8,0))</f>
        <v/>
      </c>
    </row>
    <row r="1890">
      <c r="A1890" s="6" t="inlineStr">
        <is>
          <t>2012-09-17</t>
        </is>
      </c>
      <c r="B1890" s="6" t="n">
        <v>16</v>
      </c>
      <c r="C1890" s="6" t="n">
        <v>0.59954</v>
      </c>
      <c r="D1890" s="6" t="n">
        <v>0.07276000000000001</v>
      </c>
      <c r="E1890" s="6">
        <f>C1890*sel_scale</f>
        <v/>
      </c>
      <c r="F1890" s="6">
        <f>IF(AND(B1890&gt;=10,B1890&lt;=14),sel_ev_daily*sel_dayshare/5,IF(OR(B1890&gt;=22,B1890&lt;=5),sel_ev_daily*(1-sel_dayshare)/8,0))</f>
        <v/>
      </c>
    </row>
    <row r="1891">
      <c r="A1891" s="6" t="inlineStr">
        <is>
          <t>2012-09-17</t>
        </is>
      </c>
      <c r="B1891" s="6" t="n">
        <v>17</v>
      </c>
      <c r="C1891" s="6" t="n">
        <v>0.9452</v>
      </c>
      <c r="D1891" s="6" t="n">
        <v>0.00219</v>
      </c>
      <c r="E1891" s="6">
        <f>C1891*sel_scale</f>
        <v/>
      </c>
      <c r="F1891" s="6">
        <f>IF(AND(B1891&gt;=10,B1891&lt;=14),sel_ev_daily*sel_dayshare/5,IF(OR(B1891&gt;=22,B1891&lt;=5),sel_ev_daily*(1-sel_dayshare)/8,0))</f>
        <v/>
      </c>
    </row>
    <row r="1892">
      <c r="A1892" s="6" t="inlineStr">
        <is>
          <t>2012-09-17</t>
        </is>
      </c>
      <c r="B1892" s="6" t="n">
        <v>18</v>
      </c>
      <c r="C1892" s="6" t="n">
        <v>1.1052</v>
      </c>
      <c r="D1892" s="6" t="n">
        <v>0.00019</v>
      </c>
      <c r="E1892" s="6">
        <f>C1892*sel_scale</f>
        <v/>
      </c>
      <c r="F1892" s="6">
        <f>IF(AND(B1892&gt;=10,B1892&lt;=14),sel_ev_daily*sel_dayshare/5,IF(OR(B1892&gt;=22,B1892&lt;=5),sel_ev_daily*(1-sel_dayshare)/8,0))</f>
        <v/>
      </c>
    </row>
    <row r="1893">
      <c r="A1893" s="6" t="inlineStr">
        <is>
          <t>2012-09-17</t>
        </is>
      </c>
      <c r="B1893" s="6" t="n">
        <v>19</v>
      </c>
      <c r="C1893" s="6" t="n">
        <v>0.99749</v>
      </c>
      <c r="D1893" s="6" t="n">
        <v>0.00013</v>
      </c>
      <c r="E1893" s="6">
        <f>C1893*sel_scale</f>
        <v/>
      </c>
      <c r="F1893" s="6">
        <f>IF(AND(B1893&gt;=10,B1893&lt;=14),sel_ev_daily*sel_dayshare/5,IF(OR(B1893&gt;=22,B1893&lt;=5),sel_ev_daily*(1-sel_dayshare)/8,0))</f>
        <v/>
      </c>
    </row>
    <row r="1894">
      <c r="A1894" s="6" t="inlineStr">
        <is>
          <t>2012-09-17</t>
        </is>
      </c>
      <c r="B1894" s="6" t="n">
        <v>20</v>
      </c>
      <c r="C1894" s="6" t="n">
        <v>0.94723</v>
      </c>
      <c r="D1894" s="6" t="n">
        <v>0.00014</v>
      </c>
      <c r="E1894" s="6">
        <f>C1894*sel_scale</f>
        <v/>
      </c>
      <c r="F1894" s="6">
        <f>IF(AND(B1894&gt;=10,B1894&lt;=14),sel_ev_daily*sel_dayshare/5,IF(OR(B1894&gt;=22,B1894&lt;=5),sel_ev_daily*(1-sel_dayshare)/8,0))</f>
        <v/>
      </c>
    </row>
    <row r="1895">
      <c r="A1895" s="6" t="inlineStr">
        <is>
          <t>2012-09-17</t>
        </is>
      </c>
      <c r="B1895" s="6" t="n">
        <v>21</v>
      </c>
      <c r="C1895" s="6" t="n">
        <v>0.83836</v>
      </c>
      <c r="D1895" s="6" t="n">
        <v>8.000000000000001e-05</v>
      </c>
      <c r="E1895" s="6">
        <f>C1895*sel_scale</f>
        <v/>
      </c>
      <c r="F1895" s="6">
        <f>IF(AND(B1895&gt;=10,B1895&lt;=14),sel_ev_daily*sel_dayshare/5,IF(OR(B1895&gt;=22,B1895&lt;=5),sel_ev_daily*(1-sel_dayshare)/8,0))</f>
        <v/>
      </c>
    </row>
    <row r="1896">
      <c r="A1896" s="6" t="inlineStr">
        <is>
          <t>2012-09-17</t>
        </is>
      </c>
      <c r="B1896" s="6" t="n">
        <v>22</v>
      </c>
      <c r="C1896" s="6" t="n">
        <v>0.83439</v>
      </c>
      <c r="D1896" s="6" t="n">
        <v>6.999999999999999e-05</v>
      </c>
      <c r="E1896" s="6">
        <f>C1896*sel_scale</f>
        <v/>
      </c>
      <c r="F1896" s="6">
        <f>IF(AND(B1896&gt;=10,B1896&lt;=14),sel_ev_daily*sel_dayshare/5,IF(OR(B1896&gt;=22,B1896&lt;=5),sel_ev_daily*(1-sel_dayshare)/8,0))</f>
        <v/>
      </c>
    </row>
    <row r="1897">
      <c r="A1897" s="6" t="inlineStr">
        <is>
          <t>2012-09-17</t>
        </is>
      </c>
      <c r="B1897" s="6" t="n">
        <v>23</v>
      </c>
      <c r="C1897" s="6" t="n">
        <v>0.96851</v>
      </c>
      <c r="D1897" s="6" t="n">
        <v>0.00027</v>
      </c>
      <c r="E1897" s="6">
        <f>C1897*sel_scale</f>
        <v/>
      </c>
      <c r="F1897" s="6">
        <f>IF(AND(B1897&gt;=10,B1897&lt;=14),sel_ev_daily*sel_dayshare/5,IF(OR(B1897&gt;=22,B1897&lt;=5),sel_ev_daily*(1-sel_dayshare)/8,0))</f>
        <v/>
      </c>
    </row>
    <row r="1898">
      <c r="A1898" s="6" t="inlineStr">
        <is>
          <t>2012-09-18</t>
        </is>
      </c>
      <c r="B1898" s="6" t="n">
        <v>0</v>
      </c>
      <c r="C1898" s="6" t="n">
        <v>1.03501</v>
      </c>
      <c r="D1898" s="6" t="n">
        <v>0.00049</v>
      </c>
      <c r="E1898" s="6">
        <f>C1898*sel_scale</f>
        <v/>
      </c>
      <c r="F1898" s="6">
        <f>IF(AND(B1898&gt;=10,B1898&lt;=14),sel_ev_daily*sel_dayshare/5,IF(OR(B1898&gt;=22,B1898&lt;=5),sel_ev_daily*(1-sel_dayshare)/8,0))</f>
        <v/>
      </c>
    </row>
    <row r="1899">
      <c r="A1899" s="6" t="inlineStr">
        <is>
          <t>2012-09-18</t>
        </is>
      </c>
      <c r="B1899" s="6" t="n">
        <v>1</v>
      </c>
      <c r="C1899" s="6" t="n">
        <v>0.77133</v>
      </c>
      <c r="D1899" s="6" t="n">
        <v>0.00046</v>
      </c>
      <c r="E1899" s="6">
        <f>C1899*sel_scale</f>
        <v/>
      </c>
      <c r="F1899" s="6">
        <f>IF(AND(B1899&gt;=10,B1899&lt;=14),sel_ev_daily*sel_dayshare/5,IF(OR(B1899&gt;=22,B1899&lt;=5),sel_ev_daily*(1-sel_dayshare)/8,0))</f>
        <v/>
      </c>
    </row>
    <row r="1900">
      <c r="A1900" s="6" t="inlineStr">
        <is>
          <t>2012-09-18</t>
        </is>
      </c>
      <c r="B1900" s="6" t="n">
        <v>2</v>
      </c>
      <c r="C1900" s="6" t="n">
        <v>0.50776</v>
      </c>
      <c r="D1900" s="6" t="n">
        <v>0.00201</v>
      </c>
      <c r="E1900" s="6">
        <f>C1900*sel_scale</f>
        <v/>
      </c>
      <c r="F1900" s="6">
        <f>IF(AND(B1900&gt;=10,B1900&lt;=14),sel_ev_daily*sel_dayshare/5,IF(OR(B1900&gt;=22,B1900&lt;=5),sel_ev_daily*(1-sel_dayshare)/8,0))</f>
        <v/>
      </c>
    </row>
    <row r="1901">
      <c r="A1901" s="6" t="inlineStr">
        <is>
          <t>2012-09-18</t>
        </is>
      </c>
      <c r="B1901" s="6" t="n">
        <v>3</v>
      </c>
      <c r="C1901" s="6" t="n">
        <v>0.42698</v>
      </c>
      <c r="D1901" s="6" t="n">
        <v>0.00208</v>
      </c>
      <c r="E1901" s="6">
        <f>C1901*sel_scale</f>
        <v/>
      </c>
      <c r="F1901" s="6">
        <f>IF(AND(B1901&gt;=10,B1901&lt;=14),sel_ev_daily*sel_dayshare/5,IF(OR(B1901&gt;=22,B1901&lt;=5),sel_ev_daily*(1-sel_dayshare)/8,0))</f>
        <v/>
      </c>
    </row>
    <row r="1902">
      <c r="A1902" s="6" t="inlineStr">
        <is>
          <t>2012-09-18</t>
        </is>
      </c>
      <c r="B1902" s="6" t="n">
        <v>4</v>
      </c>
      <c r="C1902" s="6" t="n">
        <v>0.42252</v>
      </c>
      <c r="D1902" s="6" t="n">
        <v>0.00082</v>
      </c>
      <c r="E1902" s="6">
        <f>C1902*sel_scale</f>
        <v/>
      </c>
      <c r="F1902" s="6">
        <f>IF(AND(B1902&gt;=10,B1902&lt;=14),sel_ev_daily*sel_dayshare/5,IF(OR(B1902&gt;=22,B1902&lt;=5),sel_ev_daily*(1-sel_dayshare)/8,0))</f>
        <v/>
      </c>
    </row>
    <row r="1903">
      <c r="A1903" s="6" t="inlineStr">
        <is>
          <t>2012-09-18</t>
        </is>
      </c>
      <c r="B1903" s="6" t="n">
        <v>5</v>
      </c>
      <c r="C1903" s="6" t="n">
        <v>0.5051099999999999</v>
      </c>
      <c r="D1903" s="6" t="n">
        <v>0.0021</v>
      </c>
      <c r="E1903" s="6">
        <f>C1903*sel_scale</f>
        <v/>
      </c>
      <c r="F1903" s="6">
        <f>IF(AND(B1903&gt;=10,B1903&lt;=14),sel_ev_daily*sel_dayshare/5,IF(OR(B1903&gt;=22,B1903&lt;=5),sel_ev_daily*(1-sel_dayshare)/8,0))</f>
        <v/>
      </c>
    </row>
    <row r="1904">
      <c r="A1904" s="6" t="inlineStr">
        <is>
          <t>2012-09-18</t>
        </is>
      </c>
      <c r="B1904" s="6" t="n">
        <v>6</v>
      </c>
      <c r="C1904" s="6" t="n">
        <v>0.74488</v>
      </c>
      <c r="D1904" s="6" t="n">
        <v>0.04152</v>
      </c>
      <c r="E1904" s="6">
        <f>C1904*sel_scale</f>
        <v/>
      </c>
      <c r="F1904" s="6">
        <f>IF(AND(B1904&gt;=10,B1904&lt;=14),sel_ev_daily*sel_dayshare/5,IF(OR(B1904&gt;=22,B1904&lt;=5),sel_ev_daily*(1-sel_dayshare)/8,0))</f>
        <v/>
      </c>
    </row>
    <row r="1905">
      <c r="A1905" s="6" t="inlineStr">
        <is>
          <t>2012-09-18</t>
        </is>
      </c>
      <c r="B1905" s="6" t="n">
        <v>7</v>
      </c>
      <c r="C1905" s="6" t="n">
        <v>0.70472</v>
      </c>
      <c r="D1905" s="6" t="n">
        <v>0.19754</v>
      </c>
      <c r="E1905" s="6">
        <f>C1905*sel_scale</f>
        <v/>
      </c>
      <c r="F1905" s="6">
        <f>IF(AND(B1905&gt;=10,B1905&lt;=14),sel_ev_daily*sel_dayshare/5,IF(OR(B1905&gt;=22,B1905&lt;=5),sel_ev_daily*(1-sel_dayshare)/8,0))</f>
        <v/>
      </c>
    </row>
    <row r="1906">
      <c r="A1906" s="6" t="inlineStr">
        <is>
          <t>2012-09-18</t>
        </is>
      </c>
      <c r="B1906" s="6" t="n">
        <v>8</v>
      </c>
      <c r="C1906" s="6" t="n">
        <v>0.63598</v>
      </c>
      <c r="D1906" s="6" t="n">
        <v>0.39162</v>
      </c>
      <c r="E1906" s="6">
        <f>C1906*sel_scale</f>
        <v/>
      </c>
      <c r="F1906" s="6">
        <f>IF(AND(B1906&gt;=10,B1906&lt;=14),sel_ev_daily*sel_dayshare/5,IF(OR(B1906&gt;=22,B1906&lt;=5),sel_ev_daily*(1-sel_dayshare)/8,0))</f>
        <v/>
      </c>
    </row>
    <row r="1907">
      <c r="A1907" s="6" t="inlineStr">
        <is>
          <t>2012-09-18</t>
        </is>
      </c>
      <c r="B1907" s="6" t="n">
        <v>9</v>
      </c>
      <c r="C1907" s="6" t="n">
        <v>0.52508</v>
      </c>
      <c r="D1907" s="6" t="n">
        <v>0.55065</v>
      </c>
      <c r="E1907" s="6">
        <f>C1907*sel_scale</f>
        <v/>
      </c>
      <c r="F1907" s="6">
        <f>IF(AND(B1907&gt;=10,B1907&lt;=14),sel_ev_daily*sel_dayshare/5,IF(OR(B1907&gt;=22,B1907&lt;=5),sel_ev_daily*(1-sel_dayshare)/8,0))</f>
        <v/>
      </c>
    </row>
    <row r="1908">
      <c r="A1908" s="6" t="inlineStr">
        <is>
          <t>2012-09-18</t>
        </is>
      </c>
      <c r="B1908" s="6" t="n">
        <v>10</v>
      </c>
      <c r="C1908" s="6" t="n">
        <v>0.49486</v>
      </c>
      <c r="D1908" s="6" t="n">
        <v>0.6533600000000001</v>
      </c>
      <c r="E1908" s="6">
        <f>C1908*sel_scale</f>
        <v/>
      </c>
      <c r="F1908" s="6">
        <f>IF(AND(B1908&gt;=10,B1908&lt;=14),sel_ev_daily*sel_dayshare/5,IF(OR(B1908&gt;=22,B1908&lt;=5),sel_ev_daily*(1-sel_dayshare)/8,0))</f>
        <v/>
      </c>
    </row>
    <row r="1909">
      <c r="A1909" s="6" t="inlineStr">
        <is>
          <t>2012-09-18</t>
        </is>
      </c>
      <c r="B1909" s="6" t="n">
        <v>11</v>
      </c>
      <c r="C1909" s="6" t="n">
        <v>0.46193</v>
      </c>
      <c r="D1909" s="6" t="n">
        <v>0.68754</v>
      </c>
      <c r="E1909" s="6">
        <f>C1909*sel_scale</f>
        <v/>
      </c>
      <c r="F1909" s="6">
        <f>IF(AND(B1909&gt;=10,B1909&lt;=14),sel_ev_daily*sel_dayshare/5,IF(OR(B1909&gt;=22,B1909&lt;=5),sel_ev_daily*(1-sel_dayshare)/8,0))</f>
        <v/>
      </c>
    </row>
    <row r="1910">
      <c r="A1910" s="6" t="inlineStr">
        <is>
          <t>2012-09-18</t>
        </is>
      </c>
      <c r="B1910" s="6" t="n">
        <v>12</v>
      </c>
      <c r="C1910" s="6" t="n">
        <v>0.42563</v>
      </c>
      <c r="D1910" s="6" t="n">
        <v>0.6787</v>
      </c>
      <c r="E1910" s="6">
        <f>C1910*sel_scale</f>
        <v/>
      </c>
      <c r="F1910" s="6">
        <f>IF(AND(B1910&gt;=10,B1910&lt;=14),sel_ev_daily*sel_dayshare/5,IF(OR(B1910&gt;=22,B1910&lt;=5),sel_ev_daily*(1-sel_dayshare)/8,0))</f>
        <v/>
      </c>
    </row>
    <row r="1911">
      <c r="A1911" s="6" t="inlineStr">
        <is>
          <t>2012-09-18</t>
        </is>
      </c>
      <c r="B1911" s="6" t="n">
        <v>13</v>
      </c>
      <c r="C1911" s="6" t="n">
        <v>0.43287</v>
      </c>
      <c r="D1911" s="6" t="n">
        <v>0.58503</v>
      </c>
      <c r="E1911" s="6">
        <f>C1911*sel_scale</f>
        <v/>
      </c>
      <c r="F1911" s="6">
        <f>IF(AND(B1911&gt;=10,B1911&lt;=14),sel_ev_daily*sel_dayshare/5,IF(OR(B1911&gt;=22,B1911&lt;=5),sel_ev_daily*(1-sel_dayshare)/8,0))</f>
        <v/>
      </c>
    </row>
    <row r="1912">
      <c r="A1912" s="6" t="inlineStr">
        <is>
          <t>2012-09-18</t>
        </is>
      </c>
      <c r="B1912" s="6" t="n">
        <v>14</v>
      </c>
      <c r="C1912" s="6" t="n">
        <v>0.42428</v>
      </c>
      <c r="D1912" s="6" t="n">
        <v>0.35706</v>
      </c>
      <c r="E1912" s="6">
        <f>C1912*sel_scale</f>
        <v/>
      </c>
      <c r="F1912" s="6">
        <f>IF(AND(B1912&gt;=10,B1912&lt;=14),sel_ev_daily*sel_dayshare/5,IF(OR(B1912&gt;=22,B1912&lt;=5),sel_ev_daily*(1-sel_dayshare)/8,0))</f>
        <v/>
      </c>
    </row>
    <row r="1913">
      <c r="A1913" s="6" t="inlineStr">
        <is>
          <t>2012-09-18</t>
        </is>
      </c>
      <c r="B1913" s="6" t="n">
        <v>15</v>
      </c>
      <c r="C1913" s="6" t="n">
        <v>0.48617</v>
      </c>
      <c r="D1913" s="6" t="n">
        <v>0.12668</v>
      </c>
      <c r="E1913" s="6">
        <f>C1913*sel_scale</f>
        <v/>
      </c>
      <c r="F1913" s="6">
        <f>IF(AND(B1913&gt;=10,B1913&lt;=14),sel_ev_daily*sel_dayshare/5,IF(OR(B1913&gt;=22,B1913&lt;=5),sel_ev_daily*(1-sel_dayshare)/8,0))</f>
        <v/>
      </c>
    </row>
    <row r="1914">
      <c r="A1914" s="6" t="inlineStr">
        <is>
          <t>2012-09-18</t>
        </is>
      </c>
      <c r="B1914" s="6" t="n">
        <v>16</v>
      </c>
      <c r="C1914" s="6" t="n">
        <v>0.62478</v>
      </c>
      <c r="D1914" s="6" t="n">
        <v>0.0369</v>
      </c>
      <c r="E1914" s="6">
        <f>C1914*sel_scale</f>
        <v/>
      </c>
      <c r="F1914" s="6">
        <f>IF(AND(B1914&gt;=10,B1914&lt;=14),sel_ev_daily*sel_dayshare/5,IF(OR(B1914&gt;=22,B1914&lt;=5),sel_ev_daily*(1-sel_dayshare)/8,0))</f>
        <v/>
      </c>
    </row>
    <row r="1915">
      <c r="A1915" s="6" t="inlineStr">
        <is>
          <t>2012-09-18</t>
        </is>
      </c>
      <c r="B1915" s="6" t="n">
        <v>17</v>
      </c>
      <c r="C1915" s="6" t="n">
        <v>0.88776</v>
      </c>
      <c r="D1915" s="6" t="n">
        <v>0.00179</v>
      </c>
      <c r="E1915" s="6">
        <f>C1915*sel_scale</f>
        <v/>
      </c>
      <c r="F1915" s="6">
        <f>IF(AND(B1915&gt;=10,B1915&lt;=14),sel_ev_daily*sel_dayshare/5,IF(OR(B1915&gt;=22,B1915&lt;=5),sel_ev_daily*(1-sel_dayshare)/8,0))</f>
        <v/>
      </c>
    </row>
    <row r="1916">
      <c r="A1916" s="6" t="inlineStr">
        <is>
          <t>2012-09-18</t>
        </is>
      </c>
      <c r="B1916" s="6" t="n">
        <v>18</v>
      </c>
      <c r="C1916" s="6" t="n">
        <v>1.04041</v>
      </c>
      <c r="D1916" s="6" t="n">
        <v>6.999999999999999e-05</v>
      </c>
      <c r="E1916" s="6">
        <f>C1916*sel_scale</f>
        <v/>
      </c>
      <c r="F1916" s="6">
        <f>IF(AND(B1916&gt;=10,B1916&lt;=14),sel_ev_daily*sel_dayshare/5,IF(OR(B1916&gt;=22,B1916&lt;=5),sel_ev_daily*(1-sel_dayshare)/8,0))</f>
        <v/>
      </c>
    </row>
    <row r="1917">
      <c r="A1917" s="6" t="inlineStr">
        <is>
          <t>2012-09-18</t>
        </is>
      </c>
      <c r="B1917" s="6" t="n">
        <v>19</v>
      </c>
      <c r="C1917" s="6" t="n">
        <v>0.98575</v>
      </c>
      <c r="D1917" s="6" t="n">
        <v>6e-05</v>
      </c>
      <c r="E1917" s="6">
        <f>C1917*sel_scale</f>
        <v/>
      </c>
      <c r="F1917" s="6">
        <f>IF(AND(B1917&gt;=10,B1917&lt;=14),sel_ev_daily*sel_dayshare/5,IF(OR(B1917&gt;=22,B1917&lt;=5),sel_ev_daily*(1-sel_dayshare)/8,0))</f>
        <v/>
      </c>
    </row>
    <row r="1918">
      <c r="A1918" s="6" t="inlineStr">
        <is>
          <t>2012-09-18</t>
        </is>
      </c>
      <c r="B1918" s="6" t="n">
        <v>20</v>
      </c>
      <c r="C1918" s="6" t="n">
        <v>0.90532</v>
      </c>
      <c r="D1918" s="6" t="n">
        <v>5e-05</v>
      </c>
      <c r="E1918" s="6">
        <f>C1918*sel_scale</f>
        <v/>
      </c>
      <c r="F1918" s="6">
        <f>IF(AND(B1918&gt;=10,B1918&lt;=14),sel_ev_daily*sel_dayshare/5,IF(OR(B1918&gt;=22,B1918&lt;=5),sel_ev_daily*(1-sel_dayshare)/8,0))</f>
        <v/>
      </c>
    </row>
    <row r="1919">
      <c r="A1919" s="6" t="inlineStr">
        <is>
          <t>2012-09-18</t>
        </is>
      </c>
      <c r="B1919" s="6" t="n">
        <v>21</v>
      </c>
      <c r="C1919" s="6" t="n">
        <v>0.84837</v>
      </c>
      <c r="D1919" s="6" t="n">
        <v>0.00018</v>
      </c>
      <c r="E1919" s="6">
        <f>C1919*sel_scale</f>
        <v/>
      </c>
      <c r="F1919" s="6">
        <f>IF(AND(B1919&gt;=10,B1919&lt;=14),sel_ev_daily*sel_dayshare/5,IF(OR(B1919&gt;=22,B1919&lt;=5),sel_ev_daily*(1-sel_dayshare)/8,0))</f>
        <v/>
      </c>
    </row>
    <row r="1920">
      <c r="A1920" s="6" t="inlineStr">
        <is>
          <t>2012-09-18</t>
        </is>
      </c>
      <c r="B1920" s="6" t="n">
        <v>22</v>
      </c>
      <c r="C1920" s="6" t="n">
        <v>0.83078</v>
      </c>
      <c r="D1920" s="6" t="n">
        <v>5e-05</v>
      </c>
      <c r="E1920" s="6">
        <f>C1920*sel_scale</f>
        <v/>
      </c>
      <c r="F1920" s="6">
        <f>IF(AND(B1920&gt;=10,B1920&lt;=14),sel_ev_daily*sel_dayshare/5,IF(OR(B1920&gt;=22,B1920&lt;=5),sel_ev_daily*(1-sel_dayshare)/8,0))</f>
        <v/>
      </c>
    </row>
    <row r="1921">
      <c r="A1921" s="6" t="inlineStr">
        <is>
          <t>2012-09-18</t>
        </is>
      </c>
      <c r="B1921" s="6" t="n">
        <v>23</v>
      </c>
      <c r="C1921" s="6" t="n">
        <v>0.88661</v>
      </c>
      <c r="D1921" s="6" t="n">
        <v>5e-05</v>
      </c>
      <c r="E1921" s="6">
        <f>C1921*sel_scale</f>
        <v/>
      </c>
      <c r="F1921" s="6">
        <f>IF(AND(B1921&gt;=10,B1921&lt;=14),sel_ev_daily*sel_dayshare/5,IF(OR(B1921&gt;=22,B1921&lt;=5),sel_ev_daily*(1-sel_dayshare)/8,0))</f>
        <v/>
      </c>
    </row>
    <row r="1922">
      <c r="A1922" s="6" t="inlineStr">
        <is>
          <t>2012-09-19</t>
        </is>
      </c>
      <c r="B1922" s="6" t="n">
        <v>0</v>
      </c>
      <c r="C1922" s="6" t="n">
        <v>0.96466</v>
      </c>
      <c r="D1922" s="6" t="n">
        <v>0.00063</v>
      </c>
      <c r="E1922" s="6">
        <f>C1922*sel_scale</f>
        <v/>
      </c>
      <c r="F1922" s="6">
        <f>IF(AND(B1922&gt;=10,B1922&lt;=14),sel_ev_daily*sel_dayshare/5,IF(OR(B1922&gt;=22,B1922&lt;=5),sel_ev_daily*(1-sel_dayshare)/8,0))</f>
        <v/>
      </c>
    </row>
    <row r="1923">
      <c r="A1923" s="6" t="inlineStr">
        <is>
          <t>2012-09-19</t>
        </is>
      </c>
      <c r="B1923" s="6" t="n">
        <v>1</v>
      </c>
      <c r="C1923" s="6" t="n">
        <v>0.71157</v>
      </c>
      <c r="D1923" s="6" t="n">
        <v>0.00149</v>
      </c>
      <c r="E1923" s="6">
        <f>C1923*sel_scale</f>
        <v/>
      </c>
      <c r="F1923" s="6">
        <f>IF(AND(B1923&gt;=10,B1923&lt;=14),sel_ev_daily*sel_dayshare/5,IF(OR(B1923&gt;=22,B1923&lt;=5),sel_ev_daily*(1-sel_dayshare)/8,0))</f>
        <v/>
      </c>
    </row>
    <row r="1924">
      <c r="A1924" s="6" t="inlineStr">
        <is>
          <t>2012-09-19</t>
        </is>
      </c>
      <c r="B1924" s="6" t="n">
        <v>2</v>
      </c>
      <c r="C1924" s="6" t="n">
        <v>0.47664</v>
      </c>
      <c r="D1924" s="6" t="n">
        <v>0.00179</v>
      </c>
      <c r="E1924" s="6">
        <f>C1924*sel_scale</f>
        <v/>
      </c>
      <c r="F1924" s="6">
        <f>IF(AND(B1924&gt;=10,B1924&lt;=14),sel_ev_daily*sel_dayshare/5,IF(OR(B1924&gt;=22,B1924&lt;=5),sel_ev_daily*(1-sel_dayshare)/8,0))</f>
        <v/>
      </c>
    </row>
    <row r="1925">
      <c r="A1925" s="6" t="inlineStr">
        <is>
          <t>2012-09-19</t>
        </is>
      </c>
      <c r="B1925" s="6" t="n">
        <v>3</v>
      </c>
      <c r="C1925" s="6" t="n">
        <v>0.43076</v>
      </c>
      <c r="D1925" s="6" t="n">
        <v>0.00201</v>
      </c>
      <c r="E1925" s="6">
        <f>C1925*sel_scale</f>
        <v/>
      </c>
      <c r="F1925" s="6">
        <f>IF(AND(B1925&gt;=10,B1925&lt;=14),sel_ev_daily*sel_dayshare/5,IF(OR(B1925&gt;=22,B1925&lt;=5),sel_ev_daily*(1-sel_dayshare)/8,0))</f>
        <v/>
      </c>
    </row>
    <row r="1926">
      <c r="A1926" s="6" t="inlineStr">
        <is>
          <t>2012-09-19</t>
        </is>
      </c>
      <c r="B1926" s="6" t="n">
        <v>4</v>
      </c>
      <c r="C1926" s="6" t="n">
        <v>0.42163</v>
      </c>
      <c r="D1926" s="6" t="n">
        <v>0.00212</v>
      </c>
      <c r="E1926" s="6">
        <f>C1926*sel_scale</f>
        <v/>
      </c>
      <c r="F1926" s="6">
        <f>IF(AND(B1926&gt;=10,B1926&lt;=14),sel_ev_daily*sel_dayshare/5,IF(OR(B1926&gt;=22,B1926&lt;=5),sel_ev_daily*(1-sel_dayshare)/8,0))</f>
        <v/>
      </c>
    </row>
    <row r="1927">
      <c r="A1927" s="6" t="inlineStr">
        <is>
          <t>2012-09-19</t>
        </is>
      </c>
      <c r="B1927" s="6" t="n">
        <v>5</v>
      </c>
      <c r="C1927" s="6" t="n">
        <v>0.50109</v>
      </c>
      <c r="D1927" s="6" t="n">
        <v>0.00263</v>
      </c>
      <c r="E1927" s="6">
        <f>C1927*sel_scale</f>
        <v/>
      </c>
      <c r="F1927" s="6">
        <f>IF(AND(B1927&gt;=10,B1927&lt;=14),sel_ev_daily*sel_dayshare/5,IF(OR(B1927&gt;=22,B1927&lt;=5),sel_ev_daily*(1-sel_dayshare)/8,0))</f>
        <v/>
      </c>
    </row>
    <row r="1928">
      <c r="A1928" s="6" t="inlineStr">
        <is>
          <t>2012-09-19</t>
        </is>
      </c>
      <c r="B1928" s="6" t="n">
        <v>6</v>
      </c>
      <c r="C1928" s="6" t="n">
        <v>0.77693</v>
      </c>
      <c r="D1928" s="6" t="n">
        <v>0.04611</v>
      </c>
      <c r="E1928" s="6">
        <f>C1928*sel_scale</f>
        <v/>
      </c>
      <c r="F1928" s="6">
        <f>IF(AND(B1928&gt;=10,B1928&lt;=14),sel_ev_daily*sel_dayshare/5,IF(OR(B1928&gt;=22,B1928&lt;=5),sel_ev_daily*(1-sel_dayshare)/8,0))</f>
        <v/>
      </c>
    </row>
    <row r="1929">
      <c r="A1929" s="6" t="inlineStr">
        <is>
          <t>2012-09-19</t>
        </is>
      </c>
      <c r="B1929" s="6" t="n">
        <v>7</v>
      </c>
      <c r="C1929" s="6" t="n">
        <v>0.6868</v>
      </c>
      <c r="D1929" s="6" t="n">
        <v>0.21124</v>
      </c>
      <c r="E1929" s="6">
        <f>C1929*sel_scale</f>
        <v/>
      </c>
      <c r="F1929" s="6">
        <f>IF(AND(B1929&gt;=10,B1929&lt;=14),sel_ev_daily*sel_dayshare/5,IF(OR(B1929&gt;=22,B1929&lt;=5),sel_ev_daily*(1-sel_dayshare)/8,0))</f>
        <v/>
      </c>
    </row>
    <row r="1930">
      <c r="A1930" s="6" t="inlineStr">
        <is>
          <t>2012-09-19</t>
        </is>
      </c>
      <c r="B1930" s="6" t="n">
        <v>8</v>
      </c>
      <c r="C1930" s="6" t="n">
        <v>0.6430900000000001</v>
      </c>
      <c r="D1930" s="6" t="n">
        <v>0.41676</v>
      </c>
      <c r="E1930" s="6">
        <f>C1930*sel_scale</f>
        <v/>
      </c>
      <c r="F1930" s="6">
        <f>IF(AND(B1930&gt;=10,B1930&lt;=14),sel_ev_daily*sel_dayshare/5,IF(OR(B1930&gt;=22,B1930&lt;=5),sel_ev_daily*(1-sel_dayshare)/8,0))</f>
        <v/>
      </c>
    </row>
    <row r="1931">
      <c r="A1931" s="6" t="inlineStr">
        <is>
          <t>2012-09-19</t>
        </is>
      </c>
      <c r="B1931" s="6" t="n">
        <v>9</v>
      </c>
      <c r="C1931" s="6" t="n">
        <v>0.53935</v>
      </c>
      <c r="D1931" s="6" t="n">
        <v>0.57742</v>
      </c>
      <c r="E1931" s="6">
        <f>C1931*sel_scale</f>
        <v/>
      </c>
      <c r="F1931" s="6">
        <f>IF(AND(B1931&gt;=10,B1931&lt;=14),sel_ev_daily*sel_dayshare/5,IF(OR(B1931&gt;=22,B1931&lt;=5),sel_ev_daily*(1-sel_dayshare)/8,0))</f>
        <v/>
      </c>
    </row>
    <row r="1932">
      <c r="A1932" s="6" t="inlineStr">
        <is>
          <t>2012-09-19</t>
        </is>
      </c>
      <c r="B1932" s="6" t="n">
        <v>10</v>
      </c>
      <c r="C1932" s="6" t="n">
        <v>0.4905</v>
      </c>
      <c r="D1932" s="6" t="n">
        <v>0.67676</v>
      </c>
      <c r="E1932" s="6">
        <f>C1932*sel_scale</f>
        <v/>
      </c>
      <c r="F1932" s="6">
        <f>IF(AND(B1932&gt;=10,B1932&lt;=14),sel_ev_daily*sel_dayshare/5,IF(OR(B1932&gt;=22,B1932&lt;=5),sel_ev_daily*(1-sel_dayshare)/8,0))</f>
        <v/>
      </c>
    </row>
    <row r="1933">
      <c r="A1933" s="6" t="inlineStr">
        <is>
          <t>2012-09-19</t>
        </is>
      </c>
      <c r="B1933" s="6" t="n">
        <v>11</v>
      </c>
      <c r="C1933" s="6" t="n">
        <v>0.45568</v>
      </c>
      <c r="D1933" s="6" t="n">
        <v>0.66794</v>
      </c>
      <c r="E1933" s="6">
        <f>C1933*sel_scale</f>
        <v/>
      </c>
      <c r="F1933" s="6">
        <f>IF(AND(B1933&gt;=10,B1933&lt;=14),sel_ev_daily*sel_dayshare/5,IF(OR(B1933&gt;=22,B1933&lt;=5),sel_ev_daily*(1-sel_dayshare)/8,0))</f>
        <v/>
      </c>
    </row>
    <row r="1934">
      <c r="A1934" s="6" t="inlineStr">
        <is>
          <t>2012-09-19</t>
        </is>
      </c>
      <c r="B1934" s="6" t="n">
        <v>12</v>
      </c>
      <c r="C1934" s="6" t="n">
        <v>0.45706</v>
      </c>
      <c r="D1934" s="6" t="n">
        <v>0.58407</v>
      </c>
      <c r="E1934" s="6">
        <f>C1934*sel_scale</f>
        <v/>
      </c>
      <c r="F1934" s="6">
        <f>IF(AND(B1934&gt;=10,B1934&lt;=14),sel_ev_daily*sel_dayshare/5,IF(OR(B1934&gt;=22,B1934&lt;=5),sel_ev_daily*(1-sel_dayshare)/8,0))</f>
        <v/>
      </c>
    </row>
    <row r="1935">
      <c r="A1935" s="6" t="inlineStr">
        <is>
          <t>2012-09-19</t>
        </is>
      </c>
      <c r="B1935" s="6" t="n">
        <v>13</v>
      </c>
      <c r="C1935" s="6" t="n">
        <v>0.46992</v>
      </c>
      <c r="D1935" s="6" t="n">
        <v>0.48493</v>
      </c>
      <c r="E1935" s="6">
        <f>C1935*sel_scale</f>
        <v/>
      </c>
      <c r="F1935" s="6">
        <f>IF(AND(B1935&gt;=10,B1935&lt;=14),sel_ev_daily*sel_dayshare/5,IF(OR(B1935&gt;=22,B1935&lt;=5),sel_ev_daily*(1-sel_dayshare)/8,0))</f>
        <v/>
      </c>
    </row>
    <row r="1936">
      <c r="A1936" s="6" t="inlineStr">
        <is>
          <t>2012-09-19</t>
        </is>
      </c>
      <c r="B1936" s="6" t="n">
        <v>14</v>
      </c>
      <c r="C1936" s="6" t="n">
        <v>0.43361</v>
      </c>
      <c r="D1936" s="6" t="n">
        <v>0.45515</v>
      </c>
      <c r="E1936" s="6">
        <f>C1936*sel_scale</f>
        <v/>
      </c>
      <c r="F1936" s="6">
        <f>IF(AND(B1936&gt;=10,B1936&lt;=14),sel_ev_daily*sel_dayshare/5,IF(OR(B1936&gt;=22,B1936&lt;=5),sel_ev_daily*(1-sel_dayshare)/8,0))</f>
        <v/>
      </c>
    </row>
    <row r="1937">
      <c r="A1937" s="6" t="inlineStr">
        <is>
          <t>2012-09-19</t>
        </is>
      </c>
      <c r="B1937" s="6" t="n">
        <v>15</v>
      </c>
      <c r="C1937" s="6" t="n">
        <v>0.44944</v>
      </c>
      <c r="D1937" s="6" t="n">
        <v>0.30942</v>
      </c>
      <c r="E1937" s="6">
        <f>C1937*sel_scale</f>
        <v/>
      </c>
      <c r="F1937" s="6">
        <f>IF(AND(B1937&gt;=10,B1937&lt;=14),sel_ev_daily*sel_dayshare/5,IF(OR(B1937&gt;=22,B1937&lt;=5),sel_ev_daily*(1-sel_dayshare)/8,0))</f>
        <v/>
      </c>
    </row>
    <row r="1938">
      <c r="A1938" s="6" t="inlineStr">
        <is>
          <t>2012-09-19</t>
        </is>
      </c>
      <c r="B1938" s="6" t="n">
        <v>16</v>
      </c>
      <c r="C1938" s="6" t="n">
        <v>0.5278</v>
      </c>
      <c r="D1938" s="6" t="n">
        <v>0.12145</v>
      </c>
      <c r="E1938" s="6">
        <f>C1938*sel_scale</f>
        <v/>
      </c>
      <c r="F1938" s="6">
        <f>IF(AND(B1938&gt;=10,B1938&lt;=14),sel_ev_daily*sel_dayshare/5,IF(OR(B1938&gt;=22,B1938&lt;=5),sel_ev_daily*(1-sel_dayshare)/8,0))</f>
        <v/>
      </c>
    </row>
    <row r="1939">
      <c r="A1939" s="6" t="inlineStr">
        <is>
          <t>2012-09-19</t>
        </is>
      </c>
      <c r="B1939" s="6" t="n">
        <v>17</v>
      </c>
      <c r="C1939" s="6" t="n">
        <v>0.76548</v>
      </c>
      <c r="D1939" s="6" t="n">
        <v>0.008999999999999999</v>
      </c>
      <c r="E1939" s="6">
        <f>C1939*sel_scale</f>
        <v/>
      </c>
      <c r="F1939" s="6">
        <f>IF(AND(B1939&gt;=10,B1939&lt;=14),sel_ev_daily*sel_dayshare/5,IF(OR(B1939&gt;=22,B1939&lt;=5),sel_ev_daily*(1-sel_dayshare)/8,0))</f>
        <v/>
      </c>
    </row>
    <row r="1940">
      <c r="A1940" s="6" t="inlineStr">
        <is>
          <t>2012-09-19</t>
        </is>
      </c>
      <c r="B1940" s="6" t="n">
        <v>18</v>
      </c>
      <c r="C1940" s="6" t="n">
        <v>0.98151</v>
      </c>
      <c r="D1940" s="6" t="n">
        <v>5e-05</v>
      </c>
      <c r="E1940" s="6">
        <f>C1940*sel_scale</f>
        <v/>
      </c>
      <c r="F1940" s="6">
        <f>IF(AND(B1940&gt;=10,B1940&lt;=14),sel_ev_daily*sel_dayshare/5,IF(OR(B1940&gt;=22,B1940&lt;=5),sel_ev_daily*(1-sel_dayshare)/8,0))</f>
        <v/>
      </c>
    </row>
    <row r="1941">
      <c r="A1941" s="6" t="inlineStr">
        <is>
          <t>2012-09-19</t>
        </is>
      </c>
      <c r="B1941" s="6" t="n">
        <v>19</v>
      </c>
      <c r="C1941" s="6" t="n">
        <v>0.97268</v>
      </c>
      <c r="D1941" s="6" t="n">
        <v>6.999999999999999e-05</v>
      </c>
      <c r="E1941" s="6">
        <f>C1941*sel_scale</f>
        <v/>
      </c>
      <c r="F1941" s="6">
        <f>IF(AND(B1941&gt;=10,B1941&lt;=14),sel_ev_daily*sel_dayshare/5,IF(OR(B1941&gt;=22,B1941&lt;=5),sel_ev_daily*(1-sel_dayshare)/8,0))</f>
        <v/>
      </c>
    </row>
    <row r="1942">
      <c r="A1942" s="6" t="inlineStr">
        <is>
          <t>2012-09-19</t>
        </is>
      </c>
      <c r="B1942" s="6" t="n">
        <v>20</v>
      </c>
      <c r="C1942" s="6" t="n">
        <v>0.89941</v>
      </c>
      <c r="D1942" s="6" t="n">
        <v>6e-05</v>
      </c>
      <c r="E1942" s="6">
        <f>C1942*sel_scale</f>
        <v/>
      </c>
      <c r="F1942" s="6">
        <f>IF(AND(B1942&gt;=10,B1942&lt;=14),sel_ev_daily*sel_dayshare/5,IF(OR(B1942&gt;=22,B1942&lt;=5),sel_ev_daily*(1-sel_dayshare)/8,0))</f>
        <v/>
      </c>
    </row>
    <row r="1943">
      <c r="A1943" s="6" t="inlineStr">
        <is>
          <t>2012-09-19</t>
        </is>
      </c>
      <c r="B1943" s="6" t="n">
        <v>21</v>
      </c>
      <c r="C1943" s="6" t="n">
        <v>0.82367</v>
      </c>
      <c r="D1943" s="6" t="n">
        <v>0.0001</v>
      </c>
      <c r="E1943" s="6">
        <f>C1943*sel_scale</f>
        <v/>
      </c>
      <c r="F1943" s="6">
        <f>IF(AND(B1943&gt;=10,B1943&lt;=14),sel_ev_daily*sel_dayshare/5,IF(OR(B1943&gt;=22,B1943&lt;=5),sel_ev_daily*(1-sel_dayshare)/8,0))</f>
        <v/>
      </c>
    </row>
    <row r="1944">
      <c r="A1944" s="6" t="inlineStr">
        <is>
          <t>2012-09-19</t>
        </is>
      </c>
      <c r="B1944" s="6" t="n">
        <v>22</v>
      </c>
      <c r="C1944" s="6" t="n">
        <v>0.82785</v>
      </c>
      <c r="D1944" s="6" t="n">
        <v>8.000000000000001e-05</v>
      </c>
      <c r="E1944" s="6">
        <f>C1944*sel_scale</f>
        <v/>
      </c>
      <c r="F1944" s="6">
        <f>IF(AND(B1944&gt;=10,B1944&lt;=14),sel_ev_daily*sel_dayshare/5,IF(OR(B1944&gt;=22,B1944&lt;=5),sel_ev_daily*(1-sel_dayshare)/8,0))</f>
        <v/>
      </c>
    </row>
    <row r="1945">
      <c r="A1945" s="6" t="inlineStr">
        <is>
          <t>2012-09-19</t>
        </is>
      </c>
      <c r="B1945" s="6" t="n">
        <v>23</v>
      </c>
      <c r="C1945" s="6" t="n">
        <v>0.91017</v>
      </c>
      <c r="D1945" s="6" t="n">
        <v>0.00012</v>
      </c>
      <c r="E1945" s="6">
        <f>C1945*sel_scale</f>
        <v/>
      </c>
      <c r="F1945" s="6">
        <f>IF(AND(B1945&gt;=10,B1945&lt;=14),sel_ev_daily*sel_dayshare/5,IF(OR(B1945&gt;=22,B1945&lt;=5),sel_ev_daily*(1-sel_dayshare)/8,0))</f>
        <v/>
      </c>
    </row>
    <row r="1946">
      <c r="A1946" s="6" t="inlineStr">
        <is>
          <t>2012-09-20</t>
        </is>
      </c>
      <c r="B1946" s="6" t="n">
        <v>0</v>
      </c>
      <c r="C1946" s="6" t="n">
        <v>0.9531500000000001</v>
      </c>
      <c r="D1946" s="6" t="n">
        <v>6e-05</v>
      </c>
      <c r="E1946" s="6">
        <f>C1946*sel_scale</f>
        <v/>
      </c>
      <c r="F1946" s="6">
        <f>IF(AND(B1946&gt;=10,B1946&lt;=14),sel_ev_daily*sel_dayshare/5,IF(OR(B1946&gt;=22,B1946&lt;=5),sel_ev_daily*(1-sel_dayshare)/8,0))</f>
        <v/>
      </c>
    </row>
    <row r="1947">
      <c r="A1947" s="6" t="inlineStr">
        <is>
          <t>2012-09-20</t>
        </is>
      </c>
      <c r="B1947" s="6" t="n">
        <v>1</v>
      </c>
      <c r="C1947" s="6" t="n">
        <v>0.69556</v>
      </c>
      <c r="D1947" s="6" t="n">
        <v>5e-05</v>
      </c>
      <c r="E1947" s="6">
        <f>C1947*sel_scale</f>
        <v/>
      </c>
      <c r="F1947" s="6">
        <f>IF(AND(B1947&gt;=10,B1947&lt;=14),sel_ev_daily*sel_dayshare/5,IF(OR(B1947&gt;=22,B1947&lt;=5),sel_ev_daily*(1-sel_dayshare)/8,0))</f>
        <v/>
      </c>
    </row>
    <row r="1948">
      <c r="A1948" s="6" t="inlineStr">
        <is>
          <t>2012-09-20</t>
        </is>
      </c>
      <c r="B1948" s="6" t="n">
        <v>2</v>
      </c>
      <c r="C1948" s="6" t="n">
        <v>0.46638</v>
      </c>
      <c r="D1948" s="6" t="n">
        <v>0.00013</v>
      </c>
      <c r="E1948" s="6">
        <f>C1948*sel_scale</f>
        <v/>
      </c>
      <c r="F1948" s="6">
        <f>IF(AND(B1948&gt;=10,B1948&lt;=14),sel_ev_daily*sel_dayshare/5,IF(OR(B1948&gt;=22,B1948&lt;=5),sel_ev_daily*(1-sel_dayshare)/8,0))</f>
        <v/>
      </c>
    </row>
    <row r="1949">
      <c r="A1949" s="6" t="inlineStr">
        <is>
          <t>2012-09-20</t>
        </is>
      </c>
      <c r="B1949" s="6" t="n">
        <v>3</v>
      </c>
      <c r="C1949" s="6" t="n">
        <v>0.3755</v>
      </c>
      <c r="D1949" s="6" t="n">
        <v>8.000000000000001e-05</v>
      </c>
      <c r="E1949" s="6">
        <f>C1949*sel_scale</f>
        <v/>
      </c>
      <c r="F1949" s="6">
        <f>IF(AND(B1949&gt;=10,B1949&lt;=14),sel_ev_daily*sel_dayshare/5,IF(OR(B1949&gt;=22,B1949&lt;=5),sel_ev_daily*(1-sel_dayshare)/8,0))</f>
        <v/>
      </c>
    </row>
    <row r="1950">
      <c r="A1950" s="6" t="inlineStr">
        <is>
          <t>2012-09-20</t>
        </is>
      </c>
      <c r="B1950" s="6" t="n">
        <v>4</v>
      </c>
      <c r="C1950" s="6" t="n">
        <v>0.4196</v>
      </c>
      <c r="D1950" s="6" t="n">
        <v>6.999999999999999e-05</v>
      </c>
      <c r="E1950" s="6">
        <f>C1950*sel_scale</f>
        <v/>
      </c>
      <c r="F1950" s="6">
        <f>IF(AND(B1950&gt;=10,B1950&lt;=14),sel_ev_daily*sel_dayshare/5,IF(OR(B1950&gt;=22,B1950&lt;=5),sel_ev_daily*(1-sel_dayshare)/8,0))</f>
        <v/>
      </c>
    </row>
    <row r="1951">
      <c r="A1951" s="6" t="inlineStr">
        <is>
          <t>2012-09-20</t>
        </is>
      </c>
      <c r="B1951" s="6" t="n">
        <v>5</v>
      </c>
      <c r="C1951" s="6" t="n">
        <v>0.5104</v>
      </c>
      <c r="D1951" s="6" t="n">
        <v>3e-05</v>
      </c>
      <c r="E1951" s="6">
        <f>C1951*sel_scale</f>
        <v/>
      </c>
      <c r="F1951" s="6">
        <f>IF(AND(B1951&gt;=10,B1951&lt;=14),sel_ev_daily*sel_dayshare/5,IF(OR(B1951&gt;=22,B1951&lt;=5),sel_ev_daily*(1-sel_dayshare)/8,0))</f>
        <v/>
      </c>
    </row>
    <row r="1952">
      <c r="A1952" s="6" t="inlineStr">
        <is>
          <t>2012-09-20</t>
        </is>
      </c>
      <c r="B1952" s="6" t="n">
        <v>6</v>
      </c>
      <c r="C1952" s="6" t="n">
        <v>0.7512</v>
      </c>
      <c r="D1952" s="6" t="n">
        <v>0.03527</v>
      </c>
      <c r="E1952" s="6">
        <f>C1952*sel_scale</f>
        <v/>
      </c>
      <c r="F1952" s="6">
        <f>IF(AND(B1952&gt;=10,B1952&lt;=14),sel_ev_daily*sel_dayshare/5,IF(OR(B1952&gt;=22,B1952&lt;=5),sel_ev_daily*(1-sel_dayshare)/8,0))</f>
        <v/>
      </c>
    </row>
    <row r="1953">
      <c r="A1953" s="6" t="inlineStr">
        <is>
          <t>2012-09-20</t>
        </is>
      </c>
      <c r="B1953" s="6" t="n">
        <v>7</v>
      </c>
      <c r="C1953" s="6" t="n">
        <v>0.68123</v>
      </c>
      <c r="D1953" s="6" t="n">
        <v>0.19088</v>
      </c>
      <c r="E1953" s="6">
        <f>C1953*sel_scale</f>
        <v/>
      </c>
      <c r="F1953" s="6">
        <f>IF(AND(B1953&gt;=10,B1953&lt;=14),sel_ev_daily*sel_dayshare/5,IF(OR(B1953&gt;=22,B1953&lt;=5),sel_ev_daily*(1-sel_dayshare)/8,0))</f>
        <v/>
      </c>
    </row>
    <row r="1954">
      <c r="A1954" s="6" t="inlineStr">
        <is>
          <t>2012-09-20</t>
        </is>
      </c>
      <c r="B1954" s="6" t="n">
        <v>8</v>
      </c>
      <c r="C1954" s="6" t="n">
        <v>0.61012</v>
      </c>
      <c r="D1954" s="6" t="n">
        <v>0.32218</v>
      </c>
      <c r="E1954" s="6">
        <f>C1954*sel_scale</f>
        <v/>
      </c>
      <c r="F1954" s="6">
        <f>IF(AND(B1954&gt;=10,B1954&lt;=14),sel_ev_daily*sel_dayshare/5,IF(OR(B1954&gt;=22,B1954&lt;=5),sel_ev_daily*(1-sel_dayshare)/8,0))</f>
        <v/>
      </c>
    </row>
    <row r="1955">
      <c r="A1955" s="6" t="inlineStr">
        <is>
          <t>2012-09-20</t>
        </is>
      </c>
      <c r="B1955" s="6" t="n">
        <v>9</v>
      </c>
      <c r="C1955" s="6" t="n">
        <v>0.54562</v>
      </c>
      <c r="D1955" s="6" t="n">
        <v>0.50492</v>
      </c>
      <c r="E1955" s="6">
        <f>C1955*sel_scale</f>
        <v/>
      </c>
      <c r="F1955" s="6">
        <f>IF(AND(B1955&gt;=10,B1955&lt;=14),sel_ev_daily*sel_dayshare/5,IF(OR(B1955&gt;=22,B1955&lt;=5),sel_ev_daily*(1-sel_dayshare)/8,0))</f>
        <v/>
      </c>
    </row>
    <row r="1956">
      <c r="A1956" s="6" t="inlineStr">
        <is>
          <t>2012-09-20</t>
        </is>
      </c>
      <c r="B1956" s="6" t="n">
        <v>10</v>
      </c>
      <c r="C1956" s="6" t="n">
        <v>0.5059900000000001</v>
      </c>
      <c r="D1956" s="6" t="n">
        <v>0.59714</v>
      </c>
      <c r="E1956" s="6">
        <f>C1956*sel_scale</f>
        <v/>
      </c>
      <c r="F1956" s="6">
        <f>IF(AND(B1956&gt;=10,B1956&lt;=14),sel_ev_daily*sel_dayshare/5,IF(OR(B1956&gt;=22,B1956&lt;=5),sel_ev_daily*(1-sel_dayshare)/8,0))</f>
        <v/>
      </c>
    </row>
    <row r="1957">
      <c r="A1957" s="6" t="inlineStr">
        <is>
          <t>2012-09-20</t>
        </is>
      </c>
      <c r="B1957" s="6" t="n">
        <v>11</v>
      </c>
      <c r="C1957" s="6" t="n">
        <v>0.47352</v>
      </c>
      <c r="D1957" s="6" t="n">
        <v>0.69386</v>
      </c>
      <c r="E1957" s="6">
        <f>C1957*sel_scale</f>
        <v/>
      </c>
      <c r="F1957" s="6">
        <f>IF(AND(B1957&gt;=10,B1957&lt;=14),sel_ev_daily*sel_dayshare/5,IF(OR(B1957&gt;=22,B1957&lt;=5),sel_ev_daily*(1-sel_dayshare)/8,0))</f>
        <v/>
      </c>
    </row>
    <row r="1958">
      <c r="A1958" s="6" t="inlineStr">
        <is>
          <t>2012-09-20</t>
        </is>
      </c>
      <c r="B1958" s="6" t="n">
        <v>12</v>
      </c>
      <c r="C1958" s="6" t="n">
        <v>0.45592</v>
      </c>
      <c r="D1958" s="6" t="n">
        <v>0.69372</v>
      </c>
      <c r="E1958" s="6">
        <f>C1958*sel_scale</f>
        <v/>
      </c>
      <c r="F1958" s="6">
        <f>IF(AND(B1958&gt;=10,B1958&lt;=14),sel_ev_daily*sel_dayshare/5,IF(OR(B1958&gt;=22,B1958&lt;=5),sel_ev_daily*(1-sel_dayshare)/8,0))</f>
        <v/>
      </c>
    </row>
    <row r="1959">
      <c r="A1959" s="6" t="inlineStr">
        <is>
          <t>2012-09-20</t>
        </is>
      </c>
      <c r="B1959" s="6" t="n">
        <v>13</v>
      </c>
      <c r="C1959" s="6" t="n">
        <v>0.44715</v>
      </c>
      <c r="D1959" s="6" t="n">
        <v>0.63137</v>
      </c>
      <c r="E1959" s="6">
        <f>C1959*sel_scale</f>
        <v/>
      </c>
      <c r="F1959" s="6">
        <f>IF(AND(B1959&gt;=10,B1959&lt;=14),sel_ev_daily*sel_dayshare/5,IF(OR(B1959&gt;=22,B1959&lt;=5),sel_ev_daily*(1-sel_dayshare)/8,0))</f>
        <v/>
      </c>
    </row>
    <row r="1960">
      <c r="A1960" s="6" t="inlineStr">
        <is>
          <t>2012-09-20</t>
        </is>
      </c>
      <c r="B1960" s="6" t="n">
        <v>14</v>
      </c>
      <c r="C1960" s="6" t="n">
        <v>0.4432</v>
      </c>
      <c r="D1960" s="6" t="n">
        <v>0.49073</v>
      </c>
      <c r="E1960" s="6">
        <f>C1960*sel_scale</f>
        <v/>
      </c>
      <c r="F1960" s="6">
        <f>IF(AND(B1960&gt;=10,B1960&lt;=14),sel_ev_daily*sel_dayshare/5,IF(OR(B1960&gt;=22,B1960&lt;=5),sel_ev_daily*(1-sel_dayshare)/8,0))</f>
        <v/>
      </c>
    </row>
    <row r="1961">
      <c r="A1961" s="6" t="inlineStr">
        <is>
          <t>2012-09-20</t>
        </is>
      </c>
      <c r="B1961" s="6" t="n">
        <v>15</v>
      </c>
      <c r="C1961" s="6" t="n">
        <v>0.44004</v>
      </c>
      <c r="D1961" s="6" t="n">
        <v>0.30479</v>
      </c>
      <c r="E1961" s="6">
        <f>C1961*sel_scale</f>
        <v/>
      </c>
      <c r="F1961" s="6">
        <f>IF(AND(B1961&gt;=10,B1961&lt;=14),sel_ev_daily*sel_dayshare/5,IF(OR(B1961&gt;=22,B1961&lt;=5),sel_ev_daily*(1-sel_dayshare)/8,0))</f>
        <v/>
      </c>
    </row>
    <row r="1962">
      <c r="A1962" s="6" t="inlineStr">
        <is>
          <t>2012-09-20</t>
        </is>
      </c>
      <c r="B1962" s="6" t="n">
        <v>16</v>
      </c>
      <c r="C1962" s="6" t="n">
        <v>0.52473</v>
      </c>
      <c r="D1962" s="6" t="n">
        <v>0.11886</v>
      </c>
      <c r="E1962" s="6">
        <f>C1962*sel_scale</f>
        <v/>
      </c>
      <c r="F1962" s="6">
        <f>IF(AND(B1962&gt;=10,B1962&lt;=14),sel_ev_daily*sel_dayshare/5,IF(OR(B1962&gt;=22,B1962&lt;=5),sel_ev_daily*(1-sel_dayshare)/8,0))</f>
        <v/>
      </c>
    </row>
    <row r="1963">
      <c r="A1963" s="6" t="inlineStr">
        <is>
          <t>2012-09-20</t>
        </is>
      </c>
      <c r="B1963" s="6" t="n">
        <v>17</v>
      </c>
      <c r="C1963" s="6" t="n">
        <v>0.7625999999999999</v>
      </c>
      <c r="D1963" s="6" t="n">
        <v>0.01197</v>
      </c>
      <c r="E1963" s="6">
        <f>C1963*sel_scale</f>
        <v/>
      </c>
      <c r="F1963" s="6">
        <f>IF(AND(B1963&gt;=10,B1963&lt;=14),sel_ev_daily*sel_dayshare/5,IF(OR(B1963&gt;=22,B1963&lt;=5),sel_ev_daily*(1-sel_dayshare)/8,0))</f>
        <v/>
      </c>
    </row>
    <row r="1964">
      <c r="A1964" s="6" t="inlineStr">
        <is>
          <t>2012-09-20</t>
        </is>
      </c>
      <c r="B1964" s="6" t="n">
        <v>18</v>
      </c>
      <c r="C1964" s="6" t="n">
        <v>0.99692</v>
      </c>
      <c r="D1964" s="6" t="n">
        <v>5e-05</v>
      </c>
      <c r="E1964" s="6">
        <f>C1964*sel_scale</f>
        <v/>
      </c>
      <c r="F1964" s="6">
        <f>IF(AND(B1964&gt;=10,B1964&lt;=14),sel_ev_daily*sel_dayshare/5,IF(OR(B1964&gt;=22,B1964&lt;=5),sel_ev_daily*(1-sel_dayshare)/8,0))</f>
        <v/>
      </c>
    </row>
    <row r="1965">
      <c r="A1965" s="6" t="inlineStr">
        <is>
          <t>2012-09-20</t>
        </is>
      </c>
      <c r="B1965" s="6" t="n">
        <v>19</v>
      </c>
      <c r="C1965" s="6" t="n">
        <v>0.8821600000000001</v>
      </c>
      <c r="D1965" s="6" t="n">
        <v>0.00011</v>
      </c>
      <c r="E1965" s="6">
        <f>C1965*sel_scale</f>
        <v/>
      </c>
      <c r="F1965" s="6">
        <f>IF(AND(B1965&gt;=10,B1965&lt;=14),sel_ev_daily*sel_dayshare/5,IF(OR(B1965&gt;=22,B1965&lt;=5),sel_ev_daily*(1-sel_dayshare)/8,0))</f>
        <v/>
      </c>
    </row>
    <row r="1966">
      <c r="A1966" s="6" t="inlineStr">
        <is>
          <t>2012-09-20</t>
        </is>
      </c>
      <c r="B1966" s="6" t="n">
        <v>20</v>
      </c>
      <c r="C1966" s="6" t="n">
        <v>0.8961</v>
      </c>
      <c r="D1966" s="6" t="n">
        <v>6.999999999999999e-05</v>
      </c>
      <c r="E1966" s="6">
        <f>C1966*sel_scale</f>
        <v/>
      </c>
      <c r="F1966" s="6">
        <f>IF(AND(B1966&gt;=10,B1966&lt;=14),sel_ev_daily*sel_dayshare/5,IF(OR(B1966&gt;=22,B1966&lt;=5),sel_ev_daily*(1-sel_dayshare)/8,0))</f>
        <v/>
      </c>
    </row>
    <row r="1967">
      <c r="A1967" s="6" t="inlineStr">
        <is>
          <t>2012-09-20</t>
        </is>
      </c>
      <c r="B1967" s="6" t="n">
        <v>21</v>
      </c>
      <c r="C1967" s="6" t="n">
        <v>0.81394</v>
      </c>
      <c r="D1967" s="6" t="n">
        <v>6e-05</v>
      </c>
      <c r="E1967" s="6">
        <f>C1967*sel_scale</f>
        <v/>
      </c>
      <c r="F1967" s="6">
        <f>IF(AND(B1967&gt;=10,B1967&lt;=14),sel_ev_daily*sel_dayshare/5,IF(OR(B1967&gt;=22,B1967&lt;=5),sel_ev_daily*(1-sel_dayshare)/8,0))</f>
        <v/>
      </c>
    </row>
    <row r="1968">
      <c r="A1968" s="6" t="inlineStr">
        <is>
          <t>2012-09-20</t>
        </is>
      </c>
      <c r="B1968" s="6" t="n">
        <v>22</v>
      </c>
      <c r="C1968" s="6" t="n">
        <v>0.82517</v>
      </c>
      <c r="D1968" s="6" t="n">
        <v>5e-05</v>
      </c>
      <c r="E1968" s="6">
        <f>C1968*sel_scale</f>
        <v/>
      </c>
      <c r="F1968" s="6">
        <f>IF(AND(B1968&gt;=10,B1968&lt;=14),sel_ev_daily*sel_dayshare/5,IF(OR(B1968&gt;=22,B1968&lt;=5),sel_ev_daily*(1-sel_dayshare)/8,0))</f>
        <v/>
      </c>
    </row>
    <row r="1969">
      <c r="A1969" s="6" t="inlineStr">
        <is>
          <t>2012-09-20</t>
        </is>
      </c>
      <c r="B1969" s="6" t="n">
        <v>23</v>
      </c>
      <c r="C1969" s="6" t="n">
        <v>0.87232</v>
      </c>
      <c r="D1969" s="6" t="n">
        <v>0.00011</v>
      </c>
      <c r="E1969" s="6">
        <f>C1969*sel_scale</f>
        <v/>
      </c>
      <c r="F1969" s="6">
        <f>IF(AND(B1969&gt;=10,B1969&lt;=14),sel_ev_daily*sel_dayshare/5,IF(OR(B1969&gt;=22,B1969&lt;=5),sel_ev_daily*(1-sel_dayshare)/8,0))</f>
        <v/>
      </c>
    </row>
    <row r="1970">
      <c r="A1970" s="6" t="inlineStr">
        <is>
          <t>2012-09-21</t>
        </is>
      </c>
      <c r="B1970" s="6" t="n">
        <v>0</v>
      </c>
      <c r="C1970" s="6" t="n">
        <v>0.93438</v>
      </c>
      <c r="D1970" s="6" t="n">
        <v>0.0001</v>
      </c>
      <c r="E1970" s="6">
        <f>C1970*sel_scale</f>
        <v/>
      </c>
      <c r="F1970" s="6">
        <f>IF(AND(B1970&gt;=10,B1970&lt;=14),sel_ev_daily*sel_dayshare/5,IF(OR(B1970&gt;=22,B1970&lt;=5),sel_ev_daily*(1-sel_dayshare)/8,0))</f>
        <v/>
      </c>
    </row>
    <row r="1971">
      <c r="A1971" s="6" t="inlineStr">
        <is>
          <t>2012-09-21</t>
        </is>
      </c>
      <c r="B1971" s="6" t="n">
        <v>1</v>
      </c>
      <c r="C1971" s="6" t="n">
        <v>0.64873</v>
      </c>
      <c r="D1971" s="6" t="n">
        <v>8.000000000000001e-05</v>
      </c>
      <c r="E1971" s="6">
        <f>C1971*sel_scale</f>
        <v/>
      </c>
      <c r="F1971" s="6">
        <f>IF(AND(B1971&gt;=10,B1971&lt;=14),sel_ev_daily*sel_dayshare/5,IF(OR(B1971&gt;=22,B1971&lt;=5),sel_ev_daily*(1-sel_dayshare)/8,0))</f>
        <v/>
      </c>
    </row>
    <row r="1972">
      <c r="A1972" s="6" t="inlineStr">
        <is>
          <t>2012-09-21</t>
        </is>
      </c>
      <c r="B1972" s="6" t="n">
        <v>2</v>
      </c>
      <c r="C1972" s="6" t="n">
        <v>0.43859</v>
      </c>
      <c r="D1972" s="6" t="n">
        <v>0.00014</v>
      </c>
      <c r="E1972" s="6">
        <f>C1972*sel_scale</f>
        <v/>
      </c>
      <c r="F1972" s="6">
        <f>IF(AND(B1972&gt;=10,B1972&lt;=14),sel_ev_daily*sel_dayshare/5,IF(OR(B1972&gt;=22,B1972&lt;=5),sel_ev_daily*(1-sel_dayshare)/8,0))</f>
        <v/>
      </c>
    </row>
    <row r="1973">
      <c r="A1973" s="6" t="inlineStr">
        <is>
          <t>2012-09-21</t>
        </is>
      </c>
      <c r="B1973" s="6" t="n">
        <v>3</v>
      </c>
      <c r="C1973" s="6" t="n">
        <v>0.37729</v>
      </c>
      <c r="D1973" s="6" t="n">
        <v>6.999999999999999e-05</v>
      </c>
      <c r="E1973" s="6">
        <f>C1973*sel_scale</f>
        <v/>
      </c>
      <c r="F1973" s="6">
        <f>IF(AND(B1973&gt;=10,B1973&lt;=14),sel_ev_daily*sel_dayshare/5,IF(OR(B1973&gt;=22,B1973&lt;=5),sel_ev_daily*(1-sel_dayshare)/8,0))</f>
        <v/>
      </c>
    </row>
    <row r="1974">
      <c r="A1974" s="6" t="inlineStr">
        <is>
          <t>2012-09-21</t>
        </is>
      </c>
      <c r="B1974" s="6" t="n">
        <v>4</v>
      </c>
      <c r="C1974" s="6" t="n">
        <v>0.40281</v>
      </c>
      <c r="D1974" s="6" t="n">
        <v>4e-05</v>
      </c>
      <c r="E1974" s="6">
        <f>C1974*sel_scale</f>
        <v/>
      </c>
      <c r="F1974" s="6">
        <f>IF(AND(B1974&gt;=10,B1974&lt;=14),sel_ev_daily*sel_dayshare/5,IF(OR(B1974&gt;=22,B1974&lt;=5),sel_ev_daily*(1-sel_dayshare)/8,0))</f>
        <v/>
      </c>
    </row>
    <row r="1975">
      <c r="A1975" s="6" t="inlineStr">
        <is>
          <t>2012-09-21</t>
        </is>
      </c>
      <c r="B1975" s="6" t="n">
        <v>5</v>
      </c>
      <c r="C1975" s="6" t="n">
        <v>0.45021</v>
      </c>
      <c r="D1975" s="6" t="n">
        <v>0.00012</v>
      </c>
      <c r="E1975" s="6">
        <f>C1975*sel_scale</f>
        <v/>
      </c>
      <c r="F1975" s="6">
        <f>IF(AND(B1975&gt;=10,B1975&lt;=14),sel_ev_daily*sel_dayshare/5,IF(OR(B1975&gt;=22,B1975&lt;=5),sel_ev_daily*(1-sel_dayshare)/8,0))</f>
        <v/>
      </c>
    </row>
    <row r="1976">
      <c r="A1976" s="6" t="inlineStr">
        <is>
          <t>2012-09-21</t>
        </is>
      </c>
      <c r="B1976" s="6" t="n">
        <v>6</v>
      </c>
      <c r="C1976" s="6" t="n">
        <v>0.65582</v>
      </c>
      <c r="D1976" s="6" t="n">
        <v>0.02639</v>
      </c>
      <c r="E1976" s="6">
        <f>C1976*sel_scale</f>
        <v/>
      </c>
      <c r="F1976" s="6">
        <f>IF(AND(B1976&gt;=10,B1976&lt;=14),sel_ev_daily*sel_dayshare/5,IF(OR(B1976&gt;=22,B1976&lt;=5),sel_ev_daily*(1-sel_dayshare)/8,0))</f>
        <v/>
      </c>
    </row>
    <row r="1977">
      <c r="A1977" s="6" t="inlineStr">
        <is>
          <t>2012-09-21</t>
        </is>
      </c>
      <c r="B1977" s="6" t="n">
        <v>7</v>
      </c>
      <c r="C1977" s="6" t="n">
        <v>0.6494799999999999</v>
      </c>
      <c r="D1977" s="6" t="n">
        <v>0.10423</v>
      </c>
      <c r="E1977" s="6">
        <f>C1977*sel_scale</f>
        <v/>
      </c>
      <c r="F1977" s="6">
        <f>IF(AND(B1977&gt;=10,B1977&lt;=14),sel_ev_daily*sel_dayshare/5,IF(OR(B1977&gt;=22,B1977&lt;=5),sel_ev_daily*(1-sel_dayshare)/8,0))</f>
        <v/>
      </c>
    </row>
    <row r="1978">
      <c r="A1978" s="6" t="inlineStr">
        <is>
          <t>2012-09-21</t>
        </is>
      </c>
      <c r="B1978" s="6" t="n">
        <v>8</v>
      </c>
      <c r="C1978" s="6" t="n">
        <v>0.65892</v>
      </c>
      <c r="D1978" s="6" t="n">
        <v>0.13558</v>
      </c>
      <c r="E1978" s="6">
        <f>C1978*sel_scale</f>
        <v/>
      </c>
      <c r="F1978" s="6">
        <f>IF(AND(B1978&gt;=10,B1978&lt;=14),sel_ev_daily*sel_dayshare/5,IF(OR(B1978&gt;=22,B1978&lt;=5),sel_ev_daily*(1-sel_dayshare)/8,0))</f>
        <v/>
      </c>
    </row>
    <row r="1979">
      <c r="A1979" s="6" t="inlineStr">
        <is>
          <t>2012-09-21</t>
        </is>
      </c>
      <c r="B1979" s="6" t="n">
        <v>9</v>
      </c>
      <c r="C1979" s="6" t="n">
        <v>0.57133</v>
      </c>
      <c r="D1979" s="6" t="n">
        <v>0.1796</v>
      </c>
      <c r="E1979" s="6">
        <f>C1979*sel_scale</f>
        <v/>
      </c>
      <c r="F1979" s="6">
        <f>IF(AND(B1979&gt;=10,B1979&lt;=14),sel_ev_daily*sel_dayshare/5,IF(OR(B1979&gt;=22,B1979&lt;=5),sel_ev_daily*(1-sel_dayshare)/8,0))</f>
        <v/>
      </c>
    </row>
    <row r="1980">
      <c r="A1980" s="6" t="inlineStr">
        <is>
          <t>2012-09-21</t>
        </is>
      </c>
      <c r="B1980" s="6" t="n">
        <v>10</v>
      </c>
      <c r="C1980" s="6" t="n">
        <v>0.53287</v>
      </c>
      <c r="D1980" s="6" t="n">
        <v>0.18175</v>
      </c>
      <c r="E1980" s="6">
        <f>C1980*sel_scale</f>
        <v/>
      </c>
      <c r="F1980" s="6">
        <f>IF(AND(B1980&gt;=10,B1980&lt;=14),sel_ev_daily*sel_dayshare/5,IF(OR(B1980&gt;=22,B1980&lt;=5),sel_ev_daily*(1-sel_dayshare)/8,0))</f>
        <v/>
      </c>
    </row>
    <row r="1981">
      <c r="A1981" s="6" t="inlineStr">
        <is>
          <t>2012-09-21</t>
        </is>
      </c>
      <c r="B1981" s="6" t="n">
        <v>11</v>
      </c>
      <c r="C1981" s="6" t="n">
        <v>0.58186</v>
      </c>
      <c r="D1981" s="6" t="n">
        <v>0.20109</v>
      </c>
      <c r="E1981" s="6">
        <f>C1981*sel_scale</f>
        <v/>
      </c>
      <c r="F1981" s="6">
        <f>IF(AND(B1981&gt;=10,B1981&lt;=14),sel_ev_daily*sel_dayshare/5,IF(OR(B1981&gt;=22,B1981&lt;=5),sel_ev_daily*(1-sel_dayshare)/8,0))</f>
        <v/>
      </c>
    </row>
    <row r="1982">
      <c r="A1982" s="6" t="inlineStr">
        <is>
          <t>2012-09-21</t>
        </is>
      </c>
      <c r="B1982" s="6" t="n">
        <v>12</v>
      </c>
      <c r="C1982" s="6" t="n">
        <v>0.55445</v>
      </c>
      <c r="D1982" s="6" t="n">
        <v>0.28421</v>
      </c>
      <c r="E1982" s="6">
        <f>C1982*sel_scale</f>
        <v/>
      </c>
      <c r="F1982" s="6">
        <f>IF(AND(B1982&gt;=10,B1982&lt;=14),sel_ev_daily*sel_dayshare/5,IF(OR(B1982&gt;=22,B1982&lt;=5),sel_ev_daily*(1-sel_dayshare)/8,0))</f>
        <v/>
      </c>
    </row>
    <row r="1983">
      <c r="A1983" s="6" t="inlineStr">
        <is>
          <t>2012-09-21</t>
        </is>
      </c>
      <c r="B1983" s="6" t="n">
        <v>13</v>
      </c>
      <c r="C1983" s="6" t="n">
        <v>0.48516</v>
      </c>
      <c r="D1983" s="6" t="n">
        <v>0.55228</v>
      </c>
      <c r="E1983" s="6">
        <f>C1983*sel_scale</f>
        <v/>
      </c>
      <c r="F1983" s="6">
        <f>IF(AND(B1983&gt;=10,B1983&lt;=14),sel_ev_daily*sel_dayshare/5,IF(OR(B1983&gt;=22,B1983&lt;=5),sel_ev_daily*(1-sel_dayshare)/8,0))</f>
        <v/>
      </c>
    </row>
    <row r="1984">
      <c r="A1984" s="6" t="inlineStr">
        <is>
          <t>2012-09-21</t>
        </is>
      </c>
      <c r="B1984" s="6" t="n">
        <v>14</v>
      </c>
      <c r="C1984" s="6" t="n">
        <v>0.45248</v>
      </c>
      <c r="D1984" s="6" t="n">
        <v>0.44509</v>
      </c>
      <c r="E1984" s="6">
        <f>C1984*sel_scale</f>
        <v/>
      </c>
      <c r="F1984" s="6">
        <f>IF(AND(B1984&gt;=10,B1984&lt;=14),sel_ev_daily*sel_dayshare/5,IF(OR(B1984&gt;=22,B1984&lt;=5),sel_ev_daily*(1-sel_dayshare)/8,0))</f>
        <v/>
      </c>
    </row>
    <row r="1985">
      <c r="A1985" s="6" t="inlineStr">
        <is>
          <t>2012-09-21</t>
        </is>
      </c>
      <c r="B1985" s="6" t="n">
        <v>15</v>
      </c>
      <c r="C1985" s="6" t="n">
        <v>0.47311</v>
      </c>
      <c r="D1985" s="6" t="n">
        <v>0.26914</v>
      </c>
      <c r="E1985" s="6">
        <f>C1985*sel_scale</f>
        <v/>
      </c>
      <c r="F1985" s="6">
        <f>IF(AND(B1985&gt;=10,B1985&lt;=14),sel_ev_daily*sel_dayshare/5,IF(OR(B1985&gt;=22,B1985&lt;=5),sel_ev_daily*(1-sel_dayshare)/8,0))</f>
        <v/>
      </c>
    </row>
    <row r="1986">
      <c r="A1986" s="6" t="inlineStr">
        <is>
          <t>2012-09-21</t>
        </is>
      </c>
      <c r="B1986" s="6" t="n">
        <v>16</v>
      </c>
      <c r="C1986" s="6" t="n">
        <v>0.52317</v>
      </c>
      <c r="D1986" s="6" t="n">
        <v>0.10752</v>
      </c>
      <c r="E1986" s="6">
        <f>C1986*sel_scale</f>
        <v/>
      </c>
      <c r="F1986" s="6">
        <f>IF(AND(B1986&gt;=10,B1986&lt;=14),sel_ev_daily*sel_dayshare/5,IF(OR(B1986&gt;=22,B1986&lt;=5),sel_ev_daily*(1-sel_dayshare)/8,0))</f>
        <v/>
      </c>
    </row>
    <row r="1987">
      <c r="A1987" s="6" t="inlineStr">
        <is>
          <t>2012-09-21</t>
        </is>
      </c>
      <c r="B1987" s="6" t="n">
        <v>17</v>
      </c>
      <c r="C1987" s="6" t="n">
        <v>0.75022</v>
      </c>
      <c r="D1987" s="6" t="n">
        <v>0.01161</v>
      </c>
      <c r="E1987" s="6">
        <f>C1987*sel_scale</f>
        <v/>
      </c>
      <c r="F1987" s="6">
        <f>IF(AND(B1987&gt;=10,B1987&lt;=14),sel_ev_daily*sel_dayshare/5,IF(OR(B1987&gt;=22,B1987&lt;=5),sel_ev_daily*(1-sel_dayshare)/8,0))</f>
        <v/>
      </c>
    </row>
    <row r="1988">
      <c r="A1988" s="6" t="inlineStr">
        <is>
          <t>2012-09-21</t>
        </is>
      </c>
      <c r="B1988" s="6" t="n">
        <v>18</v>
      </c>
      <c r="C1988" s="6" t="n">
        <v>0.95304</v>
      </c>
      <c r="D1988" s="6" t="n">
        <v>0.00014</v>
      </c>
      <c r="E1988" s="6">
        <f>C1988*sel_scale</f>
        <v/>
      </c>
      <c r="F1988" s="6">
        <f>IF(AND(B1988&gt;=10,B1988&lt;=14),sel_ev_daily*sel_dayshare/5,IF(OR(B1988&gt;=22,B1988&lt;=5),sel_ev_daily*(1-sel_dayshare)/8,0))</f>
        <v/>
      </c>
    </row>
    <row r="1989">
      <c r="A1989" s="6" t="inlineStr">
        <is>
          <t>2012-09-21</t>
        </is>
      </c>
      <c r="B1989" s="6" t="n">
        <v>19</v>
      </c>
      <c r="C1989" s="6" t="n">
        <v>0.9089699999999999</v>
      </c>
      <c r="D1989" s="6" t="n">
        <v>6e-05</v>
      </c>
      <c r="E1989" s="6">
        <f>C1989*sel_scale</f>
        <v/>
      </c>
      <c r="F1989" s="6">
        <f>IF(AND(B1989&gt;=10,B1989&lt;=14),sel_ev_daily*sel_dayshare/5,IF(OR(B1989&gt;=22,B1989&lt;=5),sel_ev_daily*(1-sel_dayshare)/8,0))</f>
        <v/>
      </c>
    </row>
    <row r="1990">
      <c r="A1990" s="6" t="inlineStr">
        <is>
          <t>2012-09-21</t>
        </is>
      </c>
      <c r="B1990" s="6" t="n">
        <v>20</v>
      </c>
      <c r="C1990" s="6" t="n">
        <v>0.87761</v>
      </c>
      <c r="D1990" s="6" t="n">
        <v>0.00012</v>
      </c>
      <c r="E1990" s="6">
        <f>C1990*sel_scale</f>
        <v/>
      </c>
      <c r="F1990" s="6">
        <f>IF(AND(B1990&gt;=10,B1990&lt;=14),sel_ev_daily*sel_dayshare/5,IF(OR(B1990&gt;=22,B1990&lt;=5),sel_ev_daily*(1-sel_dayshare)/8,0))</f>
        <v/>
      </c>
    </row>
    <row r="1991">
      <c r="A1991" s="6" t="inlineStr">
        <is>
          <t>2012-09-21</t>
        </is>
      </c>
      <c r="B1991" s="6" t="n">
        <v>21</v>
      </c>
      <c r="C1991" s="6" t="n">
        <v>0.79622</v>
      </c>
      <c r="D1991" s="6" t="n">
        <v>0.00014</v>
      </c>
      <c r="E1991" s="6">
        <f>C1991*sel_scale</f>
        <v/>
      </c>
      <c r="F1991" s="6">
        <f>IF(AND(B1991&gt;=10,B1991&lt;=14),sel_ev_daily*sel_dayshare/5,IF(OR(B1991&gt;=22,B1991&lt;=5),sel_ev_daily*(1-sel_dayshare)/8,0))</f>
        <v/>
      </c>
    </row>
    <row r="1992">
      <c r="A1992" s="6" t="inlineStr">
        <is>
          <t>2012-09-21</t>
        </is>
      </c>
      <c r="B1992" s="6" t="n">
        <v>22</v>
      </c>
      <c r="C1992" s="6" t="n">
        <v>0.82078</v>
      </c>
      <c r="D1992" s="6" t="n">
        <v>8.000000000000001e-05</v>
      </c>
      <c r="E1992" s="6">
        <f>C1992*sel_scale</f>
        <v/>
      </c>
      <c r="F1992" s="6">
        <f>IF(AND(B1992&gt;=10,B1992&lt;=14),sel_ev_daily*sel_dayshare/5,IF(OR(B1992&gt;=22,B1992&lt;=5),sel_ev_daily*(1-sel_dayshare)/8,0))</f>
        <v/>
      </c>
    </row>
    <row r="1993">
      <c r="A1993" s="6" t="inlineStr">
        <is>
          <t>2012-09-21</t>
        </is>
      </c>
      <c r="B1993" s="6" t="n">
        <v>23</v>
      </c>
      <c r="C1993" s="6" t="n">
        <v>0.8732</v>
      </c>
      <c r="D1993" s="6" t="n">
        <v>2e-05</v>
      </c>
      <c r="E1993" s="6">
        <f>C1993*sel_scale</f>
        <v/>
      </c>
      <c r="F1993" s="6">
        <f>IF(AND(B1993&gt;=10,B1993&lt;=14),sel_ev_daily*sel_dayshare/5,IF(OR(B1993&gt;=22,B1993&lt;=5),sel_ev_daily*(1-sel_dayshare)/8,0))</f>
        <v/>
      </c>
    </row>
    <row r="1994">
      <c r="A1994" s="6" t="inlineStr">
        <is>
          <t>2012-09-22</t>
        </is>
      </c>
      <c r="B1994" s="6" t="n">
        <v>0</v>
      </c>
      <c r="C1994" s="6" t="n">
        <v>0.91648</v>
      </c>
      <c r="D1994" s="6" t="n">
        <v>0.00012</v>
      </c>
      <c r="E1994" s="6">
        <f>C1994*sel_scale</f>
        <v/>
      </c>
      <c r="F1994" s="6">
        <f>IF(AND(B1994&gt;=10,B1994&lt;=14),sel_ev_daily*sel_dayshare/5,IF(OR(B1994&gt;=22,B1994&lt;=5),sel_ev_daily*(1-sel_dayshare)/8,0))</f>
        <v/>
      </c>
    </row>
    <row r="1995">
      <c r="A1995" s="6" t="inlineStr">
        <is>
          <t>2012-09-22</t>
        </is>
      </c>
      <c r="B1995" s="6" t="n">
        <v>1</v>
      </c>
      <c r="C1995" s="6" t="n">
        <v>0.67535</v>
      </c>
      <c r="D1995" s="6" t="n">
        <v>5e-05</v>
      </c>
      <c r="E1995" s="6">
        <f>C1995*sel_scale</f>
        <v/>
      </c>
      <c r="F1995" s="6">
        <f>IF(AND(B1995&gt;=10,B1995&lt;=14),sel_ev_daily*sel_dayshare/5,IF(OR(B1995&gt;=22,B1995&lt;=5),sel_ev_daily*(1-sel_dayshare)/8,0))</f>
        <v/>
      </c>
    </row>
    <row r="1996">
      <c r="A1996" s="6" t="inlineStr">
        <is>
          <t>2012-09-22</t>
        </is>
      </c>
      <c r="B1996" s="6" t="n">
        <v>2</v>
      </c>
      <c r="C1996" s="6" t="n">
        <v>0.45444</v>
      </c>
      <c r="D1996" s="6" t="n">
        <v>6e-05</v>
      </c>
      <c r="E1996" s="6">
        <f>C1996*sel_scale</f>
        <v/>
      </c>
      <c r="F1996" s="6">
        <f>IF(AND(B1996&gt;=10,B1996&lt;=14),sel_ev_daily*sel_dayshare/5,IF(OR(B1996&gt;=22,B1996&lt;=5),sel_ev_daily*(1-sel_dayshare)/8,0))</f>
        <v/>
      </c>
    </row>
    <row r="1997">
      <c r="A1997" s="6" t="inlineStr">
        <is>
          <t>2012-09-22</t>
        </is>
      </c>
      <c r="B1997" s="6" t="n">
        <v>3</v>
      </c>
      <c r="C1997" s="6" t="n">
        <v>0.38358</v>
      </c>
      <c r="D1997" s="6" t="n">
        <v>5e-05</v>
      </c>
      <c r="E1997" s="6">
        <f>C1997*sel_scale</f>
        <v/>
      </c>
      <c r="F1997" s="6">
        <f>IF(AND(B1997&gt;=10,B1997&lt;=14),sel_ev_daily*sel_dayshare/5,IF(OR(B1997&gt;=22,B1997&lt;=5),sel_ev_daily*(1-sel_dayshare)/8,0))</f>
        <v/>
      </c>
    </row>
    <row r="1998">
      <c r="A1998" s="6" t="inlineStr">
        <is>
          <t>2012-09-22</t>
        </is>
      </c>
      <c r="B1998" s="6" t="n">
        <v>4</v>
      </c>
      <c r="C1998" s="6" t="n">
        <v>0.37247</v>
      </c>
      <c r="D1998" s="6" t="n">
        <v>4e-05</v>
      </c>
      <c r="E1998" s="6">
        <f>C1998*sel_scale</f>
        <v/>
      </c>
      <c r="F1998" s="6">
        <f>IF(AND(B1998&gt;=10,B1998&lt;=14),sel_ev_daily*sel_dayshare/5,IF(OR(B1998&gt;=22,B1998&lt;=5),sel_ev_daily*(1-sel_dayshare)/8,0))</f>
        <v/>
      </c>
    </row>
    <row r="1999">
      <c r="A1999" s="6" t="inlineStr">
        <is>
          <t>2012-09-22</t>
        </is>
      </c>
      <c r="B1999" s="6" t="n">
        <v>5</v>
      </c>
      <c r="C1999" s="6" t="n">
        <v>0.44523</v>
      </c>
      <c r="D1999" s="6" t="n">
        <v>0.00011</v>
      </c>
      <c r="E1999" s="6">
        <f>C1999*sel_scale</f>
        <v/>
      </c>
      <c r="F1999" s="6">
        <f>IF(AND(B1999&gt;=10,B1999&lt;=14),sel_ev_daily*sel_dayshare/5,IF(OR(B1999&gt;=22,B1999&lt;=5),sel_ev_daily*(1-sel_dayshare)/8,0))</f>
        <v/>
      </c>
    </row>
    <row r="2000">
      <c r="A2000" s="6" t="inlineStr">
        <is>
          <t>2012-09-22</t>
        </is>
      </c>
      <c r="B2000" s="6" t="n">
        <v>6</v>
      </c>
      <c r="C2000" s="6" t="n">
        <v>0.55261</v>
      </c>
      <c r="D2000" s="6" t="n">
        <v>0.04114</v>
      </c>
      <c r="E2000" s="6">
        <f>C2000*sel_scale</f>
        <v/>
      </c>
      <c r="F2000" s="6">
        <f>IF(AND(B2000&gt;=10,B2000&lt;=14),sel_ev_daily*sel_dayshare/5,IF(OR(B2000&gt;=22,B2000&lt;=5),sel_ev_daily*(1-sel_dayshare)/8,0))</f>
        <v/>
      </c>
    </row>
    <row r="2001">
      <c r="A2001" s="6" t="inlineStr">
        <is>
          <t>2012-09-22</t>
        </is>
      </c>
      <c r="B2001" s="6" t="n">
        <v>7</v>
      </c>
      <c r="C2001" s="6" t="n">
        <v>0.64921</v>
      </c>
      <c r="D2001" s="6" t="n">
        <v>0.21796</v>
      </c>
      <c r="E2001" s="6">
        <f>C2001*sel_scale</f>
        <v/>
      </c>
      <c r="F2001" s="6">
        <f>IF(AND(B2001&gt;=10,B2001&lt;=14),sel_ev_daily*sel_dayshare/5,IF(OR(B2001&gt;=22,B2001&lt;=5),sel_ev_daily*(1-sel_dayshare)/8,0))</f>
        <v/>
      </c>
    </row>
    <row r="2002">
      <c r="A2002" s="6" t="inlineStr">
        <is>
          <t>2012-09-22</t>
        </is>
      </c>
      <c r="B2002" s="6" t="n">
        <v>8</v>
      </c>
      <c r="C2002" s="6" t="n">
        <v>0.7331299999999999</v>
      </c>
      <c r="D2002" s="6" t="n">
        <v>0.42397</v>
      </c>
      <c r="E2002" s="6">
        <f>C2002*sel_scale</f>
        <v/>
      </c>
      <c r="F2002" s="6">
        <f>IF(AND(B2002&gt;=10,B2002&lt;=14),sel_ev_daily*sel_dayshare/5,IF(OR(B2002&gt;=22,B2002&lt;=5),sel_ev_daily*(1-sel_dayshare)/8,0))</f>
        <v/>
      </c>
    </row>
    <row r="2003">
      <c r="A2003" s="6" t="inlineStr">
        <is>
          <t>2012-09-22</t>
        </is>
      </c>
      <c r="B2003" s="6" t="n">
        <v>9</v>
      </c>
      <c r="C2003" s="6" t="n">
        <v>0.6954900000000001</v>
      </c>
      <c r="D2003" s="6" t="n">
        <v>0.58309</v>
      </c>
      <c r="E2003" s="6">
        <f>C2003*sel_scale</f>
        <v/>
      </c>
      <c r="F2003" s="6">
        <f>IF(AND(B2003&gt;=10,B2003&lt;=14),sel_ev_daily*sel_dayshare/5,IF(OR(B2003&gt;=22,B2003&lt;=5),sel_ev_daily*(1-sel_dayshare)/8,0))</f>
        <v/>
      </c>
    </row>
    <row r="2004">
      <c r="A2004" s="6" t="inlineStr">
        <is>
          <t>2012-09-22</t>
        </is>
      </c>
      <c r="B2004" s="6" t="n">
        <v>10</v>
      </c>
      <c r="C2004" s="6" t="n">
        <v>0.65826</v>
      </c>
      <c r="D2004" s="6" t="n">
        <v>0.67466</v>
      </c>
      <c r="E2004" s="6">
        <f>C2004*sel_scale</f>
        <v/>
      </c>
      <c r="F2004" s="6">
        <f>IF(AND(B2004&gt;=10,B2004&lt;=14),sel_ev_daily*sel_dayshare/5,IF(OR(B2004&gt;=22,B2004&lt;=5),sel_ev_daily*(1-sel_dayshare)/8,0))</f>
        <v/>
      </c>
    </row>
    <row r="2005">
      <c r="A2005" s="6" t="inlineStr">
        <is>
          <t>2012-09-22</t>
        </is>
      </c>
      <c r="B2005" s="6" t="n">
        <v>11</v>
      </c>
      <c r="C2005" s="6" t="n">
        <v>0.65652</v>
      </c>
      <c r="D2005" s="6" t="n">
        <v>0.69003</v>
      </c>
      <c r="E2005" s="6">
        <f>C2005*sel_scale</f>
        <v/>
      </c>
      <c r="F2005" s="6">
        <f>IF(AND(B2005&gt;=10,B2005&lt;=14),sel_ev_daily*sel_dayshare/5,IF(OR(B2005&gt;=22,B2005&lt;=5),sel_ev_daily*(1-sel_dayshare)/8,0))</f>
        <v/>
      </c>
    </row>
    <row r="2006">
      <c r="A2006" s="6" t="inlineStr">
        <is>
          <t>2012-09-22</t>
        </is>
      </c>
      <c r="B2006" s="6" t="n">
        <v>12</v>
      </c>
      <c r="C2006" s="6" t="n">
        <v>0.61735</v>
      </c>
      <c r="D2006" s="6" t="n">
        <v>0.68875</v>
      </c>
      <c r="E2006" s="6">
        <f>C2006*sel_scale</f>
        <v/>
      </c>
      <c r="F2006" s="6">
        <f>IF(AND(B2006&gt;=10,B2006&lt;=14),sel_ev_daily*sel_dayshare/5,IF(OR(B2006&gt;=22,B2006&lt;=5),sel_ev_daily*(1-sel_dayshare)/8,0))</f>
        <v/>
      </c>
    </row>
    <row r="2007">
      <c r="A2007" s="6" t="inlineStr">
        <is>
          <t>2012-09-22</t>
        </is>
      </c>
      <c r="B2007" s="6" t="n">
        <v>13</v>
      </c>
      <c r="C2007" s="6" t="n">
        <v>0.55162</v>
      </c>
      <c r="D2007" s="6" t="n">
        <v>0.64913</v>
      </c>
      <c r="E2007" s="6">
        <f>C2007*sel_scale</f>
        <v/>
      </c>
      <c r="F2007" s="6">
        <f>IF(AND(B2007&gt;=10,B2007&lt;=14),sel_ev_daily*sel_dayshare/5,IF(OR(B2007&gt;=22,B2007&lt;=5),sel_ev_daily*(1-sel_dayshare)/8,0))</f>
        <v/>
      </c>
    </row>
    <row r="2008">
      <c r="A2008" s="6" t="inlineStr">
        <is>
          <t>2012-09-22</t>
        </is>
      </c>
      <c r="B2008" s="6" t="n">
        <v>14</v>
      </c>
      <c r="C2008" s="6" t="n">
        <v>0.54876</v>
      </c>
      <c r="D2008" s="6" t="n">
        <v>0.52818</v>
      </c>
      <c r="E2008" s="6">
        <f>C2008*sel_scale</f>
        <v/>
      </c>
      <c r="F2008" s="6">
        <f>IF(AND(B2008&gt;=10,B2008&lt;=14),sel_ev_daily*sel_dayshare/5,IF(OR(B2008&gt;=22,B2008&lt;=5),sel_ev_daily*(1-sel_dayshare)/8,0))</f>
        <v/>
      </c>
    </row>
    <row r="2009">
      <c r="A2009" s="6" t="inlineStr">
        <is>
          <t>2012-09-22</t>
        </is>
      </c>
      <c r="B2009" s="6" t="n">
        <v>15</v>
      </c>
      <c r="C2009" s="6" t="n">
        <v>0.57123</v>
      </c>
      <c r="D2009" s="6" t="n">
        <v>0.33263</v>
      </c>
      <c r="E2009" s="6">
        <f>C2009*sel_scale</f>
        <v/>
      </c>
      <c r="F2009" s="6">
        <f>IF(AND(B2009&gt;=10,B2009&lt;=14),sel_ev_daily*sel_dayshare/5,IF(OR(B2009&gt;=22,B2009&lt;=5),sel_ev_daily*(1-sel_dayshare)/8,0))</f>
        <v/>
      </c>
    </row>
    <row r="2010">
      <c r="A2010" s="6" t="inlineStr">
        <is>
          <t>2012-09-22</t>
        </is>
      </c>
      <c r="B2010" s="6" t="n">
        <v>16</v>
      </c>
      <c r="C2010" s="6" t="n">
        <v>0.60534</v>
      </c>
      <c r="D2010" s="6" t="n">
        <v>0.12799</v>
      </c>
      <c r="E2010" s="6">
        <f>C2010*sel_scale</f>
        <v/>
      </c>
      <c r="F2010" s="6">
        <f>IF(AND(B2010&gt;=10,B2010&lt;=14),sel_ev_daily*sel_dayshare/5,IF(OR(B2010&gt;=22,B2010&lt;=5),sel_ev_daily*(1-sel_dayshare)/8,0))</f>
        <v/>
      </c>
    </row>
    <row r="2011">
      <c r="A2011" s="6" t="inlineStr">
        <is>
          <t>2012-09-22</t>
        </is>
      </c>
      <c r="B2011" s="6" t="n">
        <v>17</v>
      </c>
      <c r="C2011" s="6" t="n">
        <v>0.733</v>
      </c>
      <c r="D2011" s="6" t="n">
        <v>0.01163</v>
      </c>
      <c r="E2011" s="6">
        <f>C2011*sel_scale</f>
        <v/>
      </c>
      <c r="F2011" s="6">
        <f>IF(AND(B2011&gt;=10,B2011&lt;=14),sel_ev_daily*sel_dayshare/5,IF(OR(B2011&gt;=22,B2011&lt;=5),sel_ev_daily*(1-sel_dayshare)/8,0))</f>
        <v/>
      </c>
    </row>
    <row r="2012">
      <c r="A2012" s="6" t="inlineStr">
        <is>
          <t>2012-09-22</t>
        </is>
      </c>
      <c r="B2012" s="6" t="n">
        <v>18</v>
      </c>
      <c r="C2012" s="6" t="n">
        <v>0.94557</v>
      </c>
      <c r="D2012" s="6" t="n">
        <v>9.000000000000001e-05</v>
      </c>
      <c r="E2012" s="6">
        <f>C2012*sel_scale</f>
        <v/>
      </c>
      <c r="F2012" s="6">
        <f>IF(AND(B2012&gt;=10,B2012&lt;=14),sel_ev_daily*sel_dayshare/5,IF(OR(B2012&gt;=22,B2012&lt;=5),sel_ev_daily*(1-sel_dayshare)/8,0))</f>
        <v/>
      </c>
    </row>
    <row r="2013">
      <c r="A2013" s="6" t="inlineStr">
        <is>
          <t>2012-09-22</t>
        </is>
      </c>
      <c r="B2013" s="6" t="n">
        <v>19</v>
      </c>
      <c r="C2013" s="6" t="n">
        <v>0.88318</v>
      </c>
      <c r="D2013" s="6" t="n">
        <v>0.00012</v>
      </c>
      <c r="E2013" s="6">
        <f>C2013*sel_scale</f>
        <v/>
      </c>
      <c r="F2013" s="6">
        <f>IF(AND(B2013&gt;=10,B2013&lt;=14),sel_ev_daily*sel_dayshare/5,IF(OR(B2013&gt;=22,B2013&lt;=5),sel_ev_daily*(1-sel_dayshare)/8,0))</f>
        <v/>
      </c>
    </row>
    <row r="2014">
      <c r="A2014" s="6" t="inlineStr">
        <is>
          <t>2012-09-22</t>
        </is>
      </c>
      <c r="B2014" s="6" t="n">
        <v>20</v>
      </c>
      <c r="C2014" s="6" t="n">
        <v>0.79348</v>
      </c>
      <c r="D2014" s="6" t="n">
        <v>0.00015</v>
      </c>
      <c r="E2014" s="6">
        <f>C2014*sel_scale</f>
        <v/>
      </c>
      <c r="F2014" s="6">
        <f>IF(AND(B2014&gt;=10,B2014&lt;=14),sel_ev_daily*sel_dayshare/5,IF(OR(B2014&gt;=22,B2014&lt;=5),sel_ev_daily*(1-sel_dayshare)/8,0))</f>
        <v/>
      </c>
    </row>
    <row r="2015">
      <c r="A2015" s="6" t="inlineStr">
        <is>
          <t>2012-09-22</t>
        </is>
      </c>
      <c r="B2015" s="6" t="n">
        <v>21</v>
      </c>
      <c r="C2015" s="6" t="n">
        <v>0.7171999999999999</v>
      </c>
      <c r="D2015" s="6" t="n">
        <v>9.000000000000001e-05</v>
      </c>
      <c r="E2015" s="6">
        <f>C2015*sel_scale</f>
        <v/>
      </c>
      <c r="F2015" s="6">
        <f>IF(AND(B2015&gt;=10,B2015&lt;=14),sel_ev_daily*sel_dayshare/5,IF(OR(B2015&gt;=22,B2015&lt;=5),sel_ev_daily*(1-sel_dayshare)/8,0))</f>
        <v/>
      </c>
    </row>
    <row r="2016">
      <c r="A2016" s="6" t="inlineStr">
        <is>
          <t>2012-09-22</t>
        </is>
      </c>
      <c r="B2016" s="6" t="n">
        <v>22</v>
      </c>
      <c r="C2016" s="6" t="n">
        <v>0.72177</v>
      </c>
      <c r="D2016" s="6" t="n">
        <v>8.000000000000001e-05</v>
      </c>
      <c r="E2016" s="6">
        <f>C2016*sel_scale</f>
        <v/>
      </c>
      <c r="F2016" s="6">
        <f>IF(AND(B2016&gt;=10,B2016&lt;=14),sel_ev_daily*sel_dayshare/5,IF(OR(B2016&gt;=22,B2016&lt;=5),sel_ev_daily*(1-sel_dayshare)/8,0))</f>
        <v/>
      </c>
    </row>
    <row r="2017">
      <c r="A2017" s="6" t="inlineStr">
        <is>
          <t>2012-09-22</t>
        </is>
      </c>
      <c r="B2017" s="6" t="n">
        <v>23</v>
      </c>
      <c r="C2017" s="6" t="n">
        <v>0.92065</v>
      </c>
      <c r="D2017" s="6" t="n">
        <v>0.00012</v>
      </c>
      <c r="E2017" s="6">
        <f>C2017*sel_scale</f>
        <v/>
      </c>
      <c r="F2017" s="6">
        <f>IF(AND(B2017&gt;=10,B2017&lt;=14),sel_ev_daily*sel_dayshare/5,IF(OR(B2017&gt;=22,B2017&lt;=5),sel_ev_daily*(1-sel_dayshare)/8,0))</f>
        <v/>
      </c>
    </row>
    <row r="2018">
      <c r="A2018" s="6" t="inlineStr">
        <is>
          <t>2012-09-23</t>
        </is>
      </c>
      <c r="B2018" s="6" t="n">
        <v>0</v>
      </c>
      <c r="C2018" s="6" t="n">
        <v>0.88213</v>
      </c>
      <c r="D2018" s="6" t="n">
        <v>0.00013</v>
      </c>
      <c r="E2018" s="6">
        <f>C2018*sel_scale</f>
        <v/>
      </c>
      <c r="F2018" s="6">
        <f>IF(AND(B2018&gt;=10,B2018&lt;=14),sel_ev_daily*sel_dayshare/5,IF(OR(B2018&gt;=22,B2018&lt;=5),sel_ev_daily*(1-sel_dayshare)/8,0))</f>
        <v/>
      </c>
    </row>
    <row r="2019">
      <c r="A2019" s="6" t="inlineStr">
        <is>
          <t>2012-09-23</t>
        </is>
      </c>
      <c r="B2019" s="6" t="n">
        <v>1</v>
      </c>
      <c r="C2019" s="6" t="n">
        <v>0.66517</v>
      </c>
      <c r="D2019" s="6" t="n">
        <v>0.0001</v>
      </c>
      <c r="E2019" s="6">
        <f>C2019*sel_scale</f>
        <v/>
      </c>
      <c r="F2019" s="6">
        <f>IF(AND(B2019&gt;=10,B2019&lt;=14),sel_ev_daily*sel_dayshare/5,IF(OR(B2019&gt;=22,B2019&lt;=5),sel_ev_daily*(1-sel_dayshare)/8,0))</f>
        <v/>
      </c>
    </row>
    <row r="2020">
      <c r="A2020" s="6" t="inlineStr">
        <is>
          <t>2012-09-23</t>
        </is>
      </c>
      <c r="B2020" s="6" t="n">
        <v>2</v>
      </c>
      <c r="C2020" s="6" t="n">
        <v>0.49417</v>
      </c>
      <c r="D2020" s="6" t="n">
        <v>4e-05</v>
      </c>
      <c r="E2020" s="6">
        <f>C2020*sel_scale</f>
        <v/>
      </c>
      <c r="F2020" s="6">
        <f>IF(AND(B2020&gt;=10,B2020&lt;=14),sel_ev_daily*sel_dayshare/5,IF(OR(B2020&gt;=22,B2020&lt;=5),sel_ev_daily*(1-sel_dayshare)/8,0))</f>
        <v/>
      </c>
    </row>
    <row r="2021">
      <c r="A2021" s="6" t="inlineStr">
        <is>
          <t>2012-09-23</t>
        </is>
      </c>
      <c r="B2021" s="6" t="n">
        <v>3</v>
      </c>
      <c r="C2021" s="6" t="n">
        <v>0.37653</v>
      </c>
      <c r="D2021" s="6" t="n">
        <v>2e-05</v>
      </c>
      <c r="E2021" s="6">
        <f>C2021*sel_scale</f>
        <v/>
      </c>
      <c r="F2021" s="6">
        <f>IF(AND(B2021&gt;=10,B2021&lt;=14),sel_ev_daily*sel_dayshare/5,IF(OR(B2021&gt;=22,B2021&lt;=5),sel_ev_daily*(1-sel_dayshare)/8,0))</f>
        <v/>
      </c>
    </row>
    <row r="2022">
      <c r="A2022" s="6" t="inlineStr">
        <is>
          <t>2012-09-23</t>
        </is>
      </c>
      <c r="B2022" s="6" t="n">
        <v>4</v>
      </c>
      <c r="C2022" s="6" t="n">
        <v>0.42975</v>
      </c>
      <c r="D2022" s="6" t="n">
        <v>3e-05</v>
      </c>
      <c r="E2022" s="6">
        <f>C2022*sel_scale</f>
        <v/>
      </c>
      <c r="F2022" s="6">
        <f>IF(AND(B2022&gt;=10,B2022&lt;=14),sel_ev_daily*sel_dayshare/5,IF(OR(B2022&gt;=22,B2022&lt;=5),sel_ev_daily*(1-sel_dayshare)/8,0))</f>
        <v/>
      </c>
    </row>
    <row r="2023">
      <c r="A2023" s="6" t="inlineStr">
        <is>
          <t>2012-09-23</t>
        </is>
      </c>
      <c r="B2023" s="6" t="n">
        <v>5</v>
      </c>
      <c r="C2023" s="6" t="n">
        <v>0.47151</v>
      </c>
      <c r="D2023" s="6" t="n">
        <v>0.00032</v>
      </c>
      <c r="E2023" s="6">
        <f>C2023*sel_scale</f>
        <v/>
      </c>
      <c r="F2023" s="6">
        <f>IF(AND(B2023&gt;=10,B2023&lt;=14),sel_ev_daily*sel_dayshare/5,IF(OR(B2023&gt;=22,B2023&lt;=5),sel_ev_daily*(1-sel_dayshare)/8,0))</f>
        <v/>
      </c>
    </row>
    <row r="2024">
      <c r="A2024" s="6" t="inlineStr">
        <is>
          <t>2012-09-23</t>
        </is>
      </c>
      <c r="B2024" s="6" t="n">
        <v>6</v>
      </c>
      <c r="C2024" s="6" t="n">
        <v>0.5558</v>
      </c>
      <c r="D2024" s="6" t="n">
        <v>0.05193</v>
      </c>
      <c r="E2024" s="6">
        <f>C2024*sel_scale</f>
        <v/>
      </c>
      <c r="F2024" s="6">
        <f>IF(AND(B2024&gt;=10,B2024&lt;=14),sel_ev_daily*sel_dayshare/5,IF(OR(B2024&gt;=22,B2024&lt;=5),sel_ev_daily*(1-sel_dayshare)/8,0))</f>
        <v/>
      </c>
    </row>
    <row r="2025">
      <c r="A2025" s="6" t="inlineStr">
        <is>
          <t>2012-09-23</t>
        </is>
      </c>
      <c r="B2025" s="6" t="n">
        <v>7</v>
      </c>
      <c r="C2025" s="6" t="n">
        <v>0.55562</v>
      </c>
      <c r="D2025" s="6" t="n">
        <v>0.22254</v>
      </c>
      <c r="E2025" s="6">
        <f>C2025*sel_scale</f>
        <v/>
      </c>
      <c r="F2025" s="6">
        <f>IF(AND(B2025&gt;=10,B2025&lt;=14),sel_ev_daily*sel_dayshare/5,IF(OR(B2025&gt;=22,B2025&lt;=5),sel_ev_daily*(1-sel_dayshare)/8,0))</f>
        <v/>
      </c>
    </row>
    <row r="2026">
      <c r="A2026" s="6" t="inlineStr">
        <is>
          <t>2012-09-23</t>
        </is>
      </c>
      <c r="B2026" s="6" t="n">
        <v>8</v>
      </c>
      <c r="C2026" s="6" t="n">
        <v>0.69271</v>
      </c>
      <c r="D2026" s="6" t="n">
        <v>0.4281</v>
      </c>
      <c r="E2026" s="6">
        <f>C2026*sel_scale</f>
        <v/>
      </c>
      <c r="F2026" s="6">
        <f>IF(AND(B2026&gt;=10,B2026&lt;=14),sel_ev_daily*sel_dayshare/5,IF(OR(B2026&gt;=22,B2026&lt;=5),sel_ev_daily*(1-sel_dayshare)/8,0))</f>
        <v/>
      </c>
    </row>
    <row r="2027">
      <c r="A2027" s="6" t="inlineStr">
        <is>
          <t>2012-09-23</t>
        </is>
      </c>
      <c r="B2027" s="6" t="n">
        <v>9</v>
      </c>
      <c r="C2027" s="6" t="n">
        <v>0.7236399999999999</v>
      </c>
      <c r="D2027" s="6" t="n">
        <v>0.59057</v>
      </c>
      <c r="E2027" s="6">
        <f>C2027*sel_scale</f>
        <v/>
      </c>
      <c r="F2027" s="6">
        <f>IF(AND(B2027&gt;=10,B2027&lt;=14),sel_ev_daily*sel_dayshare/5,IF(OR(B2027&gt;=22,B2027&lt;=5),sel_ev_daily*(1-sel_dayshare)/8,0))</f>
        <v/>
      </c>
    </row>
    <row r="2028">
      <c r="A2028" s="6" t="inlineStr">
        <is>
          <t>2012-09-23</t>
        </is>
      </c>
      <c r="B2028" s="6" t="n">
        <v>10</v>
      </c>
      <c r="C2028" s="6" t="n">
        <v>0.65074</v>
      </c>
      <c r="D2028" s="6" t="n">
        <v>0.68586</v>
      </c>
      <c r="E2028" s="6">
        <f>C2028*sel_scale</f>
        <v/>
      </c>
      <c r="F2028" s="6">
        <f>IF(AND(B2028&gt;=10,B2028&lt;=14),sel_ev_daily*sel_dayshare/5,IF(OR(B2028&gt;=22,B2028&lt;=5),sel_ev_daily*(1-sel_dayshare)/8,0))</f>
        <v/>
      </c>
    </row>
    <row r="2029">
      <c r="A2029" s="6" t="inlineStr">
        <is>
          <t>2012-09-23</t>
        </is>
      </c>
      <c r="B2029" s="6" t="n">
        <v>11</v>
      </c>
      <c r="C2029" s="6" t="n">
        <v>0.55792</v>
      </c>
      <c r="D2029" s="6" t="n">
        <v>0.71243</v>
      </c>
      <c r="E2029" s="6">
        <f>C2029*sel_scale</f>
        <v/>
      </c>
      <c r="F2029" s="6">
        <f>IF(AND(B2029&gt;=10,B2029&lt;=14),sel_ev_daily*sel_dayshare/5,IF(OR(B2029&gt;=22,B2029&lt;=5),sel_ev_daily*(1-sel_dayshare)/8,0))</f>
        <v/>
      </c>
    </row>
    <row r="2030">
      <c r="A2030" s="6" t="inlineStr">
        <is>
          <t>2012-09-23</t>
        </is>
      </c>
      <c r="B2030" s="6" t="n">
        <v>12</v>
      </c>
      <c r="C2030" s="6" t="n">
        <v>0.56333</v>
      </c>
      <c r="D2030" s="6" t="n">
        <v>0.6918</v>
      </c>
      <c r="E2030" s="6">
        <f>C2030*sel_scale</f>
        <v/>
      </c>
      <c r="F2030" s="6">
        <f>IF(AND(B2030&gt;=10,B2030&lt;=14),sel_ev_daily*sel_dayshare/5,IF(OR(B2030&gt;=22,B2030&lt;=5),sel_ev_daily*(1-sel_dayshare)/8,0))</f>
        <v/>
      </c>
    </row>
    <row r="2031">
      <c r="A2031" s="6" t="inlineStr">
        <is>
          <t>2012-09-23</t>
        </is>
      </c>
      <c r="B2031" s="6" t="n">
        <v>13</v>
      </c>
      <c r="C2031" s="6" t="n">
        <v>0.52888</v>
      </c>
      <c r="D2031" s="6" t="n">
        <v>0.62539</v>
      </c>
      <c r="E2031" s="6">
        <f>C2031*sel_scale</f>
        <v/>
      </c>
      <c r="F2031" s="6">
        <f>IF(AND(B2031&gt;=10,B2031&lt;=14),sel_ev_daily*sel_dayshare/5,IF(OR(B2031&gt;=22,B2031&lt;=5),sel_ev_daily*(1-sel_dayshare)/8,0))</f>
        <v/>
      </c>
    </row>
    <row r="2032">
      <c r="A2032" s="6" t="inlineStr">
        <is>
          <t>2012-09-23</t>
        </is>
      </c>
      <c r="B2032" s="6" t="n">
        <v>14</v>
      </c>
      <c r="C2032" s="6" t="n">
        <v>0.53649</v>
      </c>
      <c r="D2032" s="6" t="n">
        <v>0.50423</v>
      </c>
      <c r="E2032" s="6">
        <f>C2032*sel_scale</f>
        <v/>
      </c>
      <c r="F2032" s="6">
        <f>IF(AND(B2032&gt;=10,B2032&lt;=14),sel_ev_daily*sel_dayshare/5,IF(OR(B2032&gt;=22,B2032&lt;=5),sel_ev_daily*(1-sel_dayshare)/8,0))</f>
        <v/>
      </c>
    </row>
    <row r="2033">
      <c r="A2033" s="6" t="inlineStr">
        <is>
          <t>2012-09-23</t>
        </is>
      </c>
      <c r="B2033" s="6" t="n">
        <v>15</v>
      </c>
      <c r="C2033" s="6" t="n">
        <v>0.55864</v>
      </c>
      <c r="D2033" s="6" t="n">
        <v>0.31911</v>
      </c>
      <c r="E2033" s="6">
        <f>C2033*sel_scale</f>
        <v/>
      </c>
      <c r="F2033" s="6">
        <f>IF(AND(B2033&gt;=10,B2033&lt;=14),sel_ev_daily*sel_dayshare/5,IF(OR(B2033&gt;=22,B2033&lt;=5),sel_ev_daily*(1-sel_dayshare)/8,0))</f>
        <v/>
      </c>
    </row>
    <row r="2034">
      <c r="A2034" s="6" t="inlineStr">
        <is>
          <t>2012-09-23</t>
        </is>
      </c>
      <c r="B2034" s="6" t="n">
        <v>16</v>
      </c>
      <c r="C2034" s="6" t="n">
        <v>0.60317</v>
      </c>
      <c r="D2034" s="6" t="n">
        <v>0.12291</v>
      </c>
      <c r="E2034" s="6">
        <f>C2034*sel_scale</f>
        <v/>
      </c>
      <c r="F2034" s="6">
        <f>IF(AND(B2034&gt;=10,B2034&lt;=14),sel_ev_daily*sel_dayshare/5,IF(OR(B2034&gt;=22,B2034&lt;=5),sel_ev_daily*(1-sel_dayshare)/8,0))</f>
        <v/>
      </c>
    </row>
    <row r="2035">
      <c r="A2035" s="6" t="inlineStr">
        <is>
          <t>2012-09-23</t>
        </is>
      </c>
      <c r="B2035" s="6" t="n">
        <v>17</v>
      </c>
      <c r="C2035" s="6" t="n">
        <v>0.79622</v>
      </c>
      <c r="D2035" s="6" t="n">
        <v>0.01111</v>
      </c>
      <c r="E2035" s="6">
        <f>C2035*sel_scale</f>
        <v/>
      </c>
      <c r="F2035" s="6">
        <f>IF(AND(B2035&gt;=10,B2035&lt;=14),sel_ev_daily*sel_dayshare/5,IF(OR(B2035&gt;=22,B2035&lt;=5),sel_ev_daily*(1-sel_dayshare)/8,0))</f>
        <v/>
      </c>
    </row>
    <row r="2036">
      <c r="A2036" s="6" t="inlineStr">
        <is>
          <t>2012-09-23</t>
        </is>
      </c>
      <c r="B2036" s="6" t="n">
        <v>18</v>
      </c>
      <c r="C2036" s="6" t="n">
        <v>0.94799</v>
      </c>
      <c r="D2036" s="6" t="n">
        <v>9.000000000000001e-05</v>
      </c>
      <c r="E2036" s="6">
        <f>C2036*sel_scale</f>
        <v/>
      </c>
      <c r="F2036" s="6">
        <f>IF(AND(B2036&gt;=10,B2036&lt;=14),sel_ev_daily*sel_dayshare/5,IF(OR(B2036&gt;=22,B2036&lt;=5),sel_ev_daily*(1-sel_dayshare)/8,0))</f>
        <v/>
      </c>
    </row>
    <row r="2037">
      <c r="A2037" s="6" t="inlineStr">
        <is>
          <t>2012-09-23</t>
        </is>
      </c>
      <c r="B2037" s="6" t="n">
        <v>19</v>
      </c>
      <c r="C2037" s="6" t="n">
        <v>0.87613</v>
      </c>
      <c r="D2037" s="6" t="n">
        <v>6.999999999999999e-05</v>
      </c>
      <c r="E2037" s="6">
        <f>C2037*sel_scale</f>
        <v/>
      </c>
      <c r="F2037" s="6">
        <f>IF(AND(B2037&gt;=10,B2037&lt;=14),sel_ev_daily*sel_dayshare/5,IF(OR(B2037&gt;=22,B2037&lt;=5),sel_ev_daily*(1-sel_dayshare)/8,0))</f>
        <v/>
      </c>
    </row>
    <row r="2038">
      <c r="A2038" s="6" t="inlineStr">
        <is>
          <t>2012-09-23</t>
        </is>
      </c>
      <c r="B2038" s="6" t="n">
        <v>20</v>
      </c>
      <c r="C2038" s="6" t="n">
        <v>0.8143899999999999</v>
      </c>
      <c r="D2038" s="6" t="n">
        <v>0.00011</v>
      </c>
      <c r="E2038" s="6">
        <f>C2038*sel_scale</f>
        <v/>
      </c>
      <c r="F2038" s="6">
        <f>IF(AND(B2038&gt;=10,B2038&lt;=14),sel_ev_daily*sel_dayshare/5,IF(OR(B2038&gt;=22,B2038&lt;=5),sel_ev_daily*(1-sel_dayshare)/8,0))</f>
        <v/>
      </c>
    </row>
    <row r="2039">
      <c r="A2039" s="6" t="inlineStr">
        <is>
          <t>2012-09-23</t>
        </is>
      </c>
      <c r="B2039" s="6" t="n">
        <v>21</v>
      </c>
      <c r="C2039" s="6" t="n">
        <v>0.70712</v>
      </c>
      <c r="D2039" s="6" t="n">
        <v>0.00011</v>
      </c>
      <c r="E2039" s="6">
        <f>C2039*sel_scale</f>
        <v/>
      </c>
      <c r="F2039" s="6">
        <f>IF(AND(B2039&gt;=10,B2039&lt;=14),sel_ev_daily*sel_dayshare/5,IF(OR(B2039&gt;=22,B2039&lt;=5),sel_ev_daily*(1-sel_dayshare)/8,0))</f>
        <v/>
      </c>
    </row>
    <row r="2040">
      <c r="A2040" s="6" t="inlineStr">
        <is>
          <t>2012-09-23</t>
        </is>
      </c>
      <c r="B2040" s="6" t="n">
        <v>22</v>
      </c>
      <c r="C2040" s="6" t="n">
        <v>0.71749</v>
      </c>
      <c r="D2040" s="6" t="n">
        <v>6.999999999999999e-05</v>
      </c>
      <c r="E2040" s="6">
        <f>C2040*sel_scale</f>
        <v/>
      </c>
      <c r="F2040" s="6">
        <f>IF(AND(B2040&gt;=10,B2040&lt;=14),sel_ev_daily*sel_dayshare/5,IF(OR(B2040&gt;=22,B2040&lt;=5),sel_ev_daily*(1-sel_dayshare)/8,0))</f>
        <v/>
      </c>
    </row>
    <row r="2041">
      <c r="A2041" s="6" t="inlineStr">
        <is>
          <t>2012-09-23</t>
        </is>
      </c>
      <c r="B2041" s="6" t="n">
        <v>23</v>
      </c>
      <c r="C2041" s="6" t="n">
        <v>0.81893</v>
      </c>
      <c r="D2041" s="6" t="n">
        <v>5e-05</v>
      </c>
      <c r="E2041" s="6">
        <f>C2041*sel_scale</f>
        <v/>
      </c>
      <c r="F2041" s="6">
        <f>IF(AND(B2041&gt;=10,B2041&lt;=14),sel_ev_daily*sel_dayshare/5,IF(OR(B2041&gt;=22,B2041&lt;=5),sel_ev_daily*(1-sel_dayshare)/8,0))</f>
        <v/>
      </c>
    </row>
    <row r="2042">
      <c r="A2042" s="6" t="inlineStr">
        <is>
          <t>2012-09-24</t>
        </is>
      </c>
      <c r="B2042" s="6" t="n">
        <v>0</v>
      </c>
      <c r="C2042" s="6" t="n">
        <v>0.84412</v>
      </c>
      <c r="D2042" s="6" t="n">
        <v>9.000000000000001e-05</v>
      </c>
      <c r="E2042" s="6">
        <f>C2042*sel_scale</f>
        <v/>
      </c>
      <c r="F2042" s="6">
        <f>IF(AND(B2042&gt;=10,B2042&lt;=14),sel_ev_daily*sel_dayshare/5,IF(OR(B2042&gt;=22,B2042&lt;=5),sel_ev_daily*(1-sel_dayshare)/8,0))</f>
        <v/>
      </c>
    </row>
    <row r="2043">
      <c r="A2043" s="6" t="inlineStr">
        <is>
          <t>2012-09-24</t>
        </is>
      </c>
      <c r="B2043" s="6" t="n">
        <v>1</v>
      </c>
      <c r="C2043" s="6" t="n">
        <v>0.61857</v>
      </c>
      <c r="D2043" s="6" t="n">
        <v>3e-05</v>
      </c>
      <c r="E2043" s="6">
        <f>C2043*sel_scale</f>
        <v/>
      </c>
      <c r="F2043" s="6">
        <f>IF(AND(B2043&gt;=10,B2043&lt;=14),sel_ev_daily*sel_dayshare/5,IF(OR(B2043&gt;=22,B2043&lt;=5),sel_ev_daily*(1-sel_dayshare)/8,0))</f>
        <v/>
      </c>
    </row>
    <row r="2044">
      <c r="A2044" s="6" t="inlineStr">
        <is>
          <t>2012-09-24</t>
        </is>
      </c>
      <c r="B2044" s="6" t="n">
        <v>2</v>
      </c>
      <c r="C2044" s="6" t="n">
        <v>0.42412</v>
      </c>
      <c r="D2044" s="6" t="n">
        <v>0.00011</v>
      </c>
      <c r="E2044" s="6">
        <f>C2044*sel_scale</f>
        <v/>
      </c>
      <c r="F2044" s="6">
        <f>IF(AND(B2044&gt;=10,B2044&lt;=14),sel_ev_daily*sel_dayshare/5,IF(OR(B2044&gt;=22,B2044&lt;=5),sel_ev_daily*(1-sel_dayshare)/8,0))</f>
        <v/>
      </c>
    </row>
    <row r="2045">
      <c r="A2045" s="6" t="inlineStr">
        <is>
          <t>2012-09-24</t>
        </is>
      </c>
      <c r="B2045" s="6" t="n">
        <v>3</v>
      </c>
      <c r="C2045" s="6" t="n">
        <v>0.36455</v>
      </c>
      <c r="D2045" s="6" t="n">
        <v>8.000000000000001e-05</v>
      </c>
      <c r="E2045" s="6">
        <f>C2045*sel_scale</f>
        <v/>
      </c>
      <c r="F2045" s="6">
        <f>IF(AND(B2045&gt;=10,B2045&lt;=14),sel_ev_daily*sel_dayshare/5,IF(OR(B2045&gt;=22,B2045&lt;=5),sel_ev_daily*(1-sel_dayshare)/8,0))</f>
        <v/>
      </c>
    </row>
    <row r="2046">
      <c r="A2046" s="6" t="inlineStr">
        <is>
          <t>2012-09-24</t>
        </is>
      </c>
      <c r="B2046" s="6" t="n">
        <v>4</v>
      </c>
      <c r="C2046" s="6" t="n">
        <v>0.36354</v>
      </c>
      <c r="D2046" s="6" t="n">
        <v>3e-05</v>
      </c>
      <c r="E2046" s="6">
        <f>C2046*sel_scale</f>
        <v/>
      </c>
      <c r="F2046" s="6">
        <f>IF(AND(B2046&gt;=10,B2046&lt;=14),sel_ev_daily*sel_dayshare/5,IF(OR(B2046&gt;=22,B2046&lt;=5),sel_ev_daily*(1-sel_dayshare)/8,0))</f>
        <v/>
      </c>
    </row>
    <row r="2047">
      <c r="A2047" s="6" t="inlineStr">
        <is>
          <t>2012-09-24</t>
        </is>
      </c>
      <c r="B2047" s="6" t="n">
        <v>5</v>
      </c>
      <c r="C2047" s="6" t="n">
        <v>0.41321</v>
      </c>
      <c r="D2047" s="6" t="n">
        <v>0.00024</v>
      </c>
      <c r="E2047" s="6">
        <f>C2047*sel_scale</f>
        <v/>
      </c>
      <c r="F2047" s="6">
        <f>IF(AND(B2047&gt;=10,B2047&lt;=14),sel_ev_daily*sel_dayshare/5,IF(OR(B2047&gt;=22,B2047&lt;=5),sel_ev_daily*(1-sel_dayshare)/8,0))</f>
        <v/>
      </c>
    </row>
    <row r="2048">
      <c r="A2048" s="6" t="inlineStr">
        <is>
          <t>2012-09-24</t>
        </is>
      </c>
      <c r="B2048" s="6" t="n">
        <v>6</v>
      </c>
      <c r="C2048" s="6" t="n">
        <v>0.57916</v>
      </c>
      <c r="D2048" s="6" t="n">
        <v>0.05376</v>
      </c>
      <c r="E2048" s="6">
        <f>C2048*sel_scale</f>
        <v/>
      </c>
      <c r="F2048" s="6">
        <f>IF(AND(B2048&gt;=10,B2048&lt;=14),sel_ev_daily*sel_dayshare/5,IF(OR(B2048&gt;=22,B2048&lt;=5),sel_ev_daily*(1-sel_dayshare)/8,0))</f>
        <v/>
      </c>
    </row>
    <row r="2049">
      <c r="A2049" s="6" t="inlineStr">
        <is>
          <t>2012-09-24</t>
        </is>
      </c>
      <c r="B2049" s="6" t="n">
        <v>7</v>
      </c>
      <c r="C2049" s="6" t="n">
        <v>0.58425</v>
      </c>
      <c r="D2049" s="6" t="n">
        <v>0.23063</v>
      </c>
      <c r="E2049" s="6">
        <f>C2049*sel_scale</f>
        <v/>
      </c>
      <c r="F2049" s="6">
        <f>IF(AND(B2049&gt;=10,B2049&lt;=14),sel_ev_daily*sel_dayshare/5,IF(OR(B2049&gt;=22,B2049&lt;=5),sel_ev_daily*(1-sel_dayshare)/8,0))</f>
        <v/>
      </c>
    </row>
    <row r="2050">
      <c r="A2050" s="6" t="inlineStr">
        <is>
          <t>2012-09-24</t>
        </is>
      </c>
      <c r="B2050" s="6" t="n">
        <v>8</v>
      </c>
      <c r="C2050" s="6" t="n">
        <v>0.63221</v>
      </c>
      <c r="D2050" s="6" t="n">
        <v>0.4422</v>
      </c>
      <c r="E2050" s="6">
        <f>C2050*sel_scale</f>
        <v/>
      </c>
      <c r="F2050" s="6">
        <f>IF(AND(B2050&gt;=10,B2050&lt;=14),sel_ev_daily*sel_dayshare/5,IF(OR(B2050&gt;=22,B2050&lt;=5),sel_ev_daily*(1-sel_dayshare)/8,0))</f>
        <v/>
      </c>
    </row>
    <row r="2051">
      <c r="A2051" s="6" t="inlineStr">
        <is>
          <t>2012-09-24</t>
        </is>
      </c>
      <c r="B2051" s="6" t="n">
        <v>9</v>
      </c>
      <c r="C2051" s="6" t="n">
        <v>0.6007400000000001</v>
      </c>
      <c r="D2051" s="6" t="n">
        <v>0.6128400000000001</v>
      </c>
      <c r="E2051" s="6">
        <f>C2051*sel_scale</f>
        <v/>
      </c>
      <c r="F2051" s="6">
        <f>IF(AND(B2051&gt;=10,B2051&lt;=14),sel_ev_daily*sel_dayshare/5,IF(OR(B2051&gt;=22,B2051&lt;=5),sel_ev_daily*(1-sel_dayshare)/8,0))</f>
        <v/>
      </c>
    </row>
    <row r="2052">
      <c r="A2052" s="6" t="inlineStr">
        <is>
          <t>2012-09-24</t>
        </is>
      </c>
      <c r="B2052" s="6" t="n">
        <v>10</v>
      </c>
      <c r="C2052" s="6" t="n">
        <v>0.5471</v>
      </c>
      <c r="D2052" s="6" t="n">
        <v>0.71639</v>
      </c>
      <c r="E2052" s="6">
        <f>C2052*sel_scale</f>
        <v/>
      </c>
      <c r="F2052" s="6">
        <f>IF(AND(B2052&gt;=10,B2052&lt;=14),sel_ev_daily*sel_dayshare/5,IF(OR(B2052&gt;=22,B2052&lt;=5),sel_ev_daily*(1-sel_dayshare)/8,0))</f>
        <v/>
      </c>
    </row>
    <row r="2053">
      <c r="A2053" s="6" t="inlineStr">
        <is>
          <t>2012-09-24</t>
        </is>
      </c>
      <c r="B2053" s="6" t="n">
        <v>11</v>
      </c>
      <c r="C2053" s="6" t="n">
        <v>0.5155999999999999</v>
      </c>
      <c r="D2053" s="6" t="n">
        <v>0.7499</v>
      </c>
      <c r="E2053" s="6">
        <f>C2053*sel_scale</f>
        <v/>
      </c>
      <c r="F2053" s="6">
        <f>IF(AND(B2053&gt;=10,B2053&lt;=14),sel_ev_daily*sel_dayshare/5,IF(OR(B2053&gt;=22,B2053&lt;=5),sel_ev_daily*(1-sel_dayshare)/8,0))</f>
        <v/>
      </c>
    </row>
    <row r="2054">
      <c r="A2054" s="6" t="inlineStr">
        <is>
          <t>2012-09-24</t>
        </is>
      </c>
      <c r="B2054" s="6" t="n">
        <v>12</v>
      </c>
      <c r="C2054" s="6" t="n">
        <v>0.49321</v>
      </c>
      <c r="D2054" s="6" t="n">
        <v>0.72953</v>
      </c>
      <c r="E2054" s="6">
        <f>C2054*sel_scale</f>
        <v/>
      </c>
      <c r="F2054" s="6">
        <f>IF(AND(B2054&gt;=10,B2054&lt;=14),sel_ev_daily*sel_dayshare/5,IF(OR(B2054&gt;=22,B2054&lt;=5),sel_ev_daily*(1-sel_dayshare)/8,0))</f>
        <v/>
      </c>
    </row>
    <row r="2055">
      <c r="A2055" s="6" t="inlineStr">
        <is>
          <t>2012-09-24</t>
        </is>
      </c>
      <c r="B2055" s="6" t="n">
        <v>13</v>
      </c>
      <c r="C2055" s="6" t="n">
        <v>0.47258</v>
      </c>
      <c r="D2055" s="6" t="n">
        <v>0.6604100000000001</v>
      </c>
      <c r="E2055" s="6">
        <f>C2055*sel_scale</f>
        <v/>
      </c>
      <c r="F2055" s="6">
        <f>IF(AND(B2055&gt;=10,B2055&lt;=14),sel_ev_daily*sel_dayshare/5,IF(OR(B2055&gt;=22,B2055&lt;=5),sel_ev_daily*(1-sel_dayshare)/8,0))</f>
        <v/>
      </c>
    </row>
    <row r="2056">
      <c r="A2056" s="6" t="inlineStr">
        <is>
          <t>2012-09-24</t>
        </is>
      </c>
      <c r="B2056" s="6" t="n">
        <v>14</v>
      </c>
      <c r="C2056" s="6" t="n">
        <v>0.48389</v>
      </c>
      <c r="D2056" s="6" t="n">
        <v>0.52946</v>
      </c>
      <c r="E2056" s="6">
        <f>C2056*sel_scale</f>
        <v/>
      </c>
      <c r="F2056" s="6">
        <f>IF(AND(B2056&gt;=10,B2056&lt;=14),sel_ev_daily*sel_dayshare/5,IF(OR(B2056&gt;=22,B2056&lt;=5),sel_ev_daily*(1-sel_dayshare)/8,0))</f>
        <v/>
      </c>
    </row>
    <row r="2057">
      <c r="A2057" s="6" t="inlineStr">
        <is>
          <t>2012-09-24</t>
        </is>
      </c>
      <c r="B2057" s="6" t="n">
        <v>15</v>
      </c>
      <c r="C2057" s="6" t="n">
        <v>0.4754</v>
      </c>
      <c r="D2057" s="6" t="n">
        <v>0.33531</v>
      </c>
      <c r="E2057" s="6">
        <f>C2057*sel_scale</f>
        <v/>
      </c>
      <c r="F2057" s="6">
        <f>IF(AND(B2057&gt;=10,B2057&lt;=14),sel_ev_daily*sel_dayshare/5,IF(OR(B2057&gt;=22,B2057&lt;=5),sel_ev_daily*(1-sel_dayshare)/8,0))</f>
        <v/>
      </c>
    </row>
    <row r="2058">
      <c r="A2058" s="6" t="inlineStr">
        <is>
          <t>2012-09-24</t>
        </is>
      </c>
      <c r="B2058" s="6" t="n">
        <v>16</v>
      </c>
      <c r="C2058" s="6" t="n">
        <v>0.56358</v>
      </c>
      <c r="D2058" s="6" t="n">
        <v>0.13063</v>
      </c>
      <c r="E2058" s="6">
        <f>C2058*sel_scale</f>
        <v/>
      </c>
      <c r="F2058" s="6">
        <f>IF(AND(B2058&gt;=10,B2058&lt;=14),sel_ev_daily*sel_dayshare/5,IF(OR(B2058&gt;=22,B2058&lt;=5),sel_ev_daily*(1-sel_dayshare)/8,0))</f>
        <v/>
      </c>
    </row>
    <row r="2059">
      <c r="A2059" s="6" t="inlineStr">
        <is>
          <t>2012-09-24</t>
        </is>
      </c>
      <c r="B2059" s="6" t="n">
        <v>17</v>
      </c>
      <c r="C2059" s="6" t="n">
        <v>0.7454</v>
      </c>
      <c r="D2059" s="6" t="n">
        <v>0.0131</v>
      </c>
      <c r="E2059" s="6">
        <f>C2059*sel_scale</f>
        <v/>
      </c>
      <c r="F2059" s="6">
        <f>IF(AND(B2059&gt;=10,B2059&lt;=14),sel_ev_daily*sel_dayshare/5,IF(OR(B2059&gt;=22,B2059&lt;=5),sel_ev_daily*(1-sel_dayshare)/8,0))</f>
        <v/>
      </c>
    </row>
    <row r="2060">
      <c r="A2060" s="6" t="inlineStr">
        <is>
          <t>2012-09-24</t>
        </is>
      </c>
      <c r="B2060" s="6" t="n">
        <v>18</v>
      </c>
      <c r="C2060" s="6" t="n">
        <v>0.94823</v>
      </c>
      <c r="D2060" s="6" t="n">
        <v>0.00012</v>
      </c>
      <c r="E2060" s="6">
        <f>C2060*sel_scale</f>
        <v/>
      </c>
      <c r="F2060" s="6">
        <f>IF(AND(B2060&gt;=10,B2060&lt;=14),sel_ev_daily*sel_dayshare/5,IF(OR(B2060&gt;=22,B2060&lt;=5),sel_ev_daily*(1-sel_dayshare)/8,0))</f>
        <v/>
      </c>
    </row>
    <row r="2061">
      <c r="A2061" s="6" t="inlineStr">
        <is>
          <t>2012-09-24</t>
        </is>
      </c>
      <c r="B2061" s="6" t="n">
        <v>19</v>
      </c>
      <c r="C2061" s="6" t="n">
        <v>0.86513</v>
      </c>
      <c r="D2061" s="6" t="n">
        <v>4e-05</v>
      </c>
      <c r="E2061" s="6">
        <f>C2061*sel_scale</f>
        <v/>
      </c>
      <c r="F2061" s="6">
        <f>IF(AND(B2061&gt;=10,B2061&lt;=14),sel_ev_daily*sel_dayshare/5,IF(OR(B2061&gt;=22,B2061&lt;=5),sel_ev_daily*(1-sel_dayshare)/8,0))</f>
        <v/>
      </c>
    </row>
    <row r="2062">
      <c r="A2062" s="6" t="inlineStr">
        <is>
          <t>2012-09-24</t>
        </is>
      </c>
      <c r="B2062" s="6" t="n">
        <v>20</v>
      </c>
      <c r="C2062" s="6" t="n">
        <v>0.87149</v>
      </c>
      <c r="D2062" s="6" t="n">
        <v>0.00018</v>
      </c>
      <c r="E2062" s="6">
        <f>C2062*sel_scale</f>
        <v/>
      </c>
      <c r="F2062" s="6">
        <f>IF(AND(B2062&gt;=10,B2062&lt;=14),sel_ev_daily*sel_dayshare/5,IF(OR(B2062&gt;=22,B2062&lt;=5),sel_ev_daily*(1-sel_dayshare)/8,0))</f>
        <v/>
      </c>
    </row>
    <row r="2063">
      <c r="A2063" s="6" t="inlineStr">
        <is>
          <t>2012-09-24</t>
        </is>
      </c>
      <c r="B2063" s="6" t="n">
        <v>21</v>
      </c>
      <c r="C2063" s="6" t="n">
        <v>0.80131</v>
      </c>
      <c r="D2063" s="6" t="n">
        <v>0.0002</v>
      </c>
      <c r="E2063" s="6">
        <f>C2063*sel_scale</f>
        <v/>
      </c>
      <c r="F2063" s="6">
        <f>IF(AND(B2063&gt;=10,B2063&lt;=14),sel_ev_daily*sel_dayshare/5,IF(OR(B2063&gt;=22,B2063&lt;=5),sel_ev_daily*(1-sel_dayshare)/8,0))</f>
        <v/>
      </c>
    </row>
    <row r="2064">
      <c r="A2064" s="6" t="inlineStr">
        <is>
          <t>2012-09-24</t>
        </is>
      </c>
      <c r="B2064" s="6" t="n">
        <v>22</v>
      </c>
      <c r="C2064" s="6" t="n">
        <v>0.73991</v>
      </c>
      <c r="D2064" s="6" t="n">
        <v>6e-05</v>
      </c>
      <c r="E2064" s="6">
        <f>C2064*sel_scale</f>
        <v/>
      </c>
      <c r="F2064" s="6">
        <f>IF(AND(B2064&gt;=10,B2064&lt;=14),sel_ev_daily*sel_dayshare/5,IF(OR(B2064&gt;=22,B2064&lt;=5),sel_ev_daily*(1-sel_dayshare)/8,0))</f>
        <v/>
      </c>
    </row>
    <row r="2065">
      <c r="A2065" s="6" t="inlineStr">
        <is>
          <t>2012-09-24</t>
        </is>
      </c>
      <c r="B2065" s="6" t="n">
        <v>23</v>
      </c>
      <c r="C2065" s="6" t="n">
        <v>0.90301</v>
      </c>
      <c r="D2065" s="6" t="n">
        <v>8.000000000000001e-05</v>
      </c>
      <c r="E2065" s="6">
        <f>C2065*sel_scale</f>
        <v/>
      </c>
      <c r="F2065" s="6">
        <f>IF(AND(B2065&gt;=10,B2065&lt;=14),sel_ev_daily*sel_dayshare/5,IF(OR(B2065&gt;=22,B2065&lt;=5),sel_ev_daily*(1-sel_dayshare)/8,0))</f>
        <v/>
      </c>
    </row>
    <row r="2066">
      <c r="A2066" s="6" t="inlineStr">
        <is>
          <t>2012-09-25</t>
        </is>
      </c>
      <c r="B2066" s="6" t="n">
        <v>0</v>
      </c>
      <c r="C2066" s="6" t="n">
        <v>0.9508</v>
      </c>
      <c r="D2066" s="6" t="n">
        <v>0.0001</v>
      </c>
      <c r="E2066" s="6">
        <f>C2066*sel_scale</f>
        <v/>
      </c>
      <c r="F2066" s="6">
        <f>IF(AND(B2066&gt;=10,B2066&lt;=14),sel_ev_daily*sel_dayshare/5,IF(OR(B2066&gt;=22,B2066&lt;=5),sel_ev_daily*(1-sel_dayshare)/8,0))</f>
        <v/>
      </c>
    </row>
    <row r="2067">
      <c r="A2067" s="6" t="inlineStr">
        <is>
          <t>2012-09-25</t>
        </is>
      </c>
      <c r="B2067" s="6" t="n">
        <v>1</v>
      </c>
      <c r="C2067" s="6" t="n">
        <v>0.62042</v>
      </c>
      <c r="D2067" s="6" t="n">
        <v>4e-05</v>
      </c>
      <c r="E2067" s="6">
        <f>C2067*sel_scale</f>
        <v/>
      </c>
      <c r="F2067" s="6">
        <f>IF(AND(B2067&gt;=10,B2067&lt;=14),sel_ev_daily*sel_dayshare/5,IF(OR(B2067&gt;=22,B2067&lt;=5),sel_ev_daily*(1-sel_dayshare)/8,0))</f>
        <v/>
      </c>
    </row>
    <row r="2068">
      <c r="A2068" s="6" t="inlineStr">
        <is>
          <t>2012-09-25</t>
        </is>
      </c>
      <c r="B2068" s="6" t="n">
        <v>2</v>
      </c>
      <c r="C2068" s="6" t="n">
        <v>0.44783</v>
      </c>
      <c r="D2068" s="6" t="n">
        <v>0.0001</v>
      </c>
      <c r="E2068" s="6">
        <f>C2068*sel_scale</f>
        <v/>
      </c>
      <c r="F2068" s="6">
        <f>IF(AND(B2068&gt;=10,B2068&lt;=14),sel_ev_daily*sel_dayshare/5,IF(OR(B2068&gt;=22,B2068&lt;=5),sel_ev_daily*(1-sel_dayshare)/8,0))</f>
        <v/>
      </c>
    </row>
    <row r="2069">
      <c r="A2069" s="6" t="inlineStr">
        <is>
          <t>2012-09-25</t>
        </is>
      </c>
      <c r="B2069" s="6" t="n">
        <v>3</v>
      </c>
      <c r="C2069" s="6" t="n">
        <v>0.39989</v>
      </c>
      <c r="D2069" s="6" t="n">
        <v>9.000000000000001e-05</v>
      </c>
      <c r="E2069" s="6">
        <f>C2069*sel_scale</f>
        <v/>
      </c>
      <c r="F2069" s="6">
        <f>IF(AND(B2069&gt;=10,B2069&lt;=14),sel_ev_daily*sel_dayshare/5,IF(OR(B2069&gt;=22,B2069&lt;=5),sel_ev_daily*(1-sel_dayshare)/8,0))</f>
        <v/>
      </c>
    </row>
    <row r="2070">
      <c r="A2070" s="6" t="inlineStr">
        <is>
          <t>2012-09-25</t>
        </is>
      </c>
      <c r="B2070" s="6" t="n">
        <v>4</v>
      </c>
      <c r="C2070" s="6" t="n">
        <v>0.42225</v>
      </c>
      <c r="D2070" s="6" t="n">
        <v>6.999999999999999e-05</v>
      </c>
      <c r="E2070" s="6">
        <f>C2070*sel_scale</f>
        <v/>
      </c>
      <c r="F2070" s="6">
        <f>IF(AND(B2070&gt;=10,B2070&lt;=14),sel_ev_daily*sel_dayshare/5,IF(OR(B2070&gt;=22,B2070&lt;=5),sel_ev_daily*(1-sel_dayshare)/8,0))</f>
        <v/>
      </c>
    </row>
    <row r="2071">
      <c r="A2071" s="6" t="inlineStr">
        <is>
          <t>2012-09-25</t>
        </is>
      </c>
      <c r="B2071" s="6" t="n">
        <v>5</v>
      </c>
      <c r="C2071" s="6" t="n">
        <v>0.44962</v>
      </c>
      <c r="D2071" s="6" t="n">
        <v>6.999999999999999e-05</v>
      </c>
      <c r="E2071" s="6">
        <f>C2071*sel_scale</f>
        <v/>
      </c>
      <c r="F2071" s="6">
        <f>IF(AND(B2071&gt;=10,B2071&lt;=14),sel_ev_daily*sel_dayshare/5,IF(OR(B2071&gt;=22,B2071&lt;=5),sel_ev_daily*(1-sel_dayshare)/8,0))</f>
        <v/>
      </c>
    </row>
    <row r="2072">
      <c r="A2072" s="6" t="inlineStr">
        <is>
          <t>2012-09-25</t>
        </is>
      </c>
      <c r="B2072" s="6" t="n">
        <v>6</v>
      </c>
      <c r="C2072" s="6" t="n">
        <v>0.6380400000000001</v>
      </c>
      <c r="D2072" s="6" t="n">
        <v>0.02446</v>
      </c>
      <c r="E2072" s="6">
        <f>C2072*sel_scale</f>
        <v/>
      </c>
      <c r="F2072" s="6">
        <f>IF(AND(B2072&gt;=10,B2072&lt;=14),sel_ev_daily*sel_dayshare/5,IF(OR(B2072&gt;=22,B2072&lt;=5),sel_ev_daily*(1-sel_dayshare)/8,0))</f>
        <v/>
      </c>
    </row>
    <row r="2073">
      <c r="A2073" s="6" t="inlineStr">
        <is>
          <t>2012-09-25</t>
        </is>
      </c>
      <c r="B2073" s="6" t="n">
        <v>7</v>
      </c>
      <c r="C2073" s="6" t="n">
        <v>0.66918</v>
      </c>
      <c r="D2073" s="6" t="n">
        <v>0.11252</v>
      </c>
      <c r="E2073" s="6">
        <f>C2073*sel_scale</f>
        <v/>
      </c>
      <c r="F2073" s="6">
        <f>IF(AND(B2073&gt;=10,B2073&lt;=14),sel_ev_daily*sel_dayshare/5,IF(OR(B2073&gt;=22,B2073&lt;=5),sel_ev_daily*(1-sel_dayshare)/8,0))</f>
        <v/>
      </c>
    </row>
    <row r="2074">
      <c r="A2074" s="6" t="inlineStr">
        <is>
          <t>2012-09-25</t>
        </is>
      </c>
      <c r="B2074" s="6" t="n">
        <v>8</v>
      </c>
      <c r="C2074" s="6" t="n">
        <v>0.66609</v>
      </c>
      <c r="D2074" s="6" t="n">
        <v>0.21017</v>
      </c>
      <c r="E2074" s="6">
        <f>C2074*sel_scale</f>
        <v/>
      </c>
      <c r="F2074" s="6">
        <f>IF(AND(B2074&gt;=10,B2074&lt;=14),sel_ev_daily*sel_dayshare/5,IF(OR(B2074&gt;=22,B2074&lt;=5),sel_ev_daily*(1-sel_dayshare)/8,0))</f>
        <v/>
      </c>
    </row>
    <row r="2075">
      <c r="A2075" s="6" t="inlineStr">
        <is>
          <t>2012-09-25</t>
        </is>
      </c>
      <c r="B2075" s="6" t="n">
        <v>9</v>
      </c>
      <c r="C2075" s="6" t="n">
        <v>0.54715</v>
      </c>
      <c r="D2075" s="6" t="n">
        <v>0.30875</v>
      </c>
      <c r="E2075" s="6">
        <f>C2075*sel_scale</f>
        <v/>
      </c>
      <c r="F2075" s="6">
        <f>IF(AND(B2075&gt;=10,B2075&lt;=14),sel_ev_daily*sel_dayshare/5,IF(OR(B2075&gt;=22,B2075&lt;=5),sel_ev_daily*(1-sel_dayshare)/8,0))</f>
        <v/>
      </c>
    </row>
    <row r="2076">
      <c r="A2076" s="6" t="inlineStr">
        <is>
          <t>2012-09-25</t>
        </is>
      </c>
      <c r="B2076" s="6" t="n">
        <v>10</v>
      </c>
      <c r="C2076" s="6" t="n">
        <v>0.5140400000000001</v>
      </c>
      <c r="D2076" s="6" t="n">
        <v>0.34556</v>
      </c>
      <c r="E2076" s="6">
        <f>C2076*sel_scale</f>
        <v/>
      </c>
      <c r="F2076" s="6">
        <f>IF(AND(B2076&gt;=10,B2076&lt;=14),sel_ev_daily*sel_dayshare/5,IF(OR(B2076&gt;=22,B2076&lt;=5),sel_ev_daily*(1-sel_dayshare)/8,0))</f>
        <v/>
      </c>
    </row>
    <row r="2077">
      <c r="A2077" s="6" t="inlineStr">
        <is>
          <t>2012-09-25</t>
        </is>
      </c>
      <c r="B2077" s="6" t="n">
        <v>11</v>
      </c>
      <c r="C2077" s="6" t="n">
        <v>0.52412</v>
      </c>
      <c r="D2077" s="6" t="n">
        <v>0.3681</v>
      </c>
      <c r="E2077" s="6">
        <f>C2077*sel_scale</f>
        <v/>
      </c>
      <c r="F2077" s="6">
        <f>IF(AND(B2077&gt;=10,B2077&lt;=14),sel_ev_daily*sel_dayshare/5,IF(OR(B2077&gt;=22,B2077&lt;=5),sel_ev_daily*(1-sel_dayshare)/8,0))</f>
        <v/>
      </c>
    </row>
    <row r="2078">
      <c r="A2078" s="6" t="inlineStr">
        <is>
          <t>2012-09-25</t>
        </is>
      </c>
      <c r="B2078" s="6" t="n">
        <v>12</v>
      </c>
      <c r="C2078" s="6" t="n">
        <v>0.5093</v>
      </c>
      <c r="D2078" s="6" t="n">
        <v>0.42398</v>
      </c>
      <c r="E2078" s="6">
        <f>C2078*sel_scale</f>
        <v/>
      </c>
      <c r="F2078" s="6">
        <f>IF(AND(B2078&gt;=10,B2078&lt;=14),sel_ev_daily*sel_dayshare/5,IF(OR(B2078&gt;=22,B2078&lt;=5),sel_ev_daily*(1-sel_dayshare)/8,0))</f>
        <v/>
      </c>
    </row>
    <row r="2079">
      <c r="A2079" s="6" t="inlineStr">
        <is>
          <t>2012-09-25</t>
        </is>
      </c>
      <c r="B2079" s="6" t="n">
        <v>13</v>
      </c>
      <c r="C2079" s="6" t="n">
        <v>0.49029</v>
      </c>
      <c r="D2079" s="6" t="n">
        <v>0.44318</v>
      </c>
      <c r="E2079" s="6">
        <f>C2079*sel_scale</f>
        <v/>
      </c>
      <c r="F2079" s="6">
        <f>IF(AND(B2079&gt;=10,B2079&lt;=14),sel_ev_daily*sel_dayshare/5,IF(OR(B2079&gt;=22,B2079&lt;=5),sel_ev_daily*(1-sel_dayshare)/8,0))</f>
        <v/>
      </c>
    </row>
    <row r="2080">
      <c r="A2080" s="6" t="inlineStr">
        <is>
          <t>2012-09-25</t>
        </is>
      </c>
      <c r="B2080" s="6" t="n">
        <v>14</v>
      </c>
      <c r="C2080" s="6" t="n">
        <v>0.47658</v>
      </c>
      <c r="D2080" s="6" t="n">
        <v>0.30395</v>
      </c>
      <c r="E2080" s="6">
        <f>C2080*sel_scale</f>
        <v/>
      </c>
      <c r="F2080" s="6">
        <f>IF(AND(B2080&gt;=10,B2080&lt;=14),sel_ev_daily*sel_dayshare/5,IF(OR(B2080&gt;=22,B2080&lt;=5),sel_ev_daily*(1-sel_dayshare)/8,0))</f>
        <v/>
      </c>
    </row>
    <row r="2081">
      <c r="A2081" s="6" t="inlineStr">
        <is>
          <t>2012-09-25</t>
        </is>
      </c>
      <c r="B2081" s="6" t="n">
        <v>15</v>
      </c>
      <c r="C2081" s="6" t="n">
        <v>0.49</v>
      </c>
      <c r="D2081" s="6" t="n">
        <v>0.18806</v>
      </c>
      <c r="E2081" s="6">
        <f>C2081*sel_scale</f>
        <v/>
      </c>
      <c r="F2081" s="6">
        <f>IF(AND(B2081&gt;=10,B2081&lt;=14),sel_ev_daily*sel_dayshare/5,IF(OR(B2081&gt;=22,B2081&lt;=5),sel_ev_daily*(1-sel_dayshare)/8,0))</f>
        <v/>
      </c>
    </row>
    <row r="2082">
      <c r="A2082" s="6" t="inlineStr">
        <is>
          <t>2012-09-25</t>
        </is>
      </c>
      <c r="B2082" s="6" t="n">
        <v>16</v>
      </c>
      <c r="C2082" s="6" t="n">
        <v>0.57341</v>
      </c>
      <c r="D2082" s="6" t="n">
        <v>0.07232</v>
      </c>
      <c r="E2082" s="6">
        <f>C2082*sel_scale</f>
        <v/>
      </c>
      <c r="F2082" s="6">
        <f>IF(AND(B2082&gt;=10,B2082&lt;=14),sel_ev_daily*sel_dayshare/5,IF(OR(B2082&gt;=22,B2082&lt;=5),sel_ev_daily*(1-sel_dayshare)/8,0))</f>
        <v/>
      </c>
    </row>
    <row r="2083">
      <c r="A2083" s="6" t="inlineStr">
        <is>
          <t>2012-09-25</t>
        </is>
      </c>
      <c r="B2083" s="6" t="n">
        <v>17</v>
      </c>
      <c r="C2083" s="6" t="n">
        <v>0.861</v>
      </c>
      <c r="D2083" s="6" t="n">
        <v>0.01302</v>
      </c>
      <c r="E2083" s="6">
        <f>C2083*sel_scale</f>
        <v/>
      </c>
      <c r="F2083" s="6">
        <f>IF(AND(B2083&gt;=10,B2083&lt;=14),sel_ev_daily*sel_dayshare/5,IF(OR(B2083&gt;=22,B2083&lt;=5),sel_ev_daily*(1-sel_dayshare)/8,0))</f>
        <v/>
      </c>
    </row>
    <row r="2084">
      <c r="A2084" s="6" t="inlineStr">
        <is>
          <t>2012-09-25</t>
        </is>
      </c>
      <c r="B2084" s="6" t="n">
        <v>18</v>
      </c>
      <c r="C2084" s="6" t="n">
        <v>1.04349</v>
      </c>
      <c r="D2084" s="6" t="n">
        <v>9.000000000000001e-05</v>
      </c>
      <c r="E2084" s="6">
        <f>C2084*sel_scale</f>
        <v/>
      </c>
      <c r="F2084" s="6">
        <f>IF(AND(B2084&gt;=10,B2084&lt;=14),sel_ev_daily*sel_dayshare/5,IF(OR(B2084&gt;=22,B2084&lt;=5),sel_ev_daily*(1-sel_dayshare)/8,0))</f>
        <v/>
      </c>
    </row>
    <row r="2085">
      <c r="A2085" s="6" t="inlineStr">
        <is>
          <t>2012-09-25</t>
        </is>
      </c>
      <c r="B2085" s="6" t="n">
        <v>19</v>
      </c>
      <c r="C2085" s="6" t="n">
        <v>0.94076</v>
      </c>
      <c r="D2085" s="6" t="n">
        <v>0.00011</v>
      </c>
      <c r="E2085" s="6">
        <f>C2085*sel_scale</f>
        <v/>
      </c>
      <c r="F2085" s="6">
        <f>IF(AND(B2085&gt;=10,B2085&lt;=14),sel_ev_daily*sel_dayshare/5,IF(OR(B2085&gt;=22,B2085&lt;=5),sel_ev_daily*(1-sel_dayshare)/8,0))</f>
        <v/>
      </c>
    </row>
    <row r="2086">
      <c r="A2086" s="6" t="inlineStr">
        <is>
          <t>2012-09-25</t>
        </is>
      </c>
      <c r="B2086" s="6" t="n">
        <v>20</v>
      </c>
      <c r="C2086" s="6" t="n">
        <v>0.9547600000000001</v>
      </c>
      <c r="D2086" s="6" t="n">
        <v>6e-05</v>
      </c>
      <c r="E2086" s="6">
        <f>C2086*sel_scale</f>
        <v/>
      </c>
      <c r="F2086" s="6">
        <f>IF(AND(B2086&gt;=10,B2086&lt;=14),sel_ev_daily*sel_dayshare/5,IF(OR(B2086&gt;=22,B2086&lt;=5),sel_ev_daily*(1-sel_dayshare)/8,0))</f>
        <v/>
      </c>
    </row>
    <row r="2087">
      <c r="A2087" s="6" t="inlineStr">
        <is>
          <t>2012-09-25</t>
        </is>
      </c>
      <c r="B2087" s="6" t="n">
        <v>21</v>
      </c>
      <c r="C2087" s="6" t="n">
        <v>0.8458599999999999</v>
      </c>
      <c r="D2087" s="6" t="n">
        <v>0.00011</v>
      </c>
      <c r="E2087" s="6">
        <f>C2087*sel_scale</f>
        <v/>
      </c>
      <c r="F2087" s="6">
        <f>IF(AND(B2087&gt;=10,B2087&lt;=14),sel_ev_daily*sel_dayshare/5,IF(OR(B2087&gt;=22,B2087&lt;=5),sel_ev_daily*(1-sel_dayshare)/8,0))</f>
        <v/>
      </c>
    </row>
    <row r="2088">
      <c r="A2088" s="6" t="inlineStr">
        <is>
          <t>2012-09-25</t>
        </is>
      </c>
      <c r="B2088" s="6" t="n">
        <v>22</v>
      </c>
      <c r="C2088" s="6" t="n">
        <v>0.7547700000000001</v>
      </c>
      <c r="D2088" s="6" t="n">
        <v>6.999999999999999e-05</v>
      </c>
      <c r="E2088" s="6">
        <f>C2088*sel_scale</f>
        <v/>
      </c>
      <c r="F2088" s="6">
        <f>IF(AND(B2088&gt;=10,B2088&lt;=14),sel_ev_daily*sel_dayshare/5,IF(OR(B2088&gt;=22,B2088&lt;=5),sel_ev_daily*(1-sel_dayshare)/8,0))</f>
        <v/>
      </c>
    </row>
    <row r="2089">
      <c r="A2089" s="6" t="inlineStr">
        <is>
          <t>2012-09-25</t>
        </is>
      </c>
      <c r="B2089" s="6" t="n">
        <v>23</v>
      </c>
      <c r="C2089" s="6" t="n">
        <v>0.87854</v>
      </c>
      <c r="D2089" s="6" t="n">
        <v>0.00015</v>
      </c>
      <c r="E2089" s="6">
        <f>C2089*sel_scale</f>
        <v/>
      </c>
      <c r="F2089" s="6">
        <f>IF(AND(B2089&gt;=10,B2089&lt;=14),sel_ev_daily*sel_dayshare/5,IF(OR(B2089&gt;=22,B2089&lt;=5),sel_ev_daily*(1-sel_dayshare)/8,0))</f>
        <v/>
      </c>
    </row>
    <row r="2090">
      <c r="A2090" s="6" t="inlineStr">
        <is>
          <t>2012-09-26</t>
        </is>
      </c>
      <c r="B2090" s="6" t="n">
        <v>0</v>
      </c>
      <c r="C2090" s="6" t="n">
        <v>0.99777</v>
      </c>
      <c r="D2090" s="6" t="n">
        <v>0.00015</v>
      </c>
      <c r="E2090" s="6">
        <f>C2090*sel_scale</f>
        <v/>
      </c>
      <c r="F2090" s="6">
        <f>IF(AND(B2090&gt;=10,B2090&lt;=14),sel_ev_daily*sel_dayshare/5,IF(OR(B2090&gt;=22,B2090&lt;=5),sel_ev_daily*(1-sel_dayshare)/8,0))</f>
        <v/>
      </c>
    </row>
    <row r="2091">
      <c r="A2091" s="6" t="inlineStr">
        <is>
          <t>2012-09-26</t>
        </is>
      </c>
      <c r="B2091" s="6" t="n">
        <v>1</v>
      </c>
      <c r="C2091" s="6" t="n">
        <v>0.74576</v>
      </c>
      <c r="D2091" s="6" t="n">
        <v>1e-05</v>
      </c>
      <c r="E2091" s="6">
        <f>C2091*sel_scale</f>
        <v/>
      </c>
      <c r="F2091" s="6">
        <f>IF(AND(B2091&gt;=10,B2091&lt;=14),sel_ev_daily*sel_dayshare/5,IF(OR(B2091&gt;=22,B2091&lt;=5),sel_ev_daily*(1-sel_dayshare)/8,0))</f>
        <v/>
      </c>
    </row>
    <row r="2092">
      <c r="A2092" s="6" t="inlineStr">
        <is>
          <t>2012-09-26</t>
        </is>
      </c>
      <c r="B2092" s="6" t="n">
        <v>2</v>
      </c>
      <c r="C2092" s="6" t="n">
        <v>0.49564</v>
      </c>
      <c r="D2092" s="6" t="n">
        <v>5e-05</v>
      </c>
      <c r="E2092" s="6">
        <f>C2092*sel_scale</f>
        <v/>
      </c>
      <c r="F2092" s="6">
        <f>IF(AND(B2092&gt;=10,B2092&lt;=14),sel_ev_daily*sel_dayshare/5,IF(OR(B2092&gt;=22,B2092&lt;=5),sel_ev_daily*(1-sel_dayshare)/8,0))</f>
        <v/>
      </c>
    </row>
    <row r="2093">
      <c r="A2093" s="6" t="inlineStr">
        <is>
          <t>2012-09-26</t>
        </is>
      </c>
      <c r="B2093" s="6" t="n">
        <v>3</v>
      </c>
      <c r="C2093" s="6" t="n">
        <v>0.43467</v>
      </c>
      <c r="D2093" s="6" t="n">
        <v>4e-05</v>
      </c>
      <c r="E2093" s="6">
        <f>C2093*sel_scale</f>
        <v/>
      </c>
      <c r="F2093" s="6">
        <f>IF(AND(B2093&gt;=10,B2093&lt;=14),sel_ev_daily*sel_dayshare/5,IF(OR(B2093&gt;=22,B2093&lt;=5),sel_ev_daily*(1-sel_dayshare)/8,0))</f>
        <v/>
      </c>
    </row>
    <row r="2094">
      <c r="A2094" s="6" t="inlineStr">
        <is>
          <t>2012-09-26</t>
        </is>
      </c>
      <c r="B2094" s="6" t="n">
        <v>4</v>
      </c>
      <c r="C2094" s="6" t="n">
        <v>0.42385</v>
      </c>
      <c r="D2094" s="6" t="n">
        <v>6.999999999999999e-05</v>
      </c>
      <c r="E2094" s="6">
        <f>C2094*sel_scale</f>
        <v/>
      </c>
      <c r="F2094" s="6">
        <f>IF(AND(B2094&gt;=10,B2094&lt;=14),sel_ev_daily*sel_dayshare/5,IF(OR(B2094&gt;=22,B2094&lt;=5),sel_ev_daily*(1-sel_dayshare)/8,0))</f>
        <v/>
      </c>
    </row>
    <row r="2095">
      <c r="A2095" s="6" t="inlineStr">
        <is>
          <t>2012-09-26</t>
        </is>
      </c>
      <c r="B2095" s="6" t="n">
        <v>5</v>
      </c>
      <c r="C2095" s="6" t="n">
        <v>0.4509</v>
      </c>
      <c r="D2095" s="6" t="n">
        <v>0.00024</v>
      </c>
      <c r="E2095" s="6">
        <f>C2095*sel_scale</f>
        <v/>
      </c>
      <c r="F2095" s="6">
        <f>IF(AND(B2095&gt;=10,B2095&lt;=14),sel_ev_daily*sel_dayshare/5,IF(OR(B2095&gt;=22,B2095&lt;=5),sel_ev_daily*(1-sel_dayshare)/8,0))</f>
        <v/>
      </c>
    </row>
    <row r="2096">
      <c r="A2096" s="6" t="inlineStr">
        <is>
          <t>2012-09-26</t>
        </is>
      </c>
      <c r="B2096" s="6" t="n">
        <v>6</v>
      </c>
      <c r="C2096" s="6" t="n">
        <v>0.59624</v>
      </c>
      <c r="D2096" s="6" t="n">
        <v>0.03799</v>
      </c>
      <c r="E2096" s="6">
        <f>C2096*sel_scale</f>
        <v/>
      </c>
      <c r="F2096" s="6">
        <f>IF(AND(B2096&gt;=10,B2096&lt;=14),sel_ev_daily*sel_dayshare/5,IF(OR(B2096&gt;=22,B2096&lt;=5),sel_ev_daily*(1-sel_dayshare)/8,0))</f>
        <v/>
      </c>
    </row>
    <row r="2097">
      <c r="A2097" s="6" t="inlineStr">
        <is>
          <t>2012-09-26</t>
        </is>
      </c>
      <c r="B2097" s="6" t="n">
        <v>7</v>
      </c>
      <c r="C2097" s="6" t="n">
        <v>0.6767</v>
      </c>
      <c r="D2097" s="6" t="n">
        <v>0.18982</v>
      </c>
      <c r="E2097" s="6">
        <f>C2097*sel_scale</f>
        <v/>
      </c>
      <c r="F2097" s="6">
        <f>IF(AND(B2097&gt;=10,B2097&lt;=14),sel_ev_daily*sel_dayshare/5,IF(OR(B2097&gt;=22,B2097&lt;=5),sel_ev_daily*(1-sel_dayshare)/8,0))</f>
        <v/>
      </c>
    </row>
    <row r="2098">
      <c r="A2098" s="6" t="inlineStr">
        <is>
          <t>2012-09-26</t>
        </is>
      </c>
      <c r="B2098" s="6" t="n">
        <v>8</v>
      </c>
      <c r="C2098" s="6" t="n">
        <v>0.65925</v>
      </c>
      <c r="D2098" s="6" t="n">
        <v>0.36972</v>
      </c>
      <c r="E2098" s="6">
        <f>C2098*sel_scale</f>
        <v/>
      </c>
      <c r="F2098" s="6">
        <f>IF(AND(B2098&gt;=10,B2098&lt;=14),sel_ev_daily*sel_dayshare/5,IF(OR(B2098&gt;=22,B2098&lt;=5),sel_ev_daily*(1-sel_dayshare)/8,0))</f>
        <v/>
      </c>
    </row>
    <row r="2099">
      <c r="A2099" s="6" t="inlineStr">
        <is>
          <t>2012-09-26</t>
        </is>
      </c>
      <c r="B2099" s="6" t="n">
        <v>9</v>
      </c>
      <c r="C2099" s="6" t="n">
        <v>0.60159</v>
      </c>
      <c r="D2099" s="6" t="n">
        <v>0.44386</v>
      </c>
      <c r="E2099" s="6">
        <f>C2099*sel_scale</f>
        <v/>
      </c>
      <c r="F2099" s="6">
        <f>IF(AND(B2099&gt;=10,B2099&lt;=14),sel_ev_daily*sel_dayshare/5,IF(OR(B2099&gt;=22,B2099&lt;=5),sel_ev_daily*(1-sel_dayshare)/8,0))</f>
        <v/>
      </c>
    </row>
    <row r="2100">
      <c r="A2100" s="6" t="inlineStr">
        <is>
          <t>2012-09-26</t>
        </is>
      </c>
      <c r="B2100" s="6" t="n">
        <v>10</v>
      </c>
      <c r="C2100" s="6" t="n">
        <v>0.52367</v>
      </c>
      <c r="D2100" s="6" t="n">
        <v>0.54259</v>
      </c>
      <c r="E2100" s="6">
        <f>C2100*sel_scale</f>
        <v/>
      </c>
      <c r="F2100" s="6">
        <f>IF(AND(B2100&gt;=10,B2100&lt;=14),sel_ev_daily*sel_dayshare/5,IF(OR(B2100&gt;=22,B2100&lt;=5),sel_ev_daily*(1-sel_dayshare)/8,0))</f>
        <v/>
      </c>
    </row>
    <row r="2101">
      <c r="A2101" s="6" t="inlineStr">
        <is>
          <t>2012-09-26</t>
        </is>
      </c>
      <c r="B2101" s="6" t="n">
        <v>11</v>
      </c>
      <c r="C2101" s="6" t="n">
        <v>0.496</v>
      </c>
      <c r="D2101" s="6" t="n">
        <v>0.62056</v>
      </c>
      <c r="E2101" s="6">
        <f>C2101*sel_scale</f>
        <v/>
      </c>
      <c r="F2101" s="6">
        <f>IF(AND(B2101&gt;=10,B2101&lt;=14),sel_ev_daily*sel_dayshare/5,IF(OR(B2101&gt;=22,B2101&lt;=5),sel_ev_daily*(1-sel_dayshare)/8,0))</f>
        <v/>
      </c>
    </row>
    <row r="2102">
      <c r="A2102" s="6" t="inlineStr">
        <is>
          <t>2012-09-26</t>
        </is>
      </c>
      <c r="B2102" s="6" t="n">
        <v>12</v>
      </c>
      <c r="C2102" s="6" t="n">
        <v>0.50507</v>
      </c>
      <c r="D2102" s="6" t="n">
        <v>0.65115</v>
      </c>
      <c r="E2102" s="6">
        <f>C2102*sel_scale</f>
        <v/>
      </c>
      <c r="F2102" s="6">
        <f>IF(AND(B2102&gt;=10,B2102&lt;=14),sel_ev_daily*sel_dayshare/5,IF(OR(B2102&gt;=22,B2102&lt;=5),sel_ev_daily*(1-sel_dayshare)/8,0))</f>
        <v/>
      </c>
    </row>
    <row r="2103">
      <c r="A2103" s="6" t="inlineStr">
        <is>
          <t>2012-09-26</t>
        </is>
      </c>
      <c r="B2103" s="6" t="n">
        <v>13</v>
      </c>
      <c r="C2103" s="6" t="n">
        <v>0.47723</v>
      </c>
      <c r="D2103" s="6" t="n">
        <v>0.64125</v>
      </c>
      <c r="E2103" s="6">
        <f>C2103*sel_scale</f>
        <v/>
      </c>
      <c r="F2103" s="6">
        <f>IF(AND(B2103&gt;=10,B2103&lt;=14),sel_ev_daily*sel_dayshare/5,IF(OR(B2103&gt;=22,B2103&lt;=5),sel_ev_daily*(1-sel_dayshare)/8,0))</f>
        <v/>
      </c>
    </row>
    <row r="2104">
      <c r="A2104" s="6" t="inlineStr">
        <is>
          <t>2012-09-26</t>
        </is>
      </c>
      <c r="B2104" s="6" t="n">
        <v>14</v>
      </c>
      <c r="C2104" s="6" t="n">
        <v>0.47968</v>
      </c>
      <c r="D2104" s="6" t="n">
        <v>0.52672</v>
      </c>
      <c r="E2104" s="6">
        <f>C2104*sel_scale</f>
        <v/>
      </c>
      <c r="F2104" s="6">
        <f>IF(AND(B2104&gt;=10,B2104&lt;=14),sel_ev_daily*sel_dayshare/5,IF(OR(B2104&gt;=22,B2104&lt;=5),sel_ev_daily*(1-sel_dayshare)/8,0))</f>
        <v/>
      </c>
    </row>
    <row r="2105">
      <c r="A2105" s="6" t="inlineStr">
        <is>
          <t>2012-09-26</t>
        </is>
      </c>
      <c r="B2105" s="6" t="n">
        <v>15</v>
      </c>
      <c r="C2105" s="6" t="n">
        <v>0.45854</v>
      </c>
      <c r="D2105" s="6" t="n">
        <v>0.33096</v>
      </c>
      <c r="E2105" s="6">
        <f>C2105*sel_scale</f>
        <v/>
      </c>
      <c r="F2105" s="6">
        <f>IF(AND(B2105&gt;=10,B2105&lt;=14),sel_ev_daily*sel_dayshare/5,IF(OR(B2105&gt;=22,B2105&lt;=5),sel_ev_daily*(1-sel_dayshare)/8,0))</f>
        <v/>
      </c>
    </row>
    <row r="2106">
      <c r="A2106" s="6" t="inlineStr">
        <is>
          <t>2012-09-26</t>
        </is>
      </c>
      <c r="B2106" s="6" t="n">
        <v>16</v>
      </c>
      <c r="C2106" s="6" t="n">
        <v>0.49696</v>
      </c>
      <c r="D2106" s="6" t="n">
        <v>0.12939</v>
      </c>
      <c r="E2106" s="6">
        <f>C2106*sel_scale</f>
        <v/>
      </c>
      <c r="F2106" s="6">
        <f>IF(AND(B2106&gt;=10,B2106&lt;=14),sel_ev_daily*sel_dayshare/5,IF(OR(B2106&gt;=22,B2106&lt;=5),sel_ev_daily*(1-sel_dayshare)/8,0))</f>
        <v/>
      </c>
    </row>
    <row r="2107">
      <c r="A2107" s="6" t="inlineStr">
        <is>
          <t>2012-09-26</t>
        </is>
      </c>
      <c r="B2107" s="6" t="n">
        <v>17</v>
      </c>
      <c r="C2107" s="6" t="n">
        <v>0.72342</v>
      </c>
      <c r="D2107" s="6" t="n">
        <v>0.01299</v>
      </c>
      <c r="E2107" s="6">
        <f>C2107*sel_scale</f>
        <v/>
      </c>
      <c r="F2107" s="6">
        <f>IF(AND(B2107&gt;=10,B2107&lt;=14),sel_ev_daily*sel_dayshare/5,IF(OR(B2107&gt;=22,B2107&lt;=5),sel_ev_daily*(1-sel_dayshare)/8,0))</f>
        <v/>
      </c>
    </row>
    <row r="2108">
      <c r="A2108" s="6" t="inlineStr">
        <is>
          <t>2012-09-26</t>
        </is>
      </c>
      <c r="B2108" s="6" t="n">
        <v>18</v>
      </c>
      <c r="C2108" s="6" t="n">
        <v>0.89222</v>
      </c>
      <c r="D2108" s="6" t="n">
        <v>0.00014</v>
      </c>
      <c r="E2108" s="6">
        <f>C2108*sel_scale</f>
        <v/>
      </c>
      <c r="F2108" s="6">
        <f>IF(AND(B2108&gt;=10,B2108&lt;=14),sel_ev_daily*sel_dayshare/5,IF(OR(B2108&gt;=22,B2108&lt;=5),sel_ev_daily*(1-sel_dayshare)/8,0))</f>
        <v/>
      </c>
    </row>
    <row r="2109">
      <c r="A2109" s="6" t="inlineStr">
        <is>
          <t>2012-09-26</t>
        </is>
      </c>
      <c r="B2109" s="6" t="n">
        <v>19</v>
      </c>
      <c r="C2109" s="6" t="n">
        <v>0.84251</v>
      </c>
      <c r="D2109" s="6" t="n">
        <v>0.00017</v>
      </c>
      <c r="E2109" s="6">
        <f>C2109*sel_scale</f>
        <v/>
      </c>
      <c r="F2109" s="6">
        <f>IF(AND(B2109&gt;=10,B2109&lt;=14),sel_ev_daily*sel_dayshare/5,IF(OR(B2109&gt;=22,B2109&lt;=5),sel_ev_daily*(1-sel_dayshare)/8,0))</f>
        <v/>
      </c>
    </row>
    <row r="2110">
      <c r="A2110" s="6" t="inlineStr">
        <is>
          <t>2012-09-26</t>
        </is>
      </c>
      <c r="B2110" s="6" t="n">
        <v>20</v>
      </c>
      <c r="C2110" s="6" t="n">
        <v>0.80726</v>
      </c>
      <c r="D2110" s="6" t="n">
        <v>0.00018</v>
      </c>
      <c r="E2110" s="6">
        <f>C2110*sel_scale</f>
        <v/>
      </c>
      <c r="F2110" s="6">
        <f>IF(AND(B2110&gt;=10,B2110&lt;=14),sel_ev_daily*sel_dayshare/5,IF(OR(B2110&gt;=22,B2110&lt;=5),sel_ev_daily*(1-sel_dayshare)/8,0))</f>
        <v/>
      </c>
    </row>
    <row r="2111">
      <c r="A2111" s="6" t="inlineStr">
        <is>
          <t>2012-09-26</t>
        </is>
      </c>
      <c r="B2111" s="6" t="n">
        <v>21</v>
      </c>
      <c r="C2111" s="6" t="n">
        <v>0.77471</v>
      </c>
      <c r="D2111" s="6" t="n">
        <v>6.999999999999999e-05</v>
      </c>
      <c r="E2111" s="6">
        <f>C2111*sel_scale</f>
        <v/>
      </c>
      <c r="F2111" s="6">
        <f>IF(AND(B2111&gt;=10,B2111&lt;=14),sel_ev_daily*sel_dayshare/5,IF(OR(B2111&gt;=22,B2111&lt;=5),sel_ev_daily*(1-sel_dayshare)/8,0))</f>
        <v/>
      </c>
    </row>
    <row r="2112">
      <c r="A2112" s="6" t="inlineStr">
        <is>
          <t>2012-09-26</t>
        </is>
      </c>
      <c r="B2112" s="6" t="n">
        <v>22</v>
      </c>
      <c r="C2112" s="6" t="n">
        <v>0.7443</v>
      </c>
      <c r="D2112" s="6" t="n">
        <v>8.000000000000001e-05</v>
      </c>
      <c r="E2112" s="6">
        <f>C2112*sel_scale</f>
        <v/>
      </c>
      <c r="F2112" s="6">
        <f>IF(AND(B2112&gt;=10,B2112&lt;=14),sel_ev_daily*sel_dayshare/5,IF(OR(B2112&gt;=22,B2112&lt;=5),sel_ev_daily*(1-sel_dayshare)/8,0))</f>
        <v/>
      </c>
    </row>
    <row r="2113">
      <c r="A2113" s="6" t="inlineStr">
        <is>
          <t>2012-09-26</t>
        </is>
      </c>
      <c r="B2113" s="6" t="n">
        <v>23</v>
      </c>
      <c r="C2113" s="6" t="n">
        <v>0.8478</v>
      </c>
      <c r="D2113" s="6" t="n">
        <v>5e-05</v>
      </c>
      <c r="E2113" s="6">
        <f>C2113*sel_scale</f>
        <v/>
      </c>
      <c r="F2113" s="6">
        <f>IF(AND(B2113&gt;=10,B2113&lt;=14),sel_ev_daily*sel_dayshare/5,IF(OR(B2113&gt;=22,B2113&lt;=5),sel_ev_daily*(1-sel_dayshare)/8,0))</f>
        <v/>
      </c>
    </row>
    <row r="2114">
      <c r="A2114" s="6" t="inlineStr">
        <is>
          <t>2012-09-27</t>
        </is>
      </c>
      <c r="B2114" s="6" t="n">
        <v>0</v>
      </c>
      <c r="C2114" s="6" t="n">
        <v>0.86529</v>
      </c>
      <c r="D2114" s="6" t="n">
        <v>6.999999999999999e-05</v>
      </c>
      <c r="E2114" s="6">
        <f>C2114*sel_scale</f>
        <v/>
      </c>
      <c r="F2114" s="6">
        <f>IF(AND(B2114&gt;=10,B2114&lt;=14),sel_ev_daily*sel_dayshare/5,IF(OR(B2114&gt;=22,B2114&lt;=5),sel_ev_daily*(1-sel_dayshare)/8,0))</f>
        <v/>
      </c>
    </row>
    <row r="2115">
      <c r="A2115" s="6" t="inlineStr">
        <is>
          <t>2012-09-27</t>
        </is>
      </c>
      <c r="B2115" s="6" t="n">
        <v>1</v>
      </c>
      <c r="C2115" s="6" t="n">
        <v>0.61776</v>
      </c>
      <c r="D2115" s="6" t="n">
        <v>0.00011</v>
      </c>
      <c r="E2115" s="6">
        <f>C2115*sel_scale</f>
        <v/>
      </c>
      <c r="F2115" s="6">
        <f>IF(AND(B2115&gt;=10,B2115&lt;=14),sel_ev_daily*sel_dayshare/5,IF(OR(B2115&gt;=22,B2115&lt;=5),sel_ev_daily*(1-sel_dayshare)/8,0))</f>
        <v/>
      </c>
    </row>
    <row r="2116">
      <c r="A2116" s="6" t="inlineStr">
        <is>
          <t>2012-09-27</t>
        </is>
      </c>
      <c r="B2116" s="6" t="n">
        <v>2</v>
      </c>
      <c r="C2116" s="6" t="n">
        <v>0.443</v>
      </c>
      <c r="D2116" s="6" t="n">
        <v>9.000000000000001e-05</v>
      </c>
      <c r="E2116" s="6">
        <f>C2116*sel_scale</f>
        <v/>
      </c>
      <c r="F2116" s="6">
        <f>IF(AND(B2116&gt;=10,B2116&lt;=14),sel_ev_daily*sel_dayshare/5,IF(OR(B2116&gt;=22,B2116&lt;=5),sel_ev_daily*(1-sel_dayshare)/8,0))</f>
        <v/>
      </c>
    </row>
    <row r="2117">
      <c r="A2117" s="6" t="inlineStr">
        <is>
          <t>2012-09-27</t>
        </is>
      </c>
      <c r="B2117" s="6" t="n">
        <v>3</v>
      </c>
      <c r="C2117" s="6" t="n">
        <v>0.37038</v>
      </c>
      <c r="D2117" s="6" t="n">
        <v>4e-05</v>
      </c>
      <c r="E2117" s="6">
        <f>C2117*sel_scale</f>
        <v/>
      </c>
      <c r="F2117" s="6">
        <f>IF(AND(B2117&gt;=10,B2117&lt;=14),sel_ev_daily*sel_dayshare/5,IF(OR(B2117&gt;=22,B2117&lt;=5),sel_ev_daily*(1-sel_dayshare)/8,0))</f>
        <v/>
      </c>
    </row>
    <row r="2118">
      <c r="A2118" s="6" t="inlineStr">
        <is>
          <t>2012-09-27</t>
        </is>
      </c>
      <c r="B2118" s="6" t="n">
        <v>4</v>
      </c>
      <c r="C2118" s="6" t="n">
        <v>0.36895</v>
      </c>
      <c r="D2118" s="6" t="n">
        <v>4e-05</v>
      </c>
      <c r="E2118" s="6">
        <f>C2118*sel_scale</f>
        <v/>
      </c>
      <c r="F2118" s="6">
        <f>IF(AND(B2118&gt;=10,B2118&lt;=14),sel_ev_daily*sel_dayshare/5,IF(OR(B2118&gt;=22,B2118&lt;=5),sel_ev_daily*(1-sel_dayshare)/8,0))</f>
        <v/>
      </c>
    </row>
    <row r="2119">
      <c r="A2119" s="6" t="inlineStr">
        <is>
          <t>2012-09-27</t>
        </is>
      </c>
      <c r="B2119" s="6" t="n">
        <v>5</v>
      </c>
      <c r="C2119" s="6" t="n">
        <v>0.45446</v>
      </c>
      <c r="D2119" s="6" t="n">
        <v>0.00056</v>
      </c>
      <c r="E2119" s="6">
        <f>C2119*sel_scale</f>
        <v/>
      </c>
      <c r="F2119" s="6">
        <f>IF(AND(B2119&gt;=10,B2119&lt;=14),sel_ev_daily*sel_dayshare/5,IF(OR(B2119&gt;=22,B2119&lt;=5),sel_ev_daily*(1-sel_dayshare)/8,0))</f>
        <v/>
      </c>
    </row>
    <row r="2120">
      <c r="A2120" s="6" t="inlineStr">
        <is>
          <t>2012-09-27</t>
        </is>
      </c>
      <c r="B2120" s="6" t="n">
        <v>6</v>
      </c>
      <c r="C2120" s="6" t="n">
        <v>0.64801</v>
      </c>
      <c r="D2120" s="6" t="n">
        <v>0.06038</v>
      </c>
      <c r="E2120" s="6">
        <f>C2120*sel_scale</f>
        <v/>
      </c>
      <c r="F2120" s="6">
        <f>IF(AND(B2120&gt;=10,B2120&lt;=14),sel_ev_daily*sel_dayshare/5,IF(OR(B2120&gt;=22,B2120&lt;=5),sel_ev_daily*(1-sel_dayshare)/8,0))</f>
        <v/>
      </c>
    </row>
    <row r="2121">
      <c r="A2121" s="6" t="inlineStr">
        <is>
          <t>2012-09-27</t>
        </is>
      </c>
      <c r="B2121" s="6" t="n">
        <v>7</v>
      </c>
      <c r="C2121" s="6" t="n">
        <v>0.66357</v>
      </c>
      <c r="D2121" s="6" t="n">
        <v>0.19082</v>
      </c>
      <c r="E2121" s="6">
        <f>C2121*sel_scale</f>
        <v/>
      </c>
      <c r="F2121" s="6">
        <f>IF(AND(B2121&gt;=10,B2121&lt;=14),sel_ev_daily*sel_dayshare/5,IF(OR(B2121&gt;=22,B2121&lt;=5),sel_ev_daily*(1-sel_dayshare)/8,0))</f>
        <v/>
      </c>
    </row>
    <row r="2122">
      <c r="A2122" s="6" t="inlineStr">
        <is>
          <t>2012-09-27</t>
        </is>
      </c>
      <c r="B2122" s="6" t="n">
        <v>8</v>
      </c>
      <c r="C2122" s="6" t="n">
        <v>0.57336</v>
      </c>
      <c r="D2122" s="6" t="n">
        <v>0.35725</v>
      </c>
      <c r="E2122" s="6">
        <f>C2122*sel_scale</f>
        <v/>
      </c>
      <c r="F2122" s="6">
        <f>IF(AND(B2122&gt;=10,B2122&lt;=14),sel_ev_daily*sel_dayshare/5,IF(OR(B2122&gt;=22,B2122&lt;=5),sel_ev_daily*(1-sel_dayshare)/8,0))</f>
        <v/>
      </c>
    </row>
    <row r="2123">
      <c r="A2123" s="6" t="inlineStr">
        <is>
          <t>2012-09-27</t>
        </is>
      </c>
      <c r="B2123" s="6" t="n">
        <v>9</v>
      </c>
      <c r="C2123" s="6" t="n">
        <v>0.55567</v>
      </c>
      <c r="D2123" s="6" t="n">
        <v>0.48482</v>
      </c>
      <c r="E2123" s="6">
        <f>C2123*sel_scale</f>
        <v/>
      </c>
      <c r="F2123" s="6">
        <f>IF(AND(B2123&gt;=10,B2123&lt;=14),sel_ev_daily*sel_dayshare/5,IF(OR(B2123&gt;=22,B2123&lt;=5),sel_ev_daily*(1-sel_dayshare)/8,0))</f>
        <v/>
      </c>
    </row>
    <row r="2124">
      <c r="A2124" s="6" t="inlineStr">
        <is>
          <t>2012-09-27</t>
        </is>
      </c>
      <c r="B2124" s="6" t="n">
        <v>10</v>
      </c>
      <c r="C2124" s="6" t="n">
        <v>0.52538</v>
      </c>
      <c r="D2124" s="6" t="n">
        <v>0.52987</v>
      </c>
      <c r="E2124" s="6">
        <f>C2124*sel_scale</f>
        <v/>
      </c>
      <c r="F2124" s="6">
        <f>IF(AND(B2124&gt;=10,B2124&lt;=14),sel_ev_daily*sel_dayshare/5,IF(OR(B2124&gt;=22,B2124&lt;=5),sel_ev_daily*(1-sel_dayshare)/8,0))</f>
        <v/>
      </c>
    </row>
    <row r="2125">
      <c r="A2125" s="6" t="inlineStr">
        <is>
          <t>2012-09-27</t>
        </is>
      </c>
      <c r="B2125" s="6" t="n">
        <v>11</v>
      </c>
      <c r="C2125" s="6" t="n">
        <v>0.47575</v>
      </c>
      <c r="D2125" s="6" t="n">
        <v>0.67952</v>
      </c>
      <c r="E2125" s="6">
        <f>C2125*sel_scale</f>
        <v/>
      </c>
      <c r="F2125" s="6">
        <f>IF(AND(B2125&gt;=10,B2125&lt;=14),sel_ev_daily*sel_dayshare/5,IF(OR(B2125&gt;=22,B2125&lt;=5),sel_ev_daily*(1-sel_dayshare)/8,0))</f>
        <v/>
      </c>
    </row>
    <row r="2126">
      <c r="A2126" s="6" t="inlineStr">
        <is>
          <t>2012-09-27</t>
        </is>
      </c>
      <c r="B2126" s="6" t="n">
        <v>12</v>
      </c>
      <c r="C2126" s="6" t="n">
        <v>0.50124</v>
      </c>
      <c r="D2126" s="6" t="n">
        <v>0.6529700000000001</v>
      </c>
      <c r="E2126" s="6">
        <f>C2126*sel_scale</f>
        <v/>
      </c>
      <c r="F2126" s="6">
        <f>IF(AND(B2126&gt;=10,B2126&lt;=14),sel_ev_daily*sel_dayshare/5,IF(OR(B2126&gt;=22,B2126&lt;=5),sel_ev_daily*(1-sel_dayshare)/8,0))</f>
        <v/>
      </c>
    </row>
    <row r="2127">
      <c r="A2127" s="6" t="inlineStr">
        <is>
          <t>2012-09-27</t>
        </is>
      </c>
      <c r="B2127" s="6" t="n">
        <v>13</v>
      </c>
      <c r="C2127" s="6" t="n">
        <v>0.46333</v>
      </c>
      <c r="D2127" s="6" t="n">
        <v>0.49428</v>
      </c>
      <c r="E2127" s="6">
        <f>C2127*sel_scale</f>
        <v/>
      </c>
      <c r="F2127" s="6">
        <f>IF(AND(B2127&gt;=10,B2127&lt;=14),sel_ev_daily*sel_dayshare/5,IF(OR(B2127&gt;=22,B2127&lt;=5),sel_ev_daily*(1-sel_dayshare)/8,0))</f>
        <v/>
      </c>
    </row>
    <row r="2128">
      <c r="A2128" s="6" t="inlineStr">
        <is>
          <t>2012-09-27</t>
        </is>
      </c>
      <c r="B2128" s="6" t="n">
        <v>14</v>
      </c>
      <c r="C2128" s="6" t="n">
        <v>0.47058</v>
      </c>
      <c r="D2128" s="6" t="n">
        <v>0.34099</v>
      </c>
      <c r="E2128" s="6">
        <f>C2128*sel_scale</f>
        <v/>
      </c>
      <c r="F2128" s="6">
        <f>IF(AND(B2128&gt;=10,B2128&lt;=14),sel_ev_daily*sel_dayshare/5,IF(OR(B2128&gt;=22,B2128&lt;=5),sel_ev_daily*(1-sel_dayshare)/8,0))</f>
        <v/>
      </c>
    </row>
    <row r="2129">
      <c r="A2129" s="6" t="inlineStr">
        <is>
          <t>2012-09-27</t>
        </is>
      </c>
      <c r="B2129" s="6" t="n">
        <v>15</v>
      </c>
      <c r="C2129" s="6" t="n">
        <v>0.48058</v>
      </c>
      <c r="D2129" s="6" t="n">
        <v>0.19588</v>
      </c>
      <c r="E2129" s="6">
        <f>C2129*sel_scale</f>
        <v/>
      </c>
      <c r="F2129" s="6">
        <f>IF(AND(B2129&gt;=10,B2129&lt;=14),sel_ev_daily*sel_dayshare/5,IF(OR(B2129&gt;=22,B2129&lt;=5),sel_ev_daily*(1-sel_dayshare)/8,0))</f>
        <v/>
      </c>
    </row>
    <row r="2130">
      <c r="A2130" s="6" t="inlineStr">
        <is>
          <t>2012-09-27</t>
        </is>
      </c>
      <c r="B2130" s="6" t="n">
        <v>16</v>
      </c>
      <c r="C2130" s="6" t="n">
        <v>0.5385</v>
      </c>
      <c r="D2130" s="6" t="n">
        <v>0.06333</v>
      </c>
      <c r="E2130" s="6">
        <f>C2130*sel_scale</f>
        <v/>
      </c>
      <c r="F2130" s="6">
        <f>IF(AND(B2130&gt;=10,B2130&lt;=14),sel_ev_daily*sel_dayshare/5,IF(OR(B2130&gt;=22,B2130&lt;=5),sel_ev_daily*(1-sel_dayshare)/8,0))</f>
        <v/>
      </c>
    </row>
    <row r="2131">
      <c r="A2131" s="6" t="inlineStr">
        <is>
          <t>2012-09-27</t>
        </is>
      </c>
      <c r="B2131" s="6" t="n">
        <v>17</v>
      </c>
      <c r="C2131" s="6" t="n">
        <v>0.69278</v>
      </c>
      <c r="D2131" s="6" t="n">
        <v>0.00449</v>
      </c>
      <c r="E2131" s="6">
        <f>C2131*sel_scale</f>
        <v/>
      </c>
      <c r="F2131" s="6">
        <f>IF(AND(B2131&gt;=10,B2131&lt;=14),sel_ev_daily*sel_dayshare/5,IF(OR(B2131&gt;=22,B2131&lt;=5),sel_ev_daily*(1-sel_dayshare)/8,0))</f>
        <v/>
      </c>
    </row>
    <row r="2132">
      <c r="A2132" s="6" t="inlineStr">
        <is>
          <t>2012-09-27</t>
        </is>
      </c>
      <c r="B2132" s="6" t="n">
        <v>18</v>
      </c>
      <c r="C2132" s="6" t="n">
        <v>0.82514</v>
      </c>
      <c r="D2132" s="6" t="n">
        <v>4e-05</v>
      </c>
      <c r="E2132" s="6">
        <f>C2132*sel_scale</f>
        <v/>
      </c>
      <c r="F2132" s="6">
        <f>IF(AND(B2132&gt;=10,B2132&lt;=14),sel_ev_daily*sel_dayshare/5,IF(OR(B2132&gt;=22,B2132&lt;=5),sel_ev_daily*(1-sel_dayshare)/8,0))</f>
        <v/>
      </c>
    </row>
    <row r="2133">
      <c r="A2133" s="6" t="inlineStr">
        <is>
          <t>2012-09-27</t>
        </is>
      </c>
      <c r="B2133" s="6" t="n">
        <v>19</v>
      </c>
      <c r="C2133" s="6" t="n">
        <v>0.7629</v>
      </c>
      <c r="D2133" s="6" t="n">
        <v>0.00018</v>
      </c>
      <c r="E2133" s="6">
        <f>C2133*sel_scale</f>
        <v/>
      </c>
      <c r="F2133" s="6">
        <f>IF(AND(B2133&gt;=10,B2133&lt;=14),sel_ev_daily*sel_dayshare/5,IF(OR(B2133&gt;=22,B2133&lt;=5),sel_ev_daily*(1-sel_dayshare)/8,0))</f>
        <v/>
      </c>
    </row>
    <row r="2134">
      <c r="A2134" s="6" t="inlineStr">
        <is>
          <t>2012-09-27</t>
        </is>
      </c>
      <c r="B2134" s="6" t="n">
        <v>20</v>
      </c>
      <c r="C2134" s="6" t="n">
        <v>0.76612</v>
      </c>
      <c r="D2134" s="6" t="n">
        <v>0.0001</v>
      </c>
      <c r="E2134" s="6">
        <f>C2134*sel_scale</f>
        <v/>
      </c>
      <c r="F2134" s="6">
        <f>IF(AND(B2134&gt;=10,B2134&lt;=14),sel_ev_daily*sel_dayshare/5,IF(OR(B2134&gt;=22,B2134&lt;=5),sel_ev_daily*(1-sel_dayshare)/8,0))</f>
        <v/>
      </c>
    </row>
    <row r="2135">
      <c r="A2135" s="6" t="inlineStr">
        <is>
          <t>2012-09-27</t>
        </is>
      </c>
      <c r="B2135" s="6" t="n">
        <v>21</v>
      </c>
      <c r="C2135" s="6" t="n">
        <v>0.73165</v>
      </c>
      <c r="D2135" s="6" t="n">
        <v>9.000000000000001e-05</v>
      </c>
      <c r="E2135" s="6">
        <f>C2135*sel_scale</f>
        <v/>
      </c>
      <c r="F2135" s="6">
        <f>IF(AND(B2135&gt;=10,B2135&lt;=14),sel_ev_daily*sel_dayshare/5,IF(OR(B2135&gt;=22,B2135&lt;=5),sel_ev_daily*(1-sel_dayshare)/8,0))</f>
        <v/>
      </c>
    </row>
    <row r="2136">
      <c r="A2136" s="6" t="inlineStr">
        <is>
          <t>2012-09-27</t>
        </is>
      </c>
      <c r="B2136" s="6" t="n">
        <v>22</v>
      </c>
      <c r="C2136" s="6" t="n">
        <v>0.73248</v>
      </c>
      <c r="D2136" s="6" t="n">
        <v>6.999999999999999e-05</v>
      </c>
      <c r="E2136" s="6">
        <f>C2136*sel_scale</f>
        <v/>
      </c>
      <c r="F2136" s="6">
        <f>IF(AND(B2136&gt;=10,B2136&lt;=14),sel_ev_daily*sel_dayshare/5,IF(OR(B2136&gt;=22,B2136&lt;=5),sel_ev_daily*(1-sel_dayshare)/8,0))</f>
        <v/>
      </c>
    </row>
    <row r="2137">
      <c r="A2137" s="6" t="inlineStr">
        <is>
          <t>2012-09-27</t>
        </is>
      </c>
      <c r="B2137" s="6" t="n">
        <v>23</v>
      </c>
      <c r="C2137" s="6" t="n">
        <v>0.86942</v>
      </c>
      <c r="D2137" s="6" t="n">
        <v>6e-05</v>
      </c>
      <c r="E2137" s="6">
        <f>C2137*sel_scale</f>
        <v/>
      </c>
      <c r="F2137" s="6">
        <f>IF(AND(B2137&gt;=10,B2137&lt;=14),sel_ev_daily*sel_dayshare/5,IF(OR(B2137&gt;=22,B2137&lt;=5),sel_ev_daily*(1-sel_dayshare)/8,0))</f>
        <v/>
      </c>
    </row>
    <row r="2138">
      <c r="A2138" s="6" t="inlineStr">
        <is>
          <t>2012-09-28</t>
        </is>
      </c>
      <c r="B2138" s="6" t="n">
        <v>0</v>
      </c>
      <c r="C2138" s="6" t="n">
        <v>0.90057</v>
      </c>
      <c r="D2138" s="6" t="n">
        <v>8.000000000000001e-05</v>
      </c>
      <c r="E2138" s="6">
        <f>C2138*sel_scale</f>
        <v/>
      </c>
      <c r="F2138" s="6">
        <f>IF(AND(B2138&gt;=10,B2138&lt;=14),sel_ev_daily*sel_dayshare/5,IF(OR(B2138&gt;=22,B2138&lt;=5),sel_ev_daily*(1-sel_dayshare)/8,0))</f>
        <v/>
      </c>
    </row>
    <row r="2139">
      <c r="A2139" s="6" t="inlineStr">
        <is>
          <t>2012-09-28</t>
        </is>
      </c>
      <c r="B2139" s="6" t="n">
        <v>1</v>
      </c>
      <c r="C2139" s="6" t="n">
        <v>0.67056</v>
      </c>
      <c r="D2139" s="6" t="n">
        <v>0.00011</v>
      </c>
      <c r="E2139" s="6">
        <f>C2139*sel_scale</f>
        <v/>
      </c>
      <c r="F2139" s="6">
        <f>IF(AND(B2139&gt;=10,B2139&lt;=14),sel_ev_daily*sel_dayshare/5,IF(OR(B2139&gt;=22,B2139&lt;=5),sel_ev_daily*(1-sel_dayshare)/8,0))</f>
        <v/>
      </c>
    </row>
    <row r="2140">
      <c r="A2140" s="6" t="inlineStr">
        <is>
          <t>2012-09-28</t>
        </is>
      </c>
      <c r="B2140" s="6" t="n">
        <v>2</v>
      </c>
      <c r="C2140" s="6" t="n">
        <v>0.45629</v>
      </c>
      <c r="D2140" s="6" t="n">
        <v>8.000000000000001e-05</v>
      </c>
      <c r="E2140" s="6">
        <f>C2140*sel_scale</f>
        <v/>
      </c>
      <c r="F2140" s="6">
        <f>IF(AND(B2140&gt;=10,B2140&lt;=14),sel_ev_daily*sel_dayshare/5,IF(OR(B2140&gt;=22,B2140&lt;=5),sel_ev_daily*(1-sel_dayshare)/8,0))</f>
        <v/>
      </c>
    </row>
    <row r="2141">
      <c r="A2141" s="6" t="inlineStr">
        <is>
          <t>2012-09-28</t>
        </is>
      </c>
      <c r="B2141" s="6" t="n">
        <v>3</v>
      </c>
      <c r="C2141" s="6" t="n">
        <v>0.37028</v>
      </c>
      <c r="D2141" s="6" t="n">
        <v>0.0001</v>
      </c>
      <c r="E2141" s="6">
        <f>C2141*sel_scale</f>
        <v/>
      </c>
      <c r="F2141" s="6">
        <f>IF(AND(B2141&gt;=10,B2141&lt;=14),sel_ev_daily*sel_dayshare/5,IF(OR(B2141&gt;=22,B2141&lt;=5),sel_ev_daily*(1-sel_dayshare)/8,0))</f>
        <v/>
      </c>
    </row>
    <row r="2142">
      <c r="A2142" s="6" t="inlineStr">
        <is>
          <t>2012-09-28</t>
        </is>
      </c>
      <c r="B2142" s="6" t="n">
        <v>4</v>
      </c>
      <c r="C2142" s="6" t="n">
        <v>0.34653</v>
      </c>
      <c r="D2142" s="6" t="n">
        <v>3e-05</v>
      </c>
      <c r="E2142" s="6">
        <f>C2142*sel_scale</f>
        <v/>
      </c>
      <c r="F2142" s="6">
        <f>IF(AND(B2142&gt;=10,B2142&lt;=14),sel_ev_daily*sel_dayshare/5,IF(OR(B2142&gt;=22,B2142&lt;=5),sel_ev_daily*(1-sel_dayshare)/8,0))</f>
        <v/>
      </c>
    </row>
    <row r="2143">
      <c r="A2143" s="6" t="inlineStr">
        <is>
          <t>2012-09-28</t>
        </is>
      </c>
      <c r="B2143" s="6" t="n">
        <v>5</v>
      </c>
      <c r="C2143" s="6" t="n">
        <v>0.40271</v>
      </c>
      <c r="D2143" s="6" t="n">
        <v>0.00047</v>
      </c>
      <c r="E2143" s="6">
        <f>C2143*sel_scale</f>
        <v/>
      </c>
      <c r="F2143" s="6">
        <f>IF(AND(B2143&gt;=10,B2143&lt;=14),sel_ev_daily*sel_dayshare/5,IF(OR(B2143&gt;=22,B2143&lt;=5),sel_ev_daily*(1-sel_dayshare)/8,0))</f>
        <v/>
      </c>
    </row>
    <row r="2144">
      <c r="A2144" s="6" t="inlineStr">
        <is>
          <t>2012-09-28</t>
        </is>
      </c>
      <c r="B2144" s="6" t="n">
        <v>6</v>
      </c>
      <c r="C2144" s="6" t="n">
        <v>0.57833</v>
      </c>
      <c r="D2144" s="6" t="n">
        <v>0.04066</v>
      </c>
      <c r="E2144" s="6">
        <f>C2144*sel_scale</f>
        <v/>
      </c>
      <c r="F2144" s="6">
        <f>IF(AND(B2144&gt;=10,B2144&lt;=14),sel_ev_daily*sel_dayshare/5,IF(OR(B2144&gt;=22,B2144&lt;=5),sel_ev_daily*(1-sel_dayshare)/8,0))</f>
        <v/>
      </c>
    </row>
    <row r="2145">
      <c r="A2145" s="6" t="inlineStr">
        <is>
          <t>2012-09-28</t>
        </is>
      </c>
      <c r="B2145" s="6" t="n">
        <v>7</v>
      </c>
      <c r="C2145" s="6" t="n">
        <v>0.59154</v>
      </c>
      <c r="D2145" s="6" t="n">
        <v>0.19131</v>
      </c>
      <c r="E2145" s="6">
        <f>C2145*sel_scale</f>
        <v/>
      </c>
      <c r="F2145" s="6">
        <f>IF(AND(B2145&gt;=10,B2145&lt;=14),sel_ev_daily*sel_dayshare/5,IF(OR(B2145&gt;=22,B2145&lt;=5),sel_ev_daily*(1-sel_dayshare)/8,0))</f>
        <v/>
      </c>
    </row>
    <row r="2146">
      <c r="A2146" s="6" t="inlineStr">
        <is>
          <t>2012-09-28</t>
        </is>
      </c>
      <c r="B2146" s="6" t="n">
        <v>8</v>
      </c>
      <c r="C2146" s="6" t="n">
        <v>0.59302</v>
      </c>
      <c r="D2146" s="6" t="n">
        <v>0.38606</v>
      </c>
      <c r="E2146" s="6">
        <f>C2146*sel_scale</f>
        <v/>
      </c>
      <c r="F2146" s="6">
        <f>IF(AND(B2146&gt;=10,B2146&lt;=14),sel_ev_daily*sel_dayshare/5,IF(OR(B2146&gt;=22,B2146&lt;=5),sel_ev_daily*(1-sel_dayshare)/8,0))</f>
        <v/>
      </c>
    </row>
    <row r="2147">
      <c r="A2147" s="6" t="inlineStr">
        <is>
          <t>2012-09-28</t>
        </is>
      </c>
      <c r="B2147" s="6" t="n">
        <v>9</v>
      </c>
      <c r="C2147" s="6" t="n">
        <v>0.53299</v>
      </c>
      <c r="D2147" s="6" t="n">
        <v>0.52459</v>
      </c>
      <c r="E2147" s="6">
        <f>C2147*sel_scale</f>
        <v/>
      </c>
      <c r="F2147" s="6">
        <f>IF(AND(B2147&gt;=10,B2147&lt;=14),sel_ev_daily*sel_dayshare/5,IF(OR(B2147&gt;=22,B2147&lt;=5),sel_ev_daily*(1-sel_dayshare)/8,0))</f>
        <v/>
      </c>
    </row>
    <row r="2148">
      <c r="A2148" s="6" t="inlineStr">
        <is>
          <t>2012-09-28</t>
        </is>
      </c>
      <c r="B2148" s="6" t="n">
        <v>10</v>
      </c>
      <c r="C2148" s="6" t="n">
        <v>0.52591</v>
      </c>
      <c r="D2148" s="6" t="n">
        <v>0.61729</v>
      </c>
      <c r="E2148" s="6">
        <f>C2148*sel_scale</f>
        <v/>
      </c>
      <c r="F2148" s="6">
        <f>IF(AND(B2148&gt;=10,B2148&lt;=14),sel_ev_daily*sel_dayshare/5,IF(OR(B2148&gt;=22,B2148&lt;=5),sel_ev_daily*(1-sel_dayshare)/8,0))</f>
        <v/>
      </c>
    </row>
    <row r="2149">
      <c r="A2149" s="6" t="inlineStr">
        <is>
          <t>2012-09-28</t>
        </is>
      </c>
      <c r="B2149" s="6" t="n">
        <v>11</v>
      </c>
      <c r="C2149" s="6" t="n">
        <v>0.48681</v>
      </c>
      <c r="D2149" s="6" t="n">
        <v>0.61475</v>
      </c>
      <c r="E2149" s="6">
        <f>C2149*sel_scale</f>
        <v/>
      </c>
      <c r="F2149" s="6">
        <f>IF(AND(B2149&gt;=10,B2149&lt;=14),sel_ev_daily*sel_dayshare/5,IF(OR(B2149&gt;=22,B2149&lt;=5),sel_ev_daily*(1-sel_dayshare)/8,0))</f>
        <v/>
      </c>
    </row>
    <row r="2150">
      <c r="A2150" s="6" t="inlineStr">
        <is>
          <t>2012-09-28</t>
        </is>
      </c>
      <c r="B2150" s="6" t="n">
        <v>12</v>
      </c>
      <c r="C2150" s="6" t="n">
        <v>0.51027</v>
      </c>
      <c r="D2150" s="6" t="n">
        <v>0.60902</v>
      </c>
      <c r="E2150" s="6">
        <f>C2150*sel_scale</f>
        <v/>
      </c>
      <c r="F2150" s="6">
        <f>IF(AND(B2150&gt;=10,B2150&lt;=14),sel_ev_daily*sel_dayshare/5,IF(OR(B2150&gt;=22,B2150&lt;=5),sel_ev_daily*(1-sel_dayshare)/8,0))</f>
        <v/>
      </c>
    </row>
    <row r="2151">
      <c r="A2151" s="6" t="inlineStr">
        <is>
          <t>2012-09-28</t>
        </is>
      </c>
      <c r="B2151" s="6" t="n">
        <v>13</v>
      </c>
      <c r="C2151" s="6" t="n">
        <v>0.51819</v>
      </c>
      <c r="D2151" s="6" t="n">
        <v>0.48078</v>
      </c>
      <c r="E2151" s="6">
        <f>C2151*sel_scale</f>
        <v/>
      </c>
      <c r="F2151" s="6">
        <f>IF(AND(B2151&gt;=10,B2151&lt;=14),sel_ev_daily*sel_dayshare/5,IF(OR(B2151&gt;=22,B2151&lt;=5),sel_ev_daily*(1-sel_dayshare)/8,0))</f>
        <v/>
      </c>
    </row>
    <row r="2152">
      <c r="A2152" s="6" t="inlineStr">
        <is>
          <t>2012-09-28</t>
        </is>
      </c>
      <c r="B2152" s="6" t="n">
        <v>14</v>
      </c>
      <c r="C2152" s="6" t="n">
        <v>0.53394</v>
      </c>
      <c r="D2152" s="6" t="n">
        <v>0.29043</v>
      </c>
      <c r="E2152" s="6">
        <f>C2152*sel_scale</f>
        <v/>
      </c>
      <c r="F2152" s="6">
        <f>IF(AND(B2152&gt;=10,B2152&lt;=14),sel_ev_daily*sel_dayshare/5,IF(OR(B2152&gt;=22,B2152&lt;=5),sel_ev_daily*(1-sel_dayshare)/8,0))</f>
        <v/>
      </c>
    </row>
    <row r="2153">
      <c r="A2153" s="6" t="inlineStr">
        <is>
          <t>2012-09-28</t>
        </is>
      </c>
      <c r="B2153" s="6" t="n">
        <v>15</v>
      </c>
      <c r="C2153" s="6" t="n">
        <v>0.52726</v>
      </c>
      <c r="D2153" s="6" t="n">
        <v>0.15041</v>
      </c>
      <c r="E2153" s="6">
        <f>C2153*sel_scale</f>
        <v/>
      </c>
      <c r="F2153" s="6">
        <f>IF(AND(B2153&gt;=10,B2153&lt;=14),sel_ev_daily*sel_dayshare/5,IF(OR(B2153&gt;=22,B2153&lt;=5),sel_ev_daily*(1-sel_dayshare)/8,0))</f>
        <v/>
      </c>
    </row>
    <row r="2154">
      <c r="A2154" s="6" t="inlineStr">
        <is>
          <t>2012-09-28</t>
        </is>
      </c>
      <c r="B2154" s="6" t="n">
        <v>16</v>
      </c>
      <c r="C2154" s="6" t="n">
        <v>0.54633</v>
      </c>
      <c r="D2154" s="6" t="n">
        <v>0.04401</v>
      </c>
      <c r="E2154" s="6">
        <f>C2154*sel_scale</f>
        <v/>
      </c>
      <c r="F2154" s="6">
        <f>IF(AND(B2154&gt;=10,B2154&lt;=14),sel_ev_daily*sel_dayshare/5,IF(OR(B2154&gt;=22,B2154&lt;=5),sel_ev_daily*(1-sel_dayshare)/8,0))</f>
        <v/>
      </c>
    </row>
    <row r="2155">
      <c r="A2155" s="6" t="inlineStr">
        <is>
          <t>2012-09-28</t>
        </is>
      </c>
      <c r="B2155" s="6" t="n">
        <v>17</v>
      </c>
      <c r="C2155" s="6" t="n">
        <v>0.71355</v>
      </c>
      <c r="D2155" s="6" t="n">
        <v>0.00343</v>
      </c>
      <c r="E2155" s="6">
        <f>C2155*sel_scale</f>
        <v/>
      </c>
      <c r="F2155" s="6">
        <f>IF(AND(B2155&gt;=10,B2155&lt;=14),sel_ev_daily*sel_dayshare/5,IF(OR(B2155&gt;=22,B2155&lt;=5),sel_ev_daily*(1-sel_dayshare)/8,0))</f>
        <v/>
      </c>
    </row>
    <row r="2156">
      <c r="A2156" s="6" t="inlineStr">
        <is>
          <t>2012-09-28</t>
        </is>
      </c>
      <c r="B2156" s="6" t="n">
        <v>18</v>
      </c>
      <c r="C2156" s="6" t="n">
        <v>0.86695</v>
      </c>
      <c r="D2156" s="6" t="n">
        <v>9.000000000000001e-05</v>
      </c>
      <c r="E2156" s="6">
        <f>C2156*sel_scale</f>
        <v/>
      </c>
      <c r="F2156" s="6">
        <f>IF(AND(B2156&gt;=10,B2156&lt;=14),sel_ev_daily*sel_dayshare/5,IF(OR(B2156&gt;=22,B2156&lt;=5),sel_ev_daily*(1-sel_dayshare)/8,0))</f>
        <v/>
      </c>
    </row>
    <row r="2157">
      <c r="A2157" s="6" t="inlineStr">
        <is>
          <t>2012-09-28</t>
        </is>
      </c>
      <c r="B2157" s="6" t="n">
        <v>19</v>
      </c>
      <c r="C2157" s="6" t="n">
        <v>0.82758</v>
      </c>
      <c r="D2157" s="6" t="n">
        <v>0.00014</v>
      </c>
      <c r="E2157" s="6">
        <f>C2157*sel_scale</f>
        <v/>
      </c>
      <c r="F2157" s="6">
        <f>IF(AND(B2157&gt;=10,B2157&lt;=14),sel_ev_daily*sel_dayshare/5,IF(OR(B2157&gt;=22,B2157&lt;=5),sel_ev_daily*(1-sel_dayshare)/8,0))</f>
        <v/>
      </c>
    </row>
    <row r="2158">
      <c r="A2158" s="6" t="inlineStr">
        <is>
          <t>2012-09-28</t>
        </is>
      </c>
      <c r="B2158" s="6" t="n">
        <v>20</v>
      </c>
      <c r="C2158" s="6" t="n">
        <v>0.79765</v>
      </c>
      <c r="D2158" s="6" t="n">
        <v>8.000000000000001e-05</v>
      </c>
      <c r="E2158" s="6">
        <f>C2158*sel_scale</f>
        <v/>
      </c>
      <c r="F2158" s="6">
        <f>IF(AND(B2158&gt;=10,B2158&lt;=14),sel_ev_daily*sel_dayshare/5,IF(OR(B2158&gt;=22,B2158&lt;=5),sel_ev_daily*(1-sel_dayshare)/8,0))</f>
        <v/>
      </c>
    </row>
    <row r="2159">
      <c r="A2159" s="6" t="inlineStr">
        <is>
          <t>2012-09-28</t>
        </is>
      </c>
      <c r="B2159" s="6" t="n">
        <v>21</v>
      </c>
      <c r="C2159" s="6" t="n">
        <v>0.71651</v>
      </c>
      <c r="D2159" s="6" t="n">
        <v>9.000000000000001e-05</v>
      </c>
      <c r="E2159" s="6">
        <f>C2159*sel_scale</f>
        <v/>
      </c>
      <c r="F2159" s="6">
        <f>IF(AND(B2159&gt;=10,B2159&lt;=14),sel_ev_daily*sel_dayshare/5,IF(OR(B2159&gt;=22,B2159&lt;=5),sel_ev_daily*(1-sel_dayshare)/8,0))</f>
        <v/>
      </c>
    </row>
    <row r="2160">
      <c r="A2160" s="6" t="inlineStr">
        <is>
          <t>2012-09-28</t>
        </is>
      </c>
      <c r="B2160" s="6" t="n">
        <v>22</v>
      </c>
      <c r="C2160" s="6" t="n">
        <v>0.69358</v>
      </c>
      <c r="D2160" s="6" t="n">
        <v>8.000000000000001e-05</v>
      </c>
      <c r="E2160" s="6">
        <f>C2160*sel_scale</f>
        <v/>
      </c>
      <c r="F2160" s="6">
        <f>IF(AND(B2160&gt;=10,B2160&lt;=14),sel_ev_daily*sel_dayshare/5,IF(OR(B2160&gt;=22,B2160&lt;=5),sel_ev_daily*(1-sel_dayshare)/8,0))</f>
        <v/>
      </c>
    </row>
    <row r="2161">
      <c r="A2161" s="6" t="inlineStr">
        <is>
          <t>2012-09-28</t>
        </is>
      </c>
      <c r="B2161" s="6" t="n">
        <v>23</v>
      </c>
      <c r="C2161" s="6" t="n">
        <v>0.82642</v>
      </c>
      <c r="D2161" s="6" t="n">
        <v>8.000000000000001e-05</v>
      </c>
      <c r="E2161" s="6">
        <f>C2161*sel_scale</f>
        <v/>
      </c>
      <c r="F2161" s="6">
        <f>IF(AND(B2161&gt;=10,B2161&lt;=14),sel_ev_daily*sel_dayshare/5,IF(OR(B2161&gt;=22,B2161&lt;=5),sel_ev_daily*(1-sel_dayshare)/8,0))</f>
        <v/>
      </c>
    </row>
    <row r="2162">
      <c r="A2162" s="6" t="inlineStr">
        <is>
          <t>2012-09-29</t>
        </is>
      </c>
      <c r="B2162" s="6" t="n">
        <v>0</v>
      </c>
      <c r="C2162" s="6" t="n">
        <v>0.86271</v>
      </c>
      <c r="D2162" s="6" t="n">
        <v>1e-05</v>
      </c>
      <c r="E2162" s="6">
        <f>C2162*sel_scale</f>
        <v/>
      </c>
      <c r="F2162" s="6">
        <f>IF(AND(B2162&gt;=10,B2162&lt;=14),sel_ev_daily*sel_dayshare/5,IF(OR(B2162&gt;=22,B2162&lt;=5),sel_ev_daily*(1-sel_dayshare)/8,0))</f>
        <v/>
      </c>
    </row>
    <row r="2163">
      <c r="A2163" s="6" t="inlineStr">
        <is>
          <t>2012-09-29</t>
        </is>
      </c>
      <c r="B2163" s="6" t="n">
        <v>1</v>
      </c>
      <c r="C2163" s="6" t="n">
        <v>0.55618</v>
      </c>
      <c r="D2163" s="6" t="n">
        <v>6.999999999999999e-05</v>
      </c>
      <c r="E2163" s="6">
        <f>C2163*sel_scale</f>
        <v/>
      </c>
      <c r="F2163" s="6">
        <f>IF(AND(B2163&gt;=10,B2163&lt;=14),sel_ev_daily*sel_dayshare/5,IF(OR(B2163&gt;=22,B2163&lt;=5),sel_ev_daily*(1-sel_dayshare)/8,0))</f>
        <v/>
      </c>
    </row>
    <row r="2164">
      <c r="A2164" s="6" t="inlineStr">
        <is>
          <t>2012-09-29</t>
        </is>
      </c>
      <c r="B2164" s="6" t="n">
        <v>2</v>
      </c>
      <c r="C2164" s="6" t="n">
        <v>0.42714</v>
      </c>
      <c r="D2164" s="6" t="n">
        <v>6.999999999999999e-05</v>
      </c>
      <c r="E2164" s="6">
        <f>C2164*sel_scale</f>
        <v/>
      </c>
      <c r="F2164" s="6">
        <f>IF(AND(B2164&gt;=10,B2164&lt;=14),sel_ev_daily*sel_dayshare/5,IF(OR(B2164&gt;=22,B2164&lt;=5),sel_ev_daily*(1-sel_dayshare)/8,0))</f>
        <v/>
      </c>
    </row>
    <row r="2165">
      <c r="A2165" s="6" t="inlineStr">
        <is>
          <t>2012-09-29</t>
        </is>
      </c>
      <c r="B2165" s="6" t="n">
        <v>3</v>
      </c>
      <c r="C2165" s="6" t="n">
        <v>0.36782</v>
      </c>
      <c r="D2165" s="6" t="n">
        <v>9.000000000000001e-05</v>
      </c>
      <c r="E2165" s="6">
        <f>C2165*sel_scale</f>
        <v/>
      </c>
      <c r="F2165" s="6">
        <f>IF(AND(B2165&gt;=10,B2165&lt;=14),sel_ev_daily*sel_dayshare/5,IF(OR(B2165&gt;=22,B2165&lt;=5),sel_ev_daily*(1-sel_dayshare)/8,0))</f>
        <v/>
      </c>
    </row>
    <row r="2166">
      <c r="A2166" s="6" t="inlineStr">
        <is>
          <t>2012-09-29</t>
        </is>
      </c>
      <c r="B2166" s="6" t="n">
        <v>4</v>
      </c>
      <c r="C2166" s="6" t="n">
        <v>0.38877</v>
      </c>
      <c r="D2166" s="6" t="n">
        <v>0.00011</v>
      </c>
      <c r="E2166" s="6">
        <f>C2166*sel_scale</f>
        <v/>
      </c>
      <c r="F2166" s="6">
        <f>IF(AND(B2166&gt;=10,B2166&lt;=14),sel_ev_daily*sel_dayshare/5,IF(OR(B2166&gt;=22,B2166&lt;=5),sel_ev_daily*(1-sel_dayshare)/8,0))</f>
        <v/>
      </c>
    </row>
    <row r="2167">
      <c r="A2167" s="6" t="inlineStr">
        <is>
          <t>2012-09-29</t>
        </is>
      </c>
      <c r="B2167" s="6" t="n">
        <v>5</v>
      </c>
      <c r="C2167" s="6" t="n">
        <v>0.38436</v>
      </c>
      <c r="D2167" s="6" t="n">
        <v>0.00016</v>
      </c>
      <c r="E2167" s="6">
        <f>C2167*sel_scale</f>
        <v/>
      </c>
      <c r="F2167" s="6">
        <f>IF(AND(B2167&gt;=10,B2167&lt;=14),sel_ev_daily*sel_dayshare/5,IF(OR(B2167&gt;=22,B2167&lt;=5),sel_ev_daily*(1-sel_dayshare)/8,0))</f>
        <v/>
      </c>
    </row>
    <row r="2168">
      <c r="A2168" s="6" t="inlineStr">
        <is>
          <t>2012-09-29</t>
        </is>
      </c>
      <c r="B2168" s="6" t="n">
        <v>6</v>
      </c>
      <c r="C2168" s="6" t="n">
        <v>0.44916</v>
      </c>
      <c r="D2168" s="6" t="n">
        <v>0.01891</v>
      </c>
      <c r="E2168" s="6">
        <f>C2168*sel_scale</f>
        <v/>
      </c>
      <c r="F2168" s="6">
        <f>IF(AND(B2168&gt;=10,B2168&lt;=14),sel_ev_daily*sel_dayshare/5,IF(OR(B2168&gt;=22,B2168&lt;=5),sel_ev_daily*(1-sel_dayshare)/8,0))</f>
        <v/>
      </c>
    </row>
    <row r="2169">
      <c r="A2169" s="6" t="inlineStr">
        <is>
          <t>2012-09-29</t>
        </is>
      </c>
      <c r="B2169" s="6" t="n">
        <v>7</v>
      </c>
      <c r="C2169" s="6" t="n">
        <v>0.56324</v>
      </c>
      <c r="D2169" s="6" t="n">
        <v>0.1422</v>
      </c>
      <c r="E2169" s="6">
        <f>C2169*sel_scale</f>
        <v/>
      </c>
      <c r="F2169" s="6">
        <f>IF(AND(B2169&gt;=10,B2169&lt;=14),sel_ev_daily*sel_dayshare/5,IF(OR(B2169&gt;=22,B2169&lt;=5),sel_ev_daily*(1-sel_dayshare)/8,0))</f>
        <v/>
      </c>
    </row>
    <row r="2170">
      <c r="A2170" s="6" t="inlineStr">
        <is>
          <t>2012-09-29</t>
        </is>
      </c>
      <c r="B2170" s="6" t="n">
        <v>8</v>
      </c>
      <c r="C2170" s="6" t="n">
        <v>0.62347</v>
      </c>
      <c r="D2170" s="6" t="n">
        <v>0.23589</v>
      </c>
      <c r="E2170" s="6">
        <f>C2170*sel_scale</f>
        <v/>
      </c>
      <c r="F2170" s="6">
        <f>IF(AND(B2170&gt;=10,B2170&lt;=14),sel_ev_daily*sel_dayshare/5,IF(OR(B2170&gt;=22,B2170&lt;=5),sel_ev_daily*(1-sel_dayshare)/8,0))</f>
        <v/>
      </c>
    </row>
    <row r="2171">
      <c r="A2171" s="6" t="inlineStr">
        <is>
          <t>2012-09-29</t>
        </is>
      </c>
      <c r="B2171" s="6" t="n">
        <v>9</v>
      </c>
      <c r="C2171" s="6" t="n">
        <v>0.58363</v>
      </c>
      <c r="D2171" s="6" t="n">
        <v>0.35454</v>
      </c>
      <c r="E2171" s="6">
        <f>C2171*sel_scale</f>
        <v/>
      </c>
      <c r="F2171" s="6">
        <f>IF(AND(B2171&gt;=10,B2171&lt;=14),sel_ev_daily*sel_dayshare/5,IF(OR(B2171&gt;=22,B2171&lt;=5),sel_ev_daily*(1-sel_dayshare)/8,0))</f>
        <v/>
      </c>
    </row>
    <row r="2172">
      <c r="A2172" s="6" t="inlineStr">
        <is>
          <t>2012-09-29</t>
        </is>
      </c>
      <c r="B2172" s="6" t="n">
        <v>10</v>
      </c>
      <c r="C2172" s="6" t="n">
        <v>0.6218399999999999</v>
      </c>
      <c r="D2172" s="6" t="n">
        <v>0.51244</v>
      </c>
      <c r="E2172" s="6">
        <f>C2172*sel_scale</f>
        <v/>
      </c>
      <c r="F2172" s="6">
        <f>IF(AND(B2172&gt;=10,B2172&lt;=14),sel_ev_daily*sel_dayshare/5,IF(OR(B2172&gt;=22,B2172&lt;=5),sel_ev_daily*(1-sel_dayshare)/8,0))</f>
        <v/>
      </c>
    </row>
    <row r="2173">
      <c r="A2173" s="6" t="inlineStr">
        <is>
          <t>2012-09-29</t>
        </is>
      </c>
      <c r="B2173" s="6" t="n">
        <v>11</v>
      </c>
      <c r="C2173" s="6" t="n">
        <v>0.56893</v>
      </c>
      <c r="D2173" s="6" t="n">
        <v>0.55553</v>
      </c>
      <c r="E2173" s="6">
        <f>C2173*sel_scale</f>
        <v/>
      </c>
      <c r="F2173" s="6">
        <f>IF(AND(B2173&gt;=10,B2173&lt;=14),sel_ev_daily*sel_dayshare/5,IF(OR(B2173&gt;=22,B2173&lt;=5),sel_ev_daily*(1-sel_dayshare)/8,0))</f>
        <v/>
      </c>
    </row>
    <row r="2174">
      <c r="A2174" s="6" t="inlineStr">
        <is>
          <t>2012-09-29</t>
        </is>
      </c>
      <c r="B2174" s="6" t="n">
        <v>12</v>
      </c>
      <c r="C2174" s="6" t="n">
        <v>0.55205</v>
      </c>
      <c r="D2174" s="6" t="n">
        <v>0.59204</v>
      </c>
      <c r="E2174" s="6">
        <f>C2174*sel_scale</f>
        <v/>
      </c>
      <c r="F2174" s="6">
        <f>IF(AND(B2174&gt;=10,B2174&lt;=14),sel_ev_daily*sel_dayshare/5,IF(OR(B2174&gt;=22,B2174&lt;=5),sel_ev_daily*(1-sel_dayshare)/8,0))</f>
        <v/>
      </c>
    </row>
    <row r="2175">
      <c r="A2175" s="6" t="inlineStr">
        <is>
          <t>2012-09-29</t>
        </is>
      </c>
      <c r="B2175" s="6" t="n">
        <v>13</v>
      </c>
      <c r="C2175" s="6" t="n">
        <v>0.56686</v>
      </c>
      <c r="D2175" s="6" t="n">
        <v>0.59738</v>
      </c>
      <c r="E2175" s="6">
        <f>C2175*sel_scale</f>
        <v/>
      </c>
      <c r="F2175" s="6">
        <f>IF(AND(B2175&gt;=10,B2175&lt;=14),sel_ev_daily*sel_dayshare/5,IF(OR(B2175&gt;=22,B2175&lt;=5),sel_ev_daily*(1-sel_dayshare)/8,0))</f>
        <v/>
      </c>
    </row>
    <row r="2176">
      <c r="A2176" s="6" t="inlineStr">
        <is>
          <t>2012-09-29</t>
        </is>
      </c>
      <c r="B2176" s="6" t="n">
        <v>14</v>
      </c>
      <c r="C2176" s="6" t="n">
        <v>0.54097</v>
      </c>
      <c r="D2176" s="6" t="n">
        <v>0.4119</v>
      </c>
      <c r="E2176" s="6">
        <f>C2176*sel_scale</f>
        <v/>
      </c>
      <c r="F2176" s="6">
        <f>IF(AND(B2176&gt;=10,B2176&lt;=14),sel_ev_daily*sel_dayshare/5,IF(OR(B2176&gt;=22,B2176&lt;=5),sel_ev_daily*(1-sel_dayshare)/8,0))</f>
        <v/>
      </c>
    </row>
    <row r="2177">
      <c r="A2177" s="6" t="inlineStr">
        <is>
          <t>2012-09-29</t>
        </is>
      </c>
      <c r="B2177" s="6" t="n">
        <v>15</v>
      </c>
      <c r="C2177" s="6" t="n">
        <v>0.55115</v>
      </c>
      <c r="D2177" s="6" t="n">
        <v>0.25695</v>
      </c>
      <c r="E2177" s="6">
        <f>C2177*sel_scale</f>
        <v/>
      </c>
      <c r="F2177" s="6">
        <f>IF(AND(B2177&gt;=10,B2177&lt;=14),sel_ev_daily*sel_dayshare/5,IF(OR(B2177&gt;=22,B2177&lt;=5),sel_ev_daily*(1-sel_dayshare)/8,0))</f>
        <v/>
      </c>
    </row>
    <row r="2178">
      <c r="A2178" s="6" t="inlineStr">
        <is>
          <t>2012-09-29</t>
        </is>
      </c>
      <c r="B2178" s="6" t="n">
        <v>16</v>
      </c>
      <c r="C2178" s="6" t="n">
        <v>0.57048</v>
      </c>
      <c r="D2178" s="6" t="n">
        <v>0.09859</v>
      </c>
      <c r="E2178" s="6">
        <f>C2178*sel_scale</f>
        <v/>
      </c>
      <c r="F2178" s="6">
        <f>IF(AND(B2178&gt;=10,B2178&lt;=14),sel_ev_daily*sel_dayshare/5,IF(OR(B2178&gt;=22,B2178&lt;=5),sel_ev_daily*(1-sel_dayshare)/8,0))</f>
        <v/>
      </c>
    </row>
    <row r="2179">
      <c r="A2179" s="6" t="inlineStr">
        <is>
          <t>2012-09-29</t>
        </is>
      </c>
      <c r="B2179" s="6" t="n">
        <v>17</v>
      </c>
      <c r="C2179" s="6" t="n">
        <v>0.71957</v>
      </c>
      <c r="D2179" s="6" t="n">
        <v>0.01774</v>
      </c>
      <c r="E2179" s="6">
        <f>C2179*sel_scale</f>
        <v/>
      </c>
      <c r="F2179" s="6">
        <f>IF(AND(B2179&gt;=10,B2179&lt;=14),sel_ev_daily*sel_dayshare/5,IF(OR(B2179&gt;=22,B2179&lt;=5),sel_ev_daily*(1-sel_dayshare)/8,0))</f>
        <v/>
      </c>
    </row>
    <row r="2180">
      <c r="A2180" s="6" t="inlineStr">
        <is>
          <t>2012-09-29</t>
        </is>
      </c>
      <c r="B2180" s="6" t="n">
        <v>18</v>
      </c>
      <c r="C2180" s="6" t="n">
        <v>0.94935</v>
      </c>
      <c r="D2180" s="6" t="n">
        <v>0.00013</v>
      </c>
      <c r="E2180" s="6">
        <f>C2180*sel_scale</f>
        <v/>
      </c>
      <c r="F2180" s="6">
        <f>IF(AND(B2180&gt;=10,B2180&lt;=14),sel_ev_daily*sel_dayshare/5,IF(OR(B2180&gt;=22,B2180&lt;=5),sel_ev_daily*(1-sel_dayshare)/8,0))</f>
        <v/>
      </c>
    </row>
    <row r="2181">
      <c r="A2181" s="6" t="inlineStr">
        <is>
          <t>2012-09-29</t>
        </is>
      </c>
      <c r="B2181" s="6" t="n">
        <v>19</v>
      </c>
      <c r="C2181" s="6" t="n">
        <v>0.82034</v>
      </c>
      <c r="D2181" s="6" t="n">
        <v>6.999999999999999e-05</v>
      </c>
      <c r="E2181" s="6">
        <f>C2181*sel_scale</f>
        <v/>
      </c>
      <c r="F2181" s="6">
        <f>IF(AND(B2181&gt;=10,B2181&lt;=14),sel_ev_daily*sel_dayshare/5,IF(OR(B2181&gt;=22,B2181&lt;=5),sel_ev_daily*(1-sel_dayshare)/8,0))</f>
        <v/>
      </c>
    </row>
    <row r="2182">
      <c r="A2182" s="6" t="inlineStr">
        <is>
          <t>2012-09-29</t>
        </is>
      </c>
      <c r="B2182" s="6" t="n">
        <v>20</v>
      </c>
      <c r="C2182" s="6" t="n">
        <v>0.73868</v>
      </c>
      <c r="D2182" s="6" t="n">
        <v>6e-05</v>
      </c>
      <c r="E2182" s="6">
        <f>C2182*sel_scale</f>
        <v/>
      </c>
      <c r="F2182" s="6">
        <f>IF(AND(B2182&gt;=10,B2182&lt;=14),sel_ev_daily*sel_dayshare/5,IF(OR(B2182&gt;=22,B2182&lt;=5),sel_ev_daily*(1-sel_dayshare)/8,0))</f>
        <v/>
      </c>
    </row>
    <row r="2183">
      <c r="A2183" s="6" t="inlineStr">
        <is>
          <t>2012-09-29</t>
        </is>
      </c>
      <c r="B2183" s="6" t="n">
        <v>21</v>
      </c>
      <c r="C2183" s="6" t="n">
        <v>0.70059</v>
      </c>
      <c r="D2183" s="6" t="n">
        <v>4e-05</v>
      </c>
      <c r="E2183" s="6">
        <f>C2183*sel_scale</f>
        <v/>
      </c>
      <c r="F2183" s="6">
        <f>IF(AND(B2183&gt;=10,B2183&lt;=14),sel_ev_daily*sel_dayshare/5,IF(OR(B2183&gt;=22,B2183&lt;=5),sel_ev_daily*(1-sel_dayshare)/8,0))</f>
        <v/>
      </c>
    </row>
    <row r="2184">
      <c r="A2184" s="6" t="inlineStr">
        <is>
          <t>2012-09-29</t>
        </is>
      </c>
      <c r="B2184" s="6" t="n">
        <v>22</v>
      </c>
      <c r="C2184" s="6" t="n">
        <v>0.73893</v>
      </c>
      <c r="D2184" s="6" t="n">
        <v>8.000000000000001e-05</v>
      </c>
      <c r="E2184" s="6">
        <f>C2184*sel_scale</f>
        <v/>
      </c>
      <c r="F2184" s="6">
        <f>IF(AND(B2184&gt;=10,B2184&lt;=14),sel_ev_daily*sel_dayshare/5,IF(OR(B2184&gt;=22,B2184&lt;=5),sel_ev_daily*(1-sel_dayshare)/8,0))</f>
        <v/>
      </c>
    </row>
    <row r="2185">
      <c r="A2185" s="6" t="inlineStr">
        <is>
          <t>2012-09-29</t>
        </is>
      </c>
      <c r="B2185" s="6" t="n">
        <v>23</v>
      </c>
      <c r="C2185" s="6" t="n">
        <v>0.8535199999999999</v>
      </c>
      <c r="D2185" s="6" t="n">
        <v>0.0001</v>
      </c>
      <c r="E2185" s="6">
        <f>C2185*sel_scale</f>
        <v/>
      </c>
      <c r="F2185" s="6">
        <f>IF(AND(B2185&gt;=10,B2185&lt;=14),sel_ev_daily*sel_dayshare/5,IF(OR(B2185&gt;=22,B2185&lt;=5),sel_ev_daily*(1-sel_dayshare)/8,0))</f>
        <v/>
      </c>
    </row>
    <row r="2186">
      <c r="A2186" s="6" t="inlineStr">
        <is>
          <t>2012-09-30</t>
        </is>
      </c>
      <c r="B2186" s="6" t="n">
        <v>0</v>
      </c>
      <c r="C2186" s="6" t="n">
        <v>0.87231</v>
      </c>
      <c r="D2186" s="6" t="n">
        <v>6.999999999999999e-05</v>
      </c>
      <c r="E2186" s="6">
        <f>C2186*sel_scale</f>
        <v/>
      </c>
      <c r="F2186" s="6">
        <f>IF(AND(B2186&gt;=10,B2186&lt;=14),sel_ev_daily*sel_dayshare/5,IF(OR(B2186&gt;=22,B2186&lt;=5),sel_ev_daily*(1-sel_dayshare)/8,0))</f>
        <v/>
      </c>
    </row>
    <row r="2187">
      <c r="A2187" s="6" t="inlineStr">
        <is>
          <t>2012-09-30</t>
        </is>
      </c>
      <c r="B2187" s="6" t="n">
        <v>1</v>
      </c>
      <c r="C2187" s="6" t="n">
        <v>0.69031</v>
      </c>
      <c r="D2187" s="6" t="n">
        <v>9.000000000000001e-05</v>
      </c>
      <c r="E2187" s="6">
        <f>C2187*sel_scale</f>
        <v/>
      </c>
      <c r="F2187" s="6">
        <f>IF(AND(B2187&gt;=10,B2187&lt;=14),sel_ev_daily*sel_dayshare/5,IF(OR(B2187&gt;=22,B2187&lt;=5),sel_ev_daily*(1-sel_dayshare)/8,0))</f>
        <v/>
      </c>
    </row>
    <row r="2188">
      <c r="A2188" s="6" t="inlineStr">
        <is>
          <t>2012-09-30</t>
        </is>
      </c>
      <c r="B2188" s="6" t="n">
        <v>2</v>
      </c>
      <c r="C2188" s="6" t="n">
        <v>0.46917</v>
      </c>
      <c r="D2188" s="6" t="n">
        <v>3e-05</v>
      </c>
      <c r="E2188" s="6">
        <f>C2188*sel_scale</f>
        <v/>
      </c>
      <c r="F2188" s="6">
        <f>IF(AND(B2188&gt;=10,B2188&lt;=14),sel_ev_daily*sel_dayshare/5,IF(OR(B2188&gt;=22,B2188&lt;=5),sel_ev_daily*(1-sel_dayshare)/8,0))</f>
        <v/>
      </c>
    </row>
    <row r="2189">
      <c r="A2189" s="6" t="inlineStr">
        <is>
          <t>2012-09-30</t>
        </is>
      </c>
      <c r="B2189" s="6" t="n">
        <v>3</v>
      </c>
      <c r="C2189" s="6" t="n">
        <v>0.41661</v>
      </c>
      <c r="D2189" s="6" t="n">
        <v>0.0001</v>
      </c>
      <c r="E2189" s="6">
        <f>C2189*sel_scale</f>
        <v/>
      </c>
      <c r="F2189" s="6">
        <f>IF(AND(B2189&gt;=10,B2189&lt;=14),sel_ev_daily*sel_dayshare/5,IF(OR(B2189&gt;=22,B2189&lt;=5),sel_ev_daily*(1-sel_dayshare)/8,0))</f>
        <v/>
      </c>
    </row>
    <row r="2190">
      <c r="A2190" s="6" t="inlineStr">
        <is>
          <t>2012-09-30</t>
        </is>
      </c>
      <c r="B2190" s="6" t="n">
        <v>4</v>
      </c>
      <c r="C2190" s="6" t="n">
        <v>0.38858</v>
      </c>
      <c r="D2190" s="6" t="n">
        <v>2e-05</v>
      </c>
      <c r="E2190" s="6">
        <f>C2190*sel_scale</f>
        <v/>
      </c>
      <c r="F2190" s="6">
        <f>IF(AND(B2190&gt;=10,B2190&lt;=14),sel_ev_daily*sel_dayshare/5,IF(OR(B2190&gt;=22,B2190&lt;=5),sel_ev_daily*(1-sel_dayshare)/8,0))</f>
        <v/>
      </c>
    </row>
    <row r="2191">
      <c r="A2191" s="6" t="inlineStr">
        <is>
          <t>2012-09-30</t>
        </is>
      </c>
      <c r="B2191" s="6" t="n">
        <v>5</v>
      </c>
      <c r="C2191" s="6" t="n">
        <v>0.4435</v>
      </c>
      <c r="D2191" s="6" t="n">
        <v>0.00172</v>
      </c>
      <c r="E2191" s="6">
        <f>C2191*sel_scale</f>
        <v/>
      </c>
      <c r="F2191" s="6">
        <f>IF(AND(B2191&gt;=10,B2191&lt;=14),sel_ev_daily*sel_dayshare/5,IF(OR(B2191&gt;=22,B2191&lt;=5),sel_ev_daily*(1-sel_dayshare)/8,0))</f>
        <v/>
      </c>
    </row>
    <row r="2192">
      <c r="A2192" s="6" t="inlineStr">
        <is>
          <t>2012-09-30</t>
        </is>
      </c>
      <c r="B2192" s="6" t="n">
        <v>6</v>
      </c>
      <c r="C2192" s="6" t="n">
        <v>0.48512</v>
      </c>
      <c r="D2192" s="6" t="n">
        <v>0.07539999999999999</v>
      </c>
      <c r="E2192" s="6">
        <f>C2192*sel_scale</f>
        <v/>
      </c>
      <c r="F2192" s="6">
        <f>IF(AND(B2192&gt;=10,B2192&lt;=14),sel_ev_daily*sel_dayshare/5,IF(OR(B2192&gt;=22,B2192&lt;=5),sel_ev_daily*(1-sel_dayshare)/8,0))</f>
        <v/>
      </c>
    </row>
    <row r="2193">
      <c r="A2193" s="6" t="inlineStr">
        <is>
          <t>2012-09-30</t>
        </is>
      </c>
      <c r="B2193" s="6" t="n">
        <v>7</v>
      </c>
      <c r="C2193" s="6" t="n">
        <v>0.5329</v>
      </c>
      <c r="D2193" s="6" t="n">
        <v>0.26778</v>
      </c>
      <c r="E2193" s="6">
        <f>C2193*sel_scale</f>
        <v/>
      </c>
      <c r="F2193" s="6">
        <f>IF(AND(B2193&gt;=10,B2193&lt;=14),sel_ev_daily*sel_dayshare/5,IF(OR(B2193&gt;=22,B2193&lt;=5),sel_ev_daily*(1-sel_dayshare)/8,0))</f>
        <v/>
      </c>
    </row>
    <row r="2194">
      <c r="A2194" s="6" t="inlineStr">
        <is>
          <t>2012-09-30</t>
        </is>
      </c>
      <c r="B2194" s="6" t="n">
        <v>8</v>
      </c>
      <c r="C2194" s="6" t="n">
        <v>0.6434</v>
      </c>
      <c r="D2194" s="6" t="n">
        <v>0.4825</v>
      </c>
      <c r="E2194" s="6">
        <f>C2194*sel_scale</f>
        <v/>
      </c>
      <c r="F2194" s="6">
        <f>IF(AND(B2194&gt;=10,B2194&lt;=14),sel_ev_daily*sel_dayshare/5,IF(OR(B2194&gt;=22,B2194&lt;=5),sel_ev_daily*(1-sel_dayshare)/8,0))</f>
        <v/>
      </c>
    </row>
    <row r="2195">
      <c r="A2195" s="6" t="inlineStr">
        <is>
          <t>2012-09-30</t>
        </is>
      </c>
      <c r="B2195" s="6" t="n">
        <v>9</v>
      </c>
      <c r="C2195" s="6" t="n">
        <v>0.66631</v>
      </c>
      <c r="D2195" s="6" t="n">
        <v>0.64772</v>
      </c>
      <c r="E2195" s="6">
        <f>C2195*sel_scale</f>
        <v/>
      </c>
      <c r="F2195" s="6">
        <f>IF(AND(B2195&gt;=10,B2195&lt;=14),sel_ev_daily*sel_dayshare/5,IF(OR(B2195&gt;=22,B2195&lt;=5),sel_ev_daily*(1-sel_dayshare)/8,0))</f>
        <v/>
      </c>
    </row>
    <row r="2196">
      <c r="A2196" s="6" t="inlineStr">
        <is>
          <t>2012-09-30</t>
        </is>
      </c>
      <c r="B2196" s="6" t="n">
        <v>10</v>
      </c>
      <c r="C2196" s="6" t="n">
        <v>0.65728</v>
      </c>
      <c r="D2196" s="6" t="n">
        <v>0.74834</v>
      </c>
      <c r="E2196" s="6">
        <f>C2196*sel_scale</f>
        <v/>
      </c>
      <c r="F2196" s="6">
        <f>IF(AND(B2196&gt;=10,B2196&lt;=14),sel_ev_daily*sel_dayshare/5,IF(OR(B2196&gt;=22,B2196&lt;=5),sel_ev_daily*(1-sel_dayshare)/8,0))</f>
        <v/>
      </c>
    </row>
    <row r="2197">
      <c r="A2197" s="6" t="inlineStr">
        <is>
          <t>2012-09-30</t>
        </is>
      </c>
      <c r="B2197" s="6" t="n">
        <v>11</v>
      </c>
      <c r="C2197" s="6" t="n">
        <v>0.65516</v>
      </c>
      <c r="D2197" s="6" t="n">
        <v>0.77937</v>
      </c>
      <c r="E2197" s="6">
        <f>C2197*sel_scale</f>
        <v/>
      </c>
      <c r="F2197" s="6">
        <f>IF(AND(B2197&gt;=10,B2197&lt;=14),sel_ev_daily*sel_dayshare/5,IF(OR(B2197&gt;=22,B2197&lt;=5),sel_ev_daily*(1-sel_dayshare)/8,0))</f>
        <v/>
      </c>
    </row>
    <row r="2198">
      <c r="A2198" s="6" t="inlineStr">
        <is>
          <t>2012-09-30</t>
        </is>
      </c>
      <c r="B2198" s="6" t="n">
        <v>12</v>
      </c>
      <c r="C2198" s="6" t="n">
        <v>0.5914199999999999</v>
      </c>
      <c r="D2198" s="6" t="n">
        <v>0.75582</v>
      </c>
      <c r="E2198" s="6">
        <f>C2198*sel_scale</f>
        <v/>
      </c>
      <c r="F2198" s="6">
        <f>IF(AND(B2198&gt;=10,B2198&lt;=14),sel_ev_daily*sel_dayshare/5,IF(OR(B2198&gt;=22,B2198&lt;=5),sel_ev_daily*(1-sel_dayshare)/8,0))</f>
        <v/>
      </c>
    </row>
    <row r="2199">
      <c r="A2199" s="6" t="inlineStr">
        <is>
          <t>2012-09-30</t>
        </is>
      </c>
      <c r="B2199" s="6" t="n">
        <v>13</v>
      </c>
      <c r="C2199" s="6" t="n">
        <v>0.55082</v>
      </c>
      <c r="D2199" s="6" t="n">
        <v>0.6861</v>
      </c>
      <c r="E2199" s="6">
        <f>C2199*sel_scale</f>
        <v/>
      </c>
      <c r="F2199" s="6">
        <f>IF(AND(B2199&gt;=10,B2199&lt;=14),sel_ev_daily*sel_dayshare/5,IF(OR(B2199&gt;=22,B2199&lt;=5),sel_ev_daily*(1-sel_dayshare)/8,0))</f>
        <v/>
      </c>
    </row>
    <row r="2200">
      <c r="A2200" s="6" t="inlineStr">
        <is>
          <t>2012-09-30</t>
        </is>
      </c>
      <c r="B2200" s="6" t="n">
        <v>14</v>
      </c>
      <c r="C2200" s="6" t="n">
        <v>0.5254799999999999</v>
      </c>
      <c r="D2200" s="6" t="n">
        <v>0.55282</v>
      </c>
      <c r="E2200" s="6">
        <f>C2200*sel_scale</f>
        <v/>
      </c>
      <c r="F2200" s="6">
        <f>IF(AND(B2200&gt;=10,B2200&lt;=14),sel_ev_daily*sel_dayshare/5,IF(OR(B2200&gt;=22,B2200&lt;=5),sel_ev_daily*(1-sel_dayshare)/8,0))</f>
        <v/>
      </c>
    </row>
    <row r="2201">
      <c r="A2201" s="6" t="inlineStr">
        <is>
          <t>2012-09-30</t>
        </is>
      </c>
      <c r="B2201" s="6" t="n">
        <v>15</v>
      </c>
      <c r="C2201" s="6" t="n">
        <v>0.5083800000000001</v>
      </c>
      <c r="D2201" s="6" t="n">
        <v>0.35343</v>
      </c>
      <c r="E2201" s="6">
        <f>C2201*sel_scale</f>
        <v/>
      </c>
      <c r="F2201" s="6">
        <f>IF(AND(B2201&gt;=10,B2201&lt;=14),sel_ev_daily*sel_dayshare/5,IF(OR(B2201&gt;=22,B2201&lt;=5),sel_ev_daily*(1-sel_dayshare)/8,0))</f>
        <v/>
      </c>
    </row>
    <row r="2202">
      <c r="A2202" s="6" t="inlineStr">
        <is>
          <t>2012-09-30</t>
        </is>
      </c>
      <c r="B2202" s="6" t="n">
        <v>16</v>
      </c>
      <c r="C2202" s="6" t="n">
        <v>0.58286</v>
      </c>
      <c r="D2202" s="6" t="n">
        <v>0.14057</v>
      </c>
      <c r="E2202" s="6">
        <f>C2202*sel_scale</f>
        <v/>
      </c>
      <c r="F2202" s="6">
        <f>IF(AND(B2202&gt;=10,B2202&lt;=14),sel_ev_daily*sel_dayshare/5,IF(OR(B2202&gt;=22,B2202&lt;=5),sel_ev_daily*(1-sel_dayshare)/8,0))</f>
        <v/>
      </c>
    </row>
    <row r="2203">
      <c r="A2203" s="6" t="inlineStr">
        <is>
          <t>2012-09-30</t>
        </is>
      </c>
      <c r="B2203" s="6" t="n">
        <v>17</v>
      </c>
      <c r="C2203" s="6" t="n">
        <v>0.711</v>
      </c>
      <c r="D2203" s="6" t="n">
        <v>0.01554</v>
      </c>
      <c r="E2203" s="6">
        <f>C2203*sel_scale</f>
        <v/>
      </c>
      <c r="F2203" s="6">
        <f>IF(AND(B2203&gt;=10,B2203&lt;=14),sel_ev_daily*sel_dayshare/5,IF(OR(B2203&gt;=22,B2203&lt;=5),sel_ev_daily*(1-sel_dayshare)/8,0))</f>
        <v/>
      </c>
    </row>
    <row r="2204">
      <c r="A2204" s="6" t="inlineStr">
        <is>
          <t>2012-09-30</t>
        </is>
      </c>
      <c r="B2204" s="6" t="n">
        <v>18</v>
      </c>
      <c r="C2204" s="6" t="n">
        <v>0.8326</v>
      </c>
      <c r="D2204" s="6" t="n">
        <v>6.999999999999999e-05</v>
      </c>
      <c r="E2204" s="6">
        <f>C2204*sel_scale</f>
        <v/>
      </c>
      <c r="F2204" s="6">
        <f>IF(AND(B2204&gt;=10,B2204&lt;=14),sel_ev_daily*sel_dayshare/5,IF(OR(B2204&gt;=22,B2204&lt;=5),sel_ev_daily*(1-sel_dayshare)/8,0))</f>
        <v/>
      </c>
    </row>
    <row r="2205">
      <c r="A2205" s="6" t="inlineStr">
        <is>
          <t>2012-09-30</t>
        </is>
      </c>
      <c r="B2205" s="6" t="n">
        <v>19</v>
      </c>
      <c r="C2205" s="6" t="n">
        <v>0.83056</v>
      </c>
      <c r="D2205" s="6" t="n">
        <v>0.00011</v>
      </c>
      <c r="E2205" s="6">
        <f>C2205*sel_scale</f>
        <v/>
      </c>
      <c r="F2205" s="6">
        <f>IF(AND(B2205&gt;=10,B2205&lt;=14),sel_ev_daily*sel_dayshare/5,IF(OR(B2205&gt;=22,B2205&lt;=5),sel_ev_daily*(1-sel_dayshare)/8,0))</f>
        <v/>
      </c>
    </row>
    <row r="2206">
      <c r="A2206" s="6" t="inlineStr">
        <is>
          <t>2012-09-30</t>
        </is>
      </c>
      <c r="B2206" s="6" t="n">
        <v>20</v>
      </c>
      <c r="C2206" s="6" t="n">
        <v>0.7942</v>
      </c>
      <c r="D2206" s="6" t="n">
        <v>6e-05</v>
      </c>
      <c r="E2206" s="6">
        <f>C2206*sel_scale</f>
        <v/>
      </c>
      <c r="F2206" s="6">
        <f>IF(AND(B2206&gt;=10,B2206&lt;=14),sel_ev_daily*sel_dayshare/5,IF(OR(B2206&gt;=22,B2206&lt;=5),sel_ev_daily*(1-sel_dayshare)/8,0))</f>
        <v/>
      </c>
    </row>
    <row r="2207">
      <c r="A2207" s="6" t="inlineStr">
        <is>
          <t>2012-09-30</t>
        </is>
      </c>
      <c r="B2207" s="6" t="n">
        <v>21</v>
      </c>
      <c r="C2207" s="6" t="n">
        <v>0.73628</v>
      </c>
      <c r="D2207" s="6" t="n">
        <v>8.000000000000001e-05</v>
      </c>
      <c r="E2207" s="6">
        <f>C2207*sel_scale</f>
        <v/>
      </c>
      <c r="F2207" s="6">
        <f>IF(AND(B2207&gt;=10,B2207&lt;=14),sel_ev_daily*sel_dayshare/5,IF(OR(B2207&gt;=22,B2207&lt;=5),sel_ev_daily*(1-sel_dayshare)/8,0))</f>
        <v/>
      </c>
    </row>
    <row r="2208">
      <c r="A2208" s="6" t="inlineStr">
        <is>
          <t>2012-09-30</t>
        </is>
      </c>
      <c r="B2208" s="6" t="n">
        <v>22</v>
      </c>
      <c r="C2208" s="6" t="n">
        <v>0.7014899999999999</v>
      </c>
      <c r="D2208" s="6" t="n">
        <v>9.000000000000001e-05</v>
      </c>
      <c r="E2208" s="6">
        <f>C2208*sel_scale</f>
        <v/>
      </c>
      <c r="F2208" s="6">
        <f>IF(AND(B2208&gt;=10,B2208&lt;=14),sel_ev_daily*sel_dayshare/5,IF(OR(B2208&gt;=22,B2208&lt;=5),sel_ev_daily*(1-sel_dayshare)/8,0))</f>
        <v/>
      </c>
    </row>
    <row r="2209">
      <c r="A2209" s="6" t="inlineStr">
        <is>
          <t>2012-09-30</t>
        </is>
      </c>
      <c r="B2209" s="6" t="n">
        <v>23</v>
      </c>
      <c r="C2209" s="6" t="n">
        <v>0.82967</v>
      </c>
      <c r="D2209" s="6" t="n">
        <v>0.0001</v>
      </c>
      <c r="E2209" s="6">
        <f>C2209*sel_scale</f>
        <v/>
      </c>
      <c r="F2209" s="6">
        <f>IF(AND(B2209&gt;=10,B2209&lt;=14),sel_ev_daily*sel_dayshare/5,IF(OR(B2209&gt;=22,B2209&lt;=5),sel_ev_daily*(1-sel_dayshare)/8,0))</f>
        <v/>
      </c>
    </row>
    <row r="2210">
      <c r="A2210" s="6" t="inlineStr">
        <is>
          <t>2012-10-01</t>
        </is>
      </c>
      <c r="B2210" s="6" t="n">
        <v>0</v>
      </c>
      <c r="C2210" s="6" t="n">
        <v>0.92083</v>
      </c>
      <c r="D2210" s="6" t="n">
        <v>5e-05</v>
      </c>
      <c r="E2210" s="6">
        <f>C2210*sel_scale</f>
        <v/>
      </c>
      <c r="F2210" s="6">
        <f>IF(AND(B2210&gt;=10,B2210&lt;=14),sel_ev_daily*sel_dayshare/5,IF(OR(B2210&gt;=22,B2210&lt;=5),sel_ev_daily*(1-sel_dayshare)/8,0))</f>
        <v/>
      </c>
    </row>
    <row r="2211">
      <c r="A2211" s="6" t="inlineStr">
        <is>
          <t>2012-10-01</t>
        </is>
      </c>
      <c r="B2211" s="6" t="n">
        <v>1</v>
      </c>
      <c r="C2211" s="6" t="n">
        <v>0.6767</v>
      </c>
      <c r="D2211" s="6" t="n">
        <v>0.0001</v>
      </c>
      <c r="E2211" s="6">
        <f>C2211*sel_scale</f>
        <v/>
      </c>
      <c r="F2211" s="6">
        <f>IF(AND(B2211&gt;=10,B2211&lt;=14),sel_ev_daily*sel_dayshare/5,IF(OR(B2211&gt;=22,B2211&lt;=5),sel_ev_daily*(1-sel_dayshare)/8,0))</f>
        <v/>
      </c>
    </row>
    <row r="2212">
      <c r="A2212" s="6" t="inlineStr">
        <is>
          <t>2012-10-01</t>
        </is>
      </c>
      <c r="B2212" s="6" t="n">
        <v>2</v>
      </c>
      <c r="C2212" s="6" t="n">
        <v>0.45301</v>
      </c>
      <c r="D2212" s="6" t="n">
        <v>0.00015</v>
      </c>
      <c r="E2212" s="6">
        <f>C2212*sel_scale</f>
        <v/>
      </c>
      <c r="F2212" s="6">
        <f>IF(AND(B2212&gt;=10,B2212&lt;=14),sel_ev_daily*sel_dayshare/5,IF(OR(B2212&gt;=22,B2212&lt;=5),sel_ev_daily*(1-sel_dayshare)/8,0))</f>
        <v/>
      </c>
    </row>
    <row r="2213">
      <c r="A2213" s="6" t="inlineStr">
        <is>
          <t>2012-10-01</t>
        </is>
      </c>
      <c r="B2213" s="6" t="n">
        <v>3</v>
      </c>
      <c r="C2213" s="6" t="n">
        <v>0.39726</v>
      </c>
      <c r="D2213" s="6" t="n">
        <v>5e-05</v>
      </c>
      <c r="E2213" s="6">
        <f>C2213*sel_scale</f>
        <v/>
      </c>
      <c r="F2213" s="6">
        <f>IF(AND(B2213&gt;=10,B2213&lt;=14),sel_ev_daily*sel_dayshare/5,IF(OR(B2213&gt;=22,B2213&lt;=5),sel_ev_daily*(1-sel_dayshare)/8,0))</f>
        <v/>
      </c>
    </row>
    <row r="2214">
      <c r="A2214" s="6" t="inlineStr">
        <is>
          <t>2012-10-01</t>
        </is>
      </c>
      <c r="B2214" s="6" t="n">
        <v>4</v>
      </c>
      <c r="C2214" s="6" t="n">
        <v>0.37709</v>
      </c>
      <c r="D2214" s="6" t="n">
        <v>5e-05</v>
      </c>
      <c r="E2214" s="6">
        <f>C2214*sel_scale</f>
        <v/>
      </c>
      <c r="F2214" s="6">
        <f>IF(AND(B2214&gt;=10,B2214&lt;=14),sel_ev_daily*sel_dayshare/5,IF(OR(B2214&gt;=22,B2214&lt;=5),sel_ev_daily*(1-sel_dayshare)/8,0))</f>
        <v/>
      </c>
    </row>
    <row r="2215">
      <c r="A2215" s="6" t="inlineStr">
        <is>
          <t>2012-10-01</t>
        </is>
      </c>
      <c r="B2215" s="6" t="n">
        <v>5</v>
      </c>
      <c r="C2215" s="6" t="n">
        <v>0.42521</v>
      </c>
      <c r="D2215" s="6" t="n">
        <v>0.00113</v>
      </c>
      <c r="E2215" s="6">
        <f>C2215*sel_scale</f>
        <v/>
      </c>
      <c r="F2215" s="6">
        <f>IF(AND(B2215&gt;=10,B2215&lt;=14),sel_ev_daily*sel_dayshare/5,IF(OR(B2215&gt;=22,B2215&lt;=5),sel_ev_daily*(1-sel_dayshare)/8,0))</f>
        <v/>
      </c>
    </row>
    <row r="2216">
      <c r="A2216" s="6" t="inlineStr">
        <is>
          <t>2012-10-01</t>
        </is>
      </c>
      <c r="B2216" s="6" t="n">
        <v>6</v>
      </c>
      <c r="C2216" s="6" t="n">
        <v>0.48427</v>
      </c>
      <c r="D2216" s="6" t="n">
        <v>0.06535000000000001</v>
      </c>
      <c r="E2216" s="6">
        <f>C2216*sel_scale</f>
        <v/>
      </c>
      <c r="F2216" s="6">
        <f>IF(AND(B2216&gt;=10,B2216&lt;=14),sel_ev_daily*sel_dayshare/5,IF(OR(B2216&gt;=22,B2216&lt;=5),sel_ev_daily*(1-sel_dayshare)/8,0))</f>
        <v/>
      </c>
    </row>
    <row r="2217">
      <c r="A2217" s="6" t="inlineStr">
        <is>
          <t>2012-10-01</t>
        </is>
      </c>
      <c r="B2217" s="6" t="n">
        <v>7</v>
      </c>
      <c r="C2217" s="6" t="n">
        <v>0.55857</v>
      </c>
      <c r="D2217" s="6" t="n">
        <v>0.24408</v>
      </c>
      <c r="E2217" s="6">
        <f>C2217*sel_scale</f>
        <v/>
      </c>
      <c r="F2217" s="6">
        <f>IF(AND(B2217&gt;=10,B2217&lt;=14),sel_ev_daily*sel_dayshare/5,IF(OR(B2217&gt;=22,B2217&lt;=5),sel_ev_daily*(1-sel_dayshare)/8,0))</f>
        <v/>
      </c>
    </row>
    <row r="2218">
      <c r="A2218" s="6" t="inlineStr">
        <is>
          <t>2012-10-01</t>
        </is>
      </c>
      <c r="B2218" s="6" t="n">
        <v>8</v>
      </c>
      <c r="C2218" s="6" t="n">
        <v>0.6471</v>
      </c>
      <c r="D2218" s="6" t="n">
        <v>0.43876</v>
      </c>
      <c r="E2218" s="6">
        <f>C2218*sel_scale</f>
        <v/>
      </c>
      <c r="F2218" s="6">
        <f>IF(AND(B2218&gt;=10,B2218&lt;=14),sel_ev_daily*sel_dayshare/5,IF(OR(B2218&gt;=22,B2218&lt;=5),sel_ev_daily*(1-sel_dayshare)/8,0))</f>
        <v/>
      </c>
    </row>
    <row r="2219">
      <c r="A2219" s="6" t="inlineStr">
        <is>
          <t>2012-10-01</t>
        </is>
      </c>
      <c r="B2219" s="6" t="n">
        <v>9</v>
      </c>
      <c r="C2219" s="6" t="n">
        <v>0.72035</v>
      </c>
      <c r="D2219" s="6" t="n">
        <v>0.52053</v>
      </c>
      <c r="E2219" s="6">
        <f>C2219*sel_scale</f>
        <v/>
      </c>
      <c r="F2219" s="6">
        <f>IF(AND(B2219&gt;=10,B2219&lt;=14),sel_ev_daily*sel_dayshare/5,IF(OR(B2219&gt;=22,B2219&lt;=5),sel_ev_daily*(1-sel_dayshare)/8,0))</f>
        <v/>
      </c>
    </row>
    <row r="2220">
      <c r="A2220" s="6" t="inlineStr">
        <is>
          <t>2012-10-01</t>
        </is>
      </c>
      <c r="B2220" s="6" t="n">
        <v>10</v>
      </c>
      <c r="C2220" s="6" t="n">
        <v>0.64654</v>
      </c>
      <c r="D2220" s="6" t="n">
        <v>0.53267</v>
      </c>
      <c r="E2220" s="6">
        <f>C2220*sel_scale</f>
        <v/>
      </c>
      <c r="F2220" s="6">
        <f>IF(AND(B2220&gt;=10,B2220&lt;=14),sel_ev_daily*sel_dayshare/5,IF(OR(B2220&gt;=22,B2220&lt;=5),sel_ev_daily*(1-sel_dayshare)/8,0))</f>
        <v/>
      </c>
    </row>
    <row r="2221">
      <c r="A2221" s="6" t="inlineStr">
        <is>
          <t>2012-10-01</t>
        </is>
      </c>
      <c r="B2221" s="6" t="n">
        <v>11</v>
      </c>
      <c r="C2221" s="6" t="n">
        <v>0.609</v>
      </c>
      <c r="D2221" s="6" t="n">
        <v>0.59489</v>
      </c>
      <c r="E2221" s="6">
        <f>C2221*sel_scale</f>
        <v/>
      </c>
      <c r="F2221" s="6">
        <f>IF(AND(B2221&gt;=10,B2221&lt;=14),sel_ev_daily*sel_dayshare/5,IF(OR(B2221&gt;=22,B2221&lt;=5),sel_ev_daily*(1-sel_dayshare)/8,0))</f>
        <v/>
      </c>
    </row>
    <row r="2222">
      <c r="A2222" s="6" t="inlineStr">
        <is>
          <t>2012-10-01</t>
        </is>
      </c>
      <c r="B2222" s="6" t="n">
        <v>12</v>
      </c>
      <c r="C2222" s="6" t="n">
        <v>0.60709</v>
      </c>
      <c r="D2222" s="6" t="n">
        <v>0.61205</v>
      </c>
      <c r="E2222" s="6">
        <f>C2222*sel_scale</f>
        <v/>
      </c>
      <c r="F2222" s="6">
        <f>IF(AND(B2222&gt;=10,B2222&lt;=14),sel_ev_daily*sel_dayshare/5,IF(OR(B2222&gt;=22,B2222&lt;=5),sel_ev_daily*(1-sel_dayshare)/8,0))</f>
        <v/>
      </c>
    </row>
    <row r="2223">
      <c r="A2223" s="6" t="inlineStr">
        <is>
          <t>2012-10-01</t>
        </is>
      </c>
      <c r="B2223" s="6" t="n">
        <v>13</v>
      </c>
      <c r="C2223" s="6" t="n">
        <v>0.62227</v>
      </c>
      <c r="D2223" s="6" t="n">
        <v>0.62065</v>
      </c>
      <c r="E2223" s="6">
        <f>C2223*sel_scale</f>
        <v/>
      </c>
      <c r="F2223" s="6">
        <f>IF(AND(B2223&gt;=10,B2223&lt;=14),sel_ev_daily*sel_dayshare/5,IF(OR(B2223&gt;=22,B2223&lt;=5),sel_ev_daily*(1-sel_dayshare)/8,0))</f>
        <v/>
      </c>
    </row>
    <row r="2224">
      <c r="A2224" s="6" t="inlineStr">
        <is>
          <t>2012-10-01</t>
        </is>
      </c>
      <c r="B2224" s="6" t="n">
        <v>14</v>
      </c>
      <c r="C2224" s="6" t="n">
        <v>0.58946</v>
      </c>
      <c r="D2224" s="6" t="n">
        <v>0.52123</v>
      </c>
      <c r="E2224" s="6">
        <f>C2224*sel_scale</f>
        <v/>
      </c>
      <c r="F2224" s="6">
        <f>IF(AND(B2224&gt;=10,B2224&lt;=14),sel_ev_daily*sel_dayshare/5,IF(OR(B2224&gt;=22,B2224&lt;=5),sel_ev_daily*(1-sel_dayshare)/8,0))</f>
        <v/>
      </c>
    </row>
    <row r="2225">
      <c r="A2225" s="6" t="inlineStr">
        <is>
          <t>2012-10-01</t>
        </is>
      </c>
      <c r="B2225" s="6" t="n">
        <v>15</v>
      </c>
      <c r="C2225" s="6" t="n">
        <v>0.56956</v>
      </c>
      <c r="D2225" s="6" t="n">
        <v>0.34323</v>
      </c>
      <c r="E2225" s="6">
        <f>C2225*sel_scale</f>
        <v/>
      </c>
      <c r="F2225" s="6">
        <f>IF(AND(B2225&gt;=10,B2225&lt;=14),sel_ev_daily*sel_dayshare/5,IF(OR(B2225&gt;=22,B2225&lt;=5),sel_ev_daily*(1-sel_dayshare)/8,0))</f>
        <v/>
      </c>
    </row>
    <row r="2226">
      <c r="A2226" s="6" t="inlineStr">
        <is>
          <t>2012-10-01</t>
        </is>
      </c>
      <c r="B2226" s="6" t="n">
        <v>16</v>
      </c>
      <c r="C2226" s="6" t="n">
        <v>0.62316</v>
      </c>
      <c r="D2226" s="6" t="n">
        <v>0.14236</v>
      </c>
      <c r="E2226" s="6">
        <f>C2226*sel_scale</f>
        <v/>
      </c>
      <c r="F2226" s="6">
        <f>IF(AND(B2226&gt;=10,B2226&lt;=14),sel_ev_daily*sel_dayshare/5,IF(OR(B2226&gt;=22,B2226&lt;=5),sel_ev_daily*(1-sel_dayshare)/8,0))</f>
        <v/>
      </c>
    </row>
    <row r="2227">
      <c r="A2227" s="6" t="inlineStr">
        <is>
          <t>2012-10-01</t>
        </is>
      </c>
      <c r="B2227" s="6" t="n">
        <v>17</v>
      </c>
      <c r="C2227" s="6" t="n">
        <v>0.79493</v>
      </c>
      <c r="D2227" s="6" t="n">
        <v>0.0172</v>
      </c>
      <c r="E2227" s="6">
        <f>C2227*sel_scale</f>
        <v/>
      </c>
      <c r="F2227" s="6">
        <f>IF(AND(B2227&gt;=10,B2227&lt;=14),sel_ev_daily*sel_dayshare/5,IF(OR(B2227&gt;=22,B2227&lt;=5),sel_ev_daily*(1-sel_dayshare)/8,0))</f>
        <v/>
      </c>
    </row>
    <row r="2228">
      <c r="A2228" s="6" t="inlineStr">
        <is>
          <t>2012-10-01</t>
        </is>
      </c>
      <c r="B2228" s="6" t="n">
        <v>18</v>
      </c>
      <c r="C2228" s="6" t="n">
        <v>0.98314</v>
      </c>
      <c r="D2228" s="6" t="n">
        <v>0.0001</v>
      </c>
      <c r="E2228" s="6">
        <f>C2228*sel_scale</f>
        <v/>
      </c>
      <c r="F2228" s="6">
        <f>IF(AND(B2228&gt;=10,B2228&lt;=14),sel_ev_daily*sel_dayshare/5,IF(OR(B2228&gt;=22,B2228&lt;=5),sel_ev_daily*(1-sel_dayshare)/8,0))</f>
        <v/>
      </c>
    </row>
    <row r="2229">
      <c r="A2229" s="6" t="inlineStr">
        <is>
          <t>2012-10-01</t>
        </is>
      </c>
      <c r="B2229" s="6" t="n">
        <v>19</v>
      </c>
      <c r="C2229" s="6" t="n">
        <v>0.9505</v>
      </c>
      <c r="D2229" s="6" t="n">
        <v>9.000000000000001e-05</v>
      </c>
      <c r="E2229" s="6">
        <f>C2229*sel_scale</f>
        <v/>
      </c>
      <c r="F2229" s="6">
        <f>IF(AND(B2229&gt;=10,B2229&lt;=14),sel_ev_daily*sel_dayshare/5,IF(OR(B2229&gt;=22,B2229&lt;=5),sel_ev_daily*(1-sel_dayshare)/8,0))</f>
        <v/>
      </c>
    </row>
    <row r="2230">
      <c r="A2230" s="6" t="inlineStr">
        <is>
          <t>2012-10-01</t>
        </is>
      </c>
      <c r="B2230" s="6" t="n">
        <v>20</v>
      </c>
      <c r="C2230" s="6" t="n">
        <v>0.85346</v>
      </c>
      <c r="D2230" s="6" t="n">
        <v>0.00016</v>
      </c>
      <c r="E2230" s="6">
        <f>C2230*sel_scale</f>
        <v/>
      </c>
      <c r="F2230" s="6">
        <f>IF(AND(B2230&gt;=10,B2230&lt;=14),sel_ev_daily*sel_dayshare/5,IF(OR(B2230&gt;=22,B2230&lt;=5),sel_ev_daily*(1-sel_dayshare)/8,0))</f>
        <v/>
      </c>
    </row>
    <row r="2231">
      <c r="A2231" s="6" t="inlineStr">
        <is>
          <t>2012-10-01</t>
        </is>
      </c>
      <c r="B2231" s="6" t="n">
        <v>21</v>
      </c>
      <c r="C2231" s="6" t="n">
        <v>0.8289299999999999</v>
      </c>
      <c r="D2231" s="6" t="n">
        <v>8.000000000000001e-05</v>
      </c>
      <c r="E2231" s="6">
        <f>C2231*sel_scale</f>
        <v/>
      </c>
      <c r="F2231" s="6">
        <f>IF(AND(B2231&gt;=10,B2231&lt;=14),sel_ev_daily*sel_dayshare/5,IF(OR(B2231&gt;=22,B2231&lt;=5),sel_ev_daily*(1-sel_dayshare)/8,0))</f>
        <v/>
      </c>
    </row>
    <row r="2232">
      <c r="A2232" s="6" t="inlineStr">
        <is>
          <t>2012-10-01</t>
        </is>
      </c>
      <c r="B2232" s="6" t="n">
        <v>22</v>
      </c>
      <c r="C2232" s="6" t="n">
        <v>0.74496</v>
      </c>
      <c r="D2232" s="6" t="n">
        <v>0.00011</v>
      </c>
      <c r="E2232" s="6">
        <f>C2232*sel_scale</f>
        <v/>
      </c>
      <c r="F2232" s="6">
        <f>IF(AND(B2232&gt;=10,B2232&lt;=14),sel_ev_daily*sel_dayshare/5,IF(OR(B2232&gt;=22,B2232&lt;=5),sel_ev_daily*(1-sel_dayshare)/8,0))</f>
        <v/>
      </c>
    </row>
    <row r="2233">
      <c r="A2233" s="6" t="inlineStr">
        <is>
          <t>2012-10-01</t>
        </is>
      </c>
      <c r="B2233" s="6" t="n">
        <v>23</v>
      </c>
      <c r="C2233" s="6" t="n">
        <v>0.80924</v>
      </c>
      <c r="D2233" s="6" t="n">
        <v>4e-05</v>
      </c>
      <c r="E2233" s="6">
        <f>C2233*sel_scale</f>
        <v/>
      </c>
      <c r="F2233" s="6">
        <f>IF(AND(B2233&gt;=10,B2233&lt;=14),sel_ev_daily*sel_dayshare/5,IF(OR(B2233&gt;=22,B2233&lt;=5),sel_ev_daily*(1-sel_dayshare)/8,0))</f>
        <v/>
      </c>
    </row>
    <row r="2234">
      <c r="A2234" s="6" t="inlineStr">
        <is>
          <t>2012-10-02</t>
        </is>
      </c>
      <c r="B2234" s="6" t="n">
        <v>0</v>
      </c>
      <c r="C2234" s="6" t="n">
        <v>0.83166</v>
      </c>
      <c r="D2234" s="6" t="n">
        <v>8.000000000000001e-05</v>
      </c>
      <c r="E2234" s="6">
        <f>C2234*sel_scale</f>
        <v/>
      </c>
      <c r="F2234" s="6">
        <f>IF(AND(B2234&gt;=10,B2234&lt;=14),sel_ev_daily*sel_dayshare/5,IF(OR(B2234&gt;=22,B2234&lt;=5),sel_ev_daily*(1-sel_dayshare)/8,0))</f>
        <v/>
      </c>
    </row>
    <row r="2235">
      <c r="A2235" s="6" t="inlineStr">
        <is>
          <t>2012-10-02</t>
        </is>
      </c>
      <c r="B2235" s="6" t="n">
        <v>1</v>
      </c>
      <c r="C2235" s="6" t="n">
        <v>0.67201</v>
      </c>
      <c r="D2235" s="6" t="n">
        <v>0.00012</v>
      </c>
      <c r="E2235" s="6">
        <f>C2235*sel_scale</f>
        <v/>
      </c>
      <c r="F2235" s="6">
        <f>IF(AND(B2235&gt;=10,B2235&lt;=14),sel_ev_daily*sel_dayshare/5,IF(OR(B2235&gt;=22,B2235&lt;=5),sel_ev_daily*(1-sel_dayshare)/8,0))</f>
        <v/>
      </c>
    </row>
    <row r="2236">
      <c r="A2236" s="6" t="inlineStr">
        <is>
          <t>2012-10-02</t>
        </is>
      </c>
      <c r="B2236" s="6" t="n">
        <v>2</v>
      </c>
      <c r="C2236" s="6" t="n">
        <v>0.46628</v>
      </c>
      <c r="D2236" s="6" t="n">
        <v>9.000000000000001e-05</v>
      </c>
      <c r="E2236" s="6">
        <f>C2236*sel_scale</f>
        <v/>
      </c>
      <c r="F2236" s="6">
        <f>IF(AND(B2236&gt;=10,B2236&lt;=14),sel_ev_daily*sel_dayshare/5,IF(OR(B2236&gt;=22,B2236&lt;=5),sel_ev_daily*(1-sel_dayshare)/8,0))</f>
        <v/>
      </c>
    </row>
    <row r="2237">
      <c r="A2237" s="6" t="inlineStr">
        <is>
          <t>2012-10-02</t>
        </is>
      </c>
      <c r="B2237" s="6" t="n">
        <v>3</v>
      </c>
      <c r="C2237" s="6" t="n">
        <v>0.38096</v>
      </c>
      <c r="D2237" s="6" t="n">
        <v>2e-05</v>
      </c>
      <c r="E2237" s="6">
        <f>C2237*sel_scale</f>
        <v/>
      </c>
      <c r="F2237" s="6">
        <f>IF(AND(B2237&gt;=10,B2237&lt;=14),sel_ev_daily*sel_dayshare/5,IF(OR(B2237&gt;=22,B2237&lt;=5),sel_ev_daily*(1-sel_dayshare)/8,0))</f>
        <v/>
      </c>
    </row>
    <row r="2238">
      <c r="A2238" s="6" t="inlineStr">
        <is>
          <t>2012-10-02</t>
        </is>
      </c>
      <c r="B2238" s="6" t="n">
        <v>4</v>
      </c>
      <c r="C2238" s="6" t="n">
        <v>0.37256</v>
      </c>
      <c r="D2238" s="6" t="n">
        <v>4e-05</v>
      </c>
      <c r="E2238" s="6">
        <f>C2238*sel_scale</f>
        <v/>
      </c>
      <c r="F2238" s="6">
        <f>IF(AND(B2238&gt;=10,B2238&lt;=14),sel_ev_daily*sel_dayshare/5,IF(OR(B2238&gt;=22,B2238&lt;=5),sel_ev_daily*(1-sel_dayshare)/8,0))</f>
        <v/>
      </c>
    </row>
    <row r="2239">
      <c r="A2239" s="6" t="inlineStr">
        <is>
          <t>2012-10-02</t>
        </is>
      </c>
      <c r="B2239" s="6" t="n">
        <v>5</v>
      </c>
      <c r="C2239" s="6" t="n">
        <v>0.44705</v>
      </c>
      <c r="D2239" s="6" t="n">
        <v>0.00038</v>
      </c>
      <c r="E2239" s="6">
        <f>C2239*sel_scale</f>
        <v/>
      </c>
      <c r="F2239" s="6">
        <f>IF(AND(B2239&gt;=10,B2239&lt;=14),sel_ev_daily*sel_dayshare/5,IF(OR(B2239&gt;=22,B2239&lt;=5),sel_ev_daily*(1-sel_dayshare)/8,0))</f>
        <v/>
      </c>
    </row>
    <row r="2240">
      <c r="A2240" s="6" t="inlineStr">
        <is>
          <t>2012-10-02</t>
        </is>
      </c>
      <c r="B2240" s="6" t="n">
        <v>6</v>
      </c>
      <c r="C2240" s="6" t="n">
        <v>0.63576</v>
      </c>
      <c r="D2240" s="6" t="n">
        <v>0.04467</v>
      </c>
      <c r="E2240" s="6">
        <f>C2240*sel_scale</f>
        <v/>
      </c>
      <c r="F2240" s="6">
        <f>IF(AND(B2240&gt;=10,B2240&lt;=14),sel_ev_daily*sel_dayshare/5,IF(OR(B2240&gt;=22,B2240&lt;=5),sel_ev_daily*(1-sel_dayshare)/8,0))</f>
        <v/>
      </c>
    </row>
    <row r="2241">
      <c r="A2241" s="6" t="inlineStr">
        <is>
          <t>2012-10-02</t>
        </is>
      </c>
      <c r="B2241" s="6" t="n">
        <v>7</v>
      </c>
      <c r="C2241" s="6" t="n">
        <v>0.60128</v>
      </c>
      <c r="D2241" s="6" t="n">
        <v>0.18864</v>
      </c>
      <c r="E2241" s="6">
        <f>C2241*sel_scale</f>
        <v/>
      </c>
      <c r="F2241" s="6">
        <f>IF(AND(B2241&gt;=10,B2241&lt;=14),sel_ev_daily*sel_dayshare/5,IF(OR(B2241&gt;=22,B2241&lt;=5),sel_ev_daily*(1-sel_dayshare)/8,0))</f>
        <v/>
      </c>
    </row>
    <row r="2242">
      <c r="A2242" s="6" t="inlineStr">
        <is>
          <t>2012-10-02</t>
        </is>
      </c>
      <c r="B2242" s="6" t="n">
        <v>8</v>
      </c>
      <c r="C2242" s="6" t="n">
        <v>0.5731000000000001</v>
      </c>
      <c r="D2242" s="6" t="n">
        <v>0.40005</v>
      </c>
      <c r="E2242" s="6">
        <f>C2242*sel_scale</f>
        <v/>
      </c>
      <c r="F2242" s="6">
        <f>IF(AND(B2242&gt;=10,B2242&lt;=14),sel_ev_daily*sel_dayshare/5,IF(OR(B2242&gt;=22,B2242&lt;=5),sel_ev_daily*(1-sel_dayshare)/8,0))</f>
        <v/>
      </c>
    </row>
    <row r="2243">
      <c r="A2243" s="6" t="inlineStr">
        <is>
          <t>2012-10-02</t>
        </is>
      </c>
      <c r="B2243" s="6" t="n">
        <v>9</v>
      </c>
      <c r="C2243" s="6" t="n">
        <v>0.57539</v>
      </c>
      <c r="D2243" s="6" t="n">
        <v>0.5169</v>
      </c>
      <c r="E2243" s="6">
        <f>C2243*sel_scale</f>
        <v/>
      </c>
      <c r="F2243" s="6">
        <f>IF(AND(B2243&gt;=10,B2243&lt;=14),sel_ev_daily*sel_dayshare/5,IF(OR(B2243&gt;=22,B2243&lt;=5),sel_ev_daily*(1-sel_dayshare)/8,0))</f>
        <v/>
      </c>
    </row>
    <row r="2244">
      <c r="A2244" s="6" t="inlineStr">
        <is>
          <t>2012-10-02</t>
        </is>
      </c>
      <c r="B2244" s="6" t="n">
        <v>10</v>
      </c>
      <c r="C2244" s="6" t="n">
        <v>0.5438499999999999</v>
      </c>
      <c r="D2244" s="6" t="n">
        <v>0.63792</v>
      </c>
      <c r="E2244" s="6">
        <f>C2244*sel_scale</f>
        <v/>
      </c>
      <c r="F2244" s="6">
        <f>IF(AND(B2244&gt;=10,B2244&lt;=14),sel_ev_daily*sel_dayshare/5,IF(OR(B2244&gt;=22,B2244&lt;=5),sel_ev_daily*(1-sel_dayshare)/8,0))</f>
        <v/>
      </c>
    </row>
    <row r="2245">
      <c r="A2245" s="6" t="inlineStr">
        <is>
          <t>2012-10-02</t>
        </is>
      </c>
      <c r="B2245" s="6" t="n">
        <v>11</v>
      </c>
      <c r="C2245" s="6" t="n">
        <v>0.51593</v>
      </c>
      <c r="D2245" s="6" t="n">
        <v>0.68589</v>
      </c>
      <c r="E2245" s="6">
        <f>C2245*sel_scale</f>
        <v/>
      </c>
      <c r="F2245" s="6">
        <f>IF(AND(B2245&gt;=10,B2245&lt;=14),sel_ev_daily*sel_dayshare/5,IF(OR(B2245&gt;=22,B2245&lt;=5),sel_ev_daily*(1-sel_dayshare)/8,0))</f>
        <v/>
      </c>
    </row>
    <row r="2246">
      <c r="A2246" s="6" t="inlineStr">
        <is>
          <t>2012-10-02</t>
        </is>
      </c>
      <c r="B2246" s="6" t="n">
        <v>12</v>
      </c>
      <c r="C2246" s="6" t="n">
        <v>0.47233</v>
      </c>
      <c r="D2246" s="6" t="n">
        <v>0.70579</v>
      </c>
      <c r="E2246" s="6">
        <f>C2246*sel_scale</f>
        <v/>
      </c>
      <c r="F2246" s="6">
        <f>IF(AND(B2246&gt;=10,B2246&lt;=14),sel_ev_daily*sel_dayshare/5,IF(OR(B2246&gt;=22,B2246&lt;=5),sel_ev_daily*(1-sel_dayshare)/8,0))</f>
        <v/>
      </c>
    </row>
    <row r="2247">
      <c r="A2247" s="6" t="inlineStr">
        <is>
          <t>2012-10-02</t>
        </is>
      </c>
      <c r="B2247" s="6" t="n">
        <v>13</v>
      </c>
      <c r="C2247" s="6" t="n">
        <v>0.47986</v>
      </c>
      <c r="D2247" s="6" t="n">
        <v>0.66862</v>
      </c>
      <c r="E2247" s="6">
        <f>C2247*sel_scale</f>
        <v/>
      </c>
      <c r="F2247" s="6">
        <f>IF(AND(B2247&gt;=10,B2247&lt;=14),sel_ev_daily*sel_dayshare/5,IF(OR(B2247&gt;=22,B2247&lt;=5),sel_ev_daily*(1-sel_dayshare)/8,0))</f>
        <v/>
      </c>
    </row>
    <row r="2248">
      <c r="A2248" s="6" t="inlineStr">
        <is>
          <t>2012-10-02</t>
        </is>
      </c>
      <c r="B2248" s="6" t="n">
        <v>14</v>
      </c>
      <c r="C2248" s="6" t="n">
        <v>0.46905</v>
      </c>
      <c r="D2248" s="6" t="n">
        <v>0.54461</v>
      </c>
      <c r="E2248" s="6">
        <f>C2248*sel_scale</f>
        <v/>
      </c>
      <c r="F2248" s="6">
        <f>IF(AND(B2248&gt;=10,B2248&lt;=14),sel_ev_daily*sel_dayshare/5,IF(OR(B2248&gt;=22,B2248&lt;=5),sel_ev_daily*(1-sel_dayshare)/8,0))</f>
        <v/>
      </c>
    </row>
    <row r="2249">
      <c r="A2249" s="6" t="inlineStr">
        <is>
          <t>2012-10-02</t>
        </is>
      </c>
      <c r="B2249" s="6" t="n">
        <v>15</v>
      </c>
      <c r="C2249" s="6" t="n">
        <v>0.46808</v>
      </c>
      <c r="D2249" s="6" t="n">
        <v>0.35148</v>
      </c>
      <c r="E2249" s="6">
        <f>C2249*sel_scale</f>
        <v/>
      </c>
      <c r="F2249" s="6">
        <f>IF(AND(B2249&gt;=10,B2249&lt;=14),sel_ev_daily*sel_dayshare/5,IF(OR(B2249&gt;=22,B2249&lt;=5),sel_ev_daily*(1-sel_dayshare)/8,0))</f>
        <v/>
      </c>
    </row>
    <row r="2250">
      <c r="A2250" s="6" t="inlineStr">
        <is>
          <t>2012-10-02</t>
        </is>
      </c>
      <c r="B2250" s="6" t="n">
        <v>16</v>
      </c>
      <c r="C2250" s="6" t="n">
        <v>0.51664</v>
      </c>
      <c r="D2250" s="6" t="n">
        <v>0.14374</v>
      </c>
      <c r="E2250" s="6">
        <f>C2250*sel_scale</f>
        <v/>
      </c>
      <c r="F2250" s="6">
        <f>IF(AND(B2250&gt;=10,B2250&lt;=14),sel_ev_daily*sel_dayshare/5,IF(OR(B2250&gt;=22,B2250&lt;=5),sel_ev_daily*(1-sel_dayshare)/8,0))</f>
        <v/>
      </c>
    </row>
    <row r="2251">
      <c r="A2251" s="6" t="inlineStr">
        <is>
          <t>2012-10-02</t>
        </is>
      </c>
      <c r="B2251" s="6" t="n">
        <v>17</v>
      </c>
      <c r="C2251" s="6" t="n">
        <v>0.732</v>
      </c>
      <c r="D2251" s="6" t="n">
        <v>0.01768</v>
      </c>
      <c r="E2251" s="6">
        <f>C2251*sel_scale</f>
        <v/>
      </c>
      <c r="F2251" s="6">
        <f>IF(AND(B2251&gt;=10,B2251&lt;=14),sel_ev_daily*sel_dayshare/5,IF(OR(B2251&gt;=22,B2251&lt;=5),sel_ev_daily*(1-sel_dayshare)/8,0))</f>
        <v/>
      </c>
    </row>
    <row r="2252">
      <c r="A2252" s="6" t="inlineStr">
        <is>
          <t>2012-10-02</t>
        </is>
      </c>
      <c r="B2252" s="6" t="n">
        <v>18</v>
      </c>
      <c r="C2252" s="6" t="n">
        <v>0.96129</v>
      </c>
      <c r="D2252" s="6" t="n">
        <v>9.000000000000001e-05</v>
      </c>
      <c r="E2252" s="6">
        <f>C2252*sel_scale</f>
        <v/>
      </c>
      <c r="F2252" s="6">
        <f>IF(AND(B2252&gt;=10,B2252&lt;=14),sel_ev_daily*sel_dayshare/5,IF(OR(B2252&gt;=22,B2252&lt;=5),sel_ev_daily*(1-sel_dayshare)/8,0))</f>
        <v/>
      </c>
    </row>
    <row r="2253">
      <c r="A2253" s="6" t="inlineStr">
        <is>
          <t>2012-10-02</t>
        </is>
      </c>
      <c r="B2253" s="6" t="n">
        <v>19</v>
      </c>
      <c r="C2253" s="6" t="n">
        <v>0.93007</v>
      </c>
      <c r="D2253" s="6" t="n">
        <v>6e-05</v>
      </c>
      <c r="E2253" s="6">
        <f>C2253*sel_scale</f>
        <v/>
      </c>
      <c r="F2253" s="6">
        <f>IF(AND(B2253&gt;=10,B2253&lt;=14),sel_ev_daily*sel_dayshare/5,IF(OR(B2253&gt;=22,B2253&lt;=5),sel_ev_daily*(1-sel_dayshare)/8,0))</f>
        <v/>
      </c>
    </row>
    <row r="2254">
      <c r="A2254" s="6" t="inlineStr">
        <is>
          <t>2012-10-02</t>
        </is>
      </c>
      <c r="B2254" s="6" t="n">
        <v>20</v>
      </c>
      <c r="C2254" s="6" t="n">
        <v>0.91436</v>
      </c>
      <c r="D2254" s="6" t="n">
        <v>6e-05</v>
      </c>
      <c r="E2254" s="6">
        <f>C2254*sel_scale</f>
        <v/>
      </c>
      <c r="F2254" s="6">
        <f>IF(AND(B2254&gt;=10,B2254&lt;=14),sel_ev_daily*sel_dayshare/5,IF(OR(B2254&gt;=22,B2254&lt;=5),sel_ev_daily*(1-sel_dayshare)/8,0))</f>
        <v/>
      </c>
    </row>
    <row r="2255">
      <c r="A2255" s="6" t="inlineStr">
        <is>
          <t>2012-10-02</t>
        </is>
      </c>
      <c r="B2255" s="6" t="n">
        <v>21</v>
      </c>
      <c r="C2255" s="6" t="n">
        <v>0.85864</v>
      </c>
      <c r="D2255" s="6" t="n">
        <v>0.00013</v>
      </c>
      <c r="E2255" s="6">
        <f>C2255*sel_scale</f>
        <v/>
      </c>
      <c r="F2255" s="6">
        <f>IF(AND(B2255&gt;=10,B2255&lt;=14),sel_ev_daily*sel_dayshare/5,IF(OR(B2255&gt;=22,B2255&lt;=5),sel_ev_daily*(1-sel_dayshare)/8,0))</f>
        <v/>
      </c>
    </row>
    <row r="2256">
      <c r="A2256" s="6" t="inlineStr">
        <is>
          <t>2012-10-02</t>
        </is>
      </c>
      <c r="B2256" s="6" t="n">
        <v>22</v>
      </c>
      <c r="C2256" s="6" t="n">
        <v>0.78363</v>
      </c>
      <c r="D2256" s="6" t="n">
        <v>0.00011</v>
      </c>
      <c r="E2256" s="6">
        <f>C2256*sel_scale</f>
        <v/>
      </c>
      <c r="F2256" s="6">
        <f>IF(AND(B2256&gt;=10,B2256&lt;=14),sel_ev_daily*sel_dayshare/5,IF(OR(B2256&gt;=22,B2256&lt;=5),sel_ev_daily*(1-sel_dayshare)/8,0))</f>
        <v/>
      </c>
    </row>
    <row r="2257">
      <c r="A2257" s="6" t="inlineStr">
        <is>
          <t>2012-10-02</t>
        </is>
      </c>
      <c r="B2257" s="6" t="n">
        <v>23</v>
      </c>
      <c r="C2257" s="6" t="n">
        <v>0.8751100000000001</v>
      </c>
      <c r="D2257" s="6" t="n">
        <v>9.000000000000001e-05</v>
      </c>
      <c r="E2257" s="6">
        <f>C2257*sel_scale</f>
        <v/>
      </c>
      <c r="F2257" s="6">
        <f>IF(AND(B2257&gt;=10,B2257&lt;=14),sel_ev_daily*sel_dayshare/5,IF(OR(B2257&gt;=22,B2257&lt;=5),sel_ev_daily*(1-sel_dayshare)/8,0))</f>
        <v/>
      </c>
    </row>
    <row r="2258">
      <c r="A2258" s="6" t="inlineStr">
        <is>
          <t>2012-10-03</t>
        </is>
      </c>
      <c r="B2258" s="6" t="n">
        <v>0</v>
      </c>
      <c r="C2258" s="6" t="n">
        <v>0.88685</v>
      </c>
      <c r="D2258" s="6" t="n">
        <v>6e-05</v>
      </c>
      <c r="E2258" s="6">
        <f>C2258*sel_scale</f>
        <v/>
      </c>
      <c r="F2258" s="6">
        <f>IF(AND(B2258&gt;=10,B2258&lt;=14),sel_ev_daily*sel_dayshare/5,IF(OR(B2258&gt;=22,B2258&lt;=5),sel_ev_daily*(1-sel_dayshare)/8,0))</f>
        <v/>
      </c>
    </row>
    <row r="2259">
      <c r="A2259" s="6" t="inlineStr">
        <is>
          <t>2012-10-03</t>
        </is>
      </c>
      <c r="B2259" s="6" t="n">
        <v>1</v>
      </c>
      <c r="C2259" s="6" t="n">
        <v>0.65461</v>
      </c>
      <c r="D2259" s="6" t="n">
        <v>0.00011</v>
      </c>
      <c r="E2259" s="6">
        <f>C2259*sel_scale</f>
        <v/>
      </c>
      <c r="F2259" s="6">
        <f>IF(AND(B2259&gt;=10,B2259&lt;=14),sel_ev_daily*sel_dayshare/5,IF(OR(B2259&gt;=22,B2259&lt;=5),sel_ev_daily*(1-sel_dayshare)/8,0))</f>
        <v/>
      </c>
    </row>
    <row r="2260">
      <c r="A2260" s="6" t="inlineStr">
        <is>
          <t>2012-10-03</t>
        </is>
      </c>
      <c r="B2260" s="6" t="n">
        <v>2</v>
      </c>
      <c r="C2260" s="6" t="n">
        <v>0.4455</v>
      </c>
      <c r="D2260" s="6" t="n">
        <v>8.000000000000001e-05</v>
      </c>
      <c r="E2260" s="6">
        <f>C2260*sel_scale</f>
        <v/>
      </c>
      <c r="F2260" s="6">
        <f>IF(AND(B2260&gt;=10,B2260&lt;=14),sel_ev_daily*sel_dayshare/5,IF(OR(B2260&gt;=22,B2260&lt;=5),sel_ev_daily*(1-sel_dayshare)/8,0))</f>
        <v/>
      </c>
    </row>
    <row r="2261">
      <c r="A2261" s="6" t="inlineStr">
        <is>
          <t>2012-10-03</t>
        </is>
      </c>
      <c r="B2261" s="6" t="n">
        <v>3</v>
      </c>
      <c r="C2261" s="6" t="n">
        <v>0.38788</v>
      </c>
      <c r="D2261" s="6" t="n">
        <v>0.0001</v>
      </c>
      <c r="E2261" s="6">
        <f>C2261*sel_scale</f>
        <v/>
      </c>
      <c r="F2261" s="6">
        <f>IF(AND(B2261&gt;=10,B2261&lt;=14),sel_ev_daily*sel_dayshare/5,IF(OR(B2261&gt;=22,B2261&lt;=5),sel_ev_daily*(1-sel_dayshare)/8,0))</f>
        <v/>
      </c>
    </row>
    <row r="2262">
      <c r="A2262" s="6" t="inlineStr">
        <is>
          <t>2012-10-03</t>
        </is>
      </c>
      <c r="B2262" s="6" t="n">
        <v>4</v>
      </c>
      <c r="C2262" s="6" t="n">
        <v>0.38492</v>
      </c>
      <c r="D2262" s="6" t="n">
        <v>3e-05</v>
      </c>
      <c r="E2262" s="6">
        <f>C2262*sel_scale</f>
        <v/>
      </c>
      <c r="F2262" s="6">
        <f>IF(AND(B2262&gt;=10,B2262&lt;=14),sel_ev_daily*sel_dayshare/5,IF(OR(B2262&gt;=22,B2262&lt;=5),sel_ev_daily*(1-sel_dayshare)/8,0))</f>
        <v/>
      </c>
    </row>
    <row r="2263">
      <c r="A2263" s="6" t="inlineStr">
        <is>
          <t>2012-10-03</t>
        </is>
      </c>
      <c r="B2263" s="6" t="n">
        <v>5</v>
      </c>
      <c r="C2263" s="6" t="n">
        <v>0.45256</v>
      </c>
      <c r="D2263" s="6" t="n">
        <v>0.00233</v>
      </c>
      <c r="E2263" s="6">
        <f>C2263*sel_scale</f>
        <v/>
      </c>
      <c r="F2263" s="6">
        <f>IF(AND(B2263&gt;=10,B2263&lt;=14),sel_ev_daily*sel_dayshare/5,IF(OR(B2263&gt;=22,B2263&lt;=5),sel_ev_daily*(1-sel_dayshare)/8,0))</f>
        <v/>
      </c>
    </row>
    <row r="2264">
      <c r="A2264" s="6" t="inlineStr">
        <is>
          <t>2012-10-03</t>
        </is>
      </c>
      <c r="B2264" s="6" t="n">
        <v>6</v>
      </c>
      <c r="C2264" s="6" t="n">
        <v>0.59809</v>
      </c>
      <c r="D2264" s="6" t="n">
        <v>0.07973</v>
      </c>
      <c r="E2264" s="6">
        <f>C2264*sel_scale</f>
        <v/>
      </c>
      <c r="F2264" s="6">
        <f>IF(AND(B2264&gt;=10,B2264&lt;=14),sel_ev_daily*sel_dayshare/5,IF(OR(B2264&gt;=22,B2264&lt;=5),sel_ev_daily*(1-sel_dayshare)/8,0))</f>
        <v/>
      </c>
    </row>
    <row r="2265">
      <c r="A2265" s="6" t="inlineStr">
        <is>
          <t>2012-10-03</t>
        </is>
      </c>
      <c r="B2265" s="6" t="n">
        <v>7</v>
      </c>
      <c r="C2265" s="6" t="n">
        <v>0.59642</v>
      </c>
      <c r="D2265" s="6" t="n">
        <v>0.26689</v>
      </c>
      <c r="E2265" s="6">
        <f>C2265*sel_scale</f>
        <v/>
      </c>
      <c r="F2265" s="6">
        <f>IF(AND(B2265&gt;=10,B2265&lt;=14),sel_ev_daily*sel_dayshare/5,IF(OR(B2265&gt;=22,B2265&lt;=5),sel_ev_daily*(1-sel_dayshare)/8,0))</f>
        <v/>
      </c>
    </row>
    <row r="2266">
      <c r="A2266" s="6" t="inlineStr">
        <is>
          <t>2012-10-03</t>
        </is>
      </c>
      <c r="B2266" s="6" t="n">
        <v>8</v>
      </c>
      <c r="C2266" s="6" t="n">
        <v>0.60915</v>
      </c>
      <c r="D2266" s="6" t="n">
        <v>0.4679</v>
      </c>
      <c r="E2266" s="6">
        <f>C2266*sel_scale</f>
        <v/>
      </c>
      <c r="F2266" s="6">
        <f>IF(AND(B2266&gt;=10,B2266&lt;=14),sel_ev_daily*sel_dayshare/5,IF(OR(B2266&gt;=22,B2266&lt;=5),sel_ev_daily*(1-sel_dayshare)/8,0))</f>
        <v/>
      </c>
    </row>
    <row r="2267">
      <c r="A2267" s="6" t="inlineStr">
        <is>
          <t>2012-10-03</t>
        </is>
      </c>
      <c r="B2267" s="6" t="n">
        <v>9</v>
      </c>
      <c r="C2267" s="6" t="n">
        <v>0.57435</v>
      </c>
      <c r="D2267" s="6" t="n">
        <v>0.61752</v>
      </c>
      <c r="E2267" s="6">
        <f>C2267*sel_scale</f>
        <v/>
      </c>
      <c r="F2267" s="6">
        <f>IF(AND(B2267&gt;=10,B2267&lt;=14),sel_ev_daily*sel_dayshare/5,IF(OR(B2267&gt;=22,B2267&lt;=5),sel_ev_daily*(1-sel_dayshare)/8,0))</f>
        <v/>
      </c>
    </row>
    <row r="2268">
      <c r="A2268" s="6" t="inlineStr">
        <is>
          <t>2012-10-03</t>
        </is>
      </c>
      <c r="B2268" s="6" t="n">
        <v>10</v>
      </c>
      <c r="C2268" s="6" t="n">
        <v>0.54101</v>
      </c>
      <c r="D2268" s="6" t="n">
        <v>0.71032</v>
      </c>
      <c r="E2268" s="6">
        <f>C2268*sel_scale</f>
        <v/>
      </c>
      <c r="F2268" s="6">
        <f>IF(AND(B2268&gt;=10,B2268&lt;=14),sel_ev_daily*sel_dayshare/5,IF(OR(B2268&gt;=22,B2268&lt;=5),sel_ev_daily*(1-sel_dayshare)/8,0))</f>
        <v/>
      </c>
    </row>
    <row r="2269">
      <c r="A2269" s="6" t="inlineStr">
        <is>
          <t>2012-10-03</t>
        </is>
      </c>
      <c r="B2269" s="6" t="n">
        <v>11</v>
      </c>
      <c r="C2269" s="6" t="n">
        <v>0.50836</v>
      </c>
      <c r="D2269" s="6" t="n">
        <v>0.74248</v>
      </c>
      <c r="E2269" s="6">
        <f>C2269*sel_scale</f>
        <v/>
      </c>
      <c r="F2269" s="6">
        <f>IF(AND(B2269&gt;=10,B2269&lt;=14),sel_ev_daily*sel_dayshare/5,IF(OR(B2269&gt;=22,B2269&lt;=5),sel_ev_daily*(1-sel_dayshare)/8,0))</f>
        <v/>
      </c>
    </row>
    <row r="2270">
      <c r="A2270" s="6" t="inlineStr">
        <is>
          <t>2012-10-03</t>
        </is>
      </c>
      <c r="B2270" s="6" t="n">
        <v>12</v>
      </c>
      <c r="C2270" s="6" t="n">
        <v>0.51415</v>
      </c>
      <c r="D2270" s="6" t="n">
        <v>0.72702</v>
      </c>
      <c r="E2270" s="6">
        <f>C2270*sel_scale</f>
        <v/>
      </c>
      <c r="F2270" s="6">
        <f>IF(AND(B2270&gt;=10,B2270&lt;=14),sel_ev_daily*sel_dayshare/5,IF(OR(B2270&gt;=22,B2270&lt;=5),sel_ev_daily*(1-sel_dayshare)/8,0))</f>
        <v/>
      </c>
    </row>
    <row r="2271">
      <c r="A2271" s="6" t="inlineStr">
        <is>
          <t>2012-10-03</t>
        </is>
      </c>
      <c r="B2271" s="6" t="n">
        <v>13</v>
      </c>
      <c r="C2271" s="6" t="n">
        <v>0.49672</v>
      </c>
      <c r="D2271" s="6" t="n">
        <v>0.65444</v>
      </c>
      <c r="E2271" s="6">
        <f>C2271*sel_scale</f>
        <v/>
      </c>
      <c r="F2271" s="6">
        <f>IF(AND(B2271&gt;=10,B2271&lt;=14),sel_ev_daily*sel_dayshare/5,IF(OR(B2271&gt;=22,B2271&lt;=5),sel_ev_daily*(1-sel_dayshare)/8,0))</f>
        <v/>
      </c>
    </row>
    <row r="2272">
      <c r="A2272" s="6" t="inlineStr">
        <is>
          <t>2012-10-03</t>
        </is>
      </c>
      <c r="B2272" s="6" t="n">
        <v>14</v>
      </c>
      <c r="C2272" s="6" t="n">
        <v>0.46094</v>
      </c>
      <c r="D2272" s="6" t="n">
        <v>0.51483</v>
      </c>
      <c r="E2272" s="6">
        <f>C2272*sel_scale</f>
        <v/>
      </c>
      <c r="F2272" s="6">
        <f>IF(AND(B2272&gt;=10,B2272&lt;=14),sel_ev_daily*sel_dayshare/5,IF(OR(B2272&gt;=22,B2272&lt;=5),sel_ev_daily*(1-sel_dayshare)/8,0))</f>
        <v/>
      </c>
    </row>
    <row r="2273">
      <c r="A2273" s="6" t="inlineStr">
        <is>
          <t>2012-10-03</t>
        </is>
      </c>
      <c r="B2273" s="6" t="n">
        <v>15</v>
      </c>
      <c r="C2273" s="6" t="n">
        <v>0.46296</v>
      </c>
      <c r="D2273" s="6" t="n">
        <v>0.32156</v>
      </c>
      <c r="E2273" s="6">
        <f>C2273*sel_scale</f>
        <v/>
      </c>
      <c r="F2273" s="6">
        <f>IF(AND(B2273&gt;=10,B2273&lt;=14),sel_ev_daily*sel_dayshare/5,IF(OR(B2273&gt;=22,B2273&lt;=5),sel_ev_daily*(1-sel_dayshare)/8,0))</f>
        <v/>
      </c>
    </row>
    <row r="2274">
      <c r="A2274" s="6" t="inlineStr">
        <is>
          <t>2012-10-03</t>
        </is>
      </c>
      <c r="B2274" s="6" t="n">
        <v>16</v>
      </c>
      <c r="C2274" s="6" t="n">
        <v>0.51146</v>
      </c>
      <c r="D2274" s="6" t="n">
        <v>0.13995</v>
      </c>
      <c r="E2274" s="6">
        <f>C2274*sel_scale</f>
        <v/>
      </c>
      <c r="F2274" s="6">
        <f>IF(AND(B2274&gt;=10,B2274&lt;=14),sel_ev_daily*sel_dayshare/5,IF(OR(B2274&gt;=22,B2274&lt;=5),sel_ev_daily*(1-sel_dayshare)/8,0))</f>
        <v/>
      </c>
    </row>
    <row r="2275">
      <c r="A2275" s="6" t="inlineStr">
        <is>
          <t>2012-10-03</t>
        </is>
      </c>
      <c r="B2275" s="6" t="n">
        <v>17</v>
      </c>
      <c r="C2275" s="6" t="n">
        <v>0.66817</v>
      </c>
      <c r="D2275" s="6" t="n">
        <v>0.0186</v>
      </c>
      <c r="E2275" s="6">
        <f>C2275*sel_scale</f>
        <v/>
      </c>
      <c r="F2275" s="6">
        <f>IF(AND(B2275&gt;=10,B2275&lt;=14),sel_ev_daily*sel_dayshare/5,IF(OR(B2275&gt;=22,B2275&lt;=5),sel_ev_daily*(1-sel_dayshare)/8,0))</f>
        <v/>
      </c>
    </row>
    <row r="2276">
      <c r="A2276" s="6" t="inlineStr">
        <is>
          <t>2012-10-03</t>
        </is>
      </c>
      <c r="B2276" s="6" t="n">
        <v>18</v>
      </c>
      <c r="C2276" s="6" t="n">
        <v>0.90711</v>
      </c>
      <c r="D2276" s="6" t="n">
        <v>2e-05</v>
      </c>
      <c r="E2276" s="6">
        <f>C2276*sel_scale</f>
        <v/>
      </c>
      <c r="F2276" s="6">
        <f>IF(AND(B2276&gt;=10,B2276&lt;=14),sel_ev_daily*sel_dayshare/5,IF(OR(B2276&gt;=22,B2276&lt;=5),sel_ev_daily*(1-sel_dayshare)/8,0))</f>
        <v/>
      </c>
    </row>
    <row r="2277">
      <c r="A2277" s="6" t="inlineStr">
        <is>
          <t>2012-10-03</t>
        </is>
      </c>
      <c r="B2277" s="6" t="n">
        <v>19</v>
      </c>
      <c r="C2277" s="6" t="n">
        <v>0.83594</v>
      </c>
      <c r="D2277" s="6" t="n">
        <v>0.00014</v>
      </c>
      <c r="E2277" s="6">
        <f>C2277*sel_scale</f>
        <v/>
      </c>
      <c r="F2277" s="6">
        <f>IF(AND(B2277&gt;=10,B2277&lt;=14),sel_ev_daily*sel_dayshare/5,IF(OR(B2277&gt;=22,B2277&lt;=5),sel_ev_daily*(1-sel_dayshare)/8,0))</f>
        <v/>
      </c>
    </row>
    <row r="2278">
      <c r="A2278" s="6" t="inlineStr">
        <is>
          <t>2012-10-03</t>
        </is>
      </c>
      <c r="B2278" s="6" t="n">
        <v>20</v>
      </c>
      <c r="C2278" s="6" t="n">
        <v>0.81404</v>
      </c>
      <c r="D2278" s="6" t="n">
        <v>6.999999999999999e-05</v>
      </c>
      <c r="E2278" s="6">
        <f>C2278*sel_scale</f>
        <v/>
      </c>
      <c r="F2278" s="6">
        <f>IF(AND(B2278&gt;=10,B2278&lt;=14),sel_ev_daily*sel_dayshare/5,IF(OR(B2278&gt;=22,B2278&lt;=5),sel_ev_daily*(1-sel_dayshare)/8,0))</f>
        <v/>
      </c>
    </row>
    <row r="2279">
      <c r="A2279" s="6" t="inlineStr">
        <is>
          <t>2012-10-03</t>
        </is>
      </c>
      <c r="B2279" s="6" t="n">
        <v>21</v>
      </c>
      <c r="C2279" s="6" t="n">
        <v>0.72228</v>
      </c>
      <c r="D2279" s="6" t="n">
        <v>0.00013</v>
      </c>
      <c r="E2279" s="6">
        <f>C2279*sel_scale</f>
        <v/>
      </c>
      <c r="F2279" s="6">
        <f>IF(AND(B2279&gt;=10,B2279&lt;=14),sel_ev_daily*sel_dayshare/5,IF(OR(B2279&gt;=22,B2279&lt;=5),sel_ev_daily*(1-sel_dayshare)/8,0))</f>
        <v/>
      </c>
    </row>
    <row r="2280">
      <c r="A2280" s="6" t="inlineStr">
        <is>
          <t>2012-10-03</t>
        </is>
      </c>
      <c r="B2280" s="6" t="n">
        <v>22</v>
      </c>
      <c r="C2280" s="6" t="n">
        <v>0.69343</v>
      </c>
      <c r="D2280" s="6" t="n">
        <v>0.00011</v>
      </c>
      <c r="E2280" s="6">
        <f>C2280*sel_scale</f>
        <v/>
      </c>
      <c r="F2280" s="6">
        <f>IF(AND(B2280&gt;=10,B2280&lt;=14),sel_ev_daily*sel_dayshare/5,IF(OR(B2280&gt;=22,B2280&lt;=5),sel_ev_daily*(1-sel_dayshare)/8,0))</f>
        <v/>
      </c>
    </row>
    <row r="2281">
      <c r="A2281" s="6" t="inlineStr">
        <is>
          <t>2012-10-03</t>
        </is>
      </c>
      <c r="B2281" s="6" t="n">
        <v>23</v>
      </c>
      <c r="C2281" s="6" t="n">
        <v>0.87024</v>
      </c>
      <c r="D2281" s="6" t="n">
        <v>0.00016</v>
      </c>
      <c r="E2281" s="6">
        <f>C2281*sel_scale</f>
        <v/>
      </c>
      <c r="F2281" s="6">
        <f>IF(AND(B2281&gt;=10,B2281&lt;=14),sel_ev_daily*sel_dayshare/5,IF(OR(B2281&gt;=22,B2281&lt;=5),sel_ev_daily*(1-sel_dayshare)/8,0))</f>
        <v/>
      </c>
    </row>
    <row r="2282">
      <c r="A2282" s="6" t="inlineStr">
        <is>
          <t>2012-10-04</t>
        </is>
      </c>
      <c r="B2282" s="6" t="n">
        <v>0</v>
      </c>
      <c r="C2282" s="6" t="n">
        <v>0.8525</v>
      </c>
      <c r="D2282" s="6" t="n">
        <v>8.000000000000001e-05</v>
      </c>
      <c r="E2282" s="6">
        <f>C2282*sel_scale</f>
        <v/>
      </c>
      <c r="F2282" s="6">
        <f>IF(AND(B2282&gt;=10,B2282&lt;=14),sel_ev_daily*sel_dayshare/5,IF(OR(B2282&gt;=22,B2282&lt;=5),sel_ev_daily*(1-sel_dayshare)/8,0))</f>
        <v/>
      </c>
    </row>
    <row r="2283">
      <c r="A2283" s="6" t="inlineStr">
        <is>
          <t>2012-10-04</t>
        </is>
      </c>
      <c r="B2283" s="6" t="n">
        <v>1</v>
      </c>
      <c r="C2283" s="6" t="n">
        <v>0.66196</v>
      </c>
      <c r="D2283" s="6" t="n">
        <v>9.000000000000001e-05</v>
      </c>
      <c r="E2283" s="6">
        <f>C2283*sel_scale</f>
        <v/>
      </c>
      <c r="F2283" s="6">
        <f>IF(AND(B2283&gt;=10,B2283&lt;=14),sel_ev_daily*sel_dayshare/5,IF(OR(B2283&gt;=22,B2283&lt;=5),sel_ev_daily*(1-sel_dayshare)/8,0))</f>
        <v/>
      </c>
    </row>
    <row r="2284">
      <c r="A2284" s="6" t="inlineStr">
        <is>
          <t>2012-10-04</t>
        </is>
      </c>
      <c r="B2284" s="6" t="n">
        <v>2</v>
      </c>
      <c r="C2284" s="6" t="n">
        <v>0.42343</v>
      </c>
      <c r="D2284" s="6" t="n">
        <v>4e-05</v>
      </c>
      <c r="E2284" s="6">
        <f>C2284*sel_scale</f>
        <v/>
      </c>
      <c r="F2284" s="6">
        <f>IF(AND(B2284&gt;=10,B2284&lt;=14),sel_ev_daily*sel_dayshare/5,IF(OR(B2284&gt;=22,B2284&lt;=5),sel_ev_daily*(1-sel_dayshare)/8,0))</f>
        <v/>
      </c>
    </row>
    <row r="2285">
      <c r="A2285" s="6" t="inlineStr">
        <is>
          <t>2012-10-04</t>
        </is>
      </c>
      <c r="B2285" s="6" t="n">
        <v>3</v>
      </c>
      <c r="C2285" s="6" t="n">
        <v>0.3528</v>
      </c>
      <c r="D2285" s="6" t="n">
        <v>0.0001</v>
      </c>
      <c r="E2285" s="6">
        <f>C2285*sel_scale</f>
        <v/>
      </c>
      <c r="F2285" s="6">
        <f>IF(AND(B2285&gt;=10,B2285&lt;=14),sel_ev_daily*sel_dayshare/5,IF(OR(B2285&gt;=22,B2285&lt;=5),sel_ev_daily*(1-sel_dayshare)/8,0))</f>
        <v/>
      </c>
    </row>
    <row r="2286">
      <c r="A2286" s="6" t="inlineStr">
        <is>
          <t>2012-10-04</t>
        </is>
      </c>
      <c r="B2286" s="6" t="n">
        <v>4</v>
      </c>
      <c r="C2286" s="6" t="n">
        <v>0.34821</v>
      </c>
      <c r="D2286" s="6" t="n">
        <v>8.000000000000001e-05</v>
      </c>
      <c r="E2286" s="6">
        <f>C2286*sel_scale</f>
        <v/>
      </c>
      <c r="F2286" s="6">
        <f>IF(AND(B2286&gt;=10,B2286&lt;=14),sel_ev_daily*sel_dayshare/5,IF(OR(B2286&gt;=22,B2286&lt;=5),sel_ev_daily*(1-sel_dayshare)/8,0))</f>
        <v/>
      </c>
    </row>
    <row r="2287">
      <c r="A2287" s="6" t="inlineStr">
        <is>
          <t>2012-10-04</t>
        </is>
      </c>
      <c r="B2287" s="6" t="n">
        <v>5</v>
      </c>
      <c r="C2287" s="6" t="n">
        <v>0.42809</v>
      </c>
      <c r="D2287" s="6" t="n">
        <v>0.00251</v>
      </c>
      <c r="E2287" s="6">
        <f>C2287*sel_scale</f>
        <v/>
      </c>
      <c r="F2287" s="6">
        <f>IF(AND(B2287&gt;=10,B2287&lt;=14),sel_ev_daily*sel_dayshare/5,IF(OR(B2287&gt;=22,B2287&lt;=5),sel_ev_daily*(1-sel_dayshare)/8,0))</f>
        <v/>
      </c>
    </row>
    <row r="2288">
      <c r="A2288" s="6" t="inlineStr">
        <is>
          <t>2012-10-04</t>
        </is>
      </c>
      <c r="B2288" s="6" t="n">
        <v>6</v>
      </c>
      <c r="C2288" s="6" t="n">
        <v>0.57451</v>
      </c>
      <c r="D2288" s="6" t="n">
        <v>0.08147</v>
      </c>
      <c r="E2288" s="6">
        <f>C2288*sel_scale</f>
        <v/>
      </c>
      <c r="F2288" s="6">
        <f>IF(AND(B2288&gt;=10,B2288&lt;=14),sel_ev_daily*sel_dayshare/5,IF(OR(B2288&gt;=22,B2288&lt;=5),sel_ev_daily*(1-sel_dayshare)/8,0))</f>
        <v/>
      </c>
    </row>
    <row r="2289">
      <c r="A2289" s="6" t="inlineStr">
        <is>
          <t>2012-10-04</t>
        </is>
      </c>
      <c r="B2289" s="6" t="n">
        <v>7</v>
      </c>
      <c r="C2289" s="6" t="n">
        <v>0.58992</v>
      </c>
      <c r="D2289" s="6" t="n">
        <v>0.27062</v>
      </c>
      <c r="E2289" s="6">
        <f>C2289*sel_scale</f>
        <v/>
      </c>
      <c r="F2289" s="6">
        <f>IF(AND(B2289&gt;=10,B2289&lt;=14),sel_ev_daily*sel_dayshare/5,IF(OR(B2289&gt;=22,B2289&lt;=5),sel_ev_daily*(1-sel_dayshare)/8,0))</f>
        <v/>
      </c>
    </row>
    <row r="2290">
      <c r="A2290" s="6" t="inlineStr">
        <is>
          <t>2012-10-04</t>
        </is>
      </c>
      <c r="B2290" s="6" t="n">
        <v>8</v>
      </c>
      <c r="C2290" s="6" t="n">
        <v>0.62212</v>
      </c>
      <c r="D2290" s="6" t="n">
        <v>0.47157</v>
      </c>
      <c r="E2290" s="6">
        <f>C2290*sel_scale</f>
        <v/>
      </c>
      <c r="F2290" s="6">
        <f>IF(AND(B2290&gt;=10,B2290&lt;=14),sel_ev_daily*sel_dayshare/5,IF(OR(B2290&gt;=22,B2290&lt;=5),sel_ev_daily*(1-sel_dayshare)/8,0))</f>
        <v/>
      </c>
    </row>
    <row r="2291">
      <c r="A2291" s="6" t="inlineStr">
        <is>
          <t>2012-10-04</t>
        </is>
      </c>
      <c r="B2291" s="6" t="n">
        <v>9</v>
      </c>
      <c r="C2291" s="6" t="n">
        <v>0.55125</v>
      </c>
      <c r="D2291" s="6" t="n">
        <v>0.62608</v>
      </c>
      <c r="E2291" s="6">
        <f>C2291*sel_scale</f>
        <v/>
      </c>
      <c r="F2291" s="6">
        <f>IF(AND(B2291&gt;=10,B2291&lt;=14),sel_ev_daily*sel_dayshare/5,IF(OR(B2291&gt;=22,B2291&lt;=5),sel_ev_daily*(1-sel_dayshare)/8,0))</f>
        <v/>
      </c>
    </row>
    <row r="2292">
      <c r="A2292" s="6" t="inlineStr">
        <is>
          <t>2012-10-04</t>
        </is>
      </c>
      <c r="B2292" s="6" t="n">
        <v>10</v>
      </c>
      <c r="C2292" s="6" t="n">
        <v>0.52232</v>
      </c>
      <c r="D2292" s="6" t="n">
        <v>0.71543</v>
      </c>
      <c r="E2292" s="6">
        <f>C2292*sel_scale</f>
        <v/>
      </c>
      <c r="F2292" s="6">
        <f>IF(AND(B2292&gt;=10,B2292&lt;=14),sel_ev_daily*sel_dayshare/5,IF(OR(B2292&gt;=22,B2292&lt;=5),sel_ev_daily*(1-sel_dayshare)/8,0))</f>
        <v/>
      </c>
    </row>
    <row r="2293">
      <c r="A2293" s="6" t="inlineStr">
        <is>
          <t>2012-10-04</t>
        </is>
      </c>
      <c r="B2293" s="6" t="n">
        <v>11</v>
      </c>
      <c r="C2293" s="6" t="n">
        <v>0.48225</v>
      </c>
      <c r="D2293" s="6" t="n">
        <v>0.74044</v>
      </c>
      <c r="E2293" s="6">
        <f>C2293*sel_scale</f>
        <v/>
      </c>
      <c r="F2293" s="6">
        <f>IF(AND(B2293&gt;=10,B2293&lt;=14),sel_ev_daily*sel_dayshare/5,IF(OR(B2293&gt;=22,B2293&lt;=5),sel_ev_daily*(1-sel_dayshare)/8,0))</f>
        <v/>
      </c>
    </row>
    <row r="2294">
      <c r="A2294" s="6" t="inlineStr">
        <is>
          <t>2012-10-04</t>
        </is>
      </c>
      <c r="B2294" s="6" t="n">
        <v>12</v>
      </c>
      <c r="C2294" s="6" t="n">
        <v>0.5440199999999999</v>
      </c>
      <c r="D2294" s="6" t="n">
        <v>0.7134200000000001</v>
      </c>
      <c r="E2294" s="6">
        <f>C2294*sel_scale</f>
        <v/>
      </c>
      <c r="F2294" s="6">
        <f>IF(AND(B2294&gt;=10,B2294&lt;=14),sel_ev_daily*sel_dayshare/5,IF(OR(B2294&gt;=22,B2294&lt;=5),sel_ev_daily*(1-sel_dayshare)/8,0))</f>
        <v/>
      </c>
    </row>
    <row r="2295">
      <c r="A2295" s="6" t="inlineStr">
        <is>
          <t>2012-10-04</t>
        </is>
      </c>
      <c r="B2295" s="6" t="n">
        <v>13</v>
      </c>
      <c r="C2295" s="6" t="n">
        <v>0.5301</v>
      </c>
      <c r="D2295" s="6" t="n">
        <v>0.6342100000000001</v>
      </c>
      <c r="E2295" s="6">
        <f>C2295*sel_scale</f>
        <v/>
      </c>
      <c r="F2295" s="6">
        <f>IF(AND(B2295&gt;=10,B2295&lt;=14),sel_ev_daily*sel_dayshare/5,IF(OR(B2295&gt;=22,B2295&lt;=5),sel_ev_daily*(1-sel_dayshare)/8,0))</f>
        <v/>
      </c>
    </row>
    <row r="2296">
      <c r="A2296" s="6" t="inlineStr">
        <is>
          <t>2012-10-04</t>
        </is>
      </c>
      <c r="B2296" s="6" t="n">
        <v>14</v>
      </c>
      <c r="C2296" s="6" t="n">
        <v>0.53134</v>
      </c>
      <c r="D2296" s="6" t="n">
        <v>0.5279</v>
      </c>
      <c r="E2296" s="6">
        <f>C2296*sel_scale</f>
        <v/>
      </c>
      <c r="F2296" s="6">
        <f>IF(AND(B2296&gt;=10,B2296&lt;=14),sel_ev_daily*sel_dayshare/5,IF(OR(B2296&gt;=22,B2296&lt;=5),sel_ev_daily*(1-sel_dayshare)/8,0))</f>
        <v/>
      </c>
    </row>
    <row r="2297">
      <c r="A2297" s="6" t="inlineStr">
        <is>
          <t>2012-10-04</t>
        </is>
      </c>
      <c r="B2297" s="6" t="n">
        <v>15</v>
      </c>
      <c r="C2297" s="6" t="n">
        <v>0.57791</v>
      </c>
      <c r="D2297" s="6" t="n">
        <v>0.33935</v>
      </c>
      <c r="E2297" s="6">
        <f>C2297*sel_scale</f>
        <v/>
      </c>
      <c r="F2297" s="6">
        <f>IF(AND(B2297&gt;=10,B2297&lt;=14),sel_ev_daily*sel_dayshare/5,IF(OR(B2297&gt;=22,B2297&lt;=5),sel_ev_daily*(1-sel_dayshare)/8,0))</f>
        <v/>
      </c>
    </row>
    <row r="2298">
      <c r="A2298" s="6" t="inlineStr">
        <is>
          <t>2012-10-04</t>
        </is>
      </c>
      <c r="B2298" s="6" t="n">
        <v>16</v>
      </c>
      <c r="C2298" s="6" t="n">
        <v>0.59273</v>
      </c>
      <c r="D2298" s="6" t="n">
        <v>0.14002</v>
      </c>
      <c r="E2298" s="6">
        <f>C2298*sel_scale</f>
        <v/>
      </c>
      <c r="F2298" s="6">
        <f>IF(AND(B2298&gt;=10,B2298&lt;=14),sel_ev_daily*sel_dayshare/5,IF(OR(B2298&gt;=22,B2298&lt;=5),sel_ev_daily*(1-sel_dayshare)/8,0))</f>
        <v/>
      </c>
    </row>
    <row r="2299">
      <c r="A2299" s="6" t="inlineStr">
        <is>
          <t>2012-10-04</t>
        </is>
      </c>
      <c r="B2299" s="6" t="n">
        <v>17</v>
      </c>
      <c r="C2299" s="6" t="n">
        <v>0.73138</v>
      </c>
      <c r="D2299" s="6" t="n">
        <v>0.01833</v>
      </c>
      <c r="E2299" s="6">
        <f>C2299*sel_scale</f>
        <v/>
      </c>
      <c r="F2299" s="6">
        <f>IF(AND(B2299&gt;=10,B2299&lt;=14),sel_ev_daily*sel_dayshare/5,IF(OR(B2299&gt;=22,B2299&lt;=5),sel_ev_daily*(1-sel_dayshare)/8,0))</f>
        <v/>
      </c>
    </row>
    <row r="2300">
      <c r="A2300" s="6" t="inlineStr">
        <is>
          <t>2012-10-04</t>
        </is>
      </c>
      <c r="B2300" s="6" t="n">
        <v>18</v>
      </c>
      <c r="C2300" s="6" t="n">
        <v>0.92156</v>
      </c>
      <c r="D2300" s="6" t="n">
        <v>5e-05</v>
      </c>
      <c r="E2300" s="6">
        <f>C2300*sel_scale</f>
        <v/>
      </c>
      <c r="F2300" s="6">
        <f>IF(AND(B2300&gt;=10,B2300&lt;=14),sel_ev_daily*sel_dayshare/5,IF(OR(B2300&gt;=22,B2300&lt;=5),sel_ev_daily*(1-sel_dayshare)/8,0))</f>
        <v/>
      </c>
    </row>
    <row r="2301">
      <c r="A2301" s="6" t="inlineStr">
        <is>
          <t>2012-10-04</t>
        </is>
      </c>
      <c r="B2301" s="6" t="n">
        <v>19</v>
      </c>
      <c r="C2301" s="6" t="n">
        <v>0.84343</v>
      </c>
      <c r="D2301" s="6" t="n">
        <v>6e-05</v>
      </c>
      <c r="E2301" s="6">
        <f>C2301*sel_scale</f>
        <v/>
      </c>
      <c r="F2301" s="6">
        <f>IF(AND(B2301&gt;=10,B2301&lt;=14),sel_ev_daily*sel_dayshare/5,IF(OR(B2301&gt;=22,B2301&lt;=5),sel_ev_daily*(1-sel_dayshare)/8,0))</f>
        <v/>
      </c>
    </row>
    <row r="2302">
      <c r="A2302" s="6" t="inlineStr">
        <is>
          <t>2012-10-04</t>
        </is>
      </c>
      <c r="B2302" s="6" t="n">
        <v>20</v>
      </c>
      <c r="C2302" s="6" t="n">
        <v>0.81665</v>
      </c>
      <c r="D2302" s="6" t="n">
        <v>0.00013</v>
      </c>
      <c r="E2302" s="6">
        <f>C2302*sel_scale</f>
        <v/>
      </c>
      <c r="F2302" s="6">
        <f>IF(AND(B2302&gt;=10,B2302&lt;=14),sel_ev_daily*sel_dayshare/5,IF(OR(B2302&gt;=22,B2302&lt;=5),sel_ev_daily*(1-sel_dayshare)/8,0))</f>
        <v/>
      </c>
    </row>
    <row r="2303">
      <c r="A2303" s="6" t="inlineStr">
        <is>
          <t>2012-10-04</t>
        </is>
      </c>
      <c r="B2303" s="6" t="n">
        <v>21</v>
      </c>
      <c r="C2303" s="6" t="n">
        <v>0.7489400000000001</v>
      </c>
      <c r="D2303" s="6" t="n">
        <v>0.00016</v>
      </c>
      <c r="E2303" s="6">
        <f>C2303*sel_scale</f>
        <v/>
      </c>
      <c r="F2303" s="6">
        <f>IF(AND(B2303&gt;=10,B2303&lt;=14),sel_ev_daily*sel_dayshare/5,IF(OR(B2303&gt;=22,B2303&lt;=5),sel_ev_daily*(1-sel_dayshare)/8,0))</f>
        <v/>
      </c>
    </row>
    <row r="2304">
      <c r="A2304" s="6" t="inlineStr">
        <is>
          <t>2012-10-04</t>
        </is>
      </c>
      <c r="B2304" s="6" t="n">
        <v>22</v>
      </c>
      <c r="C2304" s="6" t="n">
        <v>0.72811</v>
      </c>
      <c r="D2304" s="6" t="n">
        <v>4e-05</v>
      </c>
      <c r="E2304" s="6">
        <f>C2304*sel_scale</f>
        <v/>
      </c>
      <c r="F2304" s="6">
        <f>IF(AND(B2304&gt;=10,B2304&lt;=14),sel_ev_daily*sel_dayshare/5,IF(OR(B2304&gt;=22,B2304&lt;=5),sel_ev_daily*(1-sel_dayshare)/8,0))</f>
        <v/>
      </c>
    </row>
    <row r="2305">
      <c r="A2305" s="6" t="inlineStr">
        <is>
          <t>2012-10-04</t>
        </is>
      </c>
      <c r="B2305" s="6" t="n">
        <v>23</v>
      </c>
      <c r="C2305" s="6" t="n">
        <v>0.83861</v>
      </c>
      <c r="D2305" s="6" t="n">
        <v>8.000000000000001e-05</v>
      </c>
      <c r="E2305" s="6">
        <f>C2305*sel_scale</f>
        <v/>
      </c>
      <c r="F2305" s="6">
        <f>IF(AND(B2305&gt;=10,B2305&lt;=14),sel_ev_daily*sel_dayshare/5,IF(OR(B2305&gt;=22,B2305&lt;=5),sel_ev_daily*(1-sel_dayshare)/8,0))</f>
        <v/>
      </c>
    </row>
    <row r="2306">
      <c r="A2306" s="6" t="inlineStr">
        <is>
          <t>2012-10-05</t>
        </is>
      </c>
      <c r="B2306" s="6" t="n">
        <v>0</v>
      </c>
      <c r="C2306" s="6" t="n">
        <v>0.90799</v>
      </c>
      <c r="D2306" s="6" t="n">
        <v>0.0001</v>
      </c>
      <c r="E2306" s="6">
        <f>C2306*sel_scale</f>
        <v/>
      </c>
      <c r="F2306" s="6">
        <f>IF(AND(B2306&gt;=10,B2306&lt;=14),sel_ev_daily*sel_dayshare/5,IF(OR(B2306&gt;=22,B2306&lt;=5),sel_ev_daily*(1-sel_dayshare)/8,0))</f>
        <v/>
      </c>
    </row>
    <row r="2307">
      <c r="A2307" s="6" t="inlineStr">
        <is>
          <t>2012-10-05</t>
        </is>
      </c>
      <c r="B2307" s="6" t="n">
        <v>1</v>
      </c>
      <c r="C2307" s="6" t="n">
        <v>0.61675</v>
      </c>
      <c r="D2307" s="6" t="n">
        <v>6.999999999999999e-05</v>
      </c>
      <c r="E2307" s="6">
        <f>C2307*sel_scale</f>
        <v/>
      </c>
      <c r="F2307" s="6">
        <f>IF(AND(B2307&gt;=10,B2307&lt;=14),sel_ev_daily*sel_dayshare/5,IF(OR(B2307&gt;=22,B2307&lt;=5),sel_ev_daily*(1-sel_dayshare)/8,0))</f>
        <v/>
      </c>
    </row>
    <row r="2308">
      <c r="A2308" s="6" t="inlineStr">
        <is>
          <t>2012-10-05</t>
        </is>
      </c>
      <c r="B2308" s="6" t="n">
        <v>2</v>
      </c>
      <c r="C2308" s="6" t="n">
        <v>0.42785</v>
      </c>
      <c r="D2308" s="6" t="n">
        <v>0.0001</v>
      </c>
      <c r="E2308" s="6">
        <f>C2308*sel_scale</f>
        <v/>
      </c>
      <c r="F2308" s="6">
        <f>IF(AND(B2308&gt;=10,B2308&lt;=14),sel_ev_daily*sel_dayshare/5,IF(OR(B2308&gt;=22,B2308&lt;=5),sel_ev_daily*(1-sel_dayshare)/8,0))</f>
        <v/>
      </c>
    </row>
    <row r="2309">
      <c r="A2309" s="6" t="inlineStr">
        <is>
          <t>2012-10-05</t>
        </is>
      </c>
      <c r="B2309" s="6" t="n">
        <v>3</v>
      </c>
      <c r="C2309" s="6" t="n">
        <v>0.37704</v>
      </c>
      <c r="D2309" s="6" t="n">
        <v>8.000000000000001e-05</v>
      </c>
      <c r="E2309" s="6">
        <f>C2309*sel_scale</f>
        <v/>
      </c>
      <c r="F2309" s="6">
        <f>IF(AND(B2309&gt;=10,B2309&lt;=14),sel_ev_daily*sel_dayshare/5,IF(OR(B2309&gt;=22,B2309&lt;=5),sel_ev_daily*(1-sel_dayshare)/8,0))</f>
        <v/>
      </c>
    </row>
    <row r="2310">
      <c r="A2310" s="6" t="inlineStr">
        <is>
          <t>2012-10-05</t>
        </is>
      </c>
      <c r="B2310" s="6" t="n">
        <v>4</v>
      </c>
      <c r="C2310" s="6" t="n">
        <v>0.37164</v>
      </c>
      <c r="D2310" s="6" t="n">
        <v>3e-05</v>
      </c>
      <c r="E2310" s="6">
        <f>C2310*sel_scale</f>
        <v/>
      </c>
      <c r="F2310" s="6">
        <f>IF(AND(B2310&gt;=10,B2310&lt;=14),sel_ev_daily*sel_dayshare/5,IF(OR(B2310&gt;=22,B2310&lt;=5),sel_ev_daily*(1-sel_dayshare)/8,0))</f>
        <v/>
      </c>
    </row>
    <row r="2311">
      <c r="A2311" s="6" t="inlineStr">
        <is>
          <t>2012-10-05</t>
        </is>
      </c>
      <c r="B2311" s="6" t="n">
        <v>5</v>
      </c>
      <c r="C2311" s="6" t="n">
        <v>0.41879</v>
      </c>
      <c r="D2311" s="6" t="n">
        <v>0.0027</v>
      </c>
      <c r="E2311" s="6">
        <f>C2311*sel_scale</f>
        <v/>
      </c>
      <c r="F2311" s="6">
        <f>IF(AND(B2311&gt;=10,B2311&lt;=14),sel_ev_daily*sel_dayshare/5,IF(OR(B2311&gt;=22,B2311&lt;=5),sel_ev_daily*(1-sel_dayshare)/8,0))</f>
        <v/>
      </c>
    </row>
    <row r="2312">
      <c r="A2312" s="6" t="inlineStr">
        <is>
          <t>2012-10-05</t>
        </is>
      </c>
      <c r="B2312" s="6" t="n">
        <v>6</v>
      </c>
      <c r="C2312" s="6" t="n">
        <v>0.55986</v>
      </c>
      <c r="D2312" s="6" t="n">
        <v>0.07951999999999999</v>
      </c>
      <c r="E2312" s="6">
        <f>C2312*sel_scale</f>
        <v/>
      </c>
      <c r="F2312" s="6">
        <f>IF(AND(B2312&gt;=10,B2312&lt;=14),sel_ev_daily*sel_dayshare/5,IF(OR(B2312&gt;=22,B2312&lt;=5),sel_ev_daily*(1-sel_dayshare)/8,0))</f>
        <v/>
      </c>
    </row>
    <row r="2313">
      <c r="A2313" s="6" t="inlineStr">
        <is>
          <t>2012-10-05</t>
        </is>
      </c>
      <c r="B2313" s="6" t="n">
        <v>7</v>
      </c>
      <c r="C2313" s="6" t="n">
        <v>0.56171</v>
      </c>
      <c r="D2313" s="6" t="n">
        <v>0.26157</v>
      </c>
      <c r="E2313" s="6">
        <f>C2313*sel_scale</f>
        <v/>
      </c>
      <c r="F2313" s="6">
        <f>IF(AND(B2313&gt;=10,B2313&lt;=14),sel_ev_daily*sel_dayshare/5,IF(OR(B2313&gt;=22,B2313&lt;=5),sel_ev_daily*(1-sel_dayshare)/8,0))</f>
        <v/>
      </c>
    </row>
    <row r="2314">
      <c r="A2314" s="6" t="inlineStr">
        <is>
          <t>2012-10-05</t>
        </is>
      </c>
      <c r="B2314" s="6" t="n">
        <v>8</v>
      </c>
      <c r="C2314" s="6" t="n">
        <v>0.61037</v>
      </c>
      <c r="D2314" s="6" t="n">
        <v>0.45637</v>
      </c>
      <c r="E2314" s="6">
        <f>C2314*sel_scale</f>
        <v/>
      </c>
      <c r="F2314" s="6">
        <f>IF(AND(B2314&gt;=10,B2314&lt;=14),sel_ev_daily*sel_dayshare/5,IF(OR(B2314&gt;=22,B2314&lt;=5),sel_ev_daily*(1-sel_dayshare)/8,0))</f>
        <v/>
      </c>
    </row>
    <row r="2315">
      <c r="A2315" s="6" t="inlineStr">
        <is>
          <t>2012-10-05</t>
        </is>
      </c>
      <c r="B2315" s="6" t="n">
        <v>9</v>
      </c>
      <c r="C2315" s="6" t="n">
        <v>0.56588</v>
      </c>
      <c r="D2315" s="6" t="n">
        <v>0.6051299999999999</v>
      </c>
      <c r="E2315" s="6">
        <f>C2315*sel_scale</f>
        <v/>
      </c>
      <c r="F2315" s="6">
        <f>IF(AND(B2315&gt;=10,B2315&lt;=14),sel_ev_daily*sel_dayshare/5,IF(OR(B2315&gt;=22,B2315&lt;=5),sel_ev_daily*(1-sel_dayshare)/8,0))</f>
        <v/>
      </c>
    </row>
    <row r="2316">
      <c r="A2316" s="6" t="inlineStr">
        <is>
          <t>2012-10-05</t>
        </is>
      </c>
      <c r="B2316" s="6" t="n">
        <v>10</v>
      </c>
      <c r="C2316" s="6" t="n">
        <v>0.54996</v>
      </c>
      <c r="D2316" s="6" t="n">
        <v>0.69616</v>
      </c>
      <c r="E2316" s="6">
        <f>C2316*sel_scale</f>
        <v/>
      </c>
      <c r="F2316" s="6">
        <f>IF(AND(B2316&gt;=10,B2316&lt;=14),sel_ev_daily*sel_dayshare/5,IF(OR(B2316&gt;=22,B2316&lt;=5),sel_ev_daily*(1-sel_dayshare)/8,0))</f>
        <v/>
      </c>
    </row>
    <row r="2317">
      <c r="A2317" s="6" t="inlineStr">
        <is>
          <t>2012-10-05</t>
        </is>
      </c>
      <c r="B2317" s="6" t="n">
        <v>11</v>
      </c>
      <c r="C2317" s="6" t="n">
        <v>0.58165</v>
      </c>
      <c r="D2317" s="6" t="n">
        <v>0.72684</v>
      </c>
      <c r="E2317" s="6">
        <f>C2317*sel_scale</f>
        <v/>
      </c>
      <c r="F2317" s="6">
        <f>IF(AND(B2317&gt;=10,B2317&lt;=14),sel_ev_daily*sel_dayshare/5,IF(OR(B2317&gt;=22,B2317&lt;=5),sel_ev_daily*(1-sel_dayshare)/8,0))</f>
        <v/>
      </c>
    </row>
    <row r="2318">
      <c r="A2318" s="6" t="inlineStr">
        <is>
          <t>2012-10-05</t>
        </is>
      </c>
      <c r="B2318" s="6" t="n">
        <v>12</v>
      </c>
      <c r="C2318" s="6" t="n">
        <v>0.62395</v>
      </c>
      <c r="D2318" s="6" t="n">
        <v>0.71121</v>
      </c>
      <c r="E2318" s="6">
        <f>C2318*sel_scale</f>
        <v/>
      </c>
      <c r="F2318" s="6">
        <f>IF(AND(B2318&gt;=10,B2318&lt;=14),sel_ev_daily*sel_dayshare/5,IF(OR(B2318&gt;=22,B2318&lt;=5),sel_ev_daily*(1-sel_dayshare)/8,0))</f>
        <v/>
      </c>
    </row>
    <row r="2319">
      <c r="A2319" s="6" t="inlineStr">
        <is>
          <t>2012-10-05</t>
        </is>
      </c>
      <c r="B2319" s="6" t="n">
        <v>13</v>
      </c>
      <c r="C2319" s="6" t="n">
        <v>0.66852</v>
      </c>
      <c r="D2319" s="6" t="n">
        <v>0.63381</v>
      </c>
      <c r="E2319" s="6">
        <f>C2319*sel_scale</f>
        <v/>
      </c>
      <c r="F2319" s="6">
        <f>IF(AND(B2319&gt;=10,B2319&lt;=14),sel_ev_daily*sel_dayshare/5,IF(OR(B2319&gt;=22,B2319&lt;=5),sel_ev_daily*(1-sel_dayshare)/8,0))</f>
        <v/>
      </c>
    </row>
    <row r="2320">
      <c r="A2320" s="6" t="inlineStr">
        <is>
          <t>2012-10-05</t>
        </is>
      </c>
      <c r="B2320" s="6" t="n">
        <v>14</v>
      </c>
      <c r="C2320" s="6" t="n">
        <v>0.72862</v>
      </c>
      <c r="D2320" s="6" t="n">
        <v>0.50648</v>
      </c>
      <c r="E2320" s="6">
        <f>C2320*sel_scale</f>
        <v/>
      </c>
      <c r="F2320" s="6">
        <f>IF(AND(B2320&gt;=10,B2320&lt;=14),sel_ev_daily*sel_dayshare/5,IF(OR(B2320&gt;=22,B2320&lt;=5),sel_ev_daily*(1-sel_dayshare)/8,0))</f>
        <v/>
      </c>
    </row>
    <row r="2321">
      <c r="A2321" s="6" t="inlineStr">
        <is>
          <t>2012-10-05</t>
        </is>
      </c>
      <c r="B2321" s="6" t="n">
        <v>15</v>
      </c>
      <c r="C2321" s="6" t="n">
        <v>0.72832</v>
      </c>
      <c r="D2321" s="6" t="n">
        <v>0.30807</v>
      </c>
      <c r="E2321" s="6">
        <f>C2321*sel_scale</f>
        <v/>
      </c>
      <c r="F2321" s="6">
        <f>IF(AND(B2321&gt;=10,B2321&lt;=14),sel_ev_daily*sel_dayshare/5,IF(OR(B2321&gt;=22,B2321&lt;=5),sel_ev_daily*(1-sel_dayshare)/8,0))</f>
        <v/>
      </c>
    </row>
    <row r="2322">
      <c r="A2322" s="6" t="inlineStr">
        <is>
          <t>2012-10-05</t>
        </is>
      </c>
      <c r="B2322" s="6" t="n">
        <v>16</v>
      </c>
      <c r="C2322" s="6" t="n">
        <v>0.70666</v>
      </c>
      <c r="D2322" s="6" t="n">
        <v>0.11854</v>
      </c>
      <c r="E2322" s="6">
        <f>C2322*sel_scale</f>
        <v/>
      </c>
      <c r="F2322" s="6">
        <f>IF(AND(B2322&gt;=10,B2322&lt;=14),sel_ev_daily*sel_dayshare/5,IF(OR(B2322&gt;=22,B2322&lt;=5),sel_ev_daily*(1-sel_dayshare)/8,0))</f>
        <v/>
      </c>
    </row>
    <row r="2323">
      <c r="A2323" s="6" t="inlineStr">
        <is>
          <t>2012-10-05</t>
        </is>
      </c>
      <c r="B2323" s="6" t="n">
        <v>17</v>
      </c>
      <c r="C2323" s="6" t="n">
        <v>0.75132</v>
      </c>
      <c r="D2323" s="6" t="n">
        <v>0.0092</v>
      </c>
      <c r="E2323" s="6">
        <f>C2323*sel_scale</f>
        <v/>
      </c>
      <c r="F2323" s="6">
        <f>IF(AND(B2323&gt;=10,B2323&lt;=14),sel_ev_daily*sel_dayshare/5,IF(OR(B2323&gt;=22,B2323&lt;=5),sel_ev_daily*(1-sel_dayshare)/8,0))</f>
        <v/>
      </c>
    </row>
    <row r="2324">
      <c r="A2324" s="6" t="inlineStr">
        <is>
          <t>2012-10-05</t>
        </is>
      </c>
      <c r="B2324" s="6" t="n">
        <v>18</v>
      </c>
      <c r="C2324" s="6" t="n">
        <v>0.8960399999999999</v>
      </c>
      <c r="D2324" s="6" t="n">
        <v>6e-05</v>
      </c>
      <c r="E2324" s="6">
        <f>C2324*sel_scale</f>
        <v/>
      </c>
      <c r="F2324" s="6">
        <f>IF(AND(B2324&gt;=10,B2324&lt;=14),sel_ev_daily*sel_dayshare/5,IF(OR(B2324&gt;=22,B2324&lt;=5),sel_ev_daily*(1-sel_dayshare)/8,0))</f>
        <v/>
      </c>
    </row>
    <row r="2325">
      <c r="A2325" s="6" t="inlineStr">
        <is>
          <t>2012-10-05</t>
        </is>
      </c>
      <c r="B2325" s="6" t="n">
        <v>19</v>
      </c>
      <c r="C2325" s="6" t="n">
        <v>0.80453</v>
      </c>
      <c r="D2325" s="6" t="n">
        <v>6e-05</v>
      </c>
      <c r="E2325" s="6">
        <f>C2325*sel_scale</f>
        <v/>
      </c>
      <c r="F2325" s="6">
        <f>IF(AND(B2325&gt;=10,B2325&lt;=14),sel_ev_daily*sel_dayshare/5,IF(OR(B2325&gt;=22,B2325&lt;=5),sel_ev_daily*(1-sel_dayshare)/8,0))</f>
        <v/>
      </c>
    </row>
    <row r="2326">
      <c r="A2326" s="6" t="inlineStr">
        <is>
          <t>2012-10-05</t>
        </is>
      </c>
      <c r="B2326" s="6" t="n">
        <v>20</v>
      </c>
      <c r="C2326" s="6" t="n">
        <v>0.7499</v>
      </c>
      <c r="D2326" s="6" t="n">
        <v>6e-05</v>
      </c>
      <c r="E2326" s="6">
        <f>C2326*sel_scale</f>
        <v/>
      </c>
      <c r="F2326" s="6">
        <f>IF(AND(B2326&gt;=10,B2326&lt;=14),sel_ev_daily*sel_dayshare/5,IF(OR(B2326&gt;=22,B2326&lt;=5),sel_ev_daily*(1-sel_dayshare)/8,0))</f>
        <v/>
      </c>
    </row>
    <row r="2327">
      <c r="A2327" s="6" t="inlineStr">
        <is>
          <t>2012-10-05</t>
        </is>
      </c>
      <c r="B2327" s="6" t="n">
        <v>21</v>
      </c>
      <c r="C2327" s="6" t="n">
        <v>0.705</v>
      </c>
      <c r="D2327" s="6" t="n">
        <v>0.00012</v>
      </c>
      <c r="E2327" s="6">
        <f>C2327*sel_scale</f>
        <v/>
      </c>
      <c r="F2327" s="6">
        <f>IF(AND(B2327&gt;=10,B2327&lt;=14),sel_ev_daily*sel_dayshare/5,IF(OR(B2327&gt;=22,B2327&lt;=5),sel_ev_daily*(1-sel_dayshare)/8,0))</f>
        <v/>
      </c>
    </row>
    <row r="2328">
      <c r="A2328" s="6" t="inlineStr">
        <is>
          <t>2012-10-05</t>
        </is>
      </c>
      <c r="B2328" s="6" t="n">
        <v>22</v>
      </c>
      <c r="C2328" s="6" t="n">
        <v>0.7092000000000001</v>
      </c>
      <c r="D2328" s="6" t="n">
        <v>0.0001</v>
      </c>
      <c r="E2328" s="6">
        <f>C2328*sel_scale</f>
        <v/>
      </c>
      <c r="F2328" s="6">
        <f>IF(AND(B2328&gt;=10,B2328&lt;=14),sel_ev_daily*sel_dayshare/5,IF(OR(B2328&gt;=22,B2328&lt;=5),sel_ev_daily*(1-sel_dayshare)/8,0))</f>
        <v/>
      </c>
    </row>
    <row r="2329">
      <c r="A2329" s="6" t="inlineStr">
        <is>
          <t>2012-10-05</t>
        </is>
      </c>
      <c r="B2329" s="6" t="n">
        <v>23</v>
      </c>
      <c r="C2329" s="6" t="n">
        <v>0.84419</v>
      </c>
      <c r="D2329" s="6" t="n">
        <v>9.000000000000001e-05</v>
      </c>
      <c r="E2329" s="6">
        <f>C2329*sel_scale</f>
        <v/>
      </c>
      <c r="F2329" s="6">
        <f>IF(AND(B2329&gt;=10,B2329&lt;=14),sel_ev_daily*sel_dayshare/5,IF(OR(B2329&gt;=22,B2329&lt;=5),sel_ev_daily*(1-sel_dayshare)/8,0))</f>
        <v/>
      </c>
    </row>
    <row r="2330">
      <c r="A2330" s="6" t="inlineStr">
        <is>
          <t>2012-10-06</t>
        </is>
      </c>
      <c r="B2330" s="6" t="n">
        <v>0</v>
      </c>
      <c r="C2330" s="6" t="n">
        <v>0.83755</v>
      </c>
      <c r="D2330" s="6" t="n">
        <v>4e-05</v>
      </c>
      <c r="E2330" s="6">
        <f>C2330*sel_scale</f>
        <v/>
      </c>
      <c r="F2330" s="6">
        <f>IF(AND(B2330&gt;=10,B2330&lt;=14),sel_ev_daily*sel_dayshare/5,IF(OR(B2330&gt;=22,B2330&lt;=5),sel_ev_daily*(1-sel_dayshare)/8,0))</f>
        <v/>
      </c>
    </row>
    <row r="2331">
      <c r="A2331" s="6" t="inlineStr">
        <is>
          <t>2012-10-06</t>
        </is>
      </c>
      <c r="B2331" s="6" t="n">
        <v>1</v>
      </c>
      <c r="C2331" s="6" t="n">
        <v>0.61654</v>
      </c>
      <c r="D2331" s="6" t="n">
        <v>0.00012</v>
      </c>
      <c r="E2331" s="6">
        <f>C2331*sel_scale</f>
        <v/>
      </c>
      <c r="F2331" s="6">
        <f>IF(AND(B2331&gt;=10,B2331&lt;=14),sel_ev_daily*sel_dayshare/5,IF(OR(B2331&gt;=22,B2331&lt;=5),sel_ev_daily*(1-sel_dayshare)/8,0))</f>
        <v/>
      </c>
    </row>
    <row r="2332">
      <c r="A2332" s="6" t="inlineStr">
        <is>
          <t>2012-10-06</t>
        </is>
      </c>
      <c r="B2332" s="6" t="n">
        <v>2</v>
      </c>
      <c r="C2332" s="6" t="n">
        <v>0.45057</v>
      </c>
      <c r="D2332" s="6" t="n">
        <v>5e-05</v>
      </c>
      <c r="E2332" s="6">
        <f>C2332*sel_scale</f>
        <v/>
      </c>
      <c r="F2332" s="6">
        <f>IF(AND(B2332&gt;=10,B2332&lt;=14),sel_ev_daily*sel_dayshare/5,IF(OR(B2332&gt;=22,B2332&lt;=5),sel_ev_daily*(1-sel_dayshare)/8,0))</f>
        <v/>
      </c>
    </row>
    <row r="2333">
      <c r="A2333" s="6" t="inlineStr">
        <is>
          <t>2012-10-06</t>
        </is>
      </c>
      <c r="B2333" s="6" t="n">
        <v>3</v>
      </c>
      <c r="C2333" s="6" t="n">
        <v>0.41088</v>
      </c>
      <c r="D2333" s="6" t="n">
        <v>0.00013</v>
      </c>
      <c r="E2333" s="6">
        <f>C2333*sel_scale</f>
        <v/>
      </c>
      <c r="F2333" s="6">
        <f>IF(AND(B2333&gt;=10,B2333&lt;=14),sel_ev_daily*sel_dayshare/5,IF(OR(B2333&gt;=22,B2333&lt;=5),sel_ev_daily*(1-sel_dayshare)/8,0))</f>
        <v/>
      </c>
    </row>
    <row r="2334">
      <c r="A2334" s="6" t="inlineStr">
        <is>
          <t>2012-10-06</t>
        </is>
      </c>
      <c r="B2334" s="6" t="n">
        <v>4</v>
      </c>
      <c r="C2334" s="6" t="n">
        <v>0.35352</v>
      </c>
      <c r="D2334" s="6" t="n">
        <v>4e-05</v>
      </c>
      <c r="E2334" s="6">
        <f>C2334*sel_scale</f>
        <v/>
      </c>
      <c r="F2334" s="6">
        <f>IF(AND(B2334&gt;=10,B2334&lt;=14),sel_ev_daily*sel_dayshare/5,IF(OR(B2334&gt;=22,B2334&lt;=5),sel_ev_daily*(1-sel_dayshare)/8,0))</f>
        <v/>
      </c>
    </row>
    <row r="2335">
      <c r="A2335" s="6" t="inlineStr">
        <is>
          <t>2012-10-06</t>
        </is>
      </c>
      <c r="B2335" s="6" t="n">
        <v>5</v>
      </c>
      <c r="C2335" s="6" t="n">
        <v>0.39691</v>
      </c>
      <c r="D2335" s="6" t="n">
        <v>6.999999999999999e-05</v>
      </c>
      <c r="E2335" s="6">
        <f>C2335*sel_scale</f>
        <v/>
      </c>
      <c r="F2335" s="6">
        <f>IF(AND(B2335&gt;=10,B2335&lt;=14),sel_ev_daily*sel_dayshare/5,IF(OR(B2335&gt;=22,B2335&lt;=5),sel_ev_daily*(1-sel_dayshare)/8,0))</f>
        <v/>
      </c>
    </row>
    <row r="2336">
      <c r="A2336" s="6" t="inlineStr">
        <is>
          <t>2012-10-06</t>
        </is>
      </c>
      <c r="B2336" s="6" t="n">
        <v>6</v>
      </c>
      <c r="C2336" s="6" t="n">
        <v>0.48289</v>
      </c>
      <c r="D2336" s="6" t="n">
        <v>0.01188</v>
      </c>
      <c r="E2336" s="6">
        <f>C2336*sel_scale</f>
        <v/>
      </c>
      <c r="F2336" s="6">
        <f>IF(AND(B2336&gt;=10,B2336&lt;=14),sel_ev_daily*sel_dayshare/5,IF(OR(B2336&gt;=22,B2336&lt;=5),sel_ev_daily*(1-sel_dayshare)/8,0))</f>
        <v/>
      </c>
    </row>
    <row r="2337">
      <c r="A2337" s="6" t="inlineStr">
        <is>
          <t>2012-10-06</t>
        </is>
      </c>
      <c r="B2337" s="6" t="n">
        <v>7</v>
      </c>
      <c r="C2337" s="6" t="n">
        <v>0.543</v>
      </c>
      <c r="D2337" s="6" t="n">
        <v>0.0525</v>
      </c>
      <c r="E2337" s="6">
        <f>C2337*sel_scale</f>
        <v/>
      </c>
      <c r="F2337" s="6">
        <f>IF(AND(B2337&gt;=10,B2337&lt;=14),sel_ev_daily*sel_dayshare/5,IF(OR(B2337&gt;=22,B2337&lt;=5),sel_ev_daily*(1-sel_dayshare)/8,0))</f>
        <v/>
      </c>
    </row>
    <row r="2338">
      <c r="A2338" s="6" t="inlineStr">
        <is>
          <t>2012-10-06</t>
        </is>
      </c>
      <c r="B2338" s="6" t="n">
        <v>8</v>
      </c>
      <c r="C2338" s="6" t="n">
        <v>0.6279</v>
      </c>
      <c r="D2338" s="6" t="n">
        <v>0.09456000000000001</v>
      </c>
      <c r="E2338" s="6">
        <f>C2338*sel_scale</f>
        <v/>
      </c>
      <c r="F2338" s="6">
        <f>IF(AND(B2338&gt;=10,B2338&lt;=14),sel_ev_daily*sel_dayshare/5,IF(OR(B2338&gt;=22,B2338&lt;=5),sel_ev_daily*(1-sel_dayshare)/8,0))</f>
        <v/>
      </c>
    </row>
    <row r="2339">
      <c r="A2339" s="6" t="inlineStr">
        <is>
          <t>2012-10-06</t>
        </is>
      </c>
      <c r="B2339" s="6" t="n">
        <v>9</v>
      </c>
      <c r="C2339" s="6" t="n">
        <v>0.64542</v>
      </c>
      <c r="D2339" s="6" t="n">
        <v>0.09923999999999999</v>
      </c>
      <c r="E2339" s="6">
        <f>C2339*sel_scale</f>
        <v/>
      </c>
      <c r="F2339" s="6">
        <f>IF(AND(B2339&gt;=10,B2339&lt;=14),sel_ev_daily*sel_dayshare/5,IF(OR(B2339&gt;=22,B2339&lt;=5),sel_ev_daily*(1-sel_dayshare)/8,0))</f>
        <v/>
      </c>
    </row>
    <row r="2340">
      <c r="A2340" s="6" t="inlineStr">
        <is>
          <t>2012-10-06</t>
        </is>
      </c>
      <c r="B2340" s="6" t="n">
        <v>10</v>
      </c>
      <c r="C2340" s="6" t="n">
        <v>0.67036</v>
      </c>
      <c r="D2340" s="6" t="n">
        <v>0.11716</v>
      </c>
      <c r="E2340" s="6">
        <f>C2340*sel_scale</f>
        <v/>
      </c>
      <c r="F2340" s="6">
        <f>IF(AND(B2340&gt;=10,B2340&lt;=14),sel_ev_daily*sel_dayshare/5,IF(OR(B2340&gt;=22,B2340&lt;=5),sel_ev_daily*(1-sel_dayshare)/8,0))</f>
        <v/>
      </c>
    </row>
    <row r="2341">
      <c r="A2341" s="6" t="inlineStr">
        <is>
          <t>2012-10-06</t>
        </is>
      </c>
      <c r="B2341" s="6" t="n">
        <v>11</v>
      </c>
      <c r="C2341" s="6" t="n">
        <v>0.63353</v>
      </c>
      <c r="D2341" s="6" t="n">
        <v>0.1616</v>
      </c>
      <c r="E2341" s="6">
        <f>C2341*sel_scale</f>
        <v/>
      </c>
      <c r="F2341" s="6">
        <f>IF(AND(B2341&gt;=10,B2341&lt;=14),sel_ev_daily*sel_dayshare/5,IF(OR(B2341&gt;=22,B2341&lt;=5),sel_ev_daily*(1-sel_dayshare)/8,0))</f>
        <v/>
      </c>
    </row>
    <row r="2342">
      <c r="A2342" s="6" t="inlineStr">
        <is>
          <t>2012-10-06</t>
        </is>
      </c>
      <c r="B2342" s="6" t="n">
        <v>12</v>
      </c>
      <c r="C2342" s="6" t="n">
        <v>0.64062</v>
      </c>
      <c r="D2342" s="6" t="n">
        <v>0.19514</v>
      </c>
      <c r="E2342" s="6">
        <f>C2342*sel_scale</f>
        <v/>
      </c>
      <c r="F2342" s="6">
        <f>IF(AND(B2342&gt;=10,B2342&lt;=14),sel_ev_daily*sel_dayshare/5,IF(OR(B2342&gt;=22,B2342&lt;=5),sel_ev_daily*(1-sel_dayshare)/8,0))</f>
        <v/>
      </c>
    </row>
    <row r="2343">
      <c r="A2343" s="6" t="inlineStr">
        <is>
          <t>2012-10-06</t>
        </is>
      </c>
      <c r="B2343" s="6" t="n">
        <v>13</v>
      </c>
      <c r="C2343" s="6" t="n">
        <v>0.6425</v>
      </c>
      <c r="D2343" s="6" t="n">
        <v>0.17558</v>
      </c>
      <c r="E2343" s="6">
        <f>C2343*sel_scale</f>
        <v/>
      </c>
      <c r="F2343" s="6">
        <f>IF(AND(B2343&gt;=10,B2343&lt;=14),sel_ev_daily*sel_dayshare/5,IF(OR(B2343&gt;=22,B2343&lt;=5),sel_ev_daily*(1-sel_dayshare)/8,0))</f>
        <v/>
      </c>
    </row>
    <row r="2344">
      <c r="A2344" s="6" t="inlineStr">
        <is>
          <t>2012-10-06</t>
        </is>
      </c>
      <c r="B2344" s="6" t="n">
        <v>14</v>
      </c>
      <c r="C2344" s="6" t="n">
        <v>0.60163</v>
      </c>
      <c r="D2344" s="6" t="n">
        <v>0.15613</v>
      </c>
      <c r="E2344" s="6">
        <f>C2344*sel_scale</f>
        <v/>
      </c>
      <c r="F2344" s="6">
        <f>IF(AND(B2344&gt;=10,B2344&lt;=14),sel_ev_daily*sel_dayshare/5,IF(OR(B2344&gt;=22,B2344&lt;=5),sel_ev_daily*(1-sel_dayshare)/8,0))</f>
        <v/>
      </c>
    </row>
    <row r="2345">
      <c r="A2345" s="6" t="inlineStr">
        <is>
          <t>2012-10-06</t>
        </is>
      </c>
      <c r="B2345" s="6" t="n">
        <v>15</v>
      </c>
      <c r="C2345" s="6" t="n">
        <v>0.66713</v>
      </c>
      <c r="D2345" s="6" t="n">
        <v>0.11261</v>
      </c>
      <c r="E2345" s="6">
        <f>C2345*sel_scale</f>
        <v/>
      </c>
      <c r="F2345" s="6">
        <f>IF(AND(B2345&gt;=10,B2345&lt;=14),sel_ev_daily*sel_dayshare/5,IF(OR(B2345&gt;=22,B2345&lt;=5),sel_ev_daily*(1-sel_dayshare)/8,0))</f>
        <v/>
      </c>
    </row>
    <row r="2346">
      <c r="A2346" s="6" t="inlineStr">
        <is>
          <t>2012-10-06</t>
        </is>
      </c>
      <c r="B2346" s="6" t="n">
        <v>16</v>
      </c>
      <c r="C2346" s="6" t="n">
        <v>0.7201</v>
      </c>
      <c r="D2346" s="6" t="n">
        <v>0.03808</v>
      </c>
      <c r="E2346" s="6">
        <f>C2346*sel_scale</f>
        <v/>
      </c>
      <c r="F2346" s="6">
        <f>IF(AND(B2346&gt;=10,B2346&lt;=14),sel_ev_daily*sel_dayshare/5,IF(OR(B2346&gt;=22,B2346&lt;=5),sel_ev_daily*(1-sel_dayshare)/8,0))</f>
        <v/>
      </c>
    </row>
    <row r="2347">
      <c r="A2347" s="6" t="inlineStr">
        <is>
          <t>2012-10-06</t>
        </is>
      </c>
      <c r="B2347" s="6" t="n">
        <v>17</v>
      </c>
      <c r="C2347" s="6" t="n">
        <v>0.89612</v>
      </c>
      <c r="D2347" s="6" t="n">
        <v>0.00161</v>
      </c>
      <c r="E2347" s="6">
        <f>C2347*sel_scale</f>
        <v/>
      </c>
      <c r="F2347" s="6">
        <f>IF(AND(B2347&gt;=10,B2347&lt;=14),sel_ev_daily*sel_dayshare/5,IF(OR(B2347&gt;=22,B2347&lt;=5),sel_ev_daily*(1-sel_dayshare)/8,0))</f>
        <v/>
      </c>
    </row>
    <row r="2348">
      <c r="A2348" s="6" t="inlineStr">
        <is>
          <t>2012-10-06</t>
        </is>
      </c>
      <c r="B2348" s="6" t="n">
        <v>18</v>
      </c>
      <c r="C2348" s="6" t="n">
        <v>0.9656</v>
      </c>
      <c r="D2348" s="6" t="n">
        <v>8.000000000000001e-05</v>
      </c>
      <c r="E2348" s="6">
        <f>C2348*sel_scale</f>
        <v/>
      </c>
      <c r="F2348" s="6">
        <f>IF(AND(B2348&gt;=10,B2348&lt;=14),sel_ev_daily*sel_dayshare/5,IF(OR(B2348&gt;=22,B2348&lt;=5),sel_ev_daily*(1-sel_dayshare)/8,0))</f>
        <v/>
      </c>
    </row>
    <row r="2349">
      <c r="A2349" s="6" t="inlineStr">
        <is>
          <t>2012-10-06</t>
        </is>
      </c>
      <c r="B2349" s="6" t="n">
        <v>19</v>
      </c>
      <c r="C2349" s="6" t="n">
        <v>0.80858</v>
      </c>
      <c r="D2349" s="6" t="n">
        <v>0.00013</v>
      </c>
      <c r="E2349" s="6">
        <f>C2349*sel_scale</f>
        <v/>
      </c>
      <c r="F2349" s="6">
        <f>IF(AND(B2349&gt;=10,B2349&lt;=14),sel_ev_daily*sel_dayshare/5,IF(OR(B2349&gt;=22,B2349&lt;=5),sel_ev_daily*(1-sel_dayshare)/8,0))</f>
        <v/>
      </c>
    </row>
    <row r="2350">
      <c r="A2350" s="6" t="inlineStr">
        <is>
          <t>2012-10-06</t>
        </is>
      </c>
      <c r="B2350" s="6" t="n">
        <v>20</v>
      </c>
      <c r="C2350" s="6" t="n">
        <v>0.7533300000000001</v>
      </c>
      <c r="D2350" s="6" t="n">
        <v>0.00015</v>
      </c>
      <c r="E2350" s="6">
        <f>C2350*sel_scale</f>
        <v/>
      </c>
      <c r="F2350" s="6">
        <f>IF(AND(B2350&gt;=10,B2350&lt;=14),sel_ev_daily*sel_dayshare/5,IF(OR(B2350&gt;=22,B2350&lt;=5),sel_ev_daily*(1-sel_dayshare)/8,0))</f>
        <v/>
      </c>
    </row>
    <row r="2351">
      <c r="A2351" s="6" t="inlineStr">
        <is>
          <t>2012-10-06</t>
        </is>
      </c>
      <c r="B2351" s="6" t="n">
        <v>21</v>
      </c>
      <c r="C2351" s="6" t="n">
        <v>0.71521</v>
      </c>
      <c r="D2351" s="6" t="n">
        <v>9.000000000000001e-05</v>
      </c>
      <c r="E2351" s="6">
        <f>C2351*sel_scale</f>
        <v/>
      </c>
      <c r="F2351" s="6">
        <f>IF(AND(B2351&gt;=10,B2351&lt;=14),sel_ev_daily*sel_dayshare/5,IF(OR(B2351&gt;=22,B2351&lt;=5),sel_ev_daily*(1-sel_dayshare)/8,0))</f>
        <v/>
      </c>
    </row>
    <row r="2352">
      <c r="A2352" s="6" t="inlineStr">
        <is>
          <t>2012-10-06</t>
        </is>
      </c>
      <c r="B2352" s="6" t="n">
        <v>22</v>
      </c>
      <c r="C2352" s="6" t="n">
        <v>0.73625</v>
      </c>
      <c r="D2352" s="6" t="n">
        <v>0.00014</v>
      </c>
      <c r="E2352" s="6">
        <f>C2352*sel_scale</f>
        <v/>
      </c>
      <c r="F2352" s="6">
        <f>IF(AND(B2352&gt;=10,B2352&lt;=14),sel_ev_daily*sel_dayshare/5,IF(OR(B2352&gt;=22,B2352&lt;=5),sel_ev_daily*(1-sel_dayshare)/8,0))</f>
        <v/>
      </c>
    </row>
    <row r="2353">
      <c r="A2353" s="6" t="inlineStr">
        <is>
          <t>2012-10-06</t>
        </is>
      </c>
      <c r="B2353" s="6" t="n">
        <v>23</v>
      </c>
      <c r="C2353" s="6" t="n">
        <v>0.90946</v>
      </c>
      <c r="D2353" s="6" t="n">
        <v>0.0001</v>
      </c>
      <c r="E2353" s="6">
        <f>C2353*sel_scale</f>
        <v/>
      </c>
      <c r="F2353" s="6">
        <f>IF(AND(B2353&gt;=10,B2353&lt;=14),sel_ev_daily*sel_dayshare/5,IF(OR(B2353&gt;=22,B2353&lt;=5),sel_ev_daily*(1-sel_dayshare)/8,0))</f>
        <v/>
      </c>
    </row>
    <row r="2354">
      <c r="A2354" s="6" t="inlineStr">
        <is>
          <t>2012-10-07</t>
        </is>
      </c>
      <c r="B2354" s="6" t="n">
        <v>0</v>
      </c>
      <c r="C2354" s="6" t="n">
        <v>0.97719</v>
      </c>
      <c r="D2354" s="6" t="n">
        <v>6.999999999999999e-05</v>
      </c>
      <c r="E2354" s="6">
        <f>C2354*sel_scale</f>
        <v/>
      </c>
      <c r="F2354" s="6">
        <f>IF(AND(B2354&gt;=10,B2354&lt;=14),sel_ev_daily*sel_dayshare/5,IF(OR(B2354&gt;=22,B2354&lt;=5),sel_ev_daily*(1-sel_dayshare)/8,0))</f>
        <v/>
      </c>
    </row>
    <row r="2355">
      <c r="A2355" s="6" t="inlineStr">
        <is>
          <t>2012-10-07</t>
        </is>
      </c>
      <c r="B2355" s="6" t="n">
        <v>1</v>
      </c>
      <c r="C2355" s="6" t="n">
        <v>0.72232</v>
      </c>
      <c r="D2355" s="6" t="n">
        <v>9.000000000000001e-05</v>
      </c>
      <c r="E2355" s="6">
        <f>C2355*sel_scale</f>
        <v/>
      </c>
      <c r="F2355" s="6">
        <f>IF(AND(B2355&gt;=10,B2355&lt;=14),sel_ev_daily*sel_dayshare/5,IF(OR(B2355&gt;=22,B2355&lt;=5),sel_ev_daily*(1-sel_dayshare)/8,0))</f>
        <v/>
      </c>
    </row>
    <row r="2356">
      <c r="A2356" s="6" t="inlineStr">
        <is>
          <t>2012-10-07</t>
        </is>
      </c>
      <c r="B2356" s="6" t="n">
        <v>2</v>
      </c>
      <c r="C2356" s="6" t="n">
        <v>0</v>
      </c>
      <c r="D2356" s="6" t="n">
        <v>0</v>
      </c>
      <c r="E2356" s="6">
        <f>C2356*sel_scale</f>
        <v/>
      </c>
      <c r="F2356" s="6">
        <f>IF(AND(B2356&gt;=10,B2356&lt;=14),sel_ev_daily*sel_dayshare/5,IF(OR(B2356&gt;=22,B2356&lt;=5),sel_ev_daily*(1-sel_dayshare)/8,0))</f>
        <v/>
      </c>
    </row>
    <row r="2357">
      <c r="A2357" s="6" t="inlineStr">
        <is>
          <t>2012-10-07</t>
        </is>
      </c>
      <c r="B2357" s="6" t="n">
        <v>3</v>
      </c>
      <c r="C2357" s="6" t="n">
        <v>0.46384</v>
      </c>
      <c r="D2357" s="6" t="n">
        <v>5e-05</v>
      </c>
      <c r="E2357" s="6">
        <f>C2357*sel_scale</f>
        <v/>
      </c>
      <c r="F2357" s="6">
        <f>IF(AND(B2357&gt;=10,B2357&lt;=14),sel_ev_daily*sel_dayshare/5,IF(OR(B2357&gt;=22,B2357&lt;=5),sel_ev_daily*(1-sel_dayshare)/8,0))</f>
        <v/>
      </c>
    </row>
    <row r="2358">
      <c r="A2358" s="6" t="inlineStr">
        <is>
          <t>2012-10-07</t>
        </is>
      </c>
      <c r="B2358" s="6" t="n">
        <v>4</v>
      </c>
      <c r="C2358" s="6" t="n">
        <v>0.40487</v>
      </c>
      <c r="D2358" s="6" t="n">
        <v>4e-05</v>
      </c>
      <c r="E2358" s="6">
        <f>C2358*sel_scale</f>
        <v/>
      </c>
      <c r="F2358" s="6">
        <f>IF(AND(B2358&gt;=10,B2358&lt;=14),sel_ev_daily*sel_dayshare/5,IF(OR(B2358&gt;=22,B2358&lt;=5),sel_ev_daily*(1-sel_dayshare)/8,0))</f>
        <v/>
      </c>
    </row>
    <row r="2359">
      <c r="A2359" s="6" t="inlineStr">
        <is>
          <t>2012-10-07</t>
        </is>
      </c>
      <c r="B2359" s="6" t="n">
        <v>5</v>
      </c>
      <c r="C2359" s="6" t="n">
        <v>0.41262</v>
      </c>
      <c r="D2359" s="6" t="n">
        <v>8.000000000000001e-05</v>
      </c>
      <c r="E2359" s="6">
        <f>C2359*sel_scale</f>
        <v/>
      </c>
      <c r="F2359" s="6">
        <f>IF(AND(B2359&gt;=10,B2359&lt;=14),sel_ev_daily*sel_dayshare/5,IF(OR(B2359&gt;=22,B2359&lt;=5),sel_ev_daily*(1-sel_dayshare)/8,0))</f>
        <v/>
      </c>
    </row>
    <row r="2360">
      <c r="A2360" s="6" t="inlineStr">
        <is>
          <t>2012-10-07</t>
        </is>
      </c>
      <c r="B2360" s="6" t="n">
        <v>6</v>
      </c>
      <c r="C2360" s="6" t="n">
        <v>0.42962</v>
      </c>
      <c r="D2360" s="6" t="n">
        <v>0.00322</v>
      </c>
      <c r="E2360" s="6">
        <f>C2360*sel_scale</f>
        <v/>
      </c>
      <c r="F2360" s="6">
        <f>IF(AND(B2360&gt;=10,B2360&lt;=14),sel_ev_daily*sel_dayshare/5,IF(OR(B2360&gt;=22,B2360&lt;=5),sel_ev_daily*(1-sel_dayshare)/8,0))</f>
        <v/>
      </c>
    </row>
    <row r="2361">
      <c r="A2361" s="6" t="inlineStr">
        <is>
          <t>2012-10-07</t>
        </is>
      </c>
      <c r="B2361" s="6" t="n">
        <v>7</v>
      </c>
      <c r="C2361" s="6" t="n">
        <v>0.4822</v>
      </c>
      <c r="D2361" s="6" t="n">
        <v>0.08982</v>
      </c>
      <c r="E2361" s="6">
        <f>C2361*sel_scale</f>
        <v/>
      </c>
      <c r="F2361" s="6">
        <f>IF(AND(B2361&gt;=10,B2361&lt;=14),sel_ev_daily*sel_dayshare/5,IF(OR(B2361&gt;=22,B2361&lt;=5),sel_ev_daily*(1-sel_dayshare)/8,0))</f>
        <v/>
      </c>
    </row>
    <row r="2362">
      <c r="A2362" s="6" t="inlineStr">
        <is>
          <t>2012-10-07</t>
        </is>
      </c>
      <c r="B2362" s="6" t="n">
        <v>8</v>
      </c>
      <c r="C2362" s="6" t="n">
        <v>0.62035</v>
      </c>
      <c r="D2362" s="6" t="n">
        <v>0.28844</v>
      </c>
      <c r="E2362" s="6">
        <f>C2362*sel_scale</f>
        <v/>
      </c>
      <c r="F2362" s="6">
        <f>IF(AND(B2362&gt;=10,B2362&lt;=14),sel_ev_daily*sel_dayshare/5,IF(OR(B2362&gt;=22,B2362&lt;=5),sel_ev_daily*(1-sel_dayshare)/8,0))</f>
        <v/>
      </c>
    </row>
    <row r="2363">
      <c r="A2363" s="6" t="inlineStr">
        <is>
          <t>2012-10-07</t>
        </is>
      </c>
      <c r="B2363" s="6" t="n">
        <v>9</v>
      </c>
      <c r="C2363" s="6" t="n">
        <v>0.68227</v>
      </c>
      <c r="D2363" s="6" t="n">
        <v>0.49788</v>
      </c>
      <c r="E2363" s="6">
        <f>C2363*sel_scale</f>
        <v/>
      </c>
      <c r="F2363" s="6">
        <f>IF(AND(B2363&gt;=10,B2363&lt;=14),sel_ev_daily*sel_dayshare/5,IF(OR(B2363&gt;=22,B2363&lt;=5),sel_ev_daily*(1-sel_dayshare)/8,0))</f>
        <v/>
      </c>
    </row>
    <row r="2364">
      <c r="A2364" s="6" t="inlineStr">
        <is>
          <t>2012-10-07</t>
        </is>
      </c>
      <c r="B2364" s="6" t="n">
        <v>10</v>
      </c>
      <c r="C2364" s="6" t="n">
        <v>0.70423</v>
      </c>
      <c r="D2364" s="6" t="n">
        <v>0.6617</v>
      </c>
      <c r="E2364" s="6">
        <f>C2364*sel_scale</f>
        <v/>
      </c>
      <c r="F2364" s="6">
        <f>IF(AND(B2364&gt;=10,B2364&lt;=14),sel_ev_daily*sel_dayshare/5,IF(OR(B2364&gt;=22,B2364&lt;=5),sel_ev_daily*(1-sel_dayshare)/8,0))</f>
        <v/>
      </c>
    </row>
    <row r="2365">
      <c r="A2365" s="6" t="inlineStr">
        <is>
          <t>2012-10-07</t>
        </is>
      </c>
      <c r="B2365" s="6" t="n">
        <v>11</v>
      </c>
      <c r="C2365" s="6" t="n">
        <v>0.67382</v>
      </c>
      <c r="D2365" s="6" t="n">
        <v>0.76297</v>
      </c>
      <c r="E2365" s="6">
        <f>C2365*sel_scale</f>
        <v/>
      </c>
      <c r="F2365" s="6">
        <f>IF(AND(B2365&gt;=10,B2365&lt;=14),sel_ev_daily*sel_dayshare/5,IF(OR(B2365&gt;=22,B2365&lt;=5),sel_ev_daily*(1-sel_dayshare)/8,0))</f>
        <v/>
      </c>
    </row>
    <row r="2366">
      <c r="A2366" s="6" t="inlineStr">
        <is>
          <t>2012-10-07</t>
        </is>
      </c>
      <c r="B2366" s="6" t="n">
        <v>12</v>
      </c>
      <c r="C2366" s="6" t="n">
        <v>0.65749</v>
      </c>
      <c r="D2366" s="6" t="n">
        <v>0.79543</v>
      </c>
      <c r="E2366" s="6">
        <f>C2366*sel_scale</f>
        <v/>
      </c>
      <c r="F2366" s="6">
        <f>IF(AND(B2366&gt;=10,B2366&lt;=14),sel_ev_daily*sel_dayshare/5,IF(OR(B2366&gt;=22,B2366&lt;=5),sel_ev_daily*(1-sel_dayshare)/8,0))</f>
        <v/>
      </c>
    </row>
    <row r="2367">
      <c r="A2367" s="6" t="inlineStr">
        <is>
          <t>2012-10-07</t>
        </is>
      </c>
      <c r="B2367" s="6" t="n">
        <v>13</v>
      </c>
      <c r="C2367" s="6" t="n">
        <v>0.64641</v>
      </c>
      <c r="D2367" s="6" t="n">
        <v>0.77726</v>
      </c>
      <c r="E2367" s="6">
        <f>C2367*sel_scale</f>
        <v/>
      </c>
      <c r="F2367" s="6">
        <f>IF(AND(B2367&gt;=10,B2367&lt;=14),sel_ev_daily*sel_dayshare/5,IF(OR(B2367&gt;=22,B2367&lt;=5),sel_ev_daily*(1-sel_dayshare)/8,0))</f>
        <v/>
      </c>
    </row>
    <row r="2368">
      <c r="A2368" s="6" t="inlineStr">
        <is>
          <t>2012-10-07</t>
        </is>
      </c>
      <c r="B2368" s="6" t="n">
        <v>14</v>
      </c>
      <c r="C2368" s="6" t="n">
        <v>0.60602</v>
      </c>
      <c r="D2368" s="6" t="n">
        <v>0.70991</v>
      </c>
      <c r="E2368" s="6">
        <f>C2368*sel_scale</f>
        <v/>
      </c>
      <c r="F2368" s="6">
        <f>IF(AND(B2368&gt;=10,B2368&lt;=14),sel_ev_daily*sel_dayshare/5,IF(OR(B2368&gt;=22,B2368&lt;=5),sel_ev_daily*(1-sel_dayshare)/8,0))</f>
        <v/>
      </c>
    </row>
    <row r="2369">
      <c r="A2369" s="6" t="inlineStr">
        <is>
          <t>2012-10-07</t>
        </is>
      </c>
      <c r="B2369" s="6" t="n">
        <v>15</v>
      </c>
      <c r="C2369" s="6" t="n">
        <v>0.58439</v>
      </c>
      <c r="D2369" s="6" t="n">
        <v>0.5708299999999999</v>
      </c>
      <c r="E2369" s="6">
        <f>C2369*sel_scale</f>
        <v/>
      </c>
      <c r="F2369" s="6">
        <f>IF(AND(B2369&gt;=10,B2369&lt;=14),sel_ev_daily*sel_dayshare/5,IF(OR(B2369&gt;=22,B2369&lt;=5),sel_ev_daily*(1-sel_dayshare)/8,0))</f>
        <v/>
      </c>
    </row>
    <row r="2370">
      <c r="A2370" s="6" t="inlineStr">
        <is>
          <t>2012-10-07</t>
        </is>
      </c>
      <c r="B2370" s="6" t="n">
        <v>16</v>
      </c>
      <c r="C2370" s="6" t="n">
        <v>0.59426</v>
      </c>
      <c r="D2370" s="6" t="n">
        <v>0.3672</v>
      </c>
      <c r="E2370" s="6">
        <f>C2370*sel_scale</f>
        <v/>
      </c>
      <c r="F2370" s="6">
        <f>IF(AND(B2370&gt;=10,B2370&lt;=14),sel_ev_daily*sel_dayshare/5,IF(OR(B2370&gt;=22,B2370&lt;=5),sel_ev_daily*(1-sel_dayshare)/8,0))</f>
        <v/>
      </c>
    </row>
    <row r="2371">
      <c r="A2371" s="6" t="inlineStr">
        <is>
          <t>2012-10-07</t>
        </is>
      </c>
      <c r="B2371" s="6" t="n">
        <v>17</v>
      </c>
      <c r="C2371" s="6" t="n">
        <v>0.7543299999999999</v>
      </c>
      <c r="D2371" s="6" t="n">
        <v>0.15309</v>
      </c>
      <c r="E2371" s="6">
        <f>C2371*sel_scale</f>
        <v/>
      </c>
      <c r="F2371" s="6">
        <f>IF(AND(B2371&gt;=10,B2371&lt;=14),sel_ev_daily*sel_dayshare/5,IF(OR(B2371&gt;=22,B2371&lt;=5),sel_ev_daily*(1-sel_dayshare)/8,0))</f>
        <v/>
      </c>
    </row>
    <row r="2372">
      <c r="A2372" s="6" t="inlineStr">
        <is>
          <t>2012-10-07</t>
        </is>
      </c>
      <c r="B2372" s="6" t="n">
        <v>18</v>
      </c>
      <c r="C2372" s="6" t="n">
        <v>0.79229</v>
      </c>
      <c r="D2372" s="6" t="n">
        <v>0.02145</v>
      </c>
      <c r="E2372" s="6">
        <f>C2372*sel_scale</f>
        <v/>
      </c>
      <c r="F2372" s="6">
        <f>IF(AND(B2372&gt;=10,B2372&lt;=14),sel_ev_daily*sel_dayshare/5,IF(OR(B2372&gt;=22,B2372&lt;=5),sel_ev_daily*(1-sel_dayshare)/8,0))</f>
        <v/>
      </c>
    </row>
    <row r="2373">
      <c r="A2373" s="6" t="inlineStr">
        <is>
          <t>2012-10-07</t>
        </is>
      </c>
      <c r="B2373" s="6" t="n">
        <v>19</v>
      </c>
      <c r="C2373" s="6" t="n">
        <v>0.90468</v>
      </c>
      <c r="D2373" s="6" t="n">
        <v>0.00012</v>
      </c>
      <c r="E2373" s="6">
        <f>C2373*sel_scale</f>
        <v/>
      </c>
      <c r="F2373" s="6">
        <f>IF(AND(B2373&gt;=10,B2373&lt;=14),sel_ev_daily*sel_dayshare/5,IF(OR(B2373&gt;=22,B2373&lt;=5),sel_ev_daily*(1-sel_dayshare)/8,0))</f>
        <v/>
      </c>
    </row>
    <row r="2374">
      <c r="A2374" s="6" t="inlineStr">
        <is>
          <t>2012-10-07</t>
        </is>
      </c>
      <c r="B2374" s="6" t="n">
        <v>20</v>
      </c>
      <c r="C2374" s="6" t="n">
        <v>0.8918199999999999</v>
      </c>
      <c r="D2374" s="6" t="n">
        <v>0.00014</v>
      </c>
      <c r="E2374" s="6">
        <f>C2374*sel_scale</f>
        <v/>
      </c>
      <c r="F2374" s="6">
        <f>IF(AND(B2374&gt;=10,B2374&lt;=14),sel_ev_daily*sel_dayshare/5,IF(OR(B2374&gt;=22,B2374&lt;=5),sel_ev_daily*(1-sel_dayshare)/8,0))</f>
        <v/>
      </c>
    </row>
    <row r="2375">
      <c r="A2375" s="6" t="inlineStr">
        <is>
          <t>2012-10-07</t>
        </is>
      </c>
      <c r="B2375" s="6" t="n">
        <v>21</v>
      </c>
      <c r="C2375" s="6" t="n">
        <v>0.79702</v>
      </c>
      <c r="D2375" s="6" t="n">
        <v>0.0001</v>
      </c>
      <c r="E2375" s="6">
        <f>C2375*sel_scale</f>
        <v/>
      </c>
      <c r="F2375" s="6">
        <f>IF(AND(B2375&gt;=10,B2375&lt;=14),sel_ev_daily*sel_dayshare/5,IF(OR(B2375&gt;=22,B2375&lt;=5),sel_ev_daily*(1-sel_dayshare)/8,0))</f>
        <v/>
      </c>
    </row>
    <row r="2376">
      <c r="A2376" s="6" t="inlineStr">
        <is>
          <t>2012-10-07</t>
        </is>
      </c>
      <c r="B2376" s="6" t="n">
        <v>22</v>
      </c>
      <c r="C2376" s="6" t="n">
        <v>0.74801</v>
      </c>
      <c r="D2376" s="6" t="n">
        <v>3e-05</v>
      </c>
      <c r="E2376" s="6">
        <f>C2376*sel_scale</f>
        <v/>
      </c>
      <c r="F2376" s="6">
        <f>IF(AND(B2376&gt;=10,B2376&lt;=14),sel_ev_daily*sel_dayshare/5,IF(OR(B2376&gt;=22,B2376&lt;=5),sel_ev_daily*(1-sel_dayshare)/8,0))</f>
        <v/>
      </c>
    </row>
    <row r="2377">
      <c r="A2377" s="6" t="inlineStr">
        <is>
          <t>2012-10-07</t>
        </is>
      </c>
      <c r="B2377" s="6" t="n">
        <v>23</v>
      </c>
      <c r="C2377" s="6" t="n">
        <v>0.72516</v>
      </c>
      <c r="D2377" s="6" t="n">
        <v>0.00011</v>
      </c>
      <c r="E2377" s="6">
        <f>C2377*sel_scale</f>
        <v/>
      </c>
      <c r="F2377" s="6">
        <f>IF(AND(B2377&gt;=10,B2377&lt;=14),sel_ev_daily*sel_dayshare/5,IF(OR(B2377&gt;=22,B2377&lt;=5),sel_ev_daily*(1-sel_dayshare)/8,0))</f>
        <v/>
      </c>
    </row>
    <row r="2378">
      <c r="A2378" s="6" t="inlineStr">
        <is>
          <t>2012-10-08</t>
        </is>
      </c>
      <c r="B2378" s="6" t="n">
        <v>0</v>
      </c>
      <c r="C2378" s="6" t="n">
        <v>0.7341299999999999</v>
      </c>
      <c r="D2378" s="6" t="n">
        <v>5e-05</v>
      </c>
      <c r="E2378" s="6">
        <f>C2378*sel_scale</f>
        <v/>
      </c>
      <c r="F2378" s="6">
        <f>IF(AND(B2378&gt;=10,B2378&lt;=14),sel_ev_daily*sel_dayshare/5,IF(OR(B2378&gt;=22,B2378&lt;=5),sel_ev_daily*(1-sel_dayshare)/8,0))</f>
        <v/>
      </c>
    </row>
    <row r="2379">
      <c r="A2379" s="6" t="inlineStr">
        <is>
          <t>2012-10-08</t>
        </is>
      </c>
      <c r="B2379" s="6" t="n">
        <v>1</v>
      </c>
      <c r="C2379" s="6" t="n">
        <v>0.82733</v>
      </c>
      <c r="D2379" s="6" t="n">
        <v>8.000000000000001e-05</v>
      </c>
      <c r="E2379" s="6">
        <f>C2379*sel_scale</f>
        <v/>
      </c>
      <c r="F2379" s="6">
        <f>IF(AND(B2379&gt;=10,B2379&lt;=14),sel_ev_daily*sel_dayshare/5,IF(OR(B2379&gt;=22,B2379&lt;=5),sel_ev_daily*(1-sel_dayshare)/8,0))</f>
        <v/>
      </c>
    </row>
    <row r="2380">
      <c r="A2380" s="6" t="inlineStr">
        <is>
          <t>2012-10-08</t>
        </is>
      </c>
      <c r="B2380" s="6" t="n">
        <v>2</v>
      </c>
      <c r="C2380" s="6" t="n">
        <v>0.55292</v>
      </c>
      <c r="D2380" s="6" t="n">
        <v>6e-05</v>
      </c>
      <c r="E2380" s="6">
        <f>C2380*sel_scale</f>
        <v/>
      </c>
      <c r="F2380" s="6">
        <f>IF(AND(B2380&gt;=10,B2380&lt;=14),sel_ev_daily*sel_dayshare/5,IF(OR(B2380&gt;=22,B2380&lt;=5),sel_ev_daily*(1-sel_dayshare)/8,0))</f>
        <v/>
      </c>
    </row>
    <row r="2381">
      <c r="A2381" s="6" t="inlineStr">
        <is>
          <t>2012-10-08</t>
        </is>
      </c>
      <c r="B2381" s="6" t="n">
        <v>3</v>
      </c>
      <c r="C2381" s="6" t="n">
        <v>0.41703</v>
      </c>
      <c r="D2381" s="6" t="n">
        <v>6.999999999999999e-05</v>
      </c>
      <c r="E2381" s="6">
        <f>C2381*sel_scale</f>
        <v/>
      </c>
      <c r="F2381" s="6">
        <f>IF(AND(B2381&gt;=10,B2381&lt;=14),sel_ev_daily*sel_dayshare/5,IF(OR(B2381&gt;=22,B2381&lt;=5),sel_ev_daily*(1-sel_dayshare)/8,0))</f>
        <v/>
      </c>
    </row>
    <row r="2382">
      <c r="A2382" s="6" t="inlineStr">
        <is>
          <t>2012-10-08</t>
        </is>
      </c>
      <c r="B2382" s="6" t="n">
        <v>4</v>
      </c>
      <c r="C2382" s="6" t="n">
        <v>0.387</v>
      </c>
      <c r="D2382" s="6" t="n">
        <v>0.00013</v>
      </c>
      <c r="E2382" s="6">
        <f>C2382*sel_scale</f>
        <v/>
      </c>
      <c r="F2382" s="6">
        <f>IF(AND(B2382&gt;=10,B2382&lt;=14),sel_ev_daily*sel_dayshare/5,IF(OR(B2382&gt;=22,B2382&lt;=5),sel_ev_daily*(1-sel_dayshare)/8,0))</f>
        <v/>
      </c>
    </row>
    <row r="2383">
      <c r="A2383" s="6" t="inlineStr">
        <is>
          <t>2012-10-08</t>
        </is>
      </c>
      <c r="B2383" s="6" t="n">
        <v>5</v>
      </c>
      <c r="C2383" s="6" t="n">
        <v>0.40518</v>
      </c>
      <c r="D2383" s="6" t="n">
        <v>6e-05</v>
      </c>
      <c r="E2383" s="6">
        <f>C2383*sel_scale</f>
        <v/>
      </c>
      <c r="F2383" s="6">
        <f>IF(AND(B2383&gt;=10,B2383&lt;=14),sel_ev_daily*sel_dayshare/5,IF(OR(B2383&gt;=22,B2383&lt;=5),sel_ev_daily*(1-sel_dayshare)/8,0))</f>
        <v/>
      </c>
    </row>
    <row r="2384">
      <c r="A2384" s="6" t="inlineStr">
        <is>
          <t>2012-10-08</t>
        </is>
      </c>
      <c r="B2384" s="6" t="n">
        <v>6</v>
      </c>
      <c r="C2384" s="6" t="n">
        <v>0.58795</v>
      </c>
      <c r="D2384" s="6" t="n">
        <v>0.00226</v>
      </c>
      <c r="E2384" s="6">
        <f>C2384*sel_scale</f>
        <v/>
      </c>
      <c r="F2384" s="6">
        <f>IF(AND(B2384&gt;=10,B2384&lt;=14),sel_ev_daily*sel_dayshare/5,IF(OR(B2384&gt;=22,B2384&lt;=5),sel_ev_daily*(1-sel_dayshare)/8,0))</f>
        <v/>
      </c>
    </row>
    <row r="2385">
      <c r="A2385" s="6" t="inlineStr">
        <is>
          <t>2012-10-08</t>
        </is>
      </c>
      <c r="B2385" s="6" t="n">
        <v>7</v>
      </c>
      <c r="C2385" s="6" t="n">
        <v>0.64274</v>
      </c>
      <c r="D2385" s="6" t="n">
        <v>0.05698</v>
      </c>
      <c r="E2385" s="6">
        <f>C2385*sel_scale</f>
        <v/>
      </c>
      <c r="F2385" s="6">
        <f>IF(AND(B2385&gt;=10,B2385&lt;=14),sel_ev_daily*sel_dayshare/5,IF(OR(B2385&gt;=22,B2385&lt;=5),sel_ev_daily*(1-sel_dayshare)/8,0))</f>
        <v/>
      </c>
    </row>
    <row r="2386">
      <c r="A2386" s="6" t="inlineStr">
        <is>
          <t>2012-10-08</t>
        </is>
      </c>
      <c r="B2386" s="6" t="n">
        <v>8</v>
      </c>
      <c r="C2386" s="6" t="n">
        <v>0.6088</v>
      </c>
      <c r="D2386" s="6" t="n">
        <v>0.15368</v>
      </c>
      <c r="E2386" s="6">
        <f>C2386*sel_scale</f>
        <v/>
      </c>
      <c r="F2386" s="6">
        <f>IF(AND(B2386&gt;=10,B2386&lt;=14),sel_ev_daily*sel_dayshare/5,IF(OR(B2386&gt;=22,B2386&lt;=5),sel_ev_daily*(1-sel_dayshare)/8,0))</f>
        <v/>
      </c>
    </row>
    <row r="2387">
      <c r="A2387" s="6" t="inlineStr">
        <is>
          <t>2012-10-08</t>
        </is>
      </c>
      <c r="B2387" s="6" t="n">
        <v>9</v>
      </c>
      <c r="C2387" s="6" t="n">
        <v>0.54228</v>
      </c>
      <c r="D2387" s="6" t="n">
        <v>0.28408</v>
      </c>
      <c r="E2387" s="6">
        <f>C2387*sel_scale</f>
        <v/>
      </c>
      <c r="F2387" s="6">
        <f>IF(AND(B2387&gt;=10,B2387&lt;=14),sel_ev_daily*sel_dayshare/5,IF(OR(B2387&gt;=22,B2387&lt;=5),sel_ev_daily*(1-sel_dayshare)/8,0))</f>
        <v/>
      </c>
    </row>
    <row r="2388">
      <c r="A2388" s="6" t="inlineStr">
        <is>
          <t>2012-10-08</t>
        </is>
      </c>
      <c r="B2388" s="6" t="n">
        <v>10</v>
      </c>
      <c r="C2388" s="6" t="n">
        <v>0.51175</v>
      </c>
      <c r="D2388" s="6" t="n">
        <v>0.42992</v>
      </c>
      <c r="E2388" s="6">
        <f>C2388*sel_scale</f>
        <v/>
      </c>
      <c r="F2388" s="6">
        <f>IF(AND(B2388&gt;=10,B2388&lt;=14),sel_ev_daily*sel_dayshare/5,IF(OR(B2388&gt;=22,B2388&lt;=5),sel_ev_daily*(1-sel_dayshare)/8,0))</f>
        <v/>
      </c>
    </row>
    <row r="2389">
      <c r="A2389" s="6" t="inlineStr">
        <is>
          <t>2012-10-08</t>
        </is>
      </c>
      <c r="B2389" s="6" t="n">
        <v>11</v>
      </c>
      <c r="C2389" s="6" t="n">
        <v>0.54587</v>
      </c>
      <c r="D2389" s="6" t="n">
        <v>0.45398</v>
      </c>
      <c r="E2389" s="6">
        <f>C2389*sel_scale</f>
        <v/>
      </c>
      <c r="F2389" s="6">
        <f>IF(AND(B2389&gt;=10,B2389&lt;=14),sel_ev_daily*sel_dayshare/5,IF(OR(B2389&gt;=22,B2389&lt;=5),sel_ev_daily*(1-sel_dayshare)/8,0))</f>
        <v/>
      </c>
    </row>
    <row r="2390">
      <c r="A2390" s="6" t="inlineStr">
        <is>
          <t>2012-10-08</t>
        </is>
      </c>
      <c r="B2390" s="6" t="n">
        <v>12</v>
      </c>
      <c r="C2390" s="6" t="n">
        <v>0.57114</v>
      </c>
      <c r="D2390" s="6" t="n">
        <v>0.46776</v>
      </c>
      <c r="E2390" s="6">
        <f>C2390*sel_scale</f>
        <v/>
      </c>
      <c r="F2390" s="6">
        <f>IF(AND(B2390&gt;=10,B2390&lt;=14),sel_ev_daily*sel_dayshare/5,IF(OR(B2390&gt;=22,B2390&lt;=5),sel_ev_daily*(1-sel_dayshare)/8,0))</f>
        <v/>
      </c>
    </row>
    <row r="2391">
      <c r="A2391" s="6" t="inlineStr">
        <is>
          <t>2012-10-08</t>
        </is>
      </c>
      <c r="B2391" s="6" t="n">
        <v>13</v>
      </c>
      <c r="C2391" s="6" t="n">
        <v>0.49447</v>
      </c>
      <c r="D2391" s="6" t="n">
        <v>0.52556</v>
      </c>
      <c r="E2391" s="6">
        <f>C2391*sel_scale</f>
        <v/>
      </c>
      <c r="F2391" s="6">
        <f>IF(AND(B2391&gt;=10,B2391&lt;=14),sel_ev_daily*sel_dayshare/5,IF(OR(B2391&gt;=22,B2391&lt;=5),sel_ev_daily*(1-sel_dayshare)/8,0))</f>
        <v/>
      </c>
    </row>
    <row r="2392">
      <c r="A2392" s="6" t="inlineStr">
        <is>
          <t>2012-10-08</t>
        </is>
      </c>
      <c r="B2392" s="6" t="n">
        <v>14</v>
      </c>
      <c r="C2392" s="6" t="n">
        <v>0.44473</v>
      </c>
      <c r="D2392" s="6" t="n">
        <v>0.48048</v>
      </c>
      <c r="E2392" s="6">
        <f>C2392*sel_scale</f>
        <v/>
      </c>
      <c r="F2392" s="6">
        <f>IF(AND(B2392&gt;=10,B2392&lt;=14),sel_ev_daily*sel_dayshare/5,IF(OR(B2392&gt;=22,B2392&lt;=5),sel_ev_daily*(1-sel_dayshare)/8,0))</f>
        <v/>
      </c>
    </row>
    <row r="2393">
      <c r="A2393" s="6" t="inlineStr">
        <is>
          <t>2012-10-08</t>
        </is>
      </c>
      <c r="B2393" s="6" t="n">
        <v>15</v>
      </c>
      <c r="C2393" s="6" t="n">
        <v>0.5017</v>
      </c>
      <c r="D2393" s="6" t="n">
        <v>0.38234</v>
      </c>
      <c r="E2393" s="6">
        <f>C2393*sel_scale</f>
        <v/>
      </c>
      <c r="F2393" s="6">
        <f>IF(AND(B2393&gt;=10,B2393&lt;=14),sel_ev_daily*sel_dayshare/5,IF(OR(B2393&gt;=22,B2393&lt;=5),sel_ev_daily*(1-sel_dayshare)/8,0))</f>
        <v/>
      </c>
    </row>
    <row r="2394">
      <c r="A2394" s="6" t="inlineStr">
        <is>
          <t>2012-10-08</t>
        </is>
      </c>
      <c r="B2394" s="6" t="n">
        <v>16</v>
      </c>
      <c r="C2394" s="6" t="n">
        <v>0.55923</v>
      </c>
      <c r="D2394" s="6" t="n">
        <v>0.2308</v>
      </c>
      <c r="E2394" s="6">
        <f>C2394*sel_scale</f>
        <v/>
      </c>
      <c r="F2394" s="6">
        <f>IF(AND(B2394&gt;=10,B2394&lt;=14),sel_ev_daily*sel_dayshare/5,IF(OR(B2394&gt;=22,B2394&lt;=5),sel_ev_daily*(1-sel_dayshare)/8,0))</f>
        <v/>
      </c>
    </row>
    <row r="2395">
      <c r="A2395" s="6" t="inlineStr">
        <is>
          <t>2012-10-08</t>
        </is>
      </c>
      <c r="B2395" s="6" t="n">
        <v>17</v>
      </c>
      <c r="C2395" s="6" t="n">
        <v>0.76732</v>
      </c>
      <c r="D2395" s="6" t="n">
        <v>0.09583999999999999</v>
      </c>
      <c r="E2395" s="6">
        <f>C2395*sel_scale</f>
        <v/>
      </c>
      <c r="F2395" s="6">
        <f>IF(AND(B2395&gt;=10,B2395&lt;=14),sel_ev_daily*sel_dayshare/5,IF(OR(B2395&gt;=22,B2395&lt;=5),sel_ev_daily*(1-sel_dayshare)/8,0))</f>
        <v/>
      </c>
    </row>
    <row r="2396">
      <c r="A2396" s="6" t="inlineStr">
        <is>
          <t>2012-10-08</t>
        </is>
      </c>
      <c r="B2396" s="6" t="n">
        <v>18</v>
      </c>
      <c r="C2396" s="6" t="n">
        <v>0.88712</v>
      </c>
      <c r="D2396" s="6" t="n">
        <v>0.02944</v>
      </c>
      <c r="E2396" s="6">
        <f>C2396*sel_scale</f>
        <v/>
      </c>
      <c r="F2396" s="6">
        <f>IF(AND(B2396&gt;=10,B2396&lt;=14),sel_ev_daily*sel_dayshare/5,IF(OR(B2396&gt;=22,B2396&lt;=5),sel_ev_daily*(1-sel_dayshare)/8,0))</f>
        <v/>
      </c>
    </row>
    <row r="2397">
      <c r="A2397" s="6" t="inlineStr">
        <is>
          <t>2012-10-08</t>
        </is>
      </c>
      <c r="B2397" s="6" t="n">
        <v>19</v>
      </c>
      <c r="C2397" s="6" t="n">
        <v>0.87624</v>
      </c>
      <c r="D2397" s="6" t="n">
        <v>0.0001</v>
      </c>
      <c r="E2397" s="6">
        <f>C2397*sel_scale</f>
        <v/>
      </c>
      <c r="F2397" s="6">
        <f>IF(AND(B2397&gt;=10,B2397&lt;=14),sel_ev_daily*sel_dayshare/5,IF(OR(B2397&gt;=22,B2397&lt;=5),sel_ev_daily*(1-sel_dayshare)/8,0))</f>
        <v/>
      </c>
    </row>
    <row r="2398">
      <c r="A2398" s="6" t="inlineStr">
        <is>
          <t>2012-10-08</t>
        </is>
      </c>
      <c r="B2398" s="6" t="n">
        <v>20</v>
      </c>
      <c r="C2398" s="6" t="n">
        <v>0.87561</v>
      </c>
      <c r="D2398" s="6" t="n">
        <v>0.00011</v>
      </c>
      <c r="E2398" s="6">
        <f>C2398*sel_scale</f>
        <v/>
      </c>
      <c r="F2398" s="6">
        <f>IF(AND(B2398&gt;=10,B2398&lt;=14),sel_ev_daily*sel_dayshare/5,IF(OR(B2398&gt;=22,B2398&lt;=5),sel_ev_daily*(1-sel_dayshare)/8,0))</f>
        <v/>
      </c>
    </row>
    <row r="2399">
      <c r="A2399" s="6" t="inlineStr">
        <is>
          <t>2012-10-08</t>
        </is>
      </c>
      <c r="B2399" s="6" t="n">
        <v>21</v>
      </c>
      <c r="C2399" s="6" t="n">
        <v>0.83022</v>
      </c>
      <c r="D2399" s="6" t="n">
        <v>6e-05</v>
      </c>
      <c r="E2399" s="6">
        <f>C2399*sel_scale</f>
        <v/>
      </c>
      <c r="F2399" s="6">
        <f>IF(AND(B2399&gt;=10,B2399&lt;=14),sel_ev_daily*sel_dayshare/5,IF(OR(B2399&gt;=22,B2399&lt;=5),sel_ev_daily*(1-sel_dayshare)/8,0))</f>
        <v/>
      </c>
    </row>
    <row r="2400">
      <c r="A2400" s="6" t="inlineStr">
        <is>
          <t>2012-10-08</t>
        </is>
      </c>
      <c r="B2400" s="6" t="n">
        <v>22</v>
      </c>
      <c r="C2400" s="6" t="n">
        <v>0.75078</v>
      </c>
      <c r="D2400" s="6" t="n">
        <v>6.999999999999999e-05</v>
      </c>
      <c r="E2400" s="6">
        <f>C2400*sel_scale</f>
        <v/>
      </c>
      <c r="F2400" s="6">
        <f>IF(AND(B2400&gt;=10,B2400&lt;=14),sel_ev_daily*sel_dayshare/5,IF(OR(B2400&gt;=22,B2400&lt;=5),sel_ev_daily*(1-sel_dayshare)/8,0))</f>
        <v/>
      </c>
    </row>
    <row r="2401">
      <c r="A2401" s="6" t="inlineStr">
        <is>
          <t>2012-10-08</t>
        </is>
      </c>
      <c r="B2401" s="6" t="n">
        <v>23</v>
      </c>
      <c r="C2401" s="6" t="n">
        <v>0.71876</v>
      </c>
      <c r="D2401" s="6" t="n">
        <v>9.000000000000001e-05</v>
      </c>
      <c r="E2401" s="6">
        <f>C2401*sel_scale</f>
        <v/>
      </c>
      <c r="F2401" s="6">
        <f>IF(AND(B2401&gt;=10,B2401&lt;=14),sel_ev_daily*sel_dayshare/5,IF(OR(B2401&gt;=22,B2401&lt;=5),sel_ev_daily*(1-sel_dayshare)/8,0))</f>
        <v/>
      </c>
    </row>
    <row r="2402">
      <c r="A2402" s="6" t="inlineStr">
        <is>
          <t>2012-10-09</t>
        </is>
      </c>
      <c r="B2402" s="6" t="n">
        <v>0</v>
      </c>
      <c r="C2402" s="6" t="n">
        <v>0.82351</v>
      </c>
      <c r="D2402" s="6" t="n">
        <v>2e-05</v>
      </c>
      <c r="E2402" s="6">
        <f>C2402*sel_scale</f>
        <v/>
      </c>
      <c r="F2402" s="6">
        <f>IF(AND(B2402&gt;=10,B2402&lt;=14),sel_ev_daily*sel_dayshare/5,IF(OR(B2402&gt;=22,B2402&lt;=5),sel_ev_daily*(1-sel_dayshare)/8,0))</f>
        <v/>
      </c>
    </row>
    <row r="2403">
      <c r="A2403" s="6" t="inlineStr">
        <is>
          <t>2012-10-09</t>
        </is>
      </c>
      <c r="B2403" s="6" t="n">
        <v>1</v>
      </c>
      <c r="C2403" s="6" t="n">
        <v>0.92308</v>
      </c>
      <c r="D2403" s="6" t="n">
        <v>0.00016</v>
      </c>
      <c r="E2403" s="6">
        <f>C2403*sel_scale</f>
        <v/>
      </c>
      <c r="F2403" s="6">
        <f>IF(AND(B2403&gt;=10,B2403&lt;=14),sel_ev_daily*sel_dayshare/5,IF(OR(B2403&gt;=22,B2403&lt;=5),sel_ev_daily*(1-sel_dayshare)/8,0))</f>
        <v/>
      </c>
    </row>
    <row r="2404">
      <c r="A2404" s="6" t="inlineStr">
        <is>
          <t>2012-10-09</t>
        </is>
      </c>
      <c r="B2404" s="6" t="n">
        <v>2</v>
      </c>
      <c r="C2404" s="6" t="n">
        <v>0.60392</v>
      </c>
      <c r="D2404" s="6" t="n">
        <v>6e-05</v>
      </c>
      <c r="E2404" s="6">
        <f>C2404*sel_scale</f>
        <v/>
      </c>
      <c r="F2404" s="6">
        <f>IF(AND(B2404&gt;=10,B2404&lt;=14),sel_ev_daily*sel_dayshare/5,IF(OR(B2404&gt;=22,B2404&lt;=5),sel_ev_daily*(1-sel_dayshare)/8,0))</f>
        <v/>
      </c>
    </row>
    <row r="2405">
      <c r="A2405" s="6" t="inlineStr">
        <is>
          <t>2012-10-09</t>
        </is>
      </c>
      <c r="B2405" s="6" t="n">
        <v>3</v>
      </c>
      <c r="C2405" s="6" t="n">
        <v>0.42359</v>
      </c>
      <c r="D2405" s="6" t="n">
        <v>8.000000000000001e-05</v>
      </c>
      <c r="E2405" s="6">
        <f>C2405*sel_scale</f>
        <v/>
      </c>
      <c r="F2405" s="6">
        <f>IF(AND(B2405&gt;=10,B2405&lt;=14),sel_ev_daily*sel_dayshare/5,IF(OR(B2405&gt;=22,B2405&lt;=5),sel_ev_daily*(1-sel_dayshare)/8,0))</f>
        <v/>
      </c>
    </row>
    <row r="2406">
      <c r="A2406" s="6" t="inlineStr">
        <is>
          <t>2012-10-09</t>
        </is>
      </c>
      <c r="B2406" s="6" t="n">
        <v>4</v>
      </c>
      <c r="C2406" s="6" t="n">
        <v>0.4007</v>
      </c>
      <c r="D2406" s="6" t="n">
        <v>6e-05</v>
      </c>
      <c r="E2406" s="6">
        <f>C2406*sel_scale</f>
        <v/>
      </c>
      <c r="F2406" s="6">
        <f>IF(AND(B2406&gt;=10,B2406&lt;=14),sel_ev_daily*sel_dayshare/5,IF(OR(B2406&gt;=22,B2406&lt;=5),sel_ev_daily*(1-sel_dayshare)/8,0))</f>
        <v/>
      </c>
    </row>
    <row r="2407">
      <c r="A2407" s="6" t="inlineStr">
        <is>
          <t>2012-10-09</t>
        </is>
      </c>
      <c r="B2407" s="6" t="n">
        <v>5</v>
      </c>
      <c r="C2407" s="6" t="n">
        <v>0.44309</v>
      </c>
      <c r="D2407" s="6" t="n">
        <v>4e-05</v>
      </c>
      <c r="E2407" s="6">
        <f>C2407*sel_scale</f>
        <v/>
      </c>
      <c r="F2407" s="6">
        <f>IF(AND(B2407&gt;=10,B2407&lt;=14),sel_ev_daily*sel_dayshare/5,IF(OR(B2407&gt;=22,B2407&lt;=5),sel_ev_daily*(1-sel_dayshare)/8,0))</f>
        <v/>
      </c>
    </row>
    <row r="2408">
      <c r="A2408" s="6" t="inlineStr">
        <is>
          <t>2012-10-09</t>
        </is>
      </c>
      <c r="B2408" s="6" t="n">
        <v>6</v>
      </c>
      <c r="C2408" s="6" t="n">
        <v>0.60724</v>
      </c>
      <c r="D2408" s="6" t="n">
        <v>0.00229</v>
      </c>
      <c r="E2408" s="6">
        <f>C2408*sel_scale</f>
        <v/>
      </c>
      <c r="F2408" s="6">
        <f>IF(AND(B2408&gt;=10,B2408&lt;=14),sel_ev_daily*sel_dayshare/5,IF(OR(B2408&gt;=22,B2408&lt;=5),sel_ev_daily*(1-sel_dayshare)/8,0))</f>
        <v/>
      </c>
    </row>
    <row r="2409">
      <c r="A2409" s="6" t="inlineStr">
        <is>
          <t>2012-10-09</t>
        </is>
      </c>
      <c r="B2409" s="6" t="n">
        <v>7</v>
      </c>
      <c r="C2409" s="6" t="n">
        <v>0.77216</v>
      </c>
      <c r="D2409" s="6" t="n">
        <v>0.0527</v>
      </c>
      <c r="E2409" s="6">
        <f>C2409*sel_scale</f>
        <v/>
      </c>
      <c r="F2409" s="6">
        <f>IF(AND(B2409&gt;=10,B2409&lt;=14),sel_ev_daily*sel_dayshare/5,IF(OR(B2409&gt;=22,B2409&lt;=5),sel_ev_daily*(1-sel_dayshare)/8,0))</f>
        <v/>
      </c>
    </row>
    <row r="2410">
      <c r="A2410" s="6" t="inlineStr">
        <is>
          <t>2012-10-09</t>
        </is>
      </c>
      <c r="B2410" s="6" t="n">
        <v>8</v>
      </c>
      <c r="C2410" s="6" t="n">
        <v>0.69584</v>
      </c>
      <c r="D2410" s="6" t="n">
        <v>0.15759</v>
      </c>
      <c r="E2410" s="6">
        <f>C2410*sel_scale</f>
        <v/>
      </c>
      <c r="F2410" s="6">
        <f>IF(AND(B2410&gt;=10,B2410&lt;=14),sel_ev_daily*sel_dayshare/5,IF(OR(B2410&gt;=22,B2410&lt;=5),sel_ev_daily*(1-sel_dayshare)/8,0))</f>
        <v/>
      </c>
    </row>
    <row r="2411">
      <c r="A2411" s="6" t="inlineStr">
        <is>
          <t>2012-10-09</t>
        </is>
      </c>
      <c r="B2411" s="6" t="n">
        <v>9</v>
      </c>
      <c r="C2411" s="6" t="n">
        <v>0.5508</v>
      </c>
      <c r="D2411" s="6" t="n">
        <v>0.27161</v>
      </c>
      <c r="E2411" s="6">
        <f>C2411*sel_scale</f>
        <v/>
      </c>
      <c r="F2411" s="6">
        <f>IF(AND(B2411&gt;=10,B2411&lt;=14),sel_ev_daily*sel_dayshare/5,IF(OR(B2411&gt;=22,B2411&lt;=5),sel_ev_daily*(1-sel_dayshare)/8,0))</f>
        <v/>
      </c>
    </row>
    <row r="2412">
      <c r="A2412" s="6" t="inlineStr">
        <is>
          <t>2012-10-09</t>
        </is>
      </c>
      <c r="B2412" s="6" t="n">
        <v>10</v>
      </c>
      <c r="C2412" s="6" t="n">
        <v>0.51771</v>
      </c>
      <c r="D2412" s="6" t="n">
        <v>0.4535</v>
      </c>
      <c r="E2412" s="6">
        <f>C2412*sel_scale</f>
        <v/>
      </c>
      <c r="F2412" s="6">
        <f>IF(AND(B2412&gt;=10,B2412&lt;=14),sel_ev_daily*sel_dayshare/5,IF(OR(B2412&gt;=22,B2412&lt;=5),sel_ev_daily*(1-sel_dayshare)/8,0))</f>
        <v/>
      </c>
    </row>
    <row r="2413">
      <c r="A2413" s="6" t="inlineStr">
        <is>
          <t>2012-10-09</t>
        </is>
      </c>
      <c r="B2413" s="6" t="n">
        <v>11</v>
      </c>
      <c r="C2413" s="6" t="n">
        <v>0.48455</v>
      </c>
      <c r="D2413" s="6" t="n">
        <v>0.5410700000000001</v>
      </c>
      <c r="E2413" s="6">
        <f>C2413*sel_scale</f>
        <v/>
      </c>
      <c r="F2413" s="6">
        <f>IF(AND(B2413&gt;=10,B2413&lt;=14),sel_ev_daily*sel_dayshare/5,IF(OR(B2413&gt;=22,B2413&lt;=5),sel_ev_daily*(1-sel_dayshare)/8,0))</f>
        <v/>
      </c>
    </row>
    <row r="2414">
      <c r="A2414" s="6" t="inlineStr">
        <is>
          <t>2012-10-09</t>
        </is>
      </c>
      <c r="B2414" s="6" t="n">
        <v>12</v>
      </c>
      <c r="C2414" s="6" t="n">
        <v>0.49988</v>
      </c>
      <c r="D2414" s="6" t="n">
        <v>0.57762</v>
      </c>
      <c r="E2414" s="6">
        <f>C2414*sel_scale</f>
        <v/>
      </c>
      <c r="F2414" s="6">
        <f>IF(AND(B2414&gt;=10,B2414&lt;=14),sel_ev_daily*sel_dayshare/5,IF(OR(B2414&gt;=22,B2414&lt;=5),sel_ev_daily*(1-sel_dayshare)/8,0))</f>
        <v/>
      </c>
    </row>
    <row r="2415">
      <c r="A2415" s="6" t="inlineStr">
        <is>
          <t>2012-10-09</t>
        </is>
      </c>
      <c r="B2415" s="6" t="n">
        <v>13</v>
      </c>
      <c r="C2415" s="6" t="n">
        <v>0.48102</v>
      </c>
      <c r="D2415" s="6" t="n">
        <v>0.64037</v>
      </c>
      <c r="E2415" s="6">
        <f>C2415*sel_scale</f>
        <v/>
      </c>
      <c r="F2415" s="6">
        <f>IF(AND(B2415&gt;=10,B2415&lt;=14),sel_ev_daily*sel_dayshare/5,IF(OR(B2415&gt;=22,B2415&lt;=5),sel_ev_daily*(1-sel_dayshare)/8,0))</f>
        <v/>
      </c>
    </row>
    <row r="2416">
      <c r="A2416" s="6" t="inlineStr">
        <is>
          <t>2012-10-09</t>
        </is>
      </c>
      <c r="B2416" s="6" t="n">
        <v>14</v>
      </c>
      <c r="C2416" s="6" t="n">
        <v>0.45278</v>
      </c>
      <c r="D2416" s="6" t="n">
        <v>0.6272799999999999</v>
      </c>
      <c r="E2416" s="6">
        <f>C2416*sel_scale</f>
        <v/>
      </c>
      <c r="F2416" s="6">
        <f>IF(AND(B2416&gt;=10,B2416&lt;=14),sel_ev_daily*sel_dayshare/5,IF(OR(B2416&gt;=22,B2416&lt;=5),sel_ev_daily*(1-sel_dayshare)/8,0))</f>
        <v/>
      </c>
    </row>
    <row r="2417">
      <c r="A2417" s="6" t="inlineStr">
        <is>
          <t>2012-10-09</t>
        </is>
      </c>
      <c r="B2417" s="6" t="n">
        <v>15</v>
      </c>
      <c r="C2417" s="6" t="n">
        <v>0.46592</v>
      </c>
      <c r="D2417" s="6" t="n">
        <v>0.52532</v>
      </c>
      <c r="E2417" s="6">
        <f>C2417*sel_scale</f>
        <v/>
      </c>
      <c r="F2417" s="6">
        <f>IF(AND(B2417&gt;=10,B2417&lt;=14),sel_ev_daily*sel_dayshare/5,IF(OR(B2417&gt;=22,B2417&lt;=5),sel_ev_daily*(1-sel_dayshare)/8,0))</f>
        <v/>
      </c>
    </row>
    <row r="2418">
      <c r="A2418" s="6" t="inlineStr">
        <is>
          <t>2012-10-09</t>
        </is>
      </c>
      <c r="B2418" s="6" t="n">
        <v>16</v>
      </c>
      <c r="C2418" s="6" t="n">
        <v>0.54969</v>
      </c>
      <c r="D2418" s="6" t="n">
        <v>0.32643</v>
      </c>
      <c r="E2418" s="6">
        <f>C2418*sel_scale</f>
        <v/>
      </c>
      <c r="F2418" s="6">
        <f>IF(AND(B2418&gt;=10,B2418&lt;=14),sel_ev_daily*sel_dayshare/5,IF(OR(B2418&gt;=22,B2418&lt;=5),sel_ev_daily*(1-sel_dayshare)/8,0))</f>
        <v/>
      </c>
    </row>
    <row r="2419">
      <c r="A2419" s="6" t="inlineStr">
        <is>
          <t>2012-10-09</t>
        </is>
      </c>
      <c r="B2419" s="6" t="n">
        <v>17</v>
      </c>
      <c r="C2419" s="6" t="n">
        <v>0.70169</v>
      </c>
      <c r="D2419" s="6" t="n">
        <v>0.13614</v>
      </c>
      <c r="E2419" s="6">
        <f>C2419*sel_scale</f>
        <v/>
      </c>
      <c r="F2419" s="6">
        <f>IF(AND(B2419&gt;=10,B2419&lt;=14),sel_ev_daily*sel_dayshare/5,IF(OR(B2419&gt;=22,B2419&lt;=5),sel_ev_daily*(1-sel_dayshare)/8,0))</f>
        <v/>
      </c>
    </row>
    <row r="2420">
      <c r="A2420" s="6" t="inlineStr">
        <is>
          <t>2012-10-09</t>
        </is>
      </c>
      <c r="B2420" s="6" t="n">
        <v>18</v>
      </c>
      <c r="C2420" s="6" t="n">
        <v>0.89439</v>
      </c>
      <c r="D2420" s="6" t="n">
        <v>0.0194</v>
      </c>
      <c r="E2420" s="6">
        <f>C2420*sel_scale</f>
        <v/>
      </c>
      <c r="F2420" s="6">
        <f>IF(AND(B2420&gt;=10,B2420&lt;=14),sel_ev_daily*sel_dayshare/5,IF(OR(B2420&gt;=22,B2420&lt;=5),sel_ev_daily*(1-sel_dayshare)/8,0))</f>
        <v/>
      </c>
    </row>
    <row r="2421">
      <c r="A2421" s="6" t="inlineStr">
        <is>
          <t>2012-10-09</t>
        </is>
      </c>
      <c r="B2421" s="6" t="n">
        <v>19</v>
      </c>
      <c r="C2421" s="6" t="n">
        <v>0.87829</v>
      </c>
      <c r="D2421" s="6" t="n">
        <v>9.000000000000001e-05</v>
      </c>
      <c r="E2421" s="6">
        <f>C2421*sel_scale</f>
        <v/>
      </c>
      <c r="F2421" s="6">
        <f>IF(AND(B2421&gt;=10,B2421&lt;=14),sel_ev_daily*sel_dayshare/5,IF(OR(B2421&gt;=22,B2421&lt;=5),sel_ev_daily*(1-sel_dayshare)/8,0))</f>
        <v/>
      </c>
    </row>
    <row r="2422">
      <c r="A2422" s="6" t="inlineStr">
        <is>
          <t>2012-10-09</t>
        </is>
      </c>
      <c r="B2422" s="6" t="n">
        <v>20</v>
      </c>
      <c r="C2422" s="6" t="n">
        <v>0.87058</v>
      </c>
      <c r="D2422" s="6" t="n">
        <v>9.000000000000001e-05</v>
      </c>
      <c r="E2422" s="6">
        <f>C2422*sel_scale</f>
        <v/>
      </c>
      <c r="F2422" s="6">
        <f>IF(AND(B2422&gt;=10,B2422&lt;=14),sel_ev_daily*sel_dayshare/5,IF(OR(B2422&gt;=22,B2422&lt;=5),sel_ev_daily*(1-sel_dayshare)/8,0))</f>
        <v/>
      </c>
    </row>
    <row r="2423">
      <c r="A2423" s="6" t="inlineStr">
        <is>
          <t>2012-10-09</t>
        </is>
      </c>
      <c r="B2423" s="6" t="n">
        <v>21</v>
      </c>
      <c r="C2423" s="6" t="n">
        <v>0.78255</v>
      </c>
      <c r="D2423" s="6" t="n">
        <v>0.00013</v>
      </c>
      <c r="E2423" s="6">
        <f>C2423*sel_scale</f>
        <v/>
      </c>
      <c r="F2423" s="6">
        <f>IF(AND(B2423&gt;=10,B2423&lt;=14),sel_ev_daily*sel_dayshare/5,IF(OR(B2423&gt;=22,B2423&lt;=5),sel_ev_daily*(1-sel_dayshare)/8,0))</f>
        <v/>
      </c>
    </row>
    <row r="2424">
      <c r="A2424" s="6" t="inlineStr">
        <is>
          <t>2012-10-09</t>
        </is>
      </c>
      <c r="B2424" s="6" t="n">
        <v>22</v>
      </c>
      <c r="C2424" s="6" t="n">
        <v>0.75153</v>
      </c>
      <c r="D2424" s="6" t="n">
        <v>0.00012</v>
      </c>
      <c r="E2424" s="6">
        <f>C2424*sel_scale</f>
        <v/>
      </c>
      <c r="F2424" s="6">
        <f>IF(AND(B2424&gt;=10,B2424&lt;=14),sel_ev_daily*sel_dayshare/5,IF(OR(B2424&gt;=22,B2424&lt;=5),sel_ev_daily*(1-sel_dayshare)/8,0))</f>
        <v/>
      </c>
    </row>
    <row r="2425">
      <c r="A2425" s="6" t="inlineStr">
        <is>
          <t>2012-10-09</t>
        </is>
      </c>
      <c r="B2425" s="6" t="n">
        <v>23</v>
      </c>
      <c r="C2425" s="6" t="n">
        <v>0.74533</v>
      </c>
      <c r="D2425" s="6" t="n">
        <v>3e-05</v>
      </c>
      <c r="E2425" s="6">
        <f>C2425*sel_scale</f>
        <v/>
      </c>
      <c r="F2425" s="6">
        <f>IF(AND(B2425&gt;=10,B2425&lt;=14),sel_ev_daily*sel_dayshare/5,IF(OR(B2425&gt;=22,B2425&lt;=5),sel_ev_daily*(1-sel_dayshare)/8,0))</f>
        <v/>
      </c>
    </row>
    <row r="2426">
      <c r="A2426" s="6" t="inlineStr">
        <is>
          <t>2012-10-10</t>
        </is>
      </c>
      <c r="B2426" s="6" t="n">
        <v>0</v>
      </c>
      <c r="C2426" s="6" t="n">
        <v>0.84238</v>
      </c>
      <c r="D2426" s="6" t="n">
        <v>6e-05</v>
      </c>
      <c r="E2426" s="6">
        <f>C2426*sel_scale</f>
        <v/>
      </c>
      <c r="F2426" s="6">
        <f>IF(AND(B2426&gt;=10,B2426&lt;=14),sel_ev_daily*sel_dayshare/5,IF(OR(B2426&gt;=22,B2426&lt;=5),sel_ev_daily*(1-sel_dayshare)/8,0))</f>
        <v/>
      </c>
    </row>
    <row r="2427">
      <c r="A2427" s="6" t="inlineStr">
        <is>
          <t>2012-10-10</t>
        </is>
      </c>
      <c r="B2427" s="6" t="n">
        <v>1</v>
      </c>
      <c r="C2427" s="6" t="n">
        <v>0.86988</v>
      </c>
      <c r="D2427" s="6" t="n">
        <v>6.999999999999999e-05</v>
      </c>
      <c r="E2427" s="6">
        <f>C2427*sel_scale</f>
        <v/>
      </c>
      <c r="F2427" s="6">
        <f>IF(AND(B2427&gt;=10,B2427&lt;=14),sel_ev_daily*sel_dayshare/5,IF(OR(B2427&gt;=22,B2427&lt;=5),sel_ev_daily*(1-sel_dayshare)/8,0))</f>
        <v/>
      </c>
    </row>
    <row r="2428">
      <c r="A2428" s="6" t="inlineStr">
        <is>
          <t>2012-10-10</t>
        </is>
      </c>
      <c r="B2428" s="6" t="n">
        <v>2</v>
      </c>
      <c r="C2428" s="6" t="n">
        <v>0.57905</v>
      </c>
      <c r="D2428" s="6" t="n">
        <v>5e-05</v>
      </c>
      <c r="E2428" s="6">
        <f>C2428*sel_scale</f>
        <v/>
      </c>
      <c r="F2428" s="6">
        <f>IF(AND(B2428&gt;=10,B2428&lt;=14),sel_ev_daily*sel_dayshare/5,IF(OR(B2428&gt;=22,B2428&lt;=5),sel_ev_daily*(1-sel_dayshare)/8,0))</f>
        <v/>
      </c>
    </row>
    <row r="2429">
      <c r="A2429" s="6" t="inlineStr">
        <is>
          <t>2012-10-10</t>
        </is>
      </c>
      <c r="B2429" s="6" t="n">
        <v>3</v>
      </c>
      <c r="C2429" s="6" t="n">
        <v>0.41846</v>
      </c>
      <c r="D2429" s="6" t="n">
        <v>3e-05</v>
      </c>
      <c r="E2429" s="6">
        <f>C2429*sel_scale</f>
        <v/>
      </c>
      <c r="F2429" s="6">
        <f>IF(AND(B2429&gt;=10,B2429&lt;=14),sel_ev_daily*sel_dayshare/5,IF(OR(B2429&gt;=22,B2429&lt;=5),sel_ev_daily*(1-sel_dayshare)/8,0))</f>
        <v/>
      </c>
    </row>
    <row r="2430">
      <c r="A2430" s="6" t="inlineStr">
        <is>
          <t>2012-10-10</t>
        </is>
      </c>
      <c r="B2430" s="6" t="n">
        <v>4</v>
      </c>
      <c r="C2430" s="6" t="n">
        <v>0.40328</v>
      </c>
      <c r="D2430" s="6" t="n">
        <v>8.000000000000001e-05</v>
      </c>
      <c r="E2430" s="6">
        <f>C2430*sel_scale</f>
        <v/>
      </c>
      <c r="F2430" s="6">
        <f>IF(AND(B2430&gt;=10,B2430&lt;=14),sel_ev_daily*sel_dayshare/5,IF(OR(B2430&gt;=22,B2430&lt;=5),sel_ev_daily*(1-sel_dayshare)/8,0))</f>
        <v/>
      </c>
    </row>
    <row r="2431">
      <c r="A2431" s="6" t="inlineStr">
        <is>
          <t>2012-10-10</t>
        </is>
      </c>
      <c r="B2431" s="6" t="n">
        <v>5</v>
      </c>
      <c r="C2431" s="6" t="n">
        <v>0.4532</v>
      </c>
      <c r="D2431" s="6" t="n">
        <v>4e-05</v>
      </c>
      <c r="E2431" s="6">
        <f>C2431*sel_scale</f>
        <v/>
      </c>
      <c r="F2431" s="6">
        <f>IF(AND(B2431&gt;=10,B2431&lt;=14),sel_ev_daily*sel_dayshare/5,IF(OR(B2431&gt;=22,B2431&lt;=5),sel_ev_daily*(1-sel_dayshare)/8,0))</f>
        <v/>
      </c>
    </row>
    <row r="2432">
      <c r="A2432" s="6" t="inlineStr">
        <is>
          <t>2012-10-10</t>
        </is>
      </c>
      <c r="B2432" s="6" t="n">
        <v>6</v>
      </c>
      <c r="C2432" s="6" t="n">
        <v>0.6862</v>
      </c>
      <c r="D2432" s="6" t="n">
        <v>0.00537</v>
      </c>
      <c r="E2432" s="6">
        <f>C2432*sel_scale</f>
        <v/>
      </c>
      <c r="F2432" s="6">
        <f>IF(AND(B2432&gt;=10,B2432&lt;=14),sel_ev_daily*sel_dayshare/5,IF(OR(B2432&gt;=22,B2432&lt;=5),sel_ev_daily*(1-sel_dayshare)/8,0))</f>
        <v/>
      </c>
    </row>
    <row r="2433">
      <c r="A2433" s="6" t="inlineStr">
        <is>
          <t>2012-10-10</t>
        </is>
      </c>
      <c r="B2433" s="6" t="n">
        <v>7</v>
      </c>
      <c r="C2433" s="6" t="n">
        <v>0.70169</v>
      </c>
      <c r="D2433" s="6" t="n">
        <v>0.09934</v>
      </c>
      <c r="E2433" s="6">
        <f>C2433*sel_scale</f>
        <v/>
      </c>
      <c r="F2433" s="6">
        <f>IF(AND(B2433&gt;=10,B2433&lt;=14),sel_ev_daily*sel_dayshare/5,IF(OR(B2433&gt;=22,B2433&lt;=5),sel_ev_daily*(1-sel_dayshare)/8,0))</f>
        <v/>
      </c>
    </row>
    <row r="2434">
      <c r="A2434" s="6" t="inlineStr">
        <is>
          <t>2012-10-10</t>
        </is>
      </c>
      <c r="B2434" s="6" t="n">
        <v>8</v>
      </c>
      <c r="C2434" s="6" t="n">
        <v>0.64293</v>
      </c>
      <c r="D2434" s="6" t="n">
        <v>0.29426</v>
      </c>
      <c r="E2434" s="6">
        <f>C2434*sel_scale</f>
        <v/>
      </c>
      <c r="F2434" s="6">
        <f>IF(AND(B2434&gt;=10,B2434&lt;=14),sel_ev_daily*sel_dayshare/5,IF(OR(B2434&gt;=22,B2434&lt;=5),sel_ev_daily*(1-sel_dayshare)/8,0))</f>
        <v/>
      </c>
    </row>
    <row r="2435">
      <c r="A2435" s="6" t="inlineStr">
        <is>
          <t>2012-10-10</t>
        </is>
      </c>
      <c r="B2435" s="6" t="n">
        <v>9</v>
      </c>
      <c r="C2435" s="6" t="n">
        <v>0.56187</v>
      </c>
      <c r="D2435" s="6" t="n">
        <v>0.49584</v>
      </c>
      <c r="E2435" s="6">
        <f>C2435*sel_scale</f>
        <v/>
      </c>
      <c r="F2435" s="6">
        <f>IF(AND(B2435&gt;=10,B2435&lt;=14),sel_ev_daily*sel_dayshare/5,IF(OR(B2435&gt;=22,B2435&lt;=5),sel_ev_daily*(1-sel_dayshare)/8,0))</f>
        <v/>
      </c>
    </row>
    <row r="2436">
      <c r="A2436" s="6" t="inlineStr">
        <is>
          <t>2012-10-10</t>
        </is>
      </c>
      <c r="B2436" s="6" t="n">
        <v>10</v>
      </c>
      <c r="C2436" s="6" t="n">
        <v>0.52396</v>
      </c>
      <c r="D2436" s="6" t="n">
        <v>0.64463</v>
      </c>
      <c r="E2436" s="6">
        <f>C2436*sel_scale</f>
        <v/>
      </c>
      <c r="F2436" s="6">
        <f>IF(AND(B2436&gt;=10,B2436&lt;=14),sel_ev_daily*sel_dayshare/5,IF(OR(B2436&gt;=22,B2436&lt;=5),sel_ev_daily*(1-sel_dayshare)/8,0))</f>
        <v/>
      </c>
    </row>
    <row r="2437">
      <c r="A2437" s="6" t="inlineStr">
        <is>
          <t>2012-10-10</t>
        </is>
      </c>
      <c r="B2437" s="6" t="n">
        <v>11</v>
      </c>
      <c r="C2437" s="6" t="n">
        <v>0.52534</v>
      </c>
      <c r="D2437" s="6" t="n">
        <v>0.73864</v>
      </c>
      <c r="E2437" s="6">
        <f>C2437*sel_scale</f>
        <v/>
      </c>
      <c r="F2437" s="6">
        <f>IF(AND(B2437&gt;=10,B2437&lt;=14),sel_ev_daily*sel_dayshare/5,IF(OR(B2437&gt;=22,B2437&lt;=5),sel_ev_daily*(1-sel_dayshare)/8,0))</f>
        <v/>
      </c>
    </row>
    <row r="2438">
      <c r="A2438" s="6" t="inlineStr">
        <is>
          <t>2012-10-10</t>
        </is>
      </c>
      <c r="B2438" s="6" t="n">
        <v>12</v>
      </c>
      <c r="C2438" s="6" t="n">
        <v>0.47712</v>
      </c>
      <c r="D2438" s="6" t="n">
        <v>0.76717</v>
      </c>
      <c r="E2438" s="6">
        <f>C2438*sel_scale</f>
        <v/>
      </c>
      <c r="F2438" s="6">
        <f>IF(AND(B2438&gt;=10,B2438&lt;=14),sel_ev_daily*sel_dayshare/5,IF(OR(B2438&gt;=22,B2438&lt;=5),sel_ev_daily*(1-sel_dayshare)/8,0))</f>
        <v/>
      </c>
    </row>
    <row r="2439">
      <c r="A2439" s="6" t="inlineStr">
        <is>
          <t>2012-10-10</t>
        </is>
      </c>
      <c r="B2439" s="6" t="n">
        <v>13</v>
      </c>
      <c r="C2439" s="6" t="n">
        <v>0.48883</v>
      </c>
      <c r="D2439" s="6" t="n">
        <v>0.7452</v>
      </c>
      <c r="E2439" s="6">
        <f>C2439*sel_scale</f>
        <v/>
      </c>
      <c r="F2439" s="6">
        <f>IF(AND(B2439&gt;=10,B2439&lt;=14),sel_ev_daily*sel_dayshare/5,IF(OR(B2439&gt;=22,B2439&lt;=5),sel_ev_daily*(1-sel_dayshare)/8,0))</f>
        <v/>
      </c>
    </row>
    <row r="2440">
      <c r="A2440" s="6" t="inlineStr">
        <is>
          <t>2012-10-10</t>
        </is>
      </c>
      <c r="B2440" s="6" t="n">
        <v>14</v>
      </c>
      <c r="C2440" s="6" t="n">
        <v>0.46912</v>
      </c>
      <c r="D2440" s="6" t="n">
        <v>0.6754599999999999</v>
      </c>
      <c r="E2440" s="6">
        <f>C2440*sel_scale</f>
        <v/>
      </c>
      <c r="F2440" s="6">
        <f>IF(AND(B2440&gt;=10,B2440&lt;=14),sel_ev_daily*sel_dayshare/5,IF(OR(B2440&gt;=22,B2440&lt;=5),sel_ev_daily*(1-sel_dayshare)/8,0))</f>
        <v/>
      </c>
    </row>
    <row r="2441">
      <c r="A2441" s="6" t="inlineStr">
        <is>
          <t>2012-10-10</t>
        </is>
      </c>
      <c r="B2441" s="6" t="n">
        <v>15</v>
      </c>
      <c r="C2441" s="6" t="n">
        <v>0.45863</v>
      </c>
      <c r="D2441" s="6" t="n">
        <v>0.54367</v>
      </c>
      <c r="E2441" s="6">
        <f>C2441*sel_scale</f>
        <v/>
      </c>
      <c r="F2441" s="6">
        <f>IF(AND(B2441&gt;=10,B2441&lt;=14),sel_ev_daily*sel_dayshare/5,IF(OR(B2441&gt;=22,B2441&lt;=5),sel_ev_daily*(1-sel_dayshare)/8,0))</f>
        <v/>
      </c>
    </row>
    <row r="2442">
      <c r="A2442" s="6" t="inlineStr">
        <is>
          <t>2012-10-10</t>
        </is>
      </c>
      <c r="B2442" s="6" t="n">
        <v>16</v>
      </c>
      <c r="C2442" s="6" t="n">
        <v>0.51339</v>
      </c>
      <c r="D2442" s="6" t="n">
        <v>0.34443</v>
      </c>
      <c r="E2442" s="6">
        <f>C2442*sel_scale</f>
        <v/>
      </c>
      <c r="F2442" s="6">
        <f>IF(AND(B2442&gt;=10,B2442&lt;=14),sel_ev_daily*sel_dayshare/5,IF(OR(B2442&gt;=22,B2442&lt;=5),sel_ev_daily*(1-sel_dayshare)/8,0))</f>
        <v/>
      </c>
    </row>
    <row r="2443">
      <c r="A2443" s="6" t="inlineStr">
        <is>
          <t>2012-10-10</t>
        </is>
      </c>
      <c r="B2443" s="6" t="n">
        <v>17</v>
      </c>
      <c r="C2443" s="6" t="n">
        <v>0.6833</v>
      </c>
      <c r="D2443" s="6" t="n">
        <v>0.13645</v>
      </c>
      <c r="E2443" s="6">
        <f>C2443*sel_scale</f>
        <v/>
      </c>
      <c r="F2443" s="6">
        <f>IF(AND(B2443&gt;=10,B2443&lt;=14),sel_ev_daily*sel_dayshare/5,IF(OR(B2443&gt;=22,B2443&lt;=5),sel_ev_daily*(1-sel_dayshare)/8,0))</f>
        <v/>
      </c>
    </row>
    <row r="2444">
      <c r="A2444" s="6" t="inlineStr">
        <is>
          <t>2012-10-10</t>
        </is>
      </c>
      <c r="B2444" s="6" t="n">
        <v>18</v>
      </c>
      <c r="C2444" s="6" t="n">
        <v>0.80339</v>
      </c>
      <c r="D2444" s="6" t="n">
        <v>0.01364</v>
      </c>
      <c r="E2444" s="6">
        <f>C2444*sel_scale</f>
        <v/>
      </c>
      <c r="F2444" s="6">
        <f>IF(AND(B2444&gt;=10,B2444&lt;=14),sel_ev_daily*sel_dayshare/5,IF(OR(B2444&gt;=22,B2444&lt;=5),sel_ev_daily*(1-sel_dayshare)/8,0))</f>
        <v/>
      </c>
    </row>
    <row r="2445">
      <c r="A2445" s="6" t="inlineStr">
        <is>
          <t>2012-10-10</t>
        </is>
      </c>
      <c r="B2445" s="6" t="n">
        <v>19</v>
      </c>
      <c r="C2445" s="6" t="n">
        <v>0.8555199999999999</v>
      </c>
      <c r="D2445" s="6" t="n">
        <v>6e-05</v>
      </c>
      <c r="E2445" s="6">
        <f>C2445*sel_scale</f>
        <v/>
      </c>
      <c r="F2445" s="6">
        <f>IF(AND(B2445&gt;=10,B2445&lt;=14),sel_ev_daily*sel_dayshare/5,IF(OR(B2445&gt;=22,B2445&lt;=5),sel_ev_daily*(1-sel_dayshare)/8,0))</f>
        <v/>
      </c>
    </row>
    <row r="2446">
      <c r="A2446" s="6" t="inlineStr">
        <is>
          <t>2012-10-10</t>
        </is>
      </c>
      <c r="B2446" s="6" t="n">
        <v>20</v>
      </c>
      <c r="C2446" s="6" t="n">
        <v>0.84634</v>
      </c>
      <c r="D2446" s="6" t="n">
        <v>0.00012</v>
      </c>
      <c r="E2446" s="6">
        <f>C2446*sel_scale</f>
        <v/>
      </c>
      <c r="F2446" s="6">
        <f>IF(AND(B2446&gt;=10,B2446&lt;=14),sel_ev_daily*sel_dayshare/5,IF(OR(B2446&gt;=22,B2446&lt;=5),sel_ev_daily*(1-sel_dayshare)/8,0))</f>
        <v/>
      </c>
    </row>
    <row r="2447">
      <c r="A2447" s="6" t="inlineStr">
        <is>
          <t>2012-10-10</t>
        </is>
      </c>
      <c r="B2447" s="6" t="n">
        <v>21</v>
      </c>
      <c r="C2447" s="6" t="n">
        <v>0.739</v>
      </c>
      <c r="D2447" s="6" t="n">
        <v>6.999999999999999e-05</v>
      </c>
      <c r="E2447" s="6">
        <f>C2447*sel_scale</f>
        <v/>
      </c>
      <c r="F2447" s="6">
        <f>IF(AND(B2447&gt;=10,B2447&lt;=14),sel_ev_daily*sel_dayshare/5,IF(OR(B2447&gt;=22,B2447&lt;=5),sel_ev_daily*(1-sel_dayshare)/8,0))</f>
        <v/>
      </c>
    </row>
    <row r="2448">
      <c r="A2448" s="6" t="inlineStr">
        <is>
          <t>2012-10-10</t>
        </is>
      </c>
      <c r="B2448" s="6" t="n">
        <v>22</v>
      </c>
      <c r="C2448" s="6" t="n">
        <v>0.74643</v>
      </c>
      <c r="D2448" s="6" t="n">
        <v>0.00013</v>
      </c>
      <c r="E2448" s="6">
        <f>C2448*sel_scale</f>
        <v/>
      </c>
      <c r="F2448" s="6">
        <f>IF(AND(B2448&gt;=10,B2448&lt;=14),sel_ev_daily*sel_dayshare/5,IF(OR(B2448&gt;=22,B2448&lt;=5),sel_ev_daily*(1-sel_dayshare)/8,0))</f>
        <v/>
      </c>
    </row>
    <row r="2449">
      <c r="A2449" s="6" t="inlineStr">
        <is>
          <t>2012-10-10</t>
        </is>
      </c>
      <c r="B2449" s="6" t="n">
        <v>23</v>
      </c>
      <c r="C2449" s="6" t="n">
        <v>0.6897</v>
      </c>
      <c r="D2449" s="6" t="n">
        <v>5e-05</v>
      </c>
      <c r="E2449" s="6">
        <f>C2449*sel_scale</f>
        <v/>
      </c>
      <c r="F2449" s="6">
        <f>IF(AND(B2449&gt;=10,B2449&lt;=14),sel_ev_daily*sel_dayshare/5,IF(OR(B2449&gt;=22,B2449&lt;=5),sel_ev_daily*(1-sel_dayshare)/8,0))</f>
        <v/>
      </c>
    </row>
    <row r="2450">
      <c r="A2450" s="6" t="inlineStr">
        <is>
          <t>2012-10-11</t>
        </is>
      </c>
      <c r="B2450" s="6" t="n">
        <v>0</v>
      </c>
      <c r="C2450" s="6" t="n">
        <v>0.73913</v>
      </c>
      <c r="D2450" s="6" t="n">
        <v>8.000000000000001e-05</v>
      </c>
      <c r="E2450" s="6">
        <f>C2450*sel_scale</f>
        <v/>
      </c>
      <c r="F2450" s="6">
        <f>IF(AND(B2450&gt;=10,B2450&lt;=14),sel_ev_daily*sel_dayshare/5,IF(OR(B2450&gt;=22,B2450&lt;=5),sel_ev_daily*(1-sel_dayshare)/8,0))</f>
        <v/>
      </c>
    </row>
    <row r="2451">
      <c r="A2451" s="6" t="inlineStr">
        <is>
          <t>2012-10-11</t>
        </is>
      </c>
      <c r="B2451" s="6" t="n">
        <v>1</v>
      </c>
      <c r="C2451" s="6" t="n">
        <v>0.81336</v>
      </c>
      <c r="D2451" s="6" t="n">
        <v>6e-05</v>
      </c>
      <c r="E2451" s="6">
        <f>C2451*sel_scale</f>
        <v/>
      </c>
      <c r="F2451" s="6">
        <f>IF(AND(B2451&gt;=10,B2451&lt;=14),sel_ev_daily*sel_dayshare/5,IF(OR(B2451&gt;=22,B2451&lt;=5),sel_ev_daily*(1-sel_dayshare)/8,0))</f>
        <v/>
      </c>
    </row>
    <row r="2452">
      <c r="A2452" s="6" t="inlineStr">
        <is>
          <t>2012-10-11</t>
        </is>
      </c>
      <c r="B2452" s="6" t="n">
        <v>2</v>
      </c>
      <c r="C2452" s="6" t="n">
        <v>0.54813</v>
      </c>
      <c r="D2452" s="6" t="n">
        <v>8.000000000000001e-05</v>
      </c>
      <c r="E2452" s="6">
        <f>C2452*sel_scale</f>
        <v/>
      </c>
      <c r="F2452" s="6">
        <f>IF(AND(B2452&gt;=10,B2452&lt;=14),sel_ev_daily*sel_dayshare/5,IF(OR(B2452&gt;=22,B2452&lt;=5),sel_ev_daily*(1-sel_dayshare)/8,0))</f>
        <v/>
      </c>
    </row>
    <row r="2453">
      <c r="A2453" s="6" t="inlineStr">
        <is>
          <t>2012-10-11</t>
        </is>
      </c>
      <c r="B2453" s="6" t="n">
        <v>3</v>
      </c>
      <c r="C2453" s="6" t="n">
        <v>0.4063</v>
      </c>
      <c r="D2453" s="6" t="n">
        <v>1e-05</v>
      </c>
      <c r="E2453" s="6">
        <f>C2453*sel_scale</f>
        <v/>
      </c>
      <c r="F2453" s="6">
        <f>IF(AND(B2453&gt;=10,B2453&lt;=14),sel_ev_daily*sel_dayshare/5,IF(OR(B2453&gt;=22,B2453&lt;=5),sel_ev_daily*(1-sel_dayshare)/8,0))</f>
        <v/>
      </c>
    </row>
    <row r="2454">
      <c r="A2454" s="6" t="inlineStr">
        <is>
          <t>2012-10-11</t>
        </is>
      </c>
      <c r="B2454" s="6" t="n">
        <v>4</v>
      </c>
      <c r="C2454" s="6" t="n">
        <v>0.39251</v>
      </c>
      <c r="D2454" s="6" t="n">
        <v>0.00012</v>
      </c>
      <c r="E2454" s="6">
        <f>C2454*sel_scale</f>
        <v/>
      </c>
      <c r="F2454" s="6">
        <f>IF(AND(B2454&gt;=10,B2454&lt;=14),sel_ev_daily*sel_dayshare/5,IF(OR(B2454&gt;=22,B2454&lt;=5),sel_ev_daily*(1-sel_dayshare)/8,0))</f>
        <v/>
      </c>
    </row>
    <row r="2455">
      <c r="A2455" s="6" t="inlineStr">
        <is>
          <t>2012-10-11</t>
        </is>
      </c>
      <c r="B2455" s="6" t="n">
        <v>5</v>
      </c>
      <c r="C2455" s="6" t="n">
        <v>0.41986</v>
      </c>
      <c r="D2455" s="6" t="n">
        <v>9.000000000000001e-05</v>
      </c>
      <c r="E2455" s="6">
        <f>C2455*sel_scale</f>
        <v/>
      </c>
      <c r="F2455" s="6">
        <f>IF(AND(B2455&gt;=10,B2455&lt;=14),sel_ev_daily*sel_dayshare/5,IF(OR(B2455&gt;=22,B2455&lt;=5),sel_ev_daily*(1-sel_dayshare)/8,0))</f>
        <v/>
      </c>
    </row>
    <row r="2456">
      <c r="A2456" s="6" t="inlineStr">
        <is>
          <t>2012-10-11</t>
        </is>
      </c>
      <c r="B2456" s="6" t="n">
        <v>6</v>
      </c>
      <c r="C2456" s="6" t="n">
        <v>0.63764</v>
      </c>
      <c r="D2456" s="6" t="n">
        <v>0.00025</v>
      </c>
      <c r="E2456" s="6">
        <f>C2456*sel_scale</f>
        <v/>
      </c>
      <c r="F2456" s="6">
        <f>IF(AND(B2456&gt;=10,B2456&lt;=14),sel_ev_daily*sel_dayshare/5,IF(OR(B2456&gt;=22,B2456&lt;=5),sel_ev_daily*(1-sel_dayshare)/8,0))</f>
        <v/>
      </c>
    </row>
    <row r="2457">
      <c r="A2457" s="6" t="inlineStr">
        <is>
          <t>2012-10-11</t>
        </is>
      </c>
      <c r="B2457" s="6" t="n">
        <v>7</v>
      </c>
      <c r="C2457" s="6" t="n">
        <v>0.72898</v>
      </c>
      <c r="D2457" s="6" t="n">
        <v>0.00406</v>
      </c>
      <c r="E2457" s="6">
        <f>C2457*sel_scale</f>
        <v/>
      </c>
      <c r="F2457" s="6">
        <f>IF(AND(B2457&gt;=10,B2457&lt;=14),sel_ev_daily*sel_dayshare/5,IF(OR(B2457&gt;=22,B2457&lt;=5),sel_ev_daily*(1-sel_dayshare)/8,0))</f>
        <v/>
      </c>
    </row>
    <row r="2458">
      <c r="A2458" s="6" t="inlineStr">
        <is>
          <t>2012-10-11</t>
        </is>
      </c>
      <c r="B2458" s="6" t="n">
        <v>8</v>
      </c>
      <c r="C2458" s="6" t="n">
        <v>0.66545</v>
      </c>
      <c r="D2458" s="6" t="n">
        <v>0.01677</v>
      </c>
      <c r="E2458" s="6">
        <f>C2458*sel_scale</f>
        <v/>
      </c>
      <c r="F2458" s="6">
        <f>IF(AND(B2458&gt;=10,B2458&lt;=14),sel_ev_daily*sel_dayshare/5,IF(OR(B2458&gt;=22,B2458&lt;=5),sel_ev_daily*(1-sel_dayshare)/8,0))</f>
        <v/>
      </c>
    </row>
    <row r="2459">
      <c r="A2459" s="6" t="inlineStr">
        <is>
          <t>2012-10-11</t>
        </is>
      </c>
      <c r="B2459" s="6" t="n">
        <v>9</v>
      </c>
      <c r="C2459" s="6" t="n">
        <v>0.56585</v>
      </c>
      <c r="D2459" s="6" t="n">
        <v>0.04872</v>
      </c>
      <c r="E2459" s="6">
        <f>C2459*sel_scale</f>
        <v/>
      </c>
      <c r="F2459" s="6">
        <f>IF(AND(B2459&gt;=10,B2459&lt;=14),sel_ev_daily*sel_dayshare/5,IF(OR(B2459&gt;=22,B2459&lt;=5),sel_ev_daily*(1-sel_dayshare)/8,0))</f>
        <v/>
      </c>
    </row>
    <row r="2460">
      <c r="A2460" s="6" t="inlineStr">
        <is>
          <t>2012-10-11</t>
        </is>
      </c>
      <c r="B2460" s="6" t="n">
        <v>10</v>
      </c>
      <c r="C2460" s="6" t="n">
        <v>0.53942</v>
      </c>
      <c r="D2460" s="6" t="n">
        <v>0.11046</v>
      </c>
      <c r="E2460" s="6">
        <f>C2460*sel_scale</f>
        <v/>
      </c>
      <c r="F2460" s="6">
        <f>IF(AND(B2460&gt;=10,B2460&lt;=14),sel_ev_daily*sel_dayshare/5,IF(OR(B2460&gt;=22,B2460&lt;=5),sel_ev_daily*(1-sel_dayshare)/8,0))</f>
        <v/>
      </c>
    </row>
    <row r="2461">
      <c r="A2461" s="6" t="inlineStr">
        <is>
          <t>2012-10-11</t>
        </is>
      </c>
      <c r="B2461" s="6" t="n">
        <v>11</v>
      </c>
      <c r="C2461" s="6" t="n">
        <v>0.56202</v>
      </c>
      <c r="D2461" s="6" t="n">
        <v>0.08665</v>
      </c>
      <c r="E2461" s="6">
        <f>C2461*sel_scale</f>
        <v/>
      </c>
      <c r="F2461" s="6">
        <f>IF(AND(B2461&gt;=10,B2461&lt;=14),sel_ev_daily*sel_dayshare/5,IF(OR(B2461&gt;=22,B2461&lt;=5),sel_ev_daily*(1-sel_dayshare)/8,0))</f>
        <v/>
      </c>
    </row>
    <row r="2462">
      <c r="A2462" s="6" t="inlineStr">
        <is>
          <t>2012-10-11</t>
        </is>
      </c>
      <c r="B2462" s="6" t="n">
        <v>12</v>
      </c>
      <c r="C2462" s="6" t="n">
        <v>0.58919</v>
      </c>
      <c r="D2462" s="6" t="n">
        <v>0.10805</v>
      </c>
      <c r="E2462" s="6">
        <f>C2462*sel_scale</f>
        <v/>
      </c>
      <c r="F2462" s="6">
        <f>IF(AND(B2462&gt;=10,B2462&lt;=14),sel_ev_daily*sel_dayshare/5,IF(OR(B2462&gt;=22,B2462&lt;=5),sel_ev_daily*(1-sel_dayshare)/8,0))</f>
        <v/>
      </c>
    </row>
    <row r="2463">
      <c r="A2463" s="6" t="inlineStr">
        <is>
          <t>2012-10-11</t>
        </is>
      </c>
      <c r="B2463" s="6" t="n">
        <v>13</v>
      </c>
      <c r="C2463" s="6" t="n">
        <v>0.5366300000000001</v>
      </c>
      <c r="D2463" s="6" t="n">
        <v>0.30361</v>
      </c>
      <c r="E2463" s="6">
        <f>C2463*sel_scale</f>
        <v/>
      </c>
      <c r="F2463" s="6">
        <f>IF(AND(B2463&gt;=10,B2463&lt;=14),sel_ev_daily*sel_dayshare/5,IF(OR(B2463&gt;=22,B2463&lt;=5),sel_ev_daily*(1-sel_dayshare)/8,0))</f>
        <v/>
      </c>
    </row>
    <row r="2464">
      <c r="A2464" s="6" t="inlineStr">
        <is>
          <t>2012-10-11</t>
        </is>
      </c>
      <c r="B2464" s="6" t="n">
        <v>14</v>
      </c>
      <c r="C2464" s="6" t="n">
        <v>0.49821</v>
      </c>
      <c r="D2464" s="6" t="n">
        <v>0.31383</v>
      </c>
      <c r="E2464" s="6">
        <f>C2464*sel_scale</f>
        <v/>
      </c>
      <c r="F2464" s="6">
        <f>IF(AND(B2464&gt;=10,B2464&lt;=14),sel_ev_daily*sel_dayshare/5,IF(OR(B2464&gt;=22,B2464&lt;=5),sel_ev_daily*(1-sel_dayshare)/8,0))</f>
        <v/>
      </c>
    </row>
    <row r="2465">
      <c r="A2465" s="6" t="inlineStr">
        <is>
          <t>2012-10-11</t>
        </is>
      </c>
      <c r="B2465" s="6" t="n">
        <v>15</v>
      </c>
      <c r="C2465" s="6" t="n">
        <v>0.50803</v>
      </c>
      <c r="D2465" s="6" t="n">
        <v>0.24794</v>
      </c>
      <c r="E2465" s="6">
        <f>C2465*sel_scale</f>
        <v/>
      </c>
      <c r="F2465" s="6">
        <f>IF(AND(B2465&gt;=10,B2465&lt;=14),sel_ev_daily*sel_dayshare/5,IF(OR(B2465&gt;=22,B2465&lt;=5),sel_ev_daily*(1-sel_dayshare)/8,0))</f>
        <v/>
      </c>
    </row>
    <row r="2466">
      <c r="A2466" s="6" t="inlineStr">
        <is>
          <t>2012-10-11</t>
        </is>
      </c>
      <c r="B2466" s="6" t="n">
        <v>16</v>
      </c>
      <c r="C2466" s="6" t="n">
        <v>0.57585</v>
      </c>
      <c r="D2466" s="6" t="n">
        <v>0.16799</v>
      </c>
      <c r="E2466" s="6">
        <f>C2466*sel_scale</f>
        <v/>
      </c>
      <c r="F2466" s="6">
        <f>IF(AND(B2466&gt;=10,B2466&lt;=14),sel_ev_daily*sel_dayshare/5,IF(OR(B2466&gt;=22,B2466&lt;=5),sel_ev_daily*(1-sel_dayshare)/8,0))</f>
        <v/>
      </c>
    </row>
    <row r="2467">
      <c r="A2467" s="6" t="inlineStr">
        <is>
          <t>2012-10-11</t>
        </is>
      </c>
      <c r="B2467" s="6" t="n">
        <v>17</v>
      </c>
      <c r="C2467" s="6" t="n">
        <v>0.76522</v>
      </c>
      <c r="D2467" s="6" t="n">
        <v>0.09429999999999999</v>
      </c>
      <c r="E2467" s="6">
        <f>C2467*sel_scale</f>
        <v/>
      </c>
      <c r="F2467" s="6">
        <f>IF(AND(B2467&gt;=10,B2467&lt;=14),sel_ev_daily*sel_dayshare/5,IF(OR(B2467&gt;=22,B2467&lt;=5),sel_ev_daily*(1-sel_dayshare)/8,0))</f>
        <v/>
      </c>
    </row>
    <row r="2468">
      <c r="A2468" s="6" t="inlineStr">
        <is>
          <t>2012-10-11</t>
        </is>
      </c>
      <c r="B2468" s="6" t="n">
        <v>18</v>
      </c>
      <c r="C2468" s="6" t="n">
        <v>0.87161</v>
      </c>
      <c r="D2468" s="6" t="n">
        <v>0.03779</v>
      </c>
      <c r="E2468" s="6">
        <f>C2468*sel_scale</f>
        <v/>
      </c>
      <c r="F2468" s="6">
        <f>IF(AND(B2468&gt;=10,B2468&lt;=14),sel_ev_daily*sel_dayshare/5,IF(OR(B2468&gt;=22,B2468&lt;=5),sel_ev_daily*(1-sel_dayshare)/8,0))</f>
        <v/>
      </c>
    </row>
    <row r="2469">
      <c r="A2469" s="6" t="inlineStr">
        <is>
          <t>2012-10-11</t>
        </is>
      </c>
      <c r="B2469" s="6" t="n">
        <v>19</v>
      </c>
      <c r="C2469" s="6" t="n">
        <v>0.93535</v>
      </c>
      <c r="D2469" s="6" t="n">
        <v>9.000000000000001e-05</v>
      </c>
      <c r="E2469" s="6">
        <f>C2469*sel_scale</f>
        <v/>
      </c>
      <c r="F2469" s="6">
        <f>IF(AND(B2469&gt;=10,B2469&lt;=14),sel_ev_daily*sel_dayshare/5,IF(OR(B2469&gt;=22,B2469&lt;=5),sel_ev_daily*(1-sel_dayshare)/8,0))</f>
        <v/>
      </c>
    </row>
    <row r="2470">
      <c r="A2470" s="6" t="inlineStr">
        <is>
          <t>2012-10-11</t>
        </is>
      </c>
      <c r="B2470" s="6" t="n">
        <v>20</v>
      </c>
      <c r="C2470" s="6" t="n">
        <v>0.93904</v>
      </c>
      <c r="D2470" s="6" t="n">
        <v>5e-05</v>
      </c>
      <c r="E2470" s="6">
        <f>C2470*sel_scale</f>
        <v/>
      </c>
      <c r="F2470" s="6">
        <f>IF(AND(B2470&gt;=10,B2470&lt;=14),sel_ev_daily*sel_dayshare/5,IF(OR(B2470&gt;=22,B2470&lt;=5),sel_ev_daily*(1-sel_dayshare)/8,0))</f>
        <v/>
      </c>
    </row>
    <row r="2471">
      <c r="A2471" s="6" t="inlineStr">
        <is>
          <t>2012-10-11</t>
        </is>
      </c>
      <c r="B2471" s="6" t="n">
        <v>21</v>
      </c>
      <c r="C2471" s="6" t="n">
        <v>0.86352</v>
      </c>
      <c r="D2471" s="6" t="n">
        <v>0.00011</v>
      </c>
      <c r="E2471" s="6">
        <f>C2471*sel_scale</f>
        <v/>
      </c>
      <c r="F2471" s="6">
        <f>IF(AND(B2471&gt;=10,B2471&lt;=14),sel_ev_daily*sel_dayshare/5,IF(OR(B2471&gt;=22,B2471&lt;=5),sel_ev_daily*(1-sel_dayshare)/8,0))</f>
        <v/>
      </c>
    </row>
    <row r="2472">
      <c r="A2472" s="6" t="inlineStr">
        <is>
          <t>2012-10-11</t>
        </is>
      </c>
      <c r="B2472" s="6" t="n">
        <v>22</v>
      </c>
      <c r="C2472" s="6" t="n">
        <v>0.81441</v>
      </c>
      <c r="D2472" s="6" t="n">
        <v>8.000000000000001e-05</v>
      </c>
      <c r="E2472" s="6">
        <f>C2472*sel_scale</f>
        <v/>
      </c>
      <c r="F2472" s="6">
        <f>IF(AND(B2472&gt;=10,B2472&lt;=14),sel_ev_daily*sel_dayshare/5,IF(OR(B2472&gt;=22,B2472&lt;=5),sel_ev_daily*(1-sel_dayshare)/8,0))</f>
        <v/>
      </c>
    </row>
    <row r="2473">
      <c r="A2473" s="6" t="inlineStr">
        <is>
          <t>2012-10-11</t>
        </is>
      </c>
      <c r="B2473" s="6" t="n">
        <v>23</v>
      </c>
      <c r="C2473" s="6" t="n">
        <v>0.81052</v>
      </c>
      <c r="D2473" s="6" t="n">
        <v>9.000000000000001e-05</v>
      </c>
      <c r="E2473" s="6">
        <f>C2473*sel_scale</f>
        <v/>
      </c>
      <c r="F2473" s="6">
        <f>IF(AND(B2473&gt;=10,B2473&lt;=14),sel_ev_daily*sel_dayshare/5,IF(OR(B2473&gt;=22,B2473&lt;=5),sel_ev_daily*(1-sel_dayshare)/8,0))</f>
        <v/>
      </c>
    </row>
    <row r="2474">
      <c r="A2474" s="6" t="inlineStr">
        <is>
          <t>2012-10-12</t>
        </is>
      </c>
      <c r="B2474" s="6" t="n">
        <v>0</v>
      </c>
      <c r="C2474" s="6" t="n">
        <v>0.84758</v>
      </c>
      <c r="D2474" s="6" t="n">
        <v>0.0001</v>
      </c>
      <c r="E2474" s="6">
        <f>C2474*sel_scale</f>
        <v/>
      </c>
      <c r="F2474" s="6">
        <f>IF(AND(B2474&gt;=10,B2474&lt;=14),sel_ev_daily*sel_dayshare/5,IF(OR(B2474&gt;=22,B2474&lt;=5),sel_ev_daily*(1-sel_dayshare)/8,0))</f>
        <v/>
      </c>
    </row>
    <row r="2475">
      <c r="A2475" s="6" t="inlineStr">
        <is>
          <t>2012-10-12</t>
        </is>
      </c>
      <c r="B2475" s="6" t="n">
        <v>1</v>
      </c>
      <c r="C2475" s="6" t="n">
        <v>0.94178</v>
      </c>
      <c r="D2475" s="6" t="n">
        <v>0.0001</v>
      </c>
      <c r="E2475" s="6">
        <f>C2475*sel_scale</f>
        <v/>
      </c>
      <c r="F2475" s="6">
        <f>IF(AND(B2475&gt;=10,B2475&lt;=14),sel_ev_daily*sel_dayshare/5,IF(OR(B2475&gt;=22,B2475&lt;=5),sel_ev_daily*(1-sel_dayshare)/8,0))</f>
        <v/>
      </c>
    </row>
    <row r="2476">
      <c r="A2476" s="6" t="inlineStr">
        <is>
          <t>2012-10-12</t>
        </is>
      </c>
      <c r="B2476" s="6" t="n">
        <v>2</v>
      </c>
      <c r="C2476" s="6" t="n">
        <v>0.59982</v>
      </c>
      <c r="D2476" s="6" t="n">
        <v>0.00016</v>
      </c>
      <c r="E2476" s="6">
        <f>C2476*sel_scale</f>
        <v/>
      </c>
      <c r="F2476" s="6">
        <f>IF(AND(B2476&gt;=10,B2476&lt;=14),sel_ev_daily*sel_dayshare/5,IF(OR(B2476&gt;=22,B2476&lt;=5),sel_ev_daily*(1-sel_dayshare)/8,0))</f>
        <v/>
      </c>
    </row>
    <row r="2477">
      <c r="A2477" s="6" t="inlineStr">
        <is>
          <t>2012-10-12</t>
        </is>
      </c>
      <c r="B2477" s="6" t="n">
        <v>3</v>
      </c>
      <c r="C2477" s="6" t="n">
        <v>0.41438</v>
      </c>
      <c r="D2477" s="6" t="n">
        <v>8.000000000000001e-05</v>
      </c>
      <c r="E2477" s="6">
        <f>C2477*sel_scale</f>
        <v/>
      </c>
      <c r="F2477" s="6">
        <f>IF(AND(B2477&gt;=10,B2477&lt;=14),sel_ev_daily*sel_dayshare/5,IF(OR(B2477&gt;=22,B2477&lt;=5),sel_ev_daily*(1-sel_dayshare)/8,0))</f>
        <v/>
      </c>
    </row>
    <row r="2478">
      <c r="A2478" s="6" t="inlineStr">
        <is>
          <t>2012-10-12</t>
        </is>
      </c>
      <c r="B2478" s="6" t="n">
        <v>4</v>
      </c>
      <c r="C2478" s="6" t="n">
        <v>0.39538</v>
      </c>
      <c r="D2478" s="6" t="n">
        <v>5e-05</v>
      </c>
      <c r="E2478" s="6">
        <f>C2478*sel_scale</f>
        <v/>
      </c>
      <c r="F2478" s="6">
        <f>IF(AND(B2478&gt;=10,B2478&lt;=14),sel_ev_daily*sel_dayshare/5,IF(OR(B2478&gt;=22,B2478&lt;=5),sel_ev_daily*(1-sel_dayshare)/8,0))</f>
        <v/>
      </c>
    </row>
    <row r="2479">
      <c r="A2479" s="6" t="inlineStr">
        <is>
          <t>2012-10-12</t>
        </is>
      </c>
      <c r="B2479" s="6" t="n">
        <v>5</v>
      </c>
      <c r="C2479" s="6" t="n">
        <v>0.47353</v>
      </c>
      <c r="D2479" s="6" t="n">
        <v>5e-05</v>
      </c>
      <c r="E2479" s="6">
        <f>C2479*sel_scale</f>
        <v/>
      </c>
      <c r="F2479" s="6">
        <f>IF(AND(B2479&gt;=10,B2479&lt;=14),sel_ev_daily*sel_dayshare/5,IF(OR(B2479&gt;=22,B2479&lt;=5),sel_ev_daily*(1-sel_dayshare)/8,0))</f>
        <v/>
      </c>
    </row>
    <row r="2480">
      <c r="A2480" s="6" t="inlineStr">
        <is>
          <t>2012-10-12</t>
        </is>
      </c>
      <c r="B2480" s="6" t="n">
        <v>6</v>
      </c>
      <c r="C2480" s="6" t="n">
        <v>0.70688</v>
      </c>
      <c r="D2480" s="6" t="n">
        <v>0.00661</v>
      </c>
      <c r="E2480" s="6">
        <f>C2480*sel_scale</f>
        <v/>
      </c>
      <c r="F2480" s="6">
        <f>IF(AND(B2480&gt;=10,B2480&lt;=14),sel_ev_daily*sel_dayshare/5,IF(OR(B2480&gt;=22,B2480&lt;=5),sel_ev_daily*(1-sel_dayshare)/8,0))</f>
        <v/>
      </c>
    </row>
    <row r="2481">
      <c r="A2481" s="6" t="inlineStr">
        <is>
          <t>2012-10-12</t>
        </is>
      </c>
      <c r="B2481" s="6" t="n">
        <v>7</v>
      </c>
      <c r="C2481" s="6" t="n">
        <v>0.85854</v>
      </c>
      <c r="D2481" s="6" t="n">
        <v>0.07721</v>
      </c>
      <c r="E2481" s="6">
        <f>C2481*sel_scale</f>
        <v/>
      </c>
      <c r="F2481" s="6">
        <f>IF(AND(B2481&gt;=10,B2481&lt;=14),sel_ev_daily*sel_dayshare/5,IF(OR(B2481&gt;=22,B2481&lt;=5),sel_ev_daily*(1-sel_dayshare)/8,0))</f>
        <v/>
      </c>
    </row>
    <row r="2482">
      <c r="A2482" s="6" t="inlineStr">
        <is>
          <t>2012-10-12</t>
        </is>
      </c>
      <c r="B2482" s="6" t="n">
        <v>8</v>
      </c>
      <c r="C2482" s="6" t="n">
        <v>0.8274899999999999</v>
      </c>
      <c r="D2482" s="6" t="n">
        <v>0.18743</v>
      </c>
      <c r="E2482" s="6">
        <f>C2482*sel_scale</f>
        <v/>
      </c>
      <c r="F2482" s="6">
        <f>IF(AND(B2482&gt;=10,B2482&lt;=14),sel_ev_daily*sel_dayshare/5,IF(OR(B2482&gt;=22,B2482&lt;=5),sel_ev_daily*(1-sel_dayshare)/8,0))</f>
        <v/>
      </c>
    </row>
    <row r="2483">
      <c r="A2483" s="6" t="inlineStr">
        <is>
          <t>2012-10-12</t>
        </is>
      </c>
      <c r="B2483" s="6" t="n">
        <v>9</v>
      </c>
      <c r="C2483" s="6" t="n">
        <v>0.70261</v>
      </c>
      <c r="D2483" s="6" t="n">
        <v>0.35367</v>
      </c>
      <c r="E2483" s="6">
        <f>C2483*sel_scale</f>
        <v/>
      </c>
      <c r="F2483" s="6">
        <f>IF(AND(B2483&gt;=10,B2483&lt;=14),sel_ev_daily*sel_dayshare/5,IF(OR(B2483&gt;=22,B2483&lt;=5),sel_ev_daily*(1-sel_dayshare)/8,0))</f>
        <v/>
      </c>
    </row>
    <row r="2484">
      <c r="A2484" s="6" t="inlineStr">
        <is>
          <t>2012-10-12</t>
        </is>
      </c>
      <c r="B2484" s="6" t="n">
        <v>10</v>
      </c>
      <c r="C2484" s="6" t="n">
        <v>0.6473100000000001</v>
      </c>
      <c r="D2484" s="6" t="n">
        <v>0.30816</v>
      </c>
      <c r="E2484" s="6">
        <f>C2484*sel_scale</f>
        <v/>
      </c>
      <c r="F2484" s="6">
        <f>IF(AND(B2484&gt;=10,B2484&lt;=14),sel_ev_daily*sel_dayshare/5,IF(OR(B2484&gt;=22,B2484&lt;=5),sel_ev_daily*(1-sel_dayshare)/8,0))</f>
        <v/>
      </c>
    </row>
    <row r="2485">
      <c r="A2485" s="6" t="inlineStr">
        <is>
          <t>2012-10-12</t>
        </is>
      </c>
      <c r="B2485" s="6" t="n">
        <v>11</v>
      </c>
      <c r="C2485" s="6" t="n">
        <v>0.75423</v>
      </c>
      <c r="D2485" s="6" t="n">
        <v>0.20202</v>
      </c>
      <c r="E2485" s="6">
        <f>C2485*sel_scale</f>
        <v/>
      </c>
      <c r="F2485" s="6">
        <f>IF(AND(B2485&gt;=10,B2485&lt;=14),sel_ev_daily*sel_dayshare/5,IF(OR(B2485&gt;=22,B2485&lt;=5),sel_ev_daily*(1-sel_dayshare)/8,0))</f>
        <v/>
      </c>
    </row>
    <row r="2486">
      <c r="A2486" s="6" t="inlineStr">
        <is>
          <t>2012-10-12</t>
        </is>
      </c>
      <c r="B2486" s="6" t="n">
        <v>12</v>
      </c>
      <c r="C2486" s="6" t="n">
        <v>0.8289800000000001</v>
      </c>
      <c r="D2486" s="6" t="n">
        <v>0.1706</v>
      </c>
      <c r="E2486" s="6">
        <f>C2486*sel_scale</f>
        <v/>
      </c>
      <c r="F2486" s="6">
        <f>IF(AND(B2486&gt;=10,B2486&lt;=14),sel_ev_daily*sel_dayshare/5,IF(OR(B2486&gt;=22,B2486&lt;=5),sel_ev_daily*(1-sel_dayshare)/8,0))</f>
        <v/>
      </c>
    </row>
    <row r="2487">
      <c r="A2487" s="6" t="inlineStr">
        <is>
          <t>2012-10-12</t>
        </is>
      </c>
      <c r="B2487" s="6" t="n">
        <v>13</v>
      </c>
      <c r="C2487" s="6" t="n">
        <v>0.8348100000000001</v>
      </c>
      <c r="D2487" s="6" t="n">
        <v>0.18611</v>
      </c>
      <c r="E2487" s="6">
        <f>C2487*sel_scale</f>
        <v/>
      </c>
      <c r="F2487" s="6">
        <f>IF(AND(B2487&gt;=10,B2487&lt;=14),sel_ev_daily*sel_dayshare/5,IF(OR(B2487&gt;=22,B2487&lt;=5),sel_ev_daily*(1-sel_dayshare)/8,0))</f>
        <v/>
      </c>
    </row>
    <row r="2488">
      <c r="A2488" s="6" t="inlineStr">
        <is>
          <t>2012-10-12</t>
        </is>
      </c>
      <c r="B2488" s="6" t="n">
        <v>14</v>
      </c>
      <c r="C2488" s="6" t="n">
        <v>0.7355</v>
      </c>
      <c r="D2488" s="6" t="n">
        <v>0.16597</v>
      </c>
      <c r="E2488" s="6">
        <f>C2488*sel_scale</f>
        <v/>
      </c>
      <c r="F2488" s="6">
        <f>IF(AND(B2488&gt;=10,B2488&lt;=14),sel_ev_daily*sel_dayshare/5,IF(OR(B2488&gt;=22,B2488&lt;=5),sel_ev_daily*(1-sel_dayshare)/8,0))</f>
        <v/>
      </c>
    </row>
    <row r="2489">
      <c r="A2489" s="6" t="inlineStr">
        <is>
          <t>2012-10-12</t>
        </is>
      </c>
      <c r="B2489" s="6" t="n">
        <v>15</v>
      </c>
      <c r="C2489" s="6" t="n">
        <v>0.78962</v>
      </c>
      <c r="D2489" s="6" t="n">
        <v>0.30003</v>
      </c>
      <c r="E2489" s="6">
        <f>C2489*sel_scale</f>
        <v/>
      </c>
      <c r="F2489" s="6">
        <f>IF(AND(B2489&gt;=10,B2489&lt;=14),sel_ev_daily*sel_dayshare/5,IF(OR(B2489&gt;=22,B2489&lt;=5),sel_ev_daily*(1-sel_dayshare)/8,0))</f>
        <v/>
      </c>
    </row>
    <row r="2490">
      <c r="A2490" s="6" t="inlineStr">
        <is>
          <t>2012-10-12</t>
        </is>
      </c>
      <c r="B2490" s="6" t="n">
        <v>16</v>
      </c>
      <c r="C2490" s="6" t="n">
        <v>0.90485</v>
      </c>
      <c r="D2490" s="6" t="n">
        <v>0.30784</v>
      </c>
      <c r="E2490" s="6">
        <f>C2490*sel_scale</f>
        <v/>
      </c>
      <c r="F2490" s="6">
        <f>IF(AND(B2490&gt;=10,B2490&lt;=14),sel_ev_daily*sel_dayshare/5,IF(OR(B2490&gt;=22,B2490&lt;=5),sel_ev_daily*(1-sel_dayshare)/8,0))</f>
        <v/>
      </c>
    </row>
    <row r="2491">
      <c r="A2491" s="6" t="inlineStr">
        <is>
          <t>2012-10-12</t>
        </is>
      </c>
      <c r="B2491" s="6" t="n">
        <v>17</v>
      </c>
      <c r="C2491" s="6" t="n">
        <v>1.04322</v>
      </c>
      <c r="D2491" s="6" t="n">
        <v>0.15094</v>
      </c>
      <c r="E2491" s="6">
        <f>C2491*sel_scale</f>
        <v/>
      </c>
      <c r="F2491" s="6">
        <f>IF(AND(B2491&gt;=10,B2491&lt;=14),sel_ev_daily*sel_dayshare/5,IF(OR(B2491&gt;=22,B2491&lt;=5),sel_ev_daily*(1-sel_dayshare)/8,0))</f>
        <v/>
      </c>
    </row>
    <row r="2492">
      <c r="A2492" s="6" t="inlineStr">
        <is>
          <t>2012-10-12</t>
        </is>
      </c>
      <c r="B2492" s="6" t="n">
        <v>18</v>
      </c>
      <c r="C2492" s="6" t="n">
        <v>1.14177</v>
      </c>
      <c r="D2492" s="6" t="n">
        <v>0.02701</v>
      </c>
      <c r="E2492" s="6">
        <f>C2492*sel_scale</f>
        <v/>
      </c>
      <c r="F2492" s="6">
        <f>IF(AND(B2492&gt;=10,B2492&lt;=14),sel_ev_daily*sel_dayshare/5,IF(OR(B2492&gt;=22,B2492&lt;=5),sel_ev_daily*(1-sel_dayshare)/8,0))</f>
        <v/>
      </c>
    </row>
    <row r="2493">
      <c r="A2493" s="6" t="inlineStr">
        <is>
          <t>2012-10-12</t>
        </is>
      </c>
      <c r="B2493" s="6" t="n">
        <v>19</v>
      </c>
      <c r="C2493" s="6" t="n">
        <v>1.18769</v>
      </c>
      <c r="D2493" s="6" t="n">
        <v>6e-05</v>
      </c>
      <c r="E2493" s="6">
        <f>C2493*sel_scale</f>
        <v/>
      </c>
      <c r="F2493" s="6">
        <f>IF(AND(B2493&gt;=10,B2493&lt;=14),sel_ev_daily*sel_dayshare/5,IF(OR(B2493&gt;=22,B2493&lt;=5),sel_ev_daily*(1-sel_dayshare)/8,0))</f>
        <v/>
      </c>
    </row>
    <row r="2494">
      <c r="A2494" s="6" t="inlineStr">
        <is>
          <t>2012-10-12</t>
        </is>
      </c>
      <c r="B2494" s="6" t="n">
        <v>20</v>
      </c>
      <c r="C2494" s="6" t="n">
        <v>1.24603</v>
      </c>
      <c r="D2494" s="6" t="n">
        <v>0.00015</v>
      </c>
      <c r="E2494" s="6">
        <f>C2494*sel_scale</f>
        <v/>
      </c>
      <c r="F2494" s="6">
        <f>IF(AND(B2494&gt;=10,B2494&lt;=14),sel_ev_daily*sel_dayshare/5,IF(OR(B2494&gt;=22,B2494&lt;=5),sel_ev_daily*(1-sel_dayshare)/8,0))</f>
        <v/>
      </c>
    </row>
    <row r="2495">
      <c r="A2495" s="6" t="inlineStr">
        <is>
          <t>2012-10-12</t>
        </is>
      </c>
      <c r="B2495" s="6" t="n">
        <v>21</v>
      </c>
      <c r="C2495" s="6" t="n">
        <v>1.03302</v>
      </c>
      <c r="D2495" s="6" t="n">
        <v>6.999999999999999e-05</v>
      </c>
      <c r="E2495" s="6">
        <f>C2495*sel_scale</f>
        <v/>
      </c>
      <c r="F2495" s="6">
        <f>IF(AND(B2495&gt;=10,B2495&lt;=14),sel_ev_daily*sel_dayshare/5,IF(OR(B2495&gt;=22,B2495&lt;=5),sel_ev_daily*(1-sel_dayshare)/8,0))</f>
        <v/>
      </c>
    </row>
    <row r="2496">
      <c r="A2496" s="6" t="inlineStr">
        <is>
          <t>2012-10-12</t>
        </is>
      </c>
      <c r="B2496" s="6" t="n">
        <v>22</v>
      </c>
      <c r="C2496" s="6" t="n">
        <v>0.96106</v>
      </c>
      <c r="D2496" s="6" t="n">
        <v>9.000000000000001e-05</v>
      </c>
      <c r="E2496" s="6">
        <f>C2496*sel_scale</f>
        <v/>
      </c>
      <c r="F2496" s="6">
        <f>IF(AND(B2496&gt;=10,B2496&lt;=14),sel_ev_daily*sel_dayshare/5,IF(OR(B2496&gt;=22,B2496&lt;=5),sel_ev_daily*(1-sel_dayshare)/8,0))</f>
        <v/>
      </c>
    </row>
    <row r="2497">
      <c r="A2497" s="6" t="inlineStr">
        <is>
          <t>2012-10-12</t>
        </is>
      </c>
      <c r="B2497" s="6" t="n">
        <v>23</v>
      </c>
      <c r="C2497" s="6" t="n">
        <v>0.97759</v>
      </c>
      <c r="D2497" s="6" t="n">
        <v>6.999999999999999e-05</v>
      </c>
      <c r="E2497" s="6">
        <f>C2497*sel_scale</f>
        <v/>
      </c>
      <c r="F2497" s="6">
        <f>IF(AND(B2497&gt;=10,B2497&lt;=14),sel_ev_daily*sel_dayshare/5,IF(OR(B2497&gt;=22,B2497&lt;=5),sel_ev_daily*(1-sel_dayshare)/8,0))</f>
        <v/>
      </c>
    </row>
    <row r="2498">
      <c r="A2498" s="6" t="inlineStr">
        <is>
          <t>2012-10-13</t>
        </is>
      </c>
      <c r="B2498" s="6" t="n">
        <v>0</v>
      </c>
      <c r="C2498" s="6" t="n">
        <v>0.95755</v>
      </c>
      <c r="D2498" s="6" t="n">
        <v>6e-05</v>
      </c>
      <c r="E2498" s="6">
        <f>C2498*sel_scale</f>
        <v/>
      </c>
      <c r="F2498" s="6">
        <f>IF(AND(B2498&gt;=10,B2498&lt;=14),sel_ev_daily*sel_dayshare/5,IF(OR(B2498&gt;=22,B2498&lt;=5),sel_ev_daily*(1-sel_dayshare)/8,0))</f>
        <v/>
      </c>
    </row>
    <row r="2499">
      <c r="A2499" s="6" t="inlineStr">
        <is>
          <t>2012-10-13</t>
        </is>
      </c>
      <c r="B2499" s="6" t="n">
        <v>1</v>
      </c>
      <c r="C2499" s="6" t="n">
        <v>1.02401</v>
      </c>
      <c r="D2499" s="6" t="n">
        <v>9.000000000000001e-05</v>
      </c>
      <c r="E2499" s="6">
        <f>C2499*sel_scale</f>
        <v/>
      </c>
      <c r="F2499" s="6">
        <f>IF(AND(B2499&gt;=10,B2499&lt;=14),sel_ev_daily*sel_dayshare/5,IF(OR(B2499&gt;=22,B2499&lt;=5),sel_ev_daily*(1-sel_dayshare)/8,0))</f>
        <v/>
      </c>
    </row>
    <row r="2500">
      <c r="A2500" s="6" t="inlineStr">
        <is>
          <t>2012-10-13</t>
        </is>
      </c>
      <c r="B2500" s="6" t="n">
        <v>2</v>
      </c>
      <c r="C2500" s="6" t="n">
        <v>0.74776</v>
      </c>
      <c r="D2500" s="6" t="n">
        <v>9.000000000000001e-05</v>
      </c>
      <c r="E2500" s="6">
        <f>C2500*sel_scale</f>
        <v/>
      </c>
      <c r="F2500" s="6">
        <f>IF(AND(B2500&gt;=10,B2500&lt;=14),sel_ev_daily*sel_dayshare/5,IF(OR(B2500&gt;=22,B2500&lt;=5),sel_ev_daily*(1-sel_dayshare)/8,0))</f>
        <v/>
      </c>
    </row>
    <row r="2501">
      <c r="A2501" s="6" t="inlineStr">
        <is>
          <t>2012-10-13</t>
        </is>
      </c>
      <c r="B2501" s="6" t="n">
        <v>3</v>
      </c>
      <c r="C2501" s="6" t="n">
        <v>0.5001</v>
      </c>
      <c r="D2501" s="6" t="n">
        <v>6e-05</v>
      </c>
      <c r="E2501" s="6">
        <f>C2501*sel_scale</f>
        <v/>
      </c>
      <c r="F2501" s="6">
        <f>IF(AND(B2501&gt;=10,B2501&lt;=14),sel_ev_daily*sel_dayshare/5,IF(OR(B2501&gt;=22,B2501&lt;=5),sel_ev_daily*(1-sel_dayshare)/8,0))</f>
        <v/>
      </c>
    </row>
    <row r="2502">
      <c r="A2502" s="6" t="inlineStr">
        <is>
          <t>2012-10-13</t>
        </is>
      </c>
      <c r="B2502" s="6" t="n">
        <v>4</v>
      </c>
      <c r="C2502" s="6" t="n">
        <v>0.46716</v>
      </c>
      <c r="D2502" s="6" t="n">
        <v>3e-05</v>
      </c>
      <c r="E2502" s="6">
        <f>C2502*sel_scale</f>
        <v/>
      </c>
      <c r="F2502" s="6">
        <f>IF(AND(B2502&gt;=10,B2502&lt;=14),sel_ev_daily*sel_dayshare/5,IF(OR(B2502&gt;=22,B2502&lt;=5),sel_ev_daily*(1-sel_dayshare)/8,0))</f>
        <v/>
      </c>
    </row>
    <row r="2503">
      <c r="A2503" s="6" t="inlineStr">
        <is>
          <t>2012-10-13</t>
        </is>
      </c>
      <c r="B2503" s="6" t="n">
        <v>5</v>
      </c>
      <c r="C2503" s="6" t="n">
        <v>0.46695</v>
      </c>
      <c r="D2503" s="6" t="n">
        <v>5e-05</v>
      </c>
      <c r="E2503" s="6">
        <f>C2503*sel_scale</f>
        <v/>
      </c>
      <c r="F2503" s="6">
        <f>IF(AND(B2503&gt;=10,B2503&lt;=14),sel_ev_daily*sel_dayshare/5,IF(OR(B2503&gt;=22,B2503&lt;=5),sel_ev_daily*(1-sel_dayshare)/8,0))</f>
        <v/>
      </c>
    </row>
    <row r="2504">
      <c r="A2504" s="6" t="inlineStr">
        <is>
          <t>2012-10-13</t>
        </is>
      </c>
      <c r="B2504" s="6" t="n">
        <v>6</v>
      </c>
      <c r="C2504" s="6" t="n">
        <v>0.57111</v>
      </c>
      <c r="D2504" s="6" t="n">
        <v>0.00706</v>
      </c>
      <c r="E2504" s="6">
        <f>C2504*sel_scale</f>
        <v/>
      </c>
      <c r="F2504" s="6">
        <f>IF(AND(B2504&gt;=10,B2504&lt;=14),sel_ev_daily*sel_dayshare/5,IF(OR(B2504&gt;=22,B2504&lt;=5),sel_ev_daily*(1-sel_dayshare)/8,0))</f>
        <v/>
      </c>
    </row>
    <row r="2505">
      <c r="A2505" s="6" t="inlineStr">
        <is>
          <t>2012-10-13</t>
        </is>
      </c>
      <c r="B2505" s="6" t="n">
        <v>7</v>
      </c>
      <c r="C2505" s="6" t="n">
        <v>0.7569900000000001</v>
      </c>
      <c r="D2505" s="6" t="n">
        <v>0.10655</v>
      </c>
      <c r="E2505" s="6">
        <f>C2505*sel_scale</f>
        <v/>
      </c>
      <c r="F2505" s="6">
        <f>IF(AND(B2505&gt;=10,B2505&lt;=14),sel_ev_daily*sel_dayshare/5,IF(OR(B2505&gt;=22,B2505&lt;=5),sel_ev_daily*(1-sel_dayshare)/8,0))</f>
        <v/>
      </c>
    </row>
    <row r="2506">
      <c r="A2506" s="6" t="inlineStr">
        <is>
          <t>2012-10-13</t>
        </is>
      </c>
      <c r="B2506" s="6" t="n">
        <v>8</v>
      </c>
      <c r="C2506" s="6" t="n">
        <v>0.84962</v>
      </c>
      <c r="D2506" s="6" t="n">
        <v>0.30368</v>
      </c>
      <c r="E2506" s="6">
        <f>C2506*sel_scale</f>
        <v/>
      </c>
      <c r="F2506" s="6">
        <f>IF(AND(B2506&gt;=10,B2506&lt;=14),sel_ev_daily*sel_dayshare/5,IF(OR(B2506&gt;=22,B2506&lt;=5),sel_ev_daily*(1-sel_dayshare)/8,0))</f>
        <v/>
      </c>
    </row>
    <row r="2507">
      <c r="A2507" s="6" t="inlineStr">
        <is>
          <t>2012-10-13</t>
        </is>
      </c>
      <c r="B2507" s="6" t="n">
        <v>9</v>
      </c>
      <c r="C2507" s="6" t="n">
        <v>0.7995100000000001</v>
      </c>
      <c r="D2507" s="6" t="n">
        <v>0.50647</v>
      </c>
      <c r="E2507" s="6">
        <f>C2507*sel_scale</f>
        <v/>
      </c>
      <c r="F2507" s="6">
        <f>IF(AND(B2507&gt;=10,B2507&lt;=14),sel_ev_daily*sel_dayshare/5,IF(OR(B2507&gt;=22,B2507&lt;=5),sel_ev_daily*(1-sel_dayshare)/8,0))</f>
        <v/>
      </c>
    </row>
    <row r="2508">
      <c r="A2508" s="6" t="inlineStr">
        <is>
          <t>2012-10-13</t>
        </is>
      </c>
      <c r="B2508" s="6" t="n">
        <v>10</v>
      </c>
      <c r="C2508" s="6" t="n">
        <v>0.72709</v>
      </c>
      <c r="D2508" s="6" t="n">
        <v>0.6438700000000001</v>
      </c>
      <c r="E2508" s="6">
        <f>C2508*sel_scale</f>
        <v/>
      </c>
      <c r="F2508" s="6">
        <f>IF(AND(B2508&gt;=10,B2508&lt;=14),sel_ev_daily*sel_dayshare/5,IF(OR(B2508&gt;=22,B2508&lt;=5),sel_ev_daily*(1-sel_dayshare)/8,0))</f>
        <v/>
      </c>
    </row>
    <row r="2509">
      <c r="A2509" s="6" t="inlineStr">
        <is>
          <t>2012-10-13</t>
        </is>
      </c>
      <c r="B2509" s="6" t="n">
        <v>11</v>
      </c>
      <c r="C2509" s="6" t="n">
        <v>0.69592</v>
      </c>
      <c r="D2509" s="6" t="n">
        <v>0.68911</v>
      </c>
      <c r="E2509" s="6">
        <f>C2509*sel_scale</f>
        <v/>
      </c>
      <c r="F2509" s="6">
        <f>IF(AND(B2509&gt;=10,B2509&lt;=14),sel_ev_daily*sel_dayshare/5,IF(OR(B2509&gt;=22,B2509&lt;=5),sel_ev_daily*(1-sel_dayshare)/8,0))</f>
        <v/>
      </c>
    </row>
    <row r="2510">
      <c r="A2510" s="6" t="inlineStr">
        <is>
          <t>2012-10-13</t>
        </is>
      </c>
      <c r="B2510" s="6" t="n">
        <v>12</v>
      </c>
      <c r="C2510" s="6" t="n">
        <v>0.71813</v>
      </c>
      <c r="D2510" s="6" t="n">
        <v>0.6627999999999999</v>
      </c>
      <c r="E2510" s="6">
        <f>C2510*sel_scale</f>
        <v/>
      </c>
      <c r="F2510" s="6">
        <f>IF(AND(B2510&gt;=10,B2510&lt;=14),sel_ev_daily*sel_dayshare/5,IF(OR(B2510&gt;=22,B2510&lt;=5),sel_ev_daily*(1-sel_dayshare)/8,0))</f>
        <v/>
      </c>
    </row>
    <row r="2511">
      <c r="A2511" s="6" t="inlineStr">
        <is>
          <t>2012-10-13</t>
        </is>
      </c>
      <c r="B2511" s="6" t="n">
        <v>13</v>
      </c>
      <c r="C2511" s="6" t="n">
        <v>0.61957</v>
      </c>
      <c r="D2511" s="6" t="n">
        <v>0.6107</v>
      </c>
      <c r="E2511" s="6">
        <f>C2511*sel_scale</f>
        <v/>
      </c>
      <c r="F2511" s="6">
        <f>IF(AND(B2511&gt;=10,B2511&lt;=14),sel_ev_daily*sel_dayshare/5,IF(OR(B2511&gt;=22,B2511&lt;=5),sel_ev_daily*(1-sel_dayshare)/8,0))</f>
        <v/>
      </c>
    </row>
    <row r="2512">
      <c r="A2512" s="6" t="inlineStr">
        <is>
          <t>2012-10-13</t>
        </is>
      </c>
      <c r="B2512" s="6" t="n">
        <v>14</v>
      </c>
      <c r="C2512" s="6" t="n">
        <v>0.5936900000000001</v>
      </c>
      <c r="D2512" s="6" t="n">
        <v>0.6565299999999999</v>
      </c>
      <c r="E2512" s="6">
        <f>C2512*sel_scale</f>
        <v/>
      </c>
      <c r="F2512" s="6">
        <f>IF(AND(B2512&gt;=10,B2512&lt;=14),sel_ev_daily*sel_dayshare/5,IF(OR(B2512&gt;=22,B2512&lt;=5),sel_ev_daily*(1-sel_dayshare)/8,0))</f>
        <v/>
      </c>
    </row>
    <row r="2513">
      <c r="A2513" s="6" t="inlineStr">
        <is>
          <t>2012-10-13</t>
        </is>
      </c>
      <c r="B2513" s="6" t="n">
        <v>15</v>
      </c>
      <c r="C2513" s="6" t="n">
        <v>0.57697</v>
      </c>
      <c r="D2513" s="6" t="n">
        <v>0.5553900000000001</v>
      </c>
      <c r="E2513" s="6">
        <f>C2513*sel_scale</f>
        <v/>
      </c>
      <c r="F2513" s="6">
        <f>IF(AND(B2513&gt;=10,B2513&lt;=14),sel_ev_daily*sel_dayshare/5,IF(OR(B2513&gt;=22,B2513&lt;=5),sel_ev_daily*(1-sel_dayshare)/8,0))</f>
        <v/>
      </c>
    </row>
    <row r="2514">
      <c r="A2514" s="6" t="inlineStr">
        <is>
          <t>2012-10-13</t>
        </is>
      </c>
      <c r="B2514" s="6" t="n">
        <v>16</v>
      </c>
      <c r="C2514" s="6" t="n">
        <v>0.64673</v>
      </c>
      <c r="D2514" s="6" t="n">
        <v>0.3563</v>
      </c>
      <c r="E2514" s="6">
        <f>C2514*sel_scale</f>
        <v/>
      </c>
      <c r="F2514" s="6">
        <f>IF(AND(B2514&gt;=10,B2514&lt;=14),sel_ev_daily*sel_dayshare/5,IF(OR(B2514&gt;=22,B2514&lt;=5),sel_ev_daily*(1-sel_dayshare)/8,0))</f>
        <v/>
      </c>
    </row>
    <row r="2515">
      <c r="A2515" s="6" t="inlineStr">
        <is>
          <t>2012-10-13</t>
        </is>
      </c>
      <c r="B2515" s="6" t="n">
        <v>17</v>
      </c>
      <c r="C2515" s="6" t="n">
        <v>0.75322</v>
      </c>
      <c r="D2515" s="6" t="n">
        <v>0.14388</v>
      </c>
      <c r="E2515" s="6">
        <f>C2515*sel_scale</f>
        <v/>
      </c>
      <c r="F2515" s="6">
        <f>IF(AND(B2515&gt;=10,B2515&lt;=14),sel_ev_daily*sel_dayshare/5,IF(OR(B2515&gt;=22,B2515&lt;=5),sel_ev_daily*(1-sel_dayshare)/8,0))</f>
        <v/>
      </c>
    </row>
    <row r="2516">
      <c r="A2516" s="6" t="inlineStr">
        <is>
          <t>2012-10-13</t>
        </is>
      </c>
      <c r="B2516" s="6" t="n">
        <v>18</v>
      </c>
      <c r="C2516" s="6" t="n">
        <v>0.82168</v>
      </c>
      <c r="D2516" s="6" t="n">
        <v>0.01803</v>
      </c>
      <c r="E2516" s="6">
        <f>C2516*sel_scale</f>
        <v/>
      </c>
      <c r="F2516" s="6">
        <f>IF(AND(B2516&gt;=10,B2516&lt;=14),sel_ev_daily*sel_dayshare/5,IF(OR(B2516&gt;=22,B2516&lt;=5),sel_ev_daily*(1-sel_dayshare)/8,0))</f>
        <v/>
      </c>
    </row>
    <row r="2517">
      <c r="A2517" s="6" t="inlineStr">
        <is>
          <t>2012-10-13</t>
        </is>
      </c>
      <c r="B2517" s="6" t="n">
        <v>19</v>
      </c>
      <c r="C2517" s="6" t="n">
        <v>0.89844</v>
      </c>
      <c r="D2517" s="6" t="n">
        <v>6.999999999999999e-05</v>
      </c>
      <c r="E2517" s="6">
        <f>C2517*sel_scale</f>
        <v/>
      </c>
      <c r="F2517" s="6">
        <f>IF(AND(B2517&gt;=10,B2517&lt;=14),sel_ev_daily*sel_dayshare/5,IF(OR(B2517&gt;=22,B2517&lt;=5),sel_ev_daily*(1-sel_dayshare)/8,0))</f>
        <v/>
      </c>
    </row>
    <row r="2518">
      <c r="A2518" s="6" t="inlineStr">
        <is>
          <t>2012-10-13</t>
        </is>
      </c>
      <c r="B2518" s="6" t="n">
        <v>20</v>
      </c>
      <c r="C2518" s="6" t="n">
        <v>0.84614</v>
      </c>
      <c r="D2518" s="6" t="n">
        <v>8.000000000000001e-05</v>
      </c>
      <c r="E2518" s="6">
        <f>C2518*sel_scale</f>
        <v/>
      </c>
      <c r="F2518" s="6">
        <f>IF(AND(B2518&gt;=10,B2518&lt;=14),sel_ev_daily*sel_dayshare/5,IF(OR(B2518&gt;=22,B2518&lt;=5),sel_ev_daily*(1-sel_dayshare)/8,0))</f>
        <v/>
      </c>
    </row>
    <row r="2519">
      <c r="A2519" s="6" t="inlineStr">
        <is>
          <t>2012-10-13</t>
        </is>
      </c>
      <c r="B2519" s="6" t="n">
        <v>21</v>
      </c>
      <c r="C2519" s="6" t="n">
        <v>0.77808</v>
      </c>
      <c r="D2519" s="6" t="n">
        <v>6e-05</v>
      </c>
      <c r="E2519" s="6">
        <f>C2519*sel_scale</f>
        <v/>
      </c>
      <c r="F2519" s="6">
        <f>IF(AND(B2519&gt;=10,B2519&lt;=14),sel_ev_daily*sel_dayshare/5,IF(OR(B2519&gt;=22,B2519&lt;=5),sel_ev_daily*(1-sel_dayshare)/8,0))</f>
        <v/>
      </c>
    </row>
    <row r="2520">
      <c r="A2520" s="6" t="inlineStr">
        <is>
          <t>2012-10-13</t>
        </is>
      </c>
      <c r="B2520" s="6" t="n">
        <v>22</v>
      </c>
      <c r="C2520" s="6" t="n">
        <v>0.75983</v>
      </c>
      <c r="D2520" s="6" t="n">
        <v>8.000000000000001e-05</v>
      </c>
      <c r="E2520" s="6">
        <f>C2520*sel_scale</f>
        <v/>
      </c>
      <c r="F2520" s="6">
        <f>IF(AND(B2520&gt;=10,B2520&lt;=14),sel_ev_daily*sel_dayshare/5,IF(OR(B2520&gt;=22,B2520&lt;=5),sel_ev_daily*(1-sel_dayshare)/8,0))</f>
        <v/>
      </c>
    </row>
    <row r="2521">
      <c r="A2521" s="6" t="inlineStr">
        <is>
          <t>2012-10-13</t>
        </is>
      </c>
      <c r="B2521" s="6" t="n">
        <v>23</v>
      </c>
      <c r="C2521" s="6" t="n">
        <v>0.76806</v>
      </c>
      <c r="D2521" s="6" t="n">
        <v>0.00013</v>
      </c>
      <c r="E2521" s="6">
        <f>C2521*sel_scale</f>
        <v/>
      </c>
      <c r="F2521" s="6">
        <f>IF(AND(B2521&gt;=10,B2521&lt;=14),sel_ev_daily*sel_dayshare/5,IF(OR(B2521&gt;=22,B2521&lt;=5),sel_ev_daily*(1-sel_dayshare)/8,0))</f>
        <v/>
      </c>
    </row>
    <row r="2522">
      <c r="A2522" s="6" t="inlineStr">
        <is>
          <t>2012-10-14</t>
        </is>
      </c>
      <c r="B2522" s="6" t="n">
        <v>0</v>
      </c>
      <c r="C2522" s="6" t="n">
        <v>0.75739</v>
      </c>
      <c r="D2522" s="6" t="n">
        <v>0.00017</v>
      </c>
      <c r="E2522" s="6">
        <f>C2522*sel_scale</f>
        <v/>
      </c>
      <c r="F2522" s="6">
        <f>IF(AND(B2522&gt;=10,B2522&lt;=14),sel_ev_daily*sel_dayshare/5,IF(OR(B2522&gt;=22,B2522&lt;=5),sel_ev_daily*(1-sel_dayshare)/8,0))</f>
        <v/>
      </c>
    </row>
    <row r="2523">
      <c r="A2523" s="6" t="inlineStr">
        <is>
          <t>2012-10-14</t>
        </is>
      </c>
      <c r="B2523" s="6" t="n">
        <v>1</v>
      </c>
      <c r="C2523" s="6" t="n">
        <v>0.86865</v>
      </c>
      <c r="D2523" s="6" t="n">
        <v>6.999999999999999e-05</v>
      </c>
      <c r="E2523" s="6">
        <f>C2523*sel_scale</f>
        <v/>
      </c>
      <c r="F2523" s="6">
        <f>IF(AND(B2523&gt;=10,B2523&lt;=14),sel_ev_daily*sel_dayshare/5,IF(OR(B2523&gt;=22,B2523&lt;=5),sel_ev_daily*(1-sel_dayshare)/8,0))</f>
        <v/>
      </c>
    </row>
    <row r="2524">
      <c r="A2524" s="6" t="inlineStr">
        <is>
          <t>2012-10-14</t>
        </is>
      </c>
      <c r="B2524" s="6" t="n">
        <v>2</v>
      </c>
      <c r="C2524" s="6" t="n">
        <v>0.62554</v>
      </c>
      <c r="D2524" s="6" t="n">
        <v>6e-05</v>
      </c>
      <c r="E2524" s="6">
        <f>C2524*sel_scale</f>
        <v/>
      </c>
      <c r="F2524" s="6">
        <f>IF(AND(B2524&gt;=10,B2524&lt;=14),sel_ev_daily*sel_dayshare/5,IF(OR(B2524&gt;=22,B2524&lt;=5),sel_ev_daily*(1-sel_dayshare)/8,0))</f>
        <v/>
      </c>
    </row>
    <row r="2525">
      <c r="A2525" s="6" t="inlineStr">
        <is>
          <t>2012-10-14</t>
        </is>
      </c>
      <c r="B2525" s="6" t="n">
        <v>3</v>
      </c>
      <c r="C2525" s="6" t="n">
        <v>0.43407</v>
      </c>
      <c r="D2525" s="6" t="n">
        <v>6e-05</v>
      </c>
      <c r="E2525" s="6">
        <f>C2525*sel_scale</f>
        <v/>
      </c>
      <c r="F2525" s="6">
        <f>IF(AND(B2525&gt;=10,B2525&lt;=14),sel_ev_daily*sel_dayshare/5,IF(OR(B2525&gt;=22,B2525&lt;=5),sel_ev_daily*(1-sel_dayshare)/8,0))</f>
        <v/>
      </c>
    </row>
    <row r="2526">
      <c r="A2526" s="6" t="inlineStr">
        <is>
          <t>2012-10-14</t>
        </is>
      </c>
      <c r="B2526" s="6" t="n">
        <v>4</v>
      </c>
      <c r="C2526" s="6" t="n">
        <v>0.40368</v>
      </c>
      <c r="D2526" s="6" t="n">
        <v>2e-05</v>
      </c>
      <c r="E2526" s="6">
        <f>C2526*sel_scale</f>
        <v/>
      </c>
      <c r="F2526" s="6">
        <f>IF(AND(B2526&gt;=10,B2526&lt;=14),sel_ev_daily*sel_dayshare/5,IF(OR(B2526&gt;=22,B2526&lt;=5),sel_ev_daily*(1-sel_dayshare)/8,0))</f>
        <v/>
      </c>
    </row>
    <row r="2527">
      <c r="A2527" s="6" t="inlineStr">
        <is>
          <t>2012-10-14</t>
        </is>
      </c>
      <c r="B2527" s="6" t="n">
        <v>5</v>
      </c>
      <c r="C2527" s="6" t="n">
        <v>0.45505</v>
      </c>
      <c r="D2527" s="6" t="n">
        <v>8.000000000000001e-05</v>
      </c>
      <c r="E2527" s="6">
        <f>C2527*sel_scale</f>
        <v/>
      </c>
      <c r="F2527" s="6">
        <f>IF(AND(B2527&gt;=10,B2527&lt;=14),sel_ev_daily*sel_dayshare/5,IF(OR(B2527&gt;=22,B2527&lt;=5),sel_ev_daily*(1-sel_dayshare)/8,0))</f>
        <v/>
      </c>
    </row>
    <row r="2528">
      <c r="A2528" s="6" t="inlineStr">
        <is>
          <t>2012-10-14</t>
        </is>
      </c>
      <c r="B2528" s="6" t="n">
        <v>6</v>
      </c>
      <c r="C2528" s="6" t="n">
        <v>0.44466</v>
      </c>
      <c r="D2528" s="6" t="n">
        <v>0.00247</v>
      </c>
      <c r="E2528" s="6">
        <f>C2528*sel_scale</f>
        <v/>
      </c>
      <c r="F2528" s="6">
        <f>IF(AND(B2528&gt;=10,B2528&lt;=14),sel_ev_daily*sel_dayshare/5,IF(OR(B2528&gt;=22,B2528&lt;=5),sel_ev_daily*(1-sel_dayshare)/8,0))</f>
        <v/>
      </c>
    </row>
    <row r="2529">
      <c r="A2529" s="6" t="inlineStr">
        <is>
          <t>2012-10-14</t>
        </is>
      </c>
      <c r="B2529" s="6" t="n">
        <v>7</v>
      </c>
      <c r="C2529" s="6" t="n">
        <v>0.64253</v>
      </c>
      <c r="D2529" s="6" t="n">
        <v>0.06451999999999999</v>
      </c>
      <c r="E2529" s="6">
        <f>C2529*sel_scale</f>
        <v/>
      </c>
      <c r="F2529" s="6">
        <f>IF(AND(B2529&gt;=10,B2529&lt;=14),sel_ev_daily*sel_dayshare/5,IF(OR(B2529&gt;=22,B2529&lt;=5),sel_ev_daily*(1-sel_dayshare)/8,0))</f>
        <v/>
      </c>
    </row>
    <row r="2530">
      <c r="A2530" s="6" t="inlineStr">
        <is>
          <t>2012-10-14</t>
        </is>
      </c>
      <c r="B2530" s="6" t="n">
        <v>8</v>
      </c>
      <c r="C2530" s="6" t="n">
        <v>0.71102</v>
      </c>
      <c r="D2530" s="6" t="n">
        <v>0.19124</v>
      </c>
      <c r="E2530" s="6">
        <f>C2530*sel_scale</f>
        <v/>
      </c>
      <c r="F2530" s="6">
        <f>IF(AND(B2530&gt;=10,B2530&lt;=14),sel_ev_daily*sel_dayshare/5,IF(OR(B2530&gt;=22,B2530&lt;=5),sel_ev_daily*(1-sel_dayshare)/8,0))</f>
        <v/>
      </c>
    </row>
    <row r="2531">
      <c r="A2531" s="6" t="inlineStr">
        <is>
          <t>2012-10-14</t>
        </is>
      </c>
      <c r="B2531" s="6" t="n">
        <v>9</v>
      </c>
      <c r="C2531" s="6" t="n">
        <v>0.77541</v>
      </c>
      <c r="D2531" s="6" t="n">
        <v>0.36958</v>
      </c>
      <c r="E2531" s="6">
        <f>C2531*sel_scale</f>
        <v/>
      </c>
      <c r="F2531" s="6">
        <f>IF(AND(B2531&gt;=10,B2531&lt;=14),sel_ev_daily*sel_dayshare/5,IF(OR(B2531&gt;=22,B2531&lt;=5),sel_ev_daily*(1-sel_dayshare)/8,0))</f>
        <v/>
      </c>
    </row>
    <row r="2532">
      <c r="A2532" s="6" t="inlineStr">
        <is>
          <t>2012-10-14</t>
        </is>
      </c>
      <c r="B2532" s="6" t="n">
        <v>10</v>
      </c>
      <c r="C2532" s="6" t="n">
        <v>0.6916</v>
      </c>
      <c r="D2532" s="6" t="n">
        <v>0.50014</v>
      </c>
      <c r="E2532" s="6">
        <f>C2532*sel_scale</f>
        <v/>
      </c>
      <c r="F2532" s="6">
        <f>IF(AND(B2532&gt;=10,B2532&lt;=14),sel_ev_daily*sel_dayshare/5,IF(OR(B2532&gt;=22,B2532&lt;=5),sel_ev_daily*(1-sel_dayshare)/8,0))</f>
        <v/>
      </c>
    </row>
    <row r="2533">
      <c r="A2533" s="6" t="inlineStr">
        <is>
          <t>2012-10-14</t>
        </is>
      </c>
      <c r="B2533" s="6" t="n">
        <v>11</v>
      </c>
      <c r="C2533" s="6" t="n">
        <v>0.78915</v>
      </c>
      <c r="D2533" s="6" t="n">
        <v>0.55467</v>
      </c>
      <c r="E2533" s="6">
        <f>C2533*sel_scale</f>
        <v/>
      </c>
      <c r="F2533" s="6">
        <f>IF(AND(B2533&gt;=10,B2533&lt;=14),sel_ev_daily*sel_dayshare/5,IF(OR(B2533&gt;=22,B2533&lt;=5),sel_ev_daily*(1-sel_dayshare)/8,0))</f>
        <v/>
      </c>
    </row>
    <row r="2534">
      <c r="A2534" s="6" t="inlineStr">
        <is>
          <t>2012-10-14</t>
        </is>
      </c>
      <c r="B2534" s="6" t="n">
        <v>12</v>
      </c>
      <c r="C2534" s="6" t="n">
        <v>0.69242</v>
      </c>
      <c r="D2534" s="6" t="n">
        <v>0.66911</v>
      </c>
      <c r="E2534" s="6">
        <f>C2534*sel_scale</f>
        <v/>
      </c>
      <c r="F2534" s="6">
        <f>IF(AND(B2534&gt;=10,B2534&lt;=14),sel_ev_daily*sel_dayshare/5,IF(OR(B2534&gt;=22,B2534&lt;=5),sel_ev_daily*(1-sel_dayshare)/8,0))</f>
        <v/>
      </c>
    </row>
    <row r="2535">
      <c r="A2535" s="6" t="inlineStr">
        <is>
          <t>2012-10-14</t>
        </is>
      </c>
      <c r="B2535" s="6" t="n">
        <v>13</v>
      </c>
      <c r="C2535" s="6" t="n">
        <v>0.60656</v>
      </c>
      <c r="D2535" s="6" t="n">
        <v>0.6983200000000001</v>
      </c>
      <c r="E2535" s="6">
        <f>C2535*sel_scale</f>
        <v/>
      </c>
      <c r="F2535" s="6">
        <f>IF(AND(B2535&gt;=10,B2535&lt;=14),sel_ev_daily*sel_dayshare/5,IF(OR(B2535&gt;=22,B2535&lt;=5),sel_ev_daily*(1-sel_dayshare)/8,0))</f>
        <v/>
      </c>
    </row>
    <row r="2536">
      <c r="A2536" s="6" t="inlineStr">
        <is>
          <t>2012-10-14</t>
        </is>
      </c>
      <c r="B2536" s="6" t="n">
        <v>14</v>
      </c>
      <c r="C2536" s="6" t="n">
        <v>0.63635</v>
      </c>
      <c r="D2536" s="6" t="n">
        <v>0.6483100000000001</v>
      </c>
      <c r="E2536" s="6">
        <f>C2536*sel_scale</f>
        <v/>
      </c>
      <c r="F2536" s="6">
        <f>IF(AND(B2536&gt;=10,B2536&lt;=14),sel_ev_daily*sel_dayshare/5,IF(OR(B2536&gt;=22,B2536&lt;=5),sel_ev_daily*(1-sel_dayshare)/8,0))</f>
        <v/>
      </c>
    </row>
    <row r="2537">
      <c r="A2537" s="6" t="inlineStr">
        <is>
          <t>2012-10-14</t>
        </is>
      </c>
      <c r="B2537" s="6" t="n">
        <v>15</v>
      </c>
      <c r="C2537" s="6" t="n">
        <v>0.61858</v>
      </c>
      <c r="D2537" s="6" t="n">
        <v>0.54544</v>
      </c>
      <c r="E2537" s="6">
        <f>C2537*sel_scale</f>
        <v/>
      </c>
      <c r="F2537" s="6">
        <f>IF(AND(B2537&gt;=10,B2537&lt;=14),sel_ev_daily*sel_dayshare/5,IF(OR(B2537&gt;=22,B2537&lt;=5),sel_ev_daily*(1-sel_dayshare)/8,0))</f>
        <v/>
      </c>
    </row>
    <row r="2538">
      <c r="A2538" s="6" t="inlineStr">
        <is>
          <t>2012-10-14</t>
        </is>
      </c>
      <c r="B2538" s="6" t="n">
        <v>16</v>
      </c>
      <c r="C2538" s="6" t="n">
        <v>0.6323</v>
      </c>
      <c r="D2538" s="6" t="n">
        <v>0.36672</v>
      </c>
      <c r="E2538" s="6">
        <f>C2538*sel_scale</f>
        <v/>
      </c>
      <c r="F2538" s="6">
        <f>IF(AND(B2538&gt;=10,B2538&lt;=14),sel_ev_daily*sel_dayshare/5,IF(OR(B2538&gt;=22,B2538&lt;=5),sel_ev_daily*(1-sel_dayshare)/8,0))</f>
        <v/>
      </c>
    </row>
    <row r="2539">
      <c r="A2539" s="6" t="inlineStr">
        <is>
          <t>2012-10-14</t>
        </is>
      </c>
      <c r="B2539" s="6" t="n">
        <v>17</v>
      </c>
      <c r="C2539" s="6" t="n">
        <v>0.77245</v>
      </c>
      <c r="D2539" s="6" t="n">
        <v>0.15761</v>
      </c>
      <c r="E2539" s="6">
        <f>C2539*sel_scale</f>
        <v/>
      </c>
      <c r="F2539" s="6">
        <f>IF(AND(B2539&gt;=10,B2539&lt;=14),sel_ev_daily*sel_dayshare/5,IF(OR(B2539&gt;=22,B2539&lt;=5),sel_ev_daily*(1-sel_dayshare)/8,0))</f>
        <v/>
      </c>
    </row>
    <row r="2540">
      <c r="A2540" s="6" t="inlineStr">
        <is>
          <t>2012-10-14</t>
        </is>
      </c>
      <c r="B2540" s="6" t="n">
        <v>18</v>
      </c>
      <c r="C2540" s="6" t="n">
        <v>0.87949</v>
      </c>
      <c r="D2540" s="6" t="n">
        <v>0.02545</v>
      </c>
      <c r="E2540" s="6">
        <f>C2540*sel_scale</f>
        <v/>
      </c>
      <c r="F2540" s="6">
        <f>IF(AND(B2540&gt;=10,B2540&lt;=14),sel_ev_daily*sel_dayshare/5,IF(OR(B2540&gt;=22,B2540&lt;=5),sel_ev_daily*(1-sel_dayshare)/8,0))</f>
        <v/>
      </c>
    </row>
    <row r="2541">
      <c r="A2541" s="6" t="inlineStr">
        <is>
          <t>2012-10-14</t>
        </is>
      </c>
      <c r="B2541" s="6" t="n">
        <v>19</v>
      </c>
      <c r="C2541" s="6" t="n">
        <v>0.92884</v>
      </c>
      <c r="D2541" s="6" t="n">
        <v>0.00012</v>
      </c>
      <c r="E2541" s="6">
        <f>C2541*sel_scale</f>
        <v/>
      </c>
      <c r="F2541" s="6">
        <f>IF(AND(B2541&gt;=10,B2541&lt;=14),sel_ev_daily*sel_dayshare/5,IF(OR(B2541&gt;=22,B2541&lt;=5),sel_ev_daily*(1-sel_dayshare)/8,0))</f>
        <v/>
      </c>
    </row>
    <row r="2542">
      <c r="A2542" s="6" t="inlineStr">
        <is>
          <t>2012-10-14</t>
        </is>
      </c>
      <c r="B2542" s="6" t="n">
        <v>20</v>
      </c>
      <c r="C2542" s="6" t="n">
        <v>0.87802</v>
      </c>
      <c r="D2542" s="6" t="n">
        <v>8.000000000000001e-05</v>
      </c>
      <c r="E2542" s="6">
        <f>C2542*sel_scale</f>
        <v/>
      </c>
      <c r="F2542" s="6">
        <f>IF(AND(B2542&gt;=10,B2542&lt;=14),sel_ev_daily*sel_dayshare/5,IF(OR(B2542&gt;=22,B2542&lt;=5),sel_ev_daily*(1-sel_dayshare)/8,0))</f>
        <v/>
      </c>
    </row>
    <row r="2543">
      <c r="A2543" s="6" t="inlineStr">
        <is>
          <t>2012-10-14</t>
        </is>
      </c>
      <c r="B2543" s="6" t="n">
        <v>21</v>
      </c>
      <c r="C2543" s="6" t="n">
        <v>0.79291</v>
      </c>
      <c r="D2543" s="6" t="n">
        <v>6.999999999999999e-05</v>
      </c>
      <c r="E2543" s="6">
        <f>C2543*sel_scale</f>
        <v/>
      </c>
      <c r="F2543" s="6">
        <f>IF(AND(B2543&gt;=10,B2543&lt;=14),sel_ev_daily*sel_dayshare/5,IF(OR(B2543&gt;=22,B2543&lt;=5),sel_ev_daily*(1-sel_dayshare)/8,0))</f>
        <v/>
      </c>
    </row>
    <row r="2544">
      <c r="A2544" s="6" t="inlineStr">
        <is>
          <t>2012-10-14</t>
        </is>
      </c>
      <c r="B2544" s="6" t="n">
        <v>22</v>
      </c>
      <c r="C2544" s="6" t="n">
        <v>0.6930500000000001</v>
      </c>
      <c r="D2544" s="6" t="n">
        <v>5e-05</v>
      </c>
      <c r="E2544" s="6">
        <f>C2544*sel_scale</f>
        <v/>
      </c>
      <c r="F2544" s="6">
        <f>IF(AND(B2544&gt;=10,B2544&lt;=14),sel_ev_daily*sel_dayshare/5,IF(OR(B2544&gt;=22,B2544&lt;=5),sel_ev_daily*(1-sel_dayshare)/8,0))</f>
        <v/>
      </c>
    </row>
    <row r="2545">
      <c r="A2545" s="6" t="inlineStr">
        <is>
          <t>2012-10-14</t>
        </is>
      </c>
      <c r="B2545" s="6" t="n">
        <v>23</v>
      </c>
      <c r="C2545" s="6" t="n">
        <v>0.6778999999999999</v>
      </c>
      <c r="D2545" s="6" t="n">
        <v>5e-05</v>
      </c>
      <c r="E2545" s="6">
        <f>C2545*sel_scale</f>
        <v/>
      </c>
      <c r="F2545" s="6">
        <f>IF(AND(B2545&gt;=10,B2545&lt;=14),sel_ev_daily*sel_dayshare/5,IF(OR(B2545&gt;=22,B2545&lt;=5),sel_ev_daily*(1-sel_dayshare)/8,0))</f>
        <v/>
      </c>
    </row>
    <row r="2546">
      <c r="A2546" s="6" t="inlineStr">
        <is>
          <t>2012-10-15</t>
        </is>
      </c>
      <c r="B2546" s="6" t="n">
        <v>0</v>
      </c>
      <c r="C2546" s="6" t="n">
        <v>0.7639</v>
      </c>
      <c r="D2546" s="6" t="n">
        <v>6.999999999999999e-05</v>
      </c>
      <c r="E2546" s="6">
        <f>C2546*sel_scale</f>
        <v/>
      </c>
      <c r="F2546" s="6">
        <f>IF(AND(B2546&gt;=10,B2546&lt;=14),sel_ev_daily*sel_dayshare/5,IF(OR(B2546&gt;=22,B2546&lt;=5),sel_ev_daily*(1-sel_dayshare)/8,0))</f>
        <v/>
      </c>
    </row>
    <row r="2547">
      <c r="A2547" s="6" t="inlineStr">
        <is>
          <t>2012-10-15</t>
        </is>
      </c>
      <c r="B2547" s="6" t="n">
        <v>1</v>
      </c>
      <c r="C2547" s="6" t="n">
        <v>0.86705</v>
      </c>
      <c r="D2547" s="6" t="n">
        <v>0.00013</v>
      </c>
      <c r="E2547" s="6">
        <f>C2547*sel_scale</f>
        <v/>
      </c>
      <c r="F2547" s="6">
        <f>IF(AND(B2547&gt;=10,B2547&lt;=14),sel_ev_daily*sel_dayshare/5,IF(OR(B2547&gt;=22,B2547&lt;=5),sel_ev_daily*(1-sel_dayshare)/8,0))</f>
        <v/>
      </c>
    </row>
    <row r="2548">
      <c r="A2548" s="6" t="inlineStr">
        <is>
          <t>2012-10-15</t>
        </is>
      </c>
      <c r="B2548" s="6" t="n">
        <v>2</v>
      </c>
      <c r="C2548" s="6" t="n">
        <v>0.59951</v>
      </c>
      <c r="D2548" s="6" t="n">
        <v>9.000000000000001e-05</v>
      </c>
      <c r="E2548" s="6">
        <f>C2548*sel_scale</f>
        <v/>
      </c>
      <c r="F2548" s="6">
        <f>IF(AND(B2548&gt;=10,B2548&lt;=14),sel_ev_daily*sel_dayshare/5,IF(OR(B2548&gt;=22,B2548&lt;=5),sel_ev_daily*(1-sel_dayshare)/8,0))</f>
        <v/>
      </c>
    </row>
    <row r="2549">
      <c r="A2549" s="6" t="inlineStr">
        <is>
          <t>2012-10-15</t>
        </is>
      </c>
      <c r="B2549" s="6" t="n">
        <v>3</v>
      </c>
      <c r="C2549" s="6" t="n">
        <v>0.43543</v>
      </c>
      <c r="D2549" s="6" t="n">
        <v>6.999999999999999e-05</v>
      </c>
      <c r="E2549" s="6">
        <f>C2549*sel_scale</f>
        <v/>
      </c>
      <c r="F2549" s="6">
        <f>IF(AND(B2549&gt;=10,B2549&lt;=14),sel_ev_daily*sel_dayshare/5,IF(OR(B2549&gt;=22,B2549&lt;=5),sel_ev_daily*(1-sel_dayshare)/8,0))</f>
        <v/>
      </c>
    </row>
    <row r="2550">
      <c r="A2550" s="6" t="inlineStr">
        <is>
          <t>2012-10-15</t>
        </is>
      </c>
      <c r="B2550" s="6" t="n">
        <v>4</v>
      </c>
      <c r="C2550" s="6" t="n">
        <v>0.3922</v>
      </c>
      <c r="D2550" s="6" t="n">
        <v>5e-05</v>
      </c>
      <c r="E2550" s="6">
        <f>C2550*sel_scale</f>
        <v/>
      </c>
      <c r="F2550" s="6">
        <f>IF(AND(B2550&gt;=10,B2550&lt;=14),sel_ev_daily*sel_dayshare/5,IF(OR(B2550&gt;=22,B2550&lt;=5),sel_ev_daily*(1-sel_dayshare)/8,0))</f>
        <v/>
      </c>
    </row>
    <row r="2551">
      <c r="A2551" s="6" t="inlineStr">
        <is>
          <t>2012-10-15</t>
        </is>
      </c>
      <c r="B2551" s="6" t="n">
        <v>5</v>
      </c>
      <c r="C2551" s="6" t="n">
        <v>0.453</v>
      </c>
      <c r="D2551" s="6" t="n">
        <v>0.00011</v>
      </c>
      <c r="E2551" s="6">
        <f>C2551*sel_scale</f>
        <v/>
      </c>
      <c r="F2551" s="6">
        <f>IF(AND(B2551&gt;=10,B2551&lt;=14),sel_ev_daily*sel_dayshare/5,IF(OR(B2551&gt;=22,B2551&lt;=5),sel_ev_daily*(1-sel_dayshare)/8,0))</f>
        <v/>
      </c>
    </row>
    <row r="2552">
      <c r="A2552" s="6" t="inlineStr">
        <is>
          <t>2012-10-15</t>
        </is>
      </c>
      <c r="B2552" s="6" t="n">
        <v>6</v>
      </c>
      <c r="C2552" s="6" t="n">
        <v>0.6498699999999999</v>
      </c>
      <c r="D2552" s="6" t="n">
        <v>0.008500000000000001</v>
      </c>
      <c r="E2552" s="6">
        <f>C2552*sel_scale</f>
        <v/>
      </c>
      <c r="F2552" s="6">
        <f>IF(AND(B2552&gt;=10,B2552&lt;=14),sel_ev_daily*sel_dayshare/5,IF(OR(B2552&gt;=22,B2552&lt;=5),sel_ev_daily*(1-sel_dayshare)/8,0))</f>
        <v/>
      </c>
    </row>
    <row r="2553">
      <c r="A2553" s="6" t="inlineStr">
        <is>
          <t>2012-10-15</t>
        </is>
      </c>
      <c r="B2553" s="6" t="n">
        <v>7</v>
      </c>
      <c r="C2553" s="6" t="n">
        <v>0.80849</v>
      </c>
      <c r="D2553" s="6" t="n">
        <v>0.11063</v>
      </c>
      <c r="E2553" s="6">
        <f>C2553*sel_scale</f>
        <v/>
      </c>
      <c r="F2553" s="6">
        <f>IF(AND(B2553&gt;=10,B2553&lt;=14),sel_ev_daily*sel_dayshare/5,IF(OR(B2553&gt;=22,B2553&lt;=5),sel_ev_daily*(1-sel_dayshare)/8,0))</f>
        <v/>
      </c>
    </row>
    <row r="2554">
      <c r="A2554" s="6" t="inlineStr">
        <is>
          <t>2012-10-15</t>
        </is>
      </c>
      <c r="B2554" s="6" t="n">
        <v>8</v>
      </c>
      <c r="C2554" s="6" t="n">
        <v>0.6938800000000001</v>
      </c>
      <c r="D2554" s="6" t="n">
        <v>0.30543</v>
      </c>
      <c r="E2554" s="6">
        <f>C2554*sel_scale</f>
        <v/>
      </c>
      <c r="F2554" s="6">
        <f>IF(AND(B2554&gt;=10,B2554&lt;=14),sel_ev_daily*sel_dayshare/5,IF(OR(B2554&gt;=22,B2554&lt;=5),sel_ev_daily*(1-sel_dayshare)/8,0))</f>
        <v/>
      </c>
    </row>
    <row r="2555">
      <c r="A2555" s="6" t="inlineStr">
        <is>
          <t>2012-10-15</t>
        </is>
      </c>
      <c r="B2555" s="6" t="n">
        <v>9</v>
      </c>
      <c r="C2555" s="6" t="n">
        <v>0.54245</v>
      </c>
      <c r="D2555" s="6" t="n">
        <v>0.50179</v>
      </c>
      <c r="E2555" s="6">
        <f>C2555*sel_scale</f>
        <v/>
      </c>
      <c r="F2555" s="6">
        <f>IF(AND(B2555&gt;=10,B2555&lt;=14),sel_ev_daily*sel_dayshare/5,IF(OR(B2555&gt;=22,B2555&lt;=5),sel_ev_daily*(1-sel_dayshare)/8,0))</f>
        <v/>
      </c>
    </row>
    <row r="2556">
      <c r="A2556" s="6" t="inlineStr">
        <is>
          <t>2012-10-15</t>
        </is>
      </c>
      <c r="B2556" s="6" t="n">
        <v>10</v>
      </c>
      <c r="C2556" s="6" t="n">
        <v>0.48535</v>
      </c>
      <c r="D2556" s="6" t="n">
        <v>0.64958</v>
      </c>
      <c r="E2556" s="6">
        <f>C2556*sel_scale</f>
        <v/>
      </c>
      <c r="F2556" s="6">
        <f>IF(AND(B2556&gt;=10,B2556&lt;=14),sel_ev_daily*sel_dayshare/5,IF(OR(B2556&gt;=22,B2556&lt;=5),sel_ev_daily*(1-sel_dayshare)/8,0))</f>
        <v/>
      </c>
    </row>
    <row r="2557">
      <c r="A2557" s="6" t="inlineStr">
        <is>
          <t>2012-10-15</t>
        </is>
      </c>
      <c r="B2557" s="6" t="n">
        <v>11</v>
      </c>
      <c r="C2557" s="6" t="n">
        <v>0.51981</v>
      </c>
      <c r="D2557" s="6" t="n">
        <v>0.73833</v>
      </c>
      <c r="E2557" s="6">
        <f>C2557*sel_scale</f>
        <v/>
      </c>
      <c r="F2557" s="6">
        <f>IF(AND(B2557&gt;=10,B2557&lt;=14),sel_ev_daily*sel_dayshare/5,IF(OR(B2557&gt;=22,B2557&lt;=5),sel_ev_daily*(1-sel_dayshare)/8,0))</f>
        <v/>
      </c>
    </row>
    <row r="2558">
      <c r="A2558" s="6" t="inlineStr">
        <is>
          <t>2012-10-15</t>
        </is>
      </c>
      <c r="B2558" s="6" t="n">
        <v>12</v>
      </c>
      <c r="C2558" s="6" t="n">
        <v>0.49029</v>
      </c>
      <c r="D2558" s="6" t="n">
        <v>0.76402</v>
      </c>
      <c r="E2558" s="6">
        <f>C2558*sel_scale</f>
        <v/>
      </c>
      <c r="F2558" s="6">
        <f>IF(AND(B2558&gt;=10,B2558&lt;=14),sel_ev_daily*sel_dayshare/5,IF(OR(B2558&gt;=22,B2558&lt;=5),sel_ev_daily*(1-sel_dayshare)/8,0))</f>
        <v/>
      </c>
    </row>
    <row r="2559">
      <c r="A2559" s="6" t="inlineStr">
        <is>
          <t>2012-10-15</t>
        </is>
      </c>
      <c r="B2559" s="6" t="n">
        <v>13</v>
      </c>
      <c r="C2559" s="6" t="n">
        <v>0.44569</v>
      </c>
      <c r="D2559" s="6" t="n">
        <v>0.74229</v>
      </c>
      <c r="E2559" s="6">
        <f>C2559*sel_scale</f>
        <v/>
      </c>
      <c r="F2559" s="6">
        <f>IF(AND(B2559&gt;=10,B2559&lt;=14),sel_ev_daily*sel_dayshare/5,IF(OR(B2559&gt;=22,B2559&lt;=5),sel_ev_daily*(1-sel_dayshare)/8,0))</f>
        <v/>
      </c>
    </row>
    <row r="2560">
      <c r="A2560" s="6" t="inlineStr">
        <is>
          <t>2012-10-15</t>
        </is>
      </c>
      <c r="B2560" s="6" t="n">
        <v>14</v>
      </c>
      <c r="C2560" s="6" t="n">
        <v>0.4342</v>
      </c>
      <c r="D2560" s="6" t="n">
        <v>0.67717</v>
      </c>
      <c r="E2560" s="6">
        <f>C2560*sel_scale</f>
        <v/>
      </c>
      <c r="F2560" s="6">
        <f>IF(AND(B2560&gt;=10,B2560&lt;=14),sel_ev_daily*sel_dayshare/5,IF(OR(B2560&gt;=22,B2560&lt;=5),sel_ev_daily*(1-sel_dayshare)/8,0))</f>
        <v/>
      </c>
    </row>
    <row r="2561">
      <c r="A2561" s="6" t="inlineStr">
        <is>
          <t>2012-10-15</t>
        </is>
      </c>
      <c r="B2561" s="6" t="n">
        <v>15</v>
      </c>
      <c r="C2561" s="6" t="n">
        <v>0.46038</v>
      </c>
      <c r="D2561" s="6" t="n">
        <v>0.5454599999999999</v>
      </c>
      <c r="E2561" s="6">
        <f>C2561*sel_scale</f>
        <v/>
      </c>
      <c r="F2561" s="6">
        <f>IF(AND(B2561&gt;=10,B2561&lt;=14),sel_ev_daily*sel_dayshare/5,IF(OR(B2561&gt;=22,B2561&lt;=5),sel_ev_daily*(1-sel_dayshare)/8,0))</f>
        <v/>
      </c>
    </row>
    <row r="2562">
      <c r="A2562" s="6" t="inlineStr">
        <is>
          <t>2012-10-15</t>
        </is>
      </c>
      <c r="B2562" s="6" t="n">
        <v>16</v>
      </c>
      <c r="C2562" s="6" t="n">
        <v>0.57106</v>
      </c>
      <c r="D2562" s="6" t="n">
        <v>0.35363</v>
      </c>
      <c r="E2562" s="6">
        <f>C2562*sel_scale</f>
        <v/>
      </c>
      <c r="F2562" s="6">
        <f>IF(AND(B2562&gt;=10,B2562&lt;=14),sel_ev_daily*sel_dayshare/5,IF(OR(B2562&gt;=22,B2562&lt;=5),sel_ev_daily*(1-sel_dayshare)/8,0))</f>
        <v/>
      </c>
    </row>
    <row r="2563">
      <c r="A2563" s="6" t="inlineStr">
        <is>
          <t>2012-10-15</t>
        </is>
      </c>
      <c r="B2563" s="6" t="n">
        <v>17</v>
      </c>
      <c r="C2563" s="6" t="n">
        <v>0.71736</v>
      </c>
      <c r="D2563" s="6" t="n">
        <v>0.15085</v>
      </c>
      <c r="E2563" s="6">
        <f>C2563*sel_scale</f>
        <v/>
      </c>
      <c r="F2563" s="6">
        <f>IF(AND(B2563&gt;=10,B2563&lt;=14),sel_ev_daily*sel_dayshare/5,IF(OR(B2563&gt;=22,B2563&lt;=5),sel_ev_daily*(1-sel_dayshare)/8,0))</f>
        <v/>
      </c>
    </row>
    <row r="2564">
      <c r="A2564" s="6" t="inlineStr">
        <is>
          <t>2012-10-15</t>
        </is>
      </c>
      <c r="B2564" s="6" t="n">
        <v>18</v>
      </c>
      <c r="C2564" s="6" t="n">
        <v>0.83592</v>
      </c>
      <c r="D2564" s="6" t="n">
        <v>0.02112</v>
      </c>
      <c r="E2564" s="6">
        <f>C2564*sel_scale</f>
        <v/>
      </c>
      <c r="F2564" s="6">
        <f>IF(AND(B2564&gt;=10,B2564&lt;=14),sel_ev_daily*sel_dayshare/5,IF(OR(B2564&gt;=22,B2564&lt;=5),sel_ev_daily*(1-sel_dayshare)/8,0))</f>
        <v/>
      </c>
    </row>
    <row r="2565">
      <c r="A2565" s="6" t="inlineStr">
        <is>
          <t>2012-10-15</t>
        </is>
      </c>
      <c r="B2565" s="6" t="n">
        <v>19</v>
      </c>
      <c r="C2565" s="6" t="n">
        <v>0.83421</v>
      </c>
      <c r="D2565" s="6" t="n">
        <v>0.00012</v>
      </c>
      <c r="E2565" s="6">
        <f>C2565*sel_scale</f>
        <v/>
      </c>
      <c r="F2565" s="6">
        <f>IF(AND(B2565&gt;=10,B2565&lt;=14),sel_ev_daily*sel_dayshare/5,IF(OR(B2565&gt;=22,B2565&lt;=5),sel_ev_daily*(1-sel_dayshare)/8,0))</f>
        <v/>
      </c>
    </row>
    <row r="2566">
      <c r="A2566" s="6" t="inlineStr">
        <is>
          <t>2012-10-15</t>
        </is>
      </c>
      <c r="B2566" s="6" t="n">
        <v>20</v>
      </c>
      <c r="C2566" s="6" t="n">
        <v>0.81277</v>
      </c>
      <c r="D2566" s="6" t="n">
        <v>8.000000000000001e-05</v>
      </c>
      <c r="E2566" s="6">
        <f>C2566*sel_scale</f>
        <v/>
      </c>
      <c r="F2566" s="6">
        <f>IF(AND(B2566&gt;=10,B2566&lt;=14),sel_ev_daily*sel_dayshare/5,IF(OR(B2566&gt;=22,B2566&lt;=5),sel_ev_daily*(1-sel_dayshare)/8,0))</f>
        <v/>
      </c>
    </row>
    <row r="2567">
      <c r="A2567" s="6" t="inlineStr">
        <is>
          <t>2012-10-15</t>
        </is>
      </c>
      <c r="B2567" s="6" t="n">
        <v>21</v>
      </c>
      <c r="C2567" s="6" t="n">
        <v>0.74663</v>
      </c>
      <c r="D2567" s="6" t="n">
        <v>0.00011</v>
      </c>
      <c r="E2567" s="6">
        <f>C2567*sel_scale</f>
        <v/>
      </c>
      <c r="F2567" s="6">
        <f>IF(AND(B2567&gt;=10,B2567&lt;=14),sel_ev_daily*sel_dayshare/5,IF(OR(B2567&gt;=22,B2567&lt;=5),sel_ev_daily*(1-sel_dayshare)/8,0))</f>
        <v/>
      </c>
    </row>
    <row r="2568">
      <c r="A2568" s="6" t="inlineStr">
        <is>
          <t>2012-10-15</t>
        </is>
      </c>
      <c r="B2568" s="6" t="n">
        <v>22</v>
      </c>
      <c r="C2568" s="6" t="n">
        <v>0.6514</v>
      </c>
      <c r="D2568" s="6" t="n">
        <v>4e-05</v>
      </c>
      <c r="E2568" s="6">
        <f>C2568*sel_scale</f>
        <v/>
      </c>
      <c r="F2568" s="6">
        <f>IF(AND(B2568&gt;=10,B2568&lt;=14),sel_ev_daily*sel_dayshare/5,IF(OR(B2568&gt;=22,B2568&lt;=5),sel_ev_daily*(1-sel_dayshare)/8,0))</f>
        <v/>
      </c>
    </row>
    <row r="2569">
      <c r="A2569" s="6" t="inlineStr">
        <is>
          <t>2012-10-15</t>
        </is>
      </c>
      <c r="B2569" s="6" t="n">
        <v>23</v>
      </c>
      <c r="C2569" s="6" t="n">
        <v>0.65566</v>
      </c>
      <c r="D2569" s="6" t="n">
        <v>6.999999999999999e-05</v>
      </c>
      <c r="E2569" s="6">
        <f>C2569*sel_scale</f>
        <v/>
      </c>
      <c r="F2569" s="6">
        <f>IF(AND(B2569&gt;=10,B2569&lt;=14),sel_ev_daily*sel_dayshare/5,IF(OR(B2569&gt;=22,B2569&lt;=5),sel_ev_daily*(1-sel_dayshare)/8,0))</f>
        <v/>
      </c>
    </row>
    <row r="2570">
      <c r="A2570" s="6" t="inlineStr">
        <is>
          <t>2012-10-16</t>
        </is>
      </c>
      <c r="B2570" s="6" t="n">
        <v>0</v>
      </c>
      <c r="C2570" s="6" t="n">
        <v>0.69802</v>
      </c>
      <c r="D2570" s="6" t="n">
        <v>0.00015</v>
      </c>
      <c r="E2570" s="6">
        <f>C2570*sel_scale</f>
        <v/>
      </c>
      <c r="F2570" s="6">
        <f>IF(AND(B2570&gt;=10,B2570&lt;=14),sel_ev_daily*sel_dayshare/5,IF(OR(B2570&gt;=22,B2570&lt;=5),sel_ev_daily*(1-sel_dayshare)/8,0))</f>
        <v/>
      </c>
    </row>
    <row r="2571">
      <c r="A2571" s="6" t="inlineStr">
        <is>
          <t>2012-10-16</t>
        </is>
      </c>
      <c r="B2571" s="6" t="n">
        <v>1</v>
      </c>
      <c r="C2571" s="6" t="n">
        <v>0.80766</v>
      </c>
      <c r="D2571" s="6" t="n">
        <v>6.999999999999999e-05</v>
      </c>
      <c r="E2571" s="6">
        <f>C2571*sel_scale</f>
        <v/>
      </c>
      <c r="F2571" s="6">
        <f>IF(AND(B2571&gt;=10,B2571&lt;=14),sel_ev_daily*sel_dayshare/5,IF(OR(B2571&gt;=22,B2571&lt;=5),sel_ev_daily*(1-sel_dayshare)/8,0))</f>
        <v/>
      </c>
    </row>
    <row r="2572">
      <c r="A2572" s="6" t="inlineStr">
        <is>
          <t>2012-10-16</t>
        </is>
      </c>
      <c r="B2572" s="6" t="n">
        <v>2</v>
      </c>
      <c r="C2572" s="6" t="n">
        <v>0.5248699999999999</v>
      </c>
      <c r="D2572" s="6" t="n">
        <v>0.00012</v>
      </c>
      <c r="E2572" s="6">
        <f>C2572*sel_scale</f>
        <v/>
      </c>
      <c r="F2572" s="6">
        <f>IF(AND(B2572&gt;=10,B2572&lt;=14),sel_ev_daily*sel_dayshare/5,IF(OR(B2572&gt;=22,B2572&lt;=5),sel_ev_daily*(1-sel_dayshare)/8,0))</f>
        <v/>
      </c>
    </row>
    <row r="2573">
      <c r="A2573" s="6" t="inlineStr">
        <is>
          <t>2012-10-16</t>
        </is>
      </c>
      <c r="B2573" s="6" t="n">
        <v>3</v>
      </c>
      <c r="C2573" s="6" t="n">
        <v>0.41229</v>
      </c>
      <c r="D2573" s="6" t="n">
        <v>9.000000000000001e-05</v>
      </c>
      <c r="E2573" s="6">
        <f>C2573*sel_scale</f>
        <v/>
      </c>
      <c r="F2573" s="6">
        <f>IF(AND(B2573&gt;=10,B2573&lt;=14),sel_ev_daily*sel_dayshare/5,IF(OR(B2573&gt;=22,B2573&lt;=5),sel_ev_daily*(1-sel_dayshare)/8,0))</f>
        <v/>
      </c>
    </row>
    <row r="2574">
      <c r="A2574" s="6" t="inlineStr">
        <is>
          <t>2012-10-16</t>
        </is>
      </c>
      <c r="B2574" s="6" t="n">
        <v>4</v>
      </c>
      <c r="C2574" s="6" t="n">
        <v>0.38111</v>
      </c>
      <c r="D2574" s="6" t="n">
        <v>4e-05</v>
      </c>
      <c r="E2574" s="6">
        <f>C2574*sel_scale</f>
        <v/>
      </c>
      <c r="F2574" s="6">
        <f>IF(AND(B2574&gt;=10,B2574&lt;=14),sel_ev_daily*sel_dayshare/5,IF(OR(B2574&gt;=22,B2574&lt;=5),sel_ev_daily*(1-sel_dayshare)/8,0))</f>
        <v/>
      </c>
    </row>
    <row r="2575">
      <c r="A2575" s="6" t="inlineStr">
        <is>
          <t>2012-10-16</t>
        </is>
      </c>
      <c r="B2575" s="6" t="n">
        <v>5</v>
      </c>
      <c r="C2575" s="6" t="n">
        <v>0.39226</v>
      </c>
      <c r="D2575" s="6" t="n">
        <v>6.999999999999999e-05</v>
      </c>
      <c r="E2575" s="6">
        <f>C2575*sel_scale</f>
        <v/>
      </c>
      <c r="F2575" s="6">
        <f>IF(AND(B2575&gt;=10,B2575&lt;=14),sel_ev_daily*sel_dayshare/5,IF(OR(B2575&gt;=22,B2575&lt;=5),sel_ev_daily*(1-sel_dayshare)/8,0))</f>
        <v/>
      </c>
    </row>
    <row r="2576">
      <c r="A2576" s="6" t="inlineStr">
        <is>
          <t>2012-10-16</t>
        </is>
      </c>
      <c r="B2576" s="6" t="n">
        <v>6</v>
      </c>
      <c r="C2576" s="6" t="n">
        <v>0.6094000000000001</v>
      </c>
      <c r="D2576" s="6" t="n">
        <v>0.0097</v>
      </c>
      <c r="E2576" s="6">
        <f>C2576*sel_scale</f>
        <v/>
      </c>
      <c r="F2576" s="6">
        <f>IF(AND(B2576&gt;=10,B2576&lt;=14),sel_ev_daily*sel_dayshare/5,IF(OR(B2576&gt;=22,B2576&lt;=5),sel_ev_daily*(1-sel_dayshare)/8,0))</f>
        <v/>
      </c>
    </row>
    <row r="2577">
      <c r="A2577" s="6" t="inlineStr">
        <is>
          <t>2012-10-16</t>
        </is>
      </c>
      <c r="B2577" s="6" t="n">
        <v>7</v>
      </c>
      <c r="C2577" s="6" t="n">
        <v>0.69224</v>
      </c>
      <c r="D2577" s="6" t="n">
        <v>0.10406</v>
      </c>
      <c r="E2577" s="6">
        <f>C2577*sel_scale</f>
        <v/>
      </c>
      <c r="F2577" s="6">
        <f>IF(AND(B2577&gt;=10,B2577&lt;=14),sel_ev_daily*sel_dayshare/5,IF(OR(B2577&gt;=22,B2577&lt;=5),sel_ev_daily*(1-sel_dayshare)/8,0))</f>
        <v/>
      </c>
    </row>
    <row r="2578">
      <c r="A2578" s="6" t="inlineStr">
        <is>
          <t>2012-10-16</t>
        </is>
      </c>
      <c r="B2578" s="6" t="n">
        <v>8</v>
      </c>
      <c r="C2578" s="6" t="n">
        <v>0.575</v>
      </c>
      <c r="D2578" s="6" t="n">
        <v>0.27539</v>
      </c>
      <c r="E2578" s="6">
        <f>C2578*sel_scale</f>
        <v/>
      </c>
      <c r="F2578" s="6">
        <f>IF(AND(B2578&gt;=10,B2578&lt;=14),sel_ev_daily*sel_dayshare/5,IF(OR(B2578&gt;=22,B2578&lt;=5),sel_ev_daily*(1-sel_dayshare)/8,0))</f>
        <v/>
      </c>
    </row>
    <row r="2579">
      <c r="A2579" s="6" t="inlineStr">
        <is>
          <t>2012-10-16</t>
        </is>
      </c>
      <c r="B2579" s="6" t="n">
        <v>9</v>
      </c>
      <c r="C2579" s="6" t="n">
        <v>0.50036</v>
      </c>
      <c r="D2579" s="6" t="n">
        <v>0.46427</v>
      </c>
      <c r="E2579" s="6">
        <f>C2579*sel_scale</f>
        <v/>
      </c>
      <c r="F2579" s="6">
        <f>IF(AND(B2579&gt;=10,B2579&lt;=14),sel_ev_daily*sel_dayshare/5,IF(OR(B2579&gt;=22,B2579&lt;=5),sel_ev_daily*(1-sel_dayshare)/8,0))</f>
        <v/>
      </c>
    </row>
    <row r="2580">
      <c r="A2580" s="6" t="inlineStr">
        <is>
          <t>2012-10-16</t>
        </is>
      </c>
      <c r="B2580" s="6" t="n">
        <v>10</v>
      </c>
      <c r="C2580" s="6" t="n">
        <v>0.49392</v>
      </c>
      <c r="D2580" s="6" t="n">
        <v>0.59455</v>
      </c>
      <c r="E2580" s="6">
        <f>C2580*sel_scale</f>
        <v/>
      </c>
      <c r="F2580" s="6">
        <f>IF(AND(B2580&gt;=10,B2580&lt;=14),sel_ev_daily*sel_dayshare/5,IF(OR(B2580&gt;=22,B2580&lt;=5),sel_ev_daily*(1-sel_dayshare)/8,0))</f>
        <v/>
      </c>
    </row>
    <row r="2581">
      <c r="A2581" s="6" t="inlineStr">
        <is>
          <t>2012-10-16</t>
        </is>
      </c>
      <c r="B2581" s="6" t="n">
        <v>11</v>
      </c>
      <c r="C2581" s="6" t="n">
        <v>0.50912</v>
      </c>
      <c r="D2581" s="6" t="n">
        <v>0.70802</v>
      </c>
      <c r="E2581" s="6">
        <f>C2581*sel_scale</f>
        <v/>
      </c>
      <c r="F2581" s="6">
        <f>IF(AND(B2581&gt;=10,B2581&lt;=14),sel_ev_daily*sel_dayshare/5,IF(OR(B2581&gt;=22,B2581&lt;=5),sel_ev_daily*(1-sel_dayshare)/8,0))</f>
        <v/>
      </c>
    </row>
    <row r="2582">
      <c r="A2582" s="6" t="inlineStr">
        <is>
          <t>2012-10-16</t>
        </is>
      </c>
      <c r="B2582" s="6" t="n">
        <v>12</v>
      </c>
      <c r="C2582" s="6" t="n">
        <v>0.49045</v>
      </c>
      <c r="D2582" s="6" t="n">
        <v>0.71724</v>
      </c>
      <c r="E2582" s="6">
        <f>C2582*sel_scale</f>
        <v/>
      </c>
      <c r="F2582" s="6">
        <f>IF(AND(B2582&gt;=10,B2582&lt;=14),sel_ev_daily*sel_dayshare/5,IF(OR(B2582&gt;=22,B2582&lt;=5),sel_ev_daily*(1-sel_dayshare)/8,0))</f>
        <v/>
      </c>
    </row>
    <row r="2583">
      <c r="A2583" s="6" t="inlineStr">
        <is>
          <t>2012-10-16</t>
        </is>
      </c>
      <c r="B2583" s="6" t="n">
        <v>13</v>
      </c>
      <c r="C2583" s="6" t="n">
        <v>0.4791</v>
      </c>
      <c r="D2583" s="6" t="n">
        <v>0.69484</v>
      </c>
      <c r="E2583" s="6">
        <f>C2583*sel_scale</f>
        <v/>
      </c>
      <c r="F2583" s="6">
        <f>IF(AND(B2583&gt;=10,B2583&lt;=14),sel_ev_daily*sel_dayshare/5,IF(OR(B2583&gt;=22,B2583&lt;=5),sel_ev_daily*(1-sel_dayshare)/8,0))</f>
        <v/>
      </c>
    </row>
    <row r="2584">
      <c r="A2584" s="6" t="inlineStr">
        <is>
          <t>2012-10-16</t>
        </is>
      </c>
      <c r="B2584" s="6" t="n">
        <v>14</v>
      </c>
      <c r="C2584" s="6" t="n">
        <v>0.47244</v>
      </c>
      <c r="D2584" s="6" t="n">
        <v>0.63361</v>
      </c>
      <c r="E2584" s="6">
        <f>C2584*sel_scale</f>
        <v/>
      </c>
      <c r="F2584" s="6">
        <f>IF(AND(B2584&gt;=10,B2584&lt;=14),sel_ev_daily*sel_dayshare/5,IF(OR(B2584&gt;=22,B2584&lt;=5),sel_ev_daily*(1-sel_dayshare)/8,0))</f>
        <v/>
      </c>
    </row>
    <row r="2585">
      <c r="A2585" s="6" t="inlineStr">
        <is>
          <t>2012-10-16</t>
        </is>
      </c>
      <c r="B2585" s="6" t="n">
        <v>15</v>
      </c>
      <c r="C2585" s="6" t="n">
        <v>0.5408500000000001</v>
      </c>
      <c r="D2585" s="6" t="n">
        <v>0.49378</v>
      </c>
      <c r="E2585" s="6">
        <f>C2585*sel_scale</f>
        <v/>
      </c>
      <c r="F2585" s="6">
        <f>IF(AND(B2585&gt;=10,B2585&lt;=14),sel_ev_daily*sel_dayshare/5,IF(OR(B2585&gt;=22,B2585&lt;=5),sel_ev_daily*(1-sel_dayshare)/8,0))</f>
        <v/>
      </c>
    </row>
    <row r="2586">
      <c r="A2586" s="6" t="inlineStr">
        <is>
          <t>2012-10-16</t>
        </is>
      </c>
      <c r="B2586" s="6" t="n">
        <v>16</v>
      </c>
      <c r="C2586" s="6" t="n">
        <v>0.6402</v>
      </c>
      <c r="D2586" s="6" t="n">
        <v>0.31262</v>
      </c>
      <c r="E2586" s="6">
        <f>C2586*sel_scale</f>
        <v/>
      </c>
      <c r="F2586" s="6">
        <f>IF(AND(B2586&gt;=10,B2586&lt;=14),sel_ev_daily*sel_dayshare/5,IF(OR(B2586&gt;=22,B2586&lt;=5),sel_ev_daily*(1-sel_dayshare)/8,0))</f>
        <v/>
      </c>
    </row>
    <row r="2587">
      <c r="A2587" s="6" t="inlineStr">
        <is>
          <t>2012-10-16</t>
        </is>
      </c>
      <c r="B2587" s="6" t="n">
        <v>17</v>
      </c>
      <c r="C2587" s="6" t="n">
        <v>0.78376</v>
      </c>
      <c r="D2587" s="6" t="n">
        <v>0.13054</v>
      </c>
      <c r="E2587" s="6">
        <f>C2587*sel_scale</f>
        <v/>
      </c>
      <c r="F2587" s="6">
        <f>IF(AND(B2587&gt;=10,B2587&lt;=14),sel_ev_daily*sel_dayshare/5,IF(OR(B2587&gt;=22,B2587&lt;=5),sel_ev_daily*(1-sel_dayshare)/8,0))</f>
        <v/>
      </c>
    </row>
    <row r="2588">
      <c r="A2588" s="6" t="inlineStr">
        <is>
          <t>2012-10-16</t>
        </is>
      </c>
      <c r="B2588" s="6" t="n">
        <v>18</v>
      </c>
      <c r="C2588" s="6" t="n">
        <v>0.86665</v>
      </c>
      <c r="D2588" s="6" t="n">
        <v>0.02601</v>
      </c>
      <c r="E2588" s="6">
        <f>C2588*sel_scale</f>
        <v/>
      </c>
      <c r="F2588" s="6">
        <f>IF(AND(B2588&gt;=10,B2588&lt;=14),sel_ev_daily*sel_dayshare/5,IF(OR(B2588&gt;=22,B2588&lt;=5),sel_ev_daily*(1-sel_dayshare)/8,0))</f>
        <v/>
      </c>
    </row>
    <row r="2589">
      <c r="A2589" s="6" t="inlineStr">
        <is>
          <t>2012-10-16</t>
        </is>
      </c>
      <c r="B2589" s="6" t="n">
        <v>19</v>
      </c>
      <c r="C2589" s="6" t="n">
        <v>0.86266</v>
      </c>
      <c r="D2589" s="6" t="n">
        <v>0.00013</v>
      </c>
      <c r="E2589" s="6">
        <f>C2589*sel_scale</f>
        <v/>
      </c>
      <c r="F2589" s="6">
        <f>IF(AND(B2589&gt;=10,B2589&lt;=14),sel_ev_daily*sel_dayshare/5,IF(OR(B2589&gt;=22,B2589&lt;=5),sel_ev_daily*(1-sel_dayshare)/8,0))</f>
        <v/>
      </c>
    </row>
    <row r="2590">
      <c r="A2590" s="6" t="inlineStr">
        <is>
          <t>2012-10-16</t>
        </is>
      </c>
      <c r="B2590" s="6" t="n">
        <v>20</v>
      </c>
      <c r="C2590" s="6" t="n">
        <v>0.86732</v>
      </c>
      <c r="D2590" s="6" t="n">
        <v>8.000000000000001e-05</v>
      </c>
      <c r="E2590" s="6">
        <f>C2590*sel_scale</f>
        <v/>
      </c>
      <c r="F2590" s="6">
        <f>IF(AND(B2590&gt;=10,B2590&lt;=14),sel_ev_daily*sel_dayshare/5,IF(OR(B2590&gt;=22,B2590&lt;=5),sel_ev_daily*(1-sel_dayshare)/8,0))</f>
        <v/>
      </c>
    </row>
    <row r="2591">
      <c r="A2591" s="6" t="inlineStr">
        <is>
          <t>2012-10-16</t>
        </is>
      </c>
      <c r="B2591" s="6" t="n">
        <v>21</v>
      </c>
      <c r="C2591" s="6" t="n">
        <v>0.785</v>
      </c>
      <c r="D2591" s="6" t="n">
        <v>0.00012</v>
      </c>
      <c r="E2591" s="6">
        <f>C2591*sel_scale</f>
        <v/>
      </c>
      <c r="F2591" s="6">
        <f>IF(AND(B2591&gt;=10,B2591&lt;=14),sel_ev_daily*sel_dayshare/5,IF(OR(B2591&gt;=22,B2591&lt;=5),sel_ev_daily*(1-sel_dayshare)/8,0))</f>
        <v/>
      </c>
    </row>
    <row r="2592">
      <c r="A2592" s="6" t="inlineStr">
        <is>
          <t>2012-10-16</t>
        </is>
      </c>
      <c r="B2592" s="6" t="n">
        <v>22</v>
      </c>
      <c r="C2592" s="6" t="n">
        <v>0.67615</v>
      </c>
      <c r="D2592" s="6" t="n">
        <v>0.00011</v>
      </c>
      <c r="E2592" s="6">
        <f>C2592*sel_scale</f>
        <v/>
      </c>
      <c r="F2592" s="6">
        <f>IF(AND(B2592&gt;=10,B2592&lt;=14),sel_ev_daily*sel_dayshare/5,IF(OR(B2592&gt;=22,B2592&lt;=5),sel_ev_daily*(1-sel_dayshare)/8,0))</f>
        <v/>
      </c>
    </row>
    <row r="2593">
      <c r="A2593" s="6" t="inlineStr">
        <is>
          <t>2012-10-16</t>
        </is>
      </c>
      <c r="B2593" s="6" t="n">
        <v>23</v>
      </c>
      <c r="C2593" s="6" t="n">
        <v>0.65974</v>
      </c>
      <c r="D2593" s="6" t="n">
        <v>6e-05</v>
      </c>
      <c r="E2593" s="6">
        <f>C2593*sel_scale</f>
        <v/>
      </c>
      <c r="F2593" s="6">
        <f>IF(AND(B2593&gt;=10,B2593&lt;=14),sel_ev_daily*sel_dayshare/5,IF(OR(B2593&gt;=22,B2593&lt;=5),sel_ev_daily*(1-sel_dayshare)/8,0))</f>
        <v/>
      </c>
    </row>
    <row r="2594">
      <c r="A2594" s="6" t="inlineStr">
        <is>
          <t>2012-10-17</t>
        </is>
      </c>
      <c r="B2594" s="6" t="n">
        <v>0</v>
      </c>
      <c r="C2594" s="6" t="n">
        <v>0.72439</v>
      </c>
      <c r="D2594" s="6" t="n">
        <v>3e-05</v>
      </c>
      <c r="E2594" s="6">
        <f>C2594*sel_scale</f>
        <v/>
      </c>
      <c r="F2594" s="6">
        <f>IF(AND(B2594&gt;=10,B2594&lt;=14),sel_ev_daily*sel_dayshare/5,IF(OR(B2594&gt;=22,B2594&lt;=5),sel_ev_daily*(1-sel_dayshare)/8,0))</f>
        <v/>
      </c>
    </row>
    <row r="2595">
      <c r="A2595" s="6" t="inlineStr">
        <is>
          <t>2012-10-17</t>
        </is>
      </c>
      <c r="B2595" s="6" t="n">
        <v>1</v>
      </c>
      <c r="C2595" s="6" t="n">
        <v>0.78666</v>
      </c>
      <c r="D2595" s="6" t="n">
        <v>6e-05</v>
      </c>
      <c r="E2595" s="6">
        <f>C2595*sel_scale</f>
        <v/>
      </c>
      <c r="F2595" s="6">
        <f>IF(AND(B2595&gt;=10,B2595&lt;=14),sel_ev_daily*sel_dayshare/5,IF(OR(B2595&gt;=22,B2595&lt;=5),sel_ev_daily*(1-sel_dayshare)/8,0))</f>
        <v/>
      </c>
    </row>
    <row r="2596">
      <c r="A2596" s="6" t="inlineStr">
        <is>
          <t>2012-10-17</t>
        </is>
      </c>
      <c r="B2596" s="6" t="n">
        <v>2</v>
      </c>
      <c r="C2596" s="6" t="n">
        <v>0.49743</v>
      </c>
      <c r="D2596" s="6" t="n">
        <v>6.999999999999999e-05</v>
      </c>
      <c r="E2596" s="6">
        <f>C2596*sel_scale</f>
        <v/>
      </c>
      <c r="F2596" s="6">
        <f>IF(AND(B2596&gt;=10,B2596&lt;=14),sel_ev_daily*sel_dayshare/5,IF(OR(B2596&gt;=22,B2596&lt;=5),sel_ev_daily*(1-sel_dayshare)/8,0))</f>
        <v/>
      </c>
    </row>
    <row r="2597">
      <c r="A2597" s="6" t="inlineStr">
        <is>
          <t>2012-10-17</t>
        </is>
      </c>
      <c r="B2597" s="6" t="n">
        <v>3</v>
      </c>
      <c r="C2597" s="6" t="n">
        <v>0.39578</v>
      </c>
      <c r="D2597" s="6" t="n">
        <v>4e-05</v>
      </c>
      <c r="E2597" s="6">
        <f>C2597*sel_scale</f>
        <v/>
      </c>
      <c r="F2597" s="6">
        <f>IF(AND(B2597&gt;=10,B2597&lt;=14),sel_ev_daily*sel_dayshare/5,IF(OR(B2597&gt;=22,B2597&lt;=5),sel_ev_daily*(1-sel_dayshare)/8,0))</f>
        <v/>
      </c>
    </row>
    <row r="2598">
      <c r="A2598" s="6" t="inlineStr">
        <is>
          <t>2012-10-17</t>
        </is>
      </c>
      <c r="B2598" s="6" t="n">
        <v>4</v>
      </c>
      <c r="C2598" s="6" t="n">
        <v>0.39397</v>
      </c>
      <c r="D2598" s="6" t="n">
        <v>6e-05</v>
      </c>
      <c r="E2598" s="6">
        <f>C2598*sel_scale</f>
        <v/>
      </c>
      <c r="F2598" s="6">
        <f>IF(AND(B2598&gt;=10,B2598&lt;=14),sel_ev_daily*sel_dayshare/5,IF(OR(B2598&gt;=22,B2598&lt;=5),sel_ev_daily*(1-sel_dayshare)/8,0))</f>
        <v/>
      </c>
    </row>
    <row r="2599">
      <c r="A2599" s="6" t="inlineStr">
        <is>
          <t>2012-10-17</t>
        </is>
      </c>
      <c r="B2599" s="6" t="n">
        <v>5</v>
      </c>
      <c r="C2599" s="6" t="n">
        <v>0.42563</v>
      </c>
      <c r="D2599" s="6" t="n">
        <v>6.999999999999999e-05</v>
      </c>
      <c r="E2599" s="6">
        <f>C2599*sel_scale</f>
        <v/>
      </c>
      <c r="F2599" s="6">
        <f>IF(AND(B2599&gt;=10,B2599&lt;=14),sel_ev_daily*sel_dayshare/5,IF(OR(B2599&gt;=22,B2599&lt;=5),sel_ev_daily*(1-sel_dayshare)/8,0))</f>
        <v/>
      </c>
    </row>
    <row r="2600">
      <c r="A2600" s="6" t="inlineStr">
        <is>
          <t>2012-10-17</t>
        </is>
      </c>
      <c r="B2600" s="6" t="n">
        <v>6</v>
      </c>
      <c r="C2600" s="6" t="n">
        <v>0.64138</v>
      </c>
      <c r="D2600" s="6" t="n">
        <v>0.00709</v>
      </c>
      <c r="E2600" s="6">
        <f>C2600*sel_scale</f>
        <v/>
      </c>
      <c r="F2600" s="6">
        <f>IF(AND(B2600&gt;=10,B2600&lt;=14),sel_ev_daily*sel_dayshare/5,IF(OR(B2600&gt;=22,B2600&lt;=5),sel_ev_daily*(1-sel_dayshare)/8,0))</f>
        <v/>
      </c>
    </row>
    <row r="2601">
      <c r="A2601" s="6" t="inlineStr">
        <is>
          <t>2012-10-17</t>
        </is>
      </c>
      <c r="B2601" s="6" t="n">
        <v>7</v>
      </c>
      <c r="C2601" s="6" t="n">
        <v>0.66244</v>
      </c>
      <c r="D2601" s="6" t="n">
        <v>0.10913</v>
      </c>
      <c r="E2601" s="6">
        <f>C2601*sel_scale</f>
        <v/>
      </c>
      <c r="F2601" s="6">
        <f>IF(AND(B2601&gt;=10,B2601&lt;=14),sel_ev_daily*sel_dayshare/5,IF(OR(B2601&gt;=22,B2601&lt;=5),sel_ev_daily*(1-sel_dayshare)/8,0))</f>
        <v/>
      </c>
    </row>
    <row r="2602">
      <c r="A2602" s="6" t="inlineStr">
        <is>
          <t>2012-10-17</t>
        </is>
      </c>
      <c r="B2602" s="6" t="n">
        <v>8</v>
      </c>
      <c r="C2602" s="6" t="n">
        <v>0.59075</v>
      </c>
      <c r="D2602" s="6" t="n">
        <v>0.30047</v>
      </c>
      <c r="E2602" s="6">
        <f>C2602*sel_scale</f>
        <v/>
      </c>
      <c r="F2602" s="6">
        <f>IF(AND(B2602&gt;=10,B2602&lt;=14),sel_ev_daily*sel_dayshare/5,IF(OR(B2602&gt;=22,B2602&lt;=5),sel_ev_daily*(1-sel_dayshare)/8,0))</f>
        <v/>
      </c>
    </row>
    <row r="2603">
      <c r="A2603" s="6" t="inlineStr">
        <is>
          <t>2012-10-17</t>
        </is>
      </c>
      <c r="B2603" s="6" t="n">
        <v>9</v>
      </c>
      <c r="C2603" s="6" t="n">
        <v>0.49977</v>
      </c>
      <c r="D2603" s="6" t="n">
        <v>0.459</v>
      </c>
      <c r="E2603" s="6">
        <f>C2603*sel_scale</f>
        <v/>
      </c>
      <c r="F2603" s="6">
        <f>IF(AND(B2603&gt;=10,B2603&lt;=14),sel_ev_daily*sel_dayshare/5,IF(OR(B2603&gt;=22,B2603&lt;=5),sel_ev_daily*(1-sel_dayshare)/8,0))</f>
        <v/>
      </c>
    </row>
    <row r="2604">
      <c r="A2604" s="6" t="inlineStr">
        <is>
          <t>2012-10-17</t>
        </is>
      </c>
      <c r="B2604" s="6" t="n">
        <v>10</v>
      </c>
      <c r="C2604" s="6" t="n">
        <v>0.48934</v>
      </c>
      <c r="D2604" s="6" t="n">
        <v>0.5745400000000001</v>
      </c>
      <c r="E2604" s="6">
        <f>C2604*sel_scale</f>
        <v/>
      </c>
      <c r="F2604" s="6">
        <f>IF(AND(B2604&gt;=10,B2604&lt;=14),sel_ev_daily*sel_dayshare/5,IF(OR(B2604&gt;=22,B2604&lt;=5),sel_ev_daily*(1-sel_dayshare)/8,0))</f>
        <v/>
      </c>
    </row>
    <row r="2605">
      <c r="A2605" s="6" t="inlineStr">
        <is>
          <t>2012-10-17</t>
        </is>
      </c>
      <c r="B2605" s="6" t="n">
        <v>11</v>
      </c>
      <c r="C2605" s="6" t="n">
        <v>0.50497</v>
      </c>
      <c r="D2605" s="6" t="n">
        <v>0.65377</v>
      </c>
      <c r="E2605" s="6">
        <f>C2605*sel_scale</f>
        <v/>
      </c>
      <c r="F2605" s="6">
        <f>IF(AND(B2605&gt;=10,B2605&lt;=14),sel_ev_daily*sel_dayshare/5,IF(OR(B2605&gt;=22,B2605&lt;=5),sel_ev_daily*(1-sel_dayshare)/8,0))</f>
        <v/>
      </c>
    </row>
    <row r="2606">
      <c r="A2606" s="6" t="inlineStr">
        <is>
          <t>2012-10-17</t>
        </is>
      </c>
      <c r="B2606" s="6" t="n">
        <v>12</v>
      </c>
      <c r="C2606" s="6" t="n">
        <v>0.50525</v>
      </c>
      <c r="D2606" s="6" t="n">
        <v>0.6803900000000001</v>
      </c>
      <c r="E2606" s="6">
        <f>C2606*sel_scale</f>
        <v/>
      </c>
      <c r="F2606" s="6">
        <f>IF(AND(B2606&gt;=10,B2606&lt;=14),sel_ev_daily*sel_dayshare/5,IF(OR(B2606&gt;=22,B2606&lt;=5),sel_ev_daily*(1-sel_dayshare)/8,0))</f>
        <v/>
      </c>
    </row>
    <row r="2607">
      <c r="A2607" s="6" t="inlineStr">
        <is>
          <t>2012-10-17</t>
        </is>
      </c>
      <c r="B2607" s="6" t="n">
        <v>13</v>
      </c>
      <c r="C2607" s="6" t="n">
        <v>0.4943</v>
      </c>
      <c r="D2607" s="6" t="n">
        <v>0.66199</v>
      </c>
      <c r="E2607" s="6">
        <f>C2607*sel_scale</f>
        <v/>
      </c>
      <c r="F2607" s="6">
        <f>IF(AND(B2607&gt;=10,B2607&lt;=14),sel_ev_daily*sel_dayshare/5,IF(OR(B2607&gt;=22,B2607&lt;=5),sel_ev_daily*(1-sel_dayshare)/8,0))</f>
        <v/>
      </c>
    </row>
    <row r="2608">
      <c r="A2608" s="6" t="inlineStr">
        <is>
          <t>2012-10-17</t>
        </is>
      </c>
      <c r="B2608" s="6" t="n">
        <v>14</v>
      </c>
      <c r="C2608" s="6" t="n">
        <v>0.45367</v>
      </c>
      <c r="D2608" s="6" t="n">
        <v>0.6068</v>
      </c>
      <c r="E2608" s="6">
        <f>C2608*sel_scale</f>
        <v/>
      </c>
      <c r="F2608" s="6">
        <f>IF(AND(B2608&gt;=10,B2608&lt;=14),sel_ev_daily*sel_dayshare/5,IF(OR(B2608&gt;=22,B2608&lt;=5),sel_ev_daily*(1-sel_dayshare)/8,0))</f>
        <v/>
      </c>
    </row>
    <row r="2609">
      <c r="A2609" s="6" t="inlineStr">
        <is>
          <t>2012-10-17</t>
        </is>
      </c>
      <c r="B2609" s="6" t="n">
        <v>15</v>
      </c>
      <c r="C2609" s="6" t="n">
        <v>0.45116</v>
      </c>
      <c r="D2609" s="6" t="n">
        <v>0.51588</v>
      </c>
      <c r="E2609" s="6">
        <f>C2609*sel_scale</f>
        <v/>
      </c>
      <c r="F2609" s="6">
        <f>IF(AND(B2609&gt;=10,B2609&lt;=14),sel_ev_daily*sel_dayshare/5,IF(OR(B2609&gt;=22,B2609&lt;=5),sel_ev_daily*(1-sel_dayshare)/8,0))</f>
        <v/>
      </c>
    </row>
    <row r="2610">
      <c r="A2610" s="6" t="inlineStr">
        <is>
          <t>2012-10-17</t>
        </is>
      </c>
      <c r="B2610" s="6" t="n">
        <v>16</v>
      </c>
      <c r="C2610" s="6" t="n">
        <v>0.50266</v>
      </c>
      <c r="D2610" s="6" t="n">
        <v>0.33889</v>
      </c>
      <c r="E2610" s="6">
        <f>C2610*sel_scale</f>
        <v/>
      </c>
      <c r="F2610" s="6">
        <f>IF(AND(B2610&gt;=10,B2610&lt;=14),sel_ev_daily*sel_dayshare/5,IF(OR(B2610&gt;=22,B2610&lt;=5),sel_ev_daily*(1-sel_dayshare)/8,0))</f>
        <v/>
      </c>
    </row>
    <row r="2611">
      <c r="A2611" s="6" t="inlineStr">
        <is>
          <t>2012-10-17</t>
        </is>
      </c>
      <c r="B2611" s="6" t="n">
        <v>17</v>
      </c>
      <c r="C2611" s="6" t="n">
        <v>0.64342</v>
      </c>
      <c r="D2611" s="6" t="n">
        <v>0.14995</v>
      </c>
      <c r="E2611" s="6">
        <f>C2611*sel_scale</f>
        <v/>
      </c>
      <c r="F2611" s="6">
        <f>IF(AND(B2611&gt;=10,B2611&lt;=14),sel_ev_daily*sel_dayshare/5,IF(OR(B2611&gt;=22,B2611&lt;=5),sel_ev_daily*(1-sel_dayshare)/8,0))</f>
        <v/>
      </c>
    </row>
    <row r="2612">
      <c r="A2612" s="6" t="inlineStr">
        <is>
          <t>2012-10-17</t>
        </is>
      </c>
      <c r="B2612" s="6" t="n">
        <v>18</v>
      </c>
      <c r="C2612" s="6" t="n">
        <v>0.78521</v>
      </c>
      <c r="D2612" s="6" t="n">
        <v>0.02925</v>
      </c>
      <c r="E2612" s="6">
        <f>C2612*sel_scale</f>
        <v/>
      </c>
      <c r="F2612" s="6">
        <f>IF(AND(B2612&gt;=10,B2612&lt;=14),sel_ev_daily*sel_dayshare/5,IF(OR(B2612&gt;=22,B2612&lt;=5),sel_ev_daily*(1-sel_dayshare)/8,0))</f>
        <v/>
      </c>
    </row>
    <row r="2613">
      <c r="A2613" s="6" t="inlineStr">
        <is>
          <t>2012-10-17</t>
        </is>
      </c>
      <c r="B2613" s="6" t="n">
        <v>19</v>
      </c>
      <c r="C2613" s="6" t="n">
        <v>0.80954</v>
      </c>
      <c r="D2613" s="6" t="n">
        <v>9.000000000000001e-05</v>
      </c>
      <c r="E2613" s="6">
        <f>C2613*sel_scale</f>
        <v/>
      </c>
      <c r="F2613" s="6">
        <f>IF(AND(B2613&gt;=10,B2613&lt;=14),sel_ev_daily*sel_dayshare/5,IF(OR(B2613&gt;=22,B2613&lt;=5),sel_ev_daily*(1-sel_dayshare)/8,0))</f>
        <v/>
      </c>
    </row>
    <row r="2614">
      <c r="A2614" s="6" t="inlineStr">
        <is>
          <t>2012-10-17</t>
        </is>
      </c>
      <c r="B2614" s="6" t="n">
        <v>20</v>
      </c>
      <c r="C2614" s="6" t="n">
        <v>0.81314</v>
      </c>
      <c r="D2614" s="6" t="n">
        <v>2e-05</v>
      </c>
      <c r="E2614" s="6">
        <f>C2614*sel_scale</f>
        <v/>
      </c>
      <c r="F2614" s="6">
        <f>IF(AND(B2614&gt;=10,B2614&lt;=14),sel_ev_daily*sel_dayshare/5,IF(OR(B2614&gt;=22,B2614&lt;=5),sel_ev_daily*(1-sel_dayshare)/8,0))</f>
        <v/>
      </c>
    </row>
    <row r="2615">
      <c r="A2615" s="6" t="inlineStr">
        <is>
          <t>2012-10-17</t>
        </is>
      </c>
      <c r="B2615" s="6" t="n">
        <v>21</v>
      </c>
      <c r="C2615" s="6" t="n">
        <v>0.72659</v>
      </c>
      <c r="D2615" s="6" t="n">
        <v>8.000000000000001e-05</v>
      </c>
      <c r="E2615" s="6">
        <f>C2615*sel_scale</f>
        <v/>
      </c>
      <c r="F2615" s="6">
        <f>IF(AND(B2615&gt;=10,B2615&lt;=14),sel_ev_daily*sel_dayshare/5,IF(OR(B2615&gt;=22,B2615&lt;=5),sel_ev_daily*(1-sel_dayshare)/8,0))</f>
        <v/>
      </c>
    </row>
    <row r="2616">
      <c r="A2616" s="6" t="inlineStr">
        <is>
          <t>2012-10-17</t>
        </is>
      </c>
      <c r="B2616" s="6" t="n">
        <v>22</v>
      </c>
      <c r="C2616" s="6" t="n">
        <v>0.67015</v>
      </c>
      <c r="D2616" s="6" t="n">
        <v>0.0001</v>
      </c>
      <c r="E2616" s="6">
        <f>C2616*sel_scale</f>
        <v/>
      </c>
      <c r="F2616" s="6">
        <f>IF(AND(B2616&gt;=10,B2616&lt;=14),sel_ev_daily*sel_dayshare/5,IF(OR(B2616&gt;=22,B2616&lt;=5),sel_ev_daily*(1-sel_dayshare)/8,0))</f>
        <v/>
      </c>
    </row>
    <row r="2617">
      <c r="A2617" s="6" t="inlineStr">
        <is>
          <t>2012-10-17</t>
        </is>
      </c>
      <c r="B2617" s="6" t="n">
        <v>23</v>
      </c>
      <c r="C2617" s="6" t="n">
        <v>0.64458</v>
      </c>
      <c r="D2617" s="6" t="n">
        <v>0.0001</v>
      </c>
      <c r="E2617" s="6">
        <f>C2617*sel_scale</f>
        <v/>
      </c>
      <c r="F2617" s="6">
        <f>IF(AND(B2617&gt;=10,B2617&lt;=14),sel_ev_daily*sel_dayshare/5,IF(OR(B2617&gt;=22,B2617&lt;=5),sel_ev_daily*(1-sel_dayshare)/8,0))</f>
        <v/>
      </c>
    </row>
    <row r="2618">
      <c r="A2618" s="6" t="inlineStr">
        <is>
          <t>2012-10-18</t>
        </is>
      </c>
      <c r="B2618" s="6" t="n">
        <v>0</v>
      </c>
      <c r="C2618" s="6" t="n">
        <v>0.66873</v>
      </c>
      <c r="D2618" s="6" t="n">
        <v>6.999999999999999e-05</v>
      </c>
      <c r="E2618" s="6">
        <f>C2618*sel_scale</f>
        <v/>
      </c>
      <c r="F2618" s="6">
        <f>IF(AND(B2618&gt;=10,B2618&lt;=14),sel_ev_daily*sel_dayshare/5,IF(OR(B2618&gt;=22,B2618&lt;=5),sel_ev_daily*(1-sel_dayshare)/8,0))</f>
        <v/>
      </c>
    </row>
    <row r="2619">
      <c r="A2619" s="6" t="inlineStr">
        <is>
          <t>2012-10-18</t>
        </is>
      </c>
      <c r="B2619" s="6" t="n">
        <v>1</v>
      </c>
      <c r="C2619" s="6" t="n">
        <v>0.77419</v>
      </c>
      <c r="D2619" s="6" t="n">
        <v>6e-05</v>
      </c>
      <c r="E2619" s="6">
        <f>C2619*sel_scale</f>
        <v/>
      </c>
      <c r="F2619" s="6">
        <f>IF(AND(B2619&gt;=10,B2619&lt;=14),sel_ev_daily*sel_dayshare/5,IF(OR(B2619&gt;=22,B2619&lt;=5),sel_ev_daily*(1-sel_dayshare)/8,0))</f>
        <v/>
      </c>
    </row>
    <row r="2620">
      <c r="A2620" s="6" t="inlineStr">
        <is>
          <t>2012-10-18</t>
        </is>
      </c>
      <c r="B2620" s="6" t="n">
        <v>2</v>
      </c>
      <c r="C2620" s="6" t="n">
        <v>0.48939</v>
      </c>
      <c r="D2620" s="6" t="n">
        <v>0.00012</v>
      </c>
      <c r="E2620" s="6">
        <f>C2620*sel_scale</f>
        <v/>
      </c>
      <c r="F2620" s="6">
        <f>IF(AND(B2620&gt;=10,B2620&lt;=14),sel_ev_daily*sel_dayshare/5,IF(OR(B2620&gt;=22,B2620&lt;=5),sel_ev_daily*(1-sel_dayshare)/8,0))</f>
        <v/>
      </c>
    </row>
    <row r="2621">
      <c r="A2621" s="6" t="inlineStr">
        <is>
          <t>2012-10-18</t>
        </is>
      </c>
      <c r="B2621" s="6" t="n">
        <v>3</v>
      </c>
      <c r="C2621" s="6" t="n">
        <v>0.39538</v>
      </c>
      <c r="D2621" s="6" t="n">
        <v>3e-05</v>
      </c>
      <c r="E2621" s="6">
        <f>C2621*sel_scale</f>
        <v/>
      </c>
      <c r="F2621" s="6">
        <f>IF(AND(B2621&gt;=10,B2621&lt;=14),sel_ev_daily*sel_dayshare/5,IF(OR(B2621&gt;=22,B2621&lt;=5),sel_ev_daily*(1-sel_dayshare)/8,0))</f>
        <v/>
      </c>
    </row>
    <row r="2622">
      <c r="A2622" s="6" t="inlineStr">
        <is>
          <t>2012-10-18</t>
        </is>
      </c>
      <c r="B2622" s="6" t="n">
        <v>4</v>
      </c>
      <c r="C2622" s="6" t="n">
        <v>0.39466</v>
      </c>
      <c r="D2622" s="6" t="n">
        <v>4e-05</v>
      </c>
      <c r="E2622" s="6">
        <f>C2622*sel_scale</f>
        <v/>
      </c>
      <c r="F2622" s="6">
        <f>IF(AND(B2622&gt;=10,B2622&lt;=14),sel_ev_daily*sel_dayshare/5,IF(OR(B2622&gt;=22,B2622&lt;=5),sel_ev_daily*(1-sel_dayshare)/8,0))</f>
        <v/>
      </c>
    </row>
    <row r="2623">
      <c r="A2623" s="6" t="inlineStr">
        <is>
          <t>2012-10-18</t>
        </is>
      </c>
      <c r="B2623" s="6" t="n">
        <v>5</v>
      </c>
      <c r="C2623" s="6" t="n">
        <v>0.42337</v>
      </c>
      <c r="D2623" s="6" t="n">
        <v>6.999999999999999e-05</v>
      </c>
      <c r="E2623" s="6">
        <f>C2623*sel_scale</f>
        <v/>
      </c>
      <c r="F2623" s="6">
        <f>IF(AND(B2623&gt;=10,B2623&lt;=14),sel_ev_daily*sel_dayshare/5,IF(OR(B2623&gt;=22,B2623&lt;=5),sel_ev_daily*(1-sel_dayshare)/8,0))</f>
        <v/>
      </c>
    </row>
    <row r="2624">
      <c r="A2624" s="6" t="inlineStr">
        <is>
          <t>2012-10-18</t>
        </is>
      </c>
      <c r="B2624" s="6" t="n">
        <v>6</v>
      </c>
      <c r="C2624" s="6" t="n">
        <v>0.63703</v>
      </c>
      <c r="D2624" s="6" t="n">
        <v>0.00311</v>
      </c>
      <c r="E2624" s="6">
        <f>C2624*sel_scale</f>
        <v/>
      </c>
      <c r="F2624" s="6">
        <f>IF(AND(B2624&gt;=10,B2624&lt;=14),sel_ev_daily*sel_dayshare/5,IF(OR(B2624&gt;=22,B2624&lt;=5),sel_ev_daily*(1-sel_dayshare)/8,0))</f>
        <v/>
      </c>
    </row>
    <row r="2625">
      <c r="A2625" s="6" t="inlineStr">
        <is>
          <t>2012-10-18</t>
        </is>
      </c>
      <c r="B2625" s="6" t="n">
        <v>7</v>
      </c>
      <c r="C2625" s="6" t="n">
        <v>0.69846</v>
      </c>
      <c r="D2625" s="6" t="n">
        <v>0.05548</v>
      </c>
      <c r="E2625" s="6">
        <f>C2625*sel_scale</f>
        <v/>
      </c>
      <c r="F2625" s="6">
        <f>IF(AND(B2625&gt;=10,B2625&lt;=14),sel_ev_daily*sel_dayshare/5,IF(OR(B2625&gt;=22,B2625&lt;=5),sel_ev_daily*(1-sel_dayshare)/8,0))</f>
        <v/>
      </c>
    </row>
    <row r="2626">
      <c r="A2626" s="6" t="inlineStr">
        <is>
          <t>2012-10-18</t>
        </is>
      </c>
      <c r="B2626" s="6" t="n">
        <v>8</v>
      </c>
      <c r="C2626" s="6" t="n">
        <v>0.61957</v>
      </c>
      <c r="D2626" s="6" t="n">
        <v>0.18191</v>
      </c>
      <c r="E2626" s="6">
        <f>C2626*sel_scale</f>
        <v/>
      </c>
      <c r="F2626" s="6">
        <f>IF(AND(B2626&gt;=10,B2626&lt;=14),sel_ev_daily*sel_dayshare/5,IF(OR(B2626&gt;=22,B2626&lt;=5),sel_ev_daily*(1-sel_dayshare)/8,0))</f>
        <v/>
      </c>
    </row>
    <row r="2627">
      <c r="A2627" s="6" t="inlineStr">
        <is>
          <t>2012-10-18</t>
        </is>
      </c>
      <c r="B2627" s="6" t="n">
        <v>9</v>
      </c>
      <c r="C2627" s="6" t="n">
        <v>0.50746</v>
      </c>
      <c r="D2627" s="6" t="n">
        <v>0.31524</v>
      </c>
      <c r="E2627" s="6">
        <f>C2627*sel_scale</f>
        <v/>
      </c>
      <c r="F2627" s="6">
        <f>IF(AND(B2627&gt;=10,B2627&lt;=14),sel_ev_daily*sel_dayshare/5,IF(OR(B2627&gt;=22,B2627&lt;=5),sel_ev_daily*(1-sel_dayshare)/8,0))</f>
        <v/>
      </c>
    </row>
    <row r="2628">
      <c r="A2628" s="6" t="inlineStr">
        <is>
          <t>2012-10-18</t>
        </is>
      </c>
      <c r="B2628" s="6" t="n">
        <v>10</v>
      </c>
      <c r="C2628" s="6" t="n">
        <v>0.44963</v>
      </c>
      <c r="D2628" s="6" t="n">
        <v>0.41971</v>
      </c>
      <c r="E2628" s="6">
        <f>C2628*sel_scale</f>
        <v/>
      </c>
      <c r="F2628" s="6">
        <f>IF(AND(B2628&gt;=10,B2628&lt;=14),sel_ev_daily*sel_dayshare/5,IF(OR(B2628&gt;=22,B2628&lt;=5),sel_ev_daily*(1-sel_dayshare)/8,0))</f>
        <v/>
      </c>
    </row>
    <row r="2629">
      <c r="A2629" s="6" t="inlineStr">
        <is>
          <t>2012-10-18</t>
        </is>
      </c>
      <c r="B2629" s="6" t="n">
        <v>11</v>
      </c>
      <c r="C2629" s="6" t="n">
        <v>0.51553</v>
      </c>
      <c r="D2629" s="6" t="n">
        <v>0.52535</v>
      </c>
      <c r="E2629" s="6">
        <f>C2629*sel_scale</f>
        <v/>
      </c>
      <c r="F2629" s="6">
        <f>IF(AND(B2629&gt;=10,B2629&lt;=14),sel_ev_daily*sel_dayshare/5,IF(OR(B2629&gt;=22,B2629&lt;=5),sel_ev_daily*(1-sel_dayshare)/8,0))</f>
        <v/>
      </c>
    </row>
    <row r="2630">
      <c r="A2630" s="6" t="inlineStr">
        <is>
          <t>2012-10-18</t>
        </is>
      </c>
      <c r="B2630" s="6" t="n">
        <v>12</v>
      </c>
      <c r="C2630" s="6" t="n">
        <v>0.49482</v>
      </c>
      <c r="D2630" s="6" t="n">
        <v>0.63359</v>
      </c>
      <c r="E2630" s="6">
        <f>C2630*sel_scale</f>
        <v/>
      </c>
      <c r="F2630" s="6">
        <f>IF(AND(B2630&gt;=10,B2630&lt;=14),sel_ev_daily*sel_dayshare/5,IF(OR(B2630&gt;=22,B2630&lt;=5),sel_ev_daily*(1-sel_dayshare)/8,0))</f>
        <v/>
      </c>
    </row>
    <row r="2631">
      <c r="A2631" s="6" t="inlineStr">
        <is>
          <t>2012-10-18</t>
        </is>
      </c>
      <c r="B2631" s="6" t="n">
        <v>13</v>
      </c>
      <c r="C2631" s="6" t="n">
        <v>0.47409</v>
      </c>
      <c r="D2631" s="6" t="n">
        <v>0.68614</v>
      </c>
      <c r="E2631" s="6">
        <f>C2631*sel_scale</f>
        <v/>
      </c>
      <c r="F2631" s="6">
        <f>IF(AND(B2631&gt;=10,B2631&lt;=14),sel_ev_daily*sel_dayshare/5,IF(OR(B2631&gt;=22,B2631&lt;=5),sel_ev_daily*(1-sel_dayshare)/8,0))</f>
        <v/>
      </c>
    </row>
    <row r="2632">
      <c r="A2632" s="6" t="inlineStr">
        <is>
          <t>2012-10-18</t>
        </is>
      </c>
      <c r="B2632" s="6" t="n">
        <v>14</v>
      </c>
      <c r="C2632" s="6" t="n">
        <v>0.48879</v>
      </c>
      <c r="D2632" s="6" t="n">
        <v>0.64935</v>
      </c>
      <c r="E2632" s="6">
        <f>C2632*sel_scale</f>
        <v/>
      </c>
      <c r="F2632" s="6">
        <f>IF(AND(B2632&gt;=10,B2632&lt;=14),sel_ev_daily*sel_dayshare/5,IF(OR(B2632&gt;=22,B2632&lt;=5),sel_ev_daily*(1-sel_dayshare)/8,0))</f>
        <v/>
      </c>
    </row>
    <row r="2633">
      <c r="A2633" s="6" t="inlineStr">
        <is>
          <t>2012-10-18</t>
        </is>
      </c>
      <c r="B2633" s="6" t="n">
        <v>15</v>
      </c>
      <c r="C2633" s="6" t="n">
        <v>0.47918</v>
      </c>
      <c r="D2633" s="6" t="n">
        <v>0.54556</v>
      </c>
      <c r="E2633" s="6">
        <f>C2633*sel_scale</f>
        <v/>
      </c>
      <c r="F2633" s="6">
        <f>IF(AND(B2633&gt;=10,B2633&lt;=14),sel_ev_daily*sel_dayshare/5,IF(OR(B2633&gt;=22,B2633&lt;=5),sel_ev_daily*(1-sel_dayshare)/8,0))</f>
        <v/>
      </c>
    </row>
    <row r="2634">
      <c r="A2634" s="6" t="inlineStr">
        <is>
          <t>2012-10-18</t>
        </is>
      </c>
      <c r="B2634" s="6" t="n">
        <v>16</v>
      </c>
      <c r="C2634" s="6" t="n">
        <v>0.50076</v>
      </c>
      <c r="D2634" s="6" t="n">
        <v>0.35556</v>
      </c>
      <c r="E2634" s="6">
        <f>C2634*sel_scale</f>
        <v/>
      </c>
      <c r="F2634" s="6">
        <f>IF(AND(B2634&gt;=10,B2634&lt;=14),sel_ev_daily*sel_dayshare/5,IF(OR(B2634&gt;=22,B2634&lt;=5),sel_ev_daily*(1-sel_dayshare)/8,0))</f>
        <v/>
      </c>
    </row>
    <row r="2635">
      <c r="A2635" s="6" t="inlineStr">
        <is>
          <t>2012-10-18</t>
        </is>
      </c>
      <c r="B2635" s="6" t="n">
        <v>17</v>
      </c>
      <c r="C2635" s="6" t="n">
        <v>0.61631</v>
      </c>
      <c r="D2635" s="6" t="n">
        <v>0.14353</v>
      </c>
      <c r="E2635" s="6">
        <f>C2635*sel_scale</f>
        <v/>
      </c>
      <c r="F2635" s="6">
        <f>IF(AND(B2635&gt;=10,B2635&lt;=14),sel_ev_daily*sel_dayshare/5,IF(OR(B2635&gt;=22,B2635&lt;=5),sel_ev_daily*(1-sel_dayshare)/8,0))</f>
        <v/>
      </c>
    </row>
    <row r="2636">
      <c r="A2636" s="6" t="inlineStr">
        <is>
          <t>2012-10-18</t>
        </is>
      </c>
      <c r="B2636" s="6" t="n">
        <v>18</v>
      </c>
      <c r="C2636" s="6" t="n">
        <v>0.737</v>
      </c>
      <c r="D2636" s="6" t="n">
        <v>0.01834</v>
      </c>
      <c r="E2636" s="6">
        <f>C2636*sel_scale</f>
        <v/>
      </c>
      <c r="F2636" s="6">
        <f>IF(AND(B2636&gt;=10,B2636&lt;=14),sel_ev_daily*sel_dayshare/5,IF(OR(B2636&gt;=22,B2636&lt;=5),sel_ev_daily*(1-sel_dayshare)/8,0))</f>
        <v/>
      </c>
    </row>
    <row r="2637">
      <c r="A2637" s="6" t="inlineStr">
        <is>
          <t>2012-10-18</t>
        </is>
      </c>
      <c r="B2637" s="6" t="n">
        <v>19</v>
      </c>
      <c r="C2637" s="6" t="n">
        <v>0.79015</v>
      </c>
      <c r="D2637" s="6" t="n">
        <v>6e-05</v>
      </c>
      <c r="E2637" s="6">
        <f>C2637*sel_scale</f>
        <v/>
      </c>
      <c r="F2637" s="6">
        <f>IF(AND(B2637&gt;=10,B2637&lt;=14),sel_ev_daily*sel_dayshare/5,IF(OR(B2637&gt;=22,B2637&lt;=5),sel_ev_daily*(1-sel_dayshare)/8,0))</f>
        <v/>
      </c>
    </row>
    <row r="2638">
      <c r="A2638" s="6" t="inlineStr">
        <is>
          <t>2012-10-18</t>
        </is>
      </c>
      <c r="B2638" s="6" t="n">
        <v>20</v>
      </c>
      <c r="C2638" s="6" t="n">
        <v>0.7708700000000001</v>
      </c>
      <c r="D2638" s="6" t="n">
        <v>6e-05</v>
      </c>
      <c r="E2638" s="6">
        <f>C2638*sel_scale</f>
        <v/>
      </c>
      <c r="F2638" s="6">
        <f>IF(AND(B2638&gt;=10,B2638&lt;=14),sel_ev_daily*sel_dayshare/5,IF(OR(B2638&gt;=22,B2638&lt;=5),sel_ev_daily*(1-sel_dayshare)/8,0))</f>
        <v/>
      </c>
    </row>
    <row r="2639">
      <c r="A2639" s="6" t="inlineStr">
        <is>
          <t>2012-10-18</t>
        </is>
      </c>
      <c r="B2639" s="6" t="n">
        <v>21</v>
      </c>
      <c r="C2639" s="6" t="n">
        <v>0.67672</v>
      </c>
      <c r="D2639" s="6" t="n">
        <v>5e-05</v>
      </c>
      <c r="E2639" s="6">
        <f>C2639*sel_scale</f>
        <v/>
      </c>
      <c r="F2639" s="6">
        <f>IF(AND(B2639&gt;=10,B2639&lt;=14),sel_ev_daily*sel_dayshare/5,IF(OR(B2639&gt;=22,B2639&lt;=5),sel_ev_daily*(1-sel_dayshare)/8,0))</f>
        <v/>
      </c>
    </row>
    <row r="2640">
      <c r="A2640" s="6" t="inlineStr">
        <is>
          <t>2012-10-18</t>
        </is>
      </c>
      <c r="B2640" s="6" t="n">
        <v>22</v>
      </c>
      <c r="C2640" s="6" t="n">
        <v>0.65045</v>
      </c>
      <c r="D2640" s="6" t="n">
        <v>9.000000000000001e-05</v>
      </c>
      <c r="E2640" s="6">
        <f>C2640*sel_scale</f>
        <v/>
      </c>
      <c r="F2640" s="6">
        <f>IF(AND(B2640&gt;=10,B2640&lt;=14),sel_ev_daily*sel_dayshare/5,IF(OR(B2640&gt;=22,B2640&lt;=5),sel_ev_daily*(1-sel_dayshare)/8,0))</f>
        <v/>
      </c>
    </row>
    <row r="2641">
      <c r="A2641" s="6" t="inlineStr">
        <is>
          <t>2012-10-18</t>
        </is>
      </c>
      <c r="B2641" s="6" t="n">
        <v>23</v>
      </c>
      <c r="C2641" s="6" t="n">
        <v>0.681</v>
      </c>
      <c r="D2641" s="6" t="n">
        <v>6.999999999999999e-05</v>
      </c>
      <c r="E2641" s="6">
        <f>C2641*sel_scale</f>
        <v/>
      </c>
      <c r="F2641" s="6">
        <f>IF(AND(B2641&gt;=10,B2641&lt;=14),sel_ev_daily*sel_dayshare/5,IF(OR(B2641&gt;=22,B2641&lt;=5),sel_ev_daily*(1-sel_dayshare)/8,0))</f>
        <v/>
      </c>
    </row>
    <row r="2642">
      <c r="A2642" s="6" t="inlineStr">
        <is>
          <t>2012-10-19</t>
        </is>
      </c>
      <c r="B2642" s="6" t="n">
        <v>0</v>
      </c>
      <c r="C2642" s="6" t="n">
        <v>0.77073</v>
      </c>
      <c r="D2642" s="6" t="n">
        <v>9.000000000000001e-05</v>
      </c>
      <c r="E2642" s="6">
        <f>C2642*sel_scale</f>
        <v/>
      </c>
      <c r="F2642" s="6">
        <f>IF(AND(B2642&gt;=10,B2642&lt;=14),sel_ev_daily*sel_dayshare/5,IF(OR(B2642&gt;=22,B2642&lt;=5),sel_ev_daily*(1-sel_dayshare)/8,0))</f>
        <v/>
      </c>
    </row>
    <row r="2643">
      <c r="A2643" s="6" t="inlineStr">
        <is>
          <t>2012-10-19</t>
        </is>
      </c>
      <c r="B2643" s="6" t="n">
        <v>1</v>
      </c>
      <c r="C2643" s="6" t="n">
        <v>0.80315</v>
      </c>
      <c r="D2643" s="6" t="n">
        <v>0.00011</v>
      </c>
      <c r="E2643" s="6">
        <f>C2643*sel_scale</f>
        <v/>
      </c>
      <c r="F2643" s="6">
        <f>IF(AND(B2643&gt;=10,B2643&lt;=14),sel_ev_daily*sel_dayshare/5,IF(OR(B2643&gt;=22,B2643&lt;=5),sel_ev_daily*(1-sel_dayshare)/8,0))</f>
        <v/>
      </c>
    </row>
    <row r="2644">
      <c r="A2644" s="6" t="inlineStr">
        <is>
          <t>2012-10-19</t>
        </is>
      </c>
      <c r="B2644" s="6" t="n">
        <v>2</v>
      </c>
      <c r="C2644" s="6" t="n">
        <v>0.52256</v>
      </c>
      <c r="D2644" s="6" t="n">
        <v>6e-05</v>
      </c>
      <c r="E2644" s="6">
        <f>C2644*sel_scale</f>
        <v/>
      </c>
      <c r="F2644" s="6">
        <f>IF(AND(B2644&gt;=10,B2644&lt;=14),sel_ev_daily*sel_dayshare/5,IF(OR(B2644&gt;=22,B2644&lt;=5),sel_ev_daily*(1-sel_dayshare)/8,0))</f>
        <v/>
      </c>
    </row>
    <row r="2645">
      <c r="A2645" s="6" t="inlineStr">
        <is>
          <t>2012-10-19</t>
        </is>
      </c>
      <c r="B2645" s="6" t="n">
        <v>3</v>
      </c>
      <c r="C2645" s="6" t="n">
        <v>0.4122</v>
      </c>
      <c r="D2645" s="6" t="n">
        <v>5e-05</v>
      </c>
      <c r="E2645" s="6">
        <f>C2645*sel_scale</f>
        <v/>
      </c>
      <c r="F2645" s="6">
        <f>IF(AND(B2645&gt;=10,B2645&lt;=14),sel_ev_daily*sel_dayshare/5,IF(OR(B2645&gt;=22,B2645&lt;=5),sel_ev_daily*(1-sel_dayshare)/8,0))</f>
        <v/>
      </c>
    </row>
    <row r="2646">
      <c r="A2646" s="6" t="inlineStr">
        <is>
          <t>2012-10-19</t>
        </is>
      </c>
      <c r="B2646" s="6" t="n">
        <v>4</v>
      </c>
      <c r="C2646" s="6" t="n">
        <v>0.37354</v>
      </c>
      <c r="D2646" s="6" t="n">
        <v>0.00013</v>
      </c>
      <c r="E2646" s="6">
        <f>C2646*sel_scale</f>
        <v/>
      </c>
      <c r="F2646" s="6">
        <f>IF(AND(B2646&gt;=10,B2646&lt;=14),sel_ev_daily*sel_dayshare/5,IF(OR(B2646&gt;=22,B2646&lt;=5),sel_ev_daily*(1-sel_dayshare)/8,0))</f>
        <v/>
      </c>
    </row>
    <row r="2647">
      <c r="A2647" s="6" t="inlineStr">
        <is>
          <t>2012-10-19</t>
        </is>
      </c>
      <c r="B2647" s="6" t="n">
        <v>5</v>
      </c>
      <c r="C2647" s="6" t="n">
        <v>0.42754</v>
      </c>
      <c r="D2647" s="6" t="n">
        <v>6.999999999999999e-05</v>
      </c>
      <c r="E2647" s="6">
        <f>C2647*sel_scale</f>
        <v/>
      </c>
      <c r="F2647" s="6">
        <f>IF(AND(B2647&gt;=10,B2647&lt;=14),sel_ev_daily*sel_dayshare/5,IF(OR(B2647&gt;=22,B2647&lt;=5),sel_ev_daily*(1-sel_dayshare)/8,0))</f>
        <v/>
      </c>
    </row>
    <row r="2648">
      <c r="A2648" s="6" t="inlineStr">
        <is>
          <t>2012-10-19</t>
        </is>
      </c>
      <c r="B2648" s="6" t="n">
        <v>6</v>
      </c>
      <c r="C2648" s="6" t="n">
        <v>0.56895</v>
      </c>
      <c r="D2648" s="6" t="n">
        <v>0.00653</v>
      </c>
      <c r="E2648" s="6">
        <f>C2648*sel_scale</f>
        <v/>
      </c>
      <c r="F2648" s="6">
        <f>IF(AND(B2648&gt;=10,B2648&lt;=14),sel_ev_daily*sel_dayshare/5,IF(OR(B2648&gt;=22,B2648&lt;=5),sel_ev_daily*(1-sel_dayshare)/8,0))</f>
        <v/>
      </c>
    </row>
    <row r="2649">
      <c r="A2649" s="6" t="inlineStr">
        <is>
          <t>2012-10-19</t>
        </is>
      </c>
      <c r="B2649" s="6" t="n">
        <v>7</v>
      </c>
      <c r="C2649" s="6" t="n">
        <v>0.6344</v>
      </c>
      <c r="D2649" s="6" t="n">
        <v>0.1024</v>
      </c>
      <c r="E2649" s="6">
        <f>C2649*sel_scale</f>
        <v/>
      </c>
      <c r="F2649" s="6">
        <f>IF(AND(B2649&gt;=10,B2649&lt;=14),sel_ev_daily*sel_dayshare/5,IF(OR(B2649&gt;=22,B2649&lt;=5),sel_ev_daily*(1-sel_dayshare)/8,0))</f>
        <v/>
      </c>
    </row>
    <row r="2650">
      <c r="A2650" s="6" t="inlineStr">
        <is>
          <t>2012-10-19</t>
        </is>
      </c>
      <c r="B2650" s="6" t="n">
        <v>8</v>
      </c>
      <c r="C2650" s="6" t="n">
        <v>0.59976</v>
      </c>
      <c r="D2650" s="6" t="n">
        <v>0.15354</v>
      </c>
      <c r="E2650" s="6">
        <f>C2650*sel_scale</f>
        <v/>
      </c>
      <c r="F2650" s="6">
        <f>IF(AND(B2650&gt;=10,B2650&lt;=14),sel_ev_daily*sel_dayshare/5,IF(OR(B2650&gt;=22,B2650&lt;=5),sel_ev_daily*(1-sel_dayshare)/8,0))</f>
        <v/>
      </c>
    </row>
    <row r="2651">
      <c r="A2651" s="6" t="inlineStr">
        <is>
          <t>2012-10-19</t>
        </is>
      </c>
      <c r="B2651" s="6" t="n">
        <v>9</v>
      </c>
      <c r="C2651" s="6" t="n">
        <v>0.54642</v>
      </c>
      <c r="D2651" s="6" t="n">
        <v>0.32048</v>
      </c>
      <c r="E2651" s="6">
        <f>C2651*sel_scale</f>
        <v/>
      </c>
      <c r="F2651" s="6">
        <f>IF(AND(B2651&gt;=10,B2651&lt;=14),sel_ev_daily*sel_dayshare/5,IF(OR(B2651&gt;=22,B2651&lt;=5),sel_ev_daily*(1-sel_dayshare)/8,0))</f>
        <v/>
      </c>
    </row>
    <row r="2652">
      <c r="A2652" s="6" t="inlineStr">
        <is>
          <t>2012-10-19</t>
        </is>
      </c>
      <c r="B2652" s="6" t="n">
        <v>10</v>
      </c>
      <c r="C2652" s="6" t="n">
        <v>0.5188199999999999</v>
      </c>
      <c r="D2652" s="6" t="n">
        <v>0.61857</v>
      </c>
      <c r="E2652" s="6">
        <f>C2652*sel_scale</f>
        <v/>
      </c>
      <c r="F2652" s="6">
        <f>IF(AND(B2652&gt;=10,B2652&lt;=14),sel_ev_daily*sel_dayshare/5,IF(OR(B2652&gt;=22,B2652&lt;=5),sel_ev_daily*(1-sel_dayshare)/8,0))</f>
        <v/>
      </c>
    </row>
    <row r="2653">
      <c r="A2653" s="6" t="inlineStr">
        <is>
          <t>2012-10-19</t>
        </is>
      </c>
      <c r="B2653" s="6" t="n">
        <v>11</v>
      </c>
      <c r="C2653" s="6" t="n">
        <v>0.51816</v>
      </c>
      <c r="D2653" s="6" t="n">
        <v>0.7121</v>
      </c>
      <c r="E2653" s="6">
        <f>C2653*sel_scale</f>
        <v/>
      </c>
      <c r="F2653" s="6">
        <f>IF(AND(B2653&gt;=10,B2653&lt;=14),sel_ev_daily*sel_dayshare/5,IF(OR(B2653&gt;=22,B2653&lt;=5),sel_ev_daily*(1-sel_dayshare)/8,0))</f>
        <v/>
      </c>
    </row>
    <row r="2654">
      <c r="A2654" s="6" t="inlineStr">
        <is>
          <t>2012-10-19</t>
        </is>
      </c>
      <c r="B2654" s="6" t="n">
        <v>12</v>
      </c>
      <c r="C2654" s="6" t="n">
        <v>0.5321399999999999</v>
      </c>
      <c r="D2654" s="6" t="n">
        <v>0.73246</v>
      </c>
      <c r="E2654" s="6">
        <f>C2654*sel_scale</f>
        <v/>
      </c>
      <c r="F2654" s="6">
        <f>IF(AND(B2654&gt;=10,B2654&lt;=14),sel_ev_daily*sel_dayshare/5,IF(OR(B2654&gt;=22,B2654&lt;=5),sel_ev_daily*(1-sel_dayshare)/8,0))</f>
        <v/>
      </c>
    </row>
    <row r="2655">
      <c r="A2655" s="6" t="inlineStr">
        <is>
          <t>2012-10-19</t>
        </is>
      </c>
      <c r="B2655" s="6" t="n">
        <v>13</v>
      </c>
      <c r="C2655" s="6" t="n">
        <v>0.48561</v>
      </c>
      <c r="D2655" s="6" t="n">
        <v>0.70704</v>
      </c>
      <c r="E2655" s="6">
        <f>C2655*sel_scale</f>
        <v/>
      </c>
      <c r="F2655" s="6">
        <f>IF(AND(B2655&gt;=10,B2655&lt;=14),sel_ev_daily*sel_dayshare/5,IF(OR(B2655&gt;=22,B2655&lt;=5),sel_ev_daily*(1-sel_dayshare)/8,0))</f>
        <v/>
      </c>
    </row>
    <row r="2656">
      <c r="A2656" s="6" t="inlineStr">
        <is>
          <t>2012-10-19</t>
        </is>
      </c>
      <c r="B2656" s="6" t="n">
        <v>14</v>
      </c>
      <c r="C2656" s="6" t="n">
        <v>0.48261</v>
      </c>
      <c r="D2656" s="6" t="n">
        <v>0.63074</v>
      </c>
      <c r="E2656" s="6">
        <f>C2656*sel_scale</f>
        <v/>
      </c>
      <c r="F2656" s="6">
        <f>IF(AND(B2656&gt;=10,B2656&lt;=14),sel_ev_daily*sel_dayshare/5,IF(OR(B2656&gt;=22,B2656&lt;=5),sel_ev_daily*(1-sel_dayshare)/8,0))</f>
        <v/>
      </c>
    </row>
    <row r="2657">
      <c r="A2657" s="6" t="inlineStr">
        <is>
          <t>2012-10-19</t>
        </is>
      </c>
      <c r="B2657" s="6" t="n">
        <v>15</v>
      </c>
      <c r="C2657" s="6" t="n">
        <v>0.51745</v>
      </c>
      <c r="D2657" s="6" t="n">
        <v>0.47417</v>
      </c>
      <c r="E2657" s="6">
        <f>C2657*sel_scale</f>
        <v/>
      </c>
      <c r="F2657" s="6">
        <f>IF(AND(B2657&gt;=10,B2657&lt;=14),sel_ev_daily*sel_dayshare/5,IF(OR(B2657&gt;=22,B2657&lt;=5),sel_ev_daily*(1-sel_dayshare)/8,0))</f>
        <v/>
      </c>
    </row>
    <row r="2658">
      <c r="A2658" s="6" t="inlineStr">
        <is>
          <t>2012-10-19</t>
        </is>
      </c>
      <c r="B2658" s="6" t="n">
        <v>16</v>
      </c>
      <c r="C2658" s="6" t="n">
        <v>0.5718299999999999</v>
      </c>
      <c r="D2658" s="6" t="n">
        <v>0.28426</v>
      </c>
      <c r="E2658" s="6">
        <f>C2658*sel_scale</f>
        <v/>
      </c>
      <c r="F2658" s="6">
        <f>IF(AND(B2658&gt;=10,B2658&lt;=14),sel_ev_daily*sel_dayshare/5,IF(OR(B2658&gt;=22,B2658&lt;=5),sel_ev_daily*(1-sel_dayshare)/8,0))</f>
        <v/>
      </c>
    </row>
    <row r="2659">
      <c r="A2659" s="6" t="inlineStr">
        <is>
          <t>2012-10-19</t>
        </is>
      </c>
      <c r="B2659" s="6" t="n">
        <v>17</v>
      </c>
      <c r="C2659" s="6" t="n">
        <v>0.66931</v>
      </c>
      <c r="D2659" s="6" t="n">
        <v>0.12591</v>
      </c>
      <c r="E2659" s="6">
        <f>C2659*sel_scale</f>
        <v/>
      </c>
      <c r="F2659" s="6">
        <f>IF(AND(B2659&gt;=10,B2659&lt;=14),sel_ev_daily*sel_dayshare/5,IF(OR(B2659&gt;=22,B2659&lt;=5),sel_ev_daily*(1-sel_dayshare)/8,0))</f>
        <v/>
      </c>
    </row>
    <row r="2660">
      <c r="A2660" s="6" t="inlineStr">
        <is>
          <t>2012-10-19</t>
        </is>
      </c>
      <c r="B2660" s="6" t="n">
        <v>18</v>
      </c>
      <c r="C2660" s="6" t="n">
        <v>0.77543</v>
      </c>
      <c r="D2660" s="6" t="n">
        <v>0.02225</v>
      </c>
      <c r="E2660" s="6">
        <f>C2660*sel_scale</f>
        <v/>
      </c>
      <c r="F2660" s="6">
        <f>IF(AND(B2660&gt;=10,B2660&lt;=14),sel_ev_daily*sel_dayshare/5,IF(OR(B2660&gt;=22,B2660&lt;=5),sel_ev_daily*(1-sel_dayshare)/8,0))</f>
        <v/>
      </c>
    </row>
    <row r="2661">
      <c r="A2661" s="6" t="inlineStr">
        <is>
          <t>2012-10-19</t>
        </is>
      </c>
      <c r="B2661" s="6" t="n">
        <v>19</v>
      </c>
      <c r="C2661" s="6" t="n">
        <v>0.7946299999999999</v>
      </c>
      <c r="D2661" s="6" t="n">
        <v>5e-05</v>
      </c>
      <c r="E2661" s="6">
        <f>C2661*sel_scale</f>
        <v/>
      </c>
      <c r="F2661" s="6">
        <f>IF(AND(B2661&gt;=10,B2661&lt;=14),sel_ev_daily*sel_dayshare/5,IF(OR(B2661&gt;=22,B2661&lt;=5),sel_ev_daily*(1-sel_dayshare)/8,0))</f>
        <v/>
      </c>
    </row>
    <row r="2662">
      <c r="A2662" s="6" t="inlineStr">
        <is>
          <t>2012-10-19</t>
        </is>
      </c>
      <c r="B2662" s="6" t="n">
        <v>20</v>
      </c>
      <c r="C2662" s="6" t="n">
        <v>0.82948</v>
      </c>
      <c r="D2662" s="6" t="n">
        <v>8.000000000000001e-05</v>
      </c>
      <c r="E2662" s="6">
        <f>C2662*sel_scale</f>
        <v/>
      </c>
      <c r="F2662" s="6">
        <f>IF(AND(B2662&gt;=10,B2662&lt;=14),sel_ev_daily*sel_dayshare/5,IF(OR(B2662&gt;=22,B2662&lt;=5),sel_ev_daily*(1-sel_dayshare)/8,0))</f>
        <v/>
      </c>
    </row>
    <row r="2663">
      <c r="A2663" s="6" t="inlineStr">
        <is>
          <t>2012-10-19</t>
        </is>
      </c>
      <c r="B2663" s="6" t="n">
        <v>21</v>
      </c>
      <c r="C2663" s="6" t="n">
        <v>0.71406</v>
      </c>
      <c r="D2663" s="6" t="n">
        <v>9.000000000000001e-05</v>
      </c>
      <c r="E2663" s="6">
        <f>C2663*sel_scale</f>
        <v/>
      </c>
      <c r="F2663" s="6">
        <f>IF(AND(B2663&gt;=10,B2663&lt;=14),sel_ev_daily*sel_dayshare/5,IF(OR(B2663&gt;=22,B2663&lt;=5),sel_ev_daily*(1-sel_dayshare)/8,0))</f>
        <v/>
      </c>
    </row>
    <row r="2664">
      <c r="A2664" s="6" t="inlineStr">
        <is>
          <t>2012-10-19</t>
        </is>
      </c>
      <c r="B2664" s="6" t="n">
        <v>22</v>
      </c>
      <c r="C2664" s="6" t="n">
        <v>0.67965</v>
      </c>
      <c r="D2664" s="6" t="n">
        <v>5e-05</v>
      </c>
      <c r="E2664" s="6">
        <f>C2664*sel_scale</f>
        <v/>
      </c>
      <c r="F2664" s="6">
        <f>IF(AND(B2664&gt;=10,B2664&lt;=14),sel_ev_daily*sel_dayshare/5,IF(OR(B2664&gt;=22,B2664&lt;=5),sel_ev_daily*(1-sel_dayshare)/8,0))</f>
        <v/>
      </c>
    </row>
    <row r="2665">
      <c r="A2665" s="6" t="inlineStr">
        <is>
          <t>2012-10-19</t>
        </is>
      </c>
      <c r="B2665" s="6" t="n">
        <v>23</v>
      </c>
      <c r="C2665" s="6" t="n">
        <v>0.67296</v>
      </c>
      <c r="D2665" s="6" t="n">
        <v>0.00019</v>
      </c>
      <c r="E2665" s="6">
        <f>C2665*sel_scale</f>
        <v/>
      </c>
      <c r="F2665" s="6">
        <f>IF(AND(B2665&gt;=10,B2665&lt;=14),sel_ev_daily*sel_dayshare/5,IF(OR(B2665&gt;=22,B2665&lt;=5),sel_ev_daily*(1-sel_dayshare)/8,0))</f>
        <v/>
      </c>
    </row>
    <row r="2666">
      <c r="A2666" s="6" t="inlineStr">
        <is>
          <t>2012-10-20</t>
        </is>
      </c>
      <c r="B2666" s="6" t="n">
        <v>0</v>
      </c>
      <c r="C2666" s="6" t="n">
        <v>0.74082</v>
      </c>
      <c r="D2666" s="6" t="n">
        <v>2e-05</v>
      </c>
      <c r="E2666" s="6">
        <f>C2666*sel_scale</f>
        <v/>
      </c>
      <c r="F2666" s="6">
        <f>IF(AND(B2666&gt;=10,B2666&lt;=14),sel_ev_daily*sel_dayshare/5,IF(OR(B2666&gt;=22,B2666&lt;=5),sel_ev_daily*(1-sel_dayshare)/8,0))</f>
        <v/>
      </c>
    </row>
    <row r="2667">
      <c r="A2667" s="6" t="inlineStr">
        <is>
          <t>2012-10-20</t>
        </is>
      </c>
      <c r="B2667" s="6" t="n">
        <v>1</v>
      </c>
      <c r="C2667" s="6" t="n">
        <v>0.7744799999999999</v>
      </c>
      <c r="D2667" s="6" t="n">
        <v>6e-05</v>
      </c>
      <c r="E2667" s="6">
        <f>C2667*sel_scale</f>
        <v/>
      </c>
      <c r="F2667" s="6">
        <f>IF(AND(B2667&gt;=10,B2667&lt;=14),sel_ev_daily*sel_dayshare/5,IF(OR(B2667&gt;=22,B2667&lt;=5),sel_ev_daily*(1-sel_dayshare)/8,0))</f>
        <v/>
      </c>
    </row>
    <row r="2668">
      <c r="A2668" s="6" t="inlineStr">
        <is>
          <t>2012-10-20</t>
        </is>
      </c>
      <c r="B2668" s="6" t="n">
        <v>2</v>
      </c>
      <c r="C2668" s="6" t="n">
        <v>0.50769</v>
      </c>
      <c r="D2668" s="6" t="n">
        <v>6.999999999999999e-05</v>
      </c>
      <c r="E2668" s="6">
        <f>C2668*sel_scale</f>
        <v/>
      </c>
      <c r="F2668" s="6">
        <f>IF(AND(B2668&gt;=10,B2668&lt;=14),sel_ev_daily*sel_dayshare/5,IF(OR(B2668&gt;=22,B2668&lt;=5),sel_ev_daily*(1-sel_dayshare)/8,0))</f>
        <v/>
      </c>
    </row>
    <row r="2669">
      <c r="A2669" s="6" t="inlineStr">
        <is>
          <t>2012-10-20</t>
        </is>
      </c>
      <c r="B2669" s="6" t="n">
        <v>3</v>
      </c>
      <c r="C2669" s="6" t="n">
        <v>0.394</v>
      </c>
      <c r="D2669" s="6" t="n">
        <v>5e-05</v>
      </c>
      <c r="E2669" s="6">
        <f>C2669*sel_scale</f>
        <v/>
      </c>
      <c r="F2669" s="6">
        <f>IF(AND(B2669&gt;=10,B2669&lt;=14),sel_ev_daily*sel_dayshare/5,IF(OR(B2669&gt;=22,B2669&lt;=5),sel_ev_daily*(1-sel_dayshare)/8,0))</f>
        <v/>
      </c>
    </row>
    <row r="2670">
      <c r="A2670" s="6" t="inlineStr">
        <is>
          <t>2012-10-20</t>
        </is>
      </c>
      <c r="B2670" s="6" t="n">
        <v>4</v>
      </c>
      <c r="C2670" s="6" t="n">
        <v>0.39104</v>
      </c>
      <c r="D2670" s="6" t="n">
        <v>5e-05</v>
      </c>
      <c r="E2670" s="6">
        <f>C2670*sel_scale</f>
        <v/>
      </c>
      <c r="F2670" s="6">
        <f>IF(AND(B2670&gt;=10,B2670&lt;=14),sel_ev_daily*sel_dayshare/5,IF(OR(B2670&gt;=22,B2670&lt;=5),sel_ev_daily*(1-sel_dayshare)/8,0))</f>
        <v/>
      </c>
    </row>
    <row r="2671">
      <c r="A2671" s="6" t="inlineStr">
        <is>
          <t>2012-10-20</t>
        </is>
      </c>
      <c r="B2671" s="6" t="n">
        <v>5</v>
      </c>
      <c r="C2671" s="6" t="n">
        <v>0.38798</v>
      </c>
      <c r="D2671" s="6" t="n">
        <v>3e-05</v>
      </c>
      <c r="E2671" s="6">
        <f>C2671*sel_scale</f>
        <v/>
      </c>
      <c r="F2671" s="6">
        <f>IF(AND(B2671&gt;=10,B2671&lt;=14),sel_ev_daily*sel_dayshare/5,IF(OR(B2671&gt;=22,B2671&lt;=5),sel_ev_daily*(1-sel_dayshare)/8,0))</f>
        <v/>
      </c>
    </row>
    <row r="2672">
      <c r="A2672" s="6" t="inlineStr">
        <is>
          <t>2012-10-20</t>
        </is>
      </c>
      <c r="B2672" s="6" t="n">
        <v>6</v>
      </c>
      <c r="C2672" s="6" t="n">
        <v>0.44848</v>
      </c>
      <c r="D2672" s="6" t="n">
        <v>0.01328</v>
      </c>
      <c r="E2672" s="6">
        <f>C2672*sel_scale</f>
        <v/>
      </c>
      <c r="F2672" s="6">
        <f>IF(AND(B2672&gt;=10,B2672&lt;=14),sel_ev_daily*sel_dayshare/5,IF(OR(B2672&gt;=22,B2672&lt;=5),sel_ev_daily*(1-sel_dayshare)/8,0))</f>
        <v/>
      </c>
    </row>
    <row r="2673">
      <c r="A2673" s="6" t="inlineStr">
        <is>
          <t>2012-10-20</t>
        </is>
      </c>
      <c r="B2673" s="6" t="n">
        <v>7</v>
      </c>
      <c r="C2673" s="6" t="n">
        <v>0.53654</v>
      </c>
      <c r="D2673" s="6" t="n">
        <v>0.11489</v>
      </c>
      <c r="E2673" s="6">
        <f>C2673*sel_scale</f>
        <v/>
      </c>
      <c r="F2673" s="6">
        <f>IF(AND(B2673&gt;=10,B2673&lt;=14),sel_ev_daily*sel_dayshare/5,IF(OR(B2673&gt;=22,B2673&lt;=5),sel_ev_daily*(1-sel_dayshare)/8,0))</f>
        <v/>
      </c>
    </row>
    <row r="2674">
      <c r="A2674" s="6" t="inlineStr">
        <is>
          <t>2012-10-20</t>
        </is>
      </c>
      <c r="B2674" s="6" t="n">
        <v>8</v>
      </c>
      <c r="C2674" s="6" t="n">
        <v>0.64388</v>
      </c>
      <c r="D2674" s="6" t="n">
        <v>0.29923</v>
      </c>
      <c r="E2674" s="6">
        <f>C2674*sel_scale</f>
        <v/>
      </c>
      <c r="F2674" s="6">
        <f>IF(AND(B2674&gt;=10,B2674&lt;=14),sel_ev_daily*sel_dayshare/5,IF(OR(B2674&gt;=22,B2674&lt;=5),sel_ev_daily*(1-sel_dayshare)/8,0))</f>
        <v/>
      </c>
    </row>
    <row r="2675">
      <c r="A2675" s="6" t="inlineStr">
        <is>
          <t>2012-10-20</t>
        </is>
      </c>
      <c r="B2675" s="6" t="n">
        <v>9</v>
      </c>
      <c r="C2675" s="6" t="n">
        <v>0.64374</v>
      </c>
      <c r="D2675" s="6" t="n">
        <v>0.49967</v>
      </c>
      <c r="E2675" s="6">
        <f>C2675*sel_scale</f>
        <v/>
      </c>
      <c r="F2675" s="6">
        <f>IF(AND(B2675&gt;=10,B2675&lt;=14),sel_ev_daily*sel_dayshare/5,IF(OR(B2675&gt;=22,B2675&lt;=5),sel_ev_daily*(1-sel_dayshare)/8,0))</f>
        <v/>
      </c>
    </row>
    <row r="2676">
      <c r="A2676" s="6" t="inlineStr">
        <is>
          <t>2012-10-20</t>
        </is>
      </c>
      <c r="B2676" s="6" t="n">
        <v>10</v>
      </c>
      <c r="C2676" s="6" t="n">
        <v>0.63905</v>
      </c>
      <c r="D2676" s="6" t="n">
        <v>0.64096</v>
      </c>
      <c r="E2676" s="6">
        <f>C2676*sel_scale</f>
        <v/>
      </c>
      <c r="F2676" s="6">
        <f>IF(AND(B2676&gt;=10,B2676&lt;=14),sel_ev_daily*sel_dayshare/5,IF(OR(B2676&gt;=22,B2676&lt;=5),sel_ev_daily*(1-sel_dayshare)/8,0))</f>
        <v/>
      </c>
    </row>
    <row r="2677">
      <c r="A2677" s="6" t="inlineStr">
        <is>
          <t>2012-10-20</t>
        </is>
      </c>
      <c r="B2677" s="6" t="n">
        <v>11</v>
      </c>
      <c r="C2677" s="6" t="n">
        <v>0.73085</v>
      </c>
      <c r="D2677" s="6" t="n">
        <v>0.72476</v>
      </c>
      <c r="E2677" s="6">
        <f>C2677*sel_scale</f>
        <v/>
      </c>
      <c r="F2677" s="6">
        <f>IF(AND(B2677&gt;=10,B2677&lt;=14),sel_ev_daily*sel_dayshare/5,IF(OR(B2677&gt;=22,B2677&lt;=5),sel_ev_daily*(1-sel_dayshare)/8,0))</f>
        <v/>
      </c>
    </row>
    <row r="2678">
      <c r="A2678" s="6" t="inlineStr">
        <is>
          <t>2012-10-20</t>
        </is>
      </c>
      <c r="B2678" s="6" t="n">
        <v>12</v>
      </c>
      <c r="C2678" s="6" t="n">
        <v>0.7406700000000001</v>
      </c>
      <c r="D2678" s="6" t="n">
        <v>0.7476</v>
      </c>
      <c r="E2678" s="6">
        <f>C2678*sel_scale</f>
        <v/>
      </c>
      <c r="F2678" s="6">
        <f>IF(AND(B2678&gt;=10,B2678&lt;=14),sel_ev_daily*sel_dayshare/5,IF(OR(B2678&gt;=22,B2678&lt;=5),sel_ev_daily*(1-sel_dayshare)/8,0))</f>
        <v/>
      </c>
    </row>
    <row r="2679">
      <c r="A2679" s="6" t="inlineStr">
        <is>
          <t>2012-10-20</t>
        </is>
      </c>
      <c r="B2679" s="6" t="n">
        <v>13</v>
      </c>
      <c r="C2679" s="6" t="n">
        <v>0.74407</v>
      </c>
      <c r="D2679" s="6" t="n">
        <v>0.74142</v>
      </c>
      <c r="E2679" s="6">
        <f>C2679*sel_scale</f>
        <v/>
      </c>
      <c r="F2679" s="6">
        <f>IF(AND(B2679&gt;=10,B2679&lt;=14),sel_ev_daily*sel_dayshare/5,IF(OR(B2679&gt;=22,B2679&lt;=5),sel_ev_daily*(1-sel_dayshare)/8,0))</f>
        <v/>
      </c>
    </row>
    <row r="2680">
      <c r="A2680" s="6" t="inlineStr">
        <is>
          <t>2012-10-20</t>
        </is>
      </c>
      <c r="B2680" s="6" t="n">
        <v>14</v>
      </c>
      <c r="C2680" s="6" t="n">
        <v>0.70747</v>
      </c>
      <c r="D2680" s="6" t="n">
        <v>0.6830000000000001</v>
      </c>
      <c r="E2680" s="6">
        <f>C2680*sel_scale</f>
        <v/>
      </c>
      <c r="F2680" s="6">
        <f>IF(AND(B2680&gt;=10,B2680&lt;=14),sel_ev_daily*sel_dayshare/5,IF(OR(B2680&gt;=22,B2680&lt;=5),sel_ev_daily*(1-sel_dayshare)/8,0))</f>
        <v/>
      </c>
    </row>
    <row r="2681">
      <c r="A2681" s="6" t="inlineStr">
        <is>
          <t>2012-10-20</t>
        </is>
      </c>
      <c r="B2681" s="6" t="n">
        <v>15</v>
      </c>
      <c r="C2681" s="6" t="n">
        <v>0.68699</v>
      </c>
      <c r="D2681" s="6" t="n">
        <v>0.55243</v>
      </c>
      <c r="E2681" s="6">
        <f>C2681*sel_scale</f>
        <v/>
      </c>
      <c r="F2681" s="6">
        <f>IF(AND(B2681&gt;=10,B2681&lt;=14),sel_ev_daily*sel_dayshare/5,IF(OR(B2681&gt;=22,B2681&lt;=5),sel_ev_daily*(1-sel_dayshare)/8,0))</f>
        <v/>
      </c>
    </row>
    <row r="2682">
      <c r="A2682" s="6" t="inlineStr">
        <is>
          <t>2012-10-20</t>
        </is>
      </c>
      <c r="B2682" s="6" t="n">
        <v>16</v>
      </c>
      <c r="C2682" s="6" t="n">
        <v>0.6542</v>
      </c>
      <c r="D2682" s="6" t="n">
        <v>0.35257</v>
      </c>
      <c r="E2682" s="6">
        <f>C2682*sel_scale</f>
        <v/>
      </c>
      <c r="F2682" s="6">
        <f>IF(AND(B2682&gt;=10,B2682&lt;=14),sel_ev_daily*sel_dayshare/5,IF(OR(B2682&gt;=22,B2682&lt;=5),sel_ev_daily*(1-sel_dayshare)/8,0))</f>
        <v/>
      </c>
    </row>
    <row r="2683">
      <c r="A2683" s="6" t="inlineStr">
        <is>
          <t>2012-10-20</t>
        </is>
      </c>
      <c r="B2683" s="6" t="n">
        <v>17</v>
      </c>
      <c r="C2683" s="6" t="n">
        <v>0.7571600000000001</v>
      </c>
      <c r="D2683" s="6" t="n">
        <v>0.15578</v>
      </c>
      <c r="E2683" s="6">
        <f>C2683*sel_scale</f>
        <v/>
      </c>
      <c r="F2683" s="6">
        <f>IF(AND(B2683&gt;=10,B2683&lt;=14),sel_ev_daily*sel_dayshare/5,IF(OR(B2683&gt;=22,B2683&lt;=5),sel_ev_daily*(1-sel_dayshare)/8,0))</f>
        <v/>
      </c>
    </row>
    <row r="2684">
      <c r="A2684" s="6" t="inlineStr">
        <is>
          <t>2012-10-20</t>
        </is>
      </c>
      <c r="B2684" s="6" t="n">
        <v>18</v>
      </c>
      <c r="C2684" s="6" t="n">
        <v>0.74803</v>
      </c>
      <c r="D2684" s="6" t="n">
        <v>0.02892</v>
      </c>
      <c r="E2684" s="6">
        <f>C2684*sel_scale</f>
        <v/>
      </c>
      <c r="F2684" s="6">
        <f>IF(AND(B2684&gt;=10,B2684&lt;=14),sel_ev_daily*sel_dayshare/5,IF(OR(B2684&gt;=22,B2684&lt;=5),sel_ev_daily*(1-sel_dayshare)/8,0))</f>
        <v/>
      </c>
    </row>
    <row r="2685">
      <c r="A2685" s="6" t="inlineStr">
        <is>
          <t>2012-10-20</t>
        </is>
      </c>
      <c r="B2685" s="6" t="n">
        <v>19</v>
      </c>
      <c r="C2685" s="6" t="n">
        <v>0.82079</v>
      </c>
      <c r="D2685" s="6" t="n">
        <v>5e-05</v>
      </c>
      <c r="E2685" s="6">
        <f>C2685*sel_scale</f>
        <v/>
      </c>
      <c r="F2685" s="6">
        <f>IF(AND(B2685&gt;=10,B2685&lt;=14),sel_ev_daily*sel_dayshare/5,IF(OR(B2685&gt;=22,B2685&lt;=5),sel_ev_daily*(1-sel_dayshare)/8,0))</f>
        <v/>
      </c>
    </row>
    <row r="2686">
      <c r="A2686" s="6" t="inlineStr">
        <is>
          <t>2012-10-20</t>
        </is>
      </c>
      <c r="B2686" s="6" t="n">
        <v>20</v>
      </c>
      <c r="C2686" s="6" t="n">
        <v>0.77738</v>
      </c>
      <c r="D2686" s="6" t="n">
        <v>0.00018</v>
      </c>
      <c r="E2686" s="6">
        <f>C2686*sel_scale</f>
        <v/>
      </c>
      <c r="F2686" s="6">
        <f>IF(AND(B2686&gt;=10,B2686&lt;=14),sel_ev_daily*sel_dayshare/5,IF(OR(B2686&gt;=22,B2686&lt;=5),sel_ev_daily*(1-sel_dayshare)/8,0))</f>
        <v/>
      </c>
    </row>
    <row r="2687">
      <c r="A2687" s="6" t="inlineStr">
        <is>
          <t>2012-10-20</t>
        </is>
      </c>
      <c r="B2687" s="6" t="n">
        <v>21</v>
      </c>
      <c r="C2687" s="6" t="n">
        <v>0.68464</v>
      </c>
      <c r="D2687" s="6" t="n">
        <v>9.000000000000001e-05</v>
      </c>
      <c r="E2687" s="6">
        <f>C2687*sel_scale</f>
        <v/>
      </c>
      <c r="F2687" s="6">
        <f>IF(AND(B2687&gt;=10,B2687&lt;=14),sel_ev_daily*sel_dayshare/5,IF(OR(B2687&gt;=22,B2687&lt;=5),sel_ev_daily*(1-sel_dayshare)/8,0))</f>
        <v/>
      </c>
    </row>
    <row r="2688">
      <c r="A2688" s="6" t="inlineStr">
        <is>
          <t>2012-10-20</t>
        </is>
      </c>
      <c r="B2688" s="6" t="n">
        <v>22</v>
      </c>
      <c r="C2688" s="6" t="n">
        <v>0.68281</v>
      </c>
      <c r="D2688" s="6" t="n">
        <v>6e-05</v>
      </c>
      <c r="E2688" s="6">
        <f>C2688*sel_scale</f>
        <v/>
      </c>
      <c r="F2688" s="6">
        <f>IF(AND(B2688&gt;=10,B2688&lt;=14),sel_ev_daily*sel_dayshare/5,IF(OR(B2688&gt;=22,B2688&lt;=5),sel_ev_daily*(1-sel_dayshare)/8,0))</f>
        <v/>
      </c>
    </row>
    <row r="2689">
      <c r="A2689" s="6" t="inlineStr">
        <is>
          <t>2012-10-20</t>
        </is>
      </c>
      <c r="B2689" s="6" t="n">
        <v>23</v>
      </c>
      <c r="C2689" s="6" t="n">
        <v>0.66461</v>
      </c>
      <c r="D2689" s="6" t="n">
        <v>5e-05</v>
      </c>
      <c r="E2689" s="6">
        <f>C2689*sel_scale</f>
        <v/>
      </c>
      <c r="F2689" s="6">
        <f>IF(AND(B2689&gt;=10,B2689&lt;=14),sel_ev_daily*sel_dayshare/5,IF(OR(B2689&gt;=22,B2689&lt;=5),sel_ev_daily*(1-sel_dayshare)/8,0))</f>
        <v/>
      </c>
    </row>
    <row r="2690">
      <c r="A2690" s="6" t="inlineStr">
        <is>
          <t>2012-10-21</t>
        </is>
      </c>
      <c r="B2690" s="6" t="n">
        <v>0</v>
      </c>
      <c r="C2690" s="6" t="n">
        <v>0.68705</v>
      </c>
      <c r="D2690" s="6" t="n">
        <v>5e-05</v>
      </c>
      <c r="E2690" s="6">
        <f>C2690*sel_scale</f>
        <v/>
      </c>
      <c r="F2690" s="6">
        <f>IF(AND(B2690&gt;=10,B2690&lt;=14),sel_ev_daily*sel_dayshare/5,IF(OR(B2690&gt;=22,B2690&lt;=5),sel_ev_daily*(1-sel_dayshare)/8,0))</f>
        <v/>
      </c>
    </row>
    <row r="2691">
      <c r="A2691" s="6" t="inlineStr">
        <is>
          <t>2012-10-21</t>
        </is>
      </c>
      <c r="B2691" s="6" t="n">
        <v>1</v>
      </c>
      <c r="C2691" s="6" t="n">
        <v>0.73149</v>
      </c>
      <c r="D2691" s="6" t="n">
        <v>6e-05</v>
      </c>
      <c r="E2691" s="6">
        <f>C2691*sel_scale</f>
        <v/>
      </c>
      <c r="F2691" s="6">
        <f>IF(AND(B2691&gt;=10,B2691&lt;=14),sel_ev_daily*sel_dayshare/5,IF(OR(B2691&gt;=22,B2691&lt;=5),sel_ev_daily*(1-sel_dayshare)/8,0))</f>
        <v/>
      </c>
    </row>
    <row r="2692">
      <c r="A2692" s="6" t="inlineStr">
        <is>
          <t>2012-10-21</t>
        </is>
      </c>
      <c r="B2692" s="6" t="n">
        <v>2</v>
      </c>
      <c r="C2692" s="6" t="n">
        <v>0.52199</v>
      </c>
      <c r="D2692" s="6" t="n">
        <v>0.00012</v>
      </c>
      <c r="E2692" s="6">
        <f>C2692*sel_scale</f>
        <v/>
      </c>
      <c r="F2692" s="6">
        <f>IF(AND(B2692&gt;=10,B2692&lt;=14),sel_ev_daily*sel_dayshare/5,IF(OR(B2692&gt;=22,B2692&lt;=5),sel_ev_daily*(1-sel_dayshare)/8,0))</f>
        <v/>
      </c>
    </row>
    <row r="2693">
      <c r="A2693" s="6" t="inlineStr">
        <is>
          <t>2012-10-21</t>
        </is>
      </c>
      <c r="B2693" s="6" t="n">
        <v>3</v>
      </c>
      <c r="C2693" s="6" t="n">
        <v>0.43324</v>
      </c>
      <c r="D2693" s="6" t="n">
        <v>0.0001</v>
      </c>
      <c r="E2693" s="6">
        <f>C2693*sel_scale</f>
        <v/>
      </c>
      <c r="F2693" s="6">
        <f>IF(AND(B2693&gt;=10,B2693&lt;=14),sel_ev_daily*sel_dayshare/5,IF(OR(B2693&gt;=22,B2693&lt;=5),sel_ev_daily*(1-sel_dayshare)/8,0))</f>
        <v/>
      </c>
    </row>
    <row r="2694">
      <c r="A2694" s="6" t="inlineStr">
        <is>
          <t>2012-10-21</t>
        </is>
      </c>
      <c r="B2694" s="6" t="n">
        <v>4</v>
      </c>
      <c r="C2694" s="6" t="n">
        <v>0.4108</v>
      </c>
      <c r="D2694" s="6" t="n">
        <v>6.999999999999999e-05</v>
      </c>
      <c r="E2694" s="6">
        <f>C2694*sel_scale</f>
        <v/>
      </c>
      <c r="F2694" s="6">
        <f>IF(AND(B2694&gt;=10,B2694&lt;=14),sel_ev_daily*sel_dayshare/5,IF(OR(B2694&gt;=22,B2694&lt;=5),sel_ev_daily*(1-sel_dayshare)/8,0))</f>
        <v/>
      </c>
    </row>
    <row r="2695">
      <c r="A2695" s="6" t="inlineStr">
        <is>
          <t>2012-10-21</t>
        </is>
      </c>
      <c r="B2695" s="6" t="n">
        <v>5</v>
      </c>
      <c r="C2695" s="6" t="n">
        <v>0.40759</v>
      </c>
      <c r="D2695" s="6" t="n">
        <v>4e-05</v>
      </c>
      <c r="E2695" s="6">
        <f>C2695*sel_scale</f>
        <v/>
      </c>
      <c r="F2695" s="6">
        <f>IF(AND(B2695&gt;=10,B2695&lt;=14),sel_ev_daily*sel_dayshare/5,IF(OR(B2695&gt;=22,B2695&lt;=5),sel_ev_daily*(1-sel_dayshare)/8,0))</f>
        <v/>
      </c>
    </row>
    <row r="2696">
      <c r="A2696" s="6" t="inlineStr">
        <is>
          <t>2012-10-21</t>
        </is>
      </c>
      <c r="B2696" s="6" t="n">
        <v>6</v>
      </c>
      <c r="C2696" s="6" t="n">
        <v>0.43533</v>
      </c>
      <c r="D2696" s="6" t="n">
        <v>0.01266</v>
      </c>
      <c r="E2696" s="6">
        <f>C2696*sel_scale</f>
        <v/>
      </c>
      <c r="F2696" s="6">
        <f>IF(AND(B2696&gt;=10,B2696&lt;=14),sel_ev_daily*sel_dayshare/5,IF(OR(B2696&gt;=22,B2696&lt;=5),sel_ev_daily*(1-sel_dayshare)/8,0))</f>
        <v/>
      </c>
    </row>
    <row r="2697">
      <c r="A2697" s="6" t="inlineStr">
        <is>
          <t>2012-10-21</t>
        </is>
      </c>
      <c r="B2697" s="6" t="n">
        <v>7</v>
      </c>
      <c r="C2697" s="6" t="n">
        <v>0.50365</v>
      </c>
      <c r="D2697" s="6" t="n">
        <v>0.1018</v>
      </c>
      <c r="E2697" s="6">
        <f>C2697*sel_scale</f>
        <v/>
      </c>
      <c r="F2697" s="6">
        <f>IF(AND(B2697&gt;=10,B2697&lt;=14),sel_ev_daily*sel_dayshare/5,IF(OR(B2697&gt;=22,B2697&lt;=5),sel_ev_daily*(1-sel_dayshare)/8,0))</f>
        <v/>
      </c>
    </row>
    <row r="2698">
      <c r="A2698" s="6" t="inlineStr">
        <is>
          <t>2012-10-21</t>
        </is>
      </c>
      <c r="B2698" s="6" t="n">
        <v>8</v>
      </c>
      <c r="C2698" s="6" t="n">
        <v>0.57621</v>
      </c>
      <c r="D2698" s="6" t="n">
        <v>0.25777</v>
      </c>
      <c r="E2698" s="6">
        <f>C2698*sel_scale</f>
        <v/>
      </c>
      <c r="F2698" s="6">
        <f>IF(AND(B2698&gt;=10,B2698&lt;=14),sel_ev_daily*sel_dayshare/5,IF(OR(B2698&gt;=22,B2698&lt;=5),sel_ev_daily*(1-sel_dayshare)/8,0))</f>
        <v/>
      </c>
    </row>
    <row r="2699">
      <c r="A2699" s="6" t="inlineStr">
        <is>
          <t>2012-10-21</t>
        </is>
      </c>
      <c r="B2699" s="6" t="n">
        <v>9</v>
      </c>
      <c r="C2699" s="6" t="n">
        <v>0.67405</v>
      </c>
      <c r="D2699" s="6" t="n">
        <v>0.30316</v>
      </c>
      <c r="E2699" s="6">
        <f>C2699*sel_scale</f>
        <v/>
      </c>
      <c r="F2699" s="6">
        <f>IF(AND(B2699&gt;=10,B2699&lt;=14),sel_ev_daily*sel_dayshare/5,IF(OR(B2699&gt;=22,B2699&lt;=5),sel_ev_daily*(1-sel_dayshare)/8,0))</f>
        <v/>
      </c>
    </row>
    <row r="2700">
      <c r="A2700" s="6" t="inlineStr">
        <is>
          <t>2012-10-21</t>
        </is>
      </c>
      <c r="B2700" s="6" t="n">
        <v>10</v>
      </c>
      <c r="C2700" s="6" t="n">
        <v>0.64795</v>
      </c>
      <c r="D2700" s="6" t="n">
        <v>0.22127</v>
      </c>
      <c r="E2700" s="6">
        <f>C2700*sel_scale</f>
        <v/>
      </c>
      <c r="F2700" s="6">
        <f>IF(AND(B2700&gt;=10,B2700&lt;=14),sel_ev_daily*sel_dayshare/5,IF(OR(B2700&gt;=22,B2700&lt;=5),sel_ev_daily*(1-sel_dayshare)/8,0))</f>
        <v/>
      </c>
    </row>
    <row r="2701">
      <c r="A2701" s="6" t="inlineStr">
        <is>
          <t>2012-10-21</t>
        </is>
      </c>
      <c r="B2701" s="6" t="n">
        <v>11</v>
      </c>
      <c r="C2701" s="6" t="n">
        <v>0.67639</v>
      </c>
      <c r="D2701" s="6" t="n">
        <v>0.29239</v>
      </c>
      <c r="E2701" s="6">
        <f>C2701*sel_scale</f>
        <v/>
      </c>
      <c r="F2701" s="6">
        <f>IF(AND(B2701&gt;=10,B2701&lt;=14),sel_ev_daily*sel_dayshare/5,IF(OR(B2701&gt;=22,B2701&lt;=5),sel_ev_daily*(1-sel_dayshare)/8,0))</f>
        <v/>
      </c>
    </row>
    <row r="2702">
      <c r="A2702" s="6" t="inlineStr">
        <is>
          <t>2012-10-21</t>
        </is>
      </c>
      <c r="B2702" s="6" t="n">
        <v>12</v>
      </c>
      <c r="C2702" s="6" t="n">
        <v>0.64949</v>
      </c>
      <c r="D2702" s="6" t="n">
        <v>0.32984</v>
      </c>
      <c r="E2702" s="6">
        <f>C2702*sel_scale</f>
        <v/>
      </c>
      <c r="F2702" s="6">
        <f>IF(AND(B2702&gt;=10,B2702&lt;=14),sel_ev_daily*sel_dayshare/5,IF(OR(B2702&gt;=22,B2702&lt;=5),sel_ev_daily*(1-sel_dayshare)/8,0))</f>
        <v/>
      </c>
    </row>
    <row r="2703">
      <c r="A2703" s="6" t="inlineStr">
        <is>
          <t>2012-10-21</t>
        </is>
      </c>
      <c r="B2703" s="6" t="n">
        <v>13</v>
      </c>
      <c r="C2703" s="6" t="n">
        <v>0.58999</v>
      </c>
      <c r="D2703" s="6" t="n">
        <v>0.24919</v>
      </c>
      <c r="E2703" s="6">
        <f>C2703*sel_scale</f>
        <v/>
      </c>
      <c r="F2703" s="6">
        <f>IF(AND(B2703&gt;=10,B2703&lt;=14),sel_ev_daily*sel_dayshare/5,IF(OR(B2703&gt;=22,B2703&lt;=5),sel_ev_daily*(1-sel_dayshare)/8,0))</f>
        <v/>
      </c>
    </row>
    <row r="2704">
      <c r="A2704" s="6" t="inlineStr">
        <is>
          <t>2012-10-21</t>
        </is>
      </c>
      <c r="B2704" s="6" t="n">
        <v>14</v>
      </c>
      <c r="C2704" s="6" t="n">
        <v>0.60127</v>
      </c>
      <c r="D2704" s="6" t="n">
        <v>0.21461</v>
      </c>
      <c r="E2704" s="6">
        <f>C2704*sel_scale</f>
        <v/>
      </c>
      <c r="F2704" s="6">
        <f>IF(AND(B2704&gt;=10,B2704&lt;=14),sel_ev_daily*sel_dayshare/5,IF(OR(B2704&gt;=22,B2704&lt;=5),sel_ev_daily*(1-sel_dayshare)/8,0))</f>
        <v/>
      </c>
    </row>
    <row r="2705">
      <c r="A2705" s="6" t="inlineStr">
        <is>
          <t>2012-10-21</t>
        </is>
      </c>
      <c r="B2705" s="6" t="n">
        <v>15</v>
      </c>
      <c r="C2705" s="6" t="n">
        <v>0.59321</v>
      </c>
      <c r="D2705" s="6" t="n">
        <v>0.22471</v>
      </c>
      <c r="E2705" s="6">
        <f>C2705*sel_scale</f>
        <v/>
      </c>
      <c r="F2705" s="6">
        <f>IF(AND(B2705&gt;=10,B2705&lt;=14),sel_ev_daily*sel_dayshare/5,IF(OR(B2705&gt;=22,B2705&lt;=5),sel_ev_daily*(1-sel_dayshare)/8,0))</f>
        <v/>
      </c>
    </row>
    <row r="2706">
      <c r="A2706" s="6" t="inlineStr">
        <is>
          <t>2012-10-21</t>
        </is>
      </c>
      <c r="B2706" s="6" t="n">
        <v>16</v>
      </c>
      <c r="C2706" s="6" t="n">
        <v>0.63853</v>
      </c>
      <c r="D2706" s="6" t="n">
        <v>0.19439</v>
      </c>
      <c r="E2706" s="6">
        <f>C2706*sel_scale</f>
        <v/>
      </c>
      <c r="F2706" s="6">
        <f>IF(AND(B2706&gt;=10,B2706&lt;=14),sel_ev_daily*sel_dayshare/5,IF(OR(B2706&gt;=22,B2706&lt;=5),sel_ev_daily*(1-sel_dayshare)/8,0))</f>
        <v/>
      </c>
    </row>
    <row r="2707">
      <c r="A2707" s="6" t="inlineStr">
        <is>
          <t>2012-10-21</t>
        </is>
      </c>
      <c r="B2707" s="6" t="n">
        <v>17</v>
      </c>
      <c r="C2707" s="6" t="n">
        <v>0.7784</v>
      </c>
      <c r="D2707" s="6" t="n">
        <v>0.10132</v>
      </c>
      <c r="E2707" s="6">
        <f>C2707*sel_scale</f>
        <v/>
      </c>
      <c r="F2707" s="6">
        <f>IF(AND(B2707&gt;=10,B2707&lt;=14),sel_ev_daily*sel_dayshare/5,IF(OR(B2707&gt;=22,B2707&lt;=5),sel_ev_daily*(1-sel_dayshare)/8,0))</f>
        <v/>
      </c>
    </row>
    <row r="2708">
      <c r="A2708" s="6" t="inlineStr">
        <is>
          <t>2012-10-21</t>
        </is>
      </c>
      <c r="B2708" s="6" t="n">
        <v>18</v>
      </c>
      <c r="C2708" s="6" t="n">
        <v>0.85437</v>
      </c>
      <c r="D2708" s="6" t="n">
        <v>0.02239</v>
      </c>
      <c r="E2708" s="6">
        <f>C2708*sel_scale</f>
        <v/>
      </c>
      <c r="F2708" s="6">
        <f>IF(AND(B2708&gt;=10,B2708&lt;=14),sel_ev_daily*sel_dayshare/5,IF(OR(B2708&gt;=22,B2708&lt;=5),sel_ev_daily*(1-sel_dayshare)/8,0))</f>
        <v/>
      </c>
    </row>
    <row r="2709">
      <c r="A2709" s="6" t="inlineStr">
        <is>
          <t>2012-10-21</t>
        </is>
      </c>
      <c r="B2709" s="6" t="n">
        <v>19</v>
      </c>
      <c r="C2709" s="6" t="n">
        <v>0.86084</v>
      </c>
      <c r="D2709" s="6" t="n">
        <v>0.00014</v>
      </c>
      <c r="E2709" s="6">
        <f>C2709*sel_scale</f>
        <v/>
      </c>
      <c r="F2709" s="6">
        <f>IF(AND(B2709&gt;=10,B2709&lt;=14),sel_ev_daily*sel_dayshare/5,IF(OR(B2709&gt;=22,B2709&lt;=5),sel_ev_daily*(1-sel_dayshare)/8,0))</f>
        <v/>
      </c>
    </row>
    <row r="2710">
      <c r="A2710" s="6" t="inlineStr">
        <is>
          <t>2012-10-21</t>
        </is>
      </c>
      <c r="B2710" s="6" t="n">
        <v>20</v>
      </c>
      <c r="C2710" s="6" t="n">
        <v>0.84337</v>
      </c>
      <c r="D2710" s="6" t="n">
        <v>8.000000000000001e-05</v>
      </c>
      <c r="E2710" s="6">
        <f>C2710*sel_scale</f>
        <v/>
      </c>
      <c r="F2710" s="6">
        <f>IF(AND(B2710&gt;=10,B2710&lt;=14),sel_ev_daily*sel_dayshare/5,IF(OR(B2710&gt;=22,B2710&lt;=5),sel_ev_daily*(1-sel_dayshare)/8,0))</f>
        <v/>
      </c>
    </row>
    <row r="2711">
      <c r="A2711" s="6" t="inlineStr">
        <is>
          <t>2012-10-21</t>
        </is>
      </c>
      <c r="B2711" s="6" t="n">
        <v>21</v>
      </c>
      <c r="C2711" s="6" t="n">
        <v>0.77057</v>
      </c>
      <c r="D2711" s="6" t="n">
        <v>6.999999999999999e-05</v>
      </c>
      <c r="E2711" s="6">
        <f>C2711*sel_scale</f>
        <v/>
      </c>
      <c r="F2711" s="6">
        <f>IF(AND(B2711&gt;=10,B2711&lt;=14),sel_ev_daily*sel_dayshare/5,IF(OR(B2711&gt;=22,B2711&lt;=5),sel_ev_daily*(1-sel_dayshare)/8,0))</f>
        <v/>
      </c>
    </row>
    <row r="2712">
      <c r="A2712" s="6" t="inlineStr">
        <is>
          <t>2012-10-21</t>
        </is>
      </c>
      <c r="B2712" s="6" t="n">
        <v>22</v>
      </c>
      <c r="C2712" s="6" t="n">
        <v>0.66942</v>
      </c>
      <c r="D2712" s="6" t="n">
        <v>0.0001</v>
      </c>
      <c r="E2712" s="6">
        <f>C2712*sel_scale</f>
        <v/>
      </c>
      <c r="F2712" s="6">
        <f>IF(AND(B2712&gt;=10,B2712&lt;=14),sel_ev_daily*sel_dayshare/5,IF(OR(B2712&gt;=22,B2712&lt;=5),sel_ev_daily*(1-sel_dayshare)/8,0))</f>
        <v/>
      </c>
    </row>
    <row r="2713">
      <c r="A2713" s="6" t="inlineStr">
        <is>
          <t>2012-10-21</t>
        </is>
      </c>
      <c r="B2713" s="6" t="n">
        <v>23</v>
      </c>
      <c r="C2713" s="6" t="n">
        <v>0.69298</v>
      </c>
      <c r="D2713" s="6" t="n">
        <v>0.0001</v>
      </c>
      <c r="E2713" s="6">
        <f>C2713*sel_scale</f>
        <v/>
      </c>
      <c r="F2713" s="6">
        <f>IF(AND(B2713&gt;=10,B2713&lt;=14),sel_ev_daily*sel_dayshare/5,IF(OR(B2713&gt;=22,B2713&lt;=5),sel_ev_daily*(1-sel_dayshare)/8,0))</f>
        <v/>
      </c>
    </row>
    <row r="2714">
      <c r="A2714" s="6" t="inlineStr">
        <is>
          <t>2012-10-22</t>
        </is>
      </c>
      <c r="B2714" s="6" t="n">
        <v>0</v>
      </c>
      <c r="C2714" s="6" t="n">
        <v>0.73609</v>
      </c>
      <c r="D2714" s="6" t="n">
        <v>4e-05</v>
      </c>
      <c r="E2714" s="6">
        <f>C2714*sel_scale</f>
        <v/>
      </c>
      <c r="F2714" s="6">
        <f>IF(AND(B2714&gt;=10,B2714&lt;=14),sel_ev_daily*sel_dayshare/5,IF(OR(B2714&gt;=22,B2714&lt;=5),sel_ev_daily*(1-sel_dayshare)/8,0))</f>
        <v/>
      </c>
    </row>
    <row r="2715">
      <c r="A2715" s="6" t="inlineStr">
        <is>
          <t>2012-10-22</t>
        </is>
      </c>
      <c r="B2715" s="6" t="n">
        <v>1</v>
      </c>
      <c r="C2715" s="6" t="n">
        <v>0.80532</v>
      </c>
      <c r="D2715" s="6" t="n">
        <v>2e-05</v>
      </c>
      <c r="E2715" s="6">
        <f>C2715*sel_scale</f>
        <v/>
      </c>
      <c r="F2715" s="6">
        <f>IF(AND(B2715&gt;=10,B2715&lt;=14),sel_ev_daily*sel_dayshare/5,IF(OR(B2715&gt;=22,B2715&lt;=5),sel_ev_daily*(1-sel_dayshare)/8,0))</f>
        <v/>
      </c>
    </row>
    <row r="2716">
      <c r="A2716" s="6" t="inlineStr">
        <is>
          <t>2012-10-22</t>
        </is>
      </c>
      <c r="B2716" s="6" t="n">
        <v>2</v>
      </c>
      <c r="C2716" s="6" t="n">
        <v>0.5451</v>
      </c>
      <c r="D2716" s="6" t="n">
        <v>0.0001</v>
      </c>
      <c r="E2716" s="6">
        <f>C2716*sel_scale</f>
        <v/>
      </c>
      <c r="F2716" s="6">
        <f>IF(AND(B2716&gt;=10,B2716&lt;=14),sel_ev_daily*sel_dayshare/5,IF(OR(B2716&gt;=22,B2716&lt;=5),sel_ev_daily*(1-sel_dayshare)/8,0))</f>
        <v/>
      </c>
    </row>
    <row r="2717">
      <c r="A2717" s="6" t="inlineStr">
        <is>
          <t>2012-10-22</t>
        </is>
      </c>
      <c r="B2717" s="6" t="n">
        <v>3</v>
      </c>
      <c r="C2717" s="6" t="n">
        <v>0.42874</v>
      </c>
      <c r="D2717" s="6" t="n">
        <v>8.000000000000001e-05</v>
      </c>
      <c r="E2717" s="6">
        <f>C2717*sel_scale</f>
        <v/>
      </c>
      <c r="F2717" s="6">
        <f>IF(AND(B2717&gt;=10,B2717&lt;=14),sel_ev_daily*sel_dayshare/5,IF(OR(B2717&gt;=22,B2717&lt;=5),sel_ev_daily*(1-sel_dayshare)/8,0))</f>
        <v/>
      </c>
    </row>
    <row r="2718">
      <c r="A2718" s="6" t="inlineStr">
        <is>
          <t>2012-10-22</t>
        </is>
      </c>
      <c r="B2718" s="6" t="n">
        <v>4</v>
      </c>
      <c r="C2718" s="6" t="n">
        <v>0.40231</v>
      </c>
      <c r="D2718" s="6" t="n">
        <v>5e-05</v>
      </c>
      <c r="E2718" s="6">
        <f>C2718*sel_scale</f>
        <v/>
      </c>
      <c r="F2718" s="6">
        <f>IF(AND(B2718&gt;=10,B2718&lt;=14),sel_ev_daily*sel_dayshare/5,IF(OR(B2718&gt;=22,B2718&lt;=5),sel_ev_daily*(1-sel_dayshare)/8,0))</f>
        <v/>
      </c>
    </row>
    <row r="2719">
      <c r="A2719" s="6" t="inlineStr">
        <is>
          <t>2012-10-22</t>
        </is>
      </c>
      <c r="B2719" s="6" t="n">
        <v>5</v>
      </c>
      <c r="C2719" s="6" t="n">
        <v>0.4244</v>
      </c>
      <c r="D2719" s="6" t="n">
        <v>0.0001</v>
      </c>
      <c r="E2719" s="6">
        <f>C2719*sel_scale</f>
        <v/>
      </c>
      <c r="F2719" s="6">
        <f>IF(AND(B2719&gt;=10,B2719&lt;=14),sel_ev_daily*sel_dayshare/5,IF(OR(B2719&gt;=22,B2719&lt;=5),sel_ev_daily*(1-sel_dayshare)/8,0))</f>
        <v/>
      </c>
    </row>
    <row r="2720">
      <c r="A2720" s="6" t="inlineStr">
        <is>
          <t>2012-10-22</t>
        </is>
      </c>
      <c r="B2720" s="6" t="n">
        <v>6</v>
      </c>
      <c r="C2720" s="6" t="n">
        <v>0.59602</v>
      </c>
      <c r="D2720" s="6" t="n">
        <v>0.01001</v>
      </c>
      <c r="E2720" s="6">
        <f>C2720*sel_scale</f>
        <v/>
      </c>
      <c r="F2720" s="6">
        <f>IF(AND(B2720&gt;=10,B2720&lt;=14),sel_ev_daily*sel_dayshare/5,IF(OR(B2720&gt;=22,B2720&lt;=5),sel_ev_daily*(1-sel_dayshare)/8,0))</f>
        <v/>
      </c>
    </row>
    <row r="2721">
      <c r="A2721" s="6" t="inlineStr">
        <is>
          <t>2012-10-22</t>
        </is>
      </c>
      <c r="B2721" s="6" t="n">
        <v>7</v>
      </c>
      <c r="C2721" s="6" t="n">
        <v>0.67431</v>
      </c>
      <c r="D2721" s="6" t="n">
        <v>0.09766</v>
      </c>
      <c r="E2721" s="6">
        <f>C2721*sel_scale</f>
        <v/>
      </c>
      <c r="F2721" s="6">
        <f>IF(AND(B2721&gt;=10,B2721&lt;=14),sel_ev_daily*sel_dayshare/5,IF(OR(B2721&gt;=22,B2721&lt;=5),sel_ev_daily*(1-sel_dayshare)/8,0))</f>
        <v/>
      </c>
    </row>
    <row r="2722">
      <c r="A2722" s="6" t="inlineStr">
        <is>
          <t>2012-10-22</t>
        </is>
      </c>
      <c r="B2722" s="6" t="n">
        <v>8</v>
      </c>
      <c r="C2722" s="6" t="n">
        <v>0.57122</v>
      </c>
      <c r="D2722" s="6" t="n">
        <v>0.21431</v>
      </c>
      <c r="E2722" s="6">
        <f>C2722*sel_scale</f>
        <v/>
      </c>
      <c r="F2722" s="6">
        <f>IF(AND(B2722&gt;=10,B2722&lt;=14),sel_ev_daily*sel_dayshare/5,IF(OR(B2722&gt;=22,B2722&lt;=5),sel_ev_daily*(1-sel_dayshare)/8,0))</f>
        <v/>
      </c>
    </row>
    <row r="2723">
      <c r="A2723" s="6" t="inlineStr">
        <is>
          <t>2012-10-22</t>
        </is>
      </c>
      <c r="B2723" s="6" t="n">
        <v>9</v>
      </c>
      <c r="C2723" s="6" t="n">
        <v>0.52942</v>
      </c>
      <c r="D2723" s="6" t="n">
        <v>0.291</v>
      </c>
      <c r="E2723" s="6">
        <f>C2723*sel_scale</f>
        <v/>
      </c>
      <c r="F2723" s="6">
        <f>IF(AND(B2723&gt;=10,B2723&lt;=14),sel_ev_daily*sel_dayshare/5,IF(OR(B2723&gt;=22,B2723&lt;=5),sel_ev_daily*(1-sel_dayshare)/8,0))</f>
        <v/>
      </c>
    </row>
    <row r="2724">
      <c r="A2724" s="6" t="inlineStr">
        <is>
          <t>2012-10-22</t>
        </is>
      </c>
      <c r="B2724" s="6" t="n">
        <v>10</v>
      </c>
      <c r="C2724" s="6" t="n">
        <v>0.54671</v>
      </c>
      <c r="D2724" s="6" t="n">
        <v>0.31735</v>
      </c>
      <c r="E2724" s="6">
        <f>C2724*sel_scale</f>
        <v/>
      </c>
      <c r="F2724" s="6">
        <f>IF(AND(B2724&gt;=10,B2724&lt;=14),sel_ev_daily*sel_dayshare/5,IF(OR(B2724&gt;=22,B2724&lt;=5),sel_ev_daily*(1-sel_dayshare)/8,0))</f>
        <v/>
      </c>
    </row>
    <row r="2725">
      <c r="A2725" s="6" t="inlineStr">
        <is>
          <t>2012-10-22</t>
        </is>
      </c>
      <c r="B2725" s="6" t="n">
        <v>11</v>
      </c>
      <c r="C2725" s="6" t="n">
        <v>0.56108</v>
      </c>
      <c r="D2725" s="6" t="n">
        <v>0.25987</v>
      </c>
      <c r="E2725" s="6">
        <f>C2725*sel_scale</f>
        <v/>
      </c>
      <c r="F2725" s="6">
        <f>IF(AND(B2725&gt;=10,B2725&lt;=14),sel_ev_daily*sel_dayshare/5,IF(OR(B2725&gt;=22,B2725&lt;=5),sel_ev_daily*(1-sel_dayshare)/8,0))</f>
        <v/>
      </c>
    </row>
    <row r="2726">
      <c r="A2726" s="6" t="inlineStr">
        <is>
          <t>2012-10-22</t>
        </is>
      </c>
      <c r="B2726" s="6" t="n">
        <v>12</v>
      </c>
      <c r="C2726" s="6" t="n">
        <v>0.56316</v>
      </c>
      <c r="D2726" s="6" t="n">
        <v>0.492</v>
      </c>
      <c r="E2726" s="6">
        <f>C2726*sel_scale</f>
        <v/>
      </c>
      <c r="F2726" s="6">
        <f>IF(AND(B2726&gt;=10,B2726&lt;=14),sel_ev_daily*sel_dayshare/5,IF(OR(B2726&gt;=22,B2726&lt;=5),sel_ev_daily*(1-sel_dayshare)/8,0))</f>
        <v/>
      </c>
    </row>
    <row r="2727">
      <c r="A2727" s="6" t="inlineStr">
        <is>
          <t>2012-10-22</t>
        </is>
      </c>
      <c r="B2727" s="6" t="n">
        <v>13</v>
      </c>
      <c r="C2727" s="6" t="n">
        <v>0.54958</v>
      </c>
      <c r="D2727" s="6" t="n">
        <v>0.52807</v>
      </c>
      <c r="E2727" s="6">
        <f>C2727*sel_scale</f>
        <v/>
      </c>
      <c r="F2727" s="6">
        <f>IF(AND(B2727&gt;=10,B2727&lt;=14),sel_ev_daily*sel_dayshare/5,IF(OR(B2727&gt;=22,B2727&lt;=5),sel_ev_daily*(1-sel_dayshare)/8,0))</f>
        <v/>
      </c>
    </row>
    <row r="2728">
      <c r="A2728" s="6" t="inlineStr">
        <is>
          <t>2012-10-22</t>
        </is>
      </c>
      <c r="B2728" s="6" t="n">
        <v>14</v>
      </c>
      <c r="C2728" s="6" t="n">
        <v>0.48219</v>
      </c>
      <c r="D2728" s="6" t="n">
        <v>0.53618</v>
      </c>
      <c r="E2728" s="6">
        <f>C2728*sel_scale</f>
        <v/>
      </c>
      <c r="F2728" s="6">
        <f>IF(AND(B2728&gt;=10,B2728&lt;=14),sel_ev_daily*sel_dayshare/5,IF(OR(B2728&gt;=22,B2728&lt;=5),sel_ev_daily*(1-sel_dayshare)/8,0))</f>
        <v/>
      </c>
    </row>
    <row r="2729">
      <c r="A2729" s="6" t="inlineStr">
        <is>
          <t>2012-10-22</t>
        </is>
      </c>
      <c r="B2729" s="6" t="n">
        <v>15</v>
      </c>
      <c r="C2729" s="6" t="n">
        <v>0.50702</v>
      </c>
      <c r="D2729" s="6" t="n">
        <v>0.4397</v>
      </c>
      <c r="E2729" s="6">
        <f>C2729*sel_scale</f>
        <v/>
      </c>
      <c r="F2729" s="6">
        <f>IF(AND(B2729&gt;=10,B2729&lt;=14),sel_ev_daily*sel_dayshare/5,IF(OR(B2729&gt;=22,B2729&lt;=5),sel_ev_daily*(1-sel_dayshare)/8,0))</f>
        <v/>
      </c>
    </row>
    <row r="2730">
      <c r="A2730" s="6" t="inlineStr">
        <is>
          <t>2012-10-22</t>
        </is>
      </c>
      <c r="B2730" s="6" t="n">
        <v>16</v>
      </c>
      <c r="C2730" s="6" t="n">
        <v>0.58564</v>
      </c>
      <c r="D2730" s="6" t="n">
        <v>0.27288</v>
      </c>
      <c r="E2730" s="6">
        <f>C2730*sel_scale</f>
        <v/>
      </c>
      <c r="F2730" s="6">
        <f>IF(AND(B2730&gt;=10,B2730&lt;=14),sel_ev_daily*sel_dayshare/5,IF(OR(B2730&gt;=22,B2730&lt;=5),sel_ev_daily*(1-sel_dayshare)/8,0))</f>
        <v/>
      </c>
    </row>
    <row r="2731">
      <c r="A2731" s="6" t="inlineStr">
        <is>
          <t>2012-10-22</t>
        </is>
      </c>
      <c r="B2731" s="6" t="n">
        <v>17</v>
      </c>
      <c r="C2731" s="6" t="n">
        <v>0.7659</v>
      </c>
      <c r="D2731" s="6" t="n">
        <v>0.14695</v>
      </c>
      <c r="E2731" s="6">
        <f>C2731*sel_scale</f>
        <v/>
      </c>
      <c r="F2731" s="6">
        <f>IF(AND(B2731&gt;=10,B2731&lt;=14),sel_ev_daily*sel_dayshare/5,IF(OR(B2731&gt;=22,B2731&lt;=5),sel_ev_daily*(1-sel_dayshare)/8,0))</f>
        <v/>
      </c>
    </row>
    <row r="2732">
      <c r="A2732" s="6" t="inlineStr">
        <is>
          <t>2012-10-22</t>
        </is>
      </c>
      <c r="B2732" s="6" t="n">
        <v>18</v>
      </c>
      <c r="C2732" s="6" t="n">
        <v>0.93911</v>
      </c>
      <c r="D2732" s="6" t="n">
        <v>0.03089</v>
      </c>
      <c r="E2732" s="6">
        <f>C2732*sel_scale</f>
        <v/>
      </c>
      <c r="F2732" s="6">
        <f>IF(AND(B2732&gt;=10,B2732&lt;=14),sel_ev_daily*sel_dayshare/5,IF(OR(B2732&gt;=22,B2732&lt;=5),sel_ev_daily*(1-sel_dayshare)/8,0))</f>
        <v/>
      </c>
    </row>
    <row r="2733">
      <c r="A2733" s="6" t="inlineStr">
        <is>
          <t>2012-10-22</t>
        </is>
      </c>
      <c r="B2733" s="6" t="n">
        <v>19</v>
      </c>
      <c r="C2733" s="6" t="n">
        <v>0.9039</v>
      </c>
      <c r="D2733" s="6" t="n">
        <v>0.00028</v>
      </c>
      <c r="E2733" s="6">
        <f>C2733*sel_scale</f>
        <v/>
      </c>
      <c r="F2733" s="6">
        <f>IF(AND(B2733&gt;=10,B2733&lt;=14),sel_ev_daily*sel_dayshare/5,IF(OR(B2733&gt;=22,B2733&lt;=5),sel_ev_daily*(1-sel_dayshare)/8,0))</f>
        <v/>
      </c>
    </row>
    <row r="2734">
      <c r="A2734" s="6" t="inlineStr">
        <is>
          <t>2012-10-22</t>
        </is>
      </c>
      <c r="B2734" s="6" t="n">
        <v>20</v>
      </c>
      <c r="C2734" s="6" t="n">
        <v>0.95251</v>
      </c>
      <c r="D2734" s="6" t="n">
        <v>0.00012</v>
      </c>
      <c r="E2734" s="6">
        <f>C2734*sel_scale</f>
        <v/>
      </c>
      <c r="F2734" s="6">
        <f>IF(AND(B2734&gt;=10,B2734&lt;=14),sel_ev_daily*sel_dayshare/5,IF(OR(B2734&gt;=22,B2734&lt;=5),sel_ev_daily*(1-sel_dayshare)/8,0))</f>
        <v/>
      </c>
    </row>
    <row r="2735">
      <c r="A2735" s="6" t="inlineStr">
        <is>
          <t>2012-10-22</t>
        </is>
      </c>
      <c r="B2735" s="6" t="n">
        <v>21</v>
      </c>
      <c r="C2735" s="6" t="n">
        <v>0.80969</v>
      </c>
      <c r="D2735" s="6" t="n">
        <v>4e-05</v>
      </c>
      <c r="E2735" s="6">
        <f>C2735*sel_scale</f>
        <v/>
      </c>
      <c r="F2735" s="6">
        <f>IF(AND(B2735&gt;=10,B2735&lt;=14),sel_ev_daily*sel_dayshare/5,IF(OR(B2735&gt;=22,B2735&lt;=5),sel_ev_daily*(1-sel_dayshare)/8,0))</f>
        <v/>
      </c>
    </row>
    <row r="2736">
      <c r="A2736" s="6" t="inlineStr">
        <is>
          <t>2012-10-22</t>
        </is>
      </c>
      <c r="B2736" s="6" t="n">
        <v>22</v>
      </c>
      <c r="C2736" s="6" t="n">
        <v>0.72967</v>
      </c>
      <c r="D2736" s="6" t="n">
        <v>6.999999999999999e-05</v>
      </c>
      <c r="E2736" s="6">
        <f>C2736*sel_scale</f>
        <v/>
      </c>
      <c r="F2736" s="6">
        <f>IF(AND(B2736&gt;=10,B2736&lt;=14),sel_ev_daily*sel_dayshare/5,IF(OR(B2736&gt;=22,B2736&lt;=5),sel_ev_daily*(1-sel_dayshare)/8,0))</f>
        <v/>
      </c>
    </row>
    <row r="2737">
      <c r="A2737" s="6" t="inlineStr">
        <is>
          <t>2012-10-22</t>
        </is>
      </c>
      <c r="B2737" s="6" t="n">
        <v>23</v>
      </c>
      <c r="C2737" s="6" t="n">
        <v>0.77121</v>
      </c>
      <c r="D2737" s="6" t="n">
        <v>9.000000000000001e-05</v>
      </c>
      <c r="E2737" s="6">
        <f>C2737*sel_scale</f>
        <v/>
      </c>
      <c r="F2737" s="6">
        <f>IF(AND(B2737&gt;=10,B2737&lt;=14),sel_ev_daily*sel_dayshare/5,IF(OR(B2737&gt;=22,B2737&lt;=5),sel_ev_daily*(1-sel_dayshare)/8,0))</f>
        <v/>
      </c>
    </row>
    <row r="2738">
      <c r="A2738" s="6" t="inlineStr">
        <is>
          <t>2012-10-23</t>
        </is>
      </c>
      <c r="B2738" s="6" t="n">
        <v>0</v>
      </c>
      <c r="C2738" s="6" t="n">
        <v>0.8333700000000001</v>
      </c>
      <c r="D2738" s="6" t="n">
        <v>6.999999999999999e-05</v>
      </c>
      <c r="E2738" s="6">
        <f>C2738*sel_scale</f>
        <v/>
      </c>
      <c r="F2738" s="6">
        <f>IF(AND(B2738&gt;=10,B2738&lt;=14),sel_ev_daily*sel_dayshare/5,IF(OR(B2738&gt;=22,B2738&lt;=5),sel_ev_daily*(1-sel_dayshare)/8,0))</f>
        <v/>
      </c>
    </row>
    <row r="2739">
      <c r="A2739" s="6" t="inlineStr">
        <is>
          <t>2012-10-23</t>
        </is>
      </c>
      <c r="B2739" s="6" t="n">
        <v>1</v>
      </c>
      <c r="C2739" s="6" t="n">
        <v>0.951</v>
      </c>
      <c r="D2739" s="6" t="n">
        <v>6e-05</v>
      </c>
      <c r="E2739" s="6">
        <f>C2739*sel_scale</f>
        <v/>
      </c>
      <c r="F2739" s="6">
        <f>IF(AND(B2739&gt;=10,B2739&lt;=14),sel_ev_daily*sel_dayshare/5,IF(OR(B2739&gt;=22,B2739&lt;=5),sel_ev_daily*(1-sel_dayshare)/8,0))</f>
        <v/>
      </c>
    </row>
    <row r="2740">
      <c r="A2740" s="6" t="inlineStr">
        <is>
          <t>2012-10-23</t>
        </is>
      </c>
      <c r="B2740" s="6" t="n">
        <v>2</v>
      </c>
      <c r="C2740" s="6" t="n">
        <v>0.65216</v>
      </c>
      <c r="D2740" s="6" t="n">
        <v>0.00013</v>
      </c>
      <c r="E2740" s="6">
        <f>C2740*sel_scale</f>
        <v/>
      </c>
      <c r="F2740" s="6">
        <f>IF(AND(B2740&gt;=10,B2740&lt;=14),sel_ev_daily*sel_dayshare/5,IF(OR(B2740&gt;=22,B2740&lt;=5),sel_ev_daily*(1-sel_dayshare)/8,0))</f>
        <v/>
      </c>
    </row>
    <row r="2741">
      <c r="A2741" s="6" t="inlineStr">
        <is>
          <t>2012-10-23</t>
        </is>
      </c>
      <c r="B2741" s="6" t="n">
        <v>3</v>
      </c>
      <c r="C2741" s="6" t="n">
        <v>0.45286</v>
      </c>
      <c r="D2741" s="6" t="n">
        <v>8.000000000000001e-05</v>
      </c>
      <c r="E2741" s="6">
        <f>C2741*sel_scale</f>
        <v/>
      </c>
      <c r="F2741" s="6">
        <f>IF(AND(B2741&gt;=10,B2741&lt;=14),sel_ev_daily*sel_dayshare/5,IF(OR(B2741&gt;=22,B2741&lt;=5),sel_ev_daily*(1-sel_dayshare)/8,0))</f>
        <v/>
      </c>
    </row>
    <row r="2742">
      <c r="A2742" s="6" t="inlineStr">
        <is>
          <t>2012-10-23</t>
        </is>
      </c>
      <c r="B2742" s="6" t="n">
        <v>4</v>
      </c>
      <c r="C2742" s="6" t="n">
        <v>0.41206</v>
      </c>
      <c r="D2742" s="6" t="n">
        <v>0.00013</v>
      </c>
      <c r="E2742" s="6">
        <f>C2742*sel_scale</f>
        <v/>
      </c>
      <c r="F2742" s="6">
        <f>IF(AND(B2742&gt;=10,B2742&lt;=14),sel_ev_daily*sel_dayshare/5,IF(OR(B2742&gt;=22,B2742&lt;=5),sel_ev_daily*(1-sel_dayshare)/8,0))</f>
        <v/>
      </c>
    </row>
    <row r="2743">
      <c r="A2743" s="6" t="inlineStr">
        <is>
          <t>2012-10-23</t>
        </is>
      </c>
      <c r="B2743" s="6" t="n">
        <v>5</v>
      </c>
      <c r="C2743" s="6" t="n">
        <v>0.46846</v>
      </c>
      <c r="D2743" s="6" t="n">
        <v>1e-05</v>
      </c>
      <c r="E2743" s="6">
        <f>C2743*sel_scale</f>
        <v/>
      </c>
      <c r="F2743" s="6">
        <f>IF(AND(B2743&gt;=10,B2743&lt;=14),sel_ev_daily*sel_dayshare/5,IF(OR(B2743&gt;=22,B2743&lt;=5),sel_ev_daily*(1-sel_dayshare)/8,0))</f>
        <v/>
      </c>
    </row>
    <row r="2744">
      <c r="A2744" s="6" t="inlineStr">
        <is>
          <t>2012-10-23</t>
        </is>
      </c>
      <c r="B2744" s="6" t="n">
        <v>6</v>
      </c>
      <c r="C2744" s="6" t="n">
        <v>0.70401</v>
      </c>
      <c r="D2744" s="6" t="n">
        <v>0.01038</v>
      </c>
      <c r="E2744" s="6">
        <f>C2744*sel_scale</f>
        <v/>
      </c>
      <c r="F2744" s="6">
        <f>IF(AND(B2744&gt;=10,B2744&lt;=14),sel_ev_daily*sel_dayshare/5,IF(OR(B2744&gt;=22,B2744&lt;=5),sel_ev_daily*(1-sel_dayshare)/8,0))</f>
        <v/>
      </c>
    </row>
    <row r="2745">
      <c r="A2745" s="6" t="inlineStr">
        <is>
          <t>2012-10-23</t>
        </is>
      </c>
      <c r="B2745" s="6" t="n">
        <v>7</v>
      </c>
      <c r="C2745" s="6" t="n">
        <v>0.82237</v>
      </c>
      <c r="D2745" s="6" t="n">
        <v>0.09894</v>
      </c>
      <c r="E2745" s="6">
        <f>C2745*sel_scale</f>
        <v/>
      </c>
      <c r="F2745" s="6">
        <f>IF(AND(B2745&gt;=10,B2745&lt;=14),sel_ev_daily*sel_dayshare/5,IF(OR(B2745&gt;=22,B2745&lt;=5),sel_ev_daily*(1-sel_dayshare)/8,0))</f>
        <v/>
      </c>
    </row>
    <row r="2746">
      <c r="A2746" s="6" t="inlineStr">
        <is>
          <t>2012-10-23</t>
        </is>
      </c>
      <c r="B2746" s="6" t="n">
        <v>8</v>
      </c>
      <c r="C2746" s="6" t="n">
        <v>0.69114</v>
      </c>
      <c r="D2746" s="6" t="n">
        <v>0.22854</v>
      </c>
      <c r="E2746" s="6">
        <f>C2746*sel_scale</f>
        <v/>
      </c>
      <c r="F2746" s="6">
        <f>IF(AND(B2746&gt;=10,B2746&lt;=14),sel_ev_daily*sel_dayshare/5,IF(OR(B2746&gt;=22,B2746&lt;=5),sel_ev_daily*(1-sel_dayshare)/8,0))</f>
        <v/>
      </c>
    </row>
    <row r="2747">
      <c r="A2747" s="6" t="inlineStr">
        <is>
          <t>2012-10-23</t>
        </is>
      </c>
      <c r="B2747" s="6" t="n">
        <v>9</v>
      </c>
      <c r="C2747" s="6" t="n">
        <v>0.59002</v>
      </c>
      <c r="D2747" s="6" t="n">
        <v>0.40729</v>
      </c>
      <c r="E2747" s="6">
        <f>C2747*sel_scale</f>
        <v/>
      </c>
      <c r="F2747" s="6">
        <f>IF(AND(B2747&gt;=10,B2747&lt;=14),sel_ev_daily*sel_dayshare/5,IF(OR(B2747&gt;=22,B2747&lt;=5),sel_ev_daily*(1-sel_dayshare)/8,0))</f>
        <v/>
      </c>
    </row>
    <row r="2748">
      <c r="A2748" s="6" t="inlineStr">
        <is>
          <t>2012-10-23</t>
        </is>
      </c>
      <c r="B2748" s="6" t="n">
        <v>10</v>
      </c>
      <c r="C2748" s="6" t="n">
        <v>0.49874</v>
      </c>
      <c r="D2748" s="6" t="n">
        <v>0.62598</v>
      </c>
      <c r="E2748" s="6">
        <f>C2748*sel_scale</f>
        <v/>
      </c>
      <c r="F2748" s="6">
        <f>IF(AND(B2748&gt;=10,B2748&lt;=14),sel_ev_daily*sel_dayshare/5,IF(OR(B2748&gt;=22,B2748&lt;=5),sel_ev_daily*(1-sel_dayshare)/8,0))</f>
        <v/>
      </c>
    </row>
    <row r="2749">
      <c r="A2749" s="6" t="inlineStr">
        <is>
          <t>2012-10-23</t>
        </is>
      </c>
      <c r="B2749" s="6" t="n">
        <v>11</v>
      </c>
      <c r="C2749" s="6" t="n">
        <v>0.49564</v>
      </c>
      <c r="D2749" s="6" t="n">
        <v>0.69679</v>
      </c>
      <c r="E2749" s="6">
        <f>C2749*sel_scale</f>
        <v/>
      </c>
      <c r="F2749" s="6">
        <f>IF(AND(B2749&gt;=10,B2749&lt;=14),sel_ev_daily*sel_dayshare/5,IF(OR(B2749&gt;=22,B2749&lt;=5),sel_ev_daily*(1-sel_dayshare)/8,0))</f>
        <v/>
      </c>
    </row>
    <row r="2750">
      <c r="A2750" s="6" t="inlineStr">
        <is>
          <t>2012-10-23</t>
        </is>
      </c>
      <c r="B2750" s="6" t="n">
        <v>12</v>
      </c>
      <c r="C2750" s="6" t="n">
        <v>0.51462</v>
      </c>
      <c r="D2750" s="6" t="n">
        <v>0.75542</v>
      </c>
      <c r="E2750" s="6">
        <f>C2750*sel_scale</f>
        <v/>
      </c>
      <c r="F2750" s="6">
        <f>IF(AND(B2750&gt;=10,B2750&lt;=14),sel_ev_daily*sel_dayshare/5,IF(OR(B2750&gt;=22,B2750&lt;=5),sel_ev_daily*(1-sel_dayshare)/8,0))</f>
        <v/>
      </c>
    </row>
    <row r="2751">
      <c r="A2751" s="6" t="inlineStr">
        <is>
          <t>2012-10-23</t>
        </is>
      </c>
      <c r="B2751" s="6" t="n">
        <v>13</v>
      </c>
      <c r="C2751" s="6" t="n">
        <v>0.46318</v>
      </c>
      <c r="D2751" s="6" t="n">
        <v>0.73731</v>
      </c>
      <c r="E2751" s="6">
        <f>C2751*sel_scale</f>
        <v/>
      </c>
      <c r="F2751" s="6">
        <f>IF(AND(B2751&gt;=10,B2751&lt;=14),sel_ev_daily*sel_dayshare/5,IF(OR(B2751&gt;=22,B2751&lt;=5),sel_ev_daily*(1-sel_dayshare)/8,0))</f>
        <v/>
      </c>
    </row>
    <row r="2752">
      <c r="A2752" s="6" t="inlineStr">
        <is>
          <t>2012-10-23</t>
        </is>
      </c>
      <c r="B2752" s="6" t="n">
        <v>14</v>
      </c>
      <c r="C2752" s="6" t="n">
        <v>0.42518</v>
      </c>
      <c r="D2752" s="6" t="n">
        <v>0.65691</v>
      </c>
      <c r="E2752" s="6">
        <f>C2752*sel_scale</f>
        <v/>
      </c>
      <c r="F2752" s="6">
        <f>IF(AND(B2752&gt;=10,B2752&lt;=14),sel_ev_daily*sel_dayshare/5,IF(OR(B2752&gt;=22,B2752&lt;=5),sel_ev_daily*(1-sel_dayshare)/8,0))</f>
        <v/>
      </c>
    </row>
    <row r="2753">
      <c r="A2753" s="6" t="inlineStr">
        <is>
          <t>2012-10-23</t>
        </is>
      </c>
      <c r="B2753" s="6" t="n">
        <v>15</v>
      </c>
      <c r="C2753" s="6" t="n">
        <v>0.43506</v>
      </c>
      <c r="D2753" s="6" t="n">
        <v>0.52456</v>
      </c>
      <c r="E2753" s="6">
        <f>C2753*sel_scale</f>
        <v/>
      </c>
      <c r="F2753" s="6">
        <f>IF(AND(B2753&gt;=10,B2753&lt;=14),sel_ev_daily*sel_dayshare/5,IF(OR(B2753&gt;=22,B2753&lt;=5),sel_ev_daily*(1-sel_dayshare)/8,0))</f>
        <v/>
      </c>
    </row>
    <row r="2754">
      <c r="A2754" s="6" t="inlineStr">
        <is>
          <t>2012-10-23</t>
        </is>
      </c>
      <c r="B2754" s="6" t="n">
        <v>16</v>
      </c>
      <c r="C2754" s="6" t="n">
        <v>0.53048</v>
      </c>
      <c r="D2754" s="6" t="n">
        <v>0.34119</v>
      </c>
      <c r="E2754" s="6">
        <f>C2754*sel_scale</f>
        <v/>
      </c>
      <c r="F2754" s="6">
        <f>IF(AND(B2754&gt;=10,B2754&lt;=14),sel_ev_daily*sel_dayshare/5,IF(OR(B2754&gt;=22,B2754&lt;=5),sel_ev_daily*(1-sel_dayshare)/8,0))</f>
        <v/>
      </c>
    </row>
    <row r="2755">
      <c r="A2755" s="6" t="inlineStr">
        <is>
          <t>2012-10-23</t>
        </is>
      </c>
      <c r="B2755" s="6" t="n">
        <v>17</v>
      </c>
      <c r="C2755" s="6" t="n">
        <v>0.70633</v>
      </c>
      <c r="D2755" s="6" t="n">
        <v>0.1652</v>
      </c>
      <c r="E2755" s="6">
        <f>C2755*sel_scale</f>
        <v/>
      </c>
      <c r="F2755" s="6">
        <f>IF(AND(B2755&gt;=10,B2755&lt;=14),sel_ev_daily*sel_dayshare/5,IF(OR(B2755&gt;=22,B2755&lt;=5),sel_ev_daily*(1-sel_dayshare)/8,0))</f>
        <v/>
      </c>
    </row>
    <row r="2756">
      <c r="A2756" s="6" t="inlineStr">
        <is>
          <t>2012-10-23</t>
        </is>
      </c>
      <c r="B2756" s="6" t="n">
        <v>18</v>
      </c>
      <c r="C2756" s="6" t="n">
        <v>0.7906</v>
      </c>
      <c r="D2756" s="6" t="n">
        <v>0.04665</v>
      </c>
      <c r="E2756" s="6">
        <f>C2756*sel_scale</f>
        <v/>
      </c>
      <c r="F2756" s="6">
        <f>IF(AND(B2756&gt;=10,B2756&lt;=14),sel_ev_daily*sel_dayshare/5,IF(OR(B2756&gt;=22,B2756&lt;=5),sel_ev_daily*(1-sel_dayshare)/8,0))</f>
        <v/>
      </c>
    </row>
    <row r="2757">
      <c r="A2757" s="6" t="inlineStr">
        <is>
          <t>2012-10-23</t>
        </is>
      </c>
      <c r="B2757" s="6" t="n">
        <v>19</v>
      </c>
      <c r="C2757" s="6" t="n">
        <v>0.85772</v>
      </c>
      <c r="D2757" s="6" t="n">
        <v>0.00014</v>
      </c>
      <c r="E2757" s="6">
        <f>C2757*sel_scale</f>
        <v/>
      </c>
      <c r="F2757" s="6">
        <f>IF(AND(B2757&gt;=10,B2757&lt;=14),sel_ev_daily*sel_dayshare/5,IF(OR(B2757&gt;=22,B2757&lt;=5),sel_ev_daily*(1-sel_dayshare)/8,0))</f>
        <v/>
      </c>
    </row>
    <row r="2758">
      <c r="A2758" s="6" t="inlineStr">
        <is>
          <t>2012-10-23</t>
        </is>
      </c>
      <c r="B2758" s="6" t="n">
        <v>20</v>
      </c>
      <c r="C2758" s="6" t="n">
        <v>0.79913</v>
      </c>
      <c r="D2758" s="6" t="n">
        <v>0.0001</v>
      </c>
      <c r="E2758" s="6">
        <f>C2758*sel_scale</f>
        <v/>
      </c>
      <c r="F2758" s="6">
        <f>IF(AND(B2758&gt;=10,B2758&lt;=14),sel_ev_daily*sel_dayshare/5,IF(OR(B2758&gt;=22,B2758&lt;=5),sel_ev_daily*(1-sel_dayshare)/8,0))</f>
        <v/>
      </c>
    </row>
    <row r="2759">
      <c r="A2759" s="6" t="inlineStr">
        <is>
          <t>2012-10-23</t>
        </is>
      </c>
      <c r="B2759" s="6" t="n">
        <v>21</v>
      </c>
      <c r="C2759" s="6" t="n">
        <v>0.72213</v>
      </c>
      <c r="D2759" s="6" t="n">
        <v>0.00012</v>
      </c>
      <c r="E2759" s="6">
        <f>C2759*sel_scale</f>
        <v/>
      </c>
      <c r="F2759" s="6">
        <f>IF(AND(B2759&gt;=10,B2759&lt;=14),sel_ev_daily*sel_dayshare/5,IF(OR(B2759&gt;=22,B2759&lt;=5),sel_ev_daily*(1-sel_dayshare)/8,0))</f>
        <v/>
      </c>
    </row>
    <row r="2760">
      <c r="A2760" s="6" t="inlineStr">
        <is>
          <t>2012-10-23</t>
        </is>
      </c>
      <c r="B2760" s="6" t="n">
        <v>22</v>
      </c>
      <c r="C2760" s="6" t="n">
        <v>0.66982</v>
      </c>
      <c r="D2760" s="6" t="n">
        <v>6.999999999999999e-05</v>
      </c>
      <c r="E2760" s="6">
        <f>C2760*sel_scale</f>
        <v/>
      </c>
      <c r="F2760" s="6">
        <f>IF(AND(B2760&gt;=10,B2760&lt;=14),sel_ev_daily*sel_dayshare/5,IF(OR(B2760&gt;=22,B2760&lt;=5),sel_ev_daily*(1-sel_dayshare)/8,0))</f>
        <v/>
      </c>
    </row>
    <row r="2761">
      <c r="A2761" s="6" t="inlineStr">
        <is>
          <t>2012-10-23</t>
        </is>
      </c>
      <c r="B2761" s="6" t="n">
        <v>23</v>
      </c>
      <c r="C2761" s="6" t="n">
        <v>0.69759</v>
      </c>
      <c r="D2761" s="6" t="n">
        <v>2e-05</v>
      </c>
      <c r="E2761" s="6">
        <f>C2761*sel_scale</f>
        <v/>
      </c>
      <c r="F2761" s="6">
        <f>IF(AND(B2761&gt;=10,B2761&lt;=14),sel_ev_daily*sel_dayshare/5,IF(OR(B2761&gt;=22,B2761&lt;=5),sel_ev_daily*(1-sel_dayshare)/8,0))</f>
        <v/>
      </c>
    </row>
    <row r="2762">
      <c r="A2762" s="6" t="inlineStr">
        <is>
          <t>2012-10-24</t>
        </is>
      </c>
      <c r="B2762" s="6" t="n">
        <v>0</v>
      </c>
      <c r="C2762" s="6" t="n">
        <v>0.78461</v>
      </c>
      <c r="D2762" s="6" t="n">
        <v>5e-05</v>
      </c>
      <c r="E2762" s="6">
        <f>C2762*sel_scale</f>
        <v/>
      </c>
      <c r="F2762" s="6">
        <f>IF(AND(B2762&gt;=10,B2762&lt;=14),sel_ev_daily*sel_dayshare/5,IF(OR(B2762&gt;=22,B2762&lt;=5),sel_ev_daily*(1-sel_dayshare)/8,0))</f>
        <v/>
      </c>
    </row>
    <row r="2763">
      <c r="A2763" s="6" t="inlineStr">
        <is>
          <t>2012-10-24</t>
        </is>
      </c>
      <c r="B2763" s="6" t="n">
        <v>1</v>
      </c>
      <c r="C2763" s="6" t="n">
        <v>0.79293</v>
      </c>
      <c r="D2763" s="6" t="n">
        <v>0.00012</v>
      </c>
      <c r="E2763" s="6">
        <f>C2763*sel_scale</f>
        <v/>
      </c>
      <c r="F2763" s="6">
        <f>IF(AND(B2763&gt;=10,B2763&lt;=14),sel_ev_daily*sel_dayshare/5,IF(OR(B2763&gt;=22,B2763&lt;=5),sel_ev_daily*(1-sel_dayshare)/8,0))</f>
        <v/>
      </c>
    </row>
    <row r="2764">
      <c r="A2764" s="6" t="inlineStr">
        <is>
          <t>2012-10-24</t>
        </is>
      </c>
      <c r="B2764" s="6" t="n">
        <v>2</v>
      </c>
      <c r="C2764" s="6" t="n">
        <v>0.56582</v>
      </c>
      <c r="D2764" s="6" t="n">
        <v>6e-05</v>
      </c>
      <c r="E2764" s="6">
        <f>C2764*sel_scale</f>
        <v/>
      </c>
      <c r="F2764" s="6">
        <f>IF(AND(B2764&gt;=10,B2764&lt;=14),sel_ev_daily*sel_dayshare/5,IF(OR(B2764&gt;=22,B2764&lt;=5),sel_ev_daily*(1-sel_dayshare)/8,0))</f>
        <v/>
      </c>
    </row>
    <row r="2765">
      <c r="A2765" s="6" t="inlineStr">
        <is>
          <t>2012-10-24</t>
        </is>
      </c>
      <c r="B2765" s="6" t="n">
        <v>3</v>
      </c>
      <c r="C2765" s="6" t="n">
        <v>0.44715</v>
      </c>
      <c r="D2765" s="6" t="n">
        <v>6e-05</v>
      </c>
      <c r="E2765" s="6">
        <f>C2765*sel_scale</f>
        <v/>
      </c>
      <c r="F2765" s="6">
        <f>IF(AND(B2765&gt;=10,B2765&lt;=14),sel_ev_daily*sel_dayshare/5,IF(OR(B2765&gt;=22,B2765&lt;=5),sel_ev_daily*(1-sel_dayshare)/8,0))</f>
        <v/>
      </c>
    </row>
    <row r="2766">
      <c r="A2766" s="6" t="inlineStr">
        <is>
          <t>2012-10-24</t>
        </is>
      </c>
      <c r="B2766" s="6" t="n">
        <v>4</v>
      </c>
      <c r="C2766" s="6" t="n">
        <v>0.43478</v>
      </c>
      <c r="D2766" s="6" t="n">
        <v>0.0001</v>
      </c>
      <c r="E2766" s="6">
        <f>C2766*sel_scale</f>
        <v/>
      </c>
      <c r="F2766" s="6">
        <f>IF(AND(B2766&gt;=10,B2766&lt;=14),sel_ev_daily*sel_dayshare/5,IF(OR(B2766&gt;=22,B2766&lt;=5),sel_ev_daily*(1-sel_dayshare)/8,0))</f>
        <v/>
      </c>
    </row>
    <row r="2767">
      <c r="A2767" s="6" t="inlineStr">
        <is>
          <t>2012-10-24</t>
        </is>
      </c>
      <c r="B2767" s="6" t="n">
        <v>5</v>
      </c>
      <c r="C2767" s="6" t="n">
        <v>0.42352</v>
      </c>
      <c r="D2767" s="6" t="n">
        <v>9.000000000000001e-05</v>
      </c>
      <c r="E2767" s="6">
        <f>C2767*sel_scale</f>
        <v/>
      </c>
      <c r="F2767" s="6">
        <f>IF(AND(B2767&gt;=10,B2767&lt;=14),sel_ev_daily*sel_dayshare/5,IF(OR(B2767&gt;=22,B2767&lt;=5),sel_ev_daily*(1-sel_dayshare)/8,0))</f>
        <v/>
      </c>
    </row>
    <row r="2768">
      <c r="A2768" s="6" t="inlineStr">
        <is>
          <t>2012-10-24</t>
        </is>
      </c>
      <c r="B2768" s="6" t="n">
        <v>6</v>
      </c>
      <c r="C2768" s="6" t="n">
        <v>0.68232</v>
      </c>
      <c r="D2768" s="6" t="n">
        <v>0.01444</v>
      </c>
      <c r="E2768" s="6">
        <f>C2768*sel_scale</f>
        <v/>
      </c>
      <c r="F2768" s="6">
        <f>IF(AND(B2768&gt;=10,B2768&lt;=14),sel_ev_daily*sel_dayshare/5,IF(OR(B2768&gt;=22,B2768&lt;=5),sel_ev_daily*(1-sel_dayshare)/8,0))</f>
        <v/>
      </c>
    </row>
    <row r="2769">
      <c r="A2769" s="6" t="inlineStr">
        <is>
          <t>2012-10-24</t>
        </is>
      </c>
      <c r="B2769" s="6" t="n">
        <v>7</v>
      </c>
      <c r="C2769" s="6" t="n">
        <v>0.74674</v>
      </c>
      <c r="D2769" s="6" t="n">
        <v>0.1278</v>
      </c>
      <c r="E2769" s="6">
        <f>C2769*sel_scale</f>
        <v/>
      </c>
      <c r="F2769" s="6">
        <f>IF(AND(B2769&gt;=10,B2769&lt;=14),sel_ev_daily*sel_dayshare/5,IF(OR(B2769&gt;=22,B2769&lt;=5),sel_ev_daily*(1-sel_dayshare)/8,0))</f>
        <v/>
      </c>
    </row>
    <row r="2770">
      <c r="A2770" s="6" t="inlineStr">
        <is>
          <t>2012-10-24</t>
        </is>
      </c>
      <c r="B2770" s="6" t="n">
        <v>8</v>
      </c>
      <c r="C2770" s="6" t="n">
        <v>0.6409</v>
      </c>
      <c r="D2770" s="6" t="n">
        <v>0.32143</v>
      </c>
      <c r="E2770" s="6">
        <f>C2770*sel_scale</f>
        <v/>
      </c>
      <c r="F2770" s="6">
        <f>IF(AND(B2770&gt;=10,B2770&lt;=14),sel_ev_daily*sel_dayshare/5,IF(OR(B2770&gt;=22,B2770&lt;=5),sel_ev_daily*(1-sel_dayshare)/8,0))</f>
        <v/>
      </c>
    </row>
    <row r="2771">
      <c r="A2771" s="6" t="inlineStr">
        <is>
          <t>2012-10-24</t>
        </is>
      </c>
      <c r="B2771" s="6" t="n">
        <v>9</v>
      </c>
      <c r="C2771" s="6" t="n">
        <v>0.58984</v>
      </c>
      <c r="D2771" s="6" t="n">
        <v>0.51406</v>
      </c>
      <c r="E2771" s="6">
        <f>C2771*sel_scale</f>
        <v/>
      </c>
      <c r="F2771" s="6">
        <f>IF(AND(B2771&gt;=10,B2771&lt;=14),sel_ev_daily*sel_dayshare/5,IF(OR(B2771&gt;=22,B2771&lt;=5),sel_ev_daily*(1-sel_dayshare)/8,0))</f>
        <v/>
      </c>
    </row>
    <row r="2772">
      <c r="A2772" s="6" t="inlineStr">
        <is>
          <t>2012-10-24</t>
        </is>
      </c>
      <c r="B2772" s="6" t="n">
        <v>10</v>
      </c>
      <c r="C2772" s="6" t="n">
        <v>0.48308</v>
      </c>
      <c r="D2772" s="6" t="n">
        <v>0.67059</v>
      </c>
      <c r="E2772" s="6">
        <f>C2772*sel_scale</f>
        <v/>
      </c>
      <c r="F2772" s="6">
        <f>IF(AND(B2772&gt;=10,B2772&lt;=14),sel_ev_daily*sel_dayshare/5,IF(OR(B2772&gt;=22,B2772&lt;=5),sel_ev_daily*(1-sel_dayshare)/8,0))</f>
        <v/>
      </c>
    </row>
    <row r="2773">
      <c r="A2773" s="6" t="inlineStr">
        <is>
          <t>2012-10-24</t>
        </is>
      </c>
      <c r="B2773" s="6" t="n">
        <v>11</v>
      </c>
      <c r="C2773" s="6" t="n">
        <v>0.50081</v>
      </c>
      <c r="D2773" s="6" t="n">
        <v>0.7628</v>
      </c>
      <c r="E2773" s="6">
        <f>C2773*sel_scale</f>
        <v/>
      </c>
      <c r="F2773" s="6">
        <f>IF(AND(B2773&gt;=10,B2773&lt;=14),sel_ev_daily*sel_dayshare/5,IF(OR(B2773&gt;=22,B2773&lt;=5),sel_ev_daily*(1-sel_dayshare)/8,0))</f>
        <v/>
      </c>
    </row>
    <row r="2774">
      <c r="A2774" s="6" t="inlineStr">
        <is>
          <t>2012-10-24</t>
        </is>
      </c>
      <c r="B2774" s="6" t="n">
        <v>12</v>
      </c>
      <c r="C2774" s="6" t="n">
        <v>0.49154</v>
      </c>
      <c r="D2774" s="6" t="n">
        <v>0.7906300000000001</v>
      </c>
      <c r="E2774" s="6">
        <f>C2774*sel_scale</f>
        <v/>
      </c>
      <c r="F2774" s="6">
        <f>IF(AND(B2774&gt;=10,B2774&lt;=14),sel_ev_daily*sel_dayshare/5,IF(OR(B2774&gt;=22,B2774&lt;=5),sel_ev_daily*(1-sel_dayshare)/8,0))</f>
        <v/>
      </c>
    </row>
    <row r="2775">
      <c r="A2775" s="6" t="inlineStr">
        <is>
          <t>2012-10-24</t>
        </is>
      </c>
      <c r="B2775" s="6" t="n">
        <v>13</v>
      </c>
      <c r="C2775" s="6" t="n">
        <v>0.48335</v>
      </c>
      <c r="D2775" s="6" t="n">
        <v>0.7682099999999999</v>
      </c>
      <c r="E2775" s="6">
        <f>C2775*sel_scale</f>
        <v/>
      </c>
      <c r="F2775" s="6">
        <f>IF(AND(B2775&gt;=10,B2775&lt;=14),sel_ev_daily*sel_dayshare/5,IF(OR(B2775&gt;=22,B2775&lt;=5),sel_ev_daily*(1-sel_dayshare)/8,0))</f>
        <v/>
      </c>
    </row>
    <row r="2776">
      <c r="A2776" s="6" t="inlineStr">
        <is>
          <t>2012-10-24</t>
        </is>
      </c>
      <c r="B2776" s="6" t="n">
        <v>14</v>
      </c>
      <c r="C2776" s="6" t="n">
        <v>0.47095</v>
      </c>
      <c r="D2776" s="6" t="n">
        <v>0.69767</v>
      </c>
      <c r="E2776" s="6">
        <f>C2776*sel_scale</f>
        <v/>
      </c>
      <c r="F2776" s="6">
        <f>IF(AND(B2776&gt;=10,B2776&lt;=14),sel_ev_daily*sel_dayshare/5,IF(OR(B2776&gt;=22,B2776&lt;=5),sel_ev_daily*(1-sel_dayshare)/8,0))</f>
        <v/>
      </c>
    </row>
    <row r="2777">
      <c r="A2777" s="6" t="inlineStr">
        <is>
          <t>2012-10-24</t>
        </is>
      </c>
      <c r="B2777" s="6" t="n">
        <v>15</v>
      </c>
      <c r="C2777" s="6" t="n">
        <v>0.45576</v>
      </c>
      <c r="D2777" s="6" t="n">
        <v>0.56693</v>
      </c>
      <c r="E2777" s="6">
        <f>C2777*sel_scale</f>
        <v/>
      </c>
      <c r="F2777" s="6">
        <f>IF(AND(B2777&gt;=10,B2777&lt;=14),sel_ev_daily*sel_dayshare/5,IF(OR(B2777&gt;=22,B2777&lt;=5),sel_ev_daily*(1-sel_dayshare)/8,0))</f>
        <v/>
      </c>
    </row>
    <row r="2778">
      <c r="A2778" s="6" t="inlineStr">
        <is>
          <t>2012-10-24</t>
        </is>
      </c>
      <c r="B2778" s="6" t="n">
        <v>16</v>
      </c>
      <c r="C2778" s="6" t="n">
        <v>0.49947</v>
      </c>
      <c r="D2778" s="6" t="n">
        <v>0.37575</v>
      </c>
      <c r="E2778" s="6">
        <f>C2778*sel_scale</f>
        <v/>
      </c>
      <c r="F2778" s="6">
        <f>IF(AND(B2778&gt;=10,B2778&lt;=14),sel_ev_daily*sel_dayshare/5,IF(OR(B2778&gt;=22,B2778&lt;=5),sel_ev_daily*(1-sel_dayshare)/8,0))</f>
        <v/>
      </c>
    </row>
    <row r="2779">
      <c r="A2779" s="6" t="inlineStr">
        <is>
          <t>2012-10-24</t>
        </is>
      </c>
      <c r="B2779" s="6" t="n">
        <v>17</v>
      </c>
      <c r="C2779" s="6" t="n">
        <v>0.68781</v>
      </c>
      <c r="D2779" s="6" t="n">
        <v>0.16795</v>
      </c>
      <c r="E2779" s="6">
        <f>C2779*sel_scale</f>
        <v/>
      </c>
      <c r="F2779" s="6">
        <f>IF(AND(B2779&gt;=10,B2779&lt;=14),sel_ev_daily*sel_dayshare/5,IF(OR(B2779&gt;=22,B2779&lt;=5),sel_ev_daily*(1-sel_dayshare)/8,0))</f>
        <v/>
      </c>
    </row>
    <row r="2780">
      <c r="A2780" s="6" t="inlineStr">
        <is>
          <t>2012-10-24</t>
        </is>
      </c>
      <c r="B2780" s="6" t="n">
        <v>18</v>
      </c>
      <c r="C2780" s="6" t="n">
        <v>0.76148</v>
      </c>
      <c r="D2780" s="6" t="n">
        <v>0.03185</v>
      </c>
      <c r="E2780" s="6">
        <f>C2780*sel_scale</f>
        <v/>
      </c>
      <c r="F2780" s="6">
        <f>IF(AND(B2780&gt;=10,B2780&lt;=14),sel_ev_daily*sel_dayshare/5,IF(OR(B2780&gt;=22,B2780&lt;=5),sel_ev_daily*(1-sel_dayshare)/8,0))</f>
        <v/>
      </c>
    </row>
    <row r="2781">
      <c r="A2781" s="6" t="inlineStr">
        <is>
          <t>2012-10-24</t>
        </is>
      </c>
      <c r="B2781" s="6" t="n">
        <v>19</v>
      </c>
      <c r="C2781" s="6" t="n">
        <v>0.82267</v>
      </c>
      <c r="D2781" s="6" t="n">
        <v>0.0001</v>
      </c>
      <c r="E2781" s="6">
        <f>C2781*sel_scale</f>
        <v/>
      </c>
      <c r="F2781" s="6">
        <f>IF(AND(B2781&gt;=10,B2781&lt;=14),sel_ev_daily*sel_dayshare/5,IF(OR(B2781&gt;=22,B2781&lt;=5),sel_ev_daily*(1-sel_dayshare)/8,0))</f>
        <v/>
      </c>
    </row>
    <row r="2782">
      <c r="A2782" s="6" t="inlineStr">
        <is>
          <t>2012-10-24</t>
        </is>
      </c>
      <c r="B2782" s="6" t="n">
        <v>20</v>
      </c>
      <c r="C2782" s="6" t="n">
        <v>0.81503</v>
      </c>
      <c r="D2782" s="6" t="n">
        <v>9.000000000000001e-05</v>
      </c>
      <c r="E2782" s="6">
        <f>C2782*sel_scale</f>
        <v/>
      </c>
      <c r="F2782" s="6">
        <f>IF(AND(B2782&gt;=10,B2782&lt;=14),sel_ev_daily*sel_dayshare/5,IF(OR(B2782&gt;=22,B2782&lt;=5),sel_ev_daily*(1-sel_dayshare)/8,0))</f>
        <v/>
      </c>
    </row>
    <row r="2783">
      <c r="A2783" s="6" t="inlineStr">
        <is>
          <t>2012-10-24</t>
        </is>
      </c>
      <c r="B2783" s="6" t="n">
        <v>21</v>
      </c>
      <c r="C2783" s="6" t="n">
        <v>0.72553</v>
      </c>
      <c r="D2783" s="6" t="n">
        <v>9.000000000000001e-05</v>
      </c>
      <c r="E2783" s="6">
        <f>C2783*sel_scale</f>
        <v/>
      </c>
      <c r="F2783" s="6">
        <f>IF(AND(B2783&gt;=10,B2783&lt;=14),sel_ev_daily*sel_dayshare/5,IF(OR(B2783&gt;=22,B2783&lt;=5),sel_ev_daily*(1-sel_dayshare)/8,0))</f>
        <v/>
      </c>
    </row>
    <row r="2784">
      <c r="A2784" s="6" t="inlineStr">
        <is>
          <t>2012-10-24</t>
        </is>
      </c>
      <c r="B2784" s="6" t="n">
        <v>22</v>
      </c>
      <c r="C2784" s="6" t="n">
        <v>0.68541</v>
      </c>
      <c r="D2784" s="6" t="n">
        <v>5e-05</v>
      </c>
      <c r="E2784" s="6">
        <f>C2784*sel_scale</f>
        <v/>
      </c>
      <c r="F2784" s="6">
        <f>IF(AND(B2784&gt;=10,B2784&lt;=14),sel_ev_daily*sel_dayshare/5,IF(OR(B2784&gt;=22,B2784&lt;=5),sel_ev_daily*(1-sel_dayshare)/8,0))</f>
        <v/>
      </c>
    </row>
    <row r="2785">
      <c r="A2785" s="6" t="inlineStr">
        <is>
          <t>2012-10-24</t>
        </is>
      </c>
      <c r="B2785" s="6" t="n">
        <v>23</v>
      </c>
      <c r="C2785" s="6" t="n">
        <v>0.70804</v>
      </c>
      <c r="D2785" s="6" t="n">
        <v>8.000000000000001e-05</v>
      </c>
      <c r="E2785" s="6">
        <f>C2785*sel_scale</f>
        <v/>
      </c>
      <c r="F2785" s="6">
        <f>IF(AND(B2785&gt;=10,B2785&lt;=14),sel_ev_daily*sel_dayshare/5,IF(OR(B2785&gt;=22,B2785&lt;=5),sel_ev_daily*(1-sel_dayshare)/8,0))</f>
        <v/>
      </c>
    </row>
    <row r="2786">
      <c r="A2786" s="6" t="inlineStr">
        <is>
          <t>2012-10-25</t>
        </is>
      </c>
      <c r="B2786" s="6" t="n">
        <v>0</v>
      </c>
      <c r="C2786" s="6" t="n">
        <v>0.704</v>
      </c>
      <c r="D2786" s="6" t="n">
        <v>0.0001</v>
      </c>
      <c r="E2786" s="6">
        <f>C2786*sel_scale</f>
        <v/>
      </c>
      <c r="F2786" s="6">
        <f>IF(AND(B2786&gt;=10,B2786&lt;=14),sel_ev_daily*sel_dayshare/5,IF(OR(B2786&gt;=22,B2786&lt;=5),sel_ev_daily*(1-sel_dayshare)/8,0))</f>
        <v/>
      </c>
    </row>
    <row r="2787">
      <c r="A2787" s="6" t="inlineStr">
        <is>
          <t>2012-10-25</t>
        </is>
      </c>
      <c r="B2787" s="6" t="n">
        <v>1</v>
      </c>
      <c r="C2787" s="6" t="n">
        <v>0.78185</v>
      </c>
      <c r="D2787" s="6" t="n">
        <v>0.00014</v>
      </c>
      <c r="E2787" s="6">
        <f>C2787*sel_scale</f>
        <v/>
      </c>
      <c r="F2787" s="6">
        <f>IF(AND(B2787&gt;=10,B2787&lt;=14),sel_ev_daily*sel_dayshare/5,IF(OR(B2787&gt;=22,B2787&lt;=5),sel_ev_daily*(1-sel_dayshare)/8,0))</f>
        <v/>
      </c>
    </row>
    <row r="2788">
      <c r="A2788" s="6" t="inlineStr">
        <is>
          <t>2012-10-25</t>
        </is>
      </c>
      <c r="B2788" s="6" t="n">
        <v>2</v>
      </c>
      <c r="C2788" s="6" t="n">
        <v>0.5153</v>
      </c>
      <c r="D2788" s="6" t="n">
        <v>2e-05</v>
      </c>
      <c r="E2788" s="6">
        <f>C2788*sel_scale</f>
        <v/>
      </c>
      <c r="F2788" s="6">
        <f>IF(AND(B2788&gt;=10,B2788&lt;=14),sel_ev_daily*sel_dayshare/5,IF(OR(B2788&gt;=22,B2788&lt;=5),sel_ev_daily*(1-sel_dayshare)/8,0))</f>
        <v/>
      </c>
    </row>
    <row r="2789">
      <c r="A2789" s="6" t="inlineStr">
        <is>
          <t>2012-10-25</t>
        </is>
      </c>
      <c r="B2789" s="6" t="n">
        <v>3</v>
      </c>
      <c r="C2789" s="6" t="n">
        <v>0.39712</v>
      </c>
      <c r="D2789" s="6" t="n">
        <v>5e-05</v>
      </c>
      <c r="E2789" s="6">
        <f>C2789*sel_scale</f>
        <v/>
      </c>
      <c r="F2789" s="6">
        <f>IF(AND(B2789&gt;=10,B2789&lt;=14),sel_ev_daily*sel_dayshare/5,IF(OR(B2789&gt;=22,B2789&lt;=5),sel_ev_daily*(1-sel_dayshare)/8,0))</f>
        <v/>
      </c>
    </row>
    <row r="2790">
      <c r="A2790" s="6" t="inlineStr">
        <is>
          <t>2012-10-25</t>
        </is>
      </c>
      <c r="B2790" s="6" t="n">
        <v>4</v>
      </c>
      <c r="C2790" s="6" t="n">
        <v>0.36818</v>
      </c>
      <c r="D2790" s="6" t="n">
        <v>3e-05</v>
      </c>
      <c r="E2790" s="6">
        <f>C2790*sel_scale</f>
        <v/>
      </c>
      <c r="F2790" s="6">
        <f>IF(AND(B2790&gt;=10,B2790&lt;=14),sel_ev_daily*sel_dayshare/5,IF(OR(B2790&gt;=22,B2790&lt;=5),sel_ev_daily*(1-sel_dayshare)/8,0))</f>
        <v/>
      </c>
    </row>
    <row r="2791">
      <c r="A2791" s="6" t="inlineStr">
        <is>
          <t>2012-10-25</t>
        </is>
      </c>
      <c r="B2791" s="6" t="n">
        <v>5</v>
      </c>
      <c r="C2791" s="6" t="n">
        <v>0.4249</v>
      </c>
      <c r="D2791" s="6" t="n">
        <v>8.000000000000001e-05</v>
      </c>
      <c r="E2791" s="6">
        <f>C2791*sel_scale</f>
        <v/>
      </c>
      <c r="F2791" s="6">
        <f>IF(AND(B2791&gt;=10,B2791&lt;=14),sel_ev_daily*sel_dayshare/5,IF(OR(B2791&gt;=22,B2791&lt;=5),sel_ev_daily*(1-sel_dayshare)/8,0))</f>
        <v/>
      </c>
    </row>
    <row r="2792">
      <c r="A2792" s="6" t="inlineStr">
        <is>
          <t>2012-10-25</t>
        </is>
      </c>
      <c r="B2792" s="6" t="n">
        <v>6</v>
      </c>
      <c r="C2792" s="6" t="n">
        <v>0.63884</v>
      </c>
      <c r="D2792" s="6" t="n">
        <v>0.0147</v>
      </c>
      <c r="E2792" s="6">
        <f>C2792*sel_scale</f>
        <v/>
      </c>
      <c r="F2792" s="6">
        <f>IF(AND(B2792&gt;=10,B2792&lt;=14),sel_ev_daily*sel_dayshare/5,IF(OR(B2792&gt;=22,B2792&lt;=5),sel_ev_daily*(1-sel_dayshare)/8,0))</f>
        <v/>
      </c>
    </row>
    <row r="2793">
      <c r="A2793" s="6" t="inlineStr">
        <is>
          <t>2012-10-25</t>
        </is>
      </c>
      <c r="B2793" s="6" t="n">
        <v>7</v>
      </c>
      <c r="C2793" s="6" t="n">
        <v>0.71579</v>
      </c>
      <c r="D2793" s="6" t="n">
        <v>0.12498</v>
      </c>
      <c r="E2793" s="6">
        <f>C2793*sel_scale</f>
        <v/>
      </c>
      <c r="F2793" s="6">
        <f>IF(AND(B2793&gt;=10,B2793&lt;=14),sel_ev_daily*sel_dayshare/5,IF(OR(B2793&gt;=22,B2793&lt;=5),sel_ev_daily*(1-sel_dayshare)/8,0))</f>
        <v/>
      </c>
    </row>
    <row r="2794">
      <c r="A2794" s="6" t="inlineStr">
        <is>
          <t>2012-10-25</t>
        </is>
      </c>
      <c r="B2794" s="6" t="n">
        <v>8</v>
      </c>
      <c r="C2794" s="6" t="n">
        <v>0.63915</v>
      </c>
      <c r="D2794" s="6" t="n">
        <v>0.31272</v>
      </c>
      <c r="E2794" s="6">
        <f>C2794*sel_scale</f>
        <v/>
      </c>
      <c r="F2794" s="6">
        <f>IF(AND(B2794&gt;=10,B2794&lt;=14),sel_ev_daily*sel_dayshare/5,IF(OR(B2794&gt;=22,B2794&lt;=5),sel_ev_daily*(1-sel_dayshare)/8,0))</f>
        <v/>
      </c>
    </row>
    <row r="2795">
      <c r="A2795" s="6" t="inlineStr">
        <is>
          <t>2012-10-25</t>
        </is>
      </c>
      <c r="B2795" s="6" t="n">
        <v>9</v>
      </c>
      <c r="C2795" s="6" t="n">
        <v>0.51844</v>
      </c>
      <c r="D2795" s="6" t="n">
        <v>0.48862</v>
      </c>
      <c r="E2795" s="6">
        <f>C2795*sel_scale</f>
        <v/>
      </c>
      <c r="F2795" s="6">
        <f>IF(AND(B2795&gt;=10,B2795&lt;=14),sel_ev_daily*sel_dayshare/5,IF(OR(B2795&gt;=22,B2795&lt;=5),sel_ev_daily*(1-sel_dayshare)/8,0))</f>
        <v/>
      </c>
    </row>
    <row r="2796">
      <c r="A2796" s="6" t="inlineStr">
        <is>
          <t>2012-10-25</t>
        </is>
      </c>
      <c r="B2796" s="6" t="n">
        <v>10</v>
      </c>
      <c r="C2796" s="6" t="n">
        <v>0.49621</v>
      </c>
      <c r="D2796" s="6" t="n">
        <v>0.62024</v>
      </c>
      <c r="E2796" s="6">
        <f>C2796*sel_scale</f>
        <v/>
      </c>
      <c r="F2796" s="6">
        <f>IF(AND(B2796&gt;=10,B2796&lt;=14),sel_ev_daily*sel_dayshare/5,IF(OR(B2796&gt;=22,B2796&lt;=5),sel_ev_daily*(1-sel_dayshare)/8,0))</f>
        <v/>
      </c>
    </row>
    <row r="2797">
      <c r="A2797" s="6" t="inlineStr">
        <is>
          <t>2012-10-25</t>
        </is>
      </c>
      <c r="B2797" s="6" t="n">
        <v>11</v>
      </c>
      <c r="C2797" s="6" t="n">
        <v>0.46353</v>
      </c>
      <c r="D2797" s="6" t="n">
        <v>0.69976</v>
      </c>
      <c r="E2797" s="6">
        <f>C2797*sel_scale</f>
        <v/>
      </c>
      <c r="F2797" s="6">
        <f>IF(AND(B2797&gt;=10,B2797&lt;=14),sel_ev_daily*sel_dayshare/5,IF(OR(B2797&gt;=22,B2797&lt;=5),sel_ev_daily*(1-sel_dayshare)/8,0))</f>
        <v/>
      </c>
    </row>
    <row r="2798">
      <c r="A2798" s="6" t="inlineStr">
        <is>
          <t>2012-10-25</t>
        </is>
      </c>
      <c r="B2798" s="6" t="n">
        <v>12</v>
      </c>
      <c r="C2798" s="6" t="n">
        <v>0.50346</v>
      </c>
      <c r="D2798" s="6" t="n">
        <v>0.7188</v>
      </c>
      <c r="E2798" s="6">
        <f>C2798*sel_scale</f>
        <v/>
      </c>
      <c r="F2798" s="6">
        <f>IF(AND(B2798&gt;=10,B2798&lt;=14),sel_ev_daily*sel_dayshare/5,IF(OR(B2798&gt;=22,B2798&lt;=5),sel_ev_daily*(1-sel_dayshare)/8,0))</f>
        <v/>
      </c>
    </row>
    <row r="2799">
      <c r="A2799" s="6" t="inlineStr">
        <is>
          <t>2012-10-25</t>
        </is>
      </c>
      <c r="B2799" s="6" t="n">
        <v>13</v>
      </c>
      <c r="C2799" s="6" t="n">
        <v>0.51849</v>
      </c>
      <c r="D2799" s="6" t="n">
        <v>0.63573</v>
      </c>
      <c r="E2799" s="6">
        <f>C2799*sel_scale</f>
        <v/>
      </c>
      <c r="F2799" s="6">
        <f>IF(AND(B2799&gt;=10,B2799&lt;=14),sel_ev_daily*sel_dayshare/5,IF(OR(B2799&gt;=22,B2799&lt;=5),sel_ev_daily*(1-sel_dayshare)/8,0))</f>
        <v/>
      </c>
    </row>
    <row r="2800">
      <c r="A2800" s="6" t="inlineStr">
        <is>
          <t>2012-10-25</t>
        </is>
      </c>
      <c r="B2800" s="6" t="n">
        <v>14</v>
      </c>
      <c r="C2800" s="6" t="n">
        <v>0.5203100000000001</v>
      </c>
      <c r="D2800" s="6" t="n">
        <v>0.5972</v>
      </c>
      <c r="E2800" s="6">
        <f>C2800*sel_scale</f>
        <v/>
      </c>
      <c r="F2800" s="6">
        <f>IF(AND(B2800&gt;=10,B2800&lt;=14),sel_ev_daily*sel_dayshare/5,IF(OR(B2800&gt;=22,B2800&lt;=5),sel_ev_daily*(1-sel_dayshare)/8,0))</f>
        <v/>
      </c>
    </row>
    <row r="2801">
      <c r="A2801" s="6" t="inlineStr">
        <is>
          <t>2012-10-25</t>
        </is>
      </c>
      <c r="B2801" s="6" t="n">
        <v>15</v>
      </c>
      <c r="C2801" s="6" t="n">
        <v>0.59149</v>
      </c>
      <c r="D2801" s="6" t="n">
        <v>0.47967</v>
      </c>
      <c r="E2801" s="6">
        <f>C2801*sel_scale</f>
        <v/>
      </c>
      <c r="F2801" s="6">
        <f>IF(AND(B2801&gt;=10,B2801&lt;=14),sel_ev_daily*sel_dayshare/5,IF(OR(B2801&gt;=22,B2801&lt;=5),sel_ev_daily*(1-sel_dayshare)/8,0))</f>
        <v/>
      </c>
    </row>
    <row r="2802">
      <c r="A2802" s="6" t="inlineStr">
        <is>
          <t>2012-10-25</t>
        </is>
      </c>
      <c r="B2802" s="6" t="n">
        <v>16</v>
      </c>
      <c r="C2802" s="6" t="n">
        <v>0.67297</v>
      </c>
      <c r="D2802" s="6" t="n">
        <v>0.31041</v>
      </c>
      <c r="E2802" s="6">
        <f>C2802*sel_scale</f>
        <v/>
      </c>
      <c r="F2802" s="6">
        <f>IF(AND(B2802&gt;=10,B2802&lt;=14),sel_ev_daily*sel_dayshare/5,IF(OR(B2802&gt;=22,B2802&lt;=5),sel_ev_daily*(1-sel_dayshare)/8,0))</f>
        <v/>
      </c>
    </row>
    <row r="2803">
      <c r="A2803" s="6" t="inlineStr">
        <is>
          <t>2012-10-25</t>
        </is>
      </c>
      <c r="B2803" s="6" t="n">
        <v>17</v>
      </c>
      <c r="C2803" s="6" t="n">
        <v>0.78505</v>
      </c>
      <c r="D2803" s="6" t="n">
        <v>0.13325</v>
      </c>
      <c r="E2803" s="6">
        <f>C2803*sel_scale</f>
        <v/>
      </c>
      <c r="F2803" s="6">
        <f>IF(AND(B2803&gt;=10,B2803&lt;=14),sel_ev_daily*sel_dayshare/5,IF(OR(B2803&gt;=22,B2803&lt;=5),sel_ev_daily*(1-sel_dayshare)/8,0))</f>
        <v/>
      </c>
    </row>
    <row r="2804">
      <c r="A2804" s="6" t="inlineStr">
        <is>
          <t>2012-10-25</t>
        </is>
      </c>
      <c r="B2804" s="6" t="n">
        <v>18</v>
      </c>
      <c r="C2804" s="6" t="n">
        <v>0.804</v>
      </c>
      <c r="D2804" s="6" t="n">
        <v>0.02532</v>
      </c>
      <c r="E2804" s="6">
        <f>C2804*sel_scale</f>
        <v/>
      </c>
      <c r="F2804" s="6">
        <f>IF(AND(B2804&gt;=10,B2804&lt;=14),sel_ev_daily*sel_dayshare/5,IF(OR(B2804&gt;=22,B2804&lt;=5),sel_ev_daily*(1-sel_dayshare)/8,0))</f>
        <v/>
      </c>
    </row>
    <row r="2805">
      <c r="A2805" s="6" t="inlineStr">
        <is>
          <t>2012-10-25</t>
        </is>
      </c>
      <c r="B2805" s="6" t="n">
        <v>19</v>
      </c>
      <c r="C2805" s="6" t="n">
        <v>0.84041</v>
      </c>
      <c r="D2805" s="6" t="n">
        <v>6e-05</v>
      </c>
      <c r="E2805" s="6">
        <f>C2805*sel_scale</f>
        <v/>
      </c>
      <c r="F2805" s="6">
        <f>IF(AND(B2805&gt;=10,B2805&lt;=14),sel_ev_daily*sel_dayshare/5,IF(OR(B2805&gt;=22,B2805&lt;=5),sel_ev_daily*(1-sel_dayshare)/8,0))</f>
        <v/>
      </c>
    </row>
    <row r="2806">
      <c r="A2806" s="6" t="inlineStr">
        <is>
          <t>2012-10-25</t>
        </is>
      </c>
      <c r="B2806" s="6" t="n">
        <v>20</v>
      </c>
      <c r="C2806" s="6" t="n">
        <v>0.85283</v>
      </c>
      <c r="D2806" s="6" t="n">
        <v>0.00012</v>
      </c>
      <c r="E2806" s="6">
        <f>C2806*sel_scale</f>
        <v/>
      </c>
      <c r="F2806" s="6">
        <f>IF(AND(B2806&gt;=10,B2806&lt;=14),sel_ev_daily*sel_dayshare/5,IF(OR(B2806&gt;=22,B2806&lt;=5),sel_ev_daily*(1-sel_dayshare)/8,0))</f>
        <v/>
      </c>
    </row>
    <row r="2807">
      <c r="A2807" s="6" t="inlineStr">
        <is>
          <t>2012-10-25</t>
        </is>
      </c>
      <c r="B2807" s="6" t="n">
        <v>21</v>
      </c>
      <c r="C2807" s="6" t="n">
        <v>0.76059</v>
      </c>
      <c r="D2807" s="6" t="n">
        <v>0.0001</v>
      </c>
      <c r="E2807" s="6">
        <f>C2807*sel_scale</f>
        <v/>
      </c>
      <c r="F2807" s="6">
        <f>IF(AND(B2807&gt;=10,B2807&lt;=14),sel_ev_daily*sel_dayshare/5,IF(OR(B2807&gt;=22,B2807&lt;=5),sel_ev_daily*(1-sel_dayshare)/8,0))</f>
        <v/>
      </c>
    </row>
    <row r="2808">
      <c r="A2808" s="6" t="inlineStr">
        <is>
          <t>2012-10-25</t>
        </is>
      </c>
      <c r="B2808" s="6" t="n">
        <v>22</v>
      </c>
      <c r="C2808" s="6" t="n">
        <v>0.69509</v>
      </c>
      <c r="D2808" s="6" t="n">
        <v>9.000000000000001e-05</v>
      </c>
      <c r="E2808" s="6">
        <f>C2808*sel_scale</f>
        <v/>
      </c>
      <c r="F2808" s="6">
        <f>IF(AND(B2808&gt;=10,B2808&lt;=14),sel_ev_daily*sel_dayshare/5,IF(OR(B2808&gt;=22,B2808&lt;=5),sel_ev_daily*(1-sel_dayshare)/8,0))</f>
        <v/>
      </c>
    </row>
    <row r="2809">
      <c r="A2809" s="6" t="inlineStr">
        <is>
          <t>2012-10-25</t>
        </is>
      </c>
      <c r="B2809" s="6" t="n">
        <v>23</v>
      </c>
      <c r="C2809" s="6" t="n">
        <v>0.7022</v>
      </c>
      <c r="D2809" s="6" t="n">
        <v>5e-05</v>
      </c>
      <c r="E2809" s="6">
        <f>C2809*sel_scale</f>
        <v/>
      </c>
      <c r="F2809" s="6">
        <f>IF(AND(B2809&gt;=10,B2809&lt;=14),sel_ev_daily*sel_dayshare/5,IF(OR(B2809&gt;=22,B2809&lt;=5),sel_ev_daily*(1-sel_dayshare)/8,0))</f>
        <v/>
      </c>
    </row>
    <row r="2810">
      <c r="A2810" s="6" t="inlineStr">
        <is>
          <t>2012-10-26</t>
        </is>
      </c>
      <c r="B2810" s="6" t="n">
        <v>0</v>
      </c>
      <c r="C2810" s="6" t="n">
        <v>0.75248</v>
      </c>
      <c r="D2810" s="6" t="n">
        <v>8.000000000000001e-05</v>
      </c>
      <c r="E2810" s="6">
        <f>C2810*sel_scale</f>
        <v/>
      </c>
      <c r="F2810" s="6">
        <f>IF(AND(B2810&gt;=10,B2810&lt;=14),sel_ev_daily*sel_dayshare/5,IF(OR(B2810&gt;=22,B2810&lt;=5),sel_ev_daily*(1-sel_dayshare)/8,0))</f>
        <v/>
      </c>
    </row>
    <row r="2811">
      <c r="A2811" s="6" t="inlineStr">
        <is>
          <t>2012-10-26</t>
        </is>
      </c>
      <c r="B2811" s="6" t="n">
        <v>1</v>
      </c>
      <c r="C2811" s="6" t="n">
        <v>0.7785300000000001</v>
      </c>
      <c r="D2811" s="6" t="n">
        <v>4e-05</v>
      </c>
      <c r="E2811" s="6">
        <f>C2811*sel_scale</f>
        <v/>
      </c>
      <c r="F2811" s="6">
        <f>IF(AND(B2811&gt;=10,B2811&lt;=14),sel_ev_daily*sel_dayshare/5,IF(OR(B2811&gt;=22,B2811&lt;=5),sel_ev_daily*(1-sel_dayshare)/8,0))</f>
        <v/>
      </c>
    </row>
    <row r="2812">
      <c r="A2812" s="6" t="inlineStr">
        <is>
          <t>2012-10-26</t>
        </is>
      </c>
      <c r="B2812" s="6" t="n">
        <v>2</v>
      </c>
      <c r="C2812" s="6" t="n">
        <v>0.48</v>
      </c>
      <c r="D2812" s="6" t="n">
        <v>6e-05</v>
      </c>
      <c r="E2812" s="6">
        <f>C2812*sel_scale</f>
        <v/>
      </c>
      <c r="F2812" s="6">
        <f>IF(AND(B2812&gt;=10,B2812&lt;=14),sel_ev_daily*sel_dayshare/5,IF(OR(B2812&gt;=22,B2812&lt;=5),sel_ev_daily*(1-sel_dayshare)/8,0))</f>
        <v/>
      </c>
    </row>
    <row r="2813">
      <c r="A2813" s="6" t="inlineStr">
        <is>
          <t>2012-10-26</t>
        </is>
      </c>
      <c r="B2813" s="6" t="n">
        <v>3</v>
      </c>
      <c r="C2813" s="6" t="n">
        <v>0.40609</v>
      </c>
      <c r="D2813" s="6" t="n">
        <v>9.000000000000001e-05</v>
      </c>
      <c r="E2813" s="6">
        <f>C2813*sel_scale</f>
        <v/>
      </c>
      <c r="F2813" s="6">
        <f>IF(AND(B2813&gt;=10,B2813&lt;=14),sel_ev_daily*sel_dayshare/5,IF(OR(B2813&gt;=22,B2813&lt;=5),sel_ev_daily*(1-sel_dayshare)/8,0))</f>
        <v/>
      </c>
    </row>
    <row r="2814">
      <c r="A2814" s="6" t="inlineStr">
        <is>
          <t>2012-10-26</t>
        </is>
      </c>
      <c r="B2814" s="6" t="n">
        <v>4</v>
      </c>
      <c r="C2814" s="6" t="n">
        <v>0.40753</v>
      </c>
      <c r="D2814" s="6" t="n">
        <v>6.999999999999999e-05</v>
      </c>
      <c r="E2814" s="6">
        <f>C2814*sel_scale</f>
        <v/>
      </c>
      <c r="F2814" s="6">
        <f>IF(AND(B2814&gt;=10,B2814&lt;=14),sel_ev_daily*sel_dayshare/5,IF(OR(B2814&gt;=22,B2814&lt;=5),sel_ev_daily*(1-sel_dayshare)/8,0))</f>
        <v/>
      </c>
    </row>
    <row r="2815">
      <c r="A2815" s="6" t="inlineStr">
        <is>
          <t>2012-10-26</t>
        </is>
      </c>
      <c r="B2815" s="6" t="n">
        <v>5</v>
      </c>
      <c r="C2815" s="6" t="n">
        <v>0.42209</v>
      </c>
      <c r="D2815" s="6" t="n">
        <v>0.00016</v>
      </c>
      <c r="E2815" s="6">
        <f>C2815*sel_scale</f>
        <v/>
      </c>
      <c r="F2815" s="6">
        <f>IF(AND(B2815&gt;=10,B2815&lt;=14),sel_ev_daily*sel_dayshare/5,IF(OR(B2815&gt;=22,B2815&lt;=5),sel_ev_daily*(1-sel_dayshare)/8,0))</f>
        <v/>
      </c>
    </row>
    <row r="2816">
      <c r="A2816" s="6" t="inlineStr">
        <is>
          <t>2012-10-26</t>
        </is>
      </c>
      <c r="B2816" s="6" t="n">
        <v>6</v>
      </c>
      <c r="C2816" s="6" t="n">
        <v>0.62827</v>
      </c>
      <c r="D2816" s="6" t="n">
        <v>0.01985</v>
      </c>
      <c r="E2816" s="6">
        <f>C2816*sel_scale</f>
        <v/>
      </c>
      <c r="F2816" s="6">
        <f>IF(AND(B2816&gt;=10,B2816&lt;=14),sel_ev_daily*sel_dayshare/5,IF(OR(B2816&gt;=22,B2816&lt;=5),sel_ev_daily*(1-sel_dayshare)/8,0))</f>
        <v/>
      </c>
    </row>
    <row r="2817">
      <c r="A2817" s="6" t="inlineStr">
        <is>
          <t>2012-10-26</t>
        </is>
      </c>
      <c r="B2817" s="6" t="n">
        <v>7</v>
      </c>
      <c r="C2817" s="6" t="n">
        <v>0.706</v>
      </c>
      <c r="D2817" s="6" t="n">
        <v>0.07698000000000001</v>
      </c>
      <c r="E2817" s="6">
        <f>C2817*sel_scale</f>
        <v/>
      </c>
      <c r="F2817" s="6">
        <f>IF(AND(B2817&gt;=10,B2817&lt;=14),sel_ev_daily*sel_dayshare/5,IF(OR(B2817&gt;=22,B2817&lt;=5),sel_ev_daily*(1-sel_dayshare)/8,0))</f>
        <v/>
      </c>
    </row>
    <row r="2818">
      <c r="A2818" s="6" t="inlineStr">
        <is>
          <t>2012-10-26</t>
        </is>
      </c>
      <c r="B2818" s="6" t="n">
        <v>8</v>
      </c>
      <c r="C2818" s="6" t="n">
        <v>0.5880300000000001</v>
      </c>
      <c r="D2818" s="6" t="n">
        <v>0.13719</v>
      </c>
      <c r="E2818" s="6">
        <f>C2818*sel_scale</f>
        <v/>
      </c>
      <c r="F2818" s="6">
        <f>IF(AND(B2818&gt;=10,B2818&lt;=14),sel_ev_daily*sel_dayshare/5,IF(OR(B2818&gt;=22,B2818&lt;=5),sel_ev_daily*(1-sel_dayshare)/8,0))</f>
        <v/>
      </c>
    </row>
    <row r="2819">
      <c r="A2819" s="6" t="inlineStr">
        <is>
          <t>2012-10-26</t>
        </is>
      </c>
      <c r="B2819" s="6" t="n">
        <v>9</v>
      </c>
      <c r="C2819" s="6" t="n">
        <v>0.50868</v>
      </c>
      <c r="D2819" s="6" t="n">
        <v>0.24636</v>
      </c>
      <c r="E2819" s="6">
        <f>C2819*sel_scale</f>
        <v/>
      </c>
      <c r="F2819" s="6">
        <f>IF(AND(B2819&gt;=10,B2819&lt;=14),sel_ev_daily*sel_dayshare/5,IF(OR(B2819&gt;=22,B2819&lt;=5),sel_ev_daily*(1-sel_dayshare)/8,0))</f>
        <v/>
      </c>
    </row>
    <row r="2820">
      <c r="A2820" s="6" t="inlineStr">
        <is>
          <t>2012-10-26</t>
        </is>
      </c>
      <c r="B2820" s="6" t="n">
        <v>10</v>
      </c>
      <c r="C2820" s="6" t="n">
        <v>0.5242599999999999</v>
      </c>
      <c r="D2820" s="6" t="n">
        <v>0.40211</v>
      </c>
      <c r="E2820" s="6">
        <f>C2820*sel_scale</f>
        <v/>
      </c>
      <c r="F2820" s="6">
        <f>IF(AND(B2820&gt;=10,B2820&lt;=14),sel_ev_daily*sel_dayshare/5,IF(OR(B2820&gt;=22,B2820&lt;=5),sel_ev_daily*(1-sel_dayshare)/8,0))</f>
        <v/>
      </c>
    </row>
    <row r="2821">
      <c r="A2821" s="6" t="inlineStr">
        <is>
          <t>2012-10-26</t>
        </is>
      </c>
      <c r="B2821" s="6" t="n">
        <v>11</v>
      </c>
      <c r="C2821" s="6" t="n">
        <v>0.5345800000000001</v>
      </c>
      <c r="D2821" s="6" t="n">
        <v>0.3731</v>
      </c>
      <c r="E2821" s="6">
        <f>C2821*sel_scale</f>
        <v/>
      </c>
      <c r="F2821" s="6">
        <f>IF(AND(B2821&gt;=10,B2821&lt;=14),sel_ev_daily*sel_dayshare/5,IF(OR(B2821&gt;=22,B2821&lt;=5),sel_ev_daily*(1-sel_dayshare)/8,0))</f>
        <v/>
      </c>
    </row>
    <row r="2822">
      <c r="A2822" s="6" t="inlineStr">
        <is>
          <t>2012-10-26</t>
        </is>
      </c>
      <c r="B2822" s="6" t="n">
        <v>12</v>
      </c>
      <c r="C2822" s="6" t="n">
        <v>0.51727</v>
      </c>
      <c r="D2822" s="6" t="n">
        <v>0.36878</v>
      </c>
      <c r="E2822" s="6">
        <f>C2822*sel_scale</f>
        <v/>
      </c>
      <c r="F2822" s="6">
        <f>IF(AND(B2822&gt;=10,B2822&lt;=14),sel_ev_daily*sel_dayshare/5,IF(OR(B2822&gt;=22,B2822&lt;=5),sel_ev_daily*(1-sel_dayshare)/8,0))</f>
        <v/>
      </c>
    </row>
    <row r="2823">
      <c r="A2823" s="6" t="inlineStr">
        <is>
          <t>2012-10-26</t>
        </is>
      </c>
      <c r="B2823" s="6" t="n">
        <v>13</v>
      </c>
      <c r="C2823" s="6" t="n">
        <v>0.53045</v>
      </c>
      <c r="D2823" s="6" t="n">
        <v>0.45076</v>
      </c>
      <c r="E2823" s="6">
        <f>C2823*sel_scale</f>
        <v/>
      </c>
      <c r="F2823" s="6">
        <f>IF(AND(B2823&gt;=10,B2823&lt;=14),sel_ev_daily*sel_dayshare/5,IF(OR(B2823&gt;=22,B2823&lt;=5),sel_ev_daily*(1-sel_dayshare)/8,0))</f>
        <v/>
      </c>
    </row>
    <row r="2824">
      <c r="A2824" s="6" t="inlineStr">
        <is>
          <t>2012-10-26</t>
        </is>
      </c>
      <c r="B2824" s="6" t="n">
        <v>14</v>
      </c>
      <c r="C2824" s="6" t="n">
        <v>0.49375</v>
      </c>
      <c r="D2824" s="6" t="n">
        <v>0.36916</v>
      </c>
      <c r="E2824" s="6">
        <f>C2824*sel_scale</f>
        <v/>
      </c>
      <c r="F2824" s="6">
        <f>IF(AND(B2824&gt;=10,B2824&lt;=14),sel_ev_daily*sel_dayshare/5,IF(OR(B2824&gt;=22,B2824&lt;=5),sel_ev_daily*(1-sel_dayshare)/8,0))</f>
        <v/>
      </c>
    </row>
    <row r="2825">
      <c r="A2825" s="6" t="inlineStr">
        <is>
          <t>2012-10-26</t>
        </is>
      </c>
      <c r="B2825" s="6" t="n">
        <v>15</v>
      </c>
      <c r="C2825" s="6" t="n">
        <v>0.53111</v>
      </c>
      <c r="D2825" s="6" t="n">
        <v>0.28186</v>
      </c>
      <c r="E2825" s="6">
        <f>C2825*sel_scale</f>
        <v/>
      </c>
      <c r="F2825" s="6">
        <f>IF(AND(B2825&gt;=10,B2825&lt;=14),sel_ev_daily*sel_dayshare/5,IF(OR(B2825&gt;=22,B2825&lt;=5),sel_ev_daily*(1-sel_dayshare)/8,0))</f>
        <v/>
      </c>
    </row>
    <row r="2826">
      <c r="A2826" s="6" t="inlineStr">
        <is>
          <t>2012-10-26</t>
        </is>
      </c>
      <c r="B2826" s="6" t="n">
        <v>16</v>
      </c>
      <c r="C2826" s="6" t="n">
        <v>0.55149</v>
      </c>
      <c r="D2826" s="6" t="n">
        <v>0.19205</v>
      </c>
      <c r="E2826" s="6">
        <f>C2826*sel_scale</f>
        <v/>
      </c>
      <c r="F2826" s="6">
        <f>IF(AND(B2826&gt;=10,B2826&lt;=14),sel_ev_daily*sel_dayshare/5,IF(OR(B2826&gt;=22,B2826&lt;=5),sel_ev_daily*(1-sel_dayshare)/8,0))</f>
        <v/>
      </c>
    </row>
    <row r="2827">
      <c r="A2827" s="6" t="inlineStr">
        <is>
          <t>2012-10-26</t>
        </is>
      </c>
      <c r="B2827" s="6" t="n">
        <v>17</v>
      </c>
      <c r="C2827" s="6" t="n">
        <v>0.68225</v>
      </c>
      <c r="D2827" s="6" t="n">
        <v>0.1077</v>
      </c>
      <c r="E2827" s="6">
        <f>C2827*sel_scale</f>
        <v/>
      </c>
      <c r="F2827" s="6">
        <f>IF(AND(B2827&gt;=10,B2827&lt;=14),sel_ev_daily*sel_dayshare/5,IF(OR(B2827&gt;=22,B2827&lt;=5),sel_ev_daily*(1-sel_dayshare)/8,0))</f>
        <v/>
      </c>
    </row>
    <row r="2828">
      <c r="A2828" s="6" t="inlineStr">
        <is>
          <t>2012-10-26</t>
        </is>
      </c>
      <c r="B2828" s="6" t="n">
        <v>18</v>
      </c>
      <c r="C2828" s="6" t="n">
        <v>0.7907</v>
      </c>
      <c r="D2828" s="6" t="n">
        <v>0.0246</v>
      </c>
      <c r="E2828" s="6">
        <f>C2828*sel_scale</f>
        <v/>
      </c>
      <c r="F2828" s="6">
        <f>IF(AND(B2828&gt;=10,B2828&lt;=14),sel_ev_daily*sel_dayshare/5,IF(OR(B2828&gt;=22,B2828&lt;=5),sel_ev_daily*(1-sel_dayshare)/8,0))</f>
        <v/>
      </c>
    </row>
    <row r="2829">
      <c r="A2829" s="6" t="inlineStr">
        <is>
          <t>2012-10-26</t>
        </is>
      </c>
      <c r="B2829" s="6" t="n">
        <v>19</v>
      </c>
      <c r="C2829" s="6" t="n">
        <v>0.7638200000000001</v>
      </c>
      <c r="D2829" s="6" t="n">
        <v>6e-05</v>
      </c>
      <c r="E2829" s="6">
        <f>C2829*sel_scale</f>
        <v/>
      </c>
      <c r="F2829" s="6">
        <f>IF(AND(B2829&gt;=10,B2829&lt;=14),sel_ev_daily*sel_dayshare/5,IF(OR(B2829&gt;=22,B2829&lt;=5),sel_ev_daily*(1-sel_dayshare)/8,0))</f>
        <v/>
      </c>
    </row>
    <row r="2830">
      <c r="A2830" s="6" t="inlineStr">
        <is>
          <t>2012-10-26</t>
        </is>
      </c>
      <c r="B2830" s="6" t="n">
        <v>20</v>
      </c>
      <c r="C2830" s="6" t="n">
        <v>0.75032</v>
      </c>
      <c r="D2830" s="6" t="n">
        <v>6e-05</v>
      </c>
      <c r="E2830" s="6">
        <f>C2830*sel_scale</f>
        <v/>
      </c>
      <c r="F2830" s="6">
        <f>IF(AND(B2830&gt;=10,B2830&lt;=14),sel_ev_daily*sel_dayshare/5,IF(OR(B2830&gt;=22,B2830&lt;=5),sel_ev_daily*(1-sel_dayshare)/8,0))</f>
        <v/>
      </c>
    </row>
    <row r="2831">
      <c r="A2831" s="6" t="inlineStr">
        <is>
          <t>2012-10-26</t>
        </is>
      </c>
      <c r="B2831" s="6" t="n">
        <v>21</v>
      </c>
      <c r="C2831" s="6" t="n">
        <v>0.67335</v>
      </c>
      <c r="D2831" s="6" t="n">
        <v>0.00012</v>
      </c>
      <c r="E2831" s="6">
        <f>C2831*sel_scale</f>
        <v/>
      </c>
      <c r="F2831" s="6">
        <f>IF(AND(B2831&gt;=10,B2831&lt;=14),sel_ev_daily*sel_dayshare/5,IF(OR(B2831&gt;=22,B2831&lt;=5),sel_ev_daily*(1-sel_dayshare)/8,0))</f>
        <v/>
      </c>
    </row>
    <row r="2832">
      <c r="A2832" s="6" t="inlineStr">
        <is>
          <t>2012-10-26</t>
        </is>
      </c>
      <c r="B2832" s="6" t="n">
        <v>22</v>
      </c>
      <c r="C2832" s="6" t="n">
        <v>0.68359</v>
      </c>
      <c r="D2832" s="6" t="n">
        <v>0.0001</v>
      </c>
      <c r="E2832" s="6">
        <f>C2832*sel_scale</f>
        <v/>
      </c>
      <c r="F2832" s="6">
        <f>IF(AND(B2832&gt;=10,B2832&lt;=14),sel_ev_daily*sel_dayshare/5,IF(OR(B2832&gt;=22,B2832&lt;=5),sel_ev_daily*(1-sel_dayshare)/8,0))</f>
        <v/>
      </c>
    </row>
    <row r="2833">
      <c r="A2833" s="6" t="inlineStr">
        <is>
          <t>2012-10-26</t>
        </is>
      </c>
      <c r="B2833" s="6" t="n">
        <v>23</v>
      </c>
      <c r="C2833" s="6" t="n">
        <v>0.7226900000000001</v>
      </c>
      <c r="D2833" s="6" t="n">
        <v>8.000000000000001e-05</v>
      </c>
      <c r="E2833" s="6">
        <f>C2833*sel_scale</f>
        <v/>
      </c>
      <c r="F2833" s="6">
        <f>IF(AND(B2833&gt;=10,B2833&lt;=14),sel_ev_daily*sel_dayshare/5,IF(OR(B2833&gt;=22,B2833&lt;=5),sel_ev_daily*(1-sel_dayshare)/8,0))</f>
        <v/>
      </c>
    </row>
    <row r="2834">
      <c r="A2834" s="6" t="inlineStr">
        <is>
          <t>2012-10-27</t>
        </is>
      </c>
      <c r="B2834" s="6" t="n">
        <v>0</v>
      </c>
      <c r="C2834" s="6" t="n">
        <v>0.79621</v>
      </c>
      <c r="D2834" s="6" t="n">
        <v>8.000000000000001e-05</v>
      </c>
      <c r="E2834" s="6">
        <f>C2834*sel_scale</f>
        <v/>
      </c>
      <c r="F2834" s="6">
        <f>IF(AND(B2834&gt;=10,B2834&lt;=14),sel_ev_daily*sel_dayshare/5,IF(OR(B2834&gt;=22,B2834&lt;=5),sel_ev_daily*(1-sel_dayshare)/8,0))</f>
        <v/>
      </c>
    </row>
    <row r="2835">
      <c r="A2835" s="6" t="inlineStr">
        <is>
          <t>2012-10-27</t>
        </is>
      </c>
      <c r="B2835" s="6" t="n">
        <v>1</v>
      </c>
      <c r="C2835" s="6" t="n">
        <v>0.78445</v>
      </c>
      <c r="D2835" s="6" t="n">
        <v>8.000000000000001e-05</v>
      </c>
      <c r="E2835" s="6">
        <f>C2835*sel_scale</f>
        <v/>
      </c>
      <c r="F2835" s="6">
        <f>IF(AND(B2835&gt;=10,B2835&lt;=14),sel_ev_daily*sel_dayshare/5,IF(OR(B2835&gt;=22,B2835&lt;=5),sel_ev_daily*(1-sel_dayshare)/8,0))</f>
        <v/>
      </c>
    </row>
    <row r="2836">
      <c r="A2836" s="6" t="inlineStr">
        <is>
          <t>2012-10-27</t>
        </is>
      </c>
      <c r="B2836" s="6" t="n">
        <v>2</v>
      </c>
      <c r="C2836" s="6" t="n">
        <v>0.55693</v>
      </c>
      <c r="D2836" s="6" t="n">
        <v>8.000000000000001e-05</v>
      </c>
      <c r="E2836" s="6">
        <f>C2836*sel_scale</f>
        <v/>
      </c>
      <c r="F2836" s="6">
        <f>IF(AND(B2836&gt;=10,B2836&lt;=14),sel_ev_daily*sel_dayshare/5,IF(OR(B2836&gt;=22,B2836&lt;=5),sel_ev_daily*(1-sel_dayshare)/8,0))</f>
        <v/>
      </c>
    </row>
    <row r="2837">
      <c r="A2837" s="6" t="inlineStr">
        <is>
          <t>2012-10-27</t>
        </is>
      </c>
      <c r="B2837" s="6" t="n">
        <v>3</v>
      </c>
      <c r="C2837" s="6" t="n">
        <v>0.41418</v>
      </c>
      <c r="D2837" s="6" t="n">
        <v>4e-05</v>
      </c>
      <c r="E2837" s="6">
        <f>C2837*sel_scale</f>
        <v/>
      </c>
      <c r="F2837" s="6">
        <f>IF(AND(B2837&gt;=10,B2837&lt;=14),sel_ev_daily*sel_dayshare/5,IF(OR(B2837&gt;=22,B2837&lt;=5),sel_ev_daily*(1-sel_dayshare)/8,0))</f>
        <v/>
      </c>
    </row>
    <row r="2838">
      <c r="A2838" s="6" t="inlineStr">
        <is>
          <t>2012-10-27</t>
        </is>
      </c>
      <c r="B2838" s="6" t="n">
        <v>4</v>
      </c>
      <c r="C2838" s="6" t="n">
        <v>0.39453</v>
      </c>
      <c r="D2838" s="6" t="n">
        <v>0.0001</v>
      </c>
      <c r="E2838" s="6">
        <f>C2838*sel_scale</f>
        <v/>
      </c>
      <c r="F2838" s="6">
        <f>IF(AND(B2838&gt;=10,B2838&lt;=14),sel_ev_daily*sel_dayshare/5,IF(OR(B2838&gt;=22,B2838&lt;=5),sel_ev_daily*(1-sel_dayshare)/8,0))</f>
        <v/>
      </c>
    </row>
    <row r="2839">
      <c r="A2839" s="6" t="inlineStr">
        <is>
          <t>2012-10-27</t>
        </is>
      </c>
      <c r="B2839" s="6" t="n">
        <v>5</v>
      </c>
      <c r="C2839" s="6" t="n">
        <v>0.41274</v>
      </c>
      <c r="D2839" s="6" t="n">
        <v>0.00011</v>
      </c>
      <c r="E2839" s="6">
        <f>C2839*sel_scale</f>
        <v/>
      </c>
      <c r="F2839" s="6">
        <f>IF(AND(B2839&gt;=10,B2839&lt;=14),sel_ev_daily*sel_dayshare/5,IF(OR(B2839&gt;=22,B2839&lt;=5),sel_ev_daily*(1-sel_dayshare)/8,0))</f>
        <v/>
      </c>
    </row>
    <row r="2840">
      <c r="A2840" s="6" t="inlineStr">
        <is>
          <t>2012-10-27</t>
        </is>
      </c>
      <c r="B2840" s="6" t="n">
        <v>6</v>
      </c>
      <c r="C2840" s="6" t="n">
        <v>0.4957</v>
      </c>
      <c r="D2840" s="6" t="n">
        <v>0.0131</v>
      </c>
      <c r="E2840" s="6">
        <f>C2840*sel_scale</f>
        <v/>
      </c>
      <c r="F2840" s="6">
        <f>IF(AND(B2840&gt;=10,B2840&lt;=14),sel_ev_daily*sel_dayshare/5,IF(OR(B2840&gt;=22,B2840&lt;=5),sel_ev_daily*(1-sel_dayshare)/8,0))</f>
        <v/>
      </c>
    </row>
    <row r="2841">
      <c r="A2841" s="6" t="inlineStr">
        <is>
          <t>2012-10-27</t>
        </is>
      </c>
      <c r="B2841" s="6" t="n">
        <v>7</v>
      </c>
      <c r="C2841" s="6" t="n">
        <v>0.63165</v>
      </c>
      <c r="D2841" s="6" t="n">
        <v>0.13768</v>
      </c>
      <c r="E2841" s="6">
        <f>C2841*sel_scale</f>
        <v/>
      </c>
      <c r="F2841" s="6">
        <f>IF(AND(B2841&gt;=10,B2841&lt;=14),sel_ev_daily*sel_dayshare/5,IF(OR(B2841&gt;=22,B2841&lt;=5),sel_ev_daily*(1-sel_dayshare)/8,0))</f>
        <v/>
      </c>
    </row>
    <row r="2842">
      <c r="A2842" s="6" t="inlineStr">
        <is>
          <t>2012-10-27</t>
        </is>
      </c>
      <c r="B2842" s="6" t="n">
        <v>8</v>
      </c>
      <c r="C2842" s="6" t="n">
        <v>0.69575</v>
      </c>
      <c r="D2842" s="6" t="n">
        <v>0.34466</v>
      </c>
      <c r="E2842" s="6">
        <f>C2842*sel_scale</f>
        <v/>
      </c>
      <c r="F2842" s="6">
        <f>IF(AND(B2842&gt;=10,B2842&lt;=14),sel_ev_daily*sel_dayshare/5,IF(OR(B2842&gt;=22,B2842&lt;=5),sel_ev_daily*(1-sel_dayshare)/8,0))</f>
        <v/>
      </c>
    </row>
    <row r="2843">
      <c r="A2843" s="6" t="inlineStr">
        <is>
          <t>2012-10-27</t>
        </is>
      </c>
      <c r="B2843" s="6" t="n">
        <v>9</v>
      </c>
      <c r="C2843" s="6" t="n">
        <v>0.60583</v>
      </c>
      <c r="D2843" s="6" t="n">
        <v>0.54028</v>
      </c>
      <c r="E2843" s="6">
        <f>C2843*sel_scale</f>
        <v/>
      </c>
      <c r="F2843" s="6">
        <f>IF(AND(B2843&gt;=10,B2843&lt;=14),sel_ev_daily*sel_dayshare/5,IF(OR(B2843&gt;=22,B2843&lt;=5),sel_ev_daily*(1-sel_dayshare)/8,0))</f>
        <v/>
      </c>
    </row>
    <row r="2844">
      <c r="A2844" s="6" t="inlineStr">
        <is>
          <t>2012-10-27</t>
        </is>
      </c>
      <c r="B2844" s="6" t="n">
        <v>10</v>
      </c>
      <c r="C2844" s="6" t="n">
        <v>0.62575</v>
      </c>
      <c r="D2844" s="6" t="n">
        <v>0.68018</v>
      </c>
      <c r="E2844" s="6">
        <f>C2844*sel_scale</f>
        <v/>
      </c>
      <c r="F2844" s="6">
        <f>IF(AND(B2844&gt;=10,B2844&lt;=14),sel_ev_daily*sel_dayshare/5,IF(OR(B2844&gt;=22,B2844&lt;=5),sel_ev_daily*(1-sel_dayshare)/8,0))</f>
        <v/>
      </c>
    </row>
    <row r="2845">
      <c r="A2845" s="6" t="inlineStr">
        <is>
          <t>2012-10-27</t>
        </is>
      </c>
      <c r="B2845" s="6" t="n">
        <v>11</v>
      </c>
      <c r="C2845" s="6" t="n">
        <v>0.64359</v>
      </c>
      <c r="D2845" s="6" t="n">
        <v>0.7538</v>
      </c>
      <c r="E2845" s="6">
        <f>C2845*sel_scale</f>
        <v/>
      </c>
      <c r="F2845" s="6">
        <f>IF(AND(B2845&gt;=10,B2845&lt;=14),sel_ev_daily*sel_dayshare/5,IF(OR(B2845&gt;=22,B2845&lt;=5),sel_ev_daily*(1-sel_dayshare)/8,0))</f>
        <v/>
      </c>
    </row>
    <row r="2846">
      <c r="A2846" s="6" t="inlineStr">
        <is>
          <t>2012-10-27</t>
        </is>
      </c>
      <c r="B2846" s="6" t="n">
        <v>12</v>
      </c>
      <c r="C2846" s="6" t="n">
        <v>0.61519</v>
      </c>
      <c r="D2846" s="6" t="n">
        <v>0.76658</v>
      </c>
      <c r="E2846" s="6">
        <f>C2846*sel_scale</f>
        <v/>
      </c>
      <c r="F2846" s="6">
        <f>IF(AND(B2846&gt;=10,B2846&lt;=14),sel_ev_daily*sel_dayshare/5,IF(OR(B2846&gt;=22,B2846&lt;=5),sel_ev_daily*(1-sel_dayshare)/8,0))</f>
        <v/>
      </c>
    </row>
    <row r="2847">
      <c r="A2847" s="6" t="inlineStr">
        <is>
          <t>2012-10-27</t>
        </is>
      </c>
      <c r="B2847" s="6" t="n">
        <v>13</v>
      </c>
      <c r="C2847" s="6" t="n">
        <v>0.5786</v>
      </c>
      <c r="D2847" s="6" t="n">
        <v>0.75529</v>
      </c>
      <c r="E2847" s="6">
        <f>C2847*sel_scale</f>
        <v/>
      </c>
      <c r="F2847" s="6">
        <f>IF(AND(B2847&gt;=10,B2847&lt;=14),sel_ev_daily*sel_dayshare/5,IF(OR(B2847&gt;=22,B2847&lt;=5),sel_ev_daily*(1-sel_dayshare)/8,0))</f>
        <v/>
      </c>
    </row>
    <row r="2848">
      <c r="A2848" s="6" t="inlineStr">
        <is>
          <t>2012-10-27</t>
        </is>
      </c>
      <c r="B2848" s="6" t="n">
        <v>14</v>
      </c>
      <c r="C2848" s="6" t="n">
        <v>0.5301</v>
      </c>
      <c r="D2848" s="6" t="n">
        <v>0.6805099999999999</v>
      </c>
      <c r="E2848" s="6">
        <f>C2848*sel_scale</f>
        <v/>
      </c>
      <c r="F2848" s="6">
        <f>IF(AND(B2848&gt;=10,B2848&lt;=14),sel_ev_daily*sel_dayshare/5,IF(OR(B2848&gt;=22,B2848&lt;=5),sel_ev_daily*(1-sel_dayshare)/8,0))</f>
        <v/>
      </c>
    </row>
    <row r="2849">
      <c r="A2849" s="6" t="inlineStr">
        <is>
          <t>2012-10-27</t>
        </is>
      </c>
      <c r="B2849" s="6" t="n">
        <v>15</v>
      </c>
      <c r="C2849" s="6" t="n">
        <v>0.5297500000000001</v>
      </c>
      <c r="D2849" s="6" t="n">
        <v>0.55245</v>
      </c>
      <c r="E2849" s="6">
        <f>C2849*sel_scale</f>
        <v/>
      </c>
      <c r="F2849" s="6">
        <f>IF(AND(B2849&gt;=10,B2849&lt;=14),sel_ev_daily*sel_dayshare/5,IF(OR(B2849&gt;=22,B2849&lt;=5),sel_ev_daily*(1-sel_dayshare)/8,0))</f>
        <v/>
      </c>
    </row>
    <row r="2850">
      <c r="A2850" s="6" t="inlineStr">
        <is>
          <t>2012-10-27</t>
        </is>
      </c>
      <c r="B2850" s="6" t="n">
        <v>16</v>
      </c>
      <c r="C2850" s="6" t="n">
        <v>0.58233</v>
      </c>
      <c r="D2850" s="6" t="n">
        <v>0.371</v>
      </c>
      <c r="E2850" s="6">
        <f>C2850*sel_scale</f>
        <v/>
      </c>
      <c r="F2850" s="6">
        <f>IF(AND(B2850&gt;=10,B2850&lt;=14),sel_ev_daily*sel_dayshare/5,IF(OR(B2850&gt;=22,B2850&lt;=5),sel_ev_daily*(1-sel_dayshare)/8,0))</f>
        <v/>
      </c>
    </row>
    <row r="2851">
      <c r="A2851" s="6" t="inlineStr">
        <is>
          <t>2012-10-27</t>
        </is>
      </c>
      <c r="B2851" s="6" t="n">
        <v>17</v>
      </c>
      <c r="C2851" s="6" t="n">
        <v>0.73043</v>
      </c>
      <c r="D2851" s="6" t="n">
        <v>0.16607</v>
      </c>
      <c r="E2851" s="6">
        <f>C2851*sel_scale</f>
        <v/>
      </c>
      <c r="F2851" s="6">
        <f>IF(AND(B2851&gt;=10,B2851&lt;=14),sel_ev_daily*sel_dayshare/5,IF(OR(B2851&gt;=22,B2851&lt;=5),sel_ev_daily*(1-sel_dayshare)/8,0))</f>
        <v/>
      </c>
    </row>
    <row r="2852">
      <c r="A2852" s="6" t="inlineStr">
        <is>
          <t>2012-10-27</t>
        </is>
      </c>
      <c r="B2852" s="6" t="n">
        <v>18</v>
      </c>
      <c r="C2852" s="6" t="n">
        <v>0.71165</v>
      </c>
      <c r="D2852" s="6" t="n">
        <v>0.03356</v>
      </c>
      <c r="E2852" s="6">
        <f>C2852*sel_scale</f>
        <v/>
      </c>
      <c r="F2852" s="6">
        <f>IF(AND(B2852&gt;=10,B2852&lt;=14),sel_ev_daily*sel_dayshare/5,IF(OR(B2852&gt;=22,B2852&lt;=5),sel_ev_daily*(1-sel_dayshare)/8,0))</f>
        <v/>
      </c>
    </row>
    <row r="2853">
      <c r="A2853" s="6" t="inlineStr">
        <is>
          <t>2012-10-27</t>
        </is>
      </c>
      <c r="B2853" s="6" t="n">
        <v>19</v>
      </c>
      <c r="C2853" s="6" t="n">
        <v>0.75581</v>
      </c>
      <c r="D2853" s="6" t="n">
        <v>0.00016</v>
      </c>
      <c r="E2853" s="6">
        <f>C2853*sel_scale</f>
        <v/>
      </c>
      <c r="F2853" s="6">
        <f>IF(AND(B2853&gt;=10,B2853&lt;=14),sel_ev_daily*sel_dayshare/5,IF(OR(B2853&gt;=22,B2853&lt;=5),sel_ev_daily*(1-sel_dayshare)/8,0))</f>
        <v/>
      </c>
    </row>
    <row r="2854">
      <c r="A2854" s="6" t="inlineStr">
        <is>
          <t>2012-10-27</t>
        </is>
      </c>
      <c r="B2854" s="6" t="n">
        <v>20</v>
      </c>
      <c r="C2854" s="6" t="n">
        <v>0.71085</v>
      </c>
      <c r="D2854" s="6" t="n">
        <v>6e-05</v>
      </c>
      <c r="E2854" s="6">
        <f>C2854*sel_scale</f>
        <v/>
      </c>
      <c r="F2854" s="6">
        <f>IF(AND(B2854&gt;=10,B2854&lt;=14),sel_ev_daily*sel_dayshare/5,IF(OR(B2854&gt;=22,B2854&lt;=5),sel_ev_daily*(1-sel_dayshare)/8,0))</f>
        <v/>
      </c>
    </row>
    <row r="2855">
      <c r="A2855" s="6" t="inlineStr">
        <is>
          <t>2012-10-27</t>
        </is>
      </c>
      <c r="B2855" s="6" t="n">
        <v>21</v>
      </c>
      <c r="C2855" s="6" t="n">
        <v>0.62352</v>
      </c>
      <c r="D2855" s="6" t="n">
        <v>0.0001</v>
      </c>
      <c r="E2855" s="6">
        <f>C2855*sel_scale</f>
        <v/>
      </c>
      <c r="F2855" s="6">
        <f>IF(AND(B2855&gt;=10,B2855&lt;=14),sel_ev_daily*sel_dayshare/5,IF(OR(B2855&gt;=22,B2855&lt;=5),sel_ev_daily*(1-sel_dayshare)/8,0))</f>
        <v/>
      </c>
    </row>
    <row r="2856">
      <c r="A2856" s="6" t="inlineStr">
        <is>
          <t>2012-10-27</t>
        </is>
      </c>
      <c r="B2856" s="6" t="n">
        <v>22</v>
      </c>
      <c r="C2856" s="6" t="n">
        <v>0.6351</v>
      </c>
      <c r="D2856" s="6" t="n">
        <v>0.0001</v>
      </c>
      <c r="E2856" s="6">
        <f>C2856*sel_scale</f>
        <v/>
      </c>
      <c r="F2856" s="6">
        <f>IF(AND(B2856&gt;=10,B2856&lt;=14),sel_ev_daily*sel_dayshare/5,IF(OR(B2856&gt;=22,B2856&lt;=5),sel_ev_daily*(1-sel_dayshare)/8,0))</f>
        <v/>
      </c>
    </row>
    <row r="2857">
      <c r="A2857" s="6" t="inlineStr">
        <is>
          <t>2012-10-27</t>
        </is>
      </c>
      <c r="B2857" s="6" t="n">
        <v>23</v>
      </c>
      <c r="C2857" s="6" t="n">
        <v>0.7089</v>
      </c>
      <c r="D2857" s="6" t="n">
        <v>9.000000000000001e-05</v>
      </c>
      <c r="E2857" s="6">
        <f>C2857*sel_scale</f>
        <v/>
      </c>
      <c r="F2857" s="6">
        <f>IF(AND(B2857&gt;=10,B2857&lt;=14),sel_ev_daily*sel_dayshare/5,IF(OR(B2857&gt;=22,B2857&lt;=5),sel_ev_daily*(1-sel_dayshare)/8,0))</f>
        <v/>
      </c>
    </row>
    <row r="2858">
      <c r="A2858" s="6" t="inlineStr">
        <is>
          <t>2012-10-28</t>
        </is>
      </c>
      <c r="B2858" s="6" t="n">
        <v>0</v>
      </c>
      <c r="C2858" s="6" t="n">
        <v>0.71468</v>
      </c>
      <c r="D2858" s="6" t="n">
        <v>0.0001</v>
      </c>
      <c r="E2858" s="6">
        <f>C2858*sel_scale</f>
        <v/>
      </c>
      <c r="F2858" s="6">
        <f>IF(AND(B2858&gt;=10,B2858&lt;=14),sel_ev_daily*sel_dayshare/5,IF(OR(B2858&gt;=22,B2858&lt;=5),sel_ev_daily*(1-sel_dayshare)/8,0))</f>
        <v/>
      </c>
    </row>
    <row r="2859">
      <c r="A2859" s="6" t="inlineStr">
        <is>
          <t>2012-10-28</t>
        </is>
      </c>
      <c r="B2859" s="6" t="n">
        <v>1</v>
      </c>
      <c r="C2859" s="6" t="n">
        <v>0.78443</v>
      </c>
      <c r="D2859" s="6" t="n">
        <v>9.000000000000001e-05</v>
      </c>
      <c r="E2859" s="6">
        <f>C2859*sel_scale</f>
        <v/>
      </c>
      <c r="F2859" s="6">
        <f>IF(AND(B2859&gt;=10,B2859&lt;=14),sel_ev_daily*sel_dayshare/5,IF(OR(B2859&gt;=22,B2859&lt;=5),sel_ev_daily*(1-sel_dayshare)/8,0))</f>
        <v/>
      </c>
    </row>
    <row r="2860">
      <c r="A2860" s="6" t="inlineStr">
        <is>
          <t>2012-10-28</t>
        </is>
      </c>
      <c r="B2860" s="6" t="n">
        <v>2</v>
      </c>
      <c r="C2860" s="6" t="n">
        <v>0.51769</v>
      </c>
      <c r="D2860" s="6" t="n">
        <v>6.999999999999999e-05</v>
      </c>
      <c r="E2860" s="6">
        <f>C2860*sel_scale</f>
        <v/>
      </c>
      <c r="F2860" s="6">
        <f>IF(AND(B2860&gt;=10,B2860&lt;=14),sel_ev_daily*sel_dayshare/5,IF(OR(B2860&gt;=22,B2860&lt;=5),sel_ev_daily*(1-sel_dayshare)/8,0))</f>
        <v/>
      </c>
    </row>
    <row r="2861">
      <c r="A2861" s="6" t="inlineStr">
        <is>
          <t>2012-10-28</t>
        </is>
      </c>
      <c r="B2861" s="6" t="n">
        <v>3</v>
      </c>
      <c r="C2861" s="6" t="n">
        <v>0.39735</v>
      </c>
      <c r="D2861" s="6" t="n">
        <v>9.000000000000001e-05</v>
      </c>
      <c r="E2861" s="6">
        <f>C2861*sel_scale</f>
        <v/>
      </c>
      <c r="F2861" s="6">
        <f>IF(AND(B2861&gt;=10,B2861&lt;=14),sel_ev_daily*sel_dayshare/5,IF(OR(B2861&gt;=22,B2861&lt;=5),sel_ev_daily*(1-sel_dayshare)/8,0))</f>
        <v/>
      </c>
    </row>
    <row r="2862">
      <c r="A2862" s="6" t="inlineStr">
        <is>
          <t>2012-10-28</t>
        </is>
      </c>
      <c r="B2862" s="6" t="n">
        <v>4</v>
      </c>
      <c r="C2862" s="6" t="n">
        <v>0.38997</v>
      </c>
      <c r="D2862" s="6" t="n">
        <v>0.00011</v>
      </c>
      <c r="E2862" s="6">
        <f>C2862*sel_scale</f>
        <v/>
      </c>
      <c r="F2862" s="6">
        <f>IF(AND(B2862&gt;=10,B2862&lt;=14),sel_ev_daily*sel_dayshare/5,IF(OR(B2862&gt;=22,B2862&lt;=5),sel_ev_daily*(1-sel_dayshare)/8,0))</f>
        <v/>
      </c>
    </row>
    <row r="2863">
      <c r="A2863" s="6" t="inlineStr">
        <is>
          <t>2012-10-28</t>
        </is>
      </c>
      <c r="B2863" s="6" t="n">
        <v>5</v>
      </c>
      <c r="C2863" s="6" t="n">
        <v>0.39846</v>
      </c>
      <c r="D2863" s="6" t="n">
        <v>0.00011</v>
      </c>
      <c r="E2863" s="6">
        <f>C2863*sel_scale</f>
        <v/>
      </c>
      <c r="F2863" s="6">
        <f>IF(AND(B2863&gt;=10,B2863&lt;=14),sel_ev_daily*sel_dayshare/5,IF(OR(B2863&gt;=22,B2863&lt;=5),sel_ev_daily*(1-sel_dayshare)/8,0))</f>
        <v/>
      </c>
    </row>
    <row r="2864">
      <c r="A2864" s="6" t="inlineStr">
        <is>
          <t>2012-10-28</t>
        </is>
      </c>
      <c r="B2864" s="6" t="n">
        <v>6</v>
      </c>
      <c r="C2864" s="6" t="n">
        <v>0.44504</v>
      </c>
      <c r="D2864" s="6" t="n">
        <v>0.01033</v>
      </c>
      <c r="E2864" s="6">
        <f>C2864*sel_scale</f>
        <v/>
      </c>
      <c r="F2864" s="6">
        <f>IF(AND(B2864&gt;=10,B2864&lt;=14),sel_ev_daily*sel_dayshare/5,IF(OR(B2864&gt;=22,B2864&lt;=5),sel_ev_daily*(1-sel_dayshare)/8,0))</f>
        <v/>
      </c>
    </row>
    <row r="2865">
      <c r="A2865" s="6" t="inlineStr">
        <is>
          <t>2012-10-28</t>
        </is>
      </c>
      <c r="B2865" s="6" t="n">
        <v>7</v>
      </c>
      <c r="C2865" s="6" t="n">
        <v>0.5244799999999999</v>
      </c>
      <c r="D2865" s="6" t="n">
        <v>0.08867</v>
      </c>
      <c r="E2865" s="6">
        <f>C2865*sel_scale</f>
        <v/>
      </c>
      <c r="F2865" s="6">
        <f>IF(AND(B2865&gt;=10,B2865&lt;=14),sel_ev_daily*sel_dayshare/5,IF(OR(B2865&gt;=22,B2865&lt;=5),sel_ev_daily*(1-sel_dayshare)/8,0))</f>
        <v/>
      </c>
    </row>
    <row r="2866">
      <c r="A2866" s="6" t="inlineStr">
        <is>
          <t>2012-10-28</t>
        </is>
      </c>
      <c r="B2866" s="6" t="n">
        <v>8</v>
      </c>
      <c r="C2866" s="6" t="n">
        <v>0.6309399999999999</v>
      </c>
      <c r="D2866" s="6" t="n">
        <v>0.1657</v>
      </c>
      <c r="E2866" s="6">
        <f>C2866*sel_scale</f>
        <v/>
      </c>
      <c r="F2866" s="6">
        <f>IF(AND(B2866&gt;=10,B2866&lt;=14),sel_ev_daily*sel_dayshare/5,IF(OR(B2866&gt;=22,B2866&lt;=5),sel_ev_daily*(1-sel_dayshare)/8,0))</f>
        <v/>
      </c>
    </row>
    <row r="2867">
      <c r="A2867" s="6" t="inlineStr">
        <is>
          <t>2012-10-28</t>
        </is>
      </c>
      <c r="B2867" s="6" t="n">
        <v>9</v>
      </c>
      <c r="C2867" s="6" t="n">
        <v>0.66534</v>
      </c>
      <c r="D2867" s="6" t="n">
        <v>0.22031</v>
      </c>
      <c r="E2867" s="6">
        <f>C2867*sel_scale</f>
        <v/>
      </c>
      <c r="F2867" s="6">
        <f>IF(AND(B2867&gt;=10,B2867&lt;=14),sel_ev_daily*sel_dayshare/5,IF(OR(B2867&gt;=22,B2867&lt;=5),sel_ev_daily*(1-sel_dayshare)/8,0))</f>
        <v/>
      </c>
    </row>
    <row r="2868">
      <c r="A2868" s="6" t="inlineStr">
        <is>
          <t>2012-10-28</t>
        </is>
      </c>
      <c r="B2868" s="6" t="n">
        <v>10</v>
      </c>
      <c r="C2868" s="6" t="n">
        <v>0.67325</v>
      </c>
      <c r="D2868" s="6" t="n">
        <v>0.2696</v>
      </c>
      <c r="E2868" s="6">
        <f>C2868*sel_scale</f>
        <v/>
      </c>
      <c r="F2868" s="6">
        <f>IF(AND(B2868&gt;=10,B2868&lt;=14),sel_ev_daily*sel_dayshare/5,IF(OR(B2868&gt;=22,B2868&lt;=5),sel_ev_daily*(1-sel_dayshare)/8,0))</f>
        <v/>
      </c>
    </row>
    <row r="2869">
      <c r="A2869" s="6" t="inlineStr">
        <is>
          <t>2012-10-28</t>
        </is>
      </c>
      <c r="B2869" s="6" t="n">
        <v>11</v>
      </c>
      <c r="C2869" s="6" t="n">
        <v>0.63574</v>
      </c>
      <c r="D2869" s="6" t="n">
        <v>0.35403</v>
      </c>
      <c r="E2869" s="6">
        <f>C2869*sel_scale</f>
        <v/>
      </c>
      <c r="F2869" s="6">
        <f>IF(AND(B2869&gt;=10,B2869&lt;=14),sel_ev_daily*sel_dayshare/5,IF(OR(B2869&gt;=22,B2869&lt;=5),sel_ev_daily*(1-sel_dayshare)/8,0))</f>
        <v/>
      </c>
    </row>
    <row r="2870">
      <c r="A2870" s="6" t="inlineStr">
        <is>
          <t>2012-10-28</t>
        </is>
      </c>
      <c r="B2870" s="6" t="n">
        <v>12</v>
      </c>
      <c r="C2870" s="6" t="n">
        <v>0.67501</v>
      </c>
      <c r="D2870" s="6" t="n">
        <v>0.44918</v>
      </c>
      <c r="E2870" s="6">
        <f>C2870*sel_scale</f>
        <v/>
      </c>
      <c r="F2870" s="6">
        <f>IF(AND(B2870&gt;=10,B2870&lt;=14),sel_ev_daily*sel_dayshare/5,IF(OR(B2870&gt;=22,B2870&lt;=5),sel_ev_daily*(1-sel_dayshare)/8,0))</f>
        <v/>
      </c>
    </row>
    <row r="2871">
      <c r="A2871" s="6" t="inlineStr">
        <is>
          <t>2012-10-28</t>
        </is>
      </c>
      <c r="B2871" s="6" t="n">
        <v>13</v>
      </c>
      <c r="C2871" s="6" t="n">
        <v>0.64331</v>
      </c>
      <c r="D2871" s="6" t="n">
        <v>0.53883</v>
      </c>
      <c r="E2871" s="6">
        <f>C2871*sel_scale</f>
        <v/>
      </c>
      <c r="F2871" s="6">
        <f>IF(AND(B2871&gt;=10,B2871&lt;=14),sel_ev_daily*sel_dayshare/5,IF(OR(B2871&gt;=22,B2871&lt;=5),sel_ev_daily*(1-sel_dayshare)/8,0))</f>
        <v/>
      </c>
    </row>
    <row r="2872">
      <c r="A2872" s="6" t="inlineStr">
        <is>
          <t>2012-10-28</t>
        </is>
      </c>
      <c r="B2872" s="6" t="n">
        <v>14</v>
      </c>
      <c r="C2872" s="6" t="n">
        <v>0.57478</v>
      </c>
      <c r="D2872" s="6" t="n">
        <v>0.55641</v>
      </c>
      <c r="E2872" s="6">
        <f>C2872*sel_scale</f>
        <v/>
      </c>
      <c r="F2872" s="6">
        <f>IF(AND(B2872&gt;=10,B2872&lt;=14),sel_ev_daily*sel_dayshare/5,IF(OR(B2872&gt;=22,B2872&lt;=5),sel_ev_daily*(1-sel_dayshare)/8,0))</f>
        <v/>
      </c>
    </row>
    <row r="2873">
      <c r="A2873" s="6" t="inlineStr">
        <is>
          <t>2012-10-28</t>
        </is>
      </c>
      <c r="B2873" s="6" t="n">
        <v>15</v>
      </c>
      <c r="C2873" s="6" t="n">
        <v>0.5970800000000001</v>
      </c>
      <c r="D2873" s="6" t="n">
        <v>0.4928</v>
      </c>
      <c r="E2873" s="6">
        <f>C2873*sel_scale</f>
        <v/>
      </c>
      <c r="F2873" s="6">
        <f>IF(AND(B2873&gt;=10,B2873&lt;=14),sel_ev_daily*sel_dayshare/5,IF(OR(B2873&gt;=22,B2873&lt;=5),sel_ev_daily*(1-sel_dayshare)/8,0))</f>
        <v/>
      </c>
    </row>
    <row r="2874">
      <c r="A2874" s="6" t="inlineStr">
        <is>
          <t>2012-10-28</t>
        </is>
      </c>
      <c r="B2874" s="6" t="n">
        <v>16</v>
      </c>
      <c r="C2874" s="6" t="n">
        <v>0.58466</v>
      </c>
      <c r="D2874" s="6" t="n">
        <v>0.33913</v>
      </c>
      <c r="E2874" s="6">
        <f>C2874*sel_scale</f>
        <v/>
      </c>
      <c r="F2874" s="6">
        <f>IF(AND(B2874&gt;=10,B2874&lt;=14),sel_ev_daily*sel_dayshare/5,IF(OR(B2874&gt;=22,B2874&lt;=5),sel_ev_daily*(1-sel_dayshare)/8,0))</f>
        <v/>
      </c>
    </row>
    <row r="2875">
      <c r="A2875" s="6" t="inlineStr">
        <is>
          <t>2012-10-28</t>
        </is>
      </c>
      <c r="B2875" s="6" t="n">
        <v>17</v>
      </c>
      <c r="C2875" s="6" t="n">
        <v>0.7513300000000001</v>
      </c>
      <c r="D2875" s="6" t="n">
        <v>0.16368</v>
      </c>
      <c r="E2875" s="6">
        <f>C2875*sel_scale</f>
        <v/>
      </c>
      <c r="F2875" s="6">
        <f>IF(AND(B2875&gt;=10,B2875&lt;=14),sel_ev_daily*sel_dayshare/5,IF(OR(B2875&gt;=22,B2875&lt;=5),sel_ev_daily*(1-sel_dayshare)/8,0))</f>
        <v/>
      </c>
    </row>
    <row r="2876">
      <c r="A2876" s="6" t="inlineStr">
        <is>
          <t>2012-10-28</t>
        </is>
      </c>
      <c r="B2876" s="6" t="n">
        <v>18</v>
      </c>
      <c r="C2876" s="6" t="n">
        <v>0.78883</v>
      </c>
      <c r="D2876" s="6" t="n">
        <v>0.03564</v>
      </c>
      <c r="E2876" s="6">
        <f>C2876*sel_scale</f>
        <v/>
      </c>
      <c r="F2876" s="6">
        <f>IF(AND(B2876&gt;=10,B2876&lt;=14),sel_ev_daily*sel_dayshare/5,IF(OR(B2876&gt;=22,B2876&lt;=5),sel_ev_daily*(1-sel_dayshare)/8,0))</f>
        <v/>
      </c>
    </row>
    <row r="2877">
      <c r="A2877" s="6" t="inlineStr">
        <is>
          <t>2012-10-28</t>
        </is>
      </c>
      <c r="B2877" s="6" t="n">
        <v>19</v>
      </c>
      <c r="C2877" s="6" t="n">
        <v>0.82724</v>
      </c>
      <c r="D2877" s="6" t="n">
        <v>0.00022</v>
      </c>
      <c r="E2877" s="6">
        <f>C2877*sel_scale</f>
        <v/>
      </c>
      <c r="F2877" s="6">
        <f>IF(AND(B2877&gt;=10,B2877&lt;=14),sel_ev_daily*sel_dayshare/5,IF(OR(B2877&gt;=22,B2877&lt;=5),sel_ev_daily*(1-sel_dayshare)/8,0))</f>
        <v/>
      </c>
    </row>
    <row r="2878">
      <c r="A2878" s="6" t="inlineStr">
        <is>
          <t>2012-10-28</t>
        </is>
      </c>
      <c r="B2878" s="6" t="n">
        <v>20</v>
      </c>
      <c r="C2878" s="6" t="n">
        <v>0.78138</v>
      </c>
      <c r="D2878" s="6" t="n">
        <v>8.000000000000001e-05</v>
      </c>
      <c r="E2878" s="6">
        <f>C2878*sel_scale</f>
        <v/>
      </c>
      <c r="F2878" s="6">
        <f>IF(AND(B2878&gt;=10,B2878&lt;=14),sel_ev_daily*sel_dayshare/5,IF(OR(B2878&gt;=22,B2878&lt;=5),sel_ev_daily*(1-sel_dayshare)/8,0))</f>
        <v/>
      </c>
    </row>
    <row r="2879">
      <c r="A2879" s="6" t="inlineStr">
        <is>
          <t>2012-10-28</t>
        </is>
      </c>
      <c r="B2879" s="6" t="n">
        <v>21</v>
      </c>
      <c r="C2879" s="6" t="n">
        <v>0.67944</v>
      </c>
      <c r="D2879" s="6" t="n">
        <v>6e-05</v>
      </c>
      <c r="E2879" s="6">
        <f>C2879*sel_scale</f>
        <v/>
      </c>
      <c r="F2879" s="6">
        <f>IF(AND(B2879&gt;=10,B2879&lt;=14),sel_ev_daily*sel_dayshare/5,IF(OR(B2879&gt;=22,B2879&lt;=5),sel_ev_daily*(1-sel_dayshare)/8,0))</f>
        <v/>
      </c>
    </row>
    <row r="2880">
      <c r="A2880" s="6" t="inlineStr">
        <is>
          <t>2012-10-28</t>
        </is>
      </c>
      <c r="B2880" s="6" t="n">
        <v>22</v>
      </c>
      <c r="C2880" s="6" t="n">
        <v>0.69251</v>
      </c>
      <c r="D2880" s="6" t="n">
        <v>8.000000000000001e-05</v>
      </c>
      <c r="E2880" s="6">
        <f>C2880*sel_scale</f>
        <v/>
      </c>
      <c r="F2880" s="6">
        <f>IF(AND(B2880&gt;=10,B2880&lt;=14),sel_ev_daily*sel_dayshare/5,IF(OR(B2880&gt;=22,B2880&lt;=5),sel_ev_daily*(1-sel_dayshare)/8,0))</f>
        <v/>
      </c>
    </row>
    <row r="2881">
      <c r="A2881" s="6" t="inlineStr">
        <is>
          <t>2012-10-28</t>
        </is>
      </c>
      <c r="B2881" s="6" t="n">
        <v>23</v>
      </c>
      <c r="C2881" s="6" t="n">
        <v>0.69547</v>
      </c>
      <c r="D2881" s="6" t="n">
        <v>8.000000000000001e-05</v>
      </c>
      <c r="E2881" s="6">
        <f>C2881*sel_scale</f>
        <v/>
      </c>
      <c r="F2881" s="6">
        <f>IF(AND(B2881&gt;=10,B2881&lt;=14),sel_ev_daily*sel_dayshare/5,IF(OR(B2881&gt;=22,B2881&lt;=5),sel_ev_daily*(1-sel_dayshare)/8,0))</f>
        <v/>
      </c>
    </row>
    <row r="2882">
      <c r="A2882" s="6" t="inlineStr">
        <is>
          <t>2012-10-29</t>
        </is>
      </c>
      <c r="B2882" s="6" t="n">
        <v>0</v>
      </c>
      <c r="C2882" s="6" t="n">
        <v>0.74656</v>
      </c>
      <c r="D2882" s="6" t="n">
        <v>4e-05</v>
      </c>
      <c r="E2882" s="6">
        <f>C2882*sel_scale</f>
        <v/>
      </c>
      <c r="F2882" s="6">
        <f>IF(AND(B2882&gt;=10,B2882&lt;=14),sel_ev_daily*sel_dayshare/5,IF(OR(B2882&gt;=22,B2882&lt;=5),sel_ev_daily*(1-sel_dayshare)/8,0))</f>
        <v/>
      </c>
    </row>
    <row r="2883">
      <c r="A2883" s="6" t="inlineStr">
        <is>
          <t>2012-10-29</t>
        </is>
      </c>
      <c r="B2883" s="6" t="n">
        <v>1</v>
      </c>
      <c r="C2883" s="6" t="n">
        <v>0.80841</v>
      </c>
      <c r="D2883" s="6" t="n">
        <v>0.00012</v>
      </c>
      <c r="E2883" s="6">
        <f>C2883*sel_scale</f>
        <v/>
      </c>
      <c r="F2883" s="6">
        <f>IF(AND(B2883&gt;=10,B2883&lt;=14),sel_ev_daily*sel_dayshare/5,IF(OR(B2883&gt;=22,B2883&lt;=5),sel_ev_daily*(1-sel_dayshare)/8,0))</f>
        <v/>
      </c>
    </row>
    <row r="2884">
      <c r="A2884" s="6" t="inlineStr">
        <is>
          <t>2012-10-29</t>
        </is>
      </c>
      <c r="B2884" s="6" t="n">
        <v>2</v>
      </c>
      <c r="C2884" s="6" t="n">
        <v>0.56964</v>
      </c>
      <c r="D2884" s="6" t="n">
        <v>6.999999999999999e-05</v>
      </c>
      <c r="E2884" s="6">
        <f>C2884*sel_scale</f>
        <v/>
      </c>
      <c r="F2884" s="6">
        <f>IF(AND(B2884&gt;=10,B2884&lt;=14),sel_ev_daily*sel_dayshare/5,IF(OR(B2884&gt;=22,B2884&lt;=5),sel_ev_daily*(1-sel_dayshare)/8,0))</f>
        <v/>
      </c>
    </row>
    <row r="2885">
      <c r="A2885" s="6" t="inlineStr">
        <is>
          <t>2012-10-29</t>
        </is>
      </c>
      <c r="B2885" s="6" t="n">
        <v>3</v>
      </c>
      <c r="C2885" s="6" t="n">
        <v>0.41676</v>
      </c>
      <c r="D2885" s="6" t="n">
        <v>3e-05</v>
      </c>
      <c r="E2885" s="6">
        <f>C2885*sel_scale</f>
        <v/>
      </c>
      <c r="F2885" s="6">
        <f>IF(AND(B2885&gt;=10,B2885&lt;=14),sel_ev_daily*sel_dayshare/5,IF(OR(B2885&gt;=22,B2885&lt;=5),sel_ev_daily*(1-sel_dayshare)/8,0))</f>
        <v/>
      </c>
    </row>
    <row r="2886">
      <c r="A2886" s="6" t="inlineStr">
        <is>
          <t>2012-10-29</t>
        </is>
      </c>
      <c r="B2886" s="6" t="n">
        <v>4</v>
      </c>
      <c r="C2886" s="6" t="n">
        <v>0.39165</v>
      </c>
      <c r="D2886" s="6" t="n">
        <v>0.00011</v>
      </c>
      <c r="E2886" s="6">
        <f>C2886*sel_scale</f>
        <v/>
      </c>
      <c r="F2886" s="6">
        <f>IF(AND(B2886&gt;=10,B2886&lt;=14),sel_ev_daily*sel_dayshare/5,IF(OR(B2886&gt;=22,B2886&lt;=5),sel_ev_daily*(1-sel_dayshare)/8,0))</f>
        <v/>
      </c>
    </row>
    <row r="2887">
      <c r="A2887" s="6" t="inlineStr">
        <is>
          <t>2012-10-29</t>
        </is>
      </c>
      <c r="B2887" s="6" t="n">
        <v>5</v>
      </c>
      <c r="C2887" s="6" t="n">
        <v>0.41652</v>
      </c>
      <c r="D2887" s="6" t="n">
        <v>0.00013</v>
      </c>
      <c r="E2887" s="6">
        <f>C2887*sel_scale</f>
        <v/>
      </c>
      <c r="F2887" s="6">
        <f>IF(AND(B2887&gt;=10,B2887&lt;=14),sel_ev_daily*sel_dayshare/5,IF(OR(B2887&gt;=22,B2887&lt;=5),sel_ev_daily*(1-sel_dayshare)/8,0))</f>
        <v/>
      </c>
    </row>
    <row r="2888">
      <c r="A2888" s="6" t="inlineStr">
        <is>
          <t>2012-10-29</t>
        </is>
      </c>
      <c r="B2888" s="6" t="n">
        <v>6</v>
      </c>
      <c r="C2888" s="6" t="n">
        <v>0.62776</v>
      </c>
      <c r="D2888" s="6" t="n">
        <v>0.01719</v>
      </c>
      <c r="E2888" s="6">
        <f>C2888*sel_scale</f>
        <v/>
      </c>
      <c r="F2888" s="6">
        <f>IF(AND(B2888&gt;=10,B2888&lt;=14),sel_ev_daily*sel_dayshare/5,IF(OR(B2888&gt;=22,B2888&lt;=5),sel_ev_daily*(1-sel_dayshare)/8,0))</f>
        <v/>
      </c>
    </row>
    <row r="2889">
      <c r="A2889" s="6" t="inlineStr">
        <is>
          <t>2012-10-29</t>
        </is>
      </c>
      <c r="B2889" s="6" t="n">
        <v>7</v>
      </c>
      <c r="C2889" s="6" t="n">
        <v>0.71652</v>
      </c>
      <c r="D2889" s="6" t="n">
        <v>0.09669999999999999</v>
      </c>
      <c r="E2889" s="6">
        <f>C2889*sel_scale</f>
        <v/>
      </c>
      <c r="F2889" s="6">
        <f>IF(AND(B2889&gt;=10,B2889&lt;=14),sel_ev_daily*sel_dayshare/5,IF(OR(B2889&gt;=22,B2889&lt;=5),sel_ev_daily*(1-sel_dayshare)/8,0))</f>
        <v/>
      </c>
    </row>
    <row r="2890">
      <c r="A2890" s="6" t="inlineStr">
        <is>
          <t>2012-10-29</t>
        </is>
      </c>
      <c r="B2890" s="6" t="n">
        <v>8</v>
      </c>
      <c r="C2890" s="6" t="n">
        <v>0.60151</v>
      </c>
      <c r="D2890" s="6" t="n">
        <v>0.22454</v>
      </c>
      <c r="E2890" s="6">
        <f>C2890*sel_scale</f>
        <v/>
      </c>
      <c r="F2890" s="6">
        <f>IF(AND(B2890&gt;=10,B2890&lt;=14),sel_ev_daily*sel_dayshare/5,IF(OR(B2890&gt;=22,B2890&lt;=5),sel_ev_daily*(1-sel_dayshare)/8,0))</f>
        <v/>
      </c>
    </row>
    <row r="2891">
      <c r="A2891" s="6" t="inlineStr">
        <is>
          <t>2012-10-29</t>
        </is>
      </c>
      <c r="B2891" s="6" t="n">
        <v>9</v>
      </c>
      <c r="C2891" s="6" t="n">
        <v>0.51673</v>
      </c>
      <c r="D2891" s="6" t="n">
        <v>0.38092</v>
      </c>
      <c r="E2891" s="6">
        <f>C2891*sel_scale</f>
        <v/>
      </c>
      <c r="F2891" s="6">
        <f>IF(AND(B2891&gt;=10,B2891&lt;=14),sel_ev_daily*sel_dayshare/5,IF(OR(B2891&gt;=22,B2891&lt;=5),sel_ev_daily*(1-sel_dayshare)/8,0))</f>
        <v/>
      </c>
    </row>
    <row r="2892">
      <c r="A2892" s="6" t="inlineStr">
        <is>
          <t>2012-10-29</t>
        </is>
      </c>
      <c r="B2892" s="6" t="n">
        <v>10</v>
      </c>
      <c r="C2892" s="6" t="n">
        <v>0.50388</v>
      </c>
      <c r="D2892" s="6" t="n">
        <v>0.51306</v>
      </c>
      <c r="E2892" s="6">
        <f>C2892*sel_scale</f>
        <v/>
      </c>
      <c r="F2892" s="6">
        <f>IF(AND(B2892&gt;=10,B2892&lt;=14),sel_ev_daily*sel_dayshare/5,IF(OR(B2892&gt;=22,B2892&lt;=5),sel_ev_daily*(1-sel_dayshare)/8,0))</f>
        <v/>
      </c>
    </row>
    <row r="2893">
      <c r="A2893" s="6" t="inlineStr">
        <is>
          <t>2012-10-29</t>
        </is>
      </c>
      <c r="B2893" s="6" t="n">
        <v>11</v>
      </c>
      <c r="C2893" s="6" t="n">
        <v>0.51957</v>
      </c>
      <c r="D2893" s="6" t="n">
        <v>0.59497</v>
      </c>
      <c r="E2893" s="6">
        <f>C2893*sel_scale</f>
        <v/>
      </c>
      <c r="F2893" s="6">
        <f>IF(AND(B2893&gt;=10,B2893&lt;=14),sel_ev_daily*sel_dayshare/5,IF(OR(B2893&gt;=22,B2893&lt;=5),sel_ev_daily*(1-sel_dayshare)/8,0))</f>
        <v/>
      </c>
    </row>
    <row r="2894">
      <c r="A2894" s="6" t="inlineStr">
        <is>
          <t>2012-10-29</t>
        </is>
      </c>
      <c r="B2894" s="6" t="n">
        <v>12</v>
      </c>
      <c r="C2894" s="6" t="n">
        <v>0.51981</v>
      </c>
      <c r="D2894" s="6" t="n">
        <v>0.66552</v>
      </c>
      <c r="E2894" s="6">
        <f>C2894*sel_scale</f>
        <v/>
      </c>
      <c r="F2894" s="6">
        <f>IF(AND(B2894&gt;=10,B2894&lt;=14),sel_ev_daily*sel_dayshare/5,IF(OR(B2894&gt;=22,B2894&lt;=5),sel_ev_daily*(1-sel_dayshare)/8,0))</f>
        <v/>
      </c>
    </row>
    <row r="2895">
      <c r="A2895" s="6" t="inlineStr">
        <is>
          <t>2012-10-29</t>
        </is>
      </c>
      <c r="B2895" s="6" t="n">
        <v>13</v>
      </c>
      <c r="C2895" s="6" t="n">
        <v>0.5012</v>
      </c>
      <c r="D2895" s="6" t="n">
        <v>0.68557</v>
      </c>
      <c r="E2895" s="6">
        <f>C2895*sel_scale</f>
        <v/>
      </c>
      <c r="F2895" s="6">
        <f>IF(AND(B2895&gt;=10,B2895&lt;=14),sel_ev_daily*sel_dayshare/5,IF(OR(B2895&gt;=22,B2895&lt;=5),sel_ev_daily*(1-sel_dayshare)/8,0))</f>
        <v/>
      </c>
    </row>
    <row r="2896">
      <c r="A2896" s="6" t="inlineStr">
        <is>
          <t>2012-10-29</t>
        </is>
      </c>
      <c r="B2896" s="6" t="n">
        <v>14</v>
      </c>
      <c r="C2896" s="6" t="n">
        <v>0.45808</v>
      </c>
      <c r="D2896" s="6" t="n">
        <v>0.66725</v>
      </c>
      <c r="E2896" s="6">
        <f>C2896*sel_scale</f>
        <v/>
      </c>
      <c r="F2896" s="6">
        <f>IF(AND(B2896&gt;=10,B2896&lt;=14),sel_ev_daily*sel_dayshare/5,IF(OR(B2896&gt;=22,B2896&lt;=5),sel_ev_daily*(1-sel_dayshare)/8,0))</f>
        <v/>
      </c>
    </row>
    <row r="2897">
      <c r="A2897" s="6" t="inlineStr">
        <is>
          <t>2012-10-29</t>
        </is>
      </c>
      <c r="B2897" s="6" t="n">
        <v>15</v>
      </c>
      <c r="C2897" s="6" t="n">
        <v>0.47124</v>
      </c>
      <c r="D2897" s="6" t="n">
        <v>0.5590000000000001</v>
      </c>
      <c r="E2897" s="6">
        <f>C2897*sel_scale</f>
        <v/>
      </c>
      <c r="F2897" s="6">
        <f>IF(AND(B2897&gt;=10,B2897&lt;=14),sel_ev_daily*sel_dayshare/5,IF(OR(B2897&gt;=22,B2897&lt;=5),sel_ev_daily*(1-sel_dayshare)/8,0))</f>
        <v/>
      </c>
    </row>
    <row r="2898">
      <c r="A2898" s="6" t="inlineStr">
        <is>
          <t>2012-10-29</t>
        </is>
      </c>
      <c r="B2898" s="6" t="n">
        <v>16</v>
      </c>
      <c r="C2898" s="6" t="n">
        <v>0.56824</v>
      </c>
      <c r="D2898" s="6" t="n">
        <v>0.37139</v>
      </c>
      <c r="E2898" s="6">
        <f>C2898*sel_scale</f>
        <v/>
      </c>
      <c r="F2898" s="6">
        <f>IF(AND(B2898&gt;=10,B2898&lt;=14),sel_ev_daily*sel_dayshare/5,IF(OR(B2898&gt;=22,B2898&lt;=5),sel_ev_daily*(1-sel_dayshare)/8,0))</f>
        <v/>
      </c>
    </row>
    <row r="2899">
      <c r="A2899" s="6" t="inlineStr">
        <is>
          <t>2012-10-29</t>
        </is>
      </c>
      <c r="B2899" s="6" t="n">
        <v>17</v>
      </c>
      <c r="C2899" s="6" t="n">
        <v>0.69182</v>
      </c>
      <c r="D2899" s="6" t="n">
        <v>0.1663</v>
      </c>
      <c r="E2899" s="6">
        <f>C2899*sel_scale</f>
        <v/>
      </c>
      <c r="F2899" s="6">
        <f>IF(AND(B2899&gt;=10,B2899&lt;=14),sel_ev_daily*sel_dayshare/5,IF(OR(B2899&gt;=22,B2899&lt;=5),sel_ev_daily*(1-sel_dayshare)/8,0))</f>
        <v/>
      </c>
    </row>
    <row r="2900">
      <c r="A2900" s="6" t="inlineStr">
        <is>
          <t>2012-10-29</t>
        </is>
      </c>
      <c r="B2900" s="6" t="n">
        <v>18</v>
      </c>
      <c r="C2900" s="6" t="n">
        <v>0.8062</v>
      </c>
      <c r="D2900" s="6" t="n">
        <v>0.0291</v>
      </c>
      <c r="E2900" s="6">
        <f>C2900*sel_scale</f>
        <v/>
      </c>
      <c r="F2900" s="6">
        <f>IF(AND(B2900&gt;=10,B2900&lt;=14),sel_ev_daily*sel_dayshare/5,IF(OR(B2900&gt;=22,B2900&lt;=5),sel_ev_daily*(1-sel_dayshare)/8,0))</f>
        <v/>
      </c>
    </row>
    <row r="2901">
      <c r="A2901" s="6" t="inlineStr">
        <is>
          <t>2012-10-29</t>
        </is>
      </c>
      <c r="B2901" s="6" t="n">
        <v>19</v>
      </c>
      <c r="C2901" s="6" t="n">
        <v>0.82741</v>
      </c>
      <c r="D2901" s="6" t="n">
        <v>0.0001</v>
      </c>
      <c r="E2901" s="6">
        <f>C2901*sel_scale</f>
        <v/>
      </c>
      <c r="F2901" s="6">
        <f>IF(AND(B2901&gt;=10,B2901&lt;=14),sel_ev_daily*sel_dayshare/5,IF(OR(B2901&gt;=22,B2901&lt;=5),sel_ev_daily*(1-sel_dayshare)/8,0))</f>
        <v/>
      </c>
    </row>
    <row r="2902">
      <c r="A2902" s="6" t="inlineStr">
        <is>
          <t>2012-10-29</t>
        </is>
      </c>
      <c r="B2902" s="6" t="n">
        <v>20</v>
      </c>
      <c r="C2902" s="6" t="n">
        <v>0.83611</v>
      </c>
      <c r="D2902" s="6" t="n">
        <v>2e-05</v>
      </c>
      <c r="E2902" s="6">
        <f>C2902*sel_scale</f>
        <v/>
      </c>
      <c r="F2902" s="6">
        <f>IF(AND(B2902&gt;=10,B2902&lt;=14),sel_ev_daily*sel_dayshare/5,IF(OR(B2902&gt;=22,B2902&lt;=5),sel_ev_daily*(1-sel_dayshare)/8,0))</f>
        <v/>
      </c>
    </row>
    <row r="2903">
      <c r="A2903" s="6" t="inlineStr">
        <is>
          <t>2012-10-29</t>
        </is>
      </c>
      <c r="B2903" s="6" t="n">
        <v>21</v>
      </c>
      <c r="C2903" s="6" t="n">
        <v>0.73142</v>
      </c>
      <c r="D2903" s="6" t="n">
        <v>0.00012</v>
      </c>
      <c r="E2903" s="6">
        <f>C2903*sel_scale</f>
        <v/>
      </c>
      <c r="F2903" s="6">
        <f>IF(AND(B2903&gt;=10,B2903&lt;=14),sel_ev_daily*sel_dayshare/5,IF(OR(B2903&gt;=22,B2903&lt;=5),sel_ev_daily*(1-sel_dayshare)/8,0))</f>
        <v/>
      </c>
    </row>
    <row r="2904">
      <c r="A2904" s="6" t="inlineStr">
        <is>
          <t>2012-10-29</t>
        </is>
      </c>
      <c r="B2904" s="6" t="n">
        <v>22</v>
      </c>
      <c r="C2904" s="6" t="n">
        <v>0.66675</v>
      </c>
      <c r="D2904" s="6" t="n">
        <v>0.00013</v>
      </c>
      <c r="E2904" s="6">
        <f>C2904*sel_scale</f>
        <v/>
      </c>
      <c r="F2904" s="6">
        <f>IF(AND(B2904&gt;=10,B2904&lt;=14),sel_ev_daily*sel_dayshare/5,IF(OR(B2904&gt;=22,B2904&lt;=5),sel_ev_daily*(1-sel_dayshare)/8,0))</f>
        <v/>
      </c>
    </row>
    <row r="2905">
      <c r="A2905" s="6" t="inlineStr">
        <is>
          <t>2012-10-29</t>
        </is>
      </c>
      <c r="B2905" s="6" t="n">
        <v>23</v>
      </c>
      <c r="C2905" s="6" t="n">
        <v>0.68516</v>
      </c>
      <c r="D2905" s="6" t="n">
        <v>0.0001</v>
      </c>
      <c r="E2905" s="6">
        <f>C2905*sel_scale</f>
        <v/>
      </c>
      <c r="F2905" s="6">
        <f>IF(AND(B2905&gt;=10,B2905&lt;=14),sel_ev_daily*sel_dayshare/5,IF(OR(B2905&gt;=22,B2905&lt;=5),sel_ev_daily*(1-sel_dayshare)/8,0))</f>
        <v/>
      </c>
    </row>
    <row r="2906">
      <c r="A2906" s="6" t="inlineStr">
        <is>
          <t>2012-10-30</t>
        </is>
      </c>
      <c r="B2906" s="6" t="n">
        <v>0</v>
      </c>
      <c r="C2906" s="6" t="n">
        <v>0.78552</v>
      </c>
      <c r="D2906" s="6" t="n">
        <v>8.000000000000001e-05</v>
      </c>
      <c r="E2906" s="6">
        <f>C2906*sel_scale</f>
        <v/>
      </c>
      <c r="F2906" s="6">
        <f>IF(AND(B2906&gt;=10,B2906&lt;=14),sel_ev_daily*sel_dayshare/5,IF(OR(B2906&gt;=22,B2906&lt;=5),sel_ev_daily*(1-sel_dayshare)/8,0))</f>
        <v/>
      </c>
    </row>
    <row r="2907">
      <c r="A2907" s="6" t="inlineStr">
        <is>
          <t>2012-10-30</t>
        </is>
      </c>
      <c r="B2907" s="6" t="n">
        <v>1</v>
      </c>
      <c r="C2907" s="6" t="n">
        <v>0.80811</v>
      </c>
      <c r="D2907" s="6" t="n">
        <v>9.000000000000001e-05</v>
      </c>
      <c r="E2907" s="6">
        <f>C2907*sel_scale</f>
        <v/>
      </c>
      <c r="F2907" s="6">
        <f>IF(AND(B2907&gt;=10,B2907&lt;=14),sel_ev_daily*sel_dayshare/5,IF(OR(B2907&gt;=22,B2907&lt;=5),sel_ev_daily*(1-sel_dayshare)/8,0))</f>
        <v/>
      </c>
    </row>
    <row r="2908">
      <c r="A2908" s="6" t="inlineStr">
        <is>
          <t>2012-10-30</t>
        </is>
      </c>
      <c r="B2908" s="6" t="n">
        <v>2</v>
      </c>
      <c r="C2908" s="6" t="n">
        <v>0.50746</v>
      </c>
      <c r="D2908" s="6" t="n">
        <v>0.00014</v>
      </c>
      <c r="E2908" s="6">
        <f>C2908*sel_scale</f>
        <v/>
      </c>
      <c r="F2908" s="6">
        <f>IF(AND(B2908&gt;=10,B2908&lt;=14),sel_ev_daily*sel_dayshare/5,IF(OR(B2908&gt;=22,B2908&lt;=5),sel_ev_daily*(1-sel_dayshare)/8,0))</f>
        <v/>
      </c>
    </row>
    <row r="2909">
      <c r="A2909" s="6" t="inlineStr">
        <is>
          <t>2012-10-30</t>
        </is>
      </c>
      <c r="B2909" s="6" t="n">
        <v>3</v>
      </c>
      <c r="C2909" s="6" t="n">
        <v>0.38827</v>
      </c>
      <c r="D2909" s="6" t="n">
        <v>6.999999999999999e-05</v>
      </c>
      <c r="E2909" s="6">
        <f>C2909*sel_scale</f>
        <v/>
      </c>
      <c r="F2909" s="6">
        <f>IF(AND(B2909&gt;=10,B2909&lt;=14),sel_ev_daily*sel_dayshare/5,IF(OR(B2909&gt;=22,B2909&lt;=5),sel_ev_daily*(1-sel_dayshare)/8,0))</f>
        <v/>
      </c>
    </row>
    <row r="2910">
      <c r="A2910" s="6" t="inlineStr">
        <is>
          <t>2012-10-30</t>
        </is>
      </c>
      <c r="B2910" s="6" t="n">
        <v>4</v>
      </c>
      <c r="C2910" s="6" t="n">
        <v>0.38649</v>
      </c>
      <c r="D2910" s="6" t="n">
        <v>5e-05</v>
      </c>
      <c r="E2910" s="6">
        <f>C2910*sel_scale</f>
        <v/>
      </c>
      <c r="F2910" s="6">
        <f>IF(AND(B2910&gt;=10,B2910&lt;=14),sel_ev_daily*sel_dayshare/5,IF(OR(B2910&gt;=22,B2910&lt;=5),sel_ev_daily*(1-sel_dayshare)/8,0))</f>
        <v/>
      </c>
    </row>
    <row r="2911">
      <c r="A2911" s="6" t="inlineStr">
        <is>
          <t>2012-10-30</t>
        </is>
      </c>
      <c r="B2911" s="6" t="n">
        <v>5</v>
      </c>
      <c r="C2911" s="6" t="n">
        <v>0.43736</v>
      </c>
      <c r="D2911" s="6" t="n">
        <v>8.000000000000001e-05</v>
      </c>
      <c r="E2911" s="6">
        <f>C2911*sel_scale</f>
        <v/>
      </c>
      <c r="F2911" s="6">
        <f>IF(AND(B2911&gt;=10,B2911&lt;=14),sel_ev_daily*sel_dayshare/5,IF(OR(B2911&gt;=22,B2911&lt;=5),sel_ev_daily*(1-sel_dayshare)/8,0))</f>
        <v/>
      </c>
    </row>
    <row r="2912">
      <c r="A2912" s="6" t="inlineStr">
        <is>
          <t>2012-10-30</t>
        </is>
      </c>
      <c r="B2912" s="6" t="n">
        <v>6</v>
      </c>
      <c r="C2912" s="6" t="n">
        <v>0.62788</v>
      </c>
      <c r="D2912" s="6" t="n">
        <v>0.02292</v>
      </c>
      <c r="E2912" s="6">
        <f>C2912*sel_scale</f>
        <v/>
      </c>
      <c r="F2912" s="6">
        <f>IF(AND(B2912&gt;=10,B2912&lt;=14),sel_ev_daily*sel_dayshare/5,IF(OR(B2912&gt;=22,B2912&lt;=5),sel_ev_daily*(1-sel_dayshare)/8,0))</f>
        <v/>
      </c>
    </row>
    <row r="2913">
      <c r="A2913" s="6" t="inlineStr">
        <is>
          <t>2012-10-30</t>
        </is>
      </c>
      <c r="B2913" s="6" t="n">
        <v>7</v>
      </c>
      <c r="C2913" s="6" t="n">
        <v>0.65407</v>
      </c>
      <c r="D2913" s="6" t="n">
        <v>0.12008</v>
      </c>
      <c r="E2913" s="6">
        <f>C2913*sel_scale</f>
        <v/>
      </c>
      <c r="F2913" s="6">
        <f>IF(AND(B2913&gt;=10,B2913&lt;=14),sel_ev_daily*sel_dayshare/5,IF(OR(B2913&gt;=22,B2913&lt;=5),sel_ev_daily*(1-sel_dayshare)/8,0))</f>
        <v/>
      </c>
    </row>
    <row r="2914">
      <c r="A2914" s="6" t="inlineStr">
        <is>
          <t>2012-10-30</t>
        </is>
      </c>
      <c r="B2914" s="6" t="n">
        <v>8</v>
      </c>
      <c r="C2914" s="6" t="n">
        <v>0.63268</v>
      </c>
      <c r="D2914" s="6" t="n">
        <v>0.24008</v>
      </c>
      <c r="E2914" s="6">
        <f>C2914*sel_scale</f>
        <v/>
      </c>
      <c r="F2914" s="6">
        <f>IF(AND(B2914&gt;=10,B2914&lt;=14),sel_ev_daily*sel_dayshare/5,IF(OR(B2914&gt;=22,B2914&lt;=5),sel_ev_daily*(1-sel_dayshare)/8,0))</f>
        <v/>
      </c>
    </row>
    <row r="2915">
      <c r="A2915" s="6" t="inlineStr">
        <is>
          <t>2012-10-30</t>
        </is>
      </c>
      <c r="B2915" s="6" t="n">
        <v>9</v>
      </c>
      <c r="C2915" s="6" t="n">
        <v>0.54274</v>
      </c>
      <c r="D2915" s="6" t="n">
        <v>0.41394</v>
      </c>
      <c r="E2915" s="6">
        <f>C2915*sel_scale</f>
        <v/>
      </c>
      <c r="F2915" s="6">
        <f>IF(AND(B2915&gt;=10,B2915&lt;=14),sel_ev_daily*sel_dayshare/5,IF(OR(B2915&gt;=22,B2915&lt;=5),sel_ev_daily*(1-sel_dayshare)/8,0))</f>
        <v/>
      </c>
    </row>
    <row r="2916">
      <c r="A2916" s="6" t="inlineStr">
        <is>
          <t>2012-10-30</t>
        </is>
      </c>
      <c r="B2916" s="6" t="n">
        <v>10</v>
      </c>
      <c r="C2916" s="6" t="n">
        <v>0.51005</v>
      </c>
      <c r="D2916" s="6" t="n">
        <v>0.55677</v>
      </c>
      <c r="E2916" s="6">
        <f>C2916*sel_scale</f>
        <v/>
      </c>
      <c r="F2916" s="6">
        <f>IF(AND(B2916&gt;=10,B2916&lt;=14),sel_ev_daily*sel_dayshare/5,IF(OR(B2916&gt;=22,B2916&lt;=5),sel_ev_daily*(1-sel_dayshare)/8,0))</f>
        <v/>
      </c>
    </row>
    <row r="2917">
      <c r="A2917" s="6" t="inlineStr">
        <is>
          <t>2012-10-30</t>
        </is>
      </c>
      <c r="B2917" s="6" t="n">
        <v>11</v>
      </c>
      <c r="C2917" s="6" t="n">
        <v>0.51424</v>
      </c>
      <c r="D2917" s="6" t="n">
        <v>0.60398</v>
      </c>
      <c r="E2917" s="6">
        <f>C2917*sel_scale</f>
        <v/>
      </c>
      <c r="F2917" s="6">
        <f>IF(AND(B2917&gt;=10,B2917&lt;=14),sel_ev_daily*sel_dayshare/5,IF(OR(B2917&gt;=22,B2917&lt;=5),sel_ev_daily*(1-sel_dayshare)/8,0))</f>
        <v/>
      </c>
    </row>
    <row r="2918">
      <c r="A2918" s="6" t="inlineStr">
        <is>
          <t>2012-10-30</t>
        </is>
      </c>
      <c r="B2918" s="6" t="n">
        <v>12</v>
      </c>
      <c r="C2918" s="6" t="n">
        <v>0.47888</v>
      </c>
      <c r="D2918" s="6" t="n">
        <v>0.62829</v>
      </c>
      <c r="E2918" s="6">
        <f>C2918*sel_scale</f>
        <v/>
      </c>
      <c r="F2918" s="6">
        <f>IF(AND(B2918&gt;=10,B2918&lt;=14),sel_ev_daily*sel_dayshare/5,IF(OR(B2918&gt;=22,B2918&lt;=5),sel_ev_daily*(1-sel_dayshare)/8,0))</f>
        <v/>
      </c>
    </row>
    <row r="2919">
      <c r="A2919" s="6" t="inlineStr">
        <is>
          <t>2012-10-30</t>
        </is>
      </c>
      <c r="B2919" s="6" t="n">
        <v>13</v>
      </c>
      <c r="C2919" s="6" t="n">
        <v>0.45362</v>
      </c>
      <c r="D2919" s="6" t="n">
        <v>0.61932</v>
      </c>
      <c r="E2919" s="6">
        <f>C2919*sel_scale</f>
        <v/>
      </c>
      <c r="F2919" s="6">
        <f>IF(AND(B2919&gt;=10,B2919&lt;=14),sel_ev_daily*sel_dayshare/5,IF(OR(B2919&gt;=22,B2919&lt;=5),sel_ev_daily*(1-sel_dayshare)/8,0))</f>
        <v/>
      </c>
    </row>
    <row r="2920">
      <c r="A2920" s="6" t="inlineStr">
        <is>
          <t>2012-10-30</t>
        </is>
      </c>
      <c r="B2920" s="6" t="n">
        <v>14</v>
      </c>
      <c r="C2920" s="6" t="n">
        <v>0.43656</v>
      </c>
      <c r="D2920" s="6" t="n">
        <v>0.6243</v>
      </c>
      <c r="E2920" s="6">
        <f>C2920*sel_scale</f>
        <v/>
      </c>
      <c r="F2920" s="6">
        <f>IF(AND(B2920&gt;=10,B2920&lt;=14),sel_ev_daily*sel_dayshare/5,IF(OR(B2920&gt;=22,B2920&lt;=5),sel_ev_daily*(1-sel_dayshare)/8,0))</f>
        <v/>
      </c>
    </row>
    <row r="2921">
      <c r="A2921" s="6" t="inlineStr">
        <is>
          <t>2012-10-30</t>
        </is>
      </c>
      <c r="B2921" s="6" t="n">
        <v>15</v>
      </c>
      <c r="C2921" s="6" t="n">
        <v>0.42088</v>
      </c>
      <c r="D2921" s="6" t="n">
        <v>0.50586</v>
      </c>
      <c r="E2921" s="6">
        <f>C2921*sel_scale</f>
        <v/>
      </c>
      <c r="F2921" s="6">
        <f>IF(AND(B2921&gt;=10,B2921&lt;=14),sel_ev_daily*sel_dayshare/5,IF(OR(B2921&gt;=22,B2921&lt;=5),sel_ev_daily*(1-sel_dayshare)/8,0))</f>
        <v/>
      </c>
    </row>
    <row r="2922">
      <c r="A2922" s="6" t="inlineStr">
        <is>
          <t>2012-10-30</t>
        </is>
      </c>
      <c r="B2922" s="6" t="n">
        <v>16</v>
      </c>
      <c r="C2922" s="6" t="n">
        <v>0.51993</v>
      </c>
      <c r="D2922" s="6" t="n">
        <v>0.34142</v>
      </c>
      <c r="E2922" s="6">
        <f>C2922*sel_scale</f>
        <v/>
      </c>
      <c r="F2922" s="6">
        <f>IF(AND(B2922&gt;=10,B2922&lt;=14),sel_ev_daily*sel_dayshare/5,IF(OR(B2922&gt;=22,B2922&lt;=5),sel_ev_daily*(1-sel_dayshare)/8,0))</f>
        <v/>
      </c>
    </row>
    <row r="2923">
      <c r="A2923" s="6" t="inlineStr">
        <is>
          <t>2012-10-30</t>
        </is>
      </c>
      <c r="B2923" s="6" t="n">
        <v>17</v>
      </c>
      <c r="C2923" s="6" t="n">
        <v>0.69401</v>
      </c>
      <c r="D2923" s="6" t="n">
        <v>0.14074</v>
      </c>
      <c r="E2923" s="6">
        <f>C2923*sel_scale</f>
        <v/>
      </c>
      <c r="F2923" s="6">
        <f>IF(AND(B2923&gt;=10,B2923&lt;=14),sel_ev_daily*sel_dayshare/5,IF(OR(B2923&gt;=22,B2923&lt;=5),sel_ev_daily*(1-sel_dayshare)/8,0))</f>
        <v/>
      </c>
    </row>
    <row r="2924">
      <c r="A2924" s="6" t="inlineStr">
        <is>
          <t>2012-10-30</t>
        </is>
      </c>
      <c r="B2924" s="6" t="n">
        <v>18</v>
      </c>
      <c r="C2924" s="6" t="n">
        <v>0.753</v>
      </c>
      <c r="D2924" s="6" t="n">
        <v>0.02967</v>
      </c>
      <c r="E2924" s="6">
        <f>C2924*sel_scale</f>
        <v/>
      </c>
      <c r="F2924" s="6">
        <f>IF(AND(B2924&gt;=10,B2924&lt;=14),sel_ev_daily*sel_dayshare/5,IF(OR(B2924&gt;=22,B2924&lt;=5),sel_ev_daily*(1-sel_dayshare)/8,0))</f>
        <v/>
      </c>
    </row>
    <row r="2925">
      <c r="A2925" s="6" t="inlineStr">
        <is>
          <t>2012-10-30</t>
        </is>
      </c>
      <c r="B2925" s="6" t="n">
        <v>19</v>
      </c>
      <c r="C2925" s="6" t="n">
        <v>0.81233</v>
      </c>
      <c r="D2925" s="6" t="n">
        <v>6e-05</v>
      </c>
      <c r="E2925" s="6">
        <f>C2925*sel_scale</f>
        <v/>
      </c>
      <c r="F2925" s="6">
        <f>IF(AND(B2925&gt;=10,B2925&lt;=14),sel_ev_daily*sel_dayshare/5,IF(OR(B2925&gt;=22,B2925&lt;=5),sel_ev_daily*(1-sel_dayshare)/8,0))</f>
        <v/>
      </c>
    </row>
    <row r="2926">
      <c r="A2926" s="6" t="inlineStr">
        <is>
          <t>2012-10-30</t>
        </is>
      </c>
      <c r="B2926" s="6" t="n">
        <v>20</v>
      </c>
      <c r="C2926" s="6" t="n">
        <v>0.7875</v>
      </c>
      <c r="D2926" s="6" t="n">
        <v>8.000000000000001e-05</v>
      </c>
      <c r="E2926" s="6">
        <f>C2926*sel_scale</f>
        <v/>
      </c>
      <c r="F2926" s="6">
        <f>IF(AND(B2926&gt;=10,B2926&lt;=14),sel_ev_daily*sel_dayshare/5,IF(OR(B2926&gt;=22,B2926&lt;=5),sel_ev_daily*(1-sel_dayshare)/8,0))</f>
        <v/>
      </c>
    </row>
    <row r="2927">
      <c r="A2927" s="6" t="inlineStr">
        <is>
          <t>2012-10-30</t>
        </is>
      </c>
      <c r="B2927" s="6" t="n">
        <v>21</v>
      </c>
      <c r="C2927" s="6" t="n">
        <v>0.69933</v>
      </c>
      <c r="D2927" s="6" t="n">
        <v>8.000000000000001e-05</v>
      </c>
      <c r="E2927" s="6">
        <f>C2927*sel_scale</f>
        <v/>
      </c>
      <c r="F2927" s="6">
        <f>IF(AND(B2927&gt;=10,B2927&lt;=14),sel_ev_daily*sel_dayshare/5,IF(OR(B2927&gt;=22,B2927&lt;=5),sel_ev_daily*(1-sel_dayshare)/8,0))</f>
        <v/>
      </c>
    </row>
    <row r="2928">
      <c r="A2928" s="6" t="inlineStr">
        <is>
          <t>2012-10-30</t>
        </is>
      </c>
      <c r="B2928" s="6" t="n">
        <v>22</v>
      </c>
      <c r="C2928" s="6" t="n">
        <v>0.66172</v>
      </c>
      <c r="D2928" s="6" t="n">
        <v>0.00013</v>
      </c>
      <c r="E2928" s="6">
        <f>C2928*sel_scale</f>
        <v/>
      </c>
      <c r="F2928" s="6">
        <f>IF(AND(B2928&gt;=10,B2928&lt;=14),sel_ev_daily*sel_dayshare/5,IF(OR(B2928&gt;=22,B2928&lt;=5),sel_ev_daily*(1-sel_dayshare)/8,0))</f>
        <v/>
      </c>
    </row>
    <row r="2929">
      <c r="A2929" s="6" t="inlineStr">
        <is>
          <t>2012-10-30</t>
        </is>
      </c>
      <c r="B2929" s="6" t="n">
        <v>23</v>
      </c>
      <c r="C2929" s="6" t="n">
        <v>0.67858</v>
      </c>
      <c r="D2929" s="6" t="n">
        <v>0.00014</v>
      </c>
      <c r="E2929" s="6">
        <f>C2929*sel_scale</f>
        <v/>
      </c>
      <c r="F2929" s="6">
        <f>IF(AND(B2929&gt;=10,B2929&lt;=14),sel_ev_daily*sel_dayshare/5,IF(OR(B2929&gt;=22,B2929&lt;=5),sel_ev_daily*(1-sel_dayshare)/8,0))</f>
        <v/>
      </c>
    </row>
    <row r="2930">
      <c r="A2930" s="6" t="inlineStr">
        <is>
          <t>2012-10-31</t>
        </is>
      </c>
      <c r="B2930" s="6" t="n">
        <v>0</v>
      </c>
      <c r="C2930" s="6" t="n">
        <v>0.7571600000000001</v>
      </c>
      <c r="D2930" s="6" t="n">
        <v>0.0001</v>
      </c>
      <c r="E2930" s="6">
        <f>C2930*sel_scale</f>
        <v/>
      </c>
      <c r="F2930" s="6">
        <f>IF(AND(B2930&gt;=10,B2930&lt;=14),sel_ev_daily*sel_dayshare/5,IF(OR(B2930&gt;=22,B2930&lt;=5),sel_ev_daily*(1-sel_dayshare)/8,0))</f>
        <v/>
      </c>
    </row>
    <row r="2931">
      <c r="A2931" s="6" t="inlineStr">
        <is>
          <t>2012-10-31</t>
        </is>
      </c>
      <c r="B2931" s="6" t="n">
        <v>1</v>
      </c>
      <c r="C2931" s="6" t="n">
        <v>0.7204199999999999</v>
      </c>
      <c r="D2931" s="6" t="n">
        <v>3e-05</v>
      </c>
      <c r="E2931" s="6">
        <f>C2931*sel_scale</f>
        <v/>
      </c>
      <c r="F2931" s="6">
        <f>IF(AND(B2931&gt;=10,B2931&lt;=14),sel_ev_daily*sel_dayshare/5,IF(OR(B2931&gt;=22,B2931&lt;=5),sel_ev_daily*(1-sel_dayshare)/8,0))</f>
        <v/>
      </c>
    </row>
    <row r="2932">
      <c r="A2932" s="6" t="inlineStr">
        <is>
          <t>2012-10-31</t>
        </is>
      </c>
      <c r="B2932" s="6" t="n">
        <v>2</v>
      </c>
      <c r="C2932" s="6" t="n">
        <v>0.47849</v>
      </c>
      <c r="D2932" s="6" t="n">
        <v>6e-05</v>
      </c>
      <c r="E2932" s="6">
        <f>C2932*sel_scale</f>
        <v/>
      </c>
      <c r="F2932" s="6">
        <f>IF(AND(B2932&gt;=10,B2932&lt;=14),sel_ev_daily*sel_dayshare/5,IF(OR(B2932&gt;=22,B2932&lt;=5),sel_ev_daily*(1-sel_dayshare)/8,0))</f>
        <v/>
      </c>
    </row>
    <row r="2933">
      <c r="A2933" s="6" t="inlineStr">
        <is>
          <t>2012-10-31</t>
        </is>
      </c>
      <c r="B2933" s="6" t="n">
        <v>3</v>
      </c>
      <c r="C2933" s="6" t="n">
        <v>0.3558</v>
      </c>
      <c r="D2933" s="6" t="n">
        <v>8.000000000000001e-05</v>
      </c>
      <c r="E2933" s="6">
        <f>C2933*sel_scale</f>
        <v/>
      </c>
      <c r="F2933" s="6">
        <f>IF(AND(B2933&gt;=10,B2933&lt;=14),sel_ev_daily*sel_dayshare/5,IF(OR(B2933&gt;=22,B2933&lt;=5),sel_ev_daily*(1-sel_dayshare)/8,0))</f>
        <v/>
      </c>
    </row>
    <row r="2934">
      <c r="A2934" s="6" t="inlineStr">
        <is>
          <t>2012-10-31</t>
        </is>
      </c>
      <c r="B2934" s="6" t="n">
        <v>4</v>
      </c>
      <c r="C2934" s="6" t="n">
        <v>0.38133</v>
      </c>
      <c r="D2934" s="6" t="n">
        <v>0.00015</v>
      </c>
      <c r="E2934" s="6">
        <f>C2934*sel_scale</f>
        <v/>
      </c>
      <c r="F2934" s="6">
        <f>IF(AND(B2934&gt;=10,B2934&lt;=14),sel_ev_daily*sel_dayshare/5,IF(OR(B2934&gt;=22,B2934&lt;=5),sel_ev_daily*(1-sel_dayshare)/8,0))</f>
        <v/>
      </c>
    </row>
    <row r="2935">
      <c r="A2935" s="6" t="inlineStr">
        <is>
          <t>2012-10-31</t>
        </is>
      </c>
      <c r="B2935" s="6" t="n">
        <v>5</v>
      </c>
      <c r="C2935" s="6" t="n">
        <v>0.41408</v>
      </c>
      <c r="D2935" s="6" t="n">
        <v>0.00011</v>
      </c>
      <c r="E2935" s="6">
        <f>C2935*sel_scale</f>
        <v/>
      </c>
      <c r="F2935" s="6">
        <f>IF(AND(B2935&gt;=10,B2935&lt;=14),sel_ev_daily*sel_dayshare/5,IF(OR(B2935&gt;=22,B2935&lt;=5),sel_ev_daily*(1-sel_dayshare)/8,0))</f>
        <v/>
      </c>
    </row>
    <row r="2936">
      <c r="A2936" s="6" t="inlineStr">
        <is>
          <t>2012-10-31</t>
        </is>
      </c>
      <c r="B2936" s="6" t="n">
        <v>6</v>
      </c>
      <c r="C2936" s="6" t="n">
        <v>0.63376</v>
      </c>
      <c r="D2936" s="6" t="n">
        <v>0.02003</v>
      </c>
      <c r="E2936" s="6">
        <f>C2936*sel_scale</f>
        <v/>
      </c>
      <c r="F2936" s="6">
        <f>IF(AND(B2936&gt;=10,B2936&lt;=14),sel_ev_daily*sel_dayshare/5,IF(OR(B2936&gt;=22,B2936&lt;=5),sel_ev_daily*(1-sel_dayshare)/8,0))</f>
        <v/>
      </c>
    </row>
    <row r="2937">
      <c r="A2937" s="6" t="inlineStr">
        <is>
          <t>2012-10-31</t>
        </is>
      </c>
      <c r="B2937" s="6" t="n">
        <v>7</v>
      </c>
      <c r="C2937" s="6" t="n">
        <v>0.6071800000000001</v>
      </c>
      <c r="D2937" s="6" t="n">
        <v>0.13575</v>
      </c>
      <c r="E2937" s="6">
        <f>C2937*sel_scale</f>
        <v/>
      </c>
      <c r="F2937" s="6">
        <f>IF(AND(B2937&gt;=10,B2937&lt;=14),sel_ev_daily*sel_dayshare/5,IF(OR(B2937&gt;=22,B2937&lt;=5),sel_ev_daily*(1-sel_dayshare)/8,0))</f>
        <v/>
      </c>
    </row>
    <row r="2938">
      <c r="A2938" s="6" t="inlineStr">
        <is>
          <t>2012-10-31</t>
        </is>
      </c>
      <c r="B2938" s="6" t="n">
        <v>8</v>
      </c>
      <c r="C2938" s="6" t="n">
        <v>0.54575</v>
      </c>
      <c r="D2938" s="6" t="n">
        <v>0.32169</v>
      </c>
      <c r="E2938" s="6">
        <f>C2938*sel_scale</f>
        <v/>
      </c>
      <c r="F2938" s="6">
        <f>IF(AND(B2938&gt;=10,B2938&lt;=14),sel_ev_daily*sel_dayshare/5,IF(OR(B2938&gt;=22,B2938&lt;=5),sel_ev_daily*(1-sel_dayshare)/8,0))</f>
        <v/>
      </c>
    </row>
    <row r="2939">
      <c r="A2939" s="6" t="inlineStr">
        <is>
          <t>2012-10-31</t>
        </is>
      </c>
      <c r="B2939" s="6" t="n">
        <v>9</v>
      </c>
      <c r="C2939" s="6" t="n">
        <v>0.49192</v>
      </c>
      <c r="D2939" s="6" t="n">
        <v>0.49818</v>
      </c>
      <c r="E2939" s="6">
        <f>C2939*sel_scale</f>
        <v/>
      </c>
      <c r="F2939" s="6">
        <f>IF(AND(B2939&gt;=10,B2939&lt;=14),sel_ev_daily*sel_dayshare/5,IF(OR(B2939&gt;=22,B2939&lt;=5),sel_ev_daily*(1-sel_dayshare)/8,0))</f>
        <v/>
      </c>
    </row>
    <row r="2940">
      <c r="A2940" s="6" t="inlineStr">
        <is>
          <t>2012-10-31</t>
        </is>
      </c>
      <c r="B2940" s="6" t="n">
        <v>10</v>
      </c>
      <c r="C2940" s="6" t="n">
        <v>0.46347</v>
      </c>
      <c r="D2940" s="6" t="n">
        <v>0.63318</v>
      </c>
      <c r="E2940" s="6">
        <f>C2940*sel_scale</f>
        <v/>
      </c>
      <c r="F2940" s="6">
        <f>IF(AND(B2940&gt;=10,B2940&lt;=14),sel_ev_daily*sel_dayshare/5,IF(OR(B2940&gt;=22,B2940&lt;=5),sel_ev_daily*(1-sel_dayshare)/8,0))</f>
        <v/>
      </c>
    </row>
    <row r="2941">
      <c r="A2941" s="6" t="inlineStr">
        <is>
          <t>2012-10-31</t>
        </is>
      </c>
      <c r="B2941" s="6" t="n">
        <v>11</v>
      </c>
      <c r="C2941" s="6" t="n">
        <v>0.47777</v>
      </c>
      <c r="D2941" s="6" t="n">
        <v>0.7103</v>
      </c>
      <c r="E2941" s="6">
        <f>C2941*sel_scale</f>
        <v/>
      </c>
      <c r="F2941" s="6">
        <f>IF(AND(B2941&gt;=10,B2941&lt;=14),sel_ev_daily*sel_dayshare/5,IF(OR(B2941&gt;=22,B2941&lt;=5),sel_ev_daily*(1-sel_dayshare)/8,0))</f>
        <v/>
      </c>
    </row>
    <row r="2942">
      <c r="A2942" s="6" t="inlineStr">
        <is>
          <t>2012-10-31</t>
        </is>
      </c>
      <c r="B2942" s="6" t="n">
        <v>12</v>
      </c>
      <c r="C2942" s="6" t="n">
        <v>0.4966</v>
      </c>
      <c r="D2942" s="6" t="n">
        <v>0.73789</v>
      </c>
      <c r="E2942" s="6">
        <f>C2942*sel_scale</f>
        <v/>
      </c>
      <c r="F2942" s="6">
        <f>IF(AND(B2942&gt;=10,B2942&lt;=14),sel_ev_daily*sel_dayshare/5,IF(OR(B2942&gt;=22,B2942&lt;=5),sel_ev_daily*(1-sel_dayshare)/8,0))</f>
        <v/>
      </c>
    </row>
    <row r="2943">
      <c r="A2943" s="6" t="inlineStr">
        <is>
          <t>2012-10-31</t>
        </is>
      </c>
      <c r="B2943" s="6" t="n">
        <v>13</v>
      </c>
      <c r="C2943" s="6" t="n">
        <v>0.49766</v>
      </c>
      <c r="D2943" s="6" t="n">
        <v>0.72148</v>
      </c>
      <c r="E2943" s="6">
        <f>C2943*sel_scale</f>
        <v/>
      </c>
      <c r="F2943" s="6">
        <f>IF(AND(B2943&gt;=10,B2943&lt;=14),sel_ev_daily*sel_dayshare/5,IF(OR(B2943&gt;=22,B2943&lt;=5),sel_ev_daily*(1-sel_dayshare)/8,0))</f>
        <v/>
      </c>
    </row>
    <row r="2944">
      <c r="A2944" s="6" t="inlineStr">
        <is>
          <t>2012-10-31</t>
        </is>
      </c>
      <c r="B2944" s="6" t="n">
        <v>14</v>
      </c>
      <c r="C2944" s="6" t="n">
        <v>0.47467</v>
      </c>
      <c r="D2944" s="6" t="n">
        <v>0.63919</v>
      </c>
      <c r="E2944" s="6">
        <f>C2944*sel_scale</f>
        <v/>
      </c>
      <c r="F2944" s="6">
        <f>IF(AND(B2944&gt;=10,B2944&lt;=14),sel_ev_daily*sel_dayshare/5,IF(OR(B2944&gt;=22,B2944&lt;=5),sel_ev_daily*(1-sel_dayshare)/8,0))</f>
        <v/>
      </c>
    </row>
    <row r="2945">
      <c r="A2945" s="6" t="inlineStr">
        <is>
          <t>2012-10-31</t>
        </is>
      </c>
      <c r="B2945" s="6" t="n">
        <v>15</v>
      </c>
      <c r="C2945" s="6" t="n">
        <v>0.47032</v>
      </c>
      <c r="D2945" s="6" t="n">
        <v>0.51539</v>
      </c>
      <c r="E2945" s="6">
        <f>C2945*sel_scale</f>
        <v/>
      </c>
      <c r="F2945" s="6">
        <f>IF(AND(B2945&gt;=10,B2945&lt;=14),sel_ev_daily*sel_dayshare/5,IF(OR(B2945&gt;=22,B2945&lt;=5),sel_ev_daily*(1-sel_dayshare)/8,0))</f>
        <v/>
      </c>
    </row>
    <row r="2946">
      <c r="A2946" s="6" t="inlineStr">
        <is>
          <t>2012-10-31</t>
        </is>
      </c>
      <c r="B2946" s="6" t="n">
        <v>16</v>
      </c>
      <c r="C2946" s="6" t="n">
        <v>0.56319</v>
      </c>
      <c r="D2946" s="6" t="n">
        <v>0.32897</v>
      </c>
      <c r="E2946" s="6">
        <f>C2946*sel_scale</f>
        <v/>
      </c>
      <c r="F2946" s="6">
        <f>IF(AND(B2946&gt;=10,B2946&lt;=14),sel_ev_daily*sel_dayshare/5,IF(OR(B2946&gt;=22,B2946&lt;=5),sel_ev_daily*(1-sel_dayshare)/8,0))</f>
        <v/>
      </c>
    </row>
    <row r="2947">
      <c r="A2947" s="6" t="inlineStr">
        <is>
          <t>2012-10-31</t>
        </is>
      </c>
      <c r="B2947" s="6" t="n">
        <v>17</v>
      </c>
      <c r="C2947" s="6" t="n">
        <v>0.69551</v>
      </c>
      <c r="D2947" s="6" t="n">
        <v>0.1625</v>
      </c>
      <c r="E2947" s="6">
        <f>C2947*sel_scale</f>
        <v/>
      </c>
      <c r="F2947" s="6">
        <f>IF(AND(B2947&gt;=10,B2947&lt;=14),sel_ev_daily*sel_dayshare/5,IF(OR(B2947&gt;=22,B2947&lt;=5),sel_ev_daily*(1-sel_dayshare)/8,0))</f>
        <v/>
      </c>
    </row>
    <row r="2948">
      <c r="A2948" s="6" t="inlineStr">
        <is>
          <t>2012-10-31</t>
        </is>
      </c>
      <c r="B2948" s="6" t="n">
        <v>18</v>
      </c>
      <c r="C2948" s="6" t="n">
        <v>0.7522799999999999</v>
      </c>
      <c r="D2948" s="6" t="n">
        <v>0.04151</v>
      </c>
      <c r="E2948" s="6">
        <f>C2948*sel_scale</f>
        <v/>
      </c>
      <c r="F2948" s="6">
        <f>IF(AND(B2948&gt;=10,B2948&lt;=14),sel_ev_daily*sel_dayshare/5,IF(OR(B2948&gt;=22,B2948&lt;=5),sel_ev_daily*(1-sel_dayshare)/8,0))</f>
        <v/>
      </c>
    </row>
    <row r="2949">
      <c r="A2949" s="6" t="inlineStr">
        <is>
          <t>2012-10-31</t>
        </is>
      </c>
      <c r="B2949" s="6" t="n">
        <v>19</v>
      </c>
      <c r="C2949" s="6" t="n">
        <v>0.75101</v>
      </c>
      <c r="D2949" s="6" t="n">
        <v>0.00022</v>
      </c>
      <c r="E2949" s="6">
        <f>C2949*sel_scale</f>
        <v/>
      </c>
      <c r="F2949" s="6">
        <f>IF(AND(B2949&gt;=10,B2949&lt;=14),sel_ev_daily*sel_dayshare/5,IF(OR(B2949&gt;=22,B2949&lt;=5),sel_ev_daily*(1-sel_dayshare)/8,0))</f>
        <v/>
      </c>
    </row>
    <row r="2950">
      <c r="A2950" s="6" t="inlineStr">
        <is>
          <t>2012-10-31</t>
        </is>
      </c>
      <c r="B2950" s="6" t="n">
        <v>20</v>
      </c>
      <c r="C2950" s="6" t="n">
        <v>0.77033</v>
      </c>
      <c r="D2950" s="6" t="n">
        <v>8.000000000000001e-05</v>
      </c>
      <c r="E2950" s="6">
        <f>C2950*sel_scale</f>
        <v/>
      </c>
      <c r="F2950" s="6">
        <f>IF(AND(B2950&gt;=10,B2950&lt;=14),sel_ev_daily*sel_dayshare/5,IF(OR(B2950&gt;=22,B2950&lt;=5),sel_ev_daily*(1-sel_dayshare)/8,0))</f>
        <v/>
      </c>
    </row>
    <row r="2951">
      <c r="A2951" s="6" t="inlineStr">
        <is>
          <t>2012-10-31</t>
        </is>
      </c>
      <c r="B2951" s="6" t="n">
        <v>21</v>
      </c>
      <c r="C2951" s="6" t="n">
        <v>0.6932199999999999</v>
      </c>
      <c r="D2951" s="6" t="n">
        <v>6.999999999999999e-05</v>
      </c>
      <c r="E2951" s="6">
        <f>C2951*sel_scale</f>
        <v/>
      </c>
      <c r="F2951" s="6">
        <f>IF(AND(B2951&gt;=10,B2951&lt;=14),sel_ev_daily*sel_dayshare/5,IF(OR(B2951&gt;=22,B2951&lt;=5),sel_ev_daily*(1-sel_dayshare)/8,0))</f>
        <v/>
      </c>
    </row>
    <row r="2952">
      <c r="A2952" s="6" t="inlineStr">
        <is>
          <t>2012-10-31</t>
        </is>
      </c>
      <c r="B2952" s="6" t="n">
        <v>22</v>
      </c>
      <c r="C2952" s="6" t="n">
        <v>0.64667</v>
      </c>
      <c r="D2952" s="6" t="n">
        <v>6.999999999999999e-05</v>
      </c>
      <c r="E2952" s="6">
        <f>C2952*sel_scale</f>
        <v/>
      </c>
      <c r="F2952" s="6">
        <f>IF(AND(B2952&gt;=10,B2952&lt;=14),sel_ev_daily*sel_dayshare/5,IF(OR(B2952&gt;=22,B2952&lt;=5),sel_ev_daily*(1-sel_dayshare)/8,0))</f>
        <v/>
      </c>
    </row>
    <row r="2953">
      <c r="A2953" s="6" t="inlineStr">
        <is>
          <t>2012-10-31</t>
        </is>
      </c>
      <c r="B2953" s="6" t="n">
        <v>23</v>
      </c>
      <c r="C2953" s="6" t="n">
        <v>0.6540899999999999</v>
      </c>
      <c r="D2953" s="6" t="n">
        <v>0.00011</v>
      </c>
      <c r="E2953" s="6">
        <f>C2953*sel_scale</f>
        <v/>
      </c>
      <c r="F2953" s="6">
        <f>IF(AND(B2953&gt;=10,B2953&lt;=14),sel_ev_daily*sel_dayshare/5,IF(OR(B2953&gt;=22,B2953&lt;=5),sel_ev_daily*(1-sel_dayshare)/8,0))</f>
        <v/>
      </c>
    </row>
    <row r="2954">
      <c r="A2954" s="6" t="inlineStr">
        <is>
          <t>2012-11-01</t>
        </is>
      </c>
      <c r="B2954" s="6" t="n">
        <v>0</v>
      </c>
      <c r="C2954" s="6" t="n">
        <v>0.7303500000000001</v>
      </c>
      <c r="D2954" s="6" t="n">
        <v>0.0001</v>
      </c>
      <c r="E2954" s="6">
        <f>C2954*sel_scale</f>
        <v/>
      </c>
      <c r="F2954" s="6">
        <f>IF(AND(B2954&gt;=10,B2954&lt;=14),sel_ev_daily*sel_dayshare/5,IF(OR(B2954&gt;=22,B2954&lt;=5),sel_ev_daily*(1-sel_dayshare)/8,0))</f>
        <v/>
      </c>
    </row>
    <row r="2955">
      <c r="A2955" s="6" t="inlineStr">
        <is>
          <t>2012-11-01</t>
        </is>
      </c>
      <c r="B2955" s="6" t="n">
        <v>1</v>
      </c>
      <c r="C2955" s="6" t="n">
        <v>0.75519</v>
      </c>
      <c r="D2955" s="6" t="n">
        <v>6.999999999999999e-05</v>
      </c>
      <c r="E2955" s="6">
        <f>C2955*sel_scale</f>
        <v/>
      </c>
      <c r="F2955" s="6">
        <f>IF(AND(B2955&gt;=10,B2955&lt;=14),sel_ev_daily*sel_dayshare/5,IF(OR(B2955&gt;=22,B2955&lt;=5),sel_ev_daily*(1-sel_dayshare)/8,0))</f>
        <v/>
      </c>
    </row>
    <row r="2956">
      <c r="A2956" s="6" t="inlineStr">
        <is>
          <t>2012-11-01</t>
        </is>
      </c>
      <c r="B2956" s="6" t="n">
        <v>2</v>
      </c>
      <c r="C2956" s="6" t="n">
        <v>0.48415</v>
      </c>
      <c r="D2956" s="6" t="n">
        <v>6e-05</v>
      </c>
      <c r="E2956" s="6">
        <f>C2956*sel_scale</f>
        <v/>
      </c>
      <c r="F2956" s="6">
        <f>IF(AND(B2956&gt;=10,B2956&lt;=14),sel_ev_daily*sel_dayshare/5,IF(OR(B2956&gt;=22,B2956&lt;=5),sel_ev_daily*(1-sel_dayshare)/8,0))</f>
        <v/>
      </c>
    </row>
    <row r="2957">
      <c r="A2957" s="6" t="inlineStr">
        <is>
          <t>2012-11-01</t>
        </is>
      </c>
      <c r="B2957" s="6" t="n">
        <v>3</v>
      </c>
      <c r="C2957" s="6" t="n">
        <v>0.3904</v>
      </c>
      <c r="D2957" s="6" t="n">
        <v>0.0001</v>
      </c>
      <c r="E2957" s="6">
        <f>C2957*sel_scale</f>
        <v/>
      </c>
      <c r="F2957" s="6">
        <f>IF(AND(B2957&gt;=10,B2957&lt;=14),sel_ev_daily*sel_dayshare/5,IF(OR(B2957&gt;=22,B2957&lt;=5),sel_ev_daily*(1-sel_dayshare)/8,0))</f>
        <v/>
      </c>
    </row>
    <row r="2958">
      <c r="A2958" s="6" t="inlineStr">
        <is>
          <t>2012-11-01</t>
        </is>
      </c>
      <c r="B2958" s="6" t="n">
        <v>4</v>
      </c>
      <c r="C2958" s="6" t="n">
        <v>0.36734</v>
      </c>
      <c r="D2958" s="6" t="n">
        <v>2e-05</v>
      </c>
      <c r="E2958" s="6">
        <f>C2958*sel_scale</f>
        <v/>
      </c>
      <c r="F2958" s="6">
        <f>IF(AND(B2958&gt;=10,B2958&lt;=14),sel_ev_daily*sel_dayshare/5,IF(OR(B2958&gt;=22,B2958&lt;=5),sel_ev_daily*(1-sel_dayshare)/8,0))</f>
        <v/>
      </c>
    </row>
    <row r="2959">
      <c r="A2959" s="6" t="inlineStr">
        <is>
          <t>2012-11-01</t>
        </is>
      </c>
      <c r="B2959" s="6" t="n">
        <v>5</v>
      </c>
      <c r="C2959" s="6" t="n">
        <v>0.44839</v>
      </c>
      <c r="D2959" s="6" t="n">
        <v>6e-05</v>
      </c>
      <c r="E2959" s="6">
        <f>C2959*sel_scale</f>
        <v/>
      </c>
      <c r="F2959" s="6">
        <f>IF(AND(B2959&gt;=10,B2959&lt;=14),sel_ev_daily*sel_dayshare/5,IF(OR(B2959&gt;=22,B2959&lt;=5),sel_ev_daily*(1-sel_dayshare)/8,0))</f>
        <v/>
      </c>
    </row>
    <row r="2960">
      <c r="A2960" s="6" t="inlineStr">
        <is>
          <t>2012-11-01</t>
        </is>
      </c>
      <c r="B2960" s="6" t="n">
        <v>6</v>
      </c>
      <c r="C2960" s="6" t="n">
        <v>0.58851</v>
      </c>
      <c r="D2960" s="6" t="n">
        <v>0.01726</v>
      </c>
      <c r="E2960" s="6">
        <f>C2960*sel_scale</f>
        <v/>
      </c>
      <c r="F2960" s="6">
        <f>IF(AND(B2960&gt;=10,B2960&lt;=14),sel_ev_daily*sel_dayshare/5,IF(OR(B2960&gt;=22,B2960&lt;=5),sel_ev_daily*(1-sel_dayshare)/8,0))</f>
        <v/>
      </c>
    </row>
    <row r="2961">
      <c r="A2961" s="6" t="inlineStr">
        <is>
          <t>2012-11-01</t>
        </is>
      </c>
      <c r="B2961" s="6" t="n">
        <v>7</v>
      </c>
      <c r="C2961" s="6" t="n">
        <v>0.62973</v>
      </c>
      <c r="D2961" s="6" t="n">
        <v>0.13823</v>
      </c>
      <c r="E2961" s="6">
        <f>C2961*sel_scale</f>
        <v/>
      </c>
      <c r="F2961" s="6">
        <f>IF(AND(B2961&gt;=10,B2961&lt;=14),sel_ev_daily*sel_dayshare/5,IF(OR(B2961&gt;=22,B2961&lt;=5),sel_ev_daily*(1-sel_dayshare)/8,0))</f>
        <v/>
      </c>
    </row>
    <row r="2962">
      <c r="A2962" s="6" t="inlineStr">
        <is>
          <t>2012-11-01</t>
        </is>
      </c>
      <c r="B2962" s="6" t="n">
        <v>8</v>
      </c>
      <c r="C2962" s="6" t="n">
        <v>0.56789</v>
      </c>
      <c r="D2962" s="6" t="n">
        <v>0.28731</v>
      </c>
      <c r="E2962" s="6">
        <f>C2962*sel_scale</f>
        <v/>
      </c>
      <c r="F2962" s="6">
        <f>IF(AND(B2962&gt;=10,B2962&lt;=14),sel_ev_daily*sel_dayshare/5,IF(OR(B2962&gt;=22,B2962&lt;=5),sel_ev_daily*(1-sel_dayshare)/8,0))</f>
        <v/>
      </c>
    </row>
    <row r="2963">
      <c r="A2963" s="6" t="inlineStr">
        <is>
          <t>2012-11-01</t>
        </is>
      </c>
      <c r="B2963" s="6" t="n">
        <v>9</v>
      </c>
      <c r="C2963" s="6" t="n">
        <v>0.51022</v>
      </c>
      <c r="D2963" s="6" t="n">
        <v>0.43138</v>
      </c>
      <c r="E2963" s="6">
        <f>C2963*sel_scale</f>
        <v/>
      </c>
      <c r="F2963" s="6">
        <f>IF(AND(B2963&gt;=10,B2963&lt;=14),sel_ev_daily*sel_dayshare/5,IF(OR(B2963&gt;=22,B2963&lt;=5),sel_ev_daily*(1-sel_dayshare)/8,0))</f>
        <v/>
      </c>
    </row>
    <row r="2964">
      <c r="A2964" s="6" t="inlineStr">
        <is>
          <t>2012-11-01</t>
        </is>
      </c>
      <c r="B2964" s="6" t="n">
        <v>10</v>
      </c>
      <c r="C2964" s="6" t="n">
        <v>0.4649</v>
      </c>
      <c r="D2964" s="6" t="n">
        <v>0.49987</v>
      </c>
      <c r="E2964" s="6">
        <f>C2964*sel_scale</f>
        <v/>
      </c>
      <c r="F2964" s="6">
        <f>IF(AND(B2964&gt;=10,B2964&lt;=14),sel_ev_daily*sel_dayshare/5,IF(OR(B2964&gt;=22,B2964&lt;=5),sel_ev_daily*(1-sel_dayshare)/8,0))</f>
        <v/>
      </c>
    </row>
    <row r="2965">
      <c r="A2965" s="6" t="inlineStr">
        <is>
          <t>2012-11-01</t>
        </is>
      </c>
      <c r="B2965" s="6" t="n">
        <v>11</v>
      </c>
      <c r="C2965" s="6" t="n">
        <v>0.49922</v>
      </c>
      <c r="D2965" s="6" t="n">
        <v>0.57361</v>
      </c>
      <c r="E2965" s="6">
        <f>C2965*sel_scale</f>
        <v/>
      </c>
      <c r="F2965" s="6">
        <f>IF(AND(B2965&gt;=10,B2965&lt;=14),sel_ev_daily*sel_dayshare/5,IF(OR(B2965&gt;=22,B2965&lt;=5),sel_ev_daily*(1-sel_dayshare)/8,0))</f>
        <v/>
      </c>
    </row>
    <row r="2966">
      <c r="A2966" s="6" t="inlineStr">
        <is>
          <t>2012-11-01</t>
        </is>
      </c>
      <c r="B2966" s="6" t="n">
        <v>12</v>
      </c>
      <c r="C2966" s="6" t="n">
        <v>0.52674</v>
      </c>
      <c r="D2966" s="6" t="n">
        <v>0.43506</v>
      </c>
      <c r="E2966" s="6">
        <f>C2966*sel_scale</f>
        <v/>
      </c>
      <c r="F2966" s="6">
        <f>IF(AND(B2966&gt;=10,B2966&lt;=14),sel_ev_daily*sel_dayshare/5,IF(OR(B2966&gt;=22,B2966&lt;=5),sel_ev_daily*(1-sel_dayshare)/8,0))</f>
        <v/>
      </c>
    </row>
    <row r="2967">
      <c r="A2967" s="6" t="inlineStr">
        <is>
          <t>2012-11-01</t>
        </is>
      </c>
      <c r="B2967" s="6" t="n">
        <v>13</v>
      </c>
      <c r="C2967" s="6" t="n">
        <v>0.5964699999999999</v>
      </c>
      <c r="D2967" s="6" t="n">
        <v>0.28598</v>
      </c>
      <c r="E2967" s="6">
        <f>C2967*sel_scale</f>
        <v/>
      </c>
      <c r="F2967" s="6">
        <f>IF(AND(B2967&gt;=10,B2967&lt;=14),sel_ev_daily*sel_dayshare/5,IF(OR(B2967&gt;=22,B2967&lt;=5),sel_ev_daily*(1-sel_dayshare)/8,0))</f>
        <v/>
      </c>
    </row>
    <row r="2968">
      <c r="A2968" s="6" t="inlineStr">
        <is>
          <t>2012-11-01</t>
        </is>
      </c>
      <c r="B2968" s="6" t="n">
        <v>14</v>
      </c>
      <c r="C2968" s="6" t="n">
        <v>0.5553399999999999</v>
      </c>
      <c r="D2968" s="6" t="n">
        <v>0.24135</v>
      </c>
      <c r="E2968" s="6">
        <f>C2968*sel_scale</f>
        <v/>
      </c>
      <c r="F2968" s="6">
        <f>IF(AND(B2968&gt;=10,B2968&lt;=14),sel_ev_daily*sel_dayshare/5,IF(OR(B2968&gt;=22,B2968&lt;=5),sel_ev_daily*(1-sel_dayshare)/8,0))</f>
        <v/>
      </c>
    </row>
    <row r="2969">
      <c r="A2969" s="6" t="inlineStr">
        <is>
          <t>2012-11-01</t>
        </is>
      </c>
      <c r="B2969" s="6" t="n">
        <v>15</v>
      </c>
      <c r="C2969" s="6" t="n">
        <v>0.60016</v>
      </c>
      <c r="D2969" s="6" t="n">
        <v>0.18012</v>
      </c>
      <c r="E2969" s="6">
        <f>C2969*sel_scale</f>
        <v/>
      </c>
      <c r="F2969" s="6">
        <f>IF(AND(B2969&gt;=10,B2969&lt;=14),sel_ev_daily*sel_dayshare/5,IF(OR(B2969&gt;=22,B2969&lt;=5),sel_ev_daily*(1-sel_dayshare)/8,0))</f>
        <v/>
      </c>
    </row>
    <row r="2970">
      <c r="A2970" s="6" t="inlineStr">
        <is>
          <t>2012-11-01</t>
        </is>
      </c>
      <c r="B2970" s="6" t="n">
        <v>16</v>
      </c>
      <c r="C2970" s="6" t="n">
        <v>0.71308</v>
      </c>
      <c r="D2970" s="6" t="n">
        <v>0.02927</v>
      </c>
      <c r="E2970" s="6">
        <f>C2970*sel_scale</f>
        <v/>
      </c>
      <c r="F2970" s="6">
        <f>IF(AND(B2970&gt;=10,B2970&lt;=14),sel_ev_daily*sel_dayshare/5,IF(OR(B2970&gt;=22,B2970&lt;=5),sel_ev_daily*(1-sel_dayshare)/8,0))</f>
        <v/>
      </c>
    </row>
    <row r="2971">
      <c r="A2971" s="6" t="inlineStr">
        <is>
          <t>2012-11-01</t>
        </is>
      </c>
      <c r="B2971" s="6" t="n">
        <v>17</v>
      </c>
      <c r="C2971" s="6" t="n">
        <v>0.85414</v>
      </c>
      <c r="D2971" s="6" t="n">
        <v>0.02968</v>
      </c>
      <c r="E2971" s="6">
        <f>C2971*sel_scale</f>
        <v/>
      </c>
      <c r="F2971" s="6">
        <f>IF(AND(B2971&gt;=10,B2971&lt;=14),sel_ev_daily*sel_dayshare/5,IF(OR(B2971&gt;=22,B2971&lt;=5),sel_ev_daily*(1-sel_dayshare)/8,0))</f>
        <v/>
      </c>
    </row>
    <row r="2972">
      <c r="A2972" s="6" t="inlineStr">
        <is>
          <t>2012-11-01</t>
        </is>
      </c>
      <c r="B2972" s="6" t="n">
        <v>18</v>
      </c>
      <c r="C2972" s="6" t="n">
        <v>0.92323</v>
      </c>
      <c r="D2972" s="6" t="n">
        <v>0.02218</v>
      </c>
      <c r="E2972" s="6">
        <f>C2972*sel_scale</f>
        <v/>
      </c>
      <c r="F2972" s="6">
        <f>IF(AND(B2972&gt;=10,B2972&lt;=14),sel_ev_daily*sel_dayshare/5,IF(OR(B2972&gt;=22,B2972&lt;=5),sel_ev_daily*(1-sel_dayshare)/8,0))</f>
        <v/>
      </c>
    </row>
    <row r="2973">
      <c r="A2973" s="6" t="inlineStr">
        <is>
          <t>2012-11-01</t>
        </is>
      </c>
      <c r="B2973" s="6" t="n">
        <v>19</v>
      </c>
      <c r="C2973" s="6" t="n">
        <v>0.88458</v>
      </c>
      <c r="D2973" s="6" t="n">
        <v>0.00111</v>
      </c>
      <c r="E2973" s="6">
        <f>C2973*sel_scale</f>
        <v/>
      </c>
      <c r="F2973" s="6">
        <f>IF(AND(B2973&gt;=10,B2973&lt;=14),sel_ev_daily*sel_dayshare/5,IF(OR(B2973&gt;=22,B2973&lt;=5),sel_ev_daily*(1-sel_dayshare)/8,0))</f>
        <v/>
      </c>
    </row>
    <row r="2974">
      <c r="A2974" s="6" t="inlineStr">
        <is>
          <t>2012-11-01</t>
        </is>
      </c>
      <c r="B2974" s="6" t="n">
        <v>20</v>
      </c>
      <c r="C2974" s="6" t="n">
        <v>0.86134</v>
      </c>
      <c r="D2974" s="6" t="n">
        <v>0.00011</v>
      </c>
      <c r="E2974" s="6">
        <f>C2974*sel_scale</f>
        <v/>
      </c>
      <c r="F2974" s="6">
        <f>IF(AND(B2974&gt;=10,B2974&lt;=14),sel_ev_daily*sel_dayshare/5,IF(OR(B2974&gt;=22,B2974&lt;=5),sel_ev_daily*(1-sel_dayshare)/8,0))</f>
        <v/>
      </c>
    </row>
    <row r="2975">
      <c r="A2975" s="6" t="inlineStr">
        <is>
          <t>2012-11-01</t>
        </is>
      </c>
      <c r="B2975" s="6" t="n">
        <v>21</v>
      </c>
      <c r="C2975" s="6" t="n">
        <v>0.82645</v>
      </c>
      <c r="D2975" s="6" t="n">
        <v>0.00011</v>
      </c>
      <c r="E2975" s="6">
        <f>C2975*sel_scale</f>
        <v/>
      </c>
      <c r="F2975" s="6">
        <f>IF(AND(B2975&gt;=10,B2975&lt;=14),sel_ev_daily*sel_dayshare/5,IF(OR(B2975&gt;=22,B2975&lt;=5),sel_ev_daily*(1-sel_dayshare)/8,0))</f>
        <v/>
      </c>
    </row>
    <row r="2976">
      <c r="A2976" s="6" t="inlineStr">
        <is>
          <t>2012-11-01</t>
        </is>
      </c>
      <c r="B2976" s="6" t="n">
        <v>22</v>
      </c>
      <c r="C2976" s="6" t="n">
        <v>0.71261</v>
      </c>
      <c r="D2976" s="6" t="n">
        <v>0.00013</v>
      </c>
      <c r="E2976" s="6">
        <f>C2976*sel_scale</f>
        <v/>
      </c>
      <c r="F2976" s="6">
        <f>IF(AND(B2976&gt;=10,B2976&lt;=14),sel_ev_daily*sel_dayshare/5,IF(OR(B2976&gt;=22,B2976&lt;=5),sel_ev_daily*(1-sel_dayshare)/8,0))</f>
        <v/>
      </c>
    </row>
    <row r="2977">
      <c r="A2977" s="6" t="inlineStr">
        <is>
          <t>2012-11-01</t>
        </is>
      </c>
      <c r="B2977" s="6" t="n">
        <v>23</v>
      </c>
      <c r="C2977" s="6" t="n">
        <v>0.70941</v>
      </c>
      <c r="D2977" s="6" t="n">
        <v>0.00012</v>
      </c>
      <c r="E2977" s="6">
        <f>C2977*sel_scale</f>
        <v/>
      </c>
      <c r="F2977" s="6">
        <f>IF(AND(B2977&gt;=10,B2977&lt;=14),sel_ev_daily*sel_dayshare/5,IF(OR(B2977&gt;=22,B2977&lt;=5),sel_ev_daily*(1-sel_dayshare)/8,0))</f>
        <v/>
      </c>
    </row>
    <row r="2978">
      <c r="A2978" s="6" t="inlineStr">
        <is>
          <t>2012-11-02</t>
        </is>
      </c>
      <c r="B2978" s="6" t="n">
        <v>0</v>
      </c>
      <c r="C2978" s="6" t="n">
        <v>0.75478</v>
      </c>
      <c r="D2978" s="6" t="n">
        <v>5e-05</v>
      </c>
      <c r="E2978" s="6">
        <f>C2978*sel_scale</f>
        <v/>
      </c>
      <c r="F2978" s="6">
        <f>IF(AND(B2978&gt;=10,B2978&lt;=14),sel_ev_daily*sel_dayshare/5,IF(OR(B2978&gt;=22,B2978&lt;=5),sel_ev_daily*(1-sel_dayshare)/8,0))</f>
        <v/>
      </c>
    </row>
    <row r="2979">
      <c r="A2979" s="6" t="inlineStr">
        <is>
          <t>2012-11-02</t>
        </is>
      </c>
      <c r="B2979" s="6" t="n">
        <v>1</v>
      </c>
      <c r="C2979" s="6" t="n">
        <v>0.76376</v>
      </c>
      <c r="D2979" s="6" t="n">
        <v>6e-05</v>
      </c>
      <c r="E2979" s="6">
        <f>C2979*sel_scale</f>
        <v/>
      </c>
      <c r="F2979" s="6">
        <f>IF(AND(B2979&gt;=10,B2979&lt;=14),sel_ev_daily*sel_dayshare/5,IF(OR(B2979&gt;=22,B2979&lt;=5),sel_ev_daily*(1-sel_dayshare)/8,0))</f>
        <v/>
      </c>
    </row>
    <row r="2980">
      <c r="A2980" s="6" t="inlineStr">
        <is>
          <t>2012-11-02</t>
        </is>
      </c>
      <c r="B2980" s="6" t="n">
        <v>2</v>
      </c>
      <c r="C2980" s="6" t="n">
        <v>0.49581</v>
      </c>
      <c r="D2980" s="6" t="n">
        <v>0.00014</v>
      </c>
      <c r="E2980" s="6">
        <f>C2980*sel_scale</f>
        <v/>
      </c>
      <c r="F2980" s="6">
        <f>IF(AND(B2980&gt;=10,B2980&lt;=14),sel_ev_daily*sel_dayshare/5,IF(OR(B2980&gt;=22,B2980&lt;=5),sel_ev_daily*(1-sel_dayshare)/8,0))</f>
        <v/>
      </c>
    </row>
    <row r="2981">
      <c r="A2981" s="6" t="inlineStr">
        <is>
          <t>2012-11-02</t>
        </is>
      </c>
      <c r="B2981" s="6" t="n">
        <v>3</v>
      </c>
      <c r="C2981" s="6" t="n">
        <v>0.3846</v>
      </c>
      <c r="D2981" s="6" t="n">
        <v>6e-05</v>
      </c>
      <c r="E2981" s="6">
        <f>C2981*sel_scale</f>
        <v/>
      </c>
      <c r="F2981" s="6">
        <f>IF(AND(B2981&gt;=10,B2981&lt;=14),sel_ev_daily*sel_dayshare/5,IF(OR(B2981&gt;=22,B2981&lt;=5),sel_ev_daily*(1-sel_dayshare)/8,0))</f>
        <v/>
      </c>
    </row>
    <row r="2982">
      <c r="A2982" s="6" t="inlineStr">
        <is>
          <t>2012-11-02</t>
        </is>
      </c>
      <c r="B2982" s="6" t="n">
        <v>4</v>
      </c>
      <c r="C2982" s="6" t="n">
        <v>0.39878</v>
      </c>
      <c r="D2982" s="6" t="n">
        <v>6e-05</v>
      </c>
      <c r="E2982" s="6">
        <f>C2982*sel_scale</f>
        <v/>
      </c>
      <c r="F2982" s="6">
        <f>IF(AND(B2982&gt;=10,B2982&lt;=14),sel_ev_daily*sel_dayshare/5,IF(OR(B2982&gt;=22,B2982&lt;=5),sel_ev_daily*(1-sel_dayshare)/8,0))</f>
        <v/>
      </c>
    </row>
    <row r="2983">
      <c r="A2983" s="6" t="inlineStr">
        <is>
          <t>2012-11-02</t>
        </is>
      </c>
      <c r="B2983" s="6" t="n">
        <v>5</v>
      </c>
      <c r="C2983" s="6" t="n">
        <v>0.39749</v>
      </c>
      <c r="D2983" s="6" t="n">
        <v>8.000000000000001e-05</v>
      </c>
      <c r="E2983" s="6">
        <f>C2983*sel_scale</f>
        <v/>
      </c>
      <c r="F2983" s="6">
        <f>IF(AND(B2983&gt;=10,B2983&lt;=14),sel_ev_daily*sel_dayshare/5,IF(OR(B2983&gt;=22,B2983&lt;=5),sel_ev_daily*(1-sel_dayshare)/8,0))</f>
        <v/>
      </c>
    </row>
    <row r="2984">
      <c r="A2984" s="6" t="inlineStr">
        <is>
          <t>2012-11-02</t>
        </is>
      </c>
      <c r="B2984" s="6" t="n">
        <v>6</v>
      </c>
      <c r="C2984" s="6" t="n">
        <v>0.6127</v>
      </c>
      <c r="D2984" s="6" t="n">
        <v>0.01142</v>
      </c>
      <c r="E2984" s="6">
        <f>C2984*sel_scale</f>
        <v/>
      </c>
      <c r="F2984" s="6">
        <f>IF(AND(B2984&gt;=10,B2984&lt;=14),sel_ev_daily*sel_dayshare/5,IF(OR(B2984&gt;=22,B2984&lt;=5),sel_ev_daily*(1-sel_dayshare)/8,0))</f>
        <v/>
      </c>
    </row>
    <row r="2985">
      <c r="A2985" s="6" t="inlineStr">
        <is>
          <t>2012-11-02</t>
        </is>
      </c>
      <c r="B2985" s="6" t="n">
        <v>7</v>
      </c>
      <c r="C2985" s="6" t="n">
        <v>0.62959</v>
      </c>
      <c r="D2985" s="6" t="n">
        <v>0.10989</v>
      </c>
      <c r="E2985" s="6">
        <f>C2985*sel_scale</f>
        <v/>
      </c>
      <c r="F2985" s="6">
        <f>IF(AND(B2985&gt;=10,B2985&lt;=14),sel_ev_daily*sel_dayshare/5,IF(OR(B2985&gt;=22,B2985&lt;=5),sel_ev_daily*(1-sel_dayshare)/8,0))</f>
        <v/>
      </c>
    </row>
    <row r="2986">
      <c r="A2986" s="6" t="inlineStr">
        <is>
          <t>2012-11-02</t>
        </is>
      </c>
      <c r="B2986" s="6" t="n">
        <v>8</v>
      </c>
      <c r="C2986" s="6" t="n">
        <v>0.59682</v>
      </c>
      <c r="D2986" s="6" t="n">
        <v>0.29318</v>
      </c>
      <c r="E2986" s="6">
        <f>C2986*sel_scale</f>
        <v/>
      </c>
      <c r="F2986" s="6">
        <f>IF(AND(B2986&gt;=10,B2986&lt;=14),sel_ev_daily*sel_dayshare/5,IF(OR(B2986&gt;=22,B2986&lt;=5),sel_ev_daily*(1-sel_dayshare)/8,0))</f>
        <v/>
      </c>
    </row>
    <row r="2987">
      <c r="A2987" s="6" t="inlineStr">
        <is>
          <t>2012-11-02</t>
        </is>
      </c>
      <c r="B2987" s="6" t="n">
        <v>9</v>
      </c>
      <c r="C2987" s="6" t="n">
        <v>0.5212</v>
      </c>
      <c r="D2987" s="6" t="n">
        <v>0.42788</v>
      </c>
      <c r="E2987" s="6">
        <f>C2987*sel_scale</f>
        <v/>
      </c>
      <c r="F2987" s="6">
        <f>IF(AND(B2987&gt;=10,B2987&lt;=14),sel_ev_daily*sel_dayshare/5,IF(OR(B2987&gt;=22,B2987&lt;=5),sel_ev_daily*(1-sel_dayshare)/8,0))</f>
        <v/>
      </c>
    </row>
    <row r="2988">
      <c r="A2988" s="6" t="inlineStr">
        <is>
          <t>2012-11-02</t>
        </is>
      </c>
      <c r="B2988" s="6" t="n">
        <v>10</v>
      </c>
      <c r="C2988" s="6" t="n">
        <v>0.53412</v>
      </c>
      <c r="D2988" s="6" t="n">
        <v>0.54109</v>
      </c>
      <c r="E2988" s="6">
        <f>C2988*sel_scale</f>
        <v/>
      </c>
      <c r="F2988" s="6">
        <f>IF(AND(B2988&gt;=10,B2988&lt;=14),sel_ev_daily*sel_dayshare/5,IF(OR(B2988&gt;=22,B2988&lt;=5),sel_ev_daily*(1-sel_dayshare)/8,0))</f>
        <v/>
      </c>
    </row>
    <row r="2989">
      <c r="A2989" s="6" t="inlineStr">
        <is>
          <t>2012-11-02</t>
        </is>
      </c>
      <c r="B2989" s="6" t="n">
        <v>11</v>
      </c>
      <c r="C2989" s="6" t="n">
        <v>0.52044</v>
      </c>
      <c r="D2989" s="6" t="n">
        <v>0.66745</v>
      </c>
      <c r="E2989" s="6">
        <f>C2989*sel_scale</f>
        <v/>
      </c>
      <c r="F2989" s="6">
        <f>IF(AND(B2989&gt;=10,B2989&lt;=14),sel_ev_daily*sel_dayshare/5,IF(OR(B2989&gt;=22,B2989&lt;=5),sel_ev_daily*(1-sel_dayshare)/8,0))</f>
        <v/>
      </c>
    </row>
    <row r="2990">
      <c r="A2990" s="6" t="inlineStr">
        <is>
          <t>2012-11-02</t>
        </is>
      </c>
      <c r="B2990" s="6" t="n">
        <v>12</v>
      </c>
      <c r="C2990" s="6" t="n">
        <v>0.50166</v>
      </c>
      <c r="D2990" s="6" t="n">
        <v>0.72233</v>
      </c>
      <c r="E2990" s="6">
        <f>C2990*sel_scale</f>
        <v/>
      </c>
      <c r="F2990" s="6">
        <f>IF(AND(B2990&gt;=10,B2990&lt;=14),sel_ev_daily*sel_dayshare/5,IF(OR(B2990&gt;=22,B2990&lt;=5),sel_ev_daily*(1-sel_dayshare)/8,0))</f>
        <v/>
      </c>
    </row>
    <row r="2991">
      <c r="A2991" s="6" t="inlineStr">
        <is>
          <t>2012-11-02</t>
        </is>
      </c>
      <c r="B2991" s="6" t="n">
        <v>13</v>
      </c>
      <c r="C2991" s="6" t="n">
        <v>0.5174800000000001</v>
      </c>
      <c r="D2991" s="6" t="n">
        <v>0.70329</v>
      </c>
      <c r="E2991" s="6">
        <f>C2991*sel_scale</f>
        <v/>
      </c>
      <c r="F2991" s="6">
        <f>IF(AND(B2991&gt;=10,B2991&lt;=14),sel_ev_daily*sel_dayshare/5,IF(OR(B2991&gt;=22,B2991&lt;=5),sel_ev_daily*(1-sel_dayshare)/8,0))</f>
        <v/>
      </c>
    </row>
    <row r="2992">
      <c r="A2992" s="6" t="inlineStr">
        <is>
          <t>2012-11-02</t>
        </is>
      </c>
      <c r="B2992" s="6" t="n">
        <v>14</v>
      </c>
      <c r="C2992" s="6" t="n">
        <v>0.46462</v>
      </c>
      <c r="D2992" s="6" t="n">
        <v>0.67676</v>
      </c>
      <c r="E2992" s="6">
        <f>C2992*sel_scale</f>
        <v/>
      </c>
      <c r="F2992" s="6">
        <f>IF(AND(B2992&gt;=10,B2992&lt;=14),sel_ev_daily*sel_dayshare/5,IF(OR(B2992&gt;=22,B2992&lt;=5),sel_ev_daily*(1-sel_dayshare)/8,0))</f>
        <v/>
      </c>
    </row>
    <row r="2993">
      <c r="A2993" s="6" t="inlineStr">
        <is>
          <t>2012-11-02</t>
        </is>
      </c>
      <c r="B2993" s="6" t="n">
        <v>15</v>
      </c>
      <c r="C2993" s="6" t="n">
        <v>0.49128</v>
      </c>
      <c r="D2993" s="6" t="n">
        <v>0.53709</v>
      </c>
      <c r="E2993" s="6">
        <f>C2993*sel_scale</f>
        <v/>
      </c>
      <c r="F2993" s="6">
        <f>IF(AND(B2993&gt;=10,B2993&lt;=14),sel_ev_daily*sel_dayshare/5,IF(OR(B2993&gt;=22,B2993&lt;=5),sel_ev_daily*(1-sel_dayshare)/8,0))</f>
        <v/>
      </c>
    </row>
    <row r="2994">
      <c r="A2994" s="6" t="inlineStr">
        <is>
          <t>2012-11-02</t>
        </is>
      </c>
      <c r="B2994" s="6" t="n">
        <v>16</v>
      </c>
      <c r="C2994" s="6" t="n">
        <v>0.56906</v>
      </c>
      <c r="D2994" s="6" t="n">
        <v>0.34406</v>
      </c>
      <c r="E2994" s="6">
        <f>C2994*sel_scale</f>
        <v/>
      </c>
      <c r="F2994" s="6">
        <f>IF(AND(B2994&gt;=10,B2994&lt;=14),sel_ev_daily*sel_dayshare/5,IF(OR(B2994&gt;=22,B2994&lt;=5),sel_ev_daily*(1-sel_dayshare)/8,0))</f>
        <v/>
      </c>
    </row>
    <row r="2995">
      <c r="A2995" s="6" t="inlineStr">
        <is>
          <t>2012-11-02</t>
        </is>
      </c>
      <c r="B2995" s="6" t="n">
        <v>17</v>
      </c>
      <c r="C2995" s="6" t="n">
        <v>0.6929</v>
      </c>
      <c r="D2995" s="6" t="n">
        <v>0.15178</v>
      </c>
      <c r="E2995" s="6">
        <f>C2995*sel_scale</f>
        <v/>
      </c>
      <c r="F2995" s="6">
        <f>IF(AND(B2995&gt;=10,B2995&lt;=14),sel_ev_daily*sel_dayshare/5,IF(OR(B2995&gt;=22,B2995&lt;=5),sel_ev_daily*(1-sel_dayshare)/8,0))</f>
        <v/>
      </c>
    </row>
    <row r="2996">
      <c r="A2996" s="6" t="inlineStr">
        <is>
          <t>2012-11-02</t>
        </is>
      </c>
      <c r="B2996" s="6" t="n">
        <v>18</v>
      </c>
      <c r="C2996" s="6" t="n">
        <v>0.74614</v>
      </c>
      <c r="D2996" s="6" t="n">
        <v>0.03794</v>
      </c>
      <c r="E2996" s="6">
        <f>C2996*sel_scale</f>
        <v/>
      </c>
      <c r="F2996" s="6">
        <f>IF(AND(B2996&gt;=10,B2996&lt;=14),sel_ev_daily*sel_dayshare/5,IF(OR(B2996&gt;=22,B2996&lt;=5),sel_ev_daily*(1-sel_dayshare)/8,0))</f>
        <v/>
      </c>
    </row>
    <row r="2997">
      <c r="A2997" s="6" t="inlineStr">
        <is>
          <t>2012-11-02</t>
        </is>
      </c>
      <c r="B2997" s="6" t="n">
        <v>19</v>
      </c>
      <c r="C2997" s="6" t="n">
        <v>0.7439</v>
      </c>
      <c r="D2997" s="6" t="n">
        <v>0.00052</v>
      </c>
      <c r="E2997" s="6">
        <f>C2997*sel_scale</f>
        <v/>
      </c>
      <c r="F2997" s="6">
        <f>IF(AND(B2997&gt;=10,B2997&lt;=14),sel_ev_daily*sel_dayshare/5,IF(OR(B2997&gt;=22,B2997&lt;=5),sel_ev_daily*(1-sel_dayshare)/8,0))</f>
        <v/>
      </c>
    </row>
    <row r="2998">
      <c r="A2998" s="6" t="inlineStr">
        <is>
          <t>2012-11-02</t>
        </is>
      </c>
      <c r="B2998" s="6" t="n">
        <v>20</v>
      </c>
      <c r="C2998" s="6" t="n">
        <v>0.8012</v>
      </c>
      <c r="D2998" s="6" t="n">
        <v>0.00013</v>
      </c>
      <c r="E2998" s="6">
        <f>C2998*sel_scale</f>
        <v/>
      </c>
      <c r="F2998" s="6">
        <f>IF(AND(B2998&gt;=10,B2998&lt;=14),sel_ev_daily*sel_dayshare/5,IF(OR(B2998&gt;=22,B2998&lt;=5),sel_ev_daily*(1-sel_dayshare)/8,0))</f>
        <v/>
      </c>
    </row>
    <row r="2999">
      <c r="A2999" s="6" t="inlineStr">
        <is>
          <t>2012-11-02</t>
        </is>
      </c>
      <c r="B2999" s="6" t="n">
        <v>21</v>
      </c>
      <c r="C2999" s="6" t="n">
        <v>0.70899</v>
      </c>
      <c r="D2999" s="6" t="n">
        <v>0.00015</v>
      </c>
      <c r="E2999" s="6">
        <f>C2999*sel_scale</f>
        <v/>
      </c>
      <c r="F2999" s="6">
        <f>IF(AND(B2999&gt;=10,B2999&lt;=14),sel_ev_daily*sel_dayshare/5,IF(OR(B2999&gt;=22,B2999&lt;=5),sel_ev_daily*(1-sel_dayshare)/8,0))</f>
        <v/>
      </c>
    </row>
    <row r="3000">
      <c r="A3000" s="6" t="inlineStr">
        <is>
          <t>2012-11-02</t>
        </is>
      </c>
      <c r="B3000" s="6" t="n">
        <v>22</v>
      </c>
      <c r="C3000" s="6" t="n">
        <v>0.64114</v>
      </c>
      <c r="D3000" s="6" t="n">
        <v>0.00015</v>
      </c>
      <c r="E3000" s="6">
        <f>C3000*sel_scale</f>
        <v/>
      </c>
      <c r="F3000" s="6">
        <f>IF(AND(B3000&gt;=10,B3000&lt;=14),sel_ev_daily*sel_dayshare/5,IF(OR(B3000&gt;=22,B3000&lt;=5),sel_ev_daily*(1-sel_dayshare)/8,0))</f>
        <v/>
      </c>
    </row>
    <row r="3001">
      <c r="A3001" s="6" t="inlineStr">
        <is>
          <t>2012-11-02</t>
        </is>
      </c>
      <c r="B3001" s="6" t="n">
        <v>23</v>
      </c>
      <c r="C3001" s="6" t="n">
        <v>0.6887</v>
      </c>
      <c r="D3001" s="6" t="n">
        <v>6.999999999999999e-05</v>
      </c>
      <c r="E3001" s="6">
        <f>C3001*sel_scale</f>
        <v/>
      </c>
      <c r="F3001" s="6">
        <f>IF(AND(B3001&gt;=10,B3001&lt;=14),sel_ev_daily*sel_dayshare/5,IF(OR(B3001&gt;=22,B3001&lt;=5),sel_ev_daily*(1-sel_dayshare)/8,0))</f>
        <v/>
      </c>
    </row>
    <row r="3002">
      <c r="A3002" s="6" t="inlineStr">
        <is>
          <t>2012-11-03</t>
        </is>
      </c>
      <c r="B3002" s="6" t="n">
        <v>0</v>
      </c>
      <c r="C3002" s="6" t="n">
        <v>0.81382</v>
      </c>
      <c r="D3002" s="6" t="n">
        <v>0.0001</v>
      </c>
      <c r="E3002" s="6">
        <f>C3002*sel_scale</f>
        <v/>
      </c>
      <c r="F3002" s="6">
        <f>IF(AND(B3002&gt;=10,B3002&lt;=14),sel_ev_daily*sel_dayshare/5,IF(OR(B3002&gt;=22,B3002&lt;=5),sel_ev_daily*(1-sel_dayshare)/8,0))</f>
        <v/>
      </c>
    </row>
    <row r="3003">
      <c r="A3003" s="6" t="inlineStr">
        <is>
          <t>2012-11-03</t>
        </is>
      </c>
      <c r="B3003" s="6" t="n">
        <v>1</v>
      </c>
      <c r="C3003" s="6" t="n">
        <v>0.84004</v>
      </c>
      <c r="D3003" s="6" t="n">
        <v>5e-05</v>
      </c>
      <c r="E3003" s="6">
        <f>C3003*sel_scale</f>
        <v/>
      </c>
      <c r="F3003" s="6">
        <f>IF(AND(B3003&gt;=10,B3003&lt;=14),sel_ev_daily*sel_dayshare/5,IF(OR(B3003&gt;=22,B3003&lt;=5),sel_ev_daily*(1-sel_dayshare)/8,0))</f>
        <v/>
      </c>
    </row>
    <row r="3004">
      <c r="A3004" s="6" t="inlineStr">
        <is>
          <t>2012-11-03</t>
        </is>
      </c>
      <c r="B3004" s="6" t="n">
        <v>2</v>
      </c>
      <c r="C3004" s="6" t="n">
        <v>0.49944</v>
      </c>
      <c r="D3004" s="6" t="n">
        <v>4e-05</v>
      </c>
      <c r="E3004" s="6">
        <f>C3004*sel_scale</f>
        <v/>
      </c>
      <c r="F3004" s="6">
        <f>IF(AND(B3004&gt;=10,B3004&lt;=14),sel_ev_daily*sel_dayshare/5,IF(OR(B3004&gt;=22,B3004&lt;=5),sel_ev_daily*(1-sel_dayshare)/8,0))</f>
        <v/>
      </c>
    </row>
    <row r="3005">
      <c r="A3005" s="6" t="inlineStr">
        <is>
          <t>2012-11-03</t>
        </is>
      </c>
      <c r="B3005" s="6" t="n">
        <v>3</v>
      </c>
      <c r="C3005" s="6" t="n">
        <v>0.3732</v>
      </c>
      <c r="D3005" s="6" t="n">
        <v>8.000000000000001e-05</v>
      </c>
      <c r="E3005" s="6">
        <f>C3005*sel_scale</f>
        <v/>
      </c>
      <c r="F3005" s="6">
        <f>IF(AND(B3005&gt;=10,B3005&lt;=14),sel_ev_daily*sel_dayshare/5,IF(OR(B3005&gt;=22,B3005&lt;=5),sel_ev_daily*(1-sel_dayshare)/8,0))</f>
        <v/>
      </c>
    </row>
    <row r="3006">
      <c r="A3006" s="6" t="inlineStr">
        <is>
          <t>2012-11-03</t>
        </is>
      </c>
      <c r="B3006" s="6" t="n">
        <v>4</v>
      </c>
      <c r="C3006" s="6" t="n">
        <v>0.36206</v>
      </c>
      <c r="D3006" s="6" t="n">
        <v>3e-05</v>
      </c>
      <c r="E3006" s="6">
        <f>C3006*sel_scale</f>
        <v/>
      </c>
      <c r="F3006" s="6">
        <f>IF(AND(B3006&gt;=10,B3006&lt;=14),sel_ev_daily*sel_dayshare/5,IF(OR(B3006&gt;=22,B3006&lt;=5),sel_ev_daily*(1-sel_dayshare)/8,0))</f>
        <v/>
      </c>
    </row>
    <row r="3007">
      <c r="A3007" s="6" t="inlineStr">
        <is>
          <t>2012-11-03</t>
        </is>
      </c>
      <c r="B3007" s="6" t="n">
        <v>5</v>
      </c>
      <c r="C3007" s="6" t="n">
        <v>0.39055</v>
      </c>
      <c r="D3007" s="6" t="n">
        <v>6e-05</v>
      </c>
      <c r="E3007" s="6">
        <f>C3007*sel_scale</f>
        <v/>
      </c>
      <c r="F3007" s="6">
        <f>IF(AND(B3007&gt;=10,B3007&lt;=14),sel_ev_daily*sel_dayshare/5,IF(OR(B3007&gt;=22,B3007&lt;=5),sel_ev_daily*(1-sel_dayshare)/8,0))</f>
        <v/>
      </c>
    </row>
    <row r="3008">
      <c r="A3008" s="6" t="inlineStr">
        <is>
          <t>2012-11-03</t>
        </is>
      </c>
      <c r="B3008" s="6" t="n">
        <v>6</v>
      </c>
      <c r="C3008" s="6" t="n">
        <v>0.46146</v>
      </c>
      <c r="D3008" s="6" t="n">
        <v>0.00779</v>
      </c>
      <c r="E3008" s="6">
        <f>C3008*sel_scale</f>
        <v/>
      </c>
      <c r="F3008" s="6">
        <f>IF(AND(B3008&gt;=10,B3008&lt;=14),sel_ev_daily*sel_dayshare/5,IF(OR(B3008&gt;=22,B3008&lt;=5),sel_ev_daily*(1-sel_dayshare)/8,0))</f>
        <v/>
      </c>
    </row>
    <row r="3009">
      <c r="A3009" s="6" t="inlineStr">
        <is>
          <t>2012-11-03</t>
        </is>
      </c>
      <c r="B3009" s="6" t="n">
        <v>7</v>
      </c>
      <c r="C3009" s="6" t="n">
        <v>0.60497</v>
      </c>
      <c r="D3009" s="6" t="n">
        <v>0.05842</v>
      </c>
      <c r="E3009" s="6">
        <f>C3009*sel_scale</f>
        <v/>
      </c>
      <c r="F3009" s="6">
        <f>IF(AND(B3009&gt;=10,B3009&lt;=14),sel_ev_daily*sel_dayshare/5,IF(OR(B3009&gt;=22,B3009&lt;=5),sel_ev_daily*(1-sel_dayshare)/8,0))</f>
        <v/>
      </c>
    </row>
    <row r="3010">
      <c r="A3010" s="6" t="inlineStr">
        <is>
          <t>2012-11-03</t>
        </is>
      </c>
      <c r="B3010" s="6" t="n">
        <v>8</v>
      </c>
      <c r="C3010" s="6" t="n">
        <v>0.69933</v>
      </c>
      <c r="D3010" s="6" t="n">
        <v>0.15125</v>
      </c>
      <c r="E3010" s="6">
        <f>C3010*sel_scale</f>
        <v/>
      </c>
      <c r="F3010" s="6">
        <f>IF(AND(B3010&gt;=10,B3010&lt;=14),sel_ev_daily*sel_dayshare/5,IF(OR(B3010&gt;=22,B3010&lt;=5),sel_ev_daily*(1-sel_dayshare)/8,0))</f>
        <v/>
      </c>
    </row>
    <row r="3011">
      <c r="A3011" s="6" t="inlineStr">
        <is>
          <t>2012-11-03</t>
        </is>
      </c>
      <c r="B3011" s="6" t="n">
        <v>9</v>
      </c>
      <c r="C3011" s="6" t="n">
        <v>0.71624</v>
      </c>
      <c r="D3011" s="6" t="n">
        <v>0.25984</v>
      </c>
      <c r="E3011" s="6">
        <f>C3011*sel_scale</f>
        <v/>
      </c>
      <c r="F3011" s="6">
        <f>IF(AND(B3011&gt;=10,B3011&lt;=14),sel_ev_daily*sel_dayshare/5,IF(OR(B3011&gt;=22,B3011&lt;=5),sel_ev_daily*(1-sel_dayshare)/8,0))</f>
        <v/>
      </c>
    </row>
    <row r="3012">
      <c r="A3012" s="6" t="inlineStr">
        <is>
          <t>2012-11-03</t>
        </is>
      </c>
      <c r="B3012" s="6" t="n">
        <v>10</v>
      </c>
      <c r="C3012" s="6" t="n">
        <v>0.67321</v>
      </c>
      <c r="D3012" s="6" t="n">
        <v>0.33244</v>
      </c>
      <c r="E3012" s="6">
        <f>C3012*sel_scale</f>
        <v/>
      </c>
      <c r="F3012" s="6">
        <f>IF(AND(B3012&gt;=10,B3012&lt;=14),sel_ev_daily*sel_dayshare/5,IF(OR(B3012&gt;=22,B3012&lt;=5),sel_ev_daily*(1-sel_dayshare)/8,0))</f>
        <v/>
      </c>
    </row>
    <row r="3013">
      <c r="A3013" s="6" t="inlineStr">
        <is>
          <t>2012-11-03</t>
        </is>
      </c>
      <c r="B3013" s="6" t="n">
        <v>11</v>
      </c>
      <c r="C3013" s="6" t="n">
        <v>0.7283500000000001</v>
      </c>
      <c r="D3013" s="6" t="n">
        <v>0.31688</v>
      </c>
      <c r="E3013" s="6">
        <f>C3013*sel_scale</f>
        <v/>
      </c>
      <c r="F3013" s="6">
        <f>IF(AND(B3013&gt;=10,B3013&lt;=14),sel_ev_daily*sel_dayshare/5,IF(OR(B3013&gt;=22,B3013&lt;=5),sel_ev_daily*(1-sel_dayshare)/8,0))</f>
        <v/>
      </c>
    </row>
    <row r="3014">
      <c r="A3014" s="6" t="inlineStr">
        <is>
          <t>2012-11-03</t>
        </is>
      </c>
      <c r="B3014" s="6" t="n">
        <v>12</v>
      </c>
      <c r="C3014" s="6" t="n">
        <v>0.7103699999999999</v>
      </c>
      <c r="D3014" s="6" t="n">
        <v>0.26717</v>
      </c>
      <c r="E3014" s="6">
        <f>C3014*sel_scale</f>
        <v/>
      </c>
      <c r="F3014" s="6">
        <f>IF(AND(B3014&gt;=10,B3014&lt;=14),sel_ev_daily*sel_dayshare/5,IF(OR(B3014&gt;=22,B3014&lt;=5),sel_ev_daily*(1-sel_dayshare)/8,0))</f>
        <v/>
      </c>
    </row>
    <row r="3015">
      <c r="A3015" s="6" t="inlineStr">
        <is>
          <t>2012-11-03</t>
        </is>
      </c>
      <c r="B3015" s="6" t="n">
        <v>13</v>
      </c>
      <c r="C3015" s="6" t="n">
        <v>0.63649</v>
      </c>
      <c r="D3015" s="6" t="n">
        <v>0.25584</v>
      </c>
      <c r="E3015" s="6">
        <f>C3015*sel_scale</f>
        <v/>
      </c>
      <c r="F3015" s="6">
        <f>IF(AND(B3015&gt;=10,B3015&lt;=14),sel_ev_daily*sel_dayshare/5,IF(OR(B3015&gt;=22,B3015&lt;=5),sel_ev_daily*(1-sel_dayshare)/8,0))</f>
        <v/>
      </c>
    </row>
    <row r="3016">
      <c r="A3016" s="6" t="inlineStr">
        <is>
          <t>2012-11-03</t>
        </is>
      </c>
      <c r="B3016" s="6" t="n">
        <v>14</v>
      </c>
      <c r="C3016" s="6" t="n">
        <v>0.63001</v>
      </c>
      <c r="D3016" s="6" t="n">
        <v>0.26956</v>
      </c>
      <c r="E3016" s="6">
        <f>C3016*sel_scale</f>
        <v/>
      </c>
      <c r="F3016" s="6">
        <f>IF(AND(B3016&gt;=10,B3016&lt;=14),sel_ev_daily*sel_dayshare/5,IF(OR(B3016&gt;=22,B3016&lt;=5),sel_ev_daily*(1-sel_dayshare)/8,0))</f>
        <v/>
      </c>
    </row>
    <row r="3017">
      <c r="A3017" s="6" t="inlineStr">
        <is>
          <t>2012-11-03</t>
        </is>
      </c>
      <c r="B3017" s="6" t="n">
        <v>15</v>
      </c>
      <c r="C3017" s="6" t="n">
        <v>0.64307</v>
      </c>
      <c r="D3017" s="6" t="n">
        <v>0.20217</v>
      </c>
      <c r="E3017" s="6">
        <f>C3017*sel_scale</f>
        <v/>
      </c>
      <c r="F3017" s="6">
        <f>IF(AND(B3017&gt;=10,B3017&lt;=14),sel_ev_daily*sel_dayshare/5,IF(OR(B3017&gt;=22,B3017&lt;=5),sel_ev_daily*(1-sel_dayshare)/8,0))</f>
        <v/>
      </c>
    </row>
    <row r="3018">
      <c r="A3018" s="6" t="inlineStr">
        <is>
          <t>2012-11-03</t>
        </is>
      </c>
      <c r="B3018" s="6" t="n">
        <v>16</v>
      </c>
      <c r="C3018" s="6" t="n">
        <v>0.66299</v>
      </c>
      <c r="D3018" s="6" t="n">
        <v>0.14575</v>
      </c>
      <c r="E3018" s="6">
        <f>C3018*sel_scale</f>
        <v/>
      </c>
      <c r="F3018" s="6">
        <f>IF(AND(B3018&gt;=10,B3018&lt;=14),sel_ev_daily*sel_dayshare/5,IF(OR(B3018&gt;=22,B3018&lt;=5),sel_ev_daily*(1-sel_dayshare)/8,0))</f>
        <v/>
      </c>
    </row>
    <row r="3019">
      <c r="A3019" s="6" t="inlineStr">
        <is>
          <t>2012-11-03</t>
        </is>
      </c>
      <c r="B3019" s="6" t="n">
        <v>17</v>
      </c>
      <c r="C3019" s="6" t="n">
        <v>0.77686</v>
      </c>
      <c r="D3019" s="6" t="n">
        <v>0.09445000000000001</v>
      </c>
      <c r="E3019" s="6">
        <f>C3019*sel_scale</f>
        <v/>
      </c>
      <c r="F3019" s="6">
        <f>IF(AND(B3019&gt;=10,B3019&lt;=14),sel_ev_daily*sel_dayshare/5,IF(OR(B3019&gt;=22,B3019&lt;=5),sel_ev_daily*(1-sel_dayshare)/8,0))</f>
        <v/>
      </c>
    </row>
    <row r="3020">
      <c r="A3020" s="6" t="inlineStr">
        <is>
          <t>2012-11-03</t>
        </is>
      </c>
      <c r="B3020" s="6" t="n">
        <v>18</v>
      </c>
      <c r="C3020" s="6" t="n">
        <v>0.78538</v>
      </c>
      <c r="D3020" s="6" t="n">
        <v>0.02155</v>
      </c>
      <c r="E3020" s="6">
        <f>C3020*sel_scale</f>
        <v/>
      </c>
      <c r="F3020" s="6">
        <f>IF(AND(B3020&gt;=10,B3020&lt;=14),sel_ev_daily*sel_dayshare/5,IF(OR(B3020&gt;=22,B3020&lt;=5),sel_ev_daily*(1-sel_dayshare)/8,0))</f>
        <v/>
      </c>
    </row>
    <row r="3021">
      <c r="A3021" s="6" t="inlineStr">
        <is>
          <t>2012-11-03</t>
        </is>
      </c>
      <c r="B3021" s="6" t="n">
        <v>19</v>
      </c>
      <c r="C3021" s="6" t="n">
        <v>0.8063</v>
      </c>
      <c r="D3021" s="6" t="n">
        <v>6e-05</v>
      </c>
      <c r="E3021" s="6">
        <f>C3021*sel_scale</f>
        <v/>
      </c>
      <c r="F3021" s="6">
        <f>IF(AND(B3021&gt;=10,B3021&lt;=14),sel_ev_daily*sel_dayshare/5,IF(OR(B3021&gt;=22,B3021&lt;=5),sel_ev_daily*(1-sel_dayshare)/8,0))</f>
        <v/>
      </c>
    </row>
    <row r="3022">
      <c r="A3022" s="6" t="inlineStr">
        <is>
          <t>2012-11-03</t>
        </is>
      </c>
      <c r="B3022" s="6" t="n">
        <v>20</v>
      </c>
      <c r="C3022" s="6" t="n">
        <v>0.78331</v>
      </c>
      <c r="D3022" s="6" t="n">
        <v>8.000000000000001e-05</v>
      </c>
      <c r="E3022" s="6">
        <f>C3022*sel_scale</f>
        <v/>
      </c>
      <c r="F3022" s="6">
        <f>IF(AND(B3022&gt;=10,B3022&lt;=14),sel_ev_daily*sel_dayshare/5,IF(OR(B3022&gt;=22,B3022&lt;=5),sel_ev_daily*(1-sel_dayshare)/8,0))</f>
        <v/>
      </c>
    </row>
    <row r="3023">
      <c r="A3023" s="6" t="inlineStr">
        <is>
          <t>2012-11-03</t>
        </is>
      </c>
      <c r="B3023" s="6" t="n">
        <v>21</v>
      </c>
      <c r="C3023" s="6" t="n">
        <v>0.70118</v>
      </c>
      <c r="D3023" s="6" t="n">
        <v>9.000000000000001e-05</v>
      </c>
      <c r="E3023" s="6">
        <f>C3023*sel_scale</f>
        <v/>
      </c>
      <c r="F3023" s="6">
        <f>IF(AND(B3023&gt;=10,B3023&lt;=14),sel_ev_daily*sel_dayshare/5,IF(OR(B3023&gt;=22,B3023&lt;=5),sel_ev_daily*(1-sel_dayshare)/8,0))</f>
        <v/>
      </c>
    </row>
    <row r="3024">
      <c r="A3024" s="6" t="inlineStr">
        <is>
          <t>2012-11-03</t>
        </is>
      </c>
      <c r="B3024" s="6" t="n">
        <v>22</v>
      </c>
      <c r="C3024" s="6" t="n">
        <v>0.68476</v>
      </c>
      <c r="D3024" s="6" t="n">
        <v>0.0001</v>
      </c>
      <c r="E3024" s="6">
        <f>C3024*sel_scale</f>
        <v/>
      </c>
      <c r="F3024" s="6">
        <f>IF(AND(B3024&gt;=10,B3024&lt;=14),sel_ev_daily*sel_dayshare/5,IF(OR(B3024&gt;=22,B3024&lt;=5),sel_ev_daily*(1-sel_dayshare)/8,0))</f>
        <v/>
      </c>
    </row>
    <row r="3025">
      <c r="A3025" s="6" t="inlineStr">
        <is>
          <t>2012-11-03</t>
        </is>
      </c>
      <c r="B3025" s="6" t="n">
        <v>23</v>
      </c>
      <c r="C3025" s="6" t="n">
        <v>0.8024</v>
      </c>
      <c r="D3025" s="6" t="n">
        <v>6.999999999999999e-05</v>
      </c>
      <c r="E3025" s="6">
        <f>C3025*sel_scale</f>
        <v/>
      </c>
      <c r="F3025" s="6">
        <f>IF(AND(B3025&gt;=10,B3025&lt;=14),sel_ev_daily*sel_dayshare/5,IF(OR(B3025&gt;=22,B3025&lt;=5),sel_ev_daily*(1-sel_dayshare)/8,0))</f>
        <v/>
      </c>
    </row>
    <row r="3026">
      <c r="A3026" s="6" t="inlineStr">
        <is>
          <t>2012-11-04</t>
        </is>
      </c>
      <c r="B3026" s="6" t="n">
        <v>0</v>
      </c>
      <c r="C3026" s="6" t="n">
        <v>0.78359</v>
      </c>
      <c r="D3026" s="6" t="n">
        <v>6.999999999999999e-05</v>
      </c>
      <c r="E3026" s="6">
        <f>C3026*sel_scale</f>
        <v/>
      </c>
      <c r="F3026" s="6">
        <f>IF(AND(B3026&gt;=10,B3026&lt;=14),sel_ev_daily*sel_dayshare/5,IF(OR(B3026&gt;=22,B3026&lt;=5),sel_ev_daily*(1-sel_dayshare)/8,0))</f>
        <v/>
      </c>
    </row>
    <row r="3027">
      <c r="A3027" s="6" t="inlineStr">
        <is>
          <t>2012-11-04</t>
        </is>
      </c>
      <c r="B3027" s="6" t="n">
        <v>1</v>
      </c>
      <c r="C3027" s="6" t="n">
        <v>0.84928</v>
      </c>
      <c r="D3027" s="6" t="n">
        <v>3e-05</v>
      </c>
      <c r="E3027" s="6">
        <f>C3027*sel_scale</f>
        <v/>
      </c>
      <c r="F3027" s="6">
        <f>IF(AND(B3027&gt;=10,B3027&lt;=14),sel_ev_daily*sel_dayshare/5,IF(OR(B3027&gt;=22,B3027&lt;=5),sel_ev_daily*(1-sel_dayshare)/8,0))</f>
        <v/>
      </c>
    </row>
    <row r="3028">
      <c r="A3028" s="6" t="inlineStr">
        <is>
          <t>2012-11-04</t>
        </is>
      </c>
      <c r="B3028" s="6" t="n">
        <v>2</v>
      </c>
      <c r="C3028" s="6" t="n">
        <v>0.60063</v>
      </c>
      <c r="D3028" s="6" t="n">
        <v>0.0001</v>
      </c>
      <c r="E3028" s="6">
        <f>C3028*sel_scale</f>
        <v/>
      </c>
      <c r="F3028" s="6">
        <f>IF(AND(B3028&gt;=10,B3028&lt;=14),sel_ev_daily*sel_dayshare/5,IF(OR(B3028&gt;=22,B3028&lt;=5),sel_ev_daily*(1-sel_dayshare)/8,0))</f>
        <v/>
      </c>
    </row>
    <row r="3029">
      <c r="A3029" s="6" t="inlineStr">
        <is>
          <t>2012-11-04</t>
        </is>
      </c>
      <c r="B3029" s="6" t="n">
        <v>3</v>
      </c>
      <c r="C3029" s="6" t="n">
        <v>0.42361</v>
      </c>
      <c r="D3029" s="6" t="n">
        <v>6e-05</v>
      </c>
      <c r="E3029" s="6">
        <f>C3029*sel_scale</f>
        <v/>
      </c>
      <c r="F3029" s="6">
        <f>IF(AND(B3029&gt;=10,B3029&lt;=14),sel_ev_daily*sel_dayshare/5,IF(OR(B3029&gt;=22,B3029&lt;=5),sel_ev_daily*(1-sel_dayshare)/8,0))</f>
        <v/>
      </c>
    </row>
    <row r="3030">
      <c r="A3030" s="6" t="inlineStr">
        <is>
          <t>2012-11-04</t>
        </is>
      </c>
      <c r="B3030" s="6" t="n">
        <v>4</v>
      </c>
      <c r="C3030" s="6" t="n">
        <v>0.41644</v>
      </c>
      <c r="D3030" s="6" t="n">
        <v>0.0001</v>
      </c>
      <c r="E3030" s="6">
        <f>C3030*sel_scale</f>
        <v/>
      </c>
      <c r="F3030" s="6">
        <f>IF(AND(B3030&gt;=10,B3030&lt;=14),sel_ev_daily*sel_dayshare/5,IF(OR(B3030&gt;=22,B3030&lt;=5),sel_ev_daily*(1-sel_dayshare)/8,0))</f>
        <v/>
      </c>
    </row>
    <row r="3031">
      <c r="A3031" s="6" t="inlineStr">
        <is>
          <t>2012-11-04</t>
        </is>
      </c>
      <c r="B3031" s="6" t="n">
        <v>5</v>
      </c>
      <c r="C3031" s="6" t="n">
        <v>0.39965</v>
      </c>
      <c r="D3031" s="6" t="n">
        <v>0.00012</v>
      </c>
      <c r="E3031" s="6">
        <f>C3031*sel_scale</f>
        <v/>
      </c>
      <c r="F3031" s="6">
        <f>IF(AND(B3031&gt;=10,B3031&lt;=14),sel_ev_daily*sel_dayshare/5,IF(OR(B3031&gt;=22,B3031&lt;=5),sel_ev_daily*(1-sel_dayshare)/8,0))</f>
        <v/>
      </c>
    </row>
    <row r="3032">
      <c r="A3032" s="6" t="inlineStr">
        <is>
          <t>2012-11-04</t>
        </is>
      </c>
      <c r="B3032" s="6" t="n">
        <v>6</v>
      </c>
      <c r="C3032" s="6" t="n">
        <v>0.47143</v>
      </c>
      <c r="D3032" s="6" t="n">
        <v>0.009520000000000001</v>
      </c>
      <c r="E3032" s="6">
        <f>C3032*sel_scale</f>
        <v/>
      </c>
      <c r="F3032" s="6">
        <f>IF(AND(B3032&gt;=10,B3032&lt;=14),sel_ev_daily*sel_dayshare/5,IF(OR(B3032&gt;=22,B3032&lt;=5),sel_ev_daily*(1-sel_dayshare)/8,0))</f>
        <v/>
      </c>
    </row>
    <row r="3033">
      <c r="A3033" s="6" t="inlineStr">
        <is>
          <t>2012-11-04</t>
        </is>
      </c>
      <c r="B3033" s="6" t="n">
        <v>7</v>
      </c>
      <c r="C3033" s="6" t="n">
        <v>0.54587</v>
      </c>
      <c r="D3033" s="6" t="n">
        <v>0.11873</v>
      </c>
      <c r="E3033" s="6">
        <f>C3033*sel_scale</f>
        <v/>
      </c>
      <c r="F3033" s="6">
        <f>IF(AND(B3033&gt;=10,B3033&lt;=14),sel_ev_daily*sel_dayshare/5,IF(OR(B3033&gt;=22,B3033&lt;=5),sel_ev_daily*(1-sel_dayshare)/8,0))</f>
        <v/>
      </c>
    </row>
    <row r="3034">
      <c r="A3034" s="6" t="inlineStr">
        <is>
          <t>2012-11-04</t>
        </is>
      </c>
      <c r="B3034" s="6" t="n">
        <v>8</v>
      </c>
      <c r="C3034" s="6" t="n">
        <v>0.64501</v>
      </c>
      <c r="D3034" s="6" t="n">
        <v>0.32171</v>
      </c>
      <c r="E3034" s="6">
        <f>C3034*sel_scale</f>
        <v/>
      </c>
      <c r="F3034" s="6">
        <f>IF(AND(B3034&gt;=10,B3034&lt;=14),sel_ev_daily*sel_dayshare/5,IF(OR(B3034&gt;=22,B3034&lt;=5),sel_ev_daily*(1-sel_dayshare)/8,0))</f>
        <v/>
      </c>
    </row>
    <row r="3035">
      <c r="A3035" s="6" t="inlineStr">
        <is>
          <t>2012-11-04</t>
        </is>
      </c>
      <c r="B3035" s="6" t="n">
        <v>9</v>
      </c>
      <c r="C3035" s="6" t="n">
        <v>0.68609</v>
      </c>
      <c r="D3035" s="6" t="n">
        <v>0.42351</v>
      </c>
      <c r="E3035" s="6">
        <f>C3035*sel_scale</f>
        <v/>
      </c>
      <c r="F3035" s="6">
        <f>IF(AND(B3035&gt;=10,B3035&lt;=14),sel_ev_daily*sel_dayshare/5,IF(OR(B3035&gt;=22,B3035&lt;=5),sel_ev_daily*(1-sel_dayshare)/8,0))</f>
        <v/>
      </c>
    </row>
    <row r="3036">
      <c r="A3036" s="6" t="inlineStr">
        <is>
          <t>2012-11-04</t>
        </is>
      </c>
      <c r="B3036" s="6" t="n">
        <v>10</v>
      </c>
      <c r="C3036" s="6" t="n">
        <v>0.65271</v>
      </c>
      <c r="D3036" s="6" t="n">
        <v>0.49545</v>
      </c>
      <c r="E3036" s="6">
        <f>C3036*sel_scale</f>
        <v/>
      </c>
      <c r="F3036" s="6">
        <f>IF(AND(B3036&gt;=10,B3036&lt;=14),sel_ev_daily*sel_dayshare/5,IF(OR(B3036&gt;=22,B3036&lt;=5),sel_ev_daily*(1-sel_dayshare)/8,0))</f>
        <v/>
      </c>
    </row>
    <row r="3037">
      <c r="A3037" s="6" t="inlineStr">
        <is>
          <t>2012-11-04</t>
        </is>
      </c>
      <c r="B3037" s="6" t="n">
        <v>11</v>
      </c>
      <c r="C3037" s="6" t="n">
        <v>0.64523</v>
      </c>
      <c r="D3037" s="6" t="n">
        <v>0.61107</v>
      </c>
      <c r="E3037" s="6">
        <f>C3037*sel_scale</f>
        <v/>
      </c>
      <c r="F3037" s="6">
        <f>IF(AND(B3037&gt;=10,B3037&lt;=14),sel_ev_daily*sel_dayshare/5,IF(OR(B3037&gt;=22,B3037&lt;=5),sel_ev_daily*(1-sel_dayshare)/8,0))</f>
        <v/>
      </c>
    </row>
    <row r="3038">
      <c r="A3038" s="6" t="inlineStr">
        <is>
          <t>2012-11-04</t>
        </is>
      </c>
      <c r="B3038" s="6" t="n">
        <v>12</v>
      </c>
      <c r="C3038" s="6" t="n">
        <v>0.64454</v>
      </c>
      <c r="D3038" s="6" t="n">
        <v>0.68615</v>
      </c>
      <c r="E3038" s="6">
        <f>C3038*sel_scale</f>
        <v/>
      </c>
      <c r="F3038" s="6">
        <f>IF(AND(B3038&gt;=10,B3038&lt;=14),sel_ev_daily*sel_dayshare/5,IF(OR(B3038&gt;=22,B3038&lt;=5),sel_ev_daily*(1-sel_dayshare)/8,0))</f>
        <v/>
      </c>
    </row>
    <row r="3039">
      <c r="A3039" s="6" t="inlineStr">
        <is>
          <t>2012-11-04</t>
        </is>
      </c>
      <c r="B3039" s="6" t="n">
        <v>13</v>
      </c>
      <c r="C3039" s="6" t="n">
        <v>0.66581</v>
      </c>
      <c r="D3039" s="6" t="n">
        <v>0.70852</v>
      </c>
      <c r="E3039" s="6">
        <f>C3039*sel_scale</f>
        <v/>
      </c>
      <c r="F3039" s="6">
        <f>IF(AND(B3039&gt;=10,B3039&lt;=14),sel_ev_daily*sel_dayshare/5,IF(OR(B3039&gt;=22,B3039&lt;=5),sel_ev_daily*(1-sel_dayshare)/8,0))</f>
        <v/>
      </c>
    </row>
    <row r="3040">
      <c r="A3040" s="6" t="inlineStr">
        <is>
          <t>2012-11-04</t>
        </is>
      </c>
      <c r="B3040" s="6" t="n">
        <v>14</v>
      </c>
      <c r="C3040" s="6" t="n">
        <v>0.601</v>
      </c>
      <c r="D3040" s="6" t="n">
        <v>0.65257</v>
      </c>
      <c r="E3040" s="6">
        <f>C3040*sel_scale</f>
        <v/>
      </c>
      <c r="F3040" s="6">
        <f>IF(AND(B3040&gt;=10,B3040&lt;=14),sel_ev_daily*sel_dayshare/5,IF(OR(B3040&gt;=22,B3040&lt;=5),sel_ev_daily*(1-sel_dayshare)/8,0))</f>
        <v/>
      </c>
    </row>
    <row r="3041">
      <c r="A3041" s="6" t="inlineStr">
        <is>
          <t>2012-11-04</t>
        </is>
      </c>
      <c r="B3041" s="6" t="n">
        <v>15</v>
      </c>
      <c r="C3041" s="6" t="n">
        <v>0.61261</v>
      </c>
      <c r="D3041" s="6" t="n">
        <v>0.52413</v>
      </c>
      <c r="E3041" s="6">
        <f>C3041*sel_scale</f>
        <v/>
      </c>
      <c r="F3041" s="6">
        <f>IF(AND(B3041&gt;=10,B3041&lt;=14),sel_ev_daily*sel_dayshare/5,IF(OR(B3041&gt;=22,B3041&lt;=5),sel_ev_daily*(1-sel_dayshare)/8,0))</f>
        <v/>
      </c>
    </row>
    <row r="3042">
      <c r="A3042" s="6" t="inlineStr">
        <is>
          <t>2012-11-04</t>
        </is>
      </c>
      <c r="B3042" s="6" t="n">
        <v>16</v>
      </c>
      <c r="C3042" s="6" t="n">
        <v>0.61646</v>
      </c>
      <c r="D3042" s="6" t="n">
        <v>0.35049</v>
      </c>
      <c r="E3042" s="6">
        <f>C3042*sel_scale</f>
        <v/>
      </c>
      <c r="F3042" s="6">
        <f>IF(AND(B3042&gt;=10,B3042&lt;=14),sel_ev_daily*sel_dayshare/5,IF(OR(B3042&gt;=22,B3042&lt;=5),sel_ev_daily*(1-sel_dayshare)/8,0))</f>
        <v/>
      </c>
    </row>
    <row r="3043">
      <c r="A3043" s="6" t="inlineStr">
        <is>
          <t>2012-11-04</t>
        </is>
      </c>
      <c r="B3043" s="6" t="n">
        <v>17</v>
      </c>
      <c r="C3043" s="6" t="n">
        <v>0.76645</v>
      </c>
      <c r="D3043" s="6" t="n">
        <v>0.16546</v>
      </c>
      <c r="E3043" s="6">
        <f>C3043*sel_scale</f>
        <v/>
      </c>
      <c r="F3043" s="6">
        <f>IF(AND(B3043&gt;=10,B3043&lt;=14),sel_ev_daily*sel_dayshare/5,IF(OR(B3043&gt;=22,B3043&lt;=5),sel_ev_daily*(1-sel_dayshare)/8,0))</f>
        <v/>
      </c>
    </row>
    <row r="3044">
      <c r="A3044" s="6" t="inlineStr">
        <is>
          <t>2012-11-04</t>
        </is>
      </c>
      <c r="B3044" s="6" t="n">
        <v>18</v>
      </c>
      <c r="C3044" s="6" t="n">
        <v>0.80165</v>
      </c>
      <c r="D3044" s="6" t="n">
        <v>0.04268</v>
      </c>
      <c r="E3044" s="6">
        <f>C3044*sel_scale</f>
        <v/>
      </c>
      <c r="F3044" s="6">
        <f>IF(AND(B3044&gt;=10,B3044&lt;=14),sel_ev_daily*sel_dayshare/5,IF(OR(B3044&gt;=22,B3044&lt;=5),sel_ev_daily*(1-sel_dayshare)/8,0))</f>
        <v/>
      </c>
    </row>
    <row r="3045">
      <c r="A3045" s="6" t="inlineStr">
        <is>
          <t>2012-11-04</t>
        </is>
      </c>
      <c r="B3045" s="6" t="n">
        <v>19</v>
      </c>
      <c r="C3045" s="6" t="n">
        <v>0.82643</v>
      </c>
      <c r="D3045" s="6" t="n">
        <v>0.0007</v>
      </c>
      <c r="E3045" s="6">
        <f>C3045*sel_scale</f>
        <v/>
      </c>
      <c r="F3045" s="6">
        <f>IF(AND(B3045&gt;=10,B3045&lt;=14),sel_ev_daily*sel_dayshare/5,IF(OR(B3045&gt;=22,B3045&lt;=5),sel_ev_daily*(1-sel_dayshare)/8,0))</f>
        <v/>
      </c>
    </row>
    <row r="3046">
      <c r="A3046" s="6" t="inlineStr">
        <is>
          <t>2012-11-04</t>
        </is>
      </c>
      <c r="B3046" s="6" t="n">
        <v>20</v>
      </c>
      <c r="C3046" s="6" t="n">
        <v>0.8303199999999999</v>
      </c>
      <c r="D3046" s="6" t="n">
        <v>6e-05</v>
      </c>
      <c r="E3046" s="6">
        <f>C3046*sel_scale</f>
        <v/>
      </c>
      <c r="F3046" s="6">
        <f>IF(AND(B3046&gt;=10,B3046&lt;=14),sel_ev_daily*sel_dayshare/5,IF(OR(B3046&gt;=22,B3046&lt;=5),sel_ev_daily*(1-sel_dayshare)/8,0))</f>
        <v/>
      </c>
    </row>
    <row r="3047">
      <c r="A3047" s="6" t="inlineStr">
        <is>
          <t>2012-11-04</t>
        </is>
      </c>
      <c r="B3047" s="6" t="n">
        <v>21</v>
      </c>
      <c r="C3047" s="6" t="n">
        <v>0.7355699999999999</v>
      </c>
      <c r="D3047" s="6" t="n">
        <v>9.000000000000001e-05</v>
      </c>
      <c r="E3047" s="6">
        <f>C3047*sel_scale</f>
        <v/>
      </c>
      <c r="F3047" s="6">
        <f>IF(AND(B3047&gt;=10,B3047&lt;=14),sel_ev_daily*sel_dayshare/5,IF(OR(B3047&gt;=22,B3047&lt;=5),sel_ev_daily*(1-sel_dayshare)/8,0))</f>
        <v/>
      </c>
    </row>
    <row r="3048">
      <c r="A3048" s="6" t="inlineStr">
        <is>
          <t>2012-11-04</t>
        </is>
      </c>
      <c r="B3048" s="6" t="n">
        <v>22</v>
      </c>
      <c r="C3048" s="6" t="n">
        <v>0.64685</v>
      </c>
      <c r="D3048" s="6" t="n">
        <v>5e-05</v>
      </c>
      <c r="E3048" s="6">
        <f>C3048*sel_scale</f>
        <v/>
      </c>
      <c r="F3048" s="6">
        <f>IF(AND(B3048&gt;=10,B3048&lt;=14),sel_ev_daily*sel_dayshare/5,IF(OR(B3048&gt;=22,B3048&lt;=5),sel_ev_daily*(1-sel_dayshare)/8,0))</f>
        <v/>
      </c>
    </row>
    <row r="3049">
      <c r="A3049" s="6" t="inlineStr">
        <is>
          <t>2012-11-04</t>
        </is>
      </c>
      <c r="B3049" s="6" t="n">
        <v>23</v>
      </c>
      <c r="C3049" s="6" t="n">
        <v>0.65444</v>
      </c>
      <c r="D3049" s="6" t="n">
        <v>9.000000000000001e-05</v>
      </c>
      <c r="E3049" s="6">
        <f>C3049*sel_scale</f>
        <v/>
      </c>
      <c r="F3049" s="6">
        <f>IF(AND(B3049&gt;=10,B3049&lt;=14),sel_ev_daily*sel_dayshare/5,IF(OR(B3049&gt;=22,B3049&lt;=5),sel_ev_daily*(1-sel_dayshare)/8,0))</f>
        <v/>
      </c>
    </row>
    <row r="3050">
      <c r="A3050" s="6" t="inlineStr">
        <is>
          <t>2012-11-05</t>
        </is>
      </c>
      <c r="B3050" s="6" t="n">
        <v>0</v>
      </c>
      <c r="C3050" s="6" t="n">
        <v>0.70053</v>
      </c>
      <c r="D3050" s="6" t="n">
        <v>6.999999999999999e-05</v>
      </c>
      <c r="E3050" s="6">
        <f>C3050*sel_scale</f>
        <v/>
      </c>
      <c r="F3050" s="6">
        <f>IF(AND(B3050&gt;=10,B3050&lt;=14),sel_ev_daily*sel_dayshare/5,IF(OR(B3050&gt;=22,B3050&lt;=5),sel_ev_daily*(1-sel_dayshare)/8,0))</f>
        <v/>
      </c>
    </row>
    <row r="3051">
      <c r="A3051" s="6" t="inlineStr">
        <is>
          <t>2012-11-05</t>
        </is>
      </c>
      <c r="B3051" s="6" t="n">
        <v>1</v>
      </c>
      <c r="C3051" s="6" t="n">
        <v>0.7890200000000001</v>
      </c>
      <c r="D3051" s="6" t="n">
        <v>8.000000000000001e-05</v>
      </c>
      <c r="E3051" s="6">
        <f>C3051*sel_scale</f>
        <v/>
      </c>
      <c r="F3051" s="6">
        <f>IF(AND(B3051&gt;=10,B3051&lt;=14),sel_ev_daily*sel_dayshare/5,IF(OR(B3051&gt;=22,B3051&lt;=5),sel_ev_daily*(1-sel_dayshare)/8,0))</f>
        <v/>
      </c>
    </row>
    <row r="3052">
      <c r="A3052" s="6" t="inlineStr">
        <is>
          <t>2012-11-05</t>
        </is>
      </c>
      <c r="B3052" s="6" t="n">
        <v>2</v>
      </c>
      <c r="C3052" s="6" t="n">
        <v>0.51474</v>
      </c>
      <c r="D3052" s="6" t="n">
        <v>6e-05</v>
      </c>
      <c r="E3052" s="6">
        <f>C3052*sel_scale</f>
        <v/>
      </c>
      <c r="F3052" s="6">
        <f>IF(AND(B3052&gt;=10,B3052&lt;=14),sel_ev_daily*sel_dayshare/5,IF(OR(B3052&gt;=22,B3052&lt;=5),sel_ev_daily*(1-sel_dayshare)/8,0))</f>
        <v/>
      </c>
    </row>
    <row r="3053">
      <c r="A3053" s="6" t="inlineStr">
        <is>
          <t>2012-11-05</t>
        </is>
      </c>
      <c r="B3053" s="6" t="n">
        <v>3</v>
      </c>
      <c r="C3053" s="6" t="n">
        <v>0.39346</v>
      </c>
      <c r="D3053" s="6" t="n">
        <v>0.00013</v>
      </c>
      <c r="E3053" s="6">
        <f>C3053*sel_scale</f>
        <v/>
      </c>
      <c r="F3053" s="6">
        <f>IF(AND(B3053&gt;=10,B3053&lt;=14),sel_ev_daily*sel_dayshare/5,IF(OR(B3053&gt;=22,B3053&lt;=5),sel_ev_daily*(1-sel_dayshare)/8,0))</f>
        <v/>
      </c>
    </row>
    <row r="3054">
      <c r="A3054" s="6" t="inlineStr">
        <is>
          <t>2012-11-05</t>
        </is>
      </c>
      <c r="B3054" s="6" t="n">
        <v>4</v>
      </c>
      <c r="C3054" s="6" t="n">
        <v>0.37486</v>
      </c>
      <c r="D3054" s="6" t="n">
        <v>0.0001</v>
      </c>
      <c r="E3054" s="6">
        <f>C3054*sel_scale</f>
        <v/>
      </c>
      <c r="F3054" s="6">
        <f>IF(AND(B3054&gt;=10,B3054&lt;=14),sel_ev_daily*sel_dayshare/5,IF(OR(B3054&gt;=22,B3054&lt;=5),sel_ev_daily*(1-sel_dayshare)/8,0))</f>
        <v/>
      </c>
    </row>
    <row r="3055">
      <c r="A3055" s="6" t="inlineStr">
        <is>
          <t>2012-11-05</t>
        </is>
      </c>
      <c r="B3055" s="6" t="n">
        <v>5</v>
      </c>
      <c r="C3055" s="6" t="n">
        <v>0.4384</v>
      </c>
      <c r="D3055" s="6" t="n">
        <v>0.00011</v>
      </c>
      <c r="E3055" s="6">
        <f>C3055*sel_scale</f>
        <v/>
      </c>
      <c r="F3055" s="6">
        <f>IF(AND(B3055&gt;=10,B3055&lt;=14),sel_ev_daily*sel_dayshare/5,IF(OR(B3055&gt;=22,B3055&lt;=5),sel_ev_daily*(1-sel_dayshare)/8,0))</f>
        <v/>
      </c>
    </row>
    <row r="3056">
      <c r="A3056" s="6" t="inlineStr">
        <is>
          <t>2012-11-05</t>
        </is>
      </c>
      <c r="B3056" s="6" t="n">
        <v>6</v>
      </c>
      <c r="C3056" s="6" t="n">
        <v>0.57926</v>
      </c>
      <c r="D3056" s="6" t="n">
        <v>0.02383</v>
      </c>
      <c r="E3056" s="6">
        <f>C3056*sel_scale</f>
        <v/>
      </c>
      <c r="F3056" s="6">
        <f>IF(AND(B3056&gt;=10,B3056&lt;=14),sel_ev_daily*sel_dayshare/5,IF(OR(B3056&gt;=22,B3056&lt;=5),sel_ev_daily*(1-sel_dayshare)/8,0))</f>
        <v/>
      </c>
    </row>
    <row r="3057">
      <c r="A3057" s="6" t="inlineStr">
        <is>
          <t>2012-11-05</t>
        </is>
      </c>
      <c r="B3057" s="6" t="n">
        <v>7</v>
      </c>
      <c r="C3057" s="6" t="n">
        <v>0.6469200000000001</v>
      </c>
      <c r="D3057" s="6" t="n">
        <v>0.14409</v>
      </c>
      <c r="E3057" s="6">
        <f>C3057*sel_scale</f>
        <v/>
      </c>
      <c r="F3057" s="6">
        <f>IF(AND(B3057&gt;=10,B3057&lt;=14),sel_ev_daily*sel_dayshare/5,IF(OR(B3057&gt;=22,B3057&lt;=5),sel_ev_daily*(1-sel_dayshare)/8,0))</f>
        <v/>
      </c>
    </row>
    <row r="3058">
      <c r="A3058" s="6" t="inlineStr">
        <is>
          <t>2012-11-05</t>
        </is>
      </c>
      <c r="B3058" s="6" t="n">
        <v>8</v>
      </c>
      <c r="C3058" s="6" t="n">
        <v>0.61753</v>
      </c>
      <c r="D3058" s="6" t="n">
        <v>0.33014</v>
      </c>
      <c r="E3058" s="6">
        <f>C3058*sel_scale</f>
        <v/>
      </c>
      <c r="F3058" s="6">
        <f>IF(AND(B3058&gt;=10,B3058&lt;=14),sel_ev_daily*sel_dayshare/5,IF(OR(B3058&gt;=22,B3058&lt;=5),sel_ev_daily*(1-sel_dayshare)/8,0))</f>
        <v/>
      </c>
    </row>
    <row r="3059">
      <c r="A3059" s="6" t="inlineStr">
        <is>
          <t>2012-11-05</t>
        </is>
      </c>
      <c r="B3059" s="6" t="n">
        <v>9</v>
      </c>
      <c r="C3059" s="6" t="n">
        <v>0.52252</v>
      </c>
      <c r="D3059" s="6" t="n">
        <v>0.50404</v>
      </c>
      <c r="E3059" s="6">
        <f>C3059*sel_scale</f>
        <v/>
      </c>
      <c r="F3059" s="6">
        <f>IF(AND(B3059&gt;=10,B3059&lt;=14),sel_ev_daily*sel_dayshare/5,IF(OR(B3059&gt;=22,B3059&lt;=5),sel_ev_daily*(1-sel_dayshare)/8,0))</f>
        <v/>
      </c>
    </row>
    <row r="3060">
      <c r="A3060" s="6" t="inlineStr">
        <is>
          <t>2012-11-05</t>
        </is>
      </c>
      <c r="B3060" s="6" t="n">
        <v>10</v>
      </c>
      <c r="C3060" s="6" t="n">
        <v>0.46802</v>
      </c>
      <c r="D3060" s="6" t="n">
        <v>0.6393</v>
      </c>
      <c r="E3060" s="6">
        <f>C3060*sel_scale</f>
        <v/>
      </c>
      <c r="F3060" s="6">
        <f>IF(AND(B3060&gt;=10,B3060&lt;=14),sel_ev_daily*sel_dayshare/5,IF(OR(B3060&gt;=22,B3060&lt;=5),sel_ev_daily*(1-sel_dayshare)/8,0))</f>
        <v/>
      </c>
    </row>
    <row r="3061">
      <c r="A3061" s="6" t="inlineStr">
        <is>
          <t>2012-11-05</t>
        </is>
      </c>
      <c r="B3061" s="6" t="n">
        <v>11</v>
      </c>
      <c r="C3061" s="6" t="n">
        <v>0.5216499999999999</v>
      </c>
      <c r="D3061" s="6" t="n">
        <v>0.72167</v>
      </c>
      <c r="E3061" s="6">
        <f>C3061*sel_scale</f>
        <v/>
      </c>
      <c r="F3061" s="6">
        <f>IF(AND(B3061&gt;=10,B3061&lt;=14),sel_ev_daily*sel_dayshare/5,IF(OR(B3061&gt;=22,B3061&lt;=5),sel_ev_daily*(1-sel_dayshare)/8,0))</f>
        <v/>
      </c>
    </row>
    <row r="3062">
      <c r="A3062" s="6" t="inlineStr">
        <is>
          <t>2012-11-05</t>
        </is>
      </c>
      <c r="B3062" s="6" t="n">
        <v>12</v>
      </c>
      <c r="C3062" s="6" t="n">
        <v>0.56723</v>
      </c>
      <c r="D3062" s="6" t="n">
        <v>0.74752</v>
      </c>
      <c r="E3062" s="6">
        <f>C3062*sel_scale</f>
        <v/>
      </c>
      <c r="F3062" s="6">
        <f>IF(AND(B3062&gt;=10,B3062&lt;=14),sel_ev_daily*sel_dayshare/5,IF(OR(B3062&gt;=22,B3062&lt;=5),sel_ev_daily*(1-sel_dayshare)/8,0))</f>
        <v/>
      </c>
    </row>
    <row r="3063">
      <c r="A3063" s="6" t="inlineStr">
        <is>
          <t>2012-11-05</t>
        </is>
      </c>
      <c r="B3063" s="6" t="n">
        <v>13</v>
      </c>
      <c r="C3063" s="6" t="n">
        <v>0.57154</v>
      </c>
      <c r="D3063" s="6" t="n">
        <v>0.67974</v>
      </c>
      <c r="E3063" s="6">
        <f>C3063*sel_scale</f>
        <v/>
      </c>
      <c r="F3063" s="6">
        <f>IF(AND(B3063&gt;=10,B3063&lt;=14),sel_ev_daily*sel_dayshare/5,IF(OR(B3063&gt;=22,B3063&lt;=5),sel_ev_daily*(1-sel_dayshare)/8,0))</f>
        <v/>
      </c>
    </row>
    <row r="3064">
      <c r="A3064" s="6" t="inlineStr">
        <is>
          <t>2012-11-05</t>
        </is>
      </c>
      <c r="B3064" s="6" t="n">
        <v>14</v>
      </c>
      <c r="C3064" s="6" t="n">
        <v>0.55608</v>
      </c>
      <c r="D3064" s="6" t="n">
        <v>0.55581</v>
      </c>
      <c r="E3064" s="6">
        <f>C3064*sel_scale</f>
        <v/>
      </c>
      <c r="F3064" s="6">
        <f>IF(AND(B3064&gt;=10,B3064&lt;=14),sel_ev_daily*sel_dayshare/5,IF(OR(B3064&gt;=22,B3064&lt;=5),sel_ev_daily*(1-sel_dayshare)/8,0))</f>
        <v/>
      </c>
    </row>
    <row r="3065">
      <c r="A3065" s="6" t="inlineStr">
        <is>
          <t>2012-11-05</t>
        </is>
      </c>
      <c r="B3065" s="6" t="n">
        <v>15</v>
      </c>
      <c r="C3065" s="6" t="n">
        <v>0.5329199999999999</v>
      </c>
      <c r="D3065" s="6" t="n">
        <v>0.46814</v>
      </c>
      <c r="E3065" s="6">
        <f>C3065*sel_scale</f>
        <v/>
      </c>
      <c r="F3065" s="6">
        <f>IF(AND(B3065&gt;=10,B3065&lt;=14),sel_ev_daily*sel_dayshare/5,IF(OR(B3065&gt;=22,B3065&lt;=5),sel_ev_daily*(1-sel_dayshare)/8,0))</f>
        <v/>
      </c>
    </row>
    <row r="3066">
      <c r="A3066" s="6" t="inlineStr">
        <is>
          <t>2012-11-05</t>
        </is>
      </c>
      <c r="B3066" s="6" t="n">
        <v>16</v>
      </c>
      <c r="C3066" s="6" t="n">
        <v>0.57308</v>
      </c>
      <c r="D3066" s="6" t="n">
        <v>0.35086</v>
      </c>
      <c r="E3066" s="6">
        <f>C3066*sel_scale</f>
        <v/>
      </c>
      <c r="F3066" s="6">
        <f>IF(AND(B3066&gt;=10,B3066&lt;=14),sel_ev_daily*sel_dayshare/5,IF(OR(B3066&gt;=22,B3066&lt;=5),sel_ev_daily*(1-sel_dayshare)/8,0))</f>
        <v/>
      </c>
    </row>
    <row r="3067">
      <c r="A3067" s="6" t="inlineStr">
        <is>
          <t>2012-11-05</t>
        </is>
      </c>
      <c r="B3067" s="6" t="n">
        <v>17</v>
      </c>
      <c r="C3067" s="6" t="n">
        <v>0.78548</v>
      </c>
      <c r="D3067" s="6" t="n">
        <v>0.1515</v>
      </c>
      <c r="E3067" s="6">
        <f>C3067*sel_scale</f>
        <v/>
      </c>
      <c r="F3067" s="6">
        <f>IF(AND(B3067&gt;=10,B3067&lt;=14),sel_ev_daily*sel_dayshare/5,IF(OR(B3067&gt;=22,B3067&lt;=5),sel_ev_daily*(1-sel_dayshare)/8,0))</f>
        <v/>
      </c>
    </row>
    <row r="3068">
      <c r="A3068" s="6" t="inlineStr">
        <is>
          <t>2012-11-05</t>
        </is>
      </c>
      <c r="B3068" s="6" t="n">
        <v>18</v>
      </c>
      <c r="C3068" s="6" t="n">
        <v>0.88653</v>
      </c>
      <c r="D3068" s="6" t="n">
        <v>0.03325</v>
      </c>
      <c r="E3068" s="6">
        <f>C3068*sel_scale</f>
        <v/>
      </c>
      <c r="F3068" s="6">
        <f>IF(AND(B3068&gt;=10,B3068&lt;=14),sel_ev_daily*sel_dayshare/5,IF(OR(B3068&gt;=22,B3068&lt;=5),sel_ev_daily*(1-sel_dayshare)/8,0))</f>
        <v/>
      </c>
    </row>
    <row r="3069">
      <c r="A3069" s="6" t="inlineStr">
        <is>
          <t>2012-11-05</t>
        </is>
      </c>
      <c r="B3069" s="6" t="n">
        <v>19</v>
      </c>
      <c r="C3069" s="6" t="n">
        <v>0.87152</v>
      </c>
      <c r="D3069" s="6" t="n">
        <v>0.00014</v>
      </c>
      <c r="E3069" s="6">
        <f>C3069*sel_scale</f>
        <v/>
      </c>
      <c r="F3069" s="6">
        <f>IF(AND(B3069&gt;=10,B3069&lt;=14),sel_ev_daily*sel_dayshare/5,IF(OR(B3069&gt;=22,B3069&lt;=5),sel_ev_daily*(1-sel_dayshare)/8,0))</f>
        <v/>
      </c>
    </row>
    <row r="3070">
      <c r="A3070" s="6" t="inlineStr">
        <is>
          <t>2012-11-05</t>
        </is>
      </c>
      <c r="B3070" s="6" t="n">
        <v>20</v>
      </c>
      <c r="C3070" s="6" t="n">
        <v>0.8656199999999999</v>
      </c>
      <c r="D3070" s="6" t="n">
        <v>0.00011</v>
      </c>
      <c r="E3070" s="6">
        <f>C3070*sel_scale</f>
        <v/>
      </c>
      <c r="F3070" s="6">
        <f>IF(AND(B3070&gt;=10,B3070&lt;=14),sel_ev_daily*sel_dayshare/5,IF(OR(B3070&gt;=22,B3070&lt;=5),sel_ev_daily*(1-sel_dayshare)/8,0))</f>
        <v/>
      </c>
    </row>
    <row r="3071">
      <c r="A3071" s="6" t="inlineStr">
        <is>
          <t>2012-11-05</t>
        </is>
      </c>
      <c r="B3071" s="6" t="n">
        <v>21</v>
      </c>
      <c r="C3071" s="6" t="n">
        <v>0.75645</v>
      </c>
      <c r="D3071" s="6" t="n">
        <v>5e-05</v>
      </c>
      <c r="E3071" s="6">
        <f>C3071*sel_scale</f>
        <v/>
      </c>
      <c r="F3071" s="6">
        <f>IF(AND(B3071&gt;=10,B3071&lt;=14),sel_ev_daily*sel_dayshare/5,IF(OR(B3071&gt;=22,B3071&lt;=5),sel_ev_daily*(1-sel_dayshare)/8,0))</f>
        <v/>
      </c>
    </row>
    <row r="3072">
      <c r="A3072" s="6" t="inlineStr">
        <is>
          <t>2012-11-05</t>
        </is>
      </c>
      <c r="B3072" s="6" t="n">
        <v>22</v>
      </c>
      <c r="C3072" s="6" t="n">
        <v>0.73282</v>
      </c>
      <c r="D3072" s="6" t="n">
        <v>9.000000000000001e-05</v>
      </c>
      <c r="E3072" s="6">
        <f>C3072*sel_scale</f>
        <v/>
      </c>
      <c r="F3072" s="6">
        <f>IF(AND(B3072&gt;=10,B3072&lt;=14),sel_ev_daily*sel_dayshare/5,IF(OR(B3072&gt;=22,B3072&lt;=5),sel_ev_daily*(1-sel_dayshare)/8,0))</f>
        <v/>
      </c>
    </row>
    <row r="3073">
      <c r="A3073" s="6" t="inlineStr">
        <is>
          <t>2012-11-05</t>
        </is>
      </c>
      <c r="B3073" s="6" t="n">
        <v>23</v>
      </c>
      <c r="C3073" s="6" t="n">
        <v>0.70685</v>
      </c>
      <c r="D3073" s="6" t="n">
        <v>6.999999999999999e-05</v>
      </c>
      <c r="E3073" s="6">
        <f>C3073*sel_scale</f>
        <v/>
      </c>
      <c r="F3073" s="6">
        <f>IF(AND(B3073&gt;=10,B3073&lt;=14),sel_ev_daily*sel_dayshare/5,IF(OR(B3073&gt;=22,B3073&lt;=5),sel_ev_daily*(1-sel_dayshare)/8,0))</f>
        <v/>
      </c>
    </row>
    <row r="3074">
      <c r="A3074" s="6" t="inlineStr">
        <is>
          <t>2012-11-06</t>
        </is>
      </c>
      <c r="B3074" s="6" t="n">
        <v>0</v>
      </c>
      <c r="C3074" s="6" t="n">
        <v>0.75452</v>
      </c>
      <c r="D3074" s="6" t="n">
        <v>3e-05</v>
      </c>
      <c r="E3074" s="6">
        <f>C3074*sel_scale</f>
        <v/>
      </c>
      <c r="F3074" s="6">
        <f>IF(AND(B3074&gt;=10,B3074&lt;=14),sel_ev_daily*sel_dayshare/5,IF(OR(B3074&gt;=22,B3074&lt;=5),sel_ev_daily*(1-sel_dayshare)/8,0))</f>
        <v/>
      </c>
    </row>
    <row r="3075">
      <c r="A3075" s="6" t="inlineStr">
        <is>
          <t>2012-11-06</t>
        </is>
      </c>
      <c r="B3075" s="6" t="n">
        <v>1</v>
      </c>
      <c r="C3075" s="6" t="n">
        <v>0.75469</v>
      </c>
      <c r="D3075" s="6" t="n">
        <v>4e-05</v>
      </c>
      <c r="E3075" s="6">
        <f>C3075*sel_scale</f>
        <v/>
      </c>
      <c r="F3075" s="6">
        <f>IF(AND(B3075&gt;=10,B3075&lt;=14),sel_ev_daily*sel_dayshare/5,IF(OR(B3075&gt;=22,B3075&lt;=5),sel_ev_daily*(1-sel_dayshare)/8,0))</f>
        <v/>
      </c>
    </row>
    <row r="3076">
      <c r="A3076" s="6" t="inlineStr">
        <is>
          <t>2012-11-06</t>
        </is>
      </c>
      <c r="B3076" s="6" t="n">
        <v>2</v>
      </c>
      <c r="C3076" s="6" t="n">
        <v>0.51492</v>
      </c>
      <c r="D3076" s="6" t="n">
        <v>0.00013</v>
      </c>
      <c r="E3076" s="6">
        <f>C3076*sel_scale</f>
        <v/>
      </c>
      <c r="F3076" s="6">
        <f>IF(AND(B3076&gt;=10,B3076&lt;=14),sel_ev_daily*sel_dayshare/5,IF(OR(B3076&gt;=22,B3076&lt;=5),sel_ev_daily*(1-sel_dayshare)/8,0))</f>
        <v/>
      </c>
    </row>
    <row r="3077">
      <c r="A3077" s="6" t="inlineStr">
        <is>
          <t>2012-11-06</t>
        </is>
      </c>
      <c r="B3077" s="6" t="n">
        <v>3</v>
      </c>
      <c r="C3077" s="6" t="n">
        <v>0.39585</v>
      </c>
      <c r="D3077" s="6" t="n">
        <v>0.0001</v>
      </c>
      <c r="E3077" s="6">
        <f>C3077*sel_scale</f>
        <v/>
      </c>
      <c r="F3077" s="6">
        <f>IF(AND(B3077&gt;=10,B3077&lt;=14),sel_ev_daily*sel_dayshare/5,IF(OR(B3077&gt;=22,B3077&lt;=5),sel_ev_daily*(1-sel_dayshare)/8,0))</f>
        <v/>
      </c>
    </row>
    <row r="3078">
      <c r="A3078" s="6" t="inlineStr">
        <is>
          <t>2012-11-06</t>
        </is>
      </c>
      <c r="B3078" s="6" t="n">
        <v>4</v>
      </c>
      <c r="C3078" s="6" t="n">
        <v>0.39126</v>
      </c>
      <c r="D3078" s="6" t="n">
        <v>0.00012</v>
      </c>
      <c r="E3078" s="6">
        <f>C3078*sel_scale</f>
        <v/>
      </c>
      <c r="F3078" s="6">
        <f>IF(AND(B3078&gt;=10,B3078&lt;=14),sel_ev_daily*sel_dayshare/5,IF(OR(B3078&gt;=22,B3078&lt;=5),sel_ev_daily*(1-sel_dayshare)/8,0))</f>
        <v/>
      </c>
    </row>
    <row r="3079">
      <c r="A3079" s="6" t="inlineStr">
        <is>
          <t>2012-11-06</t>
        </is>
      </c>
      <c r="B3079" s="6" t="n">
        <v>5</v>
      </c>
      <c r="C3079" s="6" t="n">
        <v>0.419</v>
      </c>
      <c r="D3079" s="6" t="n">
        <v>9.000000000000001e-05</v>
      </c>
      <c r="E3079" s="6">
        <f>C3079*sel_scale</f>
        <v/>
      </c>
      <c r="F3079" s="6">
        <f>IF(AND(B3079&gt;=10,B3079&lt;=14),sel_ev_daily*sel_dayshare/5,IF(OR(B3079&gt;=22,B3079&lt;=5),sel_ev_daily*(1-sel_dayshare)/8,0))</f>
        <v/>
      </c>
    </row>
    <row r="3080">
      <c r="A3080" s="6" t="inlineStr">
        <is>
          <t>2012-11-06</t>
        </is>
      </c>
      <c r="B3080" s="6" t="n">
        <v>6</v>
      </c>
      <c r="C3080" s="6" t="n">
        <v>0.60941</v>
      </c>
      <c r="D3080" s="6" t="n">
        <v>0.01667</v>
      </c>
      <c r="E3080" s="6">
        <f>C3080*sel_scale</f>
        <v/>
      </c>
      <c r="F3080" s="6">
        <f>IF(AND(B3080&gt;=10,B3080&lt;=14),sel_ev_daily*sel_dayshare/5,IF(OR(B3080&gt;=22,B3080&lt;=5),sel_ev_daily*(1-sel_dayshare)/8,0))</f>
        <v/>
      </c>
    </row>
    <row r="3081">
      <c r="A3081" s="6" t="inlineStr">
        <is>
          <t>2012-11-06</t>
        </is>
      </c>
      <c r="B3081" s="6" t="n">
        <v>7</v>
      </c>
      <c r="C3081" s="6" t="n">
        <v>0.6252</v>
      </c>
      <c r="D3081" s="6" t="n">
        <v>0.12826</v>
      </c>
      <c r="E3081" s="6">
        <f>C3081*sel_scale</f>
        <v/>
      </c>
      <c r="F3081" s="6">
        <f>IF(AND(B3081&gt;=10,B3081&lt;=14),sel_ev_daily*sel_dayshare/5,IF(OR(B3081&gt;=22,B3081&lt;=5),sel_ev_daily*(1-sel_dayshare)/8,0))</f>
        <v/>
      </c>
    </row>
    <row r="3082">
      <c r="A3082" s="6" t="inlineStr">
        <is>
          <t>2012-11-06</t>
        </is>
      </c>
      <c r="B3082" s="6" t="n">
        <v>8</v>
      </c>
      <c r="C3082" s="6" t="n">
        <v>0.59326</v>
      </c>
      <c r="D3082" s="6" t="n">
        <v>0.30977</v>
      </c>
      <c r="E3082" s="6">
        <f>C3082*sel_scale</f>
        <v/>
      </c>
      <c r="F3082" s="6">
        <f>IF(AND(B3082&gt;=10,B3082&lt;=14),sel_ev_daily*sel_dayshare/5,IF(OR(B3082&gt;=22,B3082&lt;=5),sel_ev_daily*(1-sel_dayshare)/8,0))</f>
        <v/>
      </c>
    </row>
    <row r="3083">
      <c r="A3083" s="6" t="inlineStr">
        <is>
          <t>2012-11-06</t>
        </is>
      </c>
      <c r="B3083" s="6" t="n">
        <v>9</v>
      </c>
      <c r="C3083" s="6" t="n">
        <v>0.53312</v>
      </c>
      <c r="D3083" s="6" t="n">
        <v>0.44073</v>
      </c>
      <c r="E3083" s="6">
        <f>C3083*sel_scale</f>
        <v/>
      </c>
      <c r="F3083" s="6">
        <f>IF(AND(B3083&gt;=10,B3083&lt;=14),sel_ev_daily*sel_dayshare/5,IF(OR(B3083&gt;=22,B3083&lt;=5),sel_ev_daily*(1-sel_dayshare)/8,0))</f>
        <v/>
      </c>
    </row>
    <row r="3084">
      <c r="A3084" s="6" t="inlineStr">
        <is>
          <t>2012-11-06</t>
        </is>
      </c>
      <c r="B3084" s="6" t="n">
        <v>10</v>
      </c>
      <c r="C3084" s="6" t="n">
        <v>0.50937</v>
      </c>
      <c r="D3084" s="6" t="n">
        <v>0.6149</v>
      </c>
      <c r="E3084" s="6">
        <f>C3084*sel_scale</f>
        <v/>
      </c>
      <c r="F3084" s="6">
        <f>IF(AND(B3084&gt;=10,B3084&lt;=14),sel_ev_daily*sel_dayshare/5,IF(OR(B3084&gt;=22,B3084&lt;=5),sel_ev_daily*(1-sel_dayshare)/8,0))</f>
        <v/>
      </c>
    </row>
    <row r="3085">
      <c r="A3085" s="6" t="inlineStr">
        <is>
          <t>2012-11-06</t>
        </is>
      </c>
      <c r="B3085" s="6" t="n">
        <v>11</v>
      </c>
      <c r="C3085" s="6" t="n">
        <v>0.51375</v>
      </c>
      <c r="D3085" s="6" t="n">
        <v>0.64942</v>
      </c>
      <c r="E3085" s="6">
        <f>C3085*sel_scale</f>
        <v/>
      </c>
      <c r="F3085" s="6">
        <f>IF(AND(B3085&gt;=10,B3085&lt;=14),sel_ev_daily*sel_dayshare/5,IF(OR(B3085&gt;=22,B3085&lt;=5),sel_ev_daily*(1-sel_dayshare)/8,0))</f>
        <v/>
      </c>
    </row>
    <row r="3086">
      <c r="A3086" s="6" t="inlineStr">
        <is>
          <t>2012-11-06</t>
        </is>
      </c>
      <c r="B3086" s="6" t="n">
        <v>12</v>
      </c>
      <c r="C3086" s="6" t="n">
        <v>0.55763</v>
      </c>
      <c r="D3086" s="6" t="n">
        <v>0.67504</v>
      </c>
      <c r="E3086" s="6">
        <f>C3086*sel_scale</f>
        <v/>
      </c>
      <c r="F3086" s="6">
        <f>IF(AND(B3086&gt;=10,B3086&lt;=14),sel_ev_daily*sel_dayshare/5,IF(OR(B3086&gt;=22,B3086&lt;=5),sel_ev_daily*(1-sel_dayshare)/8,0))</f>
        <v/>
      </c>
    </row>
    <row r="3087">
      <c r="A3087" s="6" t="inlineStr">
        <is>
          <t>2012-11-06</t>
        </is>
      </c>
      <c r="B3087" s="6" t="n">
        <v>13</v>
      </c>
      <c r="C3087" s="6" t="n">
        <v>0.5948099999999999</v>
      </c>
      <c r="D3087" s="6" t="n">
        <v>0.71349</v>
      </c>
      <c r="E3087" s="6">
        <f>C3087*sel_scale</f>
        <v/>
      </c>
      <c r="F3087" s="6">
        <f>IF(AND(B3087&gt;=10,B3087&lt;=14),sel_ev_daily*sel_dayshare/5,IF(OR(B3087&gt;=22,B3087&lt;=5),sel_ev_daily*(1-sel_dayshare)/8,0))</f>
        <v/>
      </c>
    </row>
    <row r="3088">
      <c r="A3088" s="6" t="inlineStr">
        <is>
          <t>2012-11-06</t>
        </is>
      </c>
      <c r="B3088" s="6" t="n">
        <v>14</v>
      </c>
      <c r="C3088" s="6" t="n">
        <v>0.6182</v>
      </c>
      <c r="D3088" s="6" t="n">
        <v>0.6577</v>
      </c>
      <c r="E3088" s="6">
        <f>C3088*sel_scale</f>
        <v/>
      </c>
      <c r="F3088" s="6">
        <f>IF(AND(B3088&gt;=10,B3088&lt;=14),sel_ev_daily*sel_dayshare/5,IF(OR(B3088&gt;=22,B3088&lt;=5),sel_ev_daily*(1-sel_dayshare)/8,0))</f>
        <v/>
      </c>
    </row>
    <row r="3089">
      <c r="A3089" s="6" t="inlineStr">
        <is>
          <t>2012-11-06</t>
        </is>
      </c>
      <c r="B3089" s="6" t="n">
        <v>15</v>
      </c>
      <c r="C3089" s="6" t="n">
        <v>0.6657999999999999</v>
      </c>
      <c r="D3089" s="6" t="n">
        <v>0.51713</v>
      </c>
      <c r="E3089" s="6">
        <f>C3089*sel_scale</f>
        <v/>
      </c>
      <c r="F3089" s="6">
        <f>IF(AND(B3089&gt;=10,B3089&lt;=14),sel_ev_daily*sel_dayshare/5,IF(OR(B3089&gt;=22,B3089&lt;=5),sel_ev_daily*(1-sel_dayshare)/8,0))</f>
        <v/>
      </c>
    </row>
    <row r="3090">
      <c r="A3090" s="6" t="inlineStr">
        <is>
          <t>2012-11-06</t>
        </is>
      </c>
      <c r="B3090" s="6" t="n">
        <v>16</v>
      </c>
      <c r="C3090" s="6" t="n">
        <v>0.7355699999999999</v>
      </c>
      <c r="D3090" s="6" t="n">
        <v>0.25462</v>
      </c>
      <c r="E3090" s="6">
        <f>C3090*sel_scale</f>
        <v/>
      </c>
      <c r="F3090" s="6">
        <f>IF(AND(B3090&gt;=10,B3090&lt;=14),sel_ev_daily*sel_dayshare/5,IF(OR(B3090&gt;=22,B3090&lt;=5),sel_ev_daily*(1-sel_dayshare)/8,0))</f>
        <v/>
      </c>
    </row>
    <row r="3091">
      <c r="A3091" s="6" t="inlineStr">
        <is>
          <t>2012-11-06</t>
        </is>
      </c>
      <c r="B3091" s="6" t="n">
        <v>17</v>
      </c>
      <c r="C3091" s="6" t="n">
        <v>0.8190499999999999</v>
      </c>
      <c r="D3091" s="6" t="n">
        <v>0.09030000000000001</v>
      </c>
      <c r="E3091" s="6">
        <f>C3091*sel_scale</f>
        <v/>
      </c>
      <c r="F3091" s="6">
        <f>IF(AND(B3091&gt;=10,B3091&lt;=14),sel_ev_daily*sel_dayshare/5,IF(OR(B3091&gt;=22,B3091&lt;=5),sel_ev_daily*(1-sel_dayshare)/8,0))</f>
        <v/>
      </c>
    </row>
    <row r="3092">
      <c r="A3092" s="6" t="inlineStr">
        <is>
          <t>2012-11-06</t>
        </is>
      </c>
      <c r="B3092" s="6" t="n">
        <v>18</v>
      </c>
      <c r="C3092" s="6" t="n">
        <v>0.8847</v>
      </c>
      <c r="D3092" s="6" t="n">
        <v>0.01382</v>
      </c>
      <c r="E3092" s="6">
        <f>C3092*sel_scale</f>
        <v/>
      </c>
      <c r="F3092" s="6">
        <f>IF(AND(B3092&gt;=10,B3092&lt;=14),sel_ev_daily*sel_dayshare/5,IF(OR(B3092&gt;=22,B3092&lt;=5),sel_ev_daily*(1-sel_dayshare)/8,0))</f>
        <v/>
      </c>
    </row>
    <row r="3093">
      <c r="A3093" s="6" t="inlineStr">
        <is>
          <t>2012-11-06</t>
        </is>
      </c>
      <c r="B3093" s="6" t="n">
        <v>19</v>
      </c>
      <c r="C3093" s="6" t="n">
        <v>0.86824</v>
      </c>
      <c r="D3093" s="6" t="n">
        <v>6.999999999999999e-05</v>
      </c>
      <c r="E3093" s="6">
        <f>C3093*sel_scale</f>
        <v/>
      </c>
      <c r="F3093" s="6">
        <f>IF(AND(B3093&gt;=10,B3093&lt;=14),sel_ev_daily*sel_dayshare/5,IF(OR(B3093&gt;=22,B3093&lt;=5),sel_ev_daily*(1-sel_dayshare)/8,0))</f>
        <v/>
      </c>
    </row>
    <row r="3094">
      <c r="A3094" s="6" t="inlineStr">
        <is>
          <t>2012-11-06</t>
        </is>
      </c>
      <c r="B3094" s="6" t="n">
        <v>20</v>
      </c>
      <c r="C3094" s="6" t="n">
        <v>0.82613</v>
      </c>
      <c r="D3094" s="6" t="n">
        <v>8.000000000000001e-05</v>
      </c>
      <c r="E3094" s="6">
        <f>C3094*sel_scale</f>
        <v/>
      </c>
      <c r="F3094" s="6">
        <f>IF(AND(B3094&gt;=10,B3094&lt;=14),sel_ev_daily*sel_dayshare/5,IF(OR(B3094&gt;=22,B3094&lt;=5),sel_ev_daily*(1-sel_dayshare)/8,0))</f>
        <v/>
      </c>
    </row>
    <row r="3095">
      <c r="A3095" s="6" t="inlineStr">
        <is>
          <t>2012-11-06</t>
        </is>
      </c>
      <c r="B3095" s="6" t="n">
        <v>21</v>
      </c>
      <c r="C3095" s="6" t="n">
        <v>0.74921</v>
      </c>
      <c r="D3095" s="6" t="n">
        <v>0.00014</v>
      </c>
      <c r="E3095" s="6">
        <f>C3095*sel_scale</f>
        <v/>
      </c>
      <c r="F3095" s="6">
        <f>IF(AND(B3095&gt;=10,B3095&lt;=14),sel_ev_daily*sel_dayshare/5,IF(OR(B3095&gt;=22,B3095&lt;=5),sel_ev_daily*(1-sel_dayshare)/8,0))</f>
        <v/>
      </c>
    </row>
    <row r="3096">
      <c r="A3096" s="6" t="inlineStr">
        <is>
          <t>2012-11-06</t>
        </is>
      </c>
      <c r="B3096" s="6" t="n">
        <v>22</v>
      </c>
      <c r="C3096" s="6" t="n">
        <v>0.68925</v>
      </c>
      <c r="D3096" s="6" t="n">
        <v>6.999999999999999e-05</v>
      </c>
      <c r="E3096" s="6">
        <f>C3096*sel_scale</f>
        <v/>
      </c>
      <c r="F3096" s="6">
        <f>IF(AND(B3096&gt;=10,B3096&lt;=14),sel_ev_daily*sel_dayshare/5,IF(OR(B3096&gt;=22,B3096&lt;=5),sel_ev_daily*(1-sel_dayshare)/8,0))</f>
        <v/>
      </c>
    </row>
    <row r="3097">
      <c r="A3097" s="6" t="inlineStr">
        <is>
          <t>2012-11-06</t>
        </is>
      </c>
      <c r="B3097" s="6" t="n">
        <v>23</v>
      </c>
      <c r="C3097" s="6" t="n">
        <v>0.70602</v>
      </c>
      <c r="D3097" s="6" t="n">
        <v>8.000000000000001e-05</v>
      </c>
      <c r="E3097" s="6">
        <f>C3097*sel_scale</f>
        <v/>
      </c>
      <c r="F3097" s="6">
        <f>IF(AND(B3097&gt;=10,B3097&lt;=14),sel_ev_daily*sel_dayshare/5,IF(OR(B3097&gt;=22,B3097&lt;=5),sel_ev_daily*(1-sel_dayshare)/8,0))</f>
        <v/>
      </c>
    </row>
    <row r="3098">
      <c r="A3098" s="6" t="inlineStr">
        <is>
          <t>2012-11-07</t>
        </is>
      </c>
      <c r="B3098" s="6" t="n">
        <v>0</v>
      </c>
      <c r="C3098" s="6" t="n">
        <v>0.73911</v>
      </c>
      <c r="D3098" s="6" t="n">
        <v>8.000000000000001e-05</v>
      </c>
      <c r="E3098" s="6">
        <f>C3098*sel_scale</f>
        <v/>
      </c>
      <c r="F3098" s="6">
        <f>IF(AND(B3098&gt;=10,B3098&lt;=14),sel_ev_daily*sel_dayshare/5,IF(OR(B3098&gt;=22,B3098&lt;=5),sel_ev_daily*(1-sel_dayshare)/8,0))</f>
        <v/>
      </c>
    </row>
    <row r="3099">
      <c r="A3099" s="6" t="inlineStr">
        <is>
          <t>2012-11-07</t>
        </is>
      </c>
      <c r="B3099" s="6" t="n">
        <v>1</v>
      </c>
      <c r="C3099" s="6" t="n">
        <v>0.73848</v>
      </c>
      <c r="D3099" s="6" t="n">
        <v>3e-05</v>
      </c>
      <c r="E3099" s="6">
        <f>C3099*sel_scale</f>
        <v/>
      </c>
      <c r="F3099" s="6">
        <f>IF(AND(B3099&gt;=10,B3099&lt;=14),sel_ev_daily*sel_dayshare/5,IF(OR(B3099&gt;=22,B3099&lt;=5),sel_ev_daily*(1-sel_dayshare)/8,0))</f>
        <v/>
      </c>
    </row>
    <row r="3100">
      <c r="A3100" s="6" t="inlineStr">
        <is>
          <t>2012-11-07</t>
        </is>
      </c>
      <c r="B3100" s="6" t="n">
        <v>2</v>
      </c>
      <c r="C3100" s="6" t="n">
        <v>0.46428</v>
      </c>
      <c r="D3100" s="6" t="n">
        <v>6.999999999999999e-05</v>
      </c>
      <c r="E3100" s="6">
        <f>C3100*sel_scale</f>
        <v/>
      </c>
      <c r="F3100" s="6">
        <f>IF(AND(B3100&gt;=10,B3100&lt;=14),sel_ev_daily*sel_dayshare/5,IF(OR(B3100&gt;=22,B3100&lt;=5),sel_ev_daily*(1-sel_dayshare)/8,0))</f>
        <v/>
      </c>
    </row>
    <row r="3101">
      <c r="A3101" s="6" t="inlineStr">
        <is>
          <t>2012-11-07</t>
        </is>
      </c>
      <c r="B3101" s="6" t="n">
        <v>3</v>
      </c>
      <c r="C3101" s="6" t="n">
        <v>0.40404</v>
      </c>
      <c r="D3101" s="6" t="n">
        <v>6.999999999999999e-05</v>
      </c>
      <c r="E3101" s="6">
        <f>C3101*sel_scale</f>
        <v/>
      </c>
      <c r="F3101" s="6">
        <f>IF(AND(B3101&gt;=10,B3101&lt;=14),sel_ev_daily*sel_dayshare/5,IF(OR(B3101&gt;=22,B3101&lt;=5),sel_ev_daily*(1-sel_dayshare)/8,0))</f>
        <v/>
      </c>
    </row>
    <row r="3102">
      <c r="A3102" s="6" t="inlineStr">
        <is>
          <t>2012-11-07</t>
        </is>
      </c>
      <c r="B3102" s="6" t="n">
        <v>4</v>
      </c>
      <c r="C3102" s="6" t="n">
        <v>0.39443</v>
      </c>
      <c r="D3102" s="6" t="n">
        <v>0.00011</v>
      </c>
      <c r="E3102" s="6">
        <f>C3102*sel_scale</f>
        <v/>
      </c>
      <c r="F3102" s="6">
        <f>IF(AND(B3102&gt;=10,B3102&lt;=14),sel_ev_daily*sel_dayshare/5,IF(OR(B3102&gt;=22,B3102&lt;=5),sel_ev_daily*(1-sel_dayshare)/8,0))</f>
        <v/>
      </c>
    </row>
    <row r="3103">
      <c r="A3103" s="6" t="inlineStr">
        <is>
          <t>2012-11-07</t>
        </is>
      </c>
      <c r="B3103" s="6" t="n">
        <v>5</v>
      </c>
      <c r="C3103" s="6" t="n">
        <v>0.43816</v>
      </c>
      <c r="D3103" s="6" t="n">
        <v>0.00016</v>
      </c>
      <c r="E3103" s="6">
        <f>C3103*sel_scale</f>
        <v/>
      </c>
      <c r="F3103" s="6">
        <f>IF(AND(B3103&gt;=10,B3103&lt;=14),sel_ev_daily*sel_dayshare/5,IF(OR(B3103&gt;=22,B3103&lt;=5),sel_ev_daily*(1-sel_dayshare)/8,0))</f>
        <v/>
      </c>
    </row>
    <row r="3104">
      <c r="A3104" s="6" t="inlineStr">
        <is>
          <t>2012-11-07</t>
        </is>
      </c>
      <c r="B3104" s="6" t="n">
        <v>6</v>
      </c>
      <c r="C3104" s="6" t="n">
        <v>0.62294</v>
      </c>
      <c r="D3104" s="6" t="n">
        <v>0.00554</v>
      </c>
      <c r="E3104" s="6">
        <f>C3104*sel_scale</f>
        <v/>
      </c>
      <c r="F3104" s="6">
        <f>IF(AND(B3104&gt;=10,B3104&lt;=14),sel_ev_daily*sel_dayshare/5,IF(OR(B3104&gt;=22,B3104&lt;=5),sel_ev_daily*(1-sel_dayshare)/8,0))</f>
        <v/>
      </c>
    </row>
    <row r="3105">
      <c r="A3105" s="6" t="inlineStr">
        <is>
          <t>2012-11-07</t>
        </is>
      </c>
      <c r="B3105" s="6" t="n">
        <v>7</v>
      </c>
      <c r="C3105" s="6" t="n">
        <v>0.66142</v>
      </c>
      <c r="D3105" s="6" t="n">
        <v>0.05786</v>
      </c>
      <c r="E3105" s="6">
        <f>C3105*sel_scale</f>
        <v/>
      </c>
      <c r="F3105" s="6">
        <f>IF(AND(B3105&gt;=10,B3105&lt;=14),sel_ev_daily*sel_dayshare/5,IF(OR(B3105&gt;=22,B3105&lt;=5),sel_ev_daily*(1-sel_dayshare)/8,0))</f>
        <v/>
      </c>
    </row>
    <row r="3106">
      <c r="A3106" s="6" t="inlineStr">
        <is>
          <t>2012-11-07</t>
        </is>
      </c>
      <c r="B3106" s="6" t="n">
        <v>8</v>
      </c>
      <c r="C3106" s="6" t="n">
        <v>0.59942</v>
      </c>
      <c r="D3106" s="6" t="n">
        <v>0.14171</v>
      </c>
      <c r="E3106" s="6">
        <f>C3106*sel_scale</f>
        <v/>
      </c>
      <c r="F3106" s="6">
        <f>IF(AND(B3106&gt;=10,B3106&lt;=14),sel_ev_daily*sel_dayshare/5,IF(OR(B3106&gt;=22,B3106&lt;=5),sel_ev_daily*(1-sel_dayshare)/8,0))</f>
        <v/>
      </c>
    </row>
    <row r="3107">
      <c r="A3107" s="6" t="inlineStr">
        <is>
          <t>2012-11-07</t>
        </is>
      </c>
      <c r="B3107" s="6" t="n">
        <v>9</v>
      </c>
      <c r="C3107" s="6" t="n">
        <v>0.5793199999999999</v>
      </c>
      <c r="D3107" s="6" t="n">
        <v>0.23622</v>
      </c>
      <c r="E3107" s="6">
        <f>C3107*sel_scale</f>
        <v/>
      </c>
      <c r="F3107" s="6">
        <f>IF(AND(B3107&gt;=10,B3107&lt;=14),sel_ev_daily*sel_dayshare/5,IF(OR(B3107&gt;=22,B3107&lt;=5),sel_ev_daily*(1-sel_dayshare)/8,0))</f>
        <v/>
      </c>
    </row>
    <row r="3108">
      <c r="A3108" s="6" t="inlineStr">
        <is>
          <t>2012-11-07</t>
        </is>
      </c>
      <c r="B3108" s="6" t="n">
        <v>10</v>
      </c>
      <c r="C3108" s="6" t="n">
        <v>0.53205</v>
      </c>
      <c r="D3108" s="6" t="n">
        <v>0.2539</v>
      </c>
      <c r="E3108" s="6">
        <f>C3108*sel_scale</f>
        <v/>
      </c>
      <c r="F3108" s="6">
        <f>IF(AND(B3108&gt;=10,B3108&lt;=14),sel_ev_daily*sel_dayshare/5,IF(OR(B3108&gt;=22,B3108&lt;=5),sel_ev_daily*(1-sel_dayshare)/8,0))</f>
        <v/>
      </c>
    </row>
    <row r="3109">
      <c r="A3109" s="6" t="inlineStr">
        <is>
          <t>2012-11-07</t>
        </is>
      </c>
      <c r="B3109" s="6" t="n">
        <v>11</v>
      </c>
      <c r="C3109" s="6" t="n">
        <v>0.56289</v>
      </c>
      <c r="D3109" s="6" t="n">
        <v>0.37057</v>
      </c>
      <c r="E3109" s="6">
        <f>C3109*sel_scale</f>
        <v/>
      </c>
      <c r="F3109" s="6">
        <f>IF(AND(B3109&gt;=10,B3109&lt;=14),sel_ev_daily*sel_dayshare/5,IF(OR(B3109&gt;=22,B3109&lt;=5),sel_ev_daily*(1-sel_dayshare)/8,0))</f>
        <v/>
      </c>
    </row>
    <row r="3110">
      <c r="A3110" s="6" t="inlineStr">
        <is>
          <t>2012-11-07</t>
        </is>
      </c>
      <c r="B3110" s="6" t="n">
        <v>12</v>
      </c>
      <c r="C3110" s="6" t="n">
        <v>0.54826</v>
      </c>
      <c r="D3110" s="6" t="n">
        <v>0.3807</v>
      </c>
      <c r="E3110" s="6">
        <f>C3110*sel_scale</f>
        <v/>
      </c>
      <c r="F3110" s="6">
        <f>IF(AND(B3110&gt;=10,B3110&lt;=14),sel_ev_daily*sel_dayshare/5,IF(OR(B3110&gt;=22,B3110&lt;=5),sel_ev_daily*(1-sel_dayshare)/8,0))</f>
        <v/>
      </c>
    </row>
    <row r="3111">
      <c r="A3111" s="6" t="inlineStr">
        <is>
          <t>2012-11-07</t>
        </is>
      </c>
      <c r="B3111" s="6" t="n">
        <v>13</v>
      </c>
      <c r="C3111" s="6" t="n">
        <v>0.54231</v>
      </c>
      <c r="D3111" s="6" t="n">
        <v>0.35828</v>
      </c>
      <c r="E3111" s="6">
        <f>C3111*sel_scale</f>
        <v/>
      </c>
      <c r="F3111" s="6">
        <f>IF(AND(B3111&gt;=10,B3111&lt;=14),sel_ev_daily*sel_dayshare/5,IF(OR(B3111&gt;=22,B3111&lt;=5),sel_ev_daily*(1-sel_dayshare)/8,0))</f>
        <v/>
      </c>
    </row>
    <row r="3112">
      <c r="A3112" s="6" t="inlineStr">
        <is>
          <t>2012-11-07</t>
        </is>
      </c>
      <c r="B3112" s="6" t="n">
        <v>14</v>
      </c>
      <c r="C3112" s="6" t="n">
        <v>0.52603</v>
      </c>
      <c r="D3112" s="6" t="n">
        <v>0.34181</v>
      </c>
      <c r="E3112" s="6">
        <f>C3112*sel_scale</f>
        <v/>
      </c>
      <c r="F3112" s="6">
        <f>IF(AND(B3112&gt;=10,B3112&lt;=14),sel_ev_daily*sel_dayshare/5,IF(OR(B3112&gt;=22,B3112&lt;=5),sel_ev_daily*(1-sel_dayshare)/8,0))</f>
        <v/>
      </c>
    </row>
    <row r="3113">
      <c r="A3113" s="6" t="inlineStr">
        <is>
          <t>2012-11-07</t>
        </is>
      </c>
      <c r="B3113" s="6" t="n">
        <v>15</v>
      </c>
      <c r="C3113" s="6" t="n">
        <v>0.55439</v>
      </c>
      <c r="D3113" s="6" t="n">
        <v>0.27656</v>
      </c>
      <c r="E3113" s="6">
        <f>C3113*sel_scale</f>
        <v/>
      </c>
      <c r="F3113" s="6">
        <f>IF(AND(B3113&gt;=10,B3113&lt;=14),sel_ev_daily*sel_dayshare/5,IF(OR(B3113&gt;=22,B3113&lt;=5),sel_ev_daily*(1-sel_dayshare)/8,0))</f>
        <v/>
      </c>
    </row>
    <row r="3114">
      <c r="A3114" s="6" t="inlineStr">
        <is>
          <t>2012-11-07</t>
        </is>
      </c>
      <c r="B3114" s="6" t="n">
        <v>16</v>
      </c>
      <c r="C3114" s="6" t="n">
        <v>0.67164</v>
      </c>
      <c r="D3114" s="6" t="n">
        <v>0.15815</v>
      </c>
      <c r="E3114" s="6">
        <f>C3114*sel_scale</f>
        <v/>
      </c>
      <c r="F3114" s="6">
        <f>IF(AND(B3114&gt;=10,B3114&lt;=14),sel_ev_daily*sel_dayshare/5,IF(OR(B3114&gt;=22,B3114&lt;=5),sel_ev_daily*(1-sel_dayshare)/8,0))</f>
        <v/>
      </c>
    </row>
    <row r="3115">
      <c r="A3115" s="6" t="inlineStr">
        <is>
          <t>2012-11-07</t>
        </is>
      </c>
      <c r="B3115" s="6" t="n">
        <v>17</v>
      </c>
      <c r="C3115" s="6" t="n">
        <v>0.8184</v>
      </c>
      <c r="D3115" s="6" t="n">
        <v>0.05631</v>
      </c>
      <c r="E3115" s="6">
        <f>C3115*sel_scale</f>
        <v/>
      </c>
      <c r="F3115" s="6">
        <f>IF(AND(B3115&gt;=10,B3115&lt;=14),sel_ev_daily*sel_dayshare/5,IF(OR(B3115&gt;=22,B3115&lt;=5),sel_ev_daily*(1-sel_dayshare)/8,0))</f>
        <v/>
      </c>
    </row>
    <row r="3116">
      <c r="A3116" s="6" t="inlineStr">
        <is>
          <t>2012-11-07</t>
        </is>
      </c>
      <c r="B3116" s="6" t="n">
        <v>18</v>
      </c>
      <c r="C3116" s="6" t="n">
        <v>0.85437</v>
      </c>
      <c r="D3116" s="6" t="n">
        <v>0.01162</v>
      </c>
      <c r="E3116" s="6">
        <f>C3116*sel_scale</f>
        <v/>
      </c>
      <c r="F3116" s="6">
        <f>IF(AND(B3116&gt;=10,B3116&lt;=14),sel_ev_daily*sel_dayshare/5,IF(OR(B3116&gt;=22,B3116&lt;=5),sel_ev_daily*(1-sel_dayshare)/8,0))</f>
        <v/>
      </c>
    </row>
    <row r="3117">
      <c r="A3117" s="6" t="inlineStr">
        <is>
          <t>2012-11-07</t>
        </is>
      </c>
      <c r="B3117" s="6" t="n">
        <v>19</v>
      </c>
      <c r="C3117" s="6" t="n">
        <v>0.82456</v>
      </c>
      <c r="D3117" s="6" t="n">
        <v>0.0001</v>
      </c>
      <c r="E3117" s="6">
        <f>C3117*sel_scale</f>
        <v/>
      </c>
      <c r="F3117" s="6">
        <f>IF(AND(B3117&gt;=10,B3117&lt;=14),sel_ev_daily*sel_dayshare/5,IF(OR(B3117&gt;=22,B3117&lt;=5),sel_ev_daily*(1-sel_dayshare)/8,0))</f>
        <v/>
      </c>
    </row>
    <row r="3118">
      <c r="A3118" s="6" t="inlineStr">
        <is>
          <t>2012-11-07</t>
        </is>
      </c>
      <c r="B3118" s="6" t="n">
        <v>20</v>
      </c>
      <c r="C3118" s="6" t="n">
        <v>0.85642</v>
      </c>
      <c r="D3118" s="6" t="n">
        <v>0.0001</v>
      </c>
      <c r="E3118" s="6">
        <f>C3118*sel_scale</f>
        <v/>
      </c>
      <c r="F3118" s="6">
        <f>IF(AND(B3118&gt;=10,B3118&lt;=14),sel_ev_daily*sel_dayshare/5,IF(OR(B3118&gt;=22,B3118&lt;=5),sel_ev_daily*(1-sel_dayshare)/8,0))</f>
        <v/>
      </c>
    </row>
    <row r="3119">
      <c r="A3119" s="6" t="inlineStr">
        <is>
          <t>2012-11-07</t>
        </is>
      </c>
      <c r="B3119" s="6" t="n">
        <v>21</v>
      </c>
      <c r="C3119" s="6" t="n">
        <v>0.76002</v>
      </c>
      <c r="D3119" s="6" t="n">
        <v>6.999999999999999e-05</v>
      </c>
      <c r="E3119" s="6">
        <f>C3119*sel_scale</f>
        <v/>
      </c>
      <c r="F3119" s="6">
        <f>IF(AND(B3119&gt;=10,B3119&lt;=14),sel_ev_daily*sel_dayshare/5,IF(OR(B3119&gt;=22,B3119&lt;=5),sel_ev_daily*(1-sel_dayshare)/8,0))</f>
        <v/>
      </c>
    </row>
    <row r="3120">
      <c r="A3120" s="6" t="inlineStr">
        <is>
          <t>2012-11-07</t>
        </is>
      </c>
      <c r="B3120" s="6" t="n">
        <v>22</v>
      </c>
      <c r="C3120" s="6" t="n">
        <v>0.70627</v>
      </c>
      <c r="D3120" s="6" t="n">
        <v>5e-05</v>
      </c>
      <c r="E3120" s="6">
        <f>C3120*sel_scale</f>
        <v/>
      </c>
      <c r="F3120" s="6">
        <f>IF(AND(B3120&gt;=10,B3120&lt;=14),sel_ev_daily*sel_dayshare/5,IF(OR(B3120&gt;=22,B3120&lt;=5),sel_ev_daily*(1-sel_dayshare)/8,0))</f>
        <v/>
      </c>
    </row>
    <row r="3121">
      <c r="A3121" s="6" t="inlineStr">
        <is>
          <t>2012-11-07</t>
        </is>
      </c>
      <c r="B3121" s="6" t="n">
        <v>23</v>
      </c>
      <c r="C3121" s="6" t="n">
        <v>0.6614</v>
      </c>
      <c r="D3121" s="6" t="n">
        <v>8.000000000000001e-05</v>
      </c>
      <c r="E3121" s="6">
        <f>C3121*sel_scale</f>
        <v/>
      </c>
      <c r="F3121" s="6">
        <f>IF(AND(B3121&gt;=10,B3121&lt;=14),sel_ev_daily*sel_dayshare/5,IF(OR(B3121&gt;=22,B3121&lt;=5),sel_ev_daily*(1-sel_dayshare)/8,0))</f>
        <v/>
      </c>
    </row>
    <row r="3122">
      <c r="A3122" s="6" t="inlineStr">
        <is>
          <t>2012-11-08</t>
        </is>
      </c>
      <c r="B3122" s="6" t="n">
        <v>0</v>
      </c>
      <c r="C3122" s="6" t="n">
        <v>0.767</v>
      </c>
      <c r="D3122" s="6" t="n">
        <v>0.00011</v>
      </c>
      <c r="E3122" s="6">
        <f>C3122*sel_scale</f>
        <v/>
      </c>
      <c r="F3122" s="6">
        <f>IF(AND(B3122&gt;=10,B3122&lt;=14),sel_ev_daily*sel_dayshare/5,IF(OR(B3122&gt;=22,B3122&lt;=5),sel_ev_daily*(1-sel_dayshare)/8,0))</f>
        <v/>
      </c>
    </row>
    <row r="3123">
      <c r="A3123" s="6" t="inlineStr">
        <is>
          <t>2012-11-08</t>
        </is>
      </c>
      <c r="B3123" s="6" t="n">
        <v>1</v>
      </c>
      <c r="C3123" s="6" t="n">
        <v>0.7275199999999999</v>
      </c>
      <c r="D3123" s="6" t="n">
        <v>5e-05</v>
      </c>
      <c r="E3123" s="6">
        <f>C3123*sel_scale</f>
        <v/>
      </c>
      <c r="F3123" s="6">
        <f>IF(AND(B3123&gt;=10,B3123&lt;=14),sel_ev_daily*sel_dayshare/5,IF(OR(B3123&gt;=22,B3123&lt;=5),sel_ev_daily*(1-sel_dayshare)/8,0))</f>
        <v/>
      </c>
    </row>
    <row r="3124">
      <c r="A3124" s="6" t="inlineStr">
        <is>
          <t>2012-11-08</t>
        </is>
      </c>
      <c r="B3124" s="6" t="n">
        <v>2</v>
      </c>
      <c r="C3124" s="6" t="n">
        <v>0.50387</v>
      </c>
      <c r="D3124" s="6" t="n">
        <v>6.999999999999999e-05</v>
      </c>
      <c r="E3124" s="6">
        <f>C3124*sel_scale</f>
        <v/>
      </c>
      <c r="F3124" s="6">
        <f>IF(AND(B3124&gt;=10,B3124&lt;=14),sel_ev_daily*sel_dayshare/5,IF(OR(B3124&gt;=22,B3124&lt;=5),sel_ev_daily*(1-sel_dayshare)/8,0))</f>
        <v/>
      </c>
    </row>
    <row r="3125">
      <c r="A3125" s="6" t="inlineStr">
        <is>
          <t>2012-11-08</t>
        </is>
      </c>
      <c r="B3125" s="6" t="n">
        <v>3</v>
      </c>
      <c r="C3125" s="6" t="n">
        <v>0.41815</v>
      </c>
      <c r="D3125" s="6" t="n">
        <v>3e-05</v>
      </c>
      <c r="E3125" s="6">
        <f>C3125*sel_scale</f>
        <v/>
      </c>
      <c r="F3125" s="6">
        <f>IF(AND(B3125&gt;=10,B3125&lt;=14),sel_ev_daily*sel_dayshare/5,IF(OR(B3125&gt;=22,B3125&lt;=5),sel_ev_daily*(1-sel_dayshare)/8,0))</f>
        <v/>
      </c>
    </row>
    <row r="3126">
      <c r="A3126" s="6" t="inlineStr">
        <is>
          <t>2012-11-08</t>
        </is>
      </c>
      <c r="B3126" s="6" t="n">
        <v>4</v>
      </c>
      <c r="C3126" s="6" t="n">
        <v>0.40232</v>
      </c>
      <c r="D3126" s="6" t="n">
        <v>4e-05</v>
      </c>
      <c r="E3126" s="6">
        <f>C3126*sel_scale</f>
        <v/>
      </c>
      <c r="F3126" s="6">
        <f>IF(AND(B3126&gt;=10,B3126&lt;=14),sel_ev_daily*sel_dayshare/5,IF(OR(B3126&gt;=22,B3126&lt;=5),sel_ev_daily*(1-sel_dayshare)/8,0))</f>
        <v/>
      </c>
    </row>
    <row r="3127">
      <c r="A3127" s="6" t="inlineStr">
        <is>
          <t>2012-11-08</t>
        </is>
      </c>
      <c r="B3127" s="6" t="n">
        <v>5</v>
      </c>
      <c r="C3127" s="6" t="n">
        <v>0.45945</v>
      </c>
      <c r="D3127" s="6" t="n">
        <v>9.000000000000001e-05</v>
      </c>
      <c r="E3127" s="6">
        <f>C3127*sel_scale</f>
        <v/>
      </c>
      <c r="F3127" s="6">
        <f>IF(AND(B3127&gt;=10,B3127&lt;=14),sel_ev_daily*sel_dayshare/5,IF(OR(B3127&gt;=22,B3127&lt;=5),sel_ev_daily*(1-sel_dayshare)/8,0))</f>
        <v/>
      </c>
    </row>
    <row r="3128">
      <c r="A3128" s="6" t="inlineStr">
        <is>
          <t>2012-11-08</t>
        </is>
      </c>
      <c r="B3128" s="6" t="n">
        <v>6</v>
      </c>
      <c r="C3128" s="6" t="n">
        <v>0.64864</v>
      </c>
      <c r="D3128" s="6" t="n">
        <v>0.01969</v>
      </c>
      <c r="E3128" s="6">
        <f>C3128*sel_scale</f>
        <v/>
      </c>
      <c r="F3128" s="6">
        <f>IF(AND(B3128&gt;=10,B3128&lt;=14),sel_ev_daily*sel_dayshare/5,IF(OR(B3128&gt;=22,B3128&lt;=5),sel_ev_daily*(1-sel_dayshare)/8,0))</f>
        <v/>
      </c>
    </row>
    <row r="3129">
      <c r="A3129" s="6" t="inlineStr">
        <is>
          <t>2012-11-08</t>
        </is>
      </c>
      <c r="B3129" s="6" t="n">
        <v>7</v>
      </c>
      <c r="C3129" s="6" t="n">
        <v>0.65472</v>
      </c>
      <c r="D3129" s="6" t="n">
        <v>0.0747</v>
      </c>
      <c r="E3129" s="6">
        <f>C3129*sel_scale</f>
        <v/>
      </c>
      <c r="F3129" s="6">
        <f>IF(AND(B3129&gt;=10,B3129&lt;=14),sel_ev_daily*sel_dayshare/5,IF(OR(B3129&gt;=22,B3129&lt;=5),sel_ev_daily*(1-sel_dayshare)/8,0))</f>
        <v/>
      </c>
    </row>
    <row r="3130">
      <c r="A3130" s="6" t="inlineStr">
        <is>
          <t>2012-11-08</t>
        </is>
      </c>
      <c r="B3130" s="6" t="n">
        <v>8</v>
      </c>
      <c r="C3130" s="6" t="n">
        <v>0.58727</v>
      </c>
      <c r="D3130" s="6" t="n">
        <v>0.27097</v>
      </c>
      <c r="E3130" s="6">
        <f>C3130*sel_scale</f>
        <v/>
      </c>
      <c r="F3130" s="6">
        <f>IF(AND(B3130&gt;=10,B3130&lt;=14),sel_ev_daily*sel_dayshare/5,IF(OR(B3130&gt;=22,B3130&lt;=5),sel_ev_daily*(1-sel_dayshare)/8,0))</f>
        <v/>
      </c>
    </row>
    <row r="3131">
      <c r="A3131" s="6" t="inlineStr">
        <is>
          <t>2012-11-08</t>
        </is>
      </c>
      <c r="B3131" s="6" t="n">
        <v>9</v>
      </c>
      <c r="C3131" s="6" t="n">
        <v>0.5309199999999999</v>
      </c>
      <c r="D3131" s="6" t="n">
        <v>0.43864</v>
      </c>
      <c r="E3131" s="6">
        <f>C3131*sel_scale</f>
        <v/>
      </c>
      <c r="F3131" s="6">
        <f>IF(AND(B3131&gt;=10,B3131&lt;=14),sel_ev_daily*sel_dayshare/5,IF(OR(B3131&gt;=22,B3131&lt;=5),sel_ev_daily*(1-sel_dayshare)/8,0))</f>
        <v/>
      </c>
    </row>
    <row r="3132">
      <c r="A3132" s="6" t="inlineStr">
        <is>
          <t>2012-11-08</t>
        </is>
      </c>
      <c r="B3132" s="6" t="n">
        <v>10</v>
      </c>
      <c r="C3132" s="6" t="n">
        <v>0.53739</v>
      </c>
      <c r="D3132" s="6" t="n">
        <v>0.53065</v>
      </c>
      <c r="E3132" s="6">
        <f>C3132*sel_scale</f>
        <v/>
      </c>
      <c r="F3132" s="6">
        <f>IF(AND(B3132&gt;=10,B3132&lt;=14),sel_ev_daily*sel_dayshare/5,IF(OR(B3132&gt;=22,B3132&lt;=5),sel_ev_daily*(1-sel_dayshare)/8,0))</f>
        <v/>
      </c>
    </row>
    <row r="3133">
      <c r="A3133" s="6" t="inlineStr">
        <is>
          <t>2012-11-08</t>
        </is>
      </c>
      <c r="B3133" s="6" t="n">
        <v>11</v>
      </c>
      <c r="C3133" s="6" t="n">
        <v>0.5657799999999999</v>
      </c>
      <c r="D3133" s="6" t="n">
        <v>0.49401</v>
      </c>
      <c r="E3133" s="6">
        <f>C3133*sel_scale</f>
        <v/>
      </c>
      <c r="F3133" s="6">
        <f>IF(AND(B3133&gt;=10,B3133&lt;=14),sel_ev_daily*sel_dayshare/5,IF(OR(B3133&gt;=22,B3133&lt;=5),sel_ev_daily*(1-sel_dayshare)/8,0))</f>
        <v/>
      </c>
    </row>
    <row r="3134">
      <c r="A3134" s="6" t="inlineStr">
        <is>
          <t>2012-11-08</t>
        </is>
      </c>
      <c r="B3134" s="6" t="n">
        <v>12</v>
      </c>
      <c r="C3134" s="6" t="n">
        <v>0.54887</v>
      </c>
      <c r="D3134" s="6" t="n">
        <v>0.46203</v>
      </c>
      <c r="E3134" s="6">
        <f>C3134*sel_scale</f>
        <v/>
      </c>
      <c r="F3134" s="6">
        <f>IF(AND(B3134&gt;=10,B3134&lt;=14),sel_ev_daily*sel_dayshare/5,IF(OR(B3134&gt;=22,B3134&lt;=5),sel_ev_daily*(1-sel_dayshare)/8,0))</f>
        <v/>
      </c>
    </row>
    <row r="3135">
      <c r="A3135" s="6" t="inlineStr">
        <is>
          <t>2012-11-08</t>
        </is>
      </c>
      <c r="B3135" s="6" t="n">
        <v>13</v>
      </c>
      <c r="C3135" s="6" t="n">
        <v>0.53202</v>
      </c>
      <c r="D3135" s="6" t="n">
        <v>0.50049</v>
      </c>
      <c r="E3135" s="6">
        <f>C3135*sel_scale</f>
        <v/>
      </c>
      <c r="F3135" s="6">
        <f>IF(AND(B3135&gt;=10,B3135&lt;=14),sel_ev_daily*sel_dayshare/5,IF(OR(B3135&gt;=22,B3135&lt;=5),sel_ev_daily*(1-sel_dayshare)/8,0))</f>
        <v/>
      </c>
    </row>
    <row r="3136">
      <c r="A3136" s="6" t="inlineStr">
        <is>
          <t>2012-11-08</t>
        </is>
      </c>
      <c r="B3136" s="6" t="n">
        <v>14</v>
      </c>
      <c r="C3136" s="6" t="n">
        <v>0.54296</v>
      </c>
      <c r="D3136" s="6" t="n">
        <v>0.52469</v>
      </c>
      <c r="E3136" s="6">
        <f>C3136*sel_scale</f>
        <v/>
      </c>
      <c r="F3136" s="6">
        <f>IF(AND(B3136&gt;=10,B3136&lt;=14),sel_ev_daily*sel_dayshare/5,IF(OR(B3136&gt;=22,B3136&lt;=5),sel_ev_daily*(1-sel_dayshare)/8,0))</f>
        <v/>
      </c>
    </row>
    <row r="3137">
      <c r="A3137" s="6" t="inlineStr">
        <is>
          <t>2012-11-08</t>
        </is>
      </c>
      <c r="B3137" s="6" t="n">
        <v>15</v>
      </c>
      <c r="C3137" s="6" t="n">
        <v>0.53491</v>
      </c>
      <c r="D3137" s="6" t="n">
        <v>0.38568</v>
      </c>
      <c r="E3137" s="6">
        <f>C3137*sel_scale</f>
        <v/>
      </c>
      <c r="F3137" s="6">
        <f>IF(AND(B3137&gt;=10,B3137&lt;=14),sel_ev_daily*sel_dayshare/5,IF(OR(B3137&gt;=22,B3137&lt;=5),sel_ev_daily*(1-sel_dayshare)/8,0))</f>
        <v/>
      </c>
    </row>
    <row r="3138">
      <c r="A3138" s="6" t="inlineStr">
        <is>
          <t>2012-11-08</t>
        </is>
      </c>
      <c r="B3138" s="6" t="n">
        <v>16</v>
      </c>
      <c r="C3138" s="6" t="n">
        <v>0.58558</v>
      </c>
      <c r="D3138" s="6" t="n">
        <v>0.14257</v>
      </c>
      <c r="E3138" s="6">
        <f>C3138*sel_scale</f>
        <v/>
      </c>
      <c r="F3138" s="6">
        <f>IF(AND(B3138&gt;=10,B3138&lt;=14),sel_ev_daily*sel_dayshare/5,IF(OR(B3138&gt;=22,B3138&lt;=5),sel_ev_daily*(1-sel_dayshare)/8,0))</f>
        <v/>
      </c>
    </row>
    <row r="3139">
      <c r="A3139" s="6" t="inlineStr">
        <is>
          <t>2012-11-08</t>
        </is>
      </c>
      <c r="B3139" s="6" t="n">
        <v>17</v>
      </c>
      <c r="C3139" s="6" t="n">
        <v>0.73728</v>
      </c>
      <c r="D3139" s="6" t="n">
        <v>0.07474</v>
      </c>
      <c r="E3139" s="6">
        <f>C3139*sel_scale</f>
        <v/>
      </c>
      <c r="F3139" s="6">
        <f>IF(AND(B3139&gt;=10,B3139&lt;=14),sel_ev_daily*sel_dayshare/5,IF(OR(B3139&gt;=22,B3139&lt;=5),sel_ev_daily*(1-sel_dayshare)/8,0))</f>
        <v/>
      </c>
    </row>
    <row r="3140">
      <c r="A3140" s="6" t="inlineStr">
        <is>
          <t>2012-11-08</t>
        </is>
      </c>
      <c r="B3140" s="6" t="n">
        <v>18</v>
      </c>
      <c r="C3140" s="6" t="n">
        <v>0.86007</v>
      </c>
      <c r="D3140" s="6" t="n">
        <v>0.01455</v>
      </c>
      <c r="E3140" s="6">
        <f>C3140*sel_scale</f>
        <v/>
      </c>
      <c r="F3140" s="6">
        <f>IF(AND(B3140&gt;=10,B3140&lt;=14),sel_ev_daily*sel_dayshare/5,IF(OR(B3140&gt;=22,B3140&lt;=5),sel_ev_daily*(1-sel_dayshare)/8,0))</f>
        <v/>
      </c>
    </row>
    <row r="3141">
      <c r="A3141" s="6" t="inlineStr">
        <is>
          <t>2012-11-08</t>
        </is>
      </c>
      <c r="B3141" s="6" t="n">
        <v>19</v>
      </c>
      <c r="C3141" s="6" t="n">
        <v>0.88289</v>
      </c>
      <c r="D3141" s="6" t="n">
        <v>0.00028</v>
      </c>
      <c r="E3141" s="6">
        <f>C3141*sel_scale</f>
        <v/>
      </c>
      <c r="F3141" s="6">
        <f>IF(AND(B3141&gt;=10,B3141&lt;=14),sel_ev_daily*sel_dayshare/5,IF(OR(B3141&gt;=22,B3141&lt;=5),sel_ev_daily*(1-sel_dayshare)/8,0))</f>
        <v/>
      </c>
    </row>
    <row r="3142">
      <c r="A3142" s="6" t="inlineStr">
        <is>
          <t>2012-11-08</t>
        </is>
      </c>
      <c r="B3142" s="6" t="n">
        <v>20</v>
      </c>
      <c r="C3142" s="6" t="n">
        <v>0.85706</v>
      </c>
      <c r="D3142" s="6" t="n">
        <v>6e-05</v>
      </c>
      <c r="E3142" s="6">
        <f>C3142*sel_scale</f>
        <v/>
      </c>
      <c r="F3142" s="6">
        <f>IF(AND(B3142&gt;=10,B3142&lt;=14),sel_ev_daily*sel_dayshare/5,IF(OR(B3142&gt;=22,B3142&lt;=5),sel_ev_daily*(1-sel_dayshare)/8,0))</f>
        <v/>
      </c>
    </row>
    <row r="3143">
      <c r="A3143" s="6" t="inlineStr">
        <is>
          <t>2012-11-08</t>
        </is>
      </c>
      <c r="B3143" s="6" t="n">
        <v>21</v>
      </c>
      <c r="C3143" s="6" t="n">
        <v>0.75443</v>
      </c>
      <c r="D3143" s="6" t="n">
        <v>6.999999999999999e-05</v>
      </c>
      <c r="E3143" s="6">
        <f>C3143*sel_scale</f>
        <v/>
      </c>
      <c r="F3143" s="6">
        <f>IF(AND(B3143&gt;=10,B3143&lt;=14),sel_ev_daily*sel_dayshare/5,IF(OR(B3143&gt;=22,B3143&lt;=5),sel_ev_daily*(1-sel_dayshare)/8,0))</f>
        <v/>
      </c>
    </row>
    <row r="3144">
      <c r="A3144" s="6" t="inlineStr">
        <is>
          <t>2012-11-08</t>
        </is>
      </c>
      <c r="B3144" s="6" t="n">
        <v>22</v>
      </c>
      <c r="C3144" s="6" t="n">
        <v>0.71818</v>
      </c>
      <c r="D3144" s="6" t="n">
        <v>0.0001</v>
      </c>
      <c r="E3144" s="6">
        <f>C3144*sel_scale</f>
        <v/>
      </c>
      <c r="F3144" s="6">
        <f>IF(AND(B3144&gt;=10,B3144&lt;=14),sel_ev_daily*sel_dayshare/5,IF(OR(B3144&gt;=22,B3144&lt;=5),sel_ev_daily*(1-sel_dayshare)/8,0))</f>
        <v/>
      </c>
    </row>
    <row r="3145">
      <c r="A3145" s="6" t="inlineStr">
        <is>
          <t>2012-11-08</t>
        </is>
      </c>
      <c r="B3145" s="6" t="n">
        <v>23</v>
      </c>
      <c r="C3145" s="6" t="n">
        <v>0.71877</v>
      </c>
      <c r="D3145" s="6" t="n">
        <v>8.000000000000001e-05</v>
      </c>
      <c r="E3145" s="6">
        <f>C3145*sel_scale</f>
        <v/>
      </c>
      <c r="F3145" s="6">
        <f>IF(AND(B3145&gt;=10,B3145&lt;=14),sel_ev_daily*sel_dayshare/5,IF(OR(B3145&gt;=22,B3145&lt;=5),sel_ev_daily*(1-sel_dayshare)/8,0))</f>
        <v/>
      </c>
    </row>
    <row r="3146">
      <c r="A3146" s="6" t="inlineStr">
        <is>
          <t>2012-11-09</t>
        </is>
      </c>
      <c r="B3146" s="6" t="n">
        <v>0</v>
      </c>
      <c r="C3146" s="6" t="n">
        <v>0.75018</v>
      </c>
      <c r="D3146" s="6" t="n">
        <v>0.00017</v>
      </c>
      <c r="E3146" s="6">
        <f>C3146*sel_scale</f>
        <v/>
      </c>
      <c r="F3146" s="6">
        <f>IF(AND(B3146&gt;=10,B3146&lt;=14),sel_ev_daily*sel_dayshare/5,IF(OR(B3146&gt;=22,B3146&lt;=5),sel_ev_daily*(1-sel_dayshare)/8,0))</f>
        <v/>
      </c>
    </row>
    <row r="3147">
      <c r="A3147" s="6" t="inlineStr">
        <is>
          <t>2012-11-09</t>
        </is>
      </c>
      <c r="B3147" s="6" t="n">
        <v>1</v>
      </c>
      <c r="C3147" s="6" t="n">
        <v>0.75404</v>
      </c>
      <c r="D3147" s="6" t="n">
        <v>8.000000000000001e-05</v>
      </c>
      <c r="E3147" s="6">
        <f>C3147*sel_scale</f>
        <v/>
      </c>
      <c r="F3147" s="6">
        <f>IF(AND(B3147&gt;=10,B3147&lt;=14),sel_ev_daily*sel_dayshare/5,IF(OR(B3147&gt;=22,B3147&lt;=5),sel_ev_daily*(1-sel_dayshare)/8,0))</f>
        <v/>
      </c>
    </row>
    <row r="3148">
      <c r="A3148" s="6" t="inlineStr">
        <is>
          <t>2012-11-09</t>
        </is>
      </c>
      <c r="B3148" s="6" t="n">
        <v>2</v>
      </c>
      <c r="C3148" s="6" t="n">
        <v>0.46785</v>
      </c>
      <c r="D3148" s="6" t="n">
        <v>5e-05</v>
      </c>
      <c r="E3148" s="6">
        <f>C3148*sel_scale</f>
        <v/>
      </c>
      <c r="F3148" s="6">
        <f>IF(AND(B3148&gt;=10,B3148&lt;=14),sel_ev_daily*sel_dayshare/5,IF(OR(B3148&gt;=22,B3148&lt;=5),sel_ev_daily*(1-sel_dayshare)/8,0))</f>
        <v/>
      </c>
    </row>
    <row r="3149">
      <c r="A3149" s="6" t="inlineStr">
        <is>
          <t>2012-11-09</t>
        </is>
      </c>
      <c r="B3149" s="6" t="n">
        <v>3</v>
      </c>
      <c r="C3149" s="6" t="n">
        <v>0.40876</v>
      </c>
      <c r="D3149" s="6" t="n">
        <v>4e-05</v>
      </c>
      <c r="E3149" s="6">
        <f>C3149*sel_scale</f>
        <v/>
      </c>
      <c r="F3149" s="6">
        <f>IF(AND(B3149&gt;=10,B3149&lt;=14),sel_ev_daily*sel_dayshare/5,IF(OR(B3149&gt;=22,B3149&lt;=5),sel_ev_daily*(1-sel_dayshare)/8,0))</f>
        <v/>
      </c>
    </row>
    <row r="3150">
      <c r="A3150" s="6" t="inlineStr">
        <is>
          <t>2012-11-09</t>
        </is>
      </c>
      <c r="B3150" s="6" t="n">
        <v>4</v>
      </c>
      <c r="C3150" s="6" t="n">
        <v>0.39412</v>
      </c>
      <c r="D3150" s="6" t="n">
        <v>3e-05</v>
      </c>
      <c r="E3150" s="6">
        <f>C3150*sel_scale</f>
        <v/>
      </c>
      <c r="F3150" s="6">
        <f>IF(AND(B3150&gt;=10,B3150&lt;=14),sel_ev_daily*sel_dayshare/5,IF(OR(B3150&gt;=22,B3150&lt;=5),sel_ev_daily*(1-sel_dayshare)/8,0))</f>
        <v/>
      </c>
    </row>
    <row r="3151">
      <c r="A3151" s="6" t="inlineStr">
        <is>
          <t>2012-11-09</t>
        </is>
      </c>
      <c r="B3151" s="6" t="n">
        <v>5</v>
      </c>
      <c r="C3151" s="6" t="n">
        <v>0.43862</v>
      </c>
      <c r="D3151" s="6" t="n">
        <v>6e-05</v>
      </c>
      <c r="E3151" s="6">
        <f>C3151*sel_scale</f>
        <v/>
      </c>
      <c r="F3151" s="6">
        <f>IF(AND(B3151&gt;=10,B3151&lt;=14),sel_ev_daily*sel_dayshare/5,IF(OR(B3151&gt;=22,B3151&lt;=5),sel_ev_daily*(1-sel_dayshare)/8,0))</f>
        <v/>
      </c>
    </row>
    <row r="3152">
      <c r="A3152" s="6" t="inlineStr">
        <is>
          <t>2012-11-09</t>
        </is>
      </c>
      <c r="B3152" s="6" t="n">
        <v>6</v>
      </c>
      <c r="C3152" s="6" t="n">
        <v>0.56029</v>
      </c>
      <c r="D3152" s="6" t="n">
        <v>0.02273</v>
      </c>
      <c r="E3152" s="6">
        <f>C3152*sel_scale</f>
        <v/>
      </c>
      <c r="F3152" s="6">
        <f>IF(AND(B3152&gt;=10,B3152&lt;=14),sel_ev_daily*sel_dayshare/5,IF(OR(B3152&gt;=22,B3152&lt;=5),sel_ev_daily*(1-sel_dayshare)/8,0))</f>
        <v/>
      </c>
    </row>
    <row r="3153">
      <c r="A3153" s="6" t="inlineStr">
        <is>
          <t>2012-11-09</t>
        </is>
      </c>
      <c r="B3153" s="6" t="n">
        <v>7</v>
      </c>
      <c r="C3153" s="6" t="n">
        <v>0.65717</v>
      </c>
      <c r="D3153" s="6" t="n">
        <v>0.12288</v>
      </c>
      <c r="E3153" s="6">
        <f>C3153*sel_scale</f>
        <v/>
      </c>
      <c r="F3153" s="6">
        <f>IF(AND(B3153&gt;=10,B3153&lt;=14),sel_ev_daily*sel_dayshare/5,IF(OR(B3153&gt;=22,B3153&lt;=5),sel_ev_daily*(1-sel_dayshare)/8,0))</f>
        <v/>
      </c>
    </row>
    <row r="3154">
      <c r="A3154" s="6" t="inlineStr">
        <is>
          <t>2012-11-09</t>
        </is>
      </c>
      <c r="B3154" s="6" t="n">
        <v>8</v>
      </c>
      <c r="C3154" s="6" t="n">
        <v>0.59841</v>
      </c>
      <c r="D3154" s="6" t="n">
        <v>0.29191</v>
      </c>
      <c r="E3154" s="6">
        <f>C3154*sel_scale</f>
        <v/>
      </c>
      <c r="F3154" s="6">
        <f>IF(AND(B3154&gt;=10,B3154&lt;=14),sel_ev_daily*sel_dayshare/5,IF(OR(B3154&gt;=22,B3154&lt;=5),sel_ev_daily*(1-sel_dayshare)/8,0))</f>
        <v/>
      </c>
    </row>
    <row r="3155">
      <c r="A3155" s="6" t="inlineStr">
        <is>
          <t>2012-11-09</t>
        </is>
      </c>
      <c r="B3155" s="6" t="n">
        <v>9</v>
      </c>
      <c r="C3155" s="6" t="n">
        <v>0.5279700000000001</v>
      </c>
      <c r="D3155" s="6" t="n">
        <v>0.46581</v>
      </c>
      <c r="E3155" s="6">
        <f>C3155*sel_scale</f>
        <v/>
      </c>
      <c r="F3155" s="6">
        <f>IF(AND(B3155&gt;=10,B3155&lt;=14),sel_ev_daily*sel_dayshare/5,IF(OR(B3155&gt;=22,B3155&lt;=5),sel_ev_daily*(1-sel_dayshare)/8,0))</f>
        <v/>
      </c>
    </row>
    <row r="3156">
      <c r="A3156" s="6" t="inlineStr">
        <is>
          <t>2012-11-09</t>
        </is>
      </c>
      <c r="B3156" s="6" t="n">
        <v>10</v>
      </c>
      <c r="C3156" s="6" t="n">
        <v>0.5198</v>
      </c>
      <c r="D3156" s="6" t="n">
        <v>0.50509</v>
      </c>
      <c r="E3156" s="6">
        <f>C3156*sel_scale</f>
        <v/>
      </c>
      <c r="F3156" s="6">
        <f>IF(AND(B3156&gt;=10,B3156&lt;=14),sel_ev_daily*sel_dayshare/5,IF(OR(B3156&gt;=22,B3156&lt;=5),sel_ev_daily*(1-sel_dayshare)/8,0))</f>
        <v/>
      </c>
    </row>
    <row r="3157">
      <c r="A3157" s="6" t="inlineStr">
        <is>
          <t>2012-11-09</t>
        </is>
      </c>
      <c r="B3157" s="6" t="n">
        <v>11</v>
      </c>
      <c r="C3157" s="6" t="n">
        <v>0.55028</v>
      </c>
      <c r="D3157" s="6" t="n">
        <v>0.58869</v>
      </c>
      <c r="E3157" s="6">
        <f>C3157*sel_scale</f>
        <v/>
      </c>
      <c r="F3157" s="6">
        <f>IF(AND(B3157&gt;=10,B3157&lt;=14),sel_ev_daily*sel_dayshare/5,IF(OR(B3157&gt;=22,B3157&lt;=5),sel_ev_daily*(1-sel_dayshare)/8,0))</f>
        <v/>
      </c>
    </row>
    <row r="3158">
      <c r="A3158" s="6" t="inlineStr">
        <is>
          <t>2012-11-09</t>
        </is>
      </c>
      <c r="B3158" s="6" t="n">
        <v>12</v>
      </c>
      <c r="C3158" s="6" t="n">
        <v>0.5730499999999999</v>
      </c>
      <c r="D3158" s="6" t="n">
        <v>0.60017</v>
      </c>
      <c r="E3158" s="6">
        <f>C3158*sel_scale</f>
        <v/>
      </c>
      <c r="F3158" s="6">
        <f>IF(AND(B3158&gt;=10,B3158&lt;=14),sel_ev_daily*sel_dayshare/5,IF(OR(B3158&gt;=22,B3158&lt;=5),sel_ev_daily*(1-sel_dayshare)/8,0))</f>
        <v/>
      </c>
    </row>
    <row r="3159">
      <c r="A3159" s="6" t="inlineStr">
        <is>
          <t>2012-11-09</t>
        </is>
      </c>
      <c r="B3159" s="6" t="n">
        <v>13</v>
      </c>
      <c r="C3159" s="6" t="n">
        <v>0.56411</v>
      </c>
      <c r="D3159" s="6" t="n">
        <v>0.41014</v>
      </c>
      <c r="E3159" s="6">
        <f>C3159*sel_scale</f>
        <v/>
      </c>
      <c r="F3159" s="6">
        <f>IF(AND(B3159&gt;=10,B3159&lt;=14),sel_ev_daily*sel_dayshare/5,IF(OR(B3159&gt;=22,B3159&lt;=5),sel_ev_daily*(1-sel_dayshare)/8,0))</f>
        <v/>
      </c>
    </row>
    <row r="3160">
      <c r="A3160" s="6" t="inlineStr">
        <is>
          <t>2012-11-09</t>
        </is>
      </c>
      <c r="B3160" s="6" t="n">
        <v>14</v>
      </c>
      <c r="C3160" s="6" t="n">
        <v>0.53617</v>
      </c>
      <c r="D3160" s="6" t="n">
        <v>0.39987</v>
      </c>
      <c r="E3160" s="6">
        <f>C3160*sel_scale</f>
        <v/>
      </c>
      <c r="F3160" s="6">
        <f>IF(AND(B3160&gt;=10,B3160&lt;=14),sel_ev_daily*sel_dayshare/5,IF(OR(B3160&gt;=22,B3160&lt;=5),sel_ev_daily*(1-sel_dayshare)/8,0))</f>
        <v/>
      </c>
    </row>
    <row r="3161">
      <c r="A3161" s="6" t="inlineStr">
        <is>
          <t>2012-11-09</t>
        </is>
      </c>
      <c r="B3161" s="6" t="n">
        <v>15</v>
      </c>
      <c r="C3161" s="6" t="n">
        <v>0.54722</v>
      </c>
      <c r="D3161" s="6" t="n">
        <v>0.38852</v>
      </c>
      <c r="E3161" s="6">
        <f>C3161*sel_scale</f>
        <v/>
      </c>
      <c r="F3161" s="6">
        <f>IF(AND(B3161&gt;=10,B3161&lt;=14),sel_ev_daily*sel_dayshare/5,IF(OR(B3161&gt;=22,B3161&lt;=5),sel_ev_daily*(1-sel_dayshare)/8,0))</f>
        <v/>
      </c>
    </row>
    <row r="3162">
      <c r="A3162" s="6" t="inlineStr">
        <is>
          <t>2012-11-09</t>
        </is>
      </c>
      <c r="B3162" s="6" t="n">
        <v>16</v>
      </c>
      <c r="C3162" s="6" t="n">
        <v>0.584</v>
      </c>
      <c r="D3162" s="6" t="n">
        <v>0.32608</v>
      </c>
      <c r="E3162" s="6">
        <f>C3162*sel_scale</f>
        <v/>
      </c>
      <c r="F3162" s="6">
        <f>IF(AND(B3162&gt;=10,B3162&lt;=14),sel_ev_daily*sel_dayshare/5,IF(OR(B3162&gt;=22,B3162&lt;=5),sel_ev_daily*(1-sel_dayshare)/8,0))</f>
        <v/>
      </c>
    </row>
    <row r="3163">
      <c r="A3163" s="6" t="inlineStr">
        <is>
          <t>2012-11-09</t>
        </is>
      </c>
      <c r="B3163" s="6" t="n">
        <v>17</v>
      </c>
      <c r="C3163" s="6" t="n">
        <v>0.71931</v>
      </c>
      <c r="D3163" s="6" t="n">
        <v>0.16991</v>
      </c>
      <c r="E3163" s="6">
        <f>C3163*sel_scale</f>
        <v/>
      </c>
      <c r="F3163" s="6">
        <f>IF(AND(B3163&gt;=10,B3163&lt;=14),sel_ev_daily*sel_dayshare/5,IF(OR(B3163&gt;=22,B3163&lt;=5),sel_ev_daily*(1-sel_dayshare)/8,0))</f>
        <v/>
      </c>
    </row>
    <row r="3164">
      <c r="A3164" s="6" t="inlineStr">
        <is>
          <t>2012-11-09</t>
        </is>
      </c>
      <c r="B3164" s="6" t="n">
        <v>18</v>
      </c>
      <c r="C3164" s="6" t="n">
        <v>0.75195</v>
      </c>
      <c r="D3164" s="6" t="n">
        <v>0.04871</v>
      </c>
      <c r="E3164" s="6">
        <f>C3164*sel_scale</f>
        <v/>
      </c>
      <c r="F3164" s="6">
        <f>IF(AND(B3164&gt;=10,B3164&lt;=14),sel_ev_daily*sel_dayshare/5,IF(OR(B3164&gt;=22,B3164&lt;=5),sel_ev_daily*(1-sel_dayshare)/8,0))</f>
        <v/>
      </c>
    </row>
    <row r="3165">
      <c r="A3165" s="6" t="inlineStr">
        <is>
          <t>2012-11-09</t>
        </is>
      </c>
      <c r="B3165" s="6" t="n">
        <v>19</v>
      </c>
      <c r="C3165" s="6" t="n">
        <v>0.75676</v>
      </c>
      <c r="D3165" s="6" t="n">
        <v>0.002</v>
      </c>
      <c r="E3165" s="6">
        <f>C3165*sel_scale</f>
        <v/>
      </c>
      <c r="F3165" s="6">
        <f>IF(AND(B3165&gt;=10,B3165&lt;=14),sel_ev_daily*sel_dayshare/5,IF(OR(B3165&gt;=22,B3165&lt;=5),sel_ev_daily*(1-sel_dayshare)/8,0))</f>
        <v/>
      </c>
    </row>
    <row r="3166">
      <c r="A3166" s="6" t="inlineStr">
        <is>
          <t>2012-11-09</t>
        </is>
      </c>
      <c r="B3166" s="6" t="n">
        <v>20</v>
      </c>
      <c r="C3166" s="6" t="n">
        <v>0.81862</v>
      </c>
      <c r="D3166" s="6" t="n">
        <v>5e-05</v>
      </c>
      <c r="E3166" s="6">
        <f>C3166*sel_scale</f>
        <v/>
      </c>
      <c r="F3166" s="6">
        <f>IF(AND(B3166&gt;=10,B3166&lt;=14),sel_ev_daily*sel_dayshare/5,IF(OR(B3166&gt;=22,B3166&lt;=5),sel_ev_daily*(1-sel_dayshare)/8,0))</f>
        <v/>
      </c>
    </row>
    <row r="3167">
      <c r="A3167" s="6" t="inlineStr">
        <is>
          <t>2012-11-09</t>
        </is>
      </c>
      <c r="B3167" s="6" t="n">
        <v>21</v>
      </c>
      <c r="C3167" s="6" t="n">
        <v>0.69835</v>
      </c>
      <c r="D3167" s="6" t="n">
        <v>0.00012</v>
      </c>
      <c r="E3167" s="6">
        <f>C3167*sel_scale</f>
        <v/>
      </c>
      <c r="F3167" s="6">
        <f>IF(AND(B3167&gt;=10,B3167&lt;=14),sel_ev_daily*sel_dayshare/5,IF(OR(B3167&gt;=22,B3167&lt;=5),sel_ev_daily*(1-sel_dayshare)/8,0))</f>
        <v/>
      </c>
    </row>
    <row r="3168">
      <c r="A3168" s="6" t="inlineStr">
        <is>
          <t>2012-11-09</t>
        </is>
      </c>
      <c r="B3168" s="6" t="n">
        <v>22</v>
      </c>
      <c r="C3168" s="6" t="n">
        <v>0.69563</v>
      </c>
      <c r="D3168" s="6" t="n">
        <v>9.000000000000001e-05</v>
      </c>
      <c r="E3168" s="6">
        <f>C3168*sel_scale</f>
        <v/>
      </c>
      <c r="F3168" s="6">
        <f>IF(AND(B3168&gt;=10,B3168&lt;=14),sel_ev_daily*sel_dayshare/5,IF(OR(B3168&gt;=22,B3168&lt;=5),sel_ev_daily*(1-sel_dayshare)/8,0))</f>
        <v/>
      </c>
    </row>
    <row r="3169">
      <c r="A3169" s="6" t="inlineStr">
        <is>
          <t>2012-11-09</t>
        </is>
      </c>
      <c r="B3169" s="6" t="n">
        <v>23</v>
      </c>
      <c r="C3169" s="6" t="n">
        <v>0.6929</v>
      </c>
      <c r="D3169" s="6" t="n">
        <v>9.000000000000001e-05</v>
      </c>
      <c r="E3169" s="6">
        <f>C3169*sel_scale</f>
        <v/>
      </c>
      <c r="F3169" s="6">
        <f>IF(AND(B3169&gt;=10,B3169&lt;=14),sel_ev_daily*sel_dayshare/5,IF(OR(B3169&gt;=22,B3169&lt;=5),sel_ev_daily*(1-sel_dayshare)/8,0))</f>
        <v/>
      </c>
    </row>
    <row r="3170">
      <c r="A3170" s="6" t="inlineStr">
        <is>
          <t>2012-11-10</t>
        </is>
      </c>
      <c r="B3170" s="6" t="n">
        <v>0</v>
      </c>
      <c r="C3170" s="6" t="n">
        <v>0.75162</v>
      </c>
      <c r="D3170" s="6" t="n">
        <v>0.00012</v>
      </c>
      <c r="E3170" s="6">
        <f>C3170*sel_scale</f>
        <v/>
      </c>
      <c r="F3170" s="6">
        <f>IF(AND(B3170&gt;=10,B3170&lt;=14),sel_ev_daily*sel_dayshare/5,IF(OR(B3170&gt;=22,B3170&lt;=5),sel_ev_daily*(1-sel_dayshare)/8,0))</f>
        <v/>
      </c>
    </row>
    <row r="3171">
      <c r="A3171" s="6" t="inlineStr">
        <is>
          <t>2012-11-10</t>
        </is>
      </c>
      <c r="B3171" s="6" t="n">
        <v>1</v>
      </c>
      <c r="C3171" s="6" t="n">
        <v>0.7365699999999999</v>
      </c>
      <c r="D3171" s="6" t="n">
        <v>0.00011</v>
      </c>
      <c r="E3171" s="6">
        <f>C3171*sel_scale</f>
        <v/>
      </c>
      <c r="F3171" s="6">
        <f>IF(AND(B3171&gt;=10,B3171&lt;=14),sel_ev_daily*sel_dayshare/5,IF(OR(B3171&gt;=22,B3171&lt;=5),sel_ev_daily*(1-sel_dayshare)/8,0))</f>
        <v/>
      </c>
    </row>
    <row r="3172">
      <c r="A3172" s="6" t="inlineStr">
        <is>
          <t>2012-11-10</t>
        </is>
      </c>
      <c r="B3172" s="6" t="n">
        <v>2</v>
      </c>
      <c r="C3172" s="6" t="n">
        <v>0.47193</v>
      </c>
      <c r="D3172" s="6" t="n">
        <v>4e-05</v>
      </c>
      <c r="E3172" s="6">
        <f>C3172*sel_scale</f>
        <v/>
      </c>
      <c r="F3172" s="6">
        <f>IF(AND(B3172&gt;=10,B3172&lt;=14),sel_ev_daily*sel_dayshare/5,IF(OR(B3172&gt;=22,B3172&lt;=5),sel_ev_daily*(1-sel_dayshare)/8,0))</f>
        <v/>
      </c>
    </row>
    <row r="3173">
      <c r="A3173" s="6" t="inlineStr">
        <is>
          <t>2012-11-10</t>
        </is>
      </c>
      <c r="B3173" s="6" t="n">
        <v>3</v>
      </c>
      <c r="C3173" s="6" t="n">
        <v>0.38088</v>
      </c>
      <c r="D3173" s="6" t="n">
        <v>6.999999999999999e-05</v>
      </c>
      <c r="E3173" s="6">
        <f>C3173*sel_scale</f>
        <v/>
      </c>
      <c r="F3173" s="6">
        <f>IF(AND(B3173&gt;=10,B3173&lt;=14),sel_ev_daily*sel_dayshare/5,IF(OR(B3173&gt;=22,B3173&lt;=5),sel_ev_daily*(1-sel_dayshare)/8,0))</f>
        <v/>
      </c>
    </row>
    <row r="3174">
      <c r="A3174" s="6" t="inlineStr">
        <is>
          <t>2012-11-10</t>
        </is>
      </c>
      <c r="B3174" s="6" t="n">
        <v>4</v>
      </c>
      <c r="C3174" s="6" t="n">
        <v>0.37216</v>
      </c>
      <c r="D3174" s="6" t="n">
        <v>3e-05</v>
      </c>
      <c r="E3174" s="6">
        <f>C3174*sel_scale</f>
        <v/>
      </c>
      <c r="F3174" s="6">
        <f>IF(AND(B3174&gt;=10,B3174&lt;=14),sel_ev_daily*sel_dayshare/5,IF(OR(B3174&gt;=22,B3174&lt;=5),sel_ev_daily*(1-sel_dayshare)/8,0))</f>
        <v/>
      </c>
    </row>
    <row r="3175">
      <c r="A3175" s="6" t="inlineStr">
        <is>
          <t>2012-11-10</t>
        </is>
      </c>
      <c r="B3175" s="6" t="n">
        <v>5</v>
      </c>
      <c r="C3175" s="6" t="n">
        <v>0.39922</v>
      </c>
      <c r="D3175" s="6" t="n">
        <v>5e-05</v>
      </c>
      <c r="E3175" s="6">
        <f>C3175*sel_scale</f>
        <v/>
      </c>
      <c r="F3175" s="6">
        <f>IF(AND(B3175&gt;=10,B3175&lt;=14),sel_ev_daily*sel_dayshare/5,IF(OR(B3175&gt;=22,B3175&lt;=5),sel_ev_daily*(1-sel_dayshare)/8,0))</f>
        <v/>
      </c>
    </row>
    <row r="3176">
      <c r="A3176" s="6" t="inlineStr">
        <is>
          <t>2012-11-10</t>
        </is>
      </c>
      <c r="B3176" s="6" t="n">
        <v>6</v>
      </c>
      <c r="C3176" s="6" t="n">
        <v>0.46472</v>
      </c>
      <c r="D3176" s="6" t="n">
        <v>0.01208</v>
      </c>
      <c r="E3176" s="6">
        <f>C3176*sel_scale</f>
        <v/>
      </c>
      <c r="F3176" s="6">
        <f>IF(AND(B3176&gt;=10,B3176&lt;=14),sel_ev_daily*sel_dayshare/5,IF(OR(B3176&gt;=22,B3176&lt;=5),sel_ev_daily*(1-sel_dayshare)/8,0))</f>
        <v/>
      </c>
    </row>
    <row r="3177">
      <c r="A3177" s="6" t="inlineStr">
        <is>
          <t>2012-11-10</t>
        </is>
      </c>
      <c r="B3177" s="6" t="n">
        <v>7</v>
      </c>
      <c r="C3177" s="6" t="n">
        <v>0.59239</v>
      </c>
      <c r="D3177" s="6" t="n">
        <v>0.05715</v>
      </c>
      <c r="E3177" s="6">
        <f>C3177*sel_scale</f>
        <v/>
      </c>
      <c r="F3177" s="6">
        <f>IF(AND(B3177&gt;=10,B3177&lt;=14),sel_ev_daily*sel_dayshare/5,IF(OR(B3177&gt;=22,B3177&lt;=5),sel_ev_daily*(1-sel_dayshare)/8,0))</f>
        <v/>
      </c>
    </row>
    <row r="3178">
      <c r="A3178" s="6" t="inlineStr">
        <is>
          <t>2012-11-10</t>
        </is>
      </c>
      <c r="B3178" s="6" t="n">
        <v>8</v>
      </c>
      <c r="C3178" s="6" t="n">
        <v>0.6713</v>
      </c>
      <c r="D3178" s="6" t="n">
        <v>0.12597</v>
      </c>
      <c r="E3178" s="6">
        <f>C3178*sel_scale</f>
        <v/>
      </c>
      <c r="F3178" s="6">
        <f>IF(AND(B3178&gt;=10,B3178&lt;=14),sel_ev_daily*sel_dayshare/5,IF(OR(B3178&gt;=22,B3178&lt;=5),sel_ev_daily*(1-sel_dayshare)/8,0))</f>
        <v/>
      </c>
    </row>
    <row r="3179">
      <c r="A3179" s="6" t="inlineStr">
        <is>
          <t>2012-11-10</t>
        </is>
      </c>
      <c r="B3179" s="6" t="n">
        <v>9</v>
      </c>
      <c r="C3179" s="6" t="n">
        <v>0.70386</v>
      </c>
      <c r="D3179" s="6" t="n">
        <v>0.1927</v>
      </c>
      <c r="E3179" s="6">
        <f>C3179*sel_scale</f>
        <v/>
      </c>
      <c r="F3179" s="6">
        <f>IF(AND(B3179&gt;=10,B3179&lt;=14),sel_ev_daily*sel_dayshare/5,IF(OR(B3179&gt;=22,B3179&lt;=5),sel_ev_daily*(1-sel_dayshare)/8,0))</f>
        <v/>
      </c>
    </row>
    <row r="3180">
      <c r="A3180" s="6" t="inlineStr">
        <is>
          <t>2012-11-10</t>
        </is>
      </c>
      <c r="B3180" s="6" t="n">
        <v>10</v>
      </c>
      <c r="C3180" s="6" t="n">
        <v>0.69729</v>
      </c>
      <c r="D3180" s="6" t="n">
        <v>0.2579</v>
      </c>
      <c r="E3180" s="6">
        <f>C3180*sel_scale</f>
        <v/>
      </c>
      <c r="F3180" s="6">
        <f>IF(AND(B3180&gt;=10,B3180&lt;=14),sel_ev_daily*sel_dayshare/5,IF(OR(B3180&gt;=22,B3180&lt;=5),sel_ev_daily*(1-sel_dayshare)/8,0))</f>
        <v/>
      </c>
    </row>
    <row r="3181">
      <c r="A3181" s="6" t="inlineStr">
        <is>
          <t>2012-11-10</t>
        </is>
      </c>
      <c r="B3181" s="6" t="n">
        <v>11</v>
      </c>
      <c r="C3181" s="6" t="n">
        <v>0.7148099999999999</v>
      </c>
      <c r="D3181" s="6" t="n">
        <v>0.335</v>
      </c>
      <c r="E3181" s="6">
        <f>C3181*sel_scale</f>
        <v/>
      </c>
      <c r="F3181" s="6">
        <f>IF(AND(B3181&gt;=10,B3181&lt;=14),sel_ev_daily*sel_dayshare/5,IF(OR(B3181&gt;=22,B3181&lt;=5),sel_ev_daily*(1-sel_dayshare)/8,0))</f>
        <v/>
      </c>
    </row>
    <row r="3182">
      <c r="A3182" s="6" t="inlineStr">
        <is>
          <t>2012-11-10</t>
        </is>
      </c>
      <c r="B3182" s="6" t="n">
        <v>12</v>
      </c>
      <c r="C3182" s="6" t="n">
        <v>0.69841</v>
      </c>
      <c r="D3182" s="6" t="n">
        <v>0.33404</v>
      </c>
      <c r="E3182" s="6">
        <f>C3182*sel_scale</f>
        <v/>
      </c>
      <c r="F3182" s="6">
        <f>IF(AND(B3182&gt;=10,B3182&lt;=14),sel_ev_daily*sel_dayshare/5,IF(OR(B3182&gt;=22,B3182&lt;=5),sel_ev_daily*(1-sel_dayshare)/8,0))</f>
        <v/>
      </c>
    </row>
    <row r="3183">
      <c r="A3183" s="6" t="inlineStr">
        <is>
          <t>2012-11-10</t>
        </is>
      </c>
      <c r="B3183" s="6" t="n">
        <v>13</v>
      </c>
      <c r="C3183" s="6" t="n">
        <v>0.6806</v>
      </c>
      <c r="D3183" s="6" t="n">
        <v>0.35347</v>
      </c>
      <c r="E3183" s="6">
        <f>C3183*sel_scale</f>
        <v/>
      </c>
      <c r="F3183" s="6">
        <f>IF(AND(B3183&gt;=10,B3183&lt;=14),sel_ev_daily*sel_dayshare/5,IF(OR(B3183&gt;=22,B3183&lt;=5),sel_ev_daily*(1-sel_dayshare)/8,0))</f>
        <v/>
      </c>
    </row>
    <row r="3184">
      <c r="A3184" s="6" t="inlineStr">
        <is>
          <t>2012-11-10</t>
        </is>
      </c>
      <c r="B3184" s="6" t="n">
        <v>14</v>
      </c>
      <c r="C3184" s="6" t="n">
        <v>0.61882</v>
      </c>
      <c r="D3184" s="6" t="n">
        <v>0.24375</v>
      </c>
      <c r="E3184" s="6">
        <f>C3184*sel_scale</f>
        <v/>
      </c>
      <c r="F3184" s="6">
        <f>IF(AND(B3184&gt;=10,B3184&lt;=14),sel_ev_daily*sel_dayshare/5,IF(OR(B3184&gt;=22,B3184&lt;=5),sel_ev_daily*(1-sel_dayshare)/8,0))</f>
        <v/>
      </c>
    </row>
    <row r="3185">
      <c r="A3185" s="6" t="inlineStr">
        <is>
          <t>2012-11-10</t>
        </is>
      </c>
      <c r="B3185" s="6" t="n">
        <v>15</v>
      </c>
      <c r="C3185" s="6" t="n">
        <v>0.60547</v>
      </c>
      <c r="D3185" s="6" t="n">
        <v>0.22608</v>
      </c>
      <c r="E3185" s="6">
        <f>C3185*sel_scale</f>
        <v/>
      </c>
      <c r="F3185" s="6">
        <f>IF(AND(B3185&gt;=10,B3185&lt;=14),sel_ev_daily*sel_dayshare/5,IF(OR(B3185&gt;=22,B3185&lt;=5),sel_ev_daily*(1-sel_dayshare)/8,0))</f>
        <v/>
      </c>
    </row>
    <row r="3186">
      <c r="A3186" s="6" t="inlineStr">
        <is>
          <t>2012-11-10</t>
        </is>
      </c>
      <c r="B3186" s="6" t="n">
        <v>16</v>
      </c>
      <c r="C3186" s="6" t="n">
        <v>0.6378</v>
      </c>
      <c r="D3186" s="6" t="n">
        <v>0.12882</v>
      </c>
      <c r="E3186" s="6">
        <f>C3186*sel_scale</f>
        <v/>
      </c>
      <c r="F3186" s="6">
        <f>IF(AND(B3186&gt;=10,B3186&lt;=14),sel_ev_daily*sel_dayshare/5,IF(OR(B3186&gt;=22,B3186&lt;=5),sel_ev_daily*(1-sel_dayshare)/8,0))</f>
        <v/>
      </c>
    </row>
    <row r="3187">
      <c r="A3187" s="6" t="inlineStr">
        <is>
          <t>2012-11-10</t>
        </is>
      </c>
      <c r="B3187" s="6" t="n">
        <v>17</v>
      </c>
      <c r="C3187" s="6" t="n">
        <v>0.74448</v>
      </c>
      <c r="D3187" s="6" t="n">
        <v>0.05478</v>
      </c>
      <c r="E3187" s="6">
        <f>C3187*sel_scale</f>
        <v/>
      </c>
      <c r="F3187" s="6">
        <f>IF(AND(B3187&gt;=10,B3187&lt;=14),sel_ev_daily*sel_dayshare/5,IF(OR(B3187&gt;=22,B3187&lt;=5),sel_ev_daily*(1-sel_dayshare)/8,0))</f>
        <v/>
      </c>
    </row>
    <row r="3188">
      <c r="A3188" s="6" t="inlineStr">
        <is>
          <t>2012-11-10</t>
        </is>
      </c>
      <c r="B3188" s="6" t="n">
        <v>18</v>
      </c>
      <c r="C3188" s="6" t="n">
        <v>0.81189</v>
      </c>
      <c r="D3188" s="6" t="n">
        <v>0.00865</v>
      </c>
      <c r="E3188" s="6">
        <f>C3188*sel_scale</f>
        <v/>
      </c>
      <c r="F3188" s="6">
        <f>IF(AND(B3188&gt;=10,B3188&lt;=14),sel_ev_daily*sel_dayshare/5,IF(OR(B3188&gt;=22,B3188&lt;=5),sel_ev_daily*(1-sel_dayshare)/8,0))</f>
        <v/>
      </c>
    </row>
    <row r="3189">
      <c r="A3189" s="6" t="inlineStr">
        <is>
          <t>2012-11-10</t>
        </is>
      </c>
      <c r="B3189" s="6" t="n">
        <v>19</v>
      </c>
      <c r="C3189" s="6" t="n">
        <v>0.82153</v>
      </c>
      <c r="D3189" s="6" t="n">
        <v>0.00013</v>
      </c>
      <c r="E3189" s="6">
        <f>C3189*sel_scale</f>
        <v/>
      </c>
      <c r="F3189" s="6">
        <f>IF(AND(B3189&gt;=10,B3189&lt;=14),sel_ev_daily*sel_dayshare/5,IF(OR(B3189&gt;=22,B3189&lt;=5),sel_ev_daily*(1-sel_dayshare)/8,0))</f>
        <v/>
      </c>
    </row>
    <row r="3190">
      <c r="A3190" s="6" t="inlineStr">
        <is>
          <t>2012-11-10</t>
        </is>
      </c>
      <c r="B3190" s="6" t="n">
        <v>20</v>
      </c>
      <c r="C3190" s="6" t="n">
        <v>0.76008</v>
      </c>
      <c r="D3190" s="6" t="n">
        <v>0.00011</v>
      </c>
      <c r="E3190" s="6">
        <f>C3190*sel_scale</f>
        <v/>
      </c>
      <c r="F3190" s="6">
        <f>IF(AND(B3190&gt;=10,B3190&lt;=14),sel_ev_daily*sel_dayshare/5,IF(OR(B3190&gt;=22,B3190&lt;=5),sel_ev_daily*(1-sel_dayshare)/8,0))</f>
        <v/>
      </c>
    </row>
    <row r="3191">
      <c r="A3191" s="6" t="inlineStr">
        <is>
          <t>2012-11-10</t>
        </is>
      </c>
      <c r="B3191" s="6" t="n">
        <v>21</v>
      </c>
      <c r="C3191" s="6" t="n">
        <v>0.65393</v>
      </c>
      <c r="D3191" s="6" t="n">
        <v>0.0001</v>
      </c>
      <c r="E3191" s="6">
        <f>C3191*sel_scale</f>
        <v/>
      </c>
      <c r="F3191" s="6">
        <f>IF(AND(B3191&gt;=10,B3191&lt;=14),sel_ev_daily*sel_dayshare/5,IF(OR(B3191&gt;=22,B3191&lt;=5),sel_ev_daily*(1-sel_dayshare)/8,0))</f>
        <v/>
      </c>
    </row>
    <row r="3192">
      <c r="A3192" s="6" t="inlineStr">
        <is>
          <t>2012-11-10</t>
        </is>
      </c>
      <c r="B3192" s="6" t="n">
        <v>22</v>
      </c>
      <c r="C3192" s="6" t="n">
        <v>0.66255</v>
      </c>
      <c r="D3192" s="6" t="n">
        <v>1e-05</v>
      </c>
      <c r="E3192" s="6">
        <f>C3192*sel_scale</f>
        <v/>
      </c>
      <c r="F3192" s="6">
        <f>IF(AND(B3192&gt;=10,B3192&lt;=14),sel_ev_daily*sel_dayshare/5,IF(OR(B3192&gt;=22,B3192&lt;=5),sel_ev_daily*(1-sel_dayshare)/8,0))</f>
        <v/>
      </c>
    </row>
    <row r="3193">
      <c r="A3193" s="6" t="inlineStr">
        <is>
          <t>2012-11-10</t>
        </is>
      </c>
      <c r="B3193" s="6" t="n">
        <v>23</v>
      </c>
      <c r="C3193" s="6" t="n">
        <v>0.75091</v>
      </c>
      <c r="D3193" s="6" t="n">
        <v>0.00012</v>
      </c>
      <c r="E3193" s="6">
        <f>C3193*sel_scale</f>
        <v/>
      </c>
      <c r="F3193" s="6">
        <f>IF(AND(B3193&gt;=10,B3193&lt;=14),sel_ev_daily*sel_dayshare/5,IF(OR(B3193&gt;=22,B3193&lt;=5),sel_ev_daily*(1-sel_dayshare)/8,0))</f>
        <v/>
      </c>
    </row>
    <row r="3194">
      <c r="A3194" s="6" t="inlineStr">
        <is>
          <t>2012-11-11</t>
        </is>
      </c>
      <c r="B3194" s="6" t="n">
        <v>0</v>
      </c>
      <c r="C3194" s="6" t="n">
        <v>0.74199</v>
      </c>
      <c r="D3194" s="6" t="n">
        <v>0.00013</v>
      </c>
      <c r="E3194" s="6">
        <f>C3194*sel_scale</f>
        <v/>
      </c>
      <c r="F3194" s="6">
        <f>IF(AND(B3194&gt;=10,B3194&lt;=14),sel_ev_daily*sel_dayshare/5,IF(OR(B3194&gt;=22,B3194&lt;=5),sel_ev_daily*(1-sel_dayshare)/8,0))</f>
        <v/>
      </c>
    </row>
    <row r="3195">
      <c r="A3195" s="6" t="inlineStr">
        <is>
          <t>2012-11-11</t>
        </is>
      </c>
      <c r="B3195" s="6" t="n">
        <v>1</v>
      </c>
      <c r="C3195" s="6" t="n">
        <v>0.82019</v>
      </c>
      <c r="D3195" s="6" t="n">
        <v>0.0001</v>
      </c>
      <c r="E3195" s="6">
        <f>C3195*sel_scale</f>
        <v/>
      </c>
      <c r="F3195" s="6">
        <f>IF(AND(B3195&gt;=10,B3195&lt;=14),sel_ev_daily*sel_dayshare/5,IF(OR(B3195&gt;=22,B3195&lt;=5),sel_ev_daily*(1-sel_dayshare)/8,0))</f>
        <v/>
      </c>
    </row>
    <row r="3196">
      <c r="A3196" s="6" t="inlineStr">
        <is>
          <t>2012-11-11</t>
        </is>
      </c>
      <c r="B3196" s="6" t="n">
        <v>2</v>
      </c>
      <c r="C3196" s="6" t="n">
        <v>0.59592</v>
      </c>
      <c r="D3196" s="6" t="n">
        <v>6.999999999999999e-05</v>
      </c>
      <c r="E3196" s="6">
        <f>C3196*sel_scale</f>
        <v/>
      </c>
      <c r="F3196" s="6">
        <f>IF(AND(B3196&gt;=10,B3196&lt;=14),sel_ev_daily*sel_dayshare/5,IF(OR(B3196&gt;=22,B3196&lt;=5),sel_ev_daily*(1-sel_dayshare)/8,0))</f>
        <v/>
      </c>
    </row>
    <row r="3197">
      <c r="A3197" s="6" t="inlineStr">
        <is>
          <t>2012-11-11</t>
        </is>
      </c>
      <c r="B3197" s="6" t="n">
        <v>3</v>
      </c>
      <c r="C3197" s="6" t="n">
        <v>0.43834</v>
      </c>
      <c r="D3197" s="6" t="n">
        <v>3e-05</v>
      </c>
      <c r="E3197" s="6">
        <f>C3197*sel_scale</f>
        <v/>
      </c>
      <c r="F3197" s="6">
        <f>IF(AND(B3197&gt;=10,B3197&lt;=14),sel_ev_daily*sel_dayshare/5,IF(OR(B3197&gt;=22,B3197&lt;=5),sel_ev_daily*(1-sel_dayshare)/8,0))</f>
        <v/>
      </c>
    </row>
    <row r="3198">
      <c r="A3198" s="6" t="inlineStr">
        <is>
          <t>2012-11-11</t>
        </is>
      </c>
      <c r="B3198" s="6" t="n">
        <v>4</v>
      </c>
      <c r="C3198" s="6" t="n">
        <v>0.39156</v>
      </c>
      <c r="D3198" s="6" t="n">
        <v>0.0001</v>
      </c>
      <c r="E3198" s="6">
        <f>C3198*sel_scale</f>
        <v/>
      </c>
      <c r="F3198" s="6">
        <f>IF(AND(B3198&gt;=10,B3198&lt;=14),sel_ev_daily*sel_dayshare/5,IF(OR(B3198&gt;=22,B3198&lt;=5),sel_ev_daily*(1-sel_dayshare)/8,0))</f>
        <v/>
      </c>
    </row>
    <row r="3199">
      <c r="A3199" s="6" t="inlineStr">
        <is>
          <t>2012-11-11</t>
        </is>
      </c>
      <c r="B3199" s="6" t="n">
        <v>5</v>
      </c>
      <c r="C3199" s="6" t="n">
        <v>0.44402</v>
      </c>
      <c r="D3199" s="6" t="n">
        <v>8.000000000000001e-05</v>
      </c>
      <c r="E3199" s="6">
        <f>C3199*sel_scale</f>
        <v/>
      </c>
      <c r="F3199" s="6">
        <f>IF(AND(B3199&gt;=10,B3199&lt;=14),sel_ev_daily*sel_dayshare/5,IF(OR(B3199&gt;=22,B3199&lt;=5),sel_ev_daily*(1-sel_dayshare)/8,0))</f>
        <v/>
      </c>
    </row>
    <row r="3200">
      <c r="A3200" s="6" t="inlineStr">
        <is>
          <t>2012-11-11</t>
        </is>
      </c>
      <c r="B3200" s="6" t="n">
        <v>6</v>
      </c>
      <c r="C3200" s="6" t="n">
        <v>0.49857</v>
      </c>
      <c r="D3200" s="6" t="n">
        <v>0.02841</v>
      </c>
      <c r="E3200" s="6">
        <f>C3200*sel_scale</f>
        <v/>
      </c>
      <c r="F3200" s="6">
        <f>IF(AND(B3200&gt;=10,B3200&lt;=14),sel_ev_daily*sel_dayshare/5,IF(OR(B3200&gt;=22,B3200&lt;=5),sel_ev_daily*(1-sel_dayshare)/8,0))</f>
        <v/>
      </c>
    </row>
    <row r="3201">
      <c r="A3201" s="6" t="inlineStr">
        <is>
          <t>2012-11-11</t>
        </is>
      </c>
      <c r="B3201" s="6" t="n">
        <v>7</v>
      </c>
      <c r="C3201" s="6" t="n">
        <v>0.5807</v>
      </c>
      <c r="D3201" s="6" t="n">
        <v>0.16366</v>
      </c>
      <c r="E3201" s="6">
        <f>C3201*sel_scale</f>
        <v/>
      </c>
      <c r="F3201" s="6">
        <f>IF(AND(B3201&gt;=10,B3201&lt;=14),sel_ev_daily*sel_dayshare/5,IF(OR(B3201&gt;=22,B3201&lt;=5),sel_ev_daily*(1-sel_dayshare)/8,0))</f>
        <v/>
      </c>
    </row>
    <row r="3202">
      <c r="A3202" s="6" t="inlineStr">
        <is>
          <t>2012-11-11</t>
        </is>
      </c>
      <c r="B3202" s="6" t="n">
        <v>8</v>
      </c>
      <c r="C3202" s="6" t="n">
        <v>0.67963</v>
      </c>
      <c r="D3202" s="6" t="n">
        <v>0.35597</v>
      </c>
      <c r="E3202" s="6">
        <f>C3202*sel_scale</f>
        <v/>
      </c>
      <c r="F3202" s="6">
        <f>IF(AND(B3202&gt;=10,B3202&lt;=14),sel_ev_daily*sel_dayshare/5,IF(OR(B3202&gt;=22,B3202&lt;=5),sel_ev_daily*(1-sel_dayshare)/8,0))</f>
        <v/>
      </c>
    </row>
    <row r="3203">
      <c r="A3203" s="6" t="inlineStr">
        <is>
          <t>2012-11-11</t>
        </is>
      </c>
      <c r="B3203" s="6" t="n">
        <v>9</v>
      </c>
      <c r="C3203" s="6" t="n">
        <v>0.75592</v>
      </c>
      <c r="D3203" s="6" t="n">
        <v>0.53372</v>
      </c>
      <c r="E3203" s="6">
        <f>C3203*sel_scale</f>
        <v/>
      </c>
      <c r="F3203" s="6">
        <f>IF(AND(B3203&gt;=10,B3203&lt;=14),sel_ev_daily*sel_dayshare/5,IF(OR(B3203&gt;=22,B3203&lt;=5),sel_ev_daily*(1-sel_dayshare)/8,0))</f>
        <v/>
      </c>
    </row>
    <row r="3204">
      <c r="A3204" s="6" t="inlineStr">
        <is>
          <t>2012-11-11</t>
        </is>
      </c>
      <c r="B3204" s="6" t="n">
        <v>10</v>
      </c>
      <c r="C3204" s="6" t="n">
        <v>0.6815</v>
      </c>
      <c r="D3204" s="6" t="n">
        <v>0.64744</v>
      </c>
      <c r="E3204" s="6">
        <f>C3204*sel_scale</f>
        <v/>
      </c>
      <c r="F3204" s="6">
        <f>IF(AND(B3204&gt;=10,B3204&lt;=14),sel_ev_daily*sel_dayshare/5,IF(OR(B3204&gt;=22,B3204&lt;=5),sel_ev_daily*(1-sel_dayshare)/8,0))</f>
        <v/>
      </c>
    </row>
    <row r="3205">
      <c r="A3205" s="6" t="inlineStr">
        <is>
          <t>2012-11-11</t>
        </is>
      </c>
      <c r="B3205" s="6" t="n">
        <v>11</v>
      </c>
      <c r="C3205" s="6" t="n">
        <v>0.63595</v>
      </c>
      <c r="D3205" s="6" t="n">
        <v>0.72052</v>
      </c>
      <c r="E3205" s="6">
        <f>C3205*sel_scale</f>
        <v/>
      </c>
      <c r="F3205" s="6">
        <f>IF(AND(B3205&gt;=10,B3205&lt;=14),sel_ev_daily*sel_dayshare/5,IF(OR(B3205&gt;=22,B3205&lt;=5),sel_ev_daily*(1-sel_dayshare)/8,0))</f>
        <v/>
      </c>
    </row>
    <row r="3206">
      <c r="A3206" s="6" t="inlineStr">
        <is>
          <t>2012-11-11</t>
        </is>
      </c>
      <c r="B3206" s="6" t="n">
        <v>12</v>
      </c>
      <c r="C3206" s="6" t="n">
        <v>0.62134</v>
      </c>
      <c r="D3206" s="6" t="n">
        <v>0.75402</v>
      </c>
      <c r="E3206" s="6">
        <f>C3206*sel_scale</f>
        <v/>
      </c>
      <c r="F3206" s="6">
        <f>IF(AND(B3206&gt;=10,B3206&lt;=14),sel_ev_daily*sel_dayshare/5,IF(OR(B3206&gt;=22,B3206&lt;=5),sel_ev_daily*(1-sel_dayshare)/8,0))</f>
        <v/>
      </c>
    </row>
    <row r="3207">
      <c r="A3207" s="6" t="inlineStr">
        <is>
          <t>2012-11-11</t>
        </is>
      </c>
      <c r="B3207" s="6" t="n">
        <v>13</v>
      </c>
      <c r="C3207" s="6" t="n">
        <v>0.57685</v>
      </c>
      <c r="D3207" s="6" t="n">
        <v>0.73617</v>
      </c>
      <c r="E3207" s="6">
        <f>C3207*sel_scale</f>
        <v/>
      </c>
      <c r="F3207" s="6">
        <f>IF(AND(B3207&gt;=10,B3207&lt;=14),sel_ev_daily*sel_dayshare/5,IF(OR(B3207&gt;=22,B3207&lt;=5),sel_ev_daily*(1-sel_dayshare)/8,0))</f>
        <v/>
      </c>
    </row>
    <row r="3208">
      <c r="A3208" s="6" t="inlineStr">
        <is>
          <t>2012-11-11</t>
        </is>
      </c>
      <c r="B3208" s="6" t="n">
        <v>14</v>
      </c>
      <c r="C3208" s="6" t="n">
        <v>0.55553</v>
      </c>
      <c r="D3208" s="6" t="n">
        <v>0.66051</v>
      </c>
      <c r="E3208" s="6">
        <f>C3208*sel_scale</f>
        <v/>
      </c>
      <c r="F3208" s="6">
        <f>IF(AND(B3208&gt;=10,B3208&lt;=14),sel_ev_daily*sel_dayshare/5,IF(OR(B3208&gt;=22,B3208&lt;=5),sel_ev_daily*(1-sel_dayshare)/8,0))</f>
        <v/>
      </c>
    </row>
    <row r="3209">
      <c r="A3209" s="6" t="inlineStr">
        <is>
          <t>2012-11-11</t>
        </is>
      </c>
      <c r="B3209" s="6" t="n">
        <v>15</v>
      </c>
      <c r="C3209" s="6" t="n">
        <v>0.53803</v>
      </c>
      <c r="D3209" s="6" t="n">
        <v>0.55592</v>
      </c>
      <c r="E3209" s="6">
        <f>C3209*sel_scale</f>
        <v/>
      </c>
      <c r="F3209" s="6">
        <f>IF(AND(B3209&gt;=10,B3209&lt;=14),sel_ev_daily*sel_dayshare/5,IF(OR(B3209&gt;=22,B3209&lt;=5),sel_ev_daily*(1-sel_dayshare)/8,0))</f>
        <v/>
      </c>
    </row>
    <row r="3210">
      <c r="A3210" s="6" t="inlineStr">
        <is>
          <t>2012-11-11</t>
        </is>
      </c>
      <c r="B3210" s="6" t="n">
        <v>16</v>
      </c>
      <c r="C3210" s="6" t="n">
        <v>0.60057</v>
      </c>
      <c r="D3210" s="6" t="n">
        <v>0.38539</v>
      </c>
      <c r="E3210" s="6">
        <f>C3210*sel_scale</f>
        <v/>
      </c>
      <c r="F3210" s="6">
        <f>IF(AND(B3210&gt;=10,B3210&lt;=14),sel_ev_daily*sel_dayshare/5,IF(OR(B3210&gt;=22,B3210&lt;=5),sel_ev_daily*(1-sel_dayshare)/8,0))</f>
        <v/>
      </c>
    </row>
    <row r="3211">
      <c r="A3211" s="6" t="inlineStr">
        <is>
          <t>2012-11-11</t>
        </is>
      </c>
      <c r="B3211" s="6" t="n">
        <v>17</v>
      </c>
      <c r="C3211" s="6" t="n">
        <v>0.6909</v>
      </c>
      <c r="D3211" s="6" t="n">
        <v>0.1955</v>
      </c>
      <c r="E3211" s="6">
        <f>C3211*sel_scale</f>
        <v/>
      </c>
      <c r="F3211" s="6">
        <f>IF(AND(B3211&gt;=10,B3211&lt;=14),sel_ev_daily*sel_dayshare/5,IF(OR(B3211&gt;=22,B3211&lt;=5),sel_ev_daily*(1-sel_dayshare)/8,0))</f>
        <v/>
      </c>
    </row>
    <row r="3212">
      <c r="A3212" s="6" t="inlineStr">
        <is>
          <t>2012-11-11</t>
        </is>
      </c>
      <c r="B3212" s="6" t="n">
        <v>18</v>
      </c>
      <c r="C3212" s="6" t="n">
        <v>0.7416199999999999</v>
      </c>
      <c r="D3212" s="6" t="n">
        <v>0.05014</v>
      </c>
      <c r="E3212" s="6">
        <f>C3212*sel_scale</f>
        <v/>
      </c>
      <c r="F3212" s="6">
        <f>IF(AND(B3212&gt;=10,B3212&lt;=14),sel_ev_daily*sel_dayshare/5,IF(OR(B3212&gt;=22,B3212&lt;=5),sel_ev_daily*(1-sel_dayshare)/8,0))</f>
        <v/>
      </c>
    </row>
    <row r="3213">
      <c r="A3213" s="6" t="inlineStr">
        <is>
          <t>2012-11-11</t>
        </is>
      </c>
      <c r="B3213" s="6" t="n">
        <v>19</v>
      </c>
      <c r="C3213" s="6" t="n">
        <v>0.78149</v>
      </c>
      <c r="D3213" s="6" t="n">
        <v>0.00157</v>
      </c>
      <c r="E3213" s="6">
        <f>C3213*sel_scale</f>
        <v/>
      </c>
      <c r="F3213" s="6">
        <f>IF(AND(B3213&gt;=10,B3213&lt;=14),sel_ev_daily*sel_dayshare/5,IF(OR(B3213&gt;=22,B3213&lt;=5),sel_ev_daily*(1-sel_dayshare)/8,0))</f>
        <v/>
      </c>
    </row>
    <row r="3214">
      <c r="A3214" s="6" t="inlineStr">
        <is>
          <t>2012-11-11</t>
        </is>
      </c>
      <c r="B3214" s="6" t="n">
        <v>20</v>
      </c>
      <c r="C3214" s="6" t="n">
        <v>0.79809</v>
      </c>
      <c r="D3214" s="6" t="n">
        <v>6e-05</v>
      </c>
      <c r="E3214" s="6">
        <f>C3214*sel_scale</f>
        <v/>
      </c>
      <c r="F3214" s="6">
        <f>IF(AND(B3214&gt;=10,B3214&lt;=14),sel_ev_daily*sel_dayshare/5,IF(OR(B3214&gt;=22,B3214&lt;=5),sel_ev_daily*(1-sel_dayshare)/8,0))</f>
        <v/>
      </c>
    </row>
    <row r="3215">
      <c r="A3215" s="6" t="inlineStr">
        <is>
          <t>2012-11-11</t>
        </is>
      </c>
      <c r="B3215" s="6" t="n">
        <v>21</v>
      </c>
      <c r="C3215" s="6" t="n">
        <v>0.73467</v>
      </c>
      <c r="D3215" s="6" t="n">
        <v>0.00015</v>
      </c>
      <c r="E3215" s="6">
        <f>C3215*sel_scale</f>
        <v/>
      </c>
      <c r="F3215" s="6">
        <f>IF(AND(B3215&gt;=10,B3215&lt;=14),sel_ev_daily*sel_dayshare/5,IF(OR(B3215&gt;=22,B3215&lt;=5),sel_ev_daily*(1-sel_dayshare)/8,0))</f>
        <v/>
      </c>
    </row>
    <row r="3216">
      <c r="A3216" s="6" t="inlineStr">
        <is>
          <t>2012-11-11</t>
        </is>
      </c>
      <c r="B3216" s="6" t="n">
        <v>22</v>
      </c>
      <c r="C3216" s="6" t="n">
        <v>0.68776</v>
      </c>
      <c r="D3216" s="6" t="n">
        <v>0.00014</v>
      </c>
      <c r="E3216" s="6">
        <f>C3216*sel_scale</f>
        <v/>
      </c>
      <c r="F3216" s="6">
        <f>IF(AND(B3216&gt;=10,B3216&lt;=14),sel_ev_daily*sel_dayshare/5,IF(OR(B3216&gt;=22,B3216&lt;=5),sel_ev_daily*(1-sel_dayshare)/8,0))</f>
        <v/>
      </c>
    </row>
    <row r="3217">
      <c r="A3217" s="6" t="inlineStr">
        <is>
          <t>2012-11-11</t>
        </is>
      </c>
      <c r="B3217" s="6" t="n">
        <v>23</v>
      </c>
      <c r="C3217" s="6" t="n">
        <v>0.67979</v>
      </c>
      <c r="D3217" s="6" t="n">
        <v>4e-05</v>
      </c>
      <c r="E3217" s="6">
        <f>C3217*sel_scale</f>
        <v/>
      </c>
      <c r="F3217" s="6">
        <f>IF(AND(B3217&gt;=10,B3217&lt;=14),sel_ev_daily*sel_dayshare/5,IF(OR(B3217&gt;=22,B3217&lt;=5),sel_ev_daily*(1-sel_dayshare)/8,0))</f>
        <v/>
      </c>
    </row>
    <row r="3218">
      <c r="A3218" s="6" t="inlineStr">
        <is>
          <t>2012-11-12</t>
        </is>
      </c>
      <c r="B3218" s="6" t="n">
        <v>0</v>
      </c>
      <c r="C3218" s="6" t="n">
        <v>0.70255</v>
      </c>
      <c r="D3218" s="6" t="n">
        <v>0.00012</v>
      </c>
      <c r="E3218" s="6">
        <f>C3218*sel_scale</f>
        <v/>
      </c>
      <c r="F3218" s="6">
        <f>IF(AND(B3218&gt;=10,B3218&lt;=14),sel_ev_daily*sel_dayshare/5,IF(OR(B3218&gt;=22,B3218&lt;=5),sel_ev_daily*(1-sel_dayshare)/8,0))</f>
        <v/>
      </c>
    </row>
    <row r="3219">
      <c r="A3219" s="6" t="inlineStr">
        <is>
          <t>2012-11-12</t>
        </is>
      </c>
      <c r="B3219" s="6" t="n">
        <v>1</v>
      </c>
      <c r="C3219" s="6" t="n">
        <v>0.7718</v>
      </c>
      <c r="D3219" s="6" t="n">
        <v>8.000000000000001e-05</v>
      </c>
      <c r="E3219" s="6">
        <f>C3219*sel_scale</f>
        <v/>
      </c>
      <c r="F3219" s="6">
        <f>IF(AND(B3219&gt;=10,B3219&lt;=14),sel_ev_daily*sel_dayshare/5,IF(OR(B3219&gt;=22,B3219&lt;=5),sel_ev_daily*(1-sel_dayshare)/8,0))</f>
        <v/>
      </c>
    </row>
    <row r="3220">
      <c r="A3220" s="6" t="inlineStr">
        <is>
          <t>2012-11-12</t>
        </is>
      </c>
      <c r="B3220" s="6" t="n">
        <v>2</v>
      </c>
      <c r="C3220" s="6" t="n">
        <v>0.54409</v>
      </c>
      <c r="D3220" s="6" t="n">
        <v>9.000000000000001e-05</v>
      </c>
      <c r="E3220" s="6">
        <f>C3220*sel_scale</f>
        <v/>
      </c>
      <c r="F3220" s="6">
        <f>IF(AND(B3220&gt;=10,B3220&lt;=14),sel_ev_daily*sel_dayshare/5,IF(OR(B3220&gt;=22,B3220&lt;=5),sel_ev_daily*(1-sel_dayshare)/8,0))</f>
        <v/>
      </c>
    </row>
    <row r="3221">
      <c r="A3221" s="6" t="inlineStr">
        <is>
          <t>2012-11-12</t>
        </is>
      </c>
      <c r="B3221" s="6" t="n">
        <v>3</v>
      </c>
      <c r="C3221" s="6" t="n">
        <v>0.38704</v>
      </c>
      <c r="D3221" s="6" t="n">
        <v>3e-05</v>
      </c>
      <c r="E3221" s="6">
        <f>C3221*sel_scale</f>
        <v/>
      </c>
      <c r="F3221" s="6">
        <f>IF(AND(B3221&gt;=10,B3221&lt;=14),sel_ev_daily*sel_dayshare/5,IF(OR(B3221&gt;=22,B3221&lt;=5),sel_ev_daily*(1-sel_dayshare)/8,0))</f>
        <v/>
      </c>
    </row>
    <row r="3222">
      <c r="A3222" s="6" t="inlineStr">
        <is>
          <t>2012-11-12</t>
        </is>
      </c>
      <c r="B3222" s="6" t="n">
        <v>4</v>
      </c>
      <c r="C3222" s="6" t="n">
        <v>0.39184</v>
      </c>
      <c r="D3222" s="6" t="n">
        <v>6e-05</v>
      </c>
      <c r="E3222" s="6">
        <f>C3222*sel_scale</f>
        <v/>
      </c>
      <c r="F3222" s="6">
        <f>IF(AND(B3222&gt;=10,B3222&lt;=14),sel_ev_daily*sel_dayshare/5,IF(OR(B3222&gt;=22,B3222&lt;=5),sel_ev_daily*(1-sel_dayshare)/8,0))</f>
        <v/>
      </c>
    </row>
    <row r="3223">
      <c r="A3223" s="6" t="inlineStr">
        <is>
          <t>2012-11-12</t>
        </is>
      </c>
      <c r="B3223" s="6" t="n">
        <v>5</v>
      </c>
      <c r="C3223" s="6" t="n">
        <v>0.41409</v>
      </c>
      <c r="D3223" s="6" t="n">
        <v>2e-05</v>
      </c>
      <c r="E3223" s="6">
        <f>C3223*sel_scale</f>
        <v/>
      </c>
      <c r="F3223" s="6">
        <f>IF(AND(B3223&gt;=10,B3223&lt;=14),sel_ev_daily*sel_dayshare/5,IF(OR(B3223&gt;=22,B3223&lt;=5),sel_ev_daily*(1-sel_dayshare)/8,0))</f>
        <v/>
      </c>
    </row>
    <row r="3224">
      <c r="A3224" s="6" t="inlineStr">
        <is>
          <t>2012-11-12</t>
        </is>
      </c>
      <c r="B3224" s="6" t="n">
        <v>6</v>
      </c>
      <c r="C3224" s="6" t="n">
        <v>0.63325</v>
      </c>
      <c r="D3224" s="6" t="n">
        <v>0.02802</v>
      </c>
      <c r="E3224" s="6">
        <f>C3224*sel_scale</f>
        <v/>
      </c>
      <c r="F3224" s="6">
        <f>IF(AND(B3224&gt;=10,B3224&lt;=14),sel_ev_daily*sel_dayshare/5,IF(OR(B3224&gt;=22,B3224&lt;=5),sel_ev_daily*(1-sel_dayshare)/8,0))</f>
        <v/>
      </c>
    </row>
    <row r="3225">
      <c r="A3225" s="6" t="inlineStr">
        <is>
          <t>2012-11-12</t>
        </is>
      </c>
      <c r="B3225" s="6" t="n">
        <v>7</v>
      </c>
      <c r="C3225" s="6" t="n">
        <v>0.65974</v>
      </c>
      <c r="D3225" s="6" t="n">
        <v>0.16217</v>
      </c>
      <c r="E3225" s="6">
        <f>C3225*sel_scale</f>
        <v/>
      </c>
      <c r="F3225" s="6">
        <f>IF(AND(B3225&gt;=10,B3225&lt;=14),sel_ev_daily*sel_dayshare/5,IF(OR(B3225&gt;=22,B3225&lt;=5),sel_ev_daily*(1-sel_dayshare)/8,0))</f>
        <v/>
      </c>
    </row>
    <row r="3226">
      <c r="A3226" s="6" t="inlineStr">
        <is>
          <t>2012-11-12</t>
        </is>
      </c>
      <c r="B3226" s="6" t="n">
        <v>8</v>
      </c>
      <c r="C3226" s="6" t="n">
        <v>0.56215</v>
      </c>
      <c r="D3226" s="6" t="n">
        <v>0.35011</v>
      </c>
      <c r="E3226" s="6">
        <f>C3226*sel_scale</f>
        <v/>
      </c>
      <c r="F3226" s="6">
        <f>IF(AND(B3226&gt;=10,B3226&lt;=14),sel_ev_daily*sel_dayshare/5,IF(OR(B3226&gt;=22,B3226&lt;=5),sel_ev_daily*(1-sel_dayshare)/8,0))</f>
        <v/>
      </c>
    </row>
    <row r="3227">
      <c r="A3227" s="6" t="inlineStr">
        <is>
          <t>2012-11-12</t>
        </is>
      </c>
      <c r="B3227" s="6" t="n">
        <v>9</v>
      </c>
      <c r="C3227" s="6" t="n">
        <v>0.51165</v>
      </c>
      <c r="D3227" s="6" t="n">
        <v>0.54999</v>
      </c>
      <c r="E3227" s="6">
        <f>C3227*sel_scale</f>
        <v/>
      </c>
      <c r="F3227" s="6">
        <f>IF(AND(B3227&gt;=10,B3227&lt;=14),sel_ev_daily*sel_dayshare/5,IF(OR(B3227&gt;=22,B3227&lt;=5),sel_ev_daily*(1-sel_dayshare)/8,0))</f>
        <v/>
      </c>
    </row>
    <row r="3228">
      <c r="A3228" s="6" t="inlineStr">
        <is>
          <t>2012-11-12</t>
        </is>
      </c>
      <c r="B3228" s="6" t="n">
        <v>10</v>
      </c>
      <c r="C3228" s="6" t="n">
        <v>0.48331</v>
      </c>
      <c r="D3228" s="6" t="n">
        <v>0.68989</v>
      </c>
      <c r="E3228" s="6">
        <f>C3228*sel_scale</f>
        <v/>
      </c>
      <c r="F3228" s="6">
        <f>IF(AND(B3228&gt;=10,B3228&lt;=14),sel_ev_daily*sel_dayshare/5,IF(OR(B3228&gt;=22,B3228&lt;=5),sel_ev_daily*(1-sel_dayshare)/8,0))</f>
        <v/>
      </c>
    </row>
    <row r="3229">
      <c r="A3229" s="6" t="inlineStr">
        <is>
          <t>2012-11-12</t>
        </is>
      </c>
      <c r="B3229" s="6" t="n">
        <v>11</v>
      </c>
      <c r="C3229" s="6" t="n">
        <v>0.51227</v>
      </c>
      <c r="D3229" s="6" t="n">
        <v>0.77027</v>
      </c>
      <c r="E3229" s="6">
        <f>C3229*sel_scale</f>
        <v/>
      </c>
      <c r="F3229" s="6">
        <f>IF(AND(B3229&gt;=10,B3229&lt;=14),sel_ev_daily*sel_dayshare/5,IF(OR(B3229&gt;=22,B3229&lt;=5),sel_ev_daily*(1-sel_dayshare)/8,0))</f>
        <v/>
      </c>
    </row>
    <row r="3230">
      <c r="A3230" s="6" t="inlineStr">
        <is>
          <t>2012-11-12</t>
        </is>
      </c>
      <c r="B3230" s="6" t="n">
        <v>12</v>
      </c>
      <c r="C3230" s="6" t="n">
        <v>0.55487</v>
      </c>
      <c r="D3230" s="6" t="n">
        <v>0.79856</v>
      </c>
      <c r="E3230" s="6">
        <f>C3230*sel_scale</f>
        <v/>
      </c>
      <c r="F3230" s="6">
        <f>IF(AND(B3230&gt;=10,B3230&lt;=14),sel_ev_daily*sel_dayshare/5,IF(OR(B3230&gt;=22,B3230&lt;=5),sel_ev_daily*(1-sel_dayshare)/8,0))</f>
        <v/>
      </c>
    </row>
    <row r="3231">
      <c r="A3231" s="6" t="inlineStr">
        <is>
          <t>2012-11-12</t>
        </is>
      </c>
      <c r="B3231" s="6" t="n">
        <v>13</v>
      </c>
      <c r="C3231" s="6" t="n">
        <v>0.5145999999999999</v>
      </c>
      <c r="D3231" s="6" t="n">
        <v>0.77889</v>
      </c>
      <c r="E3231" s="6">
        <f>C3231*sel_scale</f>
        <v/>
      </c>
      <c r="F3231" s="6">
        <f>IF(AND(B3231&gt;=10,B3231&lt;=14),sel_ev_daily*sel_dayshare/5,IF(OR(B3231&gt;=22,B3231&lt;=5),sel_ev_daily*(1-sel_dayshare)/8,0))</f>
        <v/>
      </c>
    </row>
    <row r="3232">
      <c r="A3232" s="6" t="inlineStr">
        <is>
          <t>2012-11-12</t>
        </is>
      </c>
      <c r="B3232" s="6" t="n">
        <v>14</v>
      </c>
      <c r="C3232" s="6" t="n">
        <v>0.47262</v>
      </c>
      <c r="D3232" s="6" t="n">
        <v>0.70871</v>
      </c>
      <c r="E3232" s="6">
        <f>C3232*sel_scale</f>
        <v/>
      </c>
      <c r="F3232" s="6">
        <f>IF(AND(B3232&gt;=10,B3232&lt;=14),sel_ev_daily*sel_dayshare/5,IF(OR(B3232&gt;=22,B3232&lt;=5),sel_ev_daily*(1-sel_dayshare)/8,0))</f>
        <v/>
      </c>
    </row>
    <row r="3233">
      <c r="A3233" s="6" t="inlineStr">
        <is>
          <t>2012-11-12</t>
        </is>
      </c>
      <c r="B3233" s="6" t="n">
        <v>15</v>
      </c>
      <c r="C3233" s="6" t="n">
        <v>0.46339</v>
      </c>
      <c r="D3233" s="6" t="n">
        <v>0.57582</v>
      </c>
      <c r="E3233" s="6">
        <f>C3233*sel_scale</f>
        <v/>
      </c>
      <c r="F3233" s="6">
        <f>IF(AND(B3233&gt;=10,B3233&lt;=14),sel_ev_daily*sel_dayshare/5,IF(OR(B3233&gt;=22,B3233&lt;=5),sel_ev_daily*(1-sel_dayshare)/8,0))</f>
        <v/>
      </c>
    </row>
    <row r="3234">
      <c r="A3234" s="6" t="inlineStr">
        <is>
          <t>2012-11-12</t>
        </is>
      </c>
      <c r="B3234" s="6" t="n">
        <v>16</v>
      </c>
      <c r="C3234" s="6" t="n">
        <v>0.549</v>
      </c>
      <c r="D3234" s="6" t="n">
        <v>0.36846</v>
      </c>
      <c r="E3234" s="6">
        <f>C3234*sel_scale</f>
        <v/>
      </c>
      <c r="F3234" s="6">
        <f>IF(AND(B3234&gt;=10,B3234&lt;=14),sel_ev_daily*sel_dayshare/5,IF(OR(B3234&gt;=22,B3234&lt;=5),sel_ev_daily*(1-sel_dayshare)/8,0))</f>
        <v/>
      </c>
    </row>
    <row r="3235">
      <c r="A3235" s="6" t="inlineStr">
        <is>
          <t>2012-11-12</t>
        </is>
      </c>
      <c r="B3235" s="6" t="n">
        <v>17</v>
      </c>
      <c r="C3235" s="6" t="n">
        <v>0.72862</v>
      </c>
      <c r="D3235" s="6" t="n">
        <v>0.16417</v>
      </c>
      <c r="E3235" s="6">
        <f>C3235*sel_scale</f>
        <v/>
      </c>
      <c r="F3235" s="6">
        <f>IF(AND(B3235&gt;=10,B3235&lt;=14),sel_ev_daily*sel_dayshare/5,IF(OR(B3235&gt;=22,B3235&lt;=5),sel_ev_daily*(1-sel_dayshare)/8,0))</f>
        <v/>
      </c>
    </row>
    <row r="3236">
      <c r="A3236" s="6" t="inlineStr">
        <is>
          <t>2012-11-12</t>
        </is>
      </c>
      <c r="B3236" s="6" t="n">
        <v>18</v>
      </c>
      <c r="C3236" s="6" t="n">
        <v>0.8015099999999999</v>
      </c>
      <c r="D3236" s="6" t="n">
        <v>0.04926</v>
      </c>
      <c r="E3236" s="6">
        <f>C3236*sel_scale</f>
        <v/>
      </c>
      <c r="F3236" s="6">
        <f>IF(AND(B3236&gt;=10,B3236&lt;=14),sel_ev_daily*sel_dayshare/5,IF(OR(B3236&gt;=22,B3236&lt;=5),sel_ev_daily*(1-sel_dayshare)/8,0))</f>
        <v/>
      </c>
    </row>
    <row r="3237">
      <c r="A3237" s="6" t="inlineStr">
        <is>
          <t>2012-11-12</t>
        </is>
      </c>
      <c r="B3237" s="6" t="n">
        <v>19</v>
      </c>
      <c r="C3237" s="6" t="n">
        <v>0.81173</v>
      </c>
      <c r="D3237" s="6" t="n">
        <v>0.00115</v>
      </c>
      <c r="E3237" s="6">
        <f>C3237*sel_scale</f>
        <v/>
      </c>
      <c r="F3237" s="6">
        <f>IF(AND(B3237&gt;=10,B3237&lt;=14),sel_ev_daily*sel_dayshare/5,IF(OR(B3237&gt;=22,B3237&lt;=5),sel_ev_daily*(1-sel_dayshare)/8,0))</f>
        <v/>
      </c>
    </row>
    <row r="3238">
      <c r="A3238" s="6" t="inlineStr">
        <is>
          <t>2012-11-12</t>
        </is>
      </c>
      <c r="B3238" s="6" t="n">
        <v>20</v>
      </c>
      <c r="C3238" s="6" t="n">
        <v>0.82977</v>
      </c>
      <c r="D3238" s="6" t="n">
        <v>9.000000000000001e-05</v>
      </c>
      <c r="E3238" s="6">
        <f>C3238*sel_scale</f>
        <v/>
      </c>
      <c r="F3238" s="6">
        <f>IF(AND(B3238&gt;=10,B3238&lt;=14),sel_ev_daily*sel_dayshare/5,IF(OR(B3238&gt;=22,B3238&lt;=5),sel_ev_daily*(1-sel_dayshare)/8,0))</f>
        <v/>
      </c>
    </row>
    <row r="3239">
      <c r="A3239" s="6" t="inlineStr">
        <is>
          <t>2012-11-12</t>
        </is>
      </c>
      <c r="B3239" s="6" t="n">
        <v>21</v>
      </c>
      <c r="C3239" s="6" t="n">
        <v>0.70648</v>
      </c>
      <c r="D3239" s="6" t="n">
        <v>8.000000000000001e-05</v>
      </c>
      <c r="E3239" s="6">
        <f>C3239*sel_scale</f>
        <v/>
      </c>
      <c r="F3239" s="6">
        <f>IF(AND(B3239&gt;=10,B3239&lt;=14),sel_ev_daily*sel_dayshare/5,IF(OR(B3239&gt;=22,B3239&lt;=5),sel_ev_daily*(1-sel_dayshare)/8,0))</f>
        <v/>
      </c>
    </row>
    <row r="3240">
      <c r="A3240" s="6" t="inlineStr">
        <is>
          <t>2012-11-12</t>
        </is>
      </c>
      <c r="B3240" s="6" t="n">
        <v>22</v>
      </c>
      <c r="C3240" s="6" t="n">
        <v>0.70606</v>
      </c>
      <c r="D3240" s="6" t="n">
        <v>5e-05</v>
      </c>
      <c r="E3240" s="6">
        <f>C3240*sel_scale</f>
        <v/>
      </c>
      <c r="F3240" s="6">
        <f>IF(AND(B3240&gt;=10,B3240&lt;=14),sel_ev_daily*sel_dayshare/5,IF(OR(B3240&gt;=22,B3240&lt;=5),sel_ev_daily*(1-sel_dayshare)/8,0))</f>
        <v/>
      </c>
    </row>
    <row r="3241">
      <c r="A3241" s="6" t="inlineStr">
        <is>
          <t>2012-11-12</t>
        </is>
      </c>
      <c r="B3241" s="6" t="n">
        <v>23</v>
      </c>
      <c r="C3241" s="6" t="n">
        <v>0.6440900000000001</v>
      </c>
      <c r="D3241" s="6" t="n">
        <v>6e-05</v>
      </c>
      <c r="E3241" s="6">
        <f>C3241*sel_scale</f>
        <v/>
      </c>
      <c r="F3241" s="6">
        <f>IF(AND(B3241&gt;=10,B3241&lt;=14),sel_ev_daily*sel_dayshare/5,IF(OR(B3241&gt;=22,B3241&lt;=5),sel_ev_daily*(1-sel_dayshare)/8,0))</f>
        <v/>
      </c>
    </row>
    <row r="3242">
      <c r="A3242" s="6" t="inlineStr">
        <is>
          <t>2012-11-13</t>
        </is>
      </c>
      <c r="B3242" s="6" t="n">
        <v>0</v>
      </c>
      <c r="C3242" s="6" t="n">
        <v>0.69837</v>
      </c>
      <c r="D3242" s="6" t="n">
        <v>8.000000000000001e-05</v>
      </c>
      <c r="E3242" s="6">
        <f>C3242*sel_scale</f>
        <v/>
      </c>
      <c r="F3242" s="6">
        <f>IF(AND(B3242&gt;=10,B3242&lt;=14),sel_ev_daily*sel_dayshare/5,IF(OR(B3242&gt;=22,B3242&lt;=5),sel_ev_daily*(1-sel_dayshare)/8,0))</f>
        <v/>
      </c>
    </row>
    <row r="3243">
      <c r="A3243" s="6" t="inlineStr">
        <is>
          <t>2012-11-13</t>
        </is>
      </c>
      <c r="B3243" s="6" t="n">
        <v>1</v>
      </c>
      <c r="C3243" s="6" t="n">
        <v>0.78457</v>
      </c>
      <c r="D3243" s="6" t="n">
        <v>8.000000000000001e-05</v>
      </c>
      <c r="E3243" s="6">
        <f>C3243*sel_scale</f>
        <v/>
      </c>
      <c r="F3243" s="6">
        <f>IF(AND(B3243&gt;=10,B3243&lt;=14),sel_ev_daily*sel_dayshare/5,IF(OR(B3243&gt;=22,B3243&lt;=5),sel_ev_daily*(1-sel_dayshare)/8,0))</f>
        <v/>
      </c>
    </row>
    <row r="3244">
      <c r="A3244" s="6" t="inlineStr">
        <is>
          <t>2012-11-13</t>
        </is>
      </c>
      <c r="B3244" s="6" t="n">
        <v>2</v>
      </c>
      <c r="C3244" s="6" t="n">
        <v>0.46464</v>
      </c>
      <c r="D3244" s="6" t="n">
        <v>6e-05</v>
      </c>
      <c r="E3244" s="6">
        <f>C3244*sel_scale</f>
        <v/>
      </c>
      <c r="F3244" s="6">
        <f>IF(AND(B3244&gt;=10,B3244&lt;=14),sel_ev_daily*sel_dayshare/5,IF(OR(B3244&gt;=22,B3244&lt;=5),sel_ev_daily*(1-sel_dayshare)/8,0))</f>
        <v/>
      </c>
    </row>
    <row r="3245">
      <c r="A3245" s="6" t="inlineStr">
        <is>
          <t>2012-11-13</t>
        </is>
      </c>
      <c r="B3245" s="6" t="n">
        <v>3</v>
      </c>
      <c r="C3245" s="6" t="n">
        <v>0.3759</v>
      </c>
      <c r="D3245" s="6" t="n">
        <v>3e-05</v>
      </c>
      <c r="E3245" s="6">
        <f>C3245*sel_scale</f>
        <v/>
      </c>
      <c r="F3245" s="6">
        <f>IF(AND(B3245&gt;=10,B3245&lt;=14),sel_ev_daily*sel_dayshare/5,IF(OR(B3245&gt;=22,B3245&lt;=5),sel_ev_daily*(1-sel_dayshare)/8,0))</f>
        <v/>
      </c>
    </row>
    <row r="3246">
      <c r="A3246" s="6" t="inlineStr">
        <is>
          <t>2012-11-13</t>
        </is>
      </c>
      <c r="B3246" s="6" t="n">
        <v>4</v>
      </c>
      <c r="C3246" s="6" t="n">
        <v>0.40019</v>
      </c>
      <c r="D3246" s="6" t="n">
        <v>6.999999999999999e-05</v>
      </c>
      <c r="E3246" s="6">
        <f>C3246*sel_scale</f>
        <v/>
      </c>
      <c r="F3246" s="6">
        <f>IF(AND(B3246&gt;=10,B3246&lt;=14),sel_ev_daily*sel_dayshare/5,IF(OR(B3246&gt;=22,B3246&lt;=5),sel_ev_daily*(1-sel_dayshare)/8,0))</f>
        <v/>
      </c>
    </row>
    <row r="3247">
      <c r="A3247" s="6" t="inlineStr">
        <is>
          <t>2012-11-13</t>
        </is>
      </c>
      <c r="B3247" s="6" t="n">
        <v>5</v>
      </c>
      <c r="C3247" s="6" t="n">
        <v>0.43168</v>
      </c>
      <c r="D3247" s="6" t="n">
        <v>6e-05</v>
      </c>
      <c r="E3247" s="6">
        <f>C3247*sel_scale</f>
        <v/>
      </c>
      <c r="F3247" s="6">
        <f>IF(AND(B3247&gt;=10,B3247&lt;=14),sel_ev_daily*sel_dayshare/5,IF(OR(B3247&gt;=22,B3247&lt;=5),sel_ev_daily*(1-sel_dayshare)/8,0))</f>
        <v/>
      </c>
    </row>
    <row r="3248">
      <c r="A3248" s="6" t="inlineStr">
        <is>
          <t>2012-11-13</t>
        </is>
      </c>
      <c r="B3248" s="6" t="n">
        <v>6</v>
      </c>
      <c r="C3248" s="6" t="n">
        <v>0.55682</v>
      </c>
      <c r="D3248" s="6" t="n">
        <v>0.02377</v>
      </c>
      <c r="E3248" s="6">
        <f>C3248*sel_scale</f>
        <v/>
      </c>
      <c r="F3248" s="6">
        <f>IF(AND(B3248&gt;=10,B3248&lt;=14),sel_ev_daily*sel_dayshare/5,IF(OR(B3248&gt;=22,B3248&lt;=5),sel_ev_daily*(1-sel_dayshare)/8,0))</f>
        <v/>
      </c>
    </row>
    <row r="3249">
      <c r="A3249" s="6" t="inlineStr">
        <is>
          <t>2012-11-13</t>
        </is>
      </c>
      <c r="B3249" s="6" t="n">
        <v>7</v>
      </c>
      <c r="C3249" s="6" t="n">
        <v>0.64751</v>
      </c>
      <c r="D3249" s="6" t="n">
        <v>0.13665</v>
      </c>
      <c r="E3249" s="6">
        <f>C3249*sel_scale</f>
        <v/>
      </c>
      <c r="F3249" s="6">
        <f>IF(AND(B3249&gt;=10,B3249&lt;=14),sel_ev_daily*sel_dayshare/5,IF(OR(B3249&gt;=22,B3249&lt;=5),sel_ev_daily*(1-sel_dayshare)/8,0))</f>
        <v/>
      </c>
    </row>
    <row r="3250">
      <c r="A3250" s="6" t="inlineStr">
        <is>
          <t>2012-11-13</t>
        </is>
      </c>
      <c r="B3250" s="6" t="n">
        <v>8</v>
      </c>
      <c r="C3250" s="6" t="n">
        <v>0.60556</v>
      </c>
      <c r="D3250" s="6" t="n">
        <v>0.32107</v>
      </c>
      <c r="E3250" s="6">
        <f>C3250*sel_scale</f>
        <v/>
      </c>
      <c r="F3250" s="6">
        <f>IF(AND(B3250&gt;=10,B3250&lt;=14),sel_ev_daily*sel_dayshare/5,IF(OR(B3250&gt;=22,B3250&lt;=5),sel_ev_daily*(1-sel_dayshare)/8,0))</f>
        <v/>
      </c>
    </row>
    <row r="3251">
      <c r="A3251" s="6" t="inlineStr">
        <is>
          <t>2012-11-13</t>
        </is>
      </c>
      <c r="B3251" s="6" t="n">
        <v>9</v>
      </c>
      <c r="C3251" s="6" t="n">
        <v>0.51512</v>
      </c>
      <c r="D3251" s="6" t="n">
        <v>0.50786</v>
      </c>
      <c r="E3251" s="6">
        <f>C3251*sel_scale</f>
        <v/>
      </c>
      <c r="F3251" s="6">
        <f>IF(AND(B3251&gt;=10,B3251&lt;=14),sel_ev_daily*sel_dayshare/5,IF(OR(B3251&gt;=22,B3251&lt;=5),sel_ev_daily*(1-sel_dayshare)/8,0))</f>
        <v/>
      </c>
    </row>
    <row r="3252">
      <c r="A3252" s="6" t="inlineStr">
        <is>
          <t>2012-11-13</t>
        </is>
      </c>
      <c r="B3252" s="6" t="n">
        <v>10</v>
      </c>
      <c r="C3252" s="6" t="n">
        <v>0.5264799999999999</v>
      </c>
      <c r="D3252" s="6" t="n">
        <v>0.63257</v>
      </c>
      <c r="E3252" s="6">
        <f>C3252*sel_scale</f>
        <v/>
      </c>
      <c r="F3252" s="6">
        <f>IF(AND(B3252&gt;=10,B3252&lt;=14),sel_ev_daily*sel_dayshare/5,IF(OR(B3252&gt;=22,B3252&lt;=5),sel_ev_daily*(1-sel_dayshare)/8,0))</f>
        <v/>
      </c>
    </row>
    <row r="3253">
      <c r="A3253" s="6" t="inlineStr">
        <is>
          <t>2012-11-13</t>
        </is>
      </c>
      <c r="B3253" s="6" t="n">
        <v>11</v>
      </c>
      <c r="C3253" s="6" t="n">
        <v>0.50844</v>
      </c>
      <c r="D3253" s="6" t="n">
        <v>0.71997</v>
      </c>
      <c r="E3253" s="6">
        <f>C3253*sel_scale</f>
        <v/>
      </c>
      <c r="F3253" s="6">
        <f>IF(AND(B3253&gt;=10,B3253&lt;=14),sel_ev_daily*sel_dayshare/5,IF(OR(B3253&gt;=22,B3253&lt;=5),sel_ev_daily*(1-sel_dayshare)/8,0))</f>
        <v/>
      </c>
    </row>
    <row r="3254">
      <c r="A3254" s="6" t="inlineStr">
        <is>
          <t>2012-11-13</t>
        </is>
      </c>
      <c r="B3254" s="6" t="n">
        <v>12</v>
      </c>
      <c r="C3254" s="6" t="n">
        <v>0.50735</v>
      </c>
      <c r="D3254" s="6" t="n">
        <v>0.76162</v>
      </c>
      <c r="E3254" s="6">
        <f>C3254*sel_scale</f>
        <v/>
      </c>
      <c r="F3254" s="6">
        <f>IF(AND(B3254&gt;=10,B3254&lt;=14),sel_ev_daily*sel_dayshare/5,IF(OR(B3254&gt;=22,B3254&lt;=5),sel_ev_daily*(1-sel_dayshare)/8,0))</f>
        <v/>
      </c>
    </row>
    <row r="3255">
      <c r="A3255" s="6" t="inlineStr">
        <is>
          <t>2012-11-13</t>
        </is>
      </c>
      <c r="B3255" s="6" t="n">
        <v>13</v>
      </c>
      <c r="C3255" s="6" t="n">
        <v>0.48552</v>
      </c>
      <c r="D3255" s="6" t="n">
        <v>0.73751</v>
      </c>
      <c r="E3255" s="6">
        <f>C3255*sel_scale</f>
        <v/>
      </c>
      <c r="F3255" s="6">
        <f>IF(AND(B3255&gt;=10,B3255&lt;=14),sel_ev_daily*sel_dayshare/5,IF(OR(B3255&gt;=22,B3255&lt;=5),sel_ev_daily*(1-sel_dayshare)/8,0))</f>
        <v/>
      </c>
    </row>
    <row r="3256">
      <c r="A3256" s="6" t="inlineStr">
        <is>
          <t>2012-11-13</t>
        </is>
      </c>
      <c r="B3256" s="6" t="n">
        <v>14</v>
      </c>
      <c r="C3256" s="6" t="n">
        <v>0.45978</v>
      </c>
      <c r="D3256" s="6" t="n">
        <v>0.62075</v>
      </c>
      <c r="E3256" s="6">
        <f>C3256*sel_scale</f>
        <v/>
      </c>
      <c r="F3256" s="6">
        <f>IF(AND(B3256&gt;=10,B3256&lt;=14),sel_ev_daily*sel_dayshare/5,IF(OR(B3256&gt;=22,B3256&lt;=5),sel_ev_daily*(1-sel_dayshare)/8,0))</f>
        <v/>
      </c>
    </row>
    <row r="3257">
      <c r="A3257" s="6" t="inlineStr">
        <is>
          <t>2012-11-13</t>
        </is>
      </c>
      <c r="B3257" s="6" t="n">
        <v>15</v>
      </c>
      <c r="C3257" s="6" t="n">
        <v>0.46215</v>
      </c>
      <c r="D3257" s="6" t="n">
        <v>0.41671</v>
      </c>
      <c r="E3257" s="6">
        <f>C3257*sel_scale</f>
        <v/>
      </c>
      <c r="F3257" s="6">
        <f>IF(AND(B3257&gt;=10,B3257&lt;=14),sel_ev_daily*sel_dayshare/5,IF(OR(B3257&gt;=22,B3257&lt;=5),sel_ev_daily*(1-sel_dayshare)/8,0))</f>
        <v/>
      </c>
    </row>
    <row r="3258">
      <c r="A3258" s="6" t="inlineStr">
        <is>
          <t>2012-11-13</t>
        </is>
      </c>
      <c r="B3258" s="6" t="n">
        <v>16</v>
      </c>
      <c r="C3258" s="6" t="n">
        <v>0.54421</v>
      </c>
      <c r="D3258" s="6" t="n">
        <v>0.25015</v>
      </c>
      <c r="E3258" s="6">
        <f>C3258*sel_scale</f>
        <v/>
      </c>
      <c r="F3258" s="6">
        <f>IF(AND(B3258&gt;=10,B3258&lt;=14),sel_ev_daily*sel_dayshare/5,IF(OR(B3258&gt;=22,B3258&lt;=5),sel_ev_daily*(1-sel_dayshare)/8,0))</f>
        <v/>
      </c>
    </row>
    <row r="3259">
      <c r="A3259" s="6" t="inlineStr">
        <is>
          <t>2012-11-13</t>
        </is>
      </c>
      <c r="B3259" s="6" t="n">
        <v>17</v>
      </c>
      <c r="C3259" s="6" t="n">
        <v>0.69773</v>
      </c>
      <c r="D3259" s="6" t="n">
        <v>0.10419</v>
      </c>
      <c r="E3259" s="6">
        <f>C3259*sel_scale</f>
        <v/>
      </c>
      <c r="F3259" s="6">
        <f>IF(AND(B3259&gt;=10,B3259&lt;=14),sel_ev_daily*sel_dayshare/5,IF(OR(B3259&gt;=22,B3259&lt;=5),sel_ev_daily*(1-sel_dayshare)/8,0))</f>
        <v/>
      </c>
    </row>
    <row r="3260">
      <c r="A3260" s="6" t="inlineStr">
        <is>
          <t>2012-11-13</t>
        </is>
      </c>
      <c r="B3260" s="6" t="n">
        <v>18</v>
      </c>
      <c r="C3260" s="6" t="n">
        <v>0.79862</v>
      </c>
      <c r="D3260" s="6" t="n">
        <v>0.0216</v>
      </c>
      <c r="E3260" s="6">
        <f>C3260*sel_scale</f>
        <v/>
      </c>
      <c r="F3260" s="6">
        <f>IF(AND(B3260&gt;=10,B3260&lt;=14),sel_ev_daily*sel_dayshare/5,IF(OR(B3260&gt;=22,B3260&lt;=5),sel_ev_daily*(1-sel_dayshare)/8,0))</f>
        <v/>
      </c>
    </row>
    <row r="3261">
      <c r="A3261" s="6" t="inlineStr">
        <is>
          <t>2012-11-13</t>
        </is>
      </c>
      <c r="B3261" s="6" t="n">
        <v>19</v>
      </c>
      <c r="C3261" s="6" t="n">
        <v>0.79586</v>
      </c>
      <c r="D3261" s="6" t="n">
        <v>0.00028</v>
      </c>
      <c r="E3261" s="6">
        <f>C3261*sel_scale</f>
        <v/>
      </c>
      <c r="F3261" s="6">
        <f>IF(AND(B3261&gt;=10,B3261&lt;=14),sel_ev_daily*sel_dayshare/5,IF(OR(B3261&gt;=22,B3261&lt;=5),sel_ev_daily*(1-sel_dayshare)/8,0))</f>
        <v/>
      </c>
    </row>
    <row r="3262">
      <c r="A3262" s="6" t="inlineStr">
        <is>
          <t>2012-11-13</t>
        </is>
      </c>
      <c r="B3262" s="6" t="n">
        <v>20</v>
      </c>
      <c r="C3262" s="6" t="n">
        <v>0.75325</v>
      </c>
      <c r="D3262" s="6" t="n">
        <v>0.00019</v>
      </c>
      <c r="E3262" s="6">
        <f>C3262*sel_scale</f>
        <v/>
      </c>
      <c r="F3262" s="6">
        <f>IF(AND(B3262&gt;=10,B3262&lt;=14),sel_ev_daily*sel_dayshare/5,IF(OR(B3262&gt;=22,B3262&lt;=5),sel_ev_daily*(1-sel_dayshare)/8,0))</f>
        <v/>
      </c>
    </row>
    <row r="3263">
      <c r="A3263" s="6" t="inlineStr">
        <is>
          <t>2012-11-13</t>
        </is>
      </c>
      <c r="B3263" s="6" t="n">
        <v>21</v>
      </c>
      <c r="C3263" s="6" t="n">
        <v>0.70011</v>
      </c>
      <c r="D3263" s="6" t="n">
        <v>0.00015</v>
      </c>
      <c r="E3263" s="6">
        <f>C3263*sel_scale</f>
        <v/>
      </c>
      <c r="F3263" s="6">
        <f>IF(AND(B3263&gt;=10,B3263&lt;=14),sel_ev_daily*sel_dayshare/5,IF(OR(B3263&gt;=22,B3263&lt;=5),sel_ev_daily*(1-sel_dayshare)/8,0))</f>
        <v/>
      </c>
    </row>
    <row r="3264">
      <c r="A3264" s="6" t="inlineStr">
        <is>
          <t>2012-11-13</t>
        </is>
      </c>
      <c r="B3264" s="6" t="n">
        <v>22</v>
      </c>
      <c r="C3264" s="6" t="n">
        <v>0.66692</v>
      </c>
      <c r="D3264" s="6" t="n">
        <v>4e-05</v>
      </c>
      <c r="E3264" s="6">
        <f>C3264*sel_scale</f>
        <v/>
      </c>
      <c r="F3264" s="6">
        <f>IF(AND(B3264&gt;=10,B3264&lt;=14),sel_ev_daily*sel_dayshare/5,IF(OR(B3264&gt;=22,B3264&lt;=5),sel_ev_daily*(1-sel_dayshare)/8,0))</f>
        <v/>
      </c>
    </row>
    <row r="3265">
      <c r="A3265" s="6" t="inlineStr">
        <is>
          <t>2012-11-13</t>
        </is>
      </c>
      <c r="B3265" s="6" t="n">
        <v>23</v>
      </c>
      <c r="C3265" s="6" t="n">
        <v>0.70628</v>
      </c>
      <c r="D3265" s="6" t="n">
        <v>8.000000000000001e-05</v>
      </c>
      <c r="E3265" s="6">
        <f>C3265*sel_scale</f>
        <v/>
      </c>
      <c r="F3265" s="6">
        <f>IF(AND(B3265&gt;=10,B3265&lt;=14),sel_ev_daily*sel_dayshare/5,IF(OR(B3265&gt;=22,B3265&lt;=5),sel_ev_daily*(1-sel_dayshare)/8,0))</f>
        <v/>
      </c>
    </row>
    <row r="3266">
      <c r="A3266" s="6" t="inlineStr">
        <is>
          <t>2012-11-14</t>
        </is>
      </c>
      <c r="B3266" s="6" t="n">
        <v>0</v>
      </c>
      <c r="C3266" s="6" t="n">
        <v>0.76934</v>
      </c>
      <c r="D3266" s="6" t="n">
        <v>5e-05</v>
      </c>
      <c r="E3266" s="6">
        <f>C3266*sel_scale</f>
        <v/>
      </c>
      <c r="F3266" s="6">
        <f>IF(AND(B3266&gt;=10,B3266&lt;=14),sel_ev_daily*sel_dayshare/5,IF(OR(B3266&gt;=22,B3266&lt;=5),sel_ev_daily*(1-sel_dayshare)/8,0))</f>
        <v/>
      </c>
    </row>
    <row r="3267">
      <c r="A3267" s="6" t="inlineStr">
        <is>
          <t>2012-11-14</t>
        </is>
      </c>
      <c r="B3267" s="6" t="n">
        <v>1</v>
      </c>
      <c r="C3267" s="6" t="n">
        <v>0.79688</v>
      </c>
      <c r="D3267" s="6" t="n">
        <v>0.00016</v>
      </c>
      <c r="E3267" s="6">
        <f>C3267*sel_scale</f>
        <v/>
      </c>
      <c r="F3267" s="6">
        <f>IF(AND(B3267&gt;=10,B3267&lt;=14),sel_ev_daily*sel_dayshare/5,IF(OR(B3267&gt;=22,B3267&lt;=5),sel_ev_daily*(1-sel_dayshare)/8,0))</f>
        <v/>
      </c>
    </row>
    <row r="3268">
      <c r="A3268" s="6" t="inlineStr">
        <is>
          <t>2012-11-14</t>
        </is>
      </c>
      <c r="B3268" s="6" t="n">
        <v>2</v>
      </c>
      <c r="C3268" s="6" t="n">
        <v>0.50818</v>
      </c>
      <c r="D3268" s="6" t="n">
        <v>5e-05</v>
      </c>
      <c r="E3268" s="6">
        <f>C3268*sel_scale</f>
        <v/>
      </c>
      <c r="F3268" s="6">
        <f>IF(AND(B3268&gt;=10,B3268&lt;=14),sel_ev_daily*sel_dayshare/5,IF(OR(B3268&gt;=22,B3268&lt;=5),sel_ev_daily*(1-sel_dayshare)/8,0))</f>
        <v/>
      </c>
    </row>
    <row r="3269">
      <c r="A3269" s="6" t="inlineStr">
        <is>
          <t>2012-11-14</t>
        </is>
      </c>
      <c r="B3269" s="6" t="n">
        <v>3</v>
      </c>
      <c r="C3269" s="6" t="n">
        <v>0.36965</v>
      </c>
      <c r="D3269" s="6" t="n">
        <v>6.999999999999999e-05</v>
      </c>
      <c r="E3269" s="6">
        <f>C3269*sel_scale</f>
        <v/>
      </c>
      <c r="F3269" s="6">
        <f>IF(AND(B3269&gt;=10,B3269&lt;=14),sel_ev_daily*sel_dayshare/5,IF(OR(B3269&gt;=22,B3269&lt;=5),sel_ev_daily*(1-sel_dayshare)/8,0))</f>
        <v/>
      </c>
    </row>
    <row r="3270">
      <c r="A3270" s="6" t="inlineStr">
        <is>
          <t>2012-11-14</t>
        </is>
      </c>
      <c r="B3270" s="6" t="n">
        <v>4</v>
      </c>
      <c r="C3270" s="6" t="n">
        <v>0.39227</v>
      </c>
      <c r="D3270" s="6" t="n">
        <v>6.999999999999999e-05</v>
      </c>
      <c r="E3270" s="6">
        <f>C3270*sel_scale</f>
        <v/>
      </c>
      <c r="F3270" s="6">
        <f>IF(AND(B3270&gt;=10,B3270&lt;=14),sel_ev_daily*sel_dayshare/5,IF(OR(B3270&gt;=22,B3270&lt;=5),sel_ev_daily*(1-sel_dayshare)/8,0))</f>
        <v/>
      </c>
    </row>
    <row r="3271">
      <c r="A3271" s="6" t="inlineStr">
        <is>
          <t>2012-11-14</t>
        </is>
      </c>
      <c r="B3271" s="6" t="n">
        <v>5</v>
      </c>
      <c r="C3271" s="6" t="n">
        <v>0.41003</v>
      </c>
      <c r="D3271" s="6" t="n">
        <v>0.00011</v>
      </c>
      <c r="E3271" s="6">
        <f>C3271*sel_scale</f>
        <v/>
      </c>
      <c r="F3271" s="6">
        <f>IF(AND(B3271&gt;=10,B3271&lt;=14),sel_ev_daily*sel_dayshare/5,IF(OR(B3271&gt;=22,B3271&lt;=5),sel_ev_daily*(1-sel_dayshare)/8,0))</f>
        <v/>
      </c>
    </row>
    <row r="3272">
      <c r="A3272" s="6" t="inlineStr">
        <is>
          <t>2012-11-14</t>
        </is>
      </c>
      <c r="B3272" s="6" t="n">
        <v>6</v>
      </c>
      <c r="C3272" s="6" t="n">
        <v>0.58188</v>
      </c>
      <c r="D3272" s="6" t="n">
        <v>0.00714</v>
      </c>
      <c r="E3272" s="6">
        <f>C3272*sel_scale</f>
        <v/>
      </c>
      <c r="F3272" s="6">
        <f>IF(AND(B3272&gt;=10,B3272&lt;=14),sel_ev_daily*sel_dayshare/5,IF(OR(B3272&gt;=22,B3272&lt;=5),sel_ev_daily*(1-sel_dayshare)/8,0))</f>
        <v/>
      </c>
    </row>
    <row r="3273">
      <c r="A3273" s="6" t="inlineStr">
        <is>
          <t>2012-11-14</t>
        </is>
      </c>
      <c r="B3273" s="6" t="n">
        <v>7</v>
      </c>
      <c r="C3273" s="6" t="n">
        <v>0.65241</v>
      </c>
      <c r="D3273" s="6" t="n">
        <v>0.02392</v>
      </c>
      <c r="E3273" s="6">
        <f>C3273*sel_scale</f>
        <v/>
      </c>
      <c r="F3273" s="6">
        <f>IF(AND(B3273&gt;=10,B3273&lt;=14),sel_ev_daily*sel_dayshare/5,IF(OR(B3273&gt;=22,B3273&lt;=5),sel_ev_daily*(1-sel_dayshare)/8,0))</f>
        <v/>
      </c>
    </row>
    <row r="3274">
      <c r="A3274" s="6" t="inlineStr">
        <is>
          <t>2012-11-14</t>
        </is>
      </c>
      <c r="B3274" s="6" t="n">
        <v>8</v>
      </c>
      <c r="C3274" s="6" t="n">
        <v>0.58856</v>
      </c>
      <c r="D3274" s="6" t="n">
        <v>0.04963</v>
      </c>
      <c r="E3274" s="6">
        <f>C3274*sel_scale</f>
        <v/>
      </c>
      <c r="F3274" s="6">
        <f>IF(AND(B3274&gt;=10,B3274&lt;=14),sel_ev_daily*sel_dayshare/5,IF(OR(B3274&gt;=22,B3274&lt;=5),sel_ev_daily*(1-sel_dayshare)/8,0))</f>
        <v/>
      </c>
    </row>
    <row r="3275">
      <c r="A3275" s="6" t="inlineStr">
        <is>
          <t>2012-11-14</t>
        </is>
      </c>
      <c r="B3275" s="6" t="n">
        <v>9</v>
      </c>
      <c r="C3275" s="6" t="n">
        <v>0.5388500000000001</v>
      </c>
      <c r="D3275" s="6" t="n">
        <v>0.12071</v>
      </c>
      <c r="E3275" s="6">
        <f>C3275*sel_scale</f>
        <v/>
      </c>
      <c r="F3275" s="6">
        <f>IF(AND(B3275&gt;=10,B3275&lt;=14),sel_ev_daily*sel_dayshare/5,IF(OR(B3275&gt;=22,B3275&lt;=5),sel_ev_daily*(1-sel_dayshare)/8,0))</f>
        <v/>
      </c>
    </row>
    <row r="3276">
      <c r="A3276" s="6" t="inlineStr">
        <is>
          <t>2012-11-14</t>
        </is>
      </c>
      <c r="B3276" s="6" t="n">
        <v>10</v>
      </c>
      <c r="C3276" s="6" t="n">
        <v>0.52993</v>
      </c>
      <c r="D3276" s="6" t="n">
        <v>0.16892</v>
      </c>
      <c r="E3276" s="6">
        <f>C3276*sel_scale</f>
        <v/>
      </c>
      <c r="F3276" s="6">
        <f>IF(AND(B3276&gt;=10,B3276&lt;=14),sel_ev_daily*sel_dayshare/5,IF(OR(B3276&gt;=22,B3276&lt;=5),sel_ev_daily*(1-sel_dayshare)/8,0))</f>
        <v/>
      </c>
    </row>
    <row r="3277">
      <c r="A3277" s="6" t="inlineStr">
        <is>
          <t>2012-11-14</t>
        </is>
      </c>
      <c r="B3277" s="6" t="n">
        <v>11</v>
      </c>
      <c r="C3277" s="6" t="n">
        <v>0.54664</v>
      </c>
      <c r="D3277" s="6" t="n">
        <v>0.22273</v>
      </c>
      <c r="E3277" s="6">
        <f>C3277*sel_scale</f>
        <v/>
      </c>
      <c r="F3277" s="6">
        <f>IF(AND(B3277&gt;=10,B3277&lt;=14),sel_ev_daily*sel_dayshare/5,IF(OR(B3277&gt;=22,B3277&lt;=5),sel_ev_daily*(1-sel_dayshare)/8,0))</f>
        <v/>
      </c>
    </row>
    <row r="3278">
      <c r="A3278" s="6" t="inlineStr">
        <is>
          <t>2012-11-14</t>
        </is>
      </c>
      <c r="B3278" s="6" t="n">
        <v>12</v>
      </c>
      <c r="C3278" s="6" t="n">
        <v>0.57284</v>
      </c>
      <c r="D3278" s="6" t="n">
        <v>0.22151</v>
      </c>
      <c r="E3278" s="6">
        <f>C3278*sel_scale</f>
        <v/>
      </c>
      <c r="F3278" s="6">
        <f>IF(AND(B3278&gt;=10,B3278&lt;=14),sel_ev_daily*sel_dayshare/5,IF(OR(B3278&gt;=22,B3278&lt;=5),sel_ev_daily*(1-sel_dayshare)/8,0))</f>
        <v/>
      </c>
    </row>
    <row r="3279">
      <c r="A3279" s="6" t="inlineStr">
        <is>
          <t>2012-11-14</t>
        </is>
      </c>
      <c r="B3279" s="6" t="n">
        <v>13</v>
      </c>
      <c r="C3279" s="6" t="n">
        <v>0.54792</v>
      </c>
      <c r="D3279" s="6" t="n">
        <v>0.20278</v>
      </c>
      <c r="E3279" s="6">
        <f>C3279*sel_scale</f>
        <v/>
      </c>
      <c r="F3279" s="6">
        <f>IF(AND(B3279&gt;=10,B3279&lt;=14),sel_ev_daily*sel_dayshare/5,IF(OR(B3279&gt;=22,B3279&lt;=5),sel_ev_daily*(1-sel_dayshare)/8,0))</f>
        <v/>
      </c>
    </row>
    <row r="3280">
      <c r="A3280" s="6" t="inlineStr">
        <is>
          <t>2012-11-14</t>
        </is>
      </c>
      <c r="B3280" s="6" t="n">
        <v>14</v>
      </c>
      <c r="C3280" s="6" t="n">
        <v>0.53356</v>
      </c>
      <c r="D3280" s="6" t="n">
        <v>0.18897</v>
      </c>
      <c r="E3280" s="6">
        <f>C3280*sel_scale</f>
        <v/>
      </c>
      <c r="F3280" s="6">
        <f>IF(AND(B3280&gt;=10,B3280&lt;=14),sel_ev_daily*sel_dayshare/5,IF(OR(B3280&gt;=22,B3280&lt;=5),sel_ev_daily*(1-sel_dayshare)/8,0))</f>
        <v/>
      </c>
    </row>
    <row r="3281">
      <c r="A3281" s="6" t="inlineStr">
        <is>
          <t>2012-11-14</t>
        </is>
      </c>
      <c r="B3281" s="6" t="n">
        <v>15</v>
      </c>
      <c r="C3281" s="6" t="n">
        <v>0.50312</v>
      </c>
      <c r="D3281" s="6" t="n">
        <v>0.15255</v>
      </c>
      <c r="E3281" s="6">
        <f>C3281*sel_scale</f>
        <v/>
      </c>
      <c r="F3281" s="6">
        <f>IF(AND(B3281&gt;=10,B3281&lt;=14),sel_ev_daily*sel_dayshare/5,IF(OR(B3281&gt;=22,B3281&lt;=5),sel_ev_daily*(1-sel_dayshare)/8,0))</f>
        <v/>
      </c>
    </row>
    <row r="3282">
      <c r="A3282" s="6" t="inlineStr">
        <is>
          <t>2012-11-14</t>
        </is>
      </c>
      <c r="B3282" s="6" t="n">
        <v>16</v>
      </c>
      <c r="C3282" s="6" t="n">
        <v>0.57419</v>
      </c>
      <c r="D3282" s="6" t="n">
        <v>0.1001</v>
      </c>
      <c r="E3282" s="6">
        <f>C3282*sel_scale</f>
        <v/>
      </c>
      <c r="F3282" s="6">
        <f>IF(AND(B3282&gt;=10,B3282&lt;=14),sel_ev_daily*sel_dayshare/5,IF(OR(B3282&gt;=22,B3282&lt;=5),sel_ev_daily*(1-sel_dayshare)/8,0))</f>
        <v/>
      </c>
    </row>
    <row r="3283">
      <c r="A3283" s="6" t="inlineStr">
        <is>
          <t>2012-11-14</t>
        </is>
      </c>
      <c r="B3283" s="6" t="n">
        <v>17</v>
      </c>
      <c r="C3283" s="6" t="n">
        <v>0.77284</v>
      </c>
      <c r="D3283" s="6" t="n">
        <v>0.04976</v>
      </c>
      <c r="E3283" s="6">
        <f>C3283*sel_scale</f>
        <v/>
      </c>
      <c r="F3283" s="6">
        <f>IF(AND(B3283&gt;=10,B3283&lt;=14),sel_ev_daily*sel_dayshare/5,IF(OR(B3283&gt;=22,B3283&lt;=5),sel_ev_daily*(1-sel_dayshare)/8,0))</f>
        <v/>
      </c>
    </row>
    <row r="3284">
      <c r="A3284" s="6" t="inlineStr">
        <is>
          <t>2012-11-14</t>
        </is>
      </c>
      <c r="B3284" s="6" t="n">
        <v>18</v>
      </c>
      <c r="C3284" s="6" t="n">
        <v>0.88451</v>
      </c>
      <c r="D3284" s="6" t="n">
        <v>0.00808</v>
      </c>
      <c r="E3284" s="6">
        <f>C3284*sel_scale</f>
        <v/>
      </c>
      <c r="F3284" s="6">
        <f>IF(AND(B3284&gt;=10,B3284&lt;=14),sel_ev_daily*sel_dayshare/5,IF(OR(B3284&gt;=22,B3284&lt;=5),sel_ev_daily*(1-sel_dayshare)/8,0))</f>
        <v/>
      </c>
    </row>
    <row r="3285">
      <c r="A3285" s="6" t="inlineStr">
        <is>
          <t>2012-11-14</t>
        </is>
      </c>
      <c r="B3285" s="6" t="n">
        <v>19</v>
      </c>
      <c r="C3285" s="6" t="n">
        <v>0.8616200000000001</v>
      </c>
      <c r="D3285" s="6" t="n">
        <v>0.00011</v>
      </c>
      <c r="E3285" s="6">
        <f>C3285*sel_scale</f>
        <v/>
      </c>
      <c r="F3285" s="6">
        <f>IF(AND(B3285&gt;=10,B3285&lt;=14),sel_ev_daily*sel_dayshare/5,IF(OR(B3285&gt;=22,B3285&lt;=5),sel_ev_daily*(1-sel_dayshare)/8,0))</f>
        <v/>
      </c>
    </row>
    <row r="3286">
      <c r="A3286" s="6" t="inlineStr">
        <is>
          <t>2012-11-14</t>
        </is>
      </c>
      <c r="B3286" s="6" t="n">
        <v>20</v>
      </c>
      <c r="C3286" s="6" t="n">
        <v>0.81416</v>
      </c>
      <c r="D3286" s="6" t="n">
        <v>0.00015</v>
      </c>
      <c r="E3286" s="6">
        <f>C3286*sel_scale</f>
        <v/>
      </c>
      <c r="F3286" s="6">
        <f>IF(AND(B3286&gt;=10,B3286&lt;=14),sel_ev_daily*sel_dayshare/5,IF(OR(B3286&gt;=22,B3286&lt;=5),sel_ev_daily*(1-sel_dayshare)/8,0))</f>
        <v/>
      </c>
    </row>
    <row r="3287">
      <c r="A3287" s="6" t="inlineStr">
        <is>
          <t>2012-11-14</t>
        </is>
      </c>
      <c r="B3287" s="6" t="n">
        <v>21</v>
      </c>
      <c r="C3287" s="6" t="n">
        <v>0.70217</v>
      </c>
      <c r="D3287" s="6" t="n">
        <v>9.000000000000001e-05</v>
      </c>
      <c r="E3287" s="6">
        <f>C3287*sel_scale</f>
        <v/>
      </c>
      <c r="F3287" s="6">
        <f>IF(AND(B3287&gt;=10,B3287&lt;=14),sel_ev_daily*sel_dayshare/5,IF(OR(B3287&gt;=22,B3287&lt;=5),sel_ev_daily*(1-sel_dayshare)/8,0))</f>
        <v/>
      </c>
    </row>
    <row r="3288">
      <c r="A3288" s="6" t="inlineStr">
        <is>
          <t>2012-11-14</t>
        </is>
      </c>
      <c r="B3288" s="6" t="n">
        <v>22</v>
      </c>
      <c r="C3288" s="6" t="n">
        <v>0.71124</v>
      </c>
      <c r="D3288" s="6" t="n">
        <v>9.000000000000001e-05</v>
      </c>
      <c r="E3288" s="6">
        <f>C3288*sel_scale</f>
        <v/>
      </c>
      <c r="F3288" s="6">
        <f>IF(AND(B3288&gt;=10,B3288&lt;=14),sel_ev_daily*sel_dayshare/5,IF(OR(B3288&gt;=22,B3288&lt;=5),sel_ev_daily*(1-sel_dayshare)/8,0))</f>
        <v/>
      </c>
    </row>
    <row r="3289">
      <c r="A3289" s="6" t="inlineStr">
        <is>
          <t>2012-11-14</t>
        </is>
      </c>
      <c r="B3289" s="6" t="n">
        <v>23</v>
      </c>
      <c r="C3289" s="6" t="n">
        <v>0.69504</v>
      </c>
      <c r="D3289" s="6" t="n">
        <v>0.00012</v>
      </c>
      <c r="E3289" s="6">
        <f>C3289*sel_scale</f>
        <v/>
      </c>
      <c r="F3289" s="6">
        <f>IF(AND(B3289&gt;=10,B3289&lt;=14),sel_ev_daily*sel_dayshare/5,IF(OR(B3289&gt;=22,B3289&lt;=5),sel_ev_daily*(1-sel_dayshare)/8,0))</f>
        <v/>
      </c>
    </row>
    <row r="3290">
      <c r="A3290" s="6" t="inlineStr">
        <is>
          <t>2012-11-15</t>
        </is>
      </c>
      <c r="B3290" s="6" t="n">
        <v>0</v>
      </c>
      <c r="C3290" s="6" t="n">
        <v>0.77695</v>
      </c>
      <c r="D3290" s="6" t="n">
        <v>6e-05</v>
      </c>
      <c r="E3290" s="6">
        <f>C3290*sel_scale</f>
        <v/>
      </c>
      <c r="F3290" s="6">
        <f>IF(AND(B3290&gt;=10,B3290&lt;=14),sel_ev_daily*sel_dayshare/5,IF(OR(B3290&gt;=22,B3290&lt;=5),sel_ev_daily*(1-sel_dayshare)/8,0))</f>
        <v/>
      </c>
    </row>
    <row r="3291">
      <c r="A3291" s="6" t="inlineStr">
        <is>
          <t>2012-11-15</t>
        </is>
      </c>
      <c r="B3291" s="6" t="n">
        <v>1</v>
      </c>
      <c r="C3291" s="6" t="n">
        <v>0.8849900000000001</v>
      </c>
      <c r="D3291" s="6" t="n">
        <v>6.999999999999999e-05</v>
      </c>
      <c r="E3291" s="6">
        <f>C3291*sel_scale</f>
        <v/>
      </c>
      <c r="F3291" s="6">
        <f>IF(AND(B3291&gt;=10,B3291&lt;=14),sel_ev_daily*sel_dayshare/5,IF(OR(B3291&gt;=22,B3291&lt;=5),sel_ev_daily*(1-sel_dayshare)/8,0))</f>
        <v/>
      </c>
    </row>
    <row r="3292">
      <c r="A3292" s="6" t="inlineStr">
        <is>
          <t>2012-11-15</t>
        </is>
      </c>
      <c r="B3292" s="6" t="n">
        <v>2</v>
      </c>
      <c r="C3292" s="6" t="n">
        <v>0.5803199999999999</v>
      </c>
      <c r="D3292" s="6" t="n">
        <v>0.00012</v>
      </c>
      <c r="E3292" s="6">
        <f>C3292*sel_scale</f>
        <v/>
      </c>
      <c r="F3292" s="6">
        <f>IF(AND(B3292&gt;=10,B3292&lt;=14),sel_ev_daily*sel_dayshare/5,IF(OR(B3292&gt;=22,B3292&lt;=5),sel_ev_daily*(1-sel_dayshare)/8,0))</f>
        <v/>
      </c>
    </row>
    <row r="3293">
      <c r="A3293" s="6" t="inlineStr">
        <is>
          <t>2012-11-15</t>
        </is>
      </c>
      <c r="B3293" s="6" t="n">
        <v>3</v>
      </c>
      <c r="C3293" s="6" t="n">
        <v>0.45026</v>
      </c>
      <c r="D3293" s="6" t="n">
        <v>8.000000000000001e-05</v>
      </c>
      <c r="E3293" s="6">
        <f>C3293*sel_scale</f>
        <v/>
      </c>
      <c r="F3293" s="6">
        <f>IF(AND(B3293&gt;=10,B3293&lt;=14),sel_ev_daily*sel_dayshare/5,IF(OR(B3293&gt;=22,B3293&lt;=5),sel_ev_daily*(1-sel_dayshare)/8,0))</f>
        <v/>
      </c>
    </row>
    <row r="3294">
      <c r="A3294" s="6" t="inlineStr">
        <is>
          <t>2012-11-15</t>
        </is>
      </c>
      <c r="B3294" s="6" t="n">
        <v>4</v>
      </c>
      <c r="C3294" s="6" t="n">
        <v>0.38004</v>
      </c>
      <c r="D3294" s="6" t="n">
        <v>5e-05</v>
      </c>
      <c r="E3294" s="6">
        <f>C3294*sel_scale</f>
        <v/>
      </c>
      <c r="F3294" s="6">
        <f>IF(AND(B3294&gt;=10,B3294&lt;=14),sel_ev_daily*sel_dayshare/5,IF(OR(B3294&gt;=22,B3294&lt;=5),sel_ev_daily*(1-sel_dayshare)/8,0))</f>
        <v/>
      </c>
    </row>
    <row r="3295">
      <c r="A3295" s="6" t="inlineStr">
        <is>
          <t>2012-11-15</t>
        </is>
      </c>
      <c r="B3295" s="6" t="n">
        <v>5</v>
      </c>
      <c r="C3295" s="6" t="n">
        <v>0.40774</v>
      </c>
      <c r="D3295" s="6" t="n">
        <v>8.000000000000001e-05</v>
      </c>
      <c r="E3295" s="6">
        <f>C3295*sel_scale</f>
        <v/>
      </c>
      <c r="F3295" s="6">
        <f>IF(AND(B3295&gt;=10,B3295&lt;=14),sel_ev_daily*sel_dayshare/5,IF(OR(B3295&gt;=22,B3295&lt;=5),sel_ev_daily*(1-sel_dayshare)/8,0))</f>
        <v/>
      </c>
    </row>
    <row r="3296">
      <c r="A3296" s="6" t="inlineStr">
        <is>
          <t>2012-11-15</t>
        </is>
      </c>
      <c r="B3296" s="6" t="n">
        <v>6</v>
      </c>
      <c r="C3296" s="6" t="n">
        <v>0.62636</v>
      </c>
      <c r="D3296" s="6" t="n">
        <v>0.01093</v>
      </c>
      <c r="E3296" s="6">
        <f>C3296*sel_scale</f>
        <v/>
      </c>
      <c r="F3296" s="6">
        <f>IF(AND(B3296&gt;=10,B3296&lt;=14),sel_ev_daily*sel_dayshare/5,IF(OR(B3296&gt;=22,B3296&lt;=5),sel_ev_daily*(1-sel_dayshare)/8,0))</f>
        <v/>
      </c>
    </row>
    <row r="3297">
      <c r="A3297" s="6" t="inlineStr">
        <is>
          <t>2012-11-15</t>
        </is>
      </c>
      <c r="B3297" s="6" t="n">
        <v>7</v>
      </c>
      <c r="C3297" s="6" t="n">
        <v>0.70136</v>
      </c>
      <c r="D3297" s="6" t="n">
        <v>0.06979</v>
      </c>
      <c r="E3297" s="6">
        <f>C3297*sel_scale</f>
        <v/>
      </c>
      <c r="F3297" s="6">
        <f>IF(AND(B3297&gt;=10,B3297&lt;=14),sel_ev_daily*sel_dayshare/5,IF(OR(B3297&gt;=22,B3297&lt;=5),sel_ev_daily*(1-sel_dayshare)/8,0))</f>
        <v/>
      </c>
    </row>
    <row r="3298">
      <c r="A3298" s="6" t="inlineStr">
        <is>
          <t>2012-11-15</t>
        </is>
      </c>
      <c r="B3298" s="6" t="n">
        <v>8</v>
      </c>
      <c r="C3298" s="6" t="n">
        <v>0.60033</v>
      </c>
      <c r="D3298" s="6" t="n">
        <v>0.1433</v>
      </c>
      <c r="E3298" s="6">
        <f>C3298*sel_scale</f>
        <v/>
      </c>
      <c r="F3298" s="6">
        <f>IF(AND(B3298&gt;=10,B3298&lt;=14),sel_ev_daily*sel_dayshare/5,IF(OR(B3298&gt;=22,B3298&lt;=5),sel_ev_daily*(1-sel_dayshare)/8,0))</f>
        <v/>
      </c>
    </row>
    <row r="3299">
      <c r="A3299" s="6" t="inlineStr">
        <is>
          <t>2012-11-15</t>
        </is>
      </c>
      <c r="B3299" s="6" t="n">
        <v>9</v>
      </c>
      <c r="C3299" s="6" t="n">
        <v>0.50392</v>
      </c>
      <c r="D3299" s="6" t="n">
        <v>0.29061</v>
      </c>
      <c r="E3299" s="6">
        <f>C3299*sel_scale</f>
        <v/>
      </c>
      <c r="F3299" s="6">
        <f>IF(AND(B3299&gt;=10,B3299&lt;=14),sel_ev_daily*sel_dayshare/5,IF(OR(B3299&gt;=22,B3299&lt;=5),sel_ev_daily*(1-sel_dayshare)/8,0))</f>
        <v/>
      </c>
    </row>
    <row r="3300">
      <c r="A3300" s="6" t="inlineStr">
        <is>
          <t>2012-11-15</t>
        </is>
      </c>
      <c r="B3300" s="6" t="n">
        <v>10</v>
      </c>
      <c r="C3300" s="6" t="n">
        <v>0.48995</v>
      </c>
      <c r="D3300" s="6" t="n">
        <v>0.46388</v>
      </c>
      <c r="E3300" s="6">
        <f>C3300*sel_scale</f>
        <v/>
      </c>
      <c r="F3300" s="6">
        <f>IF(AND(B3300&gt;=10,B3300&lt;=14),sel_ev_daily*sel_dayshare/5,IF(OR(B3300&gt;=22,B3300&lt;=5),sel_ev_daily*(1-sel_dayshare)/8,0))</f>
        <v/>
      </c>
    </row>
    <row r="3301">
      <c r="A3301" s="6" t="inlineStr">
        <is>
          <t>2012-11-15</t>
        </is>
      </c>
      <c r="B3301" s="6" t="n">
        <v>11</v>
      </c>
      <c r="C3301" s="6" t="n">
        <v>0.49586</v>
      </c>
      <c r="D3301" s="6" t="n">
        <v>0.49565</v>
      </c>
      <c r="E3301" s="6">
        <f>C3301*sel_scale</f>
        <v/>
      </c>
      <c r="F3301" s="6">
        <f>IF(AND(B3301&gt;=10,B3301&lt;=14),sel_ev_daily*sel_dayshare/5,IF(OR(B3301&gt;=22,B3301&lt;=5),sel_ev_daily*(1-sel_dayshare)/8,0))</f>
        <v/>
      </c>
    </row>
    <row r="3302">
      <c r="A3302" s="6" t="inlineStr">
        <is>
          <t>2012-11-15</t>
        </is>
      </c>
      <c r="B3302" s="6" t="n">
        <v>12</v>
      </c>
      <c r="C3302" s="6" t="n">
        <v>0.49585</v>
      </c>
      <c r="D3302" s="6" t="n">
        <v>0.61163</v>
      </c>
      <c r="E3302" s="6">
        <f>C3302*sel_scale</f>
        <v/>
      </c>
      <c r="F3302" s="6">
        <f>IF(AND(B3302&gt;=10,B3302&lt;=14),sel_ev_daily*sel_dayshare/5,IF(OR(B3302&gt;=22,B3302&lt;=5),sel_ev_daily*(1-sel_dayshare)/8,0))</f>
        <v/>
      </c>
    </row>
    <row r="3303">
      <c r="A3303" s="6" t="inlineStr">
        <is>
          <t>2012-11-15</t>
        </is>
      </c>
      <c r="B3303" s="6" t="n">
        <v>13</v>
      </c>
      <c r="C3303" s="6" t="n">
        <v>0.49024</v>
      </c>
      <c r="D3303" s="6" t="n">
        <v>0.67081</v>
      </c>
      <c r="E3303" s="6">
        <f>C3303*sel_scale</f>
        <v/>
      </c>
      <c r="F3303" s="6">
        <f>IF(AND(B3303&gt;=10,B3303&lt;=14),sel_ev_daily*sel_dayshare/5,IF(OR(B3303&gt;=22,B3303&lt;=5),sel_ev_daily*(1-sel_dayshare)/8,0))</f>
        <v/>
      </c>
    </row>
    <row r="3304">
      <c r="A3304" s="6" t="inlineStr">
        <is>
          <t>2012-11-15</t>
        </is>
      </c>
      <c r="B3304" s="6" t="n">
        <v>14</v>
      </c>
      <c r="C3304" s="6" t="n">
        <v>0.47285</v>
      </c>
      <c r="D3304" s="6" t="n">
        <v>0.6254999999999999</v>
      </c>
      <c r="E3304" s="6">
        <f>C3304*sel_scale</f>
        <v/>
      </c>
      <c r="F3304" s="6">
        <f>IF(AND(B3304&gt;=10,B3304&lt;=14),sel_ev_daily*sel_dayshare/5,IF(OR(B3304&gt;=22,B3304&lt;=5),sel_ev_daily*(1-sel_dayshare)/8,0))</f>
        <v/>
      </c>
    </row>
    <row r="3305">
      <c r="A3305" s="6" t="inlineStr">
        <is>
          <t>2012-11-15</t>
        </is>
      </c>
      <c r="B3305" s="6" t="n">
        <v>15</v>
      </c>
      <c r="C3305" s="6" t="n">
        <v>0.49468</v>
      </c>
      <c r="D3305" s="6" t="n">
        <v>0.47942</v>
      </c>
      <c r="E3305" s="6">
        <f>C3305*sel_scale</f>
        <v/>
      </c>
      <c r="F3305" s="6">
        <f>IF(AND(B3305&gt;=10,B3305&lt;=14),sel_ev_daily*sel_dayshare/5,IF(OR(B3305&gt;=22,B3305&lt;=5),sel_ev_daily*(1-sel_dayshare)/8,0))</f>
        <v/>
      </c>
    </row>
    <row r="3306">
      <c r="A3306" s="6" t="inlineStr">
        <is>
          <t>2012-11-15</t>
        </is>
      </c>
      <c r="B3306" s="6" t="n">
        <v>16</v>
      </c>
      <c r="C3306" s="6" t="n">
        <v>0.5309</v>
      </c>
      <c r="D3306" s="6" t="n">
        <v>0.34449</v>
      </c>
      <c r="E3306" s="6">
        <f>C3306*sel_scale</f>
        <v/>
      </c>
      <c r="F3306" s="6">
        <f>IF(AND(B3306&gt;=10,B3306&lt;=14),sel_ev_daily*sel_dayshare/5,IF(OR(B3306&gt;=22,B3306&lt;=5),sel_ev_daily*(1-sel_dayshare)/8,0))</f>
        <v/>
      </c>
    </row>
    <row r="3307">
      <c r="A3307" s="6" t="inlineStr">
        <is>
          <t>2012-11-15</t>
        </is>
      </c>
      <c r="B3307" s="6" t="n">
        <v>17</v>
      </c>
      <c r="C3307" s="6" t="n">
        <v>0.65932</v>
      </c>
      <c r="D3307" s="6" t="n">
        <v>0.19563</v>
      </c>
      <c r="E3307" s="6">
        <f>C3307*sel_scale</f>
        <v/>
      </c>
      <c r="F3307" s="6">
        <f>IF(AND(B3307&gt;=10,B3307&lt;=14),sel_ev_daily*sel_dayshare/5,IF(OR(B3307&gt;=22,B3307&lt;=5),sel_ev_daily*(1-sel_dayshare)/8,0))</f>
        <v/>
      </c>
    </row>
    <row r="3308">
      <c r="A3308" s="6" t="inlineStr">
        <is>
          <t>2012-11-15</t>
        </is>
      </c>
      <c r="B3308" s="6" t="n">
        <v>18</v>
      </c>
      <c r="C3308" s="6" t="n">
        <v>0.7153</v>
      </c>
      <c r="D3308" s="6" t="n">
        <v>0.05797</v>
      </c>
      <c r="E3308" s="6">
        <f>C3308*sel_scale</f>
        <v/>
      </c>
      <c r="F3308" s="6">
        <f>IF(AND(B3308&gt;=10,B3308&lt;=14),sel_ev_daily*sel_dayshare/5,IF(OR(B3308&gt;=22,B3308&lt;=5),sel_ev_daily*(1-sel_dayshare)/8,0))</f>
        <v/>
      </c>
    </row>
    <row r="3309">
      <c r="A3309" s="6" t="inlineStr">
        <is>
          <t>2012-11-15</t>
        </is>
      </c>
      <c r="B3309" s="6" t="n">
        <v>19</v>
      </c>
      <c r="C3309" s="6" t="n">
        <v>0.76355</v>
      </c>
      <c r="D3309" s="6" t="n">
        <v>0.0013</v>
      </c>
      <c r="E3309" s="6">
        <f>C3309*sel_scale</f>
        <v/>
      </c>
      <c r="F3309" s="6">
        <f>IF(AND(B3309&gt;=10,B3309&lt;=14),sel_ev_daily*sel_dayshare/5,IF(OR(B3309&gt;=22,B3309&lt;=5),sel_ev_daily*(1-sel_dayshare)/8,0))</f>
        <v/>
      </c>
    </row>
    <row r="3310">
      <c r="A3310" s="6" t="inlineStr">
        <is>
          <t>2012-11-15</t>
        </is>
      </c>
      <c r="B3310" s="6" t="n">
        <v>20</v>
      </c>
      <c r="C3310" s="6" t="n">
        <v>0.78205</v>
      </c>
      <c r="D3310" s="6" t="n">
        <v>9.000000000000001e-05</v>
      </c>
      <c r="E3310" s="6">
        <f>C3310*sel_scale</f>
        <v/>
      </c>
      <c r="F3310" s="6">
        <f>IF(AND(B3310&gt;=10,B3310&lt;=14),sel_ev_daily*sel_dayshare/5,IF(OR(B3310&gt;=22,B3310&lt;=5),sel_ev_daily*(1-sel_dayshare)/8,0))</f>
        <v/>
      </c>
    </row>
    <row r="3311">
      <c r="A3311" s="6" t="inlineStr">
        <is>
          <t>2012-11-15</t>
        </is>
      </c>
      <c r="B3311" s="6" t="n">
        <v>21</v>
      </c>
      <c r="C3311" s="6" t="n">
        <v>0.68386</v>
      </c>
      <c r="D3311" s="6" t="n">
        <v>9.000000000000001e-05</v>
      </c>
      <c r="E3311" s="6">
        <f>C3311*sel_scale</f>
        <v/>
      </c>
      <c r="F3311" s="6">
        <f>IF(AND(B3311&gt;=10,B3311&lt;=14),sel_ev_daily*sel_dayshare/5,IF(OR(B3311&gt;=22,B3311&lt;=5),sel_ev_daily*(1-sel_dayshare)/8,0))</f>
        <v/>
      </c>
    </row>
    <row r="3312">
      <c r="A3312" s="6" t="inlineStr">
        <is>
          <t>2012-11-15</t>
        </is>
      </c>
      <c r="B3312" s="6" t="n">
        <v>22</v>
      </c>
      <c r="C3312" s="6" t="n">
        <v>0.71008</v>
      </c>
      <c r="D3312" s="6" t="n">
        <v>0.00014</v>
      </c>
      <c r="E3312" s="6">
        <f>C3312*sel_scale</f>
        <v/>
      </c>
      <c r="F3312" s="6">
        <f>IF(AND(B3312&gt;=10,B3312&lt;=14),sel_ev_daily*sel_dayshare/5,IF(OR(B3312&gt;=22,B3312&lt;=5),sel_ev_daily*(1-sel_dayshare)/8,0))</f>
        <v/>
      </c>
    </row>
    <row r="3313">
      <c r="A3313" s="6" t="inlineStr">
        <is>
          <t>2012-11-15</t>
        </is>
      </c>
      <c r="B3313" s="6" t="n">
        <v>23</v>
      </c>
      <c r="C3313" s="6" t="n">
        <v>0.70844</v>
      </c>
      <c r="D3313" s="6" t="n">
        <v>6e-05</v>
      </c>
      <c r="E3313" s="6">
        <f>C3313*sel_scale</f>
        <v/>
      </c>
      <c r="F3313" s="6">
        <f>IF(AND(B3313&gt;=10,B3313&lt;=14),sel_ev_daily*sel_dayshare/5,IF(OR(B3313&gt;=22,B3313&lt;=5),sel_ev_daily*(1-sel_dayshare)/8,0))</f>
        <v/>
      </c>
    </row>
    <row r="3314">
      <c r="A3314" s="6" t="inlineStr">
        <is>
          <t>2012-11-16</t>
        </is>
      </c>
      <c r="B3314" s="6" t="n">
        <v>0</v>
      </c>
      <c r="C3314" s="6" t="n">
        <v>0.78648</v>
      </c>
      <c r="D3314" s="6" t="n">
        <v>0.00018</v>
      </c>
      <c r="E3314" s="6">
        <f>C3314*sel_scale</f>
        <v/>
      </c>
      <c r="F3314" s="6">
        <f>IF(AND(B3314&gt;=10,B3314&lt;=14),sel_ev_daily*sel_dayshare/5,IF(OR(B3314&gt;=22,B3314&lt;=5),sel_ev_daily*(1-sel_dayshare)/8,0))</f>
        <v/>
      </c>
    </row>
    <row r="3315">
      <c r="A3315" s="6" t="inlineStr">
        <is>
          <t>2012-11-16</t>
        </is>
      </c>
      <c r="B3315" s="6" t="n">
        <v>1</v>
      </c>
      <c r="C3315" s="6" t="n">
        <v>0.7556</v>
      </c>
      <c r="D3315" s="6" t="n">
        <v>5e-05</v>
      </c>
      <c r="E3315" s="6">
        <f>C3315*sel_scale</f>
        <v/>
      </c>
      <c r="F3315" s="6">
        <f>IF(AND(B3315&gt;=10,B3315&lt;=14),sel_ev_daily*sel_dayshare/5,IF(OR(B3315&gt;=22,B3315&lt;=5),sel_ev_daily*(1-sel_dayshare)/8,0))</f>
        <v/>
      </c>
    </row>
    <row r="3316">
      <c r="A3316" s="6" t="inlineStr">
        <is>
          <t>2012-11-16</t>
        </is>
      </c>
      <c r="B3316" s="6" t="n">
        <v>2</v>
      </c>
      <c r="C3316" s="6" t="n">
        <v>0.49889</v>
      </c>
      <c r="D3316" s="6" t="n">
        <v>9.000000000000001e-05</v>
      </c>
      <c r="E3316" s="6">
        <f>C3316*sel_scale</f>
        <v/>
      </c>
      <c r="F3316" s="6">
        <f>IF(AND(B3316&gt;=10,B3316&lt;=14),sel_ev_daily*sel_dayshare/5,IF(OR(B3316&gt;=22,B3316&lt;=5),sel_ev_daily*(1-sel_dayshare)/8,0))</f>
        <v/>
      </c>
    </row>
    <row r="3317">
      <c r="A3317" s="6" t="inlineStr">
        <is>
          <t>2012-11-16</t>
        </is>
      </c>
      <c r="B3317" s="6" t="n">
        <v>3</v>
      </c>
      <c r="C3317" s="6" t="n">
        <v>0.39078</v>
      </c>
      <c r="D3317" s="6" t="n">
        <v>5e-05</v>
      </c>
      <c r="E3317" s="6">
        <f>C3317*sel_scale</f>
        <v/>
      </c>
      <c r="F3317" s="6">
        <f>IF(AND(B3317&gt;=10,B3317&lt;=14),sel_ev_daily*sel_dayshare/5,IF(OR(B3317&gt;=22,B3317&lt;=5),sel_ev_daily*(1-sel_dayshare)/8,0))</f>
        <v/>
      </c>
    </row>
    <row r="3318">
      <c r="A3318" s="6" t="inlineStr">
        <is>
          <t>2012-11-16</t>
        </is>
      </c>
      <c r="B3318" s="6" t="n">
        <v>4</v>
      </c>
      <c r="C3318" s="6" t="n">
        <v>0.39864</v>
      </c>
      <c r="D3318" s="6" t="n">
        <v>0.0001</v>
      </c>
      <c r="E3318" s="6">
        <f>C3318*sel_scale</f>
        <v/>
      </c>
      <c r="F3318" s="6">
        <f>IF(AND(B3318&gt;=10,B3318&lt;=14),sel_ev_daily*sel_dayshare/5,IF(OR(B3318&gt;=22,B3318&lt;=5),sel_ev_daily*(1-sel_dayshare)/8,0))</f>
        <v/>
      </c>
    </row>
    <row r="3319">
      <c r="A3319" s="6" t="inlineStr">
        <is>
          <t>2012-11-16</t>
        </is>
      </c>
      <c r="B3319" s="6" t="n">
        <v>5</v>
      </c>
      <c r="C3319" s="6" t="n">
        <v>0.41035</v>
      </c>
      <c r="D3319" s="6" t="n">
        <v>2e-05</v>
      </c>
      <c r="E3319" s="6">
        <f>C3319*sel_scale</f>
        <v/>
      </c>
      <c r="F3319" s="6">
        <f>IF(AND(B3319&gt;=10,B3319&lt;=14),sel_ev_daily*sel_dayshare/5,IF(OR(B3319&gt;=22,B3319&lt;=5),sel_ev_daily*(1-sel_dayshare)/8,0))</f>
        <v/>
      </c>
    </row>
    <row r="3320">
      <c r="A3320" s="6" t="inlineStr">
        <is>
          <t>2012-11-16</t>
        </is>
      </c>
      <c r="B3320" s="6" t="n">
        <v>6</v>
      </c>
      <c r="C3320" s="6" t="n">
        <v>0.6161799999999999</v>
      </c>
      <c r="D3320" s="6" t="n">
        <v>0.00392</v>
      </c>
      <c r="E3320" s="6">
        <f>C3320*sel_scale</f>
        <v/>
      </c>
      <c r="F3320" s="6">
        <f>IF(AND(B3320&gt;=10,B3320&lt;=14),sel_ev_daily*sel_dayshare/5,IF(OR(B3320&gt;=22,B3320&lt;=5),sel_ev_daily*(1-sel_dayshare)/8,0))</f>
        <v/>
      </c>
    </row>
    <row r="3321">
      <c r="A3321" s="6" t="inlineStr">
        <is>
          <t>2012-11-16</t>
        </is>
      </c>
      <c r="B3321" s="6" t="n">
        <v>7</v>
      </c>
      <c r="C3321" s="6" t="n">
        <v>0.67187</v>
      </c>
      <c r="D3321" s="6" t="n">
        <v>0.00831</v>
      </c>
      <c r="E3321" s="6">
        <f>C3321*sel_scale</f>
        <v/>
      </c>
      <c r="F3321" s="6">
        <f>IF(AND(B3321&gt;=10,B3321&lt;=14),sel_ev_daily*sel_dayshare/5,IF(OR(B3321&gt;=22,B3321&lt;=5),sel_ev_daily*(1-sel_dayshare)/8,0))</f>
        <v/>
      </c>
    </row>
    <row r="3322">
      <c r="A3322" s="6" t="inlineStr">
        <is>
          <t>2012-11-16</t>
        </is>
      </c>
      <c r="B3322" s="6" t="n">
        <v>8</v>
      </c>
      <c r="C3322" s="6" t="n">
        <v>0.6946600000000001</v>
      </c>
      <c r="D3322" s="6" t="n">
        <v>0.0285</v>
      </c>
      <c r="E3322" s="6">
        <f>C3322*sel_scale</f>
        <v/>
      </c>
      <c r="F3322" s="6">
        <f>IF(AND(B3322&gt;=10,B3322&lt;=14),sel_ev_daily*sel_dayshare/5,IF(OR(B3322&gt;=22,B3322&lt;=5),sel_ev_daily*(1-sel_dayshare)/8,0))</f>
        <v/>
      </c>
    </row>
    <row r="3323">
      <c r="A3323" s="6" t="inlineStr">
        <is>
          <t>2012-11-16</t>
        </is>
      </c>
      <c r="B3323" s="6" t="n">
        <v>9</v>
      </c>
      <c r="C3323" s="6" t="n">
        <v>0.56968</v>
      </c>
      <c r="D3323" s="6" t="n">
        <v>0.10842</v>
      </c>
      <c r="E3323" s="6">
        <f>C3323*sel_scale</f>
        <v/>
      </c>
      <c r="F3323" s="6">
        <f>IF(AND(B3323&gt;=10,B3323&lt;=14),sel_ev_daily*sel_dayshare/5,IF(OR(B3323&gt;=22,B3323&lt;=5),sel_ev_daily*(1-sel_dayshare)/8,0))</f>
        <v/>
      </c>
    </row>
    <row r="3324">
      <c r="A3324" s="6" t="inlineStr">
        <is>
          <t>2012-11-16</t>
        </is>
      </c>
      <c r="B3324" s="6" t="n">
        <v>10</v>
      </c>
      <c r="C3324" s="6" t="n">
        <v>0.5919</v>
      </c>
      <c r="D3324" s="6" t="n">
        <v>0.14573</v>
      </c>
      <c r="E3324" s="6">
        <f>C3324*sel_scale</f>
        <v/>
      </c>
      <c r="F3324" s="6">
        <f>IF(AND(B3324&gt;=10,B3324&lt;=14),sel_ev_daily*sel_dayshare/5,IF(OR(B3324&gt;=22,B3324&lt;=5),sel_ev_daily*(1-sel_dayshare)/8,0))</f>
        <v/>
      </c>
    </row>
    <row r="3325">
      <c r="A3325" s="6" t="inlineStr">
        <is>
          <t>2012-11-16</t>
        </is>
      </c>
      <c r="B3325" s="6" t="n">
        <v>11</v>
      </c>
      <c r="C3325" s="6" t="n">
        <v>0.59639</v>
      </c>
      <c r="D3325" s="6" t="n">
        <v>0.07912</v>
      </c>
      <c r="E3325" s="6">
        <f>C3325*sel_scale</f>
        <v/>
      </c>
      <c r="F3325" s="6">
        <f>IF(AND(B3325&gt;=10,B3325&lt;=14),sel_ev_daily*sel_dayshare/5,IF(OR(B3325&gt;=22,B3325&lt;=5),sel_ev_daily*(1-sel_dayshare)/8,0))</f>
        <v/>
      </c>
    </row>
    <row r="3326">
      <c r="A3326" s="6" t="inlineStr">
        <is>
          <t>2012-11-16</t>
        </is>
      </c>
      <c r="B3326" s="6" t="n">
        <v>12</v>
      </c>
      <c r="C3326" s="6" t="n">
        <v>0.65421</v>
      </c>
      <c r="D3326" s="6" t="n">
        <v>0.06957000000000001</v>
      </c>
      <c r="E3326" s="6">
        <f>C3326*sel_scale</f>
        <v/>
      </c>
      <c r="F3326" s="6">
        <f>IF(AND(B3326&gt;=10,B3326&lt;=14),sel_ev_daily*sel_dayshare/5,IF(OR(B3326&gt;=22,B3326&lt;=5),sel_ev_daily*(1-sel_dayshare)/8,0))</f>
        <v/>
      </c>
    </row>
    <row r="3327">
      <c r="A3327" s="6" t="inlineStr">
        <is>
          <t>2012-11-16</t>
        </is>
      </c>
      <c r="B3327" s="6" t="n">
        <v>13</v>
      </c>
      <c r="C3327" s="6" t="n">
        <v>0.60128</v>
      </c>
      <c r="D3327" s="6" t="n">
        <v>0.07343</v>
      </c>
      <c r="E3327" s="6">
        <f>C3327*sel_scale</f>
        <v/>
      </c>
      <c r="F3327" s="6">
        <f>IF(AND(B3327&gt;=10,B3327&lt;=14),sel_ev_daily*sel_dayshare/5,IF(OR(B3327&gt;=22,B3327&lt;=5),sel_ev_daily*(1-sel_dayshare)/8,0))</f>
        <v/>
      </c>
    </row>
    <row r="3328">
      <c r="A3328" s="6" t="inlineStr">
        <is>
          <t>2012-11-16</t>
        </is>
      </c>
      <c r="B3328" s="6" t="n">
        <v>14</v>
      </c>
      <c r="C3328" s="6" t="n">
        <v>0.54222</v>
      </c>
      <c r="D3328" s="6" t="n">
        <v>0.04855</v>
      </c>
      <c r="E3328" s="6">
        <f>C3328*sel_scale</f>
        <v/>
      </c>
      <c r="F3328" s="6">
        <f>IF(AND(B3328&gt;=10,B3328&lt;=14),sel_ev_daily*sel_dayshare/5,IF(OR(B3328&gt;=22,B3328&lt;=5),sel_ev_daily*(1-sel_dayshare)/8,0))</f>
        <v/>
      </c>
    </row>
    <row r="3329">
      <c r="A3329" s="6" t="inlineStr">
        <is>
          <t>2012-11-16</t>
        </is>
      </c>
      <c r="B3329" s="6" t="n">
        <v>15</v>
      </c>
      <c r="C3329" s="6" t="n">
        <v>0.54137</v>
      </c>
      <c r="D3329" s="6" t="n">
        <v>0.06713</v>
      </c>
      <c r="E3329" s="6">
        <f>C3329*sel_scale</f>
        <v/>
      </c>
      <c r="F3329" s="6">
        <f>IF(AND(B3329&gt;=10,B3329&lt;=14),sel_ev_daily*sel_dayshare/5,IF(OR(B3329&gt;=22,B3329&lt;=5),sel_ev_daily*(1-sel_dayshare)/8,0))</f>
        <v/>
      </c>
    </row>
    <row r="3330">
      <c r="A3330" s="6" t="inlineStr">
        <is>
          <t>2012-11-16</t>
        </is>
      </c>
      <c r="B3330" s="6" t="n">
        <v>16</v>
      </c>
      <c r="C3330" s="6" t="n">
        <v>0.6182800000000001</v>
      </c>
      <c r="D3330" s="6" t="n">
        <v>0.04528</v>
      </c>
      <c r="E3330" s="6">
        <f>C3330*sel_scale</f>
        <v/>
      </c>
      <c r="F3330" s="6">
        <f>IF(AND(B3330&gt;=10,B3330&lt;=14),sel_ev_daily*sel_dayshare/5,IF(OR(B3330&gt;=22,B3330&lt;=5),sel_ev_daily*(1-sel_dayshare)/8,0))</f>
        <v/>
      </c>
    </row>
    <row r="3331">
      <c r="A3331" s="6" t="inlineStr">
        <is>
          <t>2012-11-16</t>
        </is>
      </c>
      <c r="B3331" s="6" t="n">
        <v>17</v>
      </c>
      <c r="C3331" s="6" t="n">
        <v>0.75035</v>
      </c>
      <c r="D3331" s="6" t="n">
        <v>0.02418</v>
      </c>
      <c r="E3331" s="6">
        <f>C3331*sel_scale</f>
        <v/>
      </c>
      <c r="F3331" s="6">
        <f>IF(AND(B3331&gt;=10,B3331&lt;=14),sel_ev_daily*sel_dayshare/5,IF(OR(B3331&gt;=22,B3331&lt;=5),sel_ev_daily*(1-sel_dayshare)/8,0))</f>
        <v/>
      </c>
    </row>
    <row r="3332">
      <c r="A3332" s="6" t="inlineStr">
        <is>
          <t>2012-11-16</t>
        </is>
      </c>
      <c r="B3332" s="6" t="n">
        <v>18</v>
      </c>
      <c r="C3332" s="6" t="n">
        <v>0.8412500000000001</v>
      </c>
      <c r="D3332" s="6" t="n">
        <v>0.0054</v>
      </c>
      <c r="E3332" s="6">
        <f>C3332*sel_scale</f>
        <v/>
      </c>
      <c r="F3332" s="6">
        <f>IF(AND(B3332&gt;=10,B3332&lt;=14),sel_ev_daily*sel_dayshare/5,IF(OR(B3332&gt;=22,B3332&lt;=5),sel_ev_daily*(1-sel_dayshare)/8,0))</f>
        <v/>
      </c>
    </row>
    <row r="3333">
      <c r="A3333" s="6" t="inlineStr">
        <is>
          <t>2012-11-16</t>
        </is>
      </c>
      <c r="B3333" s="6" t="n">
        <v>19</v>
      </c>
      <c r="C3333" s="6" t="n">
        <v>0.84507</v>
      </c>
      <c r="D3333" s="6" t="n">
        <v>0.00022</v>
      </c>
      <c r="E3333" s="6">
        <f>C3333*sel_scale</f>
        <v/>
      </c>
      <c r="F3333" s="6">
        <f>IF(AND(B3333&gt;=10,B3333&lt;=14),sel_ev_daily*sel_dayshare/5,IF(OR(B3333&gt;=22,B3333&lt;=5),sel_ev_daily*(1-sel_dayshare)/8,0))</f>
        <v/>
      </c>
    </row>
    <row r="3334">
      <c r="A3334" s="6" t="inlineStr">
        <is>
          <t>2012-11-16</t>
        </is>
      </c>
      <c r="B3334" s="6" t="n">
        <v>20</v>
      </c>
      <c r="C3334" s="6" t="n">
        <v>0.85316</v>
      </c>
      <c r="D3334" s="6" t="n">
        <v>0.0001</v>
      </c>
      <c r="E3334" s="6">
        <f>C3334*sel_scale</f>
        <v/>
      </c>
      <c r="F3334" s="6">
        <f>IF(AND(B3334&gt;=10,B3334&lt;=14),sel_ev_daily*sel_dayshare/5,IF(OR(B3334&gt;=22,B3334&lt;=5),sel_ev_daily*(1-sel_dayshare)/8,0))</f>
        <v/>
      </c>
    </row>
    <row r="3335">
      <c r="A3335" s="6" t="inlineStr">
        <is>
          <t>2012-11-16</t>
        </is>
      </c>
      <c r="B3335" s="6" t="n">
        <v>21</v>
      </c>
      <c r="C3335" s="6" t="n">
        <v>0.7629</v>
      </c>
      <c r="D3335" s="6" t="n">
        <v>8.000000000000001e-05</v>
      </c>
      <c r="E3335" s="6">
        <f>C3335*sel_scale</f>
        <v/>
      </c>
      <c r="F3335" s="6">
        <f>IF(AND(B3335&gt;=10,B3335&lt;=14),sel_ev_daily*sel_dayshare/5,IF(OR(B3335&gt;=22,B3335&lt;=5),sel_ev_daily*(1-sel_dayshare)/8,0))</f>
        <v/>
      </c>
    </row>
    <row r="3336">
      <c r="A3336" s="6" t="inlineStr">
        <is>
          <t>2012-11-16</t>
        </is>
      </c>
      <c r="B3336" s="6" t="n">
        <v>22</v>
      </c>
      <c r="C3336" s="6" t="n">
        <v>0.76173</v>
      </c>
      <c r="D3336" s="6" t="n">
        <v>6e-05</v>
      </c>
      <c r="E3336" s="6">
        <f>C3336*sel_scale</f>
        <v/>
      </c>
      <c r="F3336" s="6">
        <f>IF(AND(B3336&gt;=10,B3336&lt;=14),sel_ev_daily*sel_dayshare/5,IF(OR(B3336&gt;=22,B3336&lt;=5),sel_ev_daily*(1-sel_dayshare)/8,0))</f>
        <v/>
      </c>
    </row>
    <row r="3337">
      <c r="A3337" s="6" t="inlineStr">
        <is>
          <t>2012-11-16</t>
        </is>
      </c>
      <c r="B3337" s="6" t="n">
        <v>23</v>
      </c>
      <c r="C3337" s="6" t="n">
        <v>0.79749</v>
      </c>
      <c r="D3337" s="6" t="n">
        <v>0.00011</v>
      </c>
      <c r="E3337" s="6">
        <f>C3337*sel_scale</f>
        <v/>
      </c>
      <c r="F3337" s="6">
        <f>IF(AND(B3337&gt;=10,B3337&lt;=14),sel_ev_daily*sel_dayshare/5,IF(OR(B3337&gt;=22,B3337&lt;=5),sel_ev_daily*(1-sel_dayshare)/8,0))</f>
        <v/>
      </c>
    </row>
    <row r="3338">
      <c r="A3338" s="6" t="inlineStr">
        <is>
          <t>2012-11-17</t>
        </is>
      </c>
      <c r="B3338" s="6" t="n">
        <v>0</v>
      </c>
      <c r="C3338" s="6" t="n">
        <v>0.89006</v>
      </c>
      <c r="D3338" s="6" t="n">
        <v>8.000000000000001e-05</v>
      </c>
      <c r="E3338" s="6">
        <f>C3338*sel_scale</f>
        <v/>
      </c>
      <c r="F3338" s="6">
        <f>IF(AND(B3338&gt;=10,B3338&lt;=14),sel_ev_daily*sel_dayshare/5,IF(OR(B3338&gt;=22,B3338&lt;=5),sel_ev_daily*(1-sel_dayshare)/8,0))</f>
        <v/>
      </c>
    </row>
    <row r="3339">
      <c r="A3339" s="6" t="inlineStr">
        <is>
          <t>2012-11-17</t>
        </is>
      </c>
      <c r="B3339" s="6" t="n">
        <v>1</v>
      </c>
      <c r="C3339" s="6" t="n">
        <v>0.85495</v>
      </c>
      <c r="D3339" s="6" t="n">
        <v>6e-05</v>
      </c>
      <c r="E3339" s="6">
        <f>C3339*sel_scale</f>
        <v/>
      </c>
      <c r="F3339" s="6">
        <f>IF(AND(B3339&gt;=10,B3339&lt;=14),sel_ev_daily*sel_dayshare/5,IF(OR(B3339&gt;=22,B3339&lt;=5),sel_ev_daily*(1-sel_dayshare)/8,0))</f>
        <v/>
      </c>
    </row>
    <row r="3340">
      <c r="A3340" s="6" t="inlineStr">
        <is>
          <t>2012-11-17</t>
        </is>
      </c>
      <c r="B3340" s="6" t="n">
        <v>2</v>
      </c>
      <c r="C3340" s="6" t="n">
        <v>0.65485</v>
      </c>
      <c r="D3340" s="6" t="n">
        <v>6.999999999999999e-05</v>
      </c>
      <c r="E3340" s="6">
        <f>C3340*sel_scale</f>
        <v/>
      </c>
      <c r="F3340" s="6">
        <f>IF(AND(B3340&gt;=10,B3340&lt;=14),sel_ev_daily*sel_dayshare/5,IF(OR(B3340&gt;=22,B3340&lt;=5),sel_ev_daily*(1-sel_dayshare)/8,0))</f>
        <v/>
      </c>
    </row>
    <row r="3341">
      <c r="A3341" s="6" t="inlineStr">
        <is>
          <t>2012-11-17</t>
        </is>
      </c>
      <c r="B3341" s="6" t="n">
        <v>3</v>
      </c>
      <c r="C3341" s="6" t="n">
        <v>0.46521</v>
      </c>
      <c r="D3341" s="6" t="n">
        <v>4e-05</v>
      </c>
      <c r="E3341" s="6">
        <f>C3341*sel_scale</f>
        <v/>
      </c>
      <c r="F3341" s="6">
        <f>IF(AND(B3341&gt;=10,B3341&lt;=14),sel_ev_daily*sel_dayshare/5,IF(OR(B3341&gt;=22,B3341&lt;=5),sel_ev_daily*(1-sel_dayshare)/8,0))</f>
        <v/>
      </c>
    </row>
    <row r="3342">
      <c r="A3342" s="6" t="inlineStr">
        <is>
          <t>2012-11-17</t>
        </is>
      </c>
      <c r="B3342" s="6" t="n">
        <v>4</v>
      </c>
      <c r="C3342" s="6" t="n">
        <v>0.4348</v>
      </c>
      <c r="D3342" s="6" t="n">
        <v>0.00012</v>
      </c>
      <c r="E3342" s="6">
        <f>C3342*sel_scale</f>
        <v/>
      </c>
      <c r="F3342" s="6">
        <f>IF(AND(B3342&gt;=10,B3342&lt;=14),sel_ev_daily*sel_dayshare/5,IF(OR(B3342&gt;=22,B3342&lt;=5),sel_ev_daily*(1-sel_dayshare)/8,0))</f>
        <v/>
      </c>
    </row>
    <row r="3343">
      <c r="A3343" s="6" t="inlineStr">
        <is>
          <t>2012-11-17</t>
        </is>
      </c>
      <c r="B3343" s="6" t="n">
        <v>5</v>
      </c>
      <c r="C3343" s="6" t="n">
        <v>0.42395</v>
      </c>
      <c r="D3343" s="6" t="n">
        <v>4e-05</v>
      </c>
      <c r="E3343" s="6">
        <f>C3343*sel_scale</f>
        <v/>
      </c>
      <c r="F3343" s="6">
        <f>IF(AND(B3343&gt;=10,B3343&lt;=14),sel_ev_daily*sel_dayshare/5,IF(OR(B3343&gt;=22,B3343&lt;=5),sel_ev_daily*(1-sel_dayshare)/8,0))</f>
        <v/>
      </c>
    </row>
    <row r="3344">
      <c r="A3344" s="6" t="inlineStr">
        <is>
          <t>2012-11-17</t>
        </is>
      </c>
      <c r="B3344" s="6" t="n">
        <v>6</v>
      </c>
      <c r="C3344" s="6" t="n">
        <v>0.51036</v>
      </c>
      <c r="D3344" s="6" t="n">
        <v>0.01367</v>
      </c>
      <c r="E3344" s="6">
        <f>C3344*sel_scale</f>
        <v/>
      </c>
      <c r="F3344" s="6">
        <f>IF(AND(B3344&gt;=10,B3344&lt;=14),sel_ev_daily*sel_dayshare/5,IF(OR(B3344&gt;=22,B3344&lt;=5),sel_ev_daily*(1-sel_dayshare)/8,0))</f>
        <v/>
      </c>
    </row>
    <row r="3345">
      <c r="A3345" s="6" t="inlineStr">
        <is>
          <t>2012-11-17</t>
        </is>
      </c>
      <c r="B3345" s="6" t="n">
        <v>7</v>
      </c>
      <c r="C3345" s="6" t="n">
        <v>0.63105</v>
      </c>
      <c r="D3345" s="6" t="n">
        <v>0.06630999999999999</v>
      </c>
      <c r="E3345" s="6">
        <f>C3345*sel_scale</f>
        <v/>
      </c>
      <c r="F3345" s="6">
        <f>IF(AND(B3345&gt;=10,B3345&lt;=14),sel_ev_daily*sel_dayshare/5,IF(OR(B3345&gt;=22,B3345&lt;=5),sel_ev_daily*(1-sel_dayshare)/8,0))</f>
        <v/>
      </c>
    </row>
    <row r="3346">
      <c r="A3346" s="6" t="inlineStr">
        <is>
          <t>2012-11-17</t>
        </is>
      </c>
      <c r="B3346" s="6" t="n">
        <v>8</v>
      </c>
      <c r="C3346" s="6" t="n">
        <v>0.69436</v>
      </c>
      <c r="D3346" s="6" t="n">
        <v>0.12167</v>
      </c>
      <c r="E3346" s="6">
        <f>C3346*sel_scale</f>
        <v/>
      </c>
      <c r="F3346" s="6">
        <f>IF(AND(B3346&gt;=10,B3346&lt;=14),sel_ev_daily*sel_dayshare/5,IF(OR(B3346&gt;=22,B3346&lt;=5),sel_ev_daily*(1-sel_dayshare)/8,0))</f>
        <v/>
      </c>
    </row>
    <row r="3347">
      <c r="A3347" s="6" t="inlineStr">
        <is>
          <t>2012-11-17</t>
        </is>
      </c>
      <c r="B3347" s="6" t="n">
        <v>9</v>
      </c>
      <c r="C3347" s="6" t="n">
        <v>0.72932</v>
      </c>
      <c r="D3347" s="6" t="n">
        <v>0.2191</v>
      </c>
      <c r="E3347" s="6">
        <f>C3347*sel_scale</f>
        <v/>
      </c>
      <c r="F3347" s="6">
        <f>IF(AND(B3347&gt;=10,B3347&lt;=14),sel_ev_daily*sel_dayshare/5,IF(OR(B3347&gt;=22,B3347&lt;=5),sel_ev_daily*(1-sel_dayshare)/8,0))</f>
        <v/>
      </c>
    </row>
    <row r="3348">
      <c r="A3348" s="6" t="inlineStr">
        <is>
          <t>2012-11-17</t>
        </is>
      </c>
      <c r="B3348" s="6" t="n">
        <v>10</v>
      </c>
      <c r="C3348" s="6" t="n">
        <v>0.72668</v>
      </c>
      <c r="D3348" s="6" t="n">
        <v>0.43447</v>
      </c>
      <c r="E3348" s="6">
        <f>C3348*sel_scale</f>
        <v/>
      </c>
      <c r="F3348" s="6">
        <f>IF(AND(B3348&gt;=10,B3348&lt;=14),sel_ev_daily*sel_dayshare/5,IF(OR(B3348&gt;=22,B3348&lt;=5),sel_ev_daily*(1-sel_dayshare)/8,0))</f>
        <v/>
      </c>
    </row>
    <row r="3349">
      <c r="A3349" s="6" t="inlineStr">
        <is>
          <t>2012-11-17</t>
        </is>
      </c>
      <c r="B3349" s="6" t="n">
        <v>11</v>
      </c>
      <c r="C3349" s="6" t="n">
        <v>0.69418</v>
      </c>
      <c r="D3349" s="6" t="n">
        <v>0.42365</v>
      </c>
      <c r="E3349" s="6">
        <f>C3349*sel_scale</f>
        <v/>
      </c>
      <c r="F3349" s="6">
        <f>IF(AND(B3349&gt;=10,B3349&lt;=14),sel_ev_daily*sel_dayshare/5,IF(OR(B3349&gt;=22,B3349&lt;=5),sel_ev_daily*(1-sel_dayshare)/8,0))</f>
        <v/>
      </c>
    </row>
    <row r="3350">
      <c r="A3350" s="6" t="inlineStr">
        <is>
          <t>2012-11-17</t>
        </is>
      </c>
      <c r="B3350" s="6" t="n">
        <v>12</v>
      </c>
      <c r="C3350" s="6" t="n">
        <v>0.6708</v>
      </c>
      <c r="D3350" s="6" t="n">
        <v>0.48445</v>
      </c>
      <c r="E3350" s="6">
        <f>C3350*sel_scale</f>
        <v/>
      </c>
      <c r="F3350" s="6">
        <f>IF(AND(B3350&gt;=10,B3350&lt;=14),sel_ev_daily*sel_dayshare/5,IF(OR(B3350&gt;=22,B3350&lt;=5),sel_ev_daily*(1-sel_dayshare)/8,0))</f>
        <v/>
      </c>
    </row>
    <row r="3351">
      <c r="A3351" s="6" t="inlineStr">
        <is>
          <t>2012-11-17</t>
        </is>
      </c>
      <c r="B3351" s="6" t="n">
        <v>13</v>
      </c>
      <c r="C3351" s="6" t="n">
        <v>0.60388</v>
      </c>
      <c r="D3351" s="6" t="n">
        <v>0.49942</v>
      </c>
      <c r="E3351" s="6">
        <f>C3351*sel_scale</f>
        <v/>
      </c>
      <c r="F3351" s="6">
        <f>IF(AND(B3351&gt;=10,B3351&lt;=14),sel_ev_daily*sel_dayshare/5,IF(OR(B3351&gt;=22,B3351&lt;=5),sel_ev_daily*(1-sel_dayshare)/8,0))</f>
        <v/>
      </c>
    </row>
    <row r="3352">
      <c r="A3352" s="6" t="inlineStr">
        <is>
          <t>2012-11-17</t>
        </is>
      </c>
      <c r="B3352" s="6" t="n">
        <v>14</v>
      </c>
      <c r="C3352" s="6" t="n">
        <v>0.56891</v>
      </c>
      <c r="D3352" s="6" t="n">
        <v>0.55506</v>
      </c>
      <c r="E3352" s="6">
        <f>C3352*sel_scale</f>
        <v/>
      </c>
      <c r="F3352" s="6">
        <f>IF(AND(B3352&gt;=10,B3352&lt;=14),sel_ev_daily*sel_dayshare/5,IF(OR(B3352&gt;=22,B3352&lt;=5),sel_ev_daily*(1-sel_dayshare)/8,0))</f>
        <v/>
      </c>
    </row>
    <row r="3353">
      <c r="A3353" s="6" t="inlineStr">
        <is>
          <t>2012-11-17</t>
        </is>
      </c>
      <c r="B3353" s="6" t="n">
        <v>15</v>
      </c>
      <c r="C3353" s="6" t="n">
        <v>0.56964</v>
      </c>
      <c r="D3353" s="6" t="n">
        <v>0.49438</v>
      </c>
      <c r="E3353" s="6">
        <f>C3353*sel_scale</f>
        <v/>
      </c>
      <c r="F3353" s="6">
        <f>IF(AND(B3353&gt;=10,B3353&lt;=14),sel_ev_daily*sel_dayshare/5,IF(OR(B3353&gt;=22,B3353&lt;=5),sel_ev_daily*(1-sel_dayshare)/8,0))</f>
        <v/>
      </c>
    </row>
    <row r="3354">
      <c r="A3354" s="6" t="inlineStr">
        <is>
          <t>2012-11-17</t>
        </is>
      </c>
      <c r="B3354" s="6" t="n">
        <v>16</v>
      </c>
      <c r="C3354" s="6" t="n">
        <v>0.6198399999999999</v>
      </c>
      <c r="D3354" s="6" t="n">
        <v>0.32788</v>
      </c>
      <c r="E3354" s="6">
        <f>C3354*sel_scale</f>
        <v/>
      </c>
      <c r="F3354" s="6">
        <f>IF(AND(B3354&gt;=10,B3354&lt;=14),sel_ev_daily*sel_dayshare/5,IF(OR(B3354&gt;=22,B3354&lt;=5),sel_ev_daily*(1-sel_dayshare)/8,0))</f>
        <v/>
      </c>
    </row>
    <row r="3355">
      <c r="A3355" s="6" t="inlineStr">
        <is>
          <t>2012-11-17</t>
        </is>
      </c>
      <c r="B3355" s="6" t="n">
        <v>17</v>
      </c>
      <c r="C3355" s="6" t="n">
        <v>0.67227</v>
      </c>
      <c r="D3355" s="6" t="n">
        <v>0.14356</v>
      </c>
      <c r="E3355" s="6">
        <f>C3355*sel_scale</f>
        <v/>
      </c>
      <c r="F3355" s="6">
        <f>IF(AND(B3355&gt;=10,B3355&lt;=14),sel_ev_daily*sel_dayshare/5,IF(OR(B3355&gt;=22,B3355&lt;=5),sel_ev_daily*(1-sel_dayshare)/8,0))</f>
        <v/>
      </c>
    </row>
    <row r="3356">
      <c r="A3356" s="6" t="inlineStr">
        <is>
          <t>2012-11-17</t>
        </is>
      </c>
      <c r="B3356" s="6" t="n">
        <v>18</v>
      </c>
      <c r="C3356" s="6" t="n">
        <v>0.76976</v>
      </c>
      <c r="D3356" s="6" t="n">
        <v>0.04603</v>
      </c>
      <c r="E3356" s="6">
        <f>C3356*sel_scale</f>
        <v/>
      </c>
      <c r="F3356" s="6">
        <f>IF(AND(B3356&gt;=10,B3356&lt;=14),sel_ev_daily*sel_dayshare/5,IF(OR(B3356&gt;=22,B3356&lt;=5),sel_ev_daily*(1-sel_dayshare)/8,0))</f>
        <v/>
      </c>
    </row>
    <row r="3357">
      <c r="A3357" s="6" t="inlineStr">
        <is>
          <t>2012-11-17</t>
        </is>
      </c>
      <c r="B3357" s="6" t="n">
        <v>19</v>
      </c>
      <c r="C3357" s="6" t="n">
        <v>0.76154</v>
      </c>
      <c r="D3357" s="6" t="n">
        <v>0.00185</v>
      </c>
      <c r="E3357" s="6">
        <f>C3357*sel_scale</f>
        <v/>
      </c>
      <c r="F3357" s="6">
        <f>IF(AND(B3357&gt;=10,B3357&lt;=14),sel_ev_daily*sel_dayshare/5,IF(OR(B3357&gt;=22,B3357&lt;=5),sel_ev_daily*(1-sel_dayshare)/8,0))</f>
        <v/>
      </c>
    </row>
    <row r="3358">
      <c r="A3358" s="6" t="inlineStr">
        <is>
          <t>2012-11-17</t>
        </is>
      </c>
      <c r="B3358" s="6" t="n">
        <v>20</v>
      </c>
      <c r="C3358" s="6" t="n">
        <v>0.71674</v>
      </c>
      <c r="D3358" s="6" t="n">
        <v>0</v>
      </c>
      <c r="E3358" s="6">
        <f>C3358*sel_scale</f>
        <v/>
      </c>
      <c r="F3358" s="6">
        <f>IF(AND(B3358&gt;=10,B3358&lt;=14),sel_ev_daily*sel_dayshare/5,IF(OR(B3358&gt;=22,B3358&lt;=5),sel_ev_daily*(1-sel_dayshare)/8,0))</f>
        <v/>
      </c>
    </row>
    <row r="3359">
      <c r="A3359" s="6" t="inlineStr">
        <is>
          <t>2012-11-17</t>
        </is>
      </c>
      <c r="B3359" s="6" t="n">
        <v>21</v>
      </c>
      <c r="C3359" s="6" t="n">
        <v>0.68248</v>
      </c>
      <c r="D3359" s="6" t="n">
        <v>0.00013</v>
      </c>
      <c r="E3359" s="6">
        <f>C3359*sel_scale</f>
        <v/>
      </c>
      <c r="F3359" s="6">
        <f>IF(AND(B3359&gt;=10,B3359&lt;=14),sel_ev_daily*sel_dayshare/5,IF(OR(B3359&gt;=22,B3359&lt;=5),sel_ev_daily*(1-sel_dayshare)/8,0))</f>
        <v/>
      </c>
    </row>
    <row r="3360">
      <c r="A3360" s="6" t="inlineStr">
        <is>
          <t>2012-11-17</t>
        </is>
      </c>
      <c r="B3360" s="6" t="n">
        <v>22</v>
      </c>
      <c r="C3360" s="6" t="n">
        <v>0.71745</v>
      </c>
      <c r="D3360" s="6" t="n">
        <v>6.999999999999999e-05</v>
      </c>
      <c r="E3360" s="6">
        <f>C3360*sel_scale</f>
        <v/>
      </c>
      <c r="F3360" s="6">
        <f>IF(AND(B3360&gt;=10,B3360&lt;=14),sel_ev_daily*sel_dayshare/5,IF(OR(B3360&gt;=22,B3360&lt;=5),sel_ev_daily*(1-sel_dayshare)/8,0))</f>
        <v/>
      </c>
    </row>
    <row r="3361">
      <c r="A3361" s="6" t="inlineStr">
        <is>
          <t>2012-11-17</t>
        </is>
      </c>
      <c r="B3361" s="6" t="n">
        <v>23</v>
      </c>
      <c r="C3361" s="6" t="n">
        <v>0.72687</v>
      </c>
      <c r="D3361" s="6" t="n">
        <v>0.00017</v>
      </c>
      <c r="E3361" s="6">
        <f>C3361*sel_scale</f>
        <v/>
      </c>
      <c r="F3361" s="6">
        <f>IF(AND(B3361&gt;=10,B3361&lt;=14),sel_ev_daily*sel_dayshare/5,IF(OR(B3361&gt;=22,B3361&lt;=5),sel_ev_daily*(1-sel_dayshare)/8,0))</f>
        <v/>
      </c>
    </row>
    <row r="3362">
      <c r="A3362" s="6" t="inlineStr">
        <is>
          <t>2012-11-18</t>
        </is>
      </c>
      <c r="B3362" s="6" t="n">
        <v>0</v>
      </c>
      <c r="C3362" s="6" t="n">
        <v>0.77622</v>
      </c>
      <c r="D3362" s="6" t="n">
        <v>4e-05</v>
      </c>
      <c r="E3362" s="6">
        <f>C3362*sel_scale</f>
        <v/>
      </c>
      <c r="F3362" s="6">
        <f>IF(AND(B3362&gt;=10,B3362&lt;=14),sel_ev_daily*sel_dayshare/5,IF(OR(B3362&gt;=22,B3362&lt;=5),sel_ev_daily*(1-sel_dayshare)/8,0))</f>
        <v/>
      </c>
    </row>
    <row r="3363">
      <c r="A3363" s="6" t="inlineStr">
        <is>
          <t>2012-11-18</t>
        </is>
      </c>
      <c r="B3363" s="6" t="n">
        <v>1</v>
      </c>
      <c r="C3363" s="6" t="n">
        <v>0.8011200000000001</v>
      </c>
      <c r="D3363" s="6" t="n">
        <v>0.0001</v>
      </c>
      <c r="E3363" s="6">
        <f>C3363*sel_scale</f>
        <v/>
      </c>
      <c r="F3363" s="6">
        <f>IF(AND(B3363&gt;=10,B3363&lt;=14),sel_ev_daily*sel_dayshare/5,IF(OR(B3363&gt;=22,B3363&lt;=5),sel_ev_daily*(1-sel_dayshare)/8,0))</f>
        <v/>
      </c>
    </row>
    <row r="3364">
      <c r="A3364" s="6" t="inlineStr">
        <is>
          <t>2012-11-18</t>
        </is>
      </c>
      <c r="B3364" s="6" t="n">
        <v>2</v>
      </c>
      <c r="C3364" s="6" t="n">
        <v>0.55866</v>
      </c>
      <c r="D3364" s="6" t="n">
        <v>6e-05</v>
      </c>
      <c r="E3364" s="6">
        <f>C3364*sel_scale</f>
        <v/>
      </c>
      <c r="F3364" s="6">
        <f>IF(AND(B3364&gt;=10,B3364&lt;=14),sel_ev_daily*sel_dayshare/5,IF(OR(B3364&gt;=22,B3364&lt;=5),sel_ev_daily*(1-sel_dayshare)/8,0))</f>
        <v/>
      </c>
    </row>
    <row r="3365">
      <c r="A3365" s="6" t="inlineStr">
        <is>
          <t>2012-11-18</t>
        </is>
      </c>
      <c r="B3365" s="6" t="n">
        <v>3</v>
      </c>
      <c r="C3365" s="6" t="n">
        <v>0.39461</v>
      </c>
      <c r="D3365" s="6" t="n">
        <v>5e-05</v>
      </c>
      <c r="E3365" s="6">
        <f>C3365*sel_scale</f>
        <v/>
      </c>
      <c r="F3365" s="6">
        <f>IF(AND(B3365&gt;=10,B3365&lt;=14),sel_ev_daily*sel_dayshare/5,IF(OR(B3365&gt;=22,B3365&lt;=5),sel_ev_daily*(1-sel_dayshare)/8,0))</f>
        <v/>
      </c>
    </row>
    <row r="3366">
      <c r="A3366" s="6" t="inlineStr">
        <is>
          <t>2012-11-18</t>
        </is>
      </c>
      <c r="B3366" s="6" t="n">
        <v>4</v>
      </c>
      <c r="C3366" s="6" t="n">
        <v>0.38933</v>
      </c>
      <c r="D3366" s="6" t="n">
        <v>6e-05</v>
      </c>
      <c r="E3366" s="6">
        <f>C3366*sel_scale</f>
        <v/>
      </c>
      <c r="F3366" s="6">
        <f>IF(AND(B3366&gt;=10,B3366&lt;=14),sel_ev_daily*sel_dayshare/5,IF(OR(B3366&gt;=22,B3366&lt;=5),sel_ev_daily*(1-sel_dayshare)/8,0))</f>
        <v/>
      </c>
    </row>
    <row r="3367">
      <c r="A3367" s="6" t="inlineStr">
        <is>
          <t>2012-11-18</t>
        </is>
      </c>
      <c r="B3367" s="6" t="n">
        <v>5</v>
      </c>
      <c r="C3367" s="6" t="n">
        <v>0.42701</v>
      </c>
      <c r="D3367" s="6" t="n">
        <v>8.000000000000001e-05</v>
      </c>
      <c r="E3367" s="6">
        <f>C3367*sel_scale</f>
        <v/>
      </c>
      <c r="F3367" s="6">
        <f>IF(AND(B3367&gt;=10,B3367&lt;=14),sel_ev_daily*sel_dayshare/5,IF(OR(B3367&gt;=22,B3367&lt;=5),sel_ev_daily*(1-sel_dayshare)/8,0))</f>
        <v/>
      </c>
    </row>
    <row r="3368">
      <c r="A3368" s="6" t="inlineStr">
        <is>
          <t>2012-11-18</t>
        </is>
      </c>
      <c r="B3368" s="6" t="n">
        <v>6</v>
      </c>
      <c r="C3368" s="6" t="n">
        <v>0.45491</v>
      </c>
      <c r="D3368" s="6" t="n">
        <v>0.02227</v>
      </c>
      <c r="E3368" s="6">
        <f>C3368*sel_scale</f>
        <v/>
      </c>
      <c r="F3368" s="6">
        <f>IF(AND(B3368&gt;=10,B3368&lt;=14),sel_ev_daily*sel_dayshare/5,IF(OR(B3368&gt;=22,B3368&lt;=5),sel_ev_daily*(1-sel_dayshare)/8,0))</f>
        <v/>
      </c>
    </row>
    <row r="3369">
      <c r="A3369" s="6" t="inlineStr">
        <is>
          <t>2012-11-18</t>
        </is>
      </c>
      <c r="B3369" s="6" t="n">
        <v>7</v>
      </c>
      <c r="C3369" s="6" t="n">
        <v>0.52668</v>
      </c>
      <c r="D3369" s="6" t="n">
        <v>0.11963</v>
      </c>
      <c r="E3369" s="6">
        <f>C3369*sel_scale</f>
        <v/>
      </c>
      <c r="F3369" s="6">
        <f>IF(AND(B3369&gt;=10,B3369&lt;=14),sel_ev_daily*sel_dayshare/5,IF(OR(B3369&gt;=22,B3369&lt;=5),sel_ev_daily*(1-sel_dayshare)/8,0))</f>
        <v/>
      </c>
    </row>
    <row r="3370">
      <c r="A3370" s="6" t="inlineStr">
        <is>
          <t>2012-11-18</t>
        </is>
      </c>
      <c r="B3370" s="6" t="n">
        <v>8</v>
      </c>
      <c r="C3370" s="6" t="n">
        <v>0.65526</v>
      </c>
      <c r="D3370" s="6" t="n">
        <v>0.2194</v>
      </c>
      <c r="E3370" s="6">
        <f>C3370*sel_scale</f>
        <v/>
      </c>
      <c r="F3370" s="6">
        <f>IF(AND(B3370&gt;=10,B3370&lt;=14),sel_ev_daily*sel_dayshare/5,IF(OR(B3370&gt;=22,B3370&lt;=5),sel_ev_daily*(1-sel_dayshare)/8,0))</f>
        <v/>
      </c>
    </row>
    <row r="3371">
      <c r="A3371" s="6" t="inlineStr">
        <is>
          <t>2012-11-18</t>
        </is>
      </c>
      <c r="B3371" s="6" t="n">
        <v>9</v>
      </c>
      <c r="C3371" s="6" t="n">
        <v>0.69706</v>
      </c>
      <c r="D3371" s="6" t="n">
        <v>0.28209</v>
      </c>
      <c r="E3371" s="6">
        <f>C3371*sel_scale</f>
        <v/>
      </c>
      <c r="F3371" s="6">
        <f>IF(AND(B3371&gt;=10,B3371&lt;=14),sel_ev_daily*sel_dayshare/5,IF(OR(B3371&gt;=22,B3371&lt;=5),sel_ev_daily*(1-sel_dayshare)/8,0))</f>
        <v/>
      </c>
    </row>
    <row r="3372">
      <c r="A3372" s="6" t="inlineStr">
        <is>
          <t>2012-11-18</t>
        </is>
      </c>
      <c r="B3372" s="6" t="n">
        <v>10</v>
      </c>
      <c r="C3372" s="6" t="n">
        <v>0.67804</v>
      </c>
      <c r="D3372" s="6" t="n">
        <v>0.39402</v>
      </c>
      <c r="E3372" s="6">
        <f>C3372*sel_scale</f>
        <v/>
      </c>
      <c r="F3372" s="6">
        <f>IF(AND(B3372&gt;=10,B3372&lt;=14),sel_ev_daily*sel_dayshare/5,IF(OR(B3372&gt;=22,B3372&lt;=5),sel_ev_daily*(1-sel_dayshare)/8,0))</f>
        <v/>
      </c>
    </row>
    <row r="3373">
      <c r="A3373" s="6" t="inlineStr">
        <is>
          <t>2012-11-18</t>
        </is>
      </c>
      <c r="B3373" s="6" t="n">
        <v>11</v>
      </c>
      <c r="C3373" s="6" t="n">
        <v>0.66666</v>
      </c>
      <c r="D3373" s="6" t="n">
        <v>0.50587</v>
      </c>
      <c r="E3373" s="6">
        <f>C3373*sel_scale</f>
        <v/>
      </c>
      <c r="F3373" s="6">
        <f>IF(AND(B3373&gt;=10,B3373&lt;=14),sel_ev_daily*sel_dayshare/5,IF(OR(B3373&gt;=22,B3373&lt;=5),sel_ev_daily*(1-sel_dayshare)/8,0))</f>
        <v/>
      </c>
    </row>
    <row r="3374">
      <c r="A3374" s="6" t="inlineStr">
        <is>
          <t>2012-11-18</t>
        </is>
      </c>
      <c r="B3374" s="6" t="n">
        <v>12</v>
      </c>
      <c r="C3374" s="6" t="n">
        <v>0.66672</v>
      </c>
      <c r="D3374" s="6" t="n">
        <v>0.6445</v>
      </c>
      <c r="E3374" s="6">
        <f>C3374*sel_scale</f>
        <v/>
      </c>
      <c r="F3374" s="6">
        <f>IF(AND(B3374&gt;=10,B3374&lt;=14),sel_ev_daily*sel_dayshare/5,IF(OR(B3374&gt;=22,B3374&lt;=5),sel_ev_daily*(1-sel_dayshare)/8,0))</f>
        <v/>
      </c>
    </row>
    <row r="3375">
      <c r="A3375" s="6" t="inlineStr">
        <is>
          <t>2012-11-18</t>
        </is>
      </c>
      <c r="B3375" s="6" t="n">
        <v>13</v>
      </c>
      <c r="C3375" s="6" t="n">
        <v>0.6188900000000001</v>
      </c>
      <c r="D3375" s="6" t="n">
        <v>0.68337</v>
      </c>
      <c r="E3375" s="6">
        <f>C3375*sel_scale</f>
        <v/>
      </c>
      <c r="F3375" s="6">
        <f>IF(AND(B3375&gt;=10,B3375&lt;=14),sel_ev_daily*sel_dayshare/5,IF(OR(B3375&gt;=22,B3375&lt;=5),sel_ev_daily*(1-sel_dayshare)/8,0))</f>
        <v/>
      </c>
    </row>
    <row r="3376">
      <c r="A3376" s="6" t="inlineStr">
        <is>
          <t>2012-11-18</t>
        </is>
      </c>
      <c r="B3376" s="6" t="n">
        <v>14</v>
      </c>
      <c r="C3376" s="6" t="n">
        <v>0.57552</v>
      </c>
      <c r="D3376" s="6" t="n">
        <v>0.69004</v>
      </c>
      <c r="E3376" s="6">
        <f>C3376*sel_scale</f>
        <v/>
      </c>
      <c r="F3376" s="6">
        <f>IF(AND(B3376&gt;=10,B3376&lt;=14),sel_ev_daily*sel_dayshare/5,IF(OR(B3376&gt;=22,B3376&lt;=5),sel_ev_daily*(1-sel_dayshare)/8,0))</f>
        <v/>
      </c>
    </row>
    <row r="3377">
      <c r="A3377" s="6" t="inlineStr">
        <is>
          <t>2012-11-18</t>
        </is>
      </c>
      <c r="B3377" s="6" t="n">
        <v>15</v>
      </c>
      <c r="C3377" s="6" t="n">
        <v>0.54726</v>
      </c>
      <c r="D3377" s="6" t="n">
        <v>0.57257</v>
      </c>
      <c r="E3377" s="6">
        <f>C3377*sel_scale</f>
        <v/>
      </c>
      <c r="F3377" s="6">
        <f>IF(AND(B3377&gt;=10,B3377&lt;=14),sel_ev_daily*sel_dayshare/5,IF(OR(B3377&gt;=22,B3377&lt;=5),sel_ev_daily*(1-sel_dayshare)/8,0))</f>
        <v/>
      </c>
    </row>
    <row r="3378">
      <c r="A3378" s="6" t="inlineStr">
        <is>
          <t>2012-11-18</t>
        </is>
      </c>
      <c r="B3378" s="6" t="n">
        <v>16</v>
      </c>
      <c r="C3378" s="6" t="n">
        <v>0.5697</v>
      </c>
      <c r="D3378" s="6" t="n">
        <v>0.38564</v>
      </c>
      <c r="E3378" s="6">
        <f>C3378*sel_scale</f>
        <v/>
      </c>
      <c r="F3378" s="6">
        <f>IF(AND(B3378&gt;=10,B3378&lt;=14),sel_ev_daily*sel_dayshare/5,IF(OR(B3378&gt;=22,B3378&lt;=5),sel_ev_daily*(1-sel_dayshare)/8,0))</f>
        <v/>
      </c>
    </row>
    <row r="3379">
      <c r="A3379" s="6" t="inlineStr">
        <is>
          <t>2012-11-18</t>
        </is>
      </c>
      <c r="B3379" s="6" t="n">
        <v>17</v>
      </c>
      <c r="C3379" s="6" t="n">
        <v>0.71424</v>
      </c>
      <c r="D3379" s="6" t="n">
        <v>0.19304</v>
      </c>
      <c r="E3379" s="6">
        <f>C3379*sel_scale</f>
        <v/>
      </c>
      <c r="F3379" s="6">
        <f>IF(AND(B3379&gt;=10,B3379&lt;=14),sel_ev_daily*sel_dayshare/5,IF(OR(B3379&gt;=22,B3379&lt;=5),sel_ev_daily*(1-sel_dayshare)/8,0))</f>
        <v/>
      </c>
    </row>
    <row r="3380">
      <c r="A3380" s="6" t="inlineStr">
        <is>
          <t>2012-11-18</t>
        </is>
      </c>
      <c r="B3380" s="6" t="n">
        <v>18</v>
      </c>
      <c r="C3380" s="6" t="n">
        <v>0.82399</v>
      </c>
      <c r="D3380" s="6" t="n">
        <v>0.05445</v>
      </c>
      <c r="E3380" s="6">
        <f>C3380*sel_scale</f>
        <v/>
      </c>
      <c r="F3380" s="6">
        <f>IF(AND(B3380&gt;=10,B3380&lt;=14),sel_ev_daily*sel_dayshare/5,IF(OR(B3380&gt;=22,B3380&lt;=5),sel_ev_daily*(1-sel_dayshare)/8,0))</f>
        <v/>
      </c>
    </row>
    <row r="3381">
      <c r="A3381" s="6" t="inlineStr">
        <is>
          <t>2012-11-18</t>
        </is>
      </c>
      <c r="B3381" s="6" t="n">
        <v>19</v>
      </c>
      <c r="C3381" s="6" t="n">
        <v>0.8426399999999999</v>
      </c>
      <c r="D3381" s="6" t="n">
        <v>0.00255</v>
      </c>
      <c r="E3381" s="6">
        <f>C3381*sel_scale</f>
        <v/>
      </c>
      <c r="F3381" s="6">
        <f>IF(AND(B3381&gt;=10,B3381&lt;=14),sel_ev_daily*sel_dayshare/5,IF(OR(B3381&gt;=22,B3381&lt;=5),sel_ev_daily*(1-sel_dayshare)/8,0))</f>
        <v/>
      </c>
    </row>
    <row r="3382">
      <c r="A3382" s="6" t="inlineStr">
        <is>
          <t>2012-11-18</t>
        </is>
      </c>
      <c r="B3382" s="6" t="n">
        <v>20</v>
      </c>
      <c r="C3382" s="6" t="n">
        <v>0.7942900000000001</v>
      </c>
      <c r="D3382" s="6" t="n">
        <v>0.00011</v>
      </c>
      <c r="E3382" s="6">
        <f>C3382*sel_scale</f>
        <v/>
      </c>
      <c r="F3382" s="6">
        <f>IF(AND(B3382&gt;=10,B3382&lt;=14),sel_ev_daily*sel_dayshare/5,IF(OR(B3382&gt;=22,B3382&lt;=5),sel_ev_daily*(1-sel_dayshare)/8,0))</f>
        <v/>
      </c>
    </row>
    <row r="3383">
      <c r="A3383" s="6" t="inlineStr">
        <is>
          <t>2012-11-18</t>
        </is>
      </c>
      <c r="B3383" s="6" t="n">
        <v>21</v>
      </c>
      <c r="C3383" s="6" t="n">
        <v>0.73093</v>
      </c>
      <c r="D3383" s="6" t="n">
        <v>0.00011</v>
      </c>
      <c r="E3383" s="6">
        <f>C3383*sel_scale</f>
        <v/>
      </c>
      <c r="F3383" s="6">
        <f>IF(AND(B3383&gt;=10,B3383&lt;=14),sel_ev_daily*sel_dayshare/5,IF(OR(B3383&gt;=22,B3383&lt;=5),sel_ev_daily*(1-sel_dayshare)/8,0))</f>
        <v/>
      </c>
    </row>
    <row r="3384">
      <c r="A3384" s="6" t="inlineStr">
        <is>
          <t>2012-11-18</t>
        </is>
      </c>
      <c r="B3384" s="6" t="n">
        <v>22</v>
      </c>
      <c r="C3384" s="6" t="n">
        <v>0.69524</v>
      </c>
      <c r="D3384" s="6" t="n">
        <v>0.00013</v>
      </c>
      <c r="E3384" s="6">
        <f>C3384*sel_scale</f>
        <v/>
      </c>
      <c r="F3384" s="6">
        <f>IF(AND(B3384&gt;=10,B3384&lt;=14),sel_ev_daily*sel_dayshare/5,IF(OR(B3384&gt;=22,B3384&lt;=5),sel_ev_daily*(1-sel_dayshare)/8,0))</f>
        <v/>
      </c>
    </row>
    <row r="3385">
      <c r="A3385" s="6" t="inlineStr">
        <is>
          <t>2012-11-18</t>
        </is>
      </c>
      <c r="B3385" s="6" t="n">
        <v>23</v>
      </c>
      <c r="C3385" s="6" t="n">
        <v>0.73798</v>
      </c>
      <c r="D3385" s="6" t="n">
        <v>0.00012</v>
      </c>
      <c r="E3385" s="6">
        <f>C3385*sel_scale</f>
        <v/>
      </c>
      <c r="F3385" s="6">
        <f>IF(AND(B3385&gt;=10,B3385&lt;=14),sel_ev_daily*sel_dayshare/5,IF(OR(B3385&gt;=22,B3385&lt;=5),sel_ev_daily*(1-sel_dayshare)/8,0))</f>
        <v/>
      </c>
    </row>
    <row r="3386">
      <c r="A3386" s="6" t="inlineStr">
        <is>
          <t>2012-11-19</t>
        </is>
      </c>
      <c r="B3386" s="6" t="n">
        <v>0</v>
      </c>
      <c r="C3386" s="6" t="n">
        <v>0.77023</v>
      </c>
      <c r="D3386" s="6" t="n">
        <v>9.000000000000001e-05</v>
      </c>
      <c r="E3386" s="6">
        <f>C3386*sel_scale</f>
        <v/>
      </c>
      <c r="F3386" s="6">
        <f>IF(AND(B3386&gt;=10,B3386&lt;=14),sel_ev_daily*sel_dayshare/5,IF(OR(B3386&gt;=22,B3386&lt;=5),sel_ev_daily*(1-sel_dayshare)/8,0))</f>
        <v/>
      </c>
    </row>
    <row r="3387">
      <c r="A3387" s="6" t="inlineStr">
        <is>
          <t>2012-11-19</t>
        </is>
      </c>
      <c r="B3387" s="6" t="n">
        <v>1</v>
      </c>
      <c r="C3387" s="6" t="n">
        <v>0.79919</v>
      </c>
      <c r="D3387" s="6" t="n">
        <v>0.00011</v>
      </c>
      <c r="E3387" s="6">
        <f>C3387*sel_scale</f>
        <v/>
      </c>
      <c r="F3387" s="6">
        <f>IF(AND(B3387&gt;=10,B3387&lt;=14),sel_ev_daily*sel_dayshare/5,IF(OR(B3387&gt;=22,B3387&lt;=5),sel_ev_daily*(1-sel_dayshare)/8,0))</f>
        <v/>
      </c>
    </row>
    <row r="3388">
      <c r="A3388" s="6" t="inlineStr">
        <is>
          <t>2012-11-19</t>
        </is>
      </c>
      <c r="B3388" s="6" t="n">
        <v>2</v>
      </c>
      <c r="C3388" s="6" t="n">
        <v>0.52316</v>
      </c>
      <c r="D3388" s="6" t="n">
        <v>6e-05</v>
      </c>
      <c r="E3388" s="6">
        <f>C3388*sel_scale</f>
        <v/>
      </c>
      <c r="F3388" s="6">
        <f>IF(AND(B3388&gt;=10,B3388&lt;=14),sel_ev_daily*sel_dayshare/5,IF(OR(B3388&gt;=22,B3388&lt;=5),sel_ev_daily*(1-sel_dayshare)/8,0))</f>
        <v/>
      </c>
    </row>
    <row r="3389">
      <c r="A3389" s="6" t="inlineStr">
        <is>
          <t>2012-11-19</t>
        </is>
      </c>
      <c r="B3389" s="6" t="n">
        <v>3</v>
      </c>
      <c r="C3389" s="6" t="n">
        <v>0.41019</v>
      </c>
      <c r="D3389" s="6" t="n">
        <v>5e-05</v>
      </c>
      <c r="E3389" s="6">
        <f>C3389*sel_scale</f>
        <v/>
      </c>
      <c r="F3389" s="6">
        <f>IF(AND(B3389&gt;=10,B3389&lt;=14),sel_ev_daily*sel_dayshare/5,IF(OR(B3389&gt;=22,B3389&lt;=5),sel_ev_daily*(1-sel_dayshare)/8,0))</f>
        <v/>
      </c>
    </row>
    <row r="3390">
      <c r="A3390" s="6" t="inlineStr">
        <is>
          <t>2012-11-19</t>
        </is>
      </c>
      <c r="B3390" s="6" t="n">
        <v>4</v>
      </c>
      <c r="C3390" s="6" t="n">
        <v>0.39222</v>
      </c>
      <c r="D3390" s="6" t="n">
        <v>5e-05</v>
      </c>
      <c r="E3390" s="6">
        <f>C3390*sel_scale</f>
        <v/>
      </c>
      <c r="F3390" s="6">
        <f>IF(AND(B3390&gt;=10,B3390&lt;=14),sel_ev_daily*sel_dayshare/5,IF(OR(B3390&gt;=22,B3390&lt;=5),sel_ev_daily*(1-sel_dayshare)/8,0))</f>
        <v/>
      </c>
    </row>
    <row r="3391">
      <c r="A3391" s="6" t="inlineStr">
        <is>
          <t>2012-11-19</t>
        </is>
      </c>
      <c r="B3391" s="6" t="n">
        <v>5</v>
      </c>
      <c r="C3391" s="6" t="n">
        <v>0.42436</v>
      </c>
      <c r="D3391" s="6" t="n">
        <v>6e-05</v>
      </c>
      <c r="E3391" s="6">
        <f>C3391*sel_scale</f>
        <v/>
      </c>
      <c r="F3391" s="6">
        <f>IF(AND(B3391&gt;=10,B3391&lt;=14),sel_ev_daily*sel_dayshare/5,IF(OR(B3391&gt;=22,B3391&lt;=5),sel_ev_daily*(1-sel_dayshare)/8,0))</f>
        <v/>
      </c>
    </row>
    <row r="3392">
      <c r="A3392" s="6" t="inlineStr">
        <is>
          <t>2012-11-19</t>
        </is>
      </c>
      <c r="B3392" s="6" t="n">
        <v>6</v>
      </c>
      <c r="C3392" s="6" t="n">
        <v>0.67309</v>
      </c>
      <c r="D3392" s="6" t="n">
        <v>0.03184</v>
      </c>
      <c r="E3392" s="6">
        <f>C3392*sel_scale</f>
        <v/>
      </c>
      <c r="F3392" s="6">
        <f>IF(AND(B3392&gt;=10,B3392&lt;=14),sel_ev_daily*sel_dayshare/5,IF(OR(B3392&gt;=22,B3392&lt;=5),sel_ev_daily*(1-sel_dayshare)/8,0))</f>
        <v/>
      </c>
    </row>
    <row r="3393">
      <c r="A3393" s="6" t="inlineStr">
        <is>
          <t>2012-11-19</t>
        </is>
      </c>
      <c r="B3393" s="6" t="n">
        <v>7</v>
      </c>
      <c r="C3393" s="6" t="n">
        <v>0.67338</v>
      </c>
      <c r="D3393" s="6" t="n">
        <v>0.16423</v>
      </c>
      <c r="E3393" s="6">
        <f>C3393*sel_scale</f>
        <v/>
      </c>
      <c r="F3393" s="6">
        <f>IF(AND(B3393&gt;=10,B3393&lt;=14),sel_ev_daily*sel_dayshare/5,IF(OR(B3393&gt;=22,B3393&lt;=5),sel_ev_daily*(1-sel_dayshare)/8,0))</f>
        <v/>
      </c>
    </row>
    <row r="3394">
      <c r="A3394" s="6" t="inlineStr">
        <is>
          <t>2012-11-19</t>
        </is>
      </c>
      <c r="B3394" s="6" t="n">
        <v>8</v>
      </c>
      <c r="C3394" s="6" t="n">
        <v>0.60726</v>
      </c>
      <c r="D3394" s="6" t="n">
        <v>0.35976</v>
      </c>
      <c r="E3394" s="6">
        <f>C3394*sel_scale</f>
        <v/>
      </c>
      <c r="F3394" s="6">
        <f>IF(AND(B3394&gt;=10,B3394&lt;=14),sel_ev_daily*sel_dayshare/5,IF(OR(B3394&gt;=22,B3394&lt;=5),sel_ev_daily*(1-sel_dayshare)/8,0))</f>
        <v/>
      </c>
    </row>
    <row r="3395">
      <c r="A3395" s="6" t="inlineStr">
        <is>
          <t>2012-11-19</t>
        </is>
      </c>
      <c r="B3395" s="6" t="n">
        <v>9</v>
      </c>
      <c r="C3395" s="6" t="n">
        <v>0.52839</v>
      </c>
      <c r="D3395" s="6" t="n">
        <v>0.5025500000000001</v>
      </c>
      <c r="E3395" s="6">
        <f>C3395*sel_scale</f>
        <v/>
      </c>
      <c r="F3395" s="6">
        <f>IF(AND(B3395&gt;=10,B3395&lt;=14),sel_ev_daily*sel_dayshare/5,IF(OR(B3395&gt;=22,B3395&lt;=5),sel_ev_daily*(1-sel_dayshare)/8,0))</f>
        <v/>
      </c>
    </row>
    <row r="3396">
      <c r="A3396" s="6" t="inlineStr">
        <is>
          <t>2012-11-19</t>
        </is>
      </c>
      <c r="B3396" s="6" t="n">
        <v>10</v>
      </c>
      <c r="C3396" s="6" t="n">
        <v>0.51772</v>
      </c>
      <c r="D3396" s="6" t="n">
        <v>0.45799</v>
      </c>
      <c r="E3396" s="6">
        <f>C3396*sel_scale</f>
        <v/>
      </c>
      <c r="F3396" s="6">
        <f>IF(AND(B3396&gt;=10,B3396&lt;=14),sel_ev_daily*sel_dayshare/5,IF(OR(B3396&gt;=22,B3396&lt;=5),sel_ev_daily*(1-sel_dayshare)/8,0))</f>
        <v/>
      </c>
    </row>
    <row r="3397">
      <c r="A3397" s="6" t="inlineStr">
        <is>
          <t>2012-11-19</t>
        </is>
      </c>
      <c r="B3397" s="6" t="n">
        <v>11</v>
      </c>
      <c r="C3397" s="6" t="n">
        <v>0.53996</v>
      </c>
      <c r="D3397" s="6" t="n">
        <v>0.45231</v>
      </c>
      <c r="E3397" s="6">
        <f>C3397*sel_scale</f>
        <v/>
      </c>
      <c r="F3397" s="6">
        <f>IF(AND(B3397&gt;=10,B3397&lt;=14),sel_ev_daily*sel_dayshare/5,IF(OR(B3397&gt;=22,B3397&lt;=5),sel_ev_daily*(1-sel_dayshare)/8,0))</f>
        <v/>
      </c>
    </row>
    <row r="3398">
      <c r="A3398" s="6" t="inlineStr">
        <is>
          <t>2012-11-19</t>
        </is>
      </c>
      <c r="B3398" s="6" t="n">
        <v>12</v>
      </c>
      <c r="C3398" s="6" t="n">
        <v>0.51093</v>
      </c>
      <c r="D3398" s="6" t="n">
        <v>0.34747</v>
      </c>
      <c r="E3398" s="6">
        <f>C3398*sel_scale</f>
        <v/>
      </c>
      <c r="F3398" s="6">
        <f>IF(AND(B3398&gt;=10,B3398&lt;=14),sel_ev_daily*sel_dayshare/5,IF(OR(B3398&gt;=22,B3398&lt;=5),sel_ev_daily*(1-sel_dayshare)/8,0))</f>
        <v/>
      </c>
    </row>
    <row r="3399">
      <c r="A3399" s="6" t="inlineStr">
        <is>
          <t>2012-11-19</t>
        </is>
      </c>
      <c r="B3399" s="6" t="n">
        <v>13</v>
      </c>
      <c r="C3399" s="6" t="n">
        <v>0.5073800000000001</v>
      </c>
      <c r="D3399" s="6" t="n">
        <v>0.46771</v>
      </c>
      <c r="E3399" s="6">
        <f>C3399*sel_scale</f>
        <v/>
      </c>
      <c r="F3399" s="6">
        <f>IF(AND(B3399&gt;=10,B3399&lt;=14),sel_ev_daily*sel_dayshare/5,IF(OR(B3399&gt;=22,B3399&lt;=5),sel_ev_daily*(1-sel_dayshare)/8,0))</f>
        <v/>
      </c>
    </row>
    <row r="3400">
      <c r="A3400" s="6" t="inlineStr">
        <is>
          <t>2012-11-19</t>
        </is>
      </c>
      <c r="B3400" s="6" t="n">
        <v>14</v>
      </c>
      <c r="C3400" s="6" t="n">
        <v>0.46225</v>
      </c>
      <c r="D3400" s="6" t="n">
        <v>0.48806</v>
      </c>
      <c r="E3400" s="6">
        <f>C3400*sel_scale</f>
        <v/>
      </c>
      <c r="F3400" s="6">
        <f>IF(AND(B3400&gt;=10,B3400&lt;=14),sel_ev_daily*sel_dayshare/5,IF(OR(B3400&gt;=22,B3400&lt;=5),sel_ev_daily*(1-sel_dayshare)/8,0))</f>
        <v/>
      </c>
    </row>
    <row r="3401">
      <c r="A3401" s="6" t="inlineStr">
        <is>
          <t>2012-11-19</t>
        </is>
      </c>
      <c r="B3401" s="6" t="n">
        <v>15</v>
      </c>
      <c r="C3401" s="6" t="n">
        <v>0.48592</v>
      </c>
      <c r="D3401" s="6" t="n">
        <v>0.47133</v>
      </c>
      <c r="E3401" s="6">
        <f>C3401*sel_scale</f>
        <v/>
      </c>
      <c r="F3401" s="6">
        <f>IF(AND(B3401&gt;=10,B3401&lt;=14),sel_ev_daily*sel_dayshare/5,IF(OR(B3401&gt;=22,B3401&lt;=5),sel_ev_daily*(1-sel_dayshare)/8,0))</f>
        <v/>
      </c>
    </row>
    <row r="3402">
      <c r="A3402" s="6" t="inlineStr">
        <is>
          <t>2012-11-19</t>
        </is>
      </c>
      <c r="B3402" s="6" t="n">
        <v>16</v>
      </c>
      <c r="C3402" s="6" t="n">
        <v>0.58316</v>
      </c>
      <c r="D3402" s="6" t="n">
        <v>0.33854</v>
      </c>
      <c r="E3402" s="6">
        <f>C3402*sel_scale</f>
        <v/>
      </c>
      <c r="F3402" s="6">
        <f>IF(AND(B3402&gt;=10,B3402&lt;=14),sel_ev_daily*sel_dayshare/5,IF(OR(B3402&gt;=22,B3402&lt;=5),sel_ev_daily*(1-sel_dayshare)/8,0))</f>
        <v/>
      </c>
    </row>
    <row r="3403">
      <c r="A3403" s="6" t="inlineStr">
        <is>
          <t>2012-11-19</t>
        </is>
      </c>
      <c r="B3403" s="6" t="n">
        <v>17</v>
      </c>
      <c r="C3403" s="6" t="n">
        <v>0.73314</v>
      </c>
      <c r="D3403" s="6" t="n">
        <v>0.17457</v>
      </c>
      <c r="E3403" s="6">
        <f>C3403*sel_scale</f>
        <v/>
      </c>
      <c r="F3403" s="6">
        <f>IF(AND(B3403&gt;=10,B3403&lt;=14),sel_ev_daily*sel_dayshare/5,IF(OR(B3403&gt;=22,B3403&lt;=5),sel_ev_daily*(1-sel_dayshare)/8,0))</f>
        <v/>
      </c>
    </row>
    <row r="3404">
      <c r="A3404" s="6" t="inlineStr">
        <is>
          <t>2012-11-19</t>
        </is>
      </c>
      <c r="B3404" s="6" t="n">
        <v>18</v>
      </c>
      <c r="C3404" s="6" t="n">
        <v>0.8327599999999999</v>
      </c>
      <c r="D3404" s="6" t="n">
        <v>0.04764</v>
      </c>
      <c r="E3404" s="6">
        <f>C3404*sel_scale</f>
        <v/>
      </c>
      <c r="F3404" s="6">
        <f>IF(AND(B3404&gt;=10,B3404&lt;=14),sel_ev_daily*sel_dayshare/5,IF(OR(B3404&gt;=22,B3404&lt;=5),sel_ev_daily*(1-sel_dayshare)/8,0))</f>
        <v/>
      </c>
    </row>
    <row r="3405">
      <c r="A3405" s="6" t="inlineStr">
        <is>
          <t>2012-11-19</t>
        </is>
      </c>
      <c r="B3405" s="6" t="n">
        <v>19</v>
      </c>
      <c r="C3405" s="6" t="n">
        <v>0.84291</v>
      </c>
      <c r="D3405" s="6" t="n">
        <v>0.00257</v>
      </c>
      <c r="E3405" s="6">
        <f>C3405*sel_scale</f>
        <v/>
      </c>
      <c r="F3405" s="6">
        <f>IF(AND(B3405&gt;=10,B3405&lt;=14),sel_ev_daily*sel_dayshare/5,IF(OR(B3405&gt;=22,B3405&lt;=5),sel_ev_daily*(1-sel_dayshare)/8,0))</f>
        <v/>
      </c>
    </row>
    <row r="3406">
      <c r="A3406" s="6" t="inlineStr">
        <is>
          <t>2012-11-19</t>
        </is>
      </c>
      <c r="B3406" s="6" t="n">
        <v>20</v>
      </c>
      <c r="C3406" s="6" t="n">
        <v>0.80537</v>
      </c>
      <c r="D3406" s="6" t="n">
        <v>9.000000000000001e-05</v>
      </c>
      <c r="E3406" s="6">
        <f>C3406*sel_scale</f>
        <v/>
      </c>
      <c r="F3406" s="6">
        <f>IF(AND(B3406&gt;=10,B3406&lt;=14),sel_ev_daily*sel_dayshare/5,IF(OR(B3406&gt;=22,B3406&lt;=5),sel_ev_daily*(1-sel_dayshare)/8,0))</f>
        <v/>
      </c>
    </row>
    <row r="3407">
      <c r="A3407" s="6" t="inlineStr">
        <is>
          <t>2012-11-19</t>
        </is>
      </c>
      <c r="B3407" s="6" t="n">
        <v>21</v>
      </c>
      <c r="C3407" s="6" t="n">
        <v>0.75817</v>
      </c>
      <c r="D3407" s="6" t="n">
        <v>0.0002</v>
      </c>
      <c r="E3407" s="6">
        <f>C3407*sel_scale</f>
        <v/>
      </c>
      <c r="F3407" s="6">
        <f>IF(AND(B3407&gt;=10,B3407&lt;=14),sel_ev_daily*sel_dayshare/5,IF(OR(B3407&gt;=22,B3407&lt;=5),sel_ev_daily*(1-sel_dayshare)/8,0))</f>
        <v/>
      </c>
    </row>
    <row r="3408">
      <c r="A3408" s="6" t="inlineStr">
        <is>
          <t>2012-11-19</t>
        </is>
      </c>
      <c r="B3408" s="6" t="n">
        <v>22</v>
      </c>
      <c r="C3408" s="6" t="n">
        <v>0.68732</v>
      </c>
      <c r="D3408" s="6" t="n">
        <v>8.000000000000001e-05</v>
      </c>
      <c r="E3408" s="6">
        <f>C3408*sel_scale</f>
        <v/>
      </c>
      <c r="F3408" s="6">
        <f>IF(AND(B3408&gt;=10,B3408&lt;=14),sel_ev_daily*sel_dayshare/5,IF(OR(B3408&gt;=22,B3408&lt;=5),sel_ev_daily*(1-sel_dayshare)/8,0))</f>
        <v/>
      </c>
    </row>
    <row r="3409">
      <c r="A3409" s="6" t="inlineStr">
        <is>
          <t>2012-11-19</t>
        </is>
      </c>
      <c r="B3409" s="6" t="n">
        <v>23</v>
      </c>
      <c r="C3409" s="6" t="n">
        <v>0.73563</v>
      </c>
      <c r="D3409" s="6" t="n">
        <v>5e-05</v>
      </c>
      <c r="E3409" s="6">
        <f>C3409*sel_scale</f>
        <v/>
      </c>
      <c r="F3409" s="6">
        <f>IF(AND(B3409&gt;=10,B3409&lt;=14),sel_ev_daily*sel_dayshare/5,IF(OR(B3409&gt;=22,B3409&lt;=5),sel_ev_daily*(1-sel_dayshare)/8,0))</f>
        <v/>
      </c>
    </row>
    <row r="3410">
      <c r="A3410" s="6" t="inlineStr">
        <is>
          <t>2012-11-20</t>
        </is>
      </c>
      <c r="B3410" s="6" t="n">
        <v>0</v>
      </c>
      <c r="C3410" s="6" t="n">
        <v>0.76371</v>
      </c>
      <c r="D3410" s="6" t="n">
        <v>5e-05</v>
      </c>
      <c r="E3410" s="6">
        <f>C3410*sel_scale</f>
        <v/>
      </c>
      <c r="F3410" s="6">
        <f>IF(AND(B3410&gt;=10,B3410&lt;=14),sel_ev_daily*sel_dayshare/5,IF(OR(B3410&gt;=22,B3410&lt;=5),sel_ev_daily*(1-sel_dayshare)/8,0))</f>
        <v/>
      </c>
    </row>
    <row r="3411">
      <c r="A3411" s="6" t="inlineStr">
        <is>
          <t>2012-11-20</t>
        </is>
      </c>
      <c r="B3411" s="6" t="n">
        <v>1</v>
      </c>
      <c r="C3411" s="6" t="n">
        <v>0.85599</v>
      </c>
      <c r="D3411" s="6" t="n">
        <v>8.000000000000001e-05</v>
      </c>
      <c r="E3411" s="6">
        <f>C3411*sel_scale</f>
        <v/>
      </c>
      <c r="F3411" s="6">
        <f>IF(AND(B3411&gt;=10,B3411&lt;=14),sel_ev_daily*sel_dayshare/5,IF(OR(B3411&gt;=22,B3411&lt;=5),sel_ev_daily*(1-sel_dayshare)/8,0))</f>
        <v/>
      </c>
    </row>
    <row r="3412">
      <c r="A3412" s="6" t="inlineStr">
        <is>
          <t>2012-11-20</t>
        </is>
      </c>
      <c r="B3412" s="6" t="n">
        <v>2</v>
      </c>
      <c r="C3412" s="6" t="n">
        <v>0.60305</v>
      </c>
      <c r="D3412" s="6" t="n">
        <v>5e-05</v>
      </c>
      <c r="E3412" s="6">
        <f>C3412*sel_scale</f>
        <v/>
      </c>
      <c r="F3412" s="6">
        <f>IF(AND(B3412&gt;=10,B3412&lt;=14),sel_ev_daily*sel_dayshare/5,IF(OR(B3412&gt;=22,B3412&lt;=5),sel_ev_daily*(1-sel_dayshare)/8,0))</f>
        <v/>
      </c>
    </row>
    <row r="3413">
      <c r="A3413" s="6" t="inlineStr">
        <is>
          <t>2012-11-20</t>
        </is>
      </c>
      <c r="B3413" s="6" t="n">
        <v>3</v>
      </c>
      <c r="C3413" s="6" t="n">
        <v>0.41718</v>
      </c>
      <c r="D3413" s="6" t="n">
        <v>6.999999999999999e-05</v>
      </c>
      <c r="E3413" s="6">
        <f>C3413*sel_scale</f>
        <v/>
      </c>
      <c r="F3413" s="6">
        <f>IF(AND(B3413&gt;=10,B3413&lt;=14),sel_ev_daily*sel_dayshare/5,IF(OR(B3413&gt;=22,B3413&lt;=5),sel_ev_daily*(1-sel_dayshare)/8,0))</f>
        <v/>
      </c>
    </row>
    <row r="3414">
      <c r="A3414" s="6" t="inlineStr">
        <is>
          <t>2012-11-20</t>
        </is>
      </c>
      <c r="B3414" s="6" t="n">
        <v>4</v>
      </c>
      <c r="C3414" s="6" t="n">
        <v>0.40926</v>
      </c>
      <c r="D3414" s="6" t="n">
        <v>3e-05</v>
      </c>
      <c r="E3414" s="6">
        <f>C3414*sel_scale</f>
        <v/>
      </c>
      <c r="F3414" s="6">
        <f>IF(AND(B3414&gt;=10,B3414&lt;=14),sel_ev_daily*sel_dayshare/5,IF(OR(B3414&gt;=22,B3414&lt;=5),sel_ev_daily*(1-sel_dayshare)/8,0))</f>
        <v/>
      </c>
    </row>
    <row r="3415">
      <c r="A3415" s="6" t="inlineStr">
        <is>
          <t>2012-11-20</t>
        </is>
      </c>
      <c r="B3415" s="6" t="n">
        <v>5</v>
      </c>
      <c r="C3415" s="6" t="n">
        <v>0.42984</v>
      </c>
      <c r="D3415" s="6" t="n">
        <v>0.00017</v>
      </c>
      <c r="E3415" s="6">
        <f>C3415*sel_scale</f>
        <v/>
      </c>
      <c r="F3415" s="6">
        <f>IF(AND(B3415&gt;=10,B3415&lt;=14),sel_ev_daily*sel_dayshare/5,IF(OR(B3415&gt;=22,B3415&lt;=5),sel_ev_daily*(1-sel_dayshare)/8,0))</f>
        <v/>
      </c>
    </row>
    <row r="3416">
      <c r="A3416" s="6" t="inlineStr">
        <is>
          <t>2012-11-20</t>
        </is>
      </c>
      <c r="B3416" s="6" t="n">
        <v>6</v>
      </c>
      <c r="C3416" s="6" t="n">
        <v>0.60845</v>
      </c>
      <c r="D3416" s="6" t="n">
        <v>0.02816</v>
      </c>
      <c r="E3416" s="6">
        <f>C3416*sel_scale</f>
        <v/>
      </c>
      <c r="F3416" s="6">
        <f>IF(AND(B3416&gt;=10,B3416&lt;=14),sel_ev_daily*sel_dayshare/5,IF(OR(B3416&gt;=22,B3416&lt;=5),sel_ev_daily*(1-sel_dayshare)/8,0))</f>
        <v/>
      </c>
    </row>
    <row r="3417">
      <c r="A3417" s="6" t="inlineStr">
        <is>
          <t>2012-11-20</t>
        </is>
      </c>
      <c r="B3417" s="6" t="n">
        <v>7</v>
      </c>
      <c r="C3417" s="6" t="n">
        <v>0.65419</v>
      </c>
      <c r="D3417" s="6" t="n">
        <v>0.10891</v>
      </c>
      <c r="E3417" s="6">
        <f>C3417*sel_scale</f>
        <v/>
      </c>
      <c r="F3417" s="6">
        <f>IF(AND(B3417&gt;=10,B3417&lt;=14),sel_ev_daily*sel_dayshare/5,IF(OR(B3417&gt;=22,B3417&lt;=5),sel_ev_daily*(1-sel_dayshare)/8,0))</f>
        <v/>
      </c>
    </row>
    <row r="3418">
      <c r="A3418" s="6" t="inlineStr">
        <is>
          <t>2012-11-20</t>
        </is>
      </c>
      <c r="B3418" s="6" t="n">
        <v>8</v>
      </c>
      <c r="C3418" s="6" t="n">
        <v>0.61367</v>
      </c>
      <c r="D3418" s="6" t="n">
        <v>0.18525</v>
      </c>
      <c r="E3418" s="6">
        <f>C3418*sel_scale</f>
        <v/>
      </c>
      <c r="F3418" s="6">
        <f>IF(AND(B3418&gt;=10,B3418&lt;=14),sel_ev_daily*sel_dayshare/5,IF(OR(B3418&gt;=22,B3418&lt;=5),sel_ev_daily*(1-sel_dayshare)/8,0))</f>
        <v/>
      </c>
    </row>
    <row r="3419">
      <c r="A3419" s="6" t="inlineStr">
        <is>
          <t>2012-11-20</t>
        </is>
      </c>
      <c r="B3419" s="6" t="n">
        <v>9</v>
      </c>
      <c r="C3419" s="6" t="n">
        <v>0.5543400000000001</v>
      </c>
      <c r="D3419" s="6" t="n">
        <v>0.2883</v>
      </c>
      <c r="E3419" s="6">
        <f>C3419*sel_scale</f>
        <v/>
      </c>
      <c r="F3419" s="6">
        <f>IF(AND(B3419&gt;=10,B3419&lt;=14),sel_ev_daily*sel_dayshare/5,IF(OR(B3419&gt;=22,B3419&lt;=5),sel_ev_daily*(1-sel_dayshare)/8,0))</f>
        <v/>
      </c>
    </row>
    <row r="3420">
      <c r="A3420" s="6" t="inlineStr">
        <is>
          <t>2012-11-20</t>
        </is>
      </c>
      <c r="B3420" s="6" t="n">
        <v>10</v>
      </c>
      <c r="C3420" s="6" t="n">
        <v>0.56838</v>
      </c>
      <c r="D3420" s="6" t="n">
        <v>0.39382</v>
      </c>
      <c r="E3420" s="6">
        <f>C3420*sel_scale</f>
        <v/>
      </c>
      <c r="F3420" s="6">
        <f>IF(AND(B3420&gt;=10,B3420&lt;=14),sel_ev_daily*sel_dayshare/5,IF(OR(B3420&gt;=22,B3420&lt;=5),sel_ev_daily*(1-sel_dayshare)/8,0))</f>
        <v/>
      </c>
    </row>
    <row r="3421">
      <c r="A3421" s="6" t="inlineStr">
        <is>
          <t>2012-11-20</t>
        </is>
      </c>
      <c r="B3421" s="6" t="n">
        <v>11</v>
      </c>
      <c r="C3421" s="6" t="n">
        <v>0.59646</v>
      </c>
      <c r="D3421" s="6" t="n">
        <v>0.5103</v>
      </c>
      <c r="E3421" s="6">
        <f>C3421*sel_scale</f>
        <v/>
      </c>
      <c r="F3421" s="6">
        <f>IF(AND(B3421&gt;=10,B3421&lt;=14),sel_ev_daily*sel_dayshare/5,IF(OR(B3421&gt;=22,B3421&lt;=5),sel_ev_daily*(1-sel_dayshare)/8,0))</f>
        <v/>
      </c>
    </row>
    <row r="3422">
      <c r="A3422" s="6" t="inlineStr">
        <is>
          <t>2012-11-20</t>
        </is>
      </c>
      <c r="B3422" s="6" t="n">
        <v>12</v>
      </c>
      <c r="C3422" s="6" t="n">
        <v>0.5512</v>
      </c>
      <c r="D3422" s="6" t="n">
        <v>0.58413</v>
      </c>
      <c r="E3422" s="6">
        <f>C3422*sel_scale</f>
        <v/>
      </c>
      <c r="F3422" s="6">
        <f>IF(AND(B3422&gt;=10,B3422&lt;=14),sel_ev_daily*sel_dayshare/5,IF(OR(B3422&gt;=22,B3422&lt;=5),sel_ev_daily*(1-sel_dayshare)/8,0))</f>
        <v/>
      </c>
    </row>
    <row r="3423">
      <c r="A3423" s="6" t="inlineStr">
        <is>
          <t>2012-11-20</t>
        </is>
      </c>
      <c r="B3423" s="6" t="n">
        <v>13</v>
      </c>
      <c r="C3423" s="6" t="n">
        <v>0.50766</v>
      </c>
      <c r="D3423" s="6" t="n">
        <v>0.59578</v>
      </c>
      <c r="E3423" s="6">
        <f>C3423*sel_scale</f>
        <v/>
      </c>
      <c r="F3423" s="6">
        <f>IF(AND(B3423&gt;=10,B3423&lt;=14),sel_ev_daily*sel_dayshare/5,IF(OR(B3423&gt;=22,B3423&lt;=5),sel_ev_daily*(1-sel_dayshare)/8,0))</f>
        <v/>
      </c>
    </row>
    <row r="3424">
      <c r="A3424" s="6" t="inlineStr">
        <is>
          <t>2012-11-20</t>
        </is>
      </c>
      <c r="B3424" s="6" t="n">
        <v>14</v>
      </c>
      <c r="C3424" s="6" t="n">
        <v>0.45848</v>
      </c>
      <c r="D3424" s="6" t="n">
        <v>0.58943</v>
      </c>
      <c r="E3424" s="6">
        <f>C3424*sel_scale</f>
        <v/>
      </c>
      <c r="F3424" s="6">
        <f>IF(AND(B3424&gt;=10,B3424&lt;=14),sel_ev_daily*sel_dayshare/5,IF(OR(B3424&gt;=22,B3424&lt;=5),sel_ev_daily*(1-sel_dayshare)/8,0))</f>
        <v/>
      </c>
    </row>
    <row r="3425">
      <c r="A3425" s="6" t="inlineStr">
        <is>
          <t>2012-11-20</t>
        </is>
      </c>
      <c r="B3425" s="6" t="n">
        <v>15</v>
      </c>
      <c r="C3425" s="6" t="n">
        <v>0.46669</v>
      </c>
      <c r="D3425" s="6" t="n">
        <v>0.48845</v>
      </c>
      <c r="E3425" s="6">
        <f>C3425*sel_scale</f>
        <v/>
      </c>
      <c r="F3425" s="6">
        <f>IF(AND(B3425&gt;=10,B3425&lt;=14),sel_ev_daily*sel_dayshare/5,IF(OR(B3425&gt;=22,B3425&lt;=5),sel_ev_daily*(1-sel_dayshare)/8,0))</f>
        <v/>
      </c>
    </row>
    <row r="3426">
      <c r="A3426" s="6" t="inlineStr">
        <is>
          <t>2012-11-20</t>
        </is>
      </c>
      <c r="B3426" s="6" t="n">
        <v>16</v>
      </c>
      <c r="C3426" s="6" t="n">
        <v>0.54152</v>
      </c>
      <c r="D3426" s="6" t="n">
        <v>0.32988</v>
      </c>
      <c r="E3426" s="6">
        <f>C3426*sel_scale</f>
        <v/>
      </c>
      <c r="F3426" s="6">
        <f>IF(AND(B3426&gt;=10,B3426&lt;=14),sel_ev_daily*sel_dayshare/5,IF(OR(B3426&gt;=22,B3426&lt;=5),sel_ev_daily*(1-sel_dayshare)/8,0))</f>
        <v/>
      </c>
    </row>
    <row r="3427">
      <c r="A3427" s="6" t="inlineStr">
        <is>
          <t>2012-11-20</t>
        </is>
      </c>
      <c r="B3427" s="6" t="n">
        <v>17</v>
      </c>
      <c r="C3427" s="6" t="n">
        <v>0.72097</v>
      </c>
      <c r="D3427" s="6" t="n">
        <v>0.18408</v>
      </c>
      <c r="E3427" s="6">
        <f>C3427*sel_scale</f>
        <v/>
      </c>
      <c r="F3427" s="6">
        <f>IF(AND(B3427&gt;=10,B3427&lt;=14),sel_ev_daily*sel_dayshare/5,IF(OR(B3427&gt;=22,B3427&lt;=5),sel_ev_daily*(1-sel_dayshare)/8,0))</f>
        <v/>
      </c>
    </row>
    <row r="3428">
      <c r="A3428" s="6" t="inlineStr">
        <is>
          <t>2012-11-20</t>
        </is>
      </c>
      <c r="B3428" s="6" t="n">
        <v>18</v>
      </c>
      <c r="C3428" s="6" t="n">
        <v>0.76897</v>
      </c>
      <c r="D3428" s="6" t="n">
        <v>0.0584</v>
      </c>
      <c r="E3428" s="6">
        <f>C3428*sel_scale</f>
        <v/>
      </c>
      <c r="F3428" s="6">
        <f>IF(AND(B3428&gt;=10,B3428&lt;=14),sel_ev_daily*sel_dayshare/5,IF(OR(B3428&gt;=22,B3428&lt;=5),sel_ev_daily*(1-sel_dayshare)/8,0))</f>
        <v/>
      </c>
    </row>
    <row r="3429">
      <c r="A3429" s="6" t="inlineStr">
        <is>
          <t>2012-11-20</t>
        </is>
      </c>
      <c r="B3429" s="6" t="n">
        <v>19</v>
      </c>
      <c r="C3429" s="6" t="n">
        <v>0.74773</v>
      </c>
      <c r="D3429" s="6" t="n">
        <v>0.00318</v>
      </c>
      <c r="E3429" s="6">
        <f>C3429*sel_scale</f>
        <v/>
      </c>
      <c r="F3429" s="6">
        <f>IF(AND(B3429&gt;=10,B3429&lt;=14),sel_ev_daily*sel_dayshare/5,IF(OR(B3429&gt;=22,B3429&lt;=5),sel_ev_daily*(1-sel_dayshare)/8,0))</f>
        <v/>
      </c>
    </row>
    <row r="3430">
      <c r="A3430" s="6" t="inlineStr">
        <is>
          <t>2012-11-20</t>
        </is>
      </c>
      <c r="B3430" s="6" t="n">
        <v>20</v>
      </c>
      <c r="C3430" s="6" t="n">
        <v>0.82525</v>
      </c>
      <c r="D3430" s="6" t="n">
        <v>0.00013</v>
      </c>
      <c r="E3430" s="6">
        <f>C3430*sel_scale</f>
        <v/>
      </c>
      <c r="F3430" s="6">
        <f>IF(AND(B3430&gt;=10,B3430&lt;=14),sel_ev_daily*sel_dayshare/5,IF(OR(B3430&gt;=22,B3430&lt;=5),sel_ev_daily*(1-sel_dayshare)/8,0))</f>
        <v/>
      </c>
    </row>
    <row r="3431">
      <c r="A3431" s="6" t="inlineStr">
        <is>
          <t>2012-11-20</t>
        </is>
      </c>
      <c r="B3431" s="6" t="n">
        <v>21</v>
      </c>
      <c r="C3431" s="6" t="n">
        <v>0.72639</v>
      </c>
      <c r="D3431" s="6" t="n">
        <v>0.00012</v>
      </c>
      <c r="E3431" s="6">
        <f>C3431*sel_scale</f>
        <v/>
      </c>
      <c r="F3431" s="6">
        <f>IF(AND(B3431&gt;=10,B3431&lt;=14),sel_ev_daily*sel_dayshare/5,IF(OR(B3431&gt;=22,B3431&lt;=5),sel_ev_daily*(1-sel_dayshare)/8,0))</f>
        <v/>
      </c>
    </row>
    <row r="3432">
      <c r="A3432" s="6" t="inlineStr">
        <is>
          <t>2012-11-20</t>
        </is>
      </c>
      <c r="B3432" s="6" t="n">
        <v>22</v>
      </c>
      <c r="C3432" s="6" t="n">
        <v>0.70771</v>
      </c>
      <c r="D3432" s="6" t="n">
        <v>0.00013</v>
      </c>
      <c r="E3432" s="6">
        <f>C3432*sel_scale</f>
        <v/>
      </c>
      <c r="F3432" s="6">
        <f>IF(AND(B3432&gt;=10,B3432&lt;=14),sel_ev_daily*sel_dayshare/5,IF(OR(B3432&gt;=22,B3432&lt;=5),sel_ev_daily*(1-sel_dayshare)/8,0))</f>
        <v/>
      </c>
    </row>
    <row r="3433">
      <c r="A3433" s="6" t="inlineStr">
        <is>
          <t>2012-11-20</t>
        </is>
      </c>
      <c r="B3433" s="6" t="n">
        <v>23</v>
      </c>
      <c r="C3433" s="6" t="n">
        <v>0.76268</v>
      </c>
      <c r="D3433" s="6" t="n">
        <v>6e-05</v>
      </c>
      <c r="E3433" s="6">
        <f>C3433*sel_scale</f>
        <v/>
      </c>
      <c r="F3433" s="6">
        <f>IF(AND(B3433&gt;=10,B3433&lt;=14),sel_ev_daily*sel_dayshare/5,IF(OR(B3433&gt;=22,B3433&lt;=5),sel_ev_daily*(1-sel_dayshare)/8,0))</f>
        <v/>
      </c>
    </row>
    <row r="3434">
      <c r="A3434" s="6" t="inlineStr">
        <is>
          <t>2012-11-21</t>
        </is>
      </c>
      <c r="B3434" s="6" t="n">
        <v>0</v>
      </c>
      <c r="C3434" s="6" t="n">
        <v>0.82215</v>
      </c>
      <c r="D3434" s="6" t="n">
        <v>0.00012</v>
      </c>
      <c r="E3434" s="6">
        <f>C3434*sel_scale</f>
        <v/>
      </c>
      <c r="F3434" s="6">
        <f>IF(AND(B3434&gt;=10,B3434&lt;=14),sel_ev_daily*sel_dayshare/5,IF(OR(B3434&gt;=22,B3434&lt;=5),sel_ev_daily*(1-sel_dayshare)/8,0))</f>
        <v/>
      </c>
    </row>
    <row r="3435">
      <c r="A3435" s="6" t="inlineStr">
        <is>
          <t>2012-11-21</t>
        </is>
      </c>
      <c r="B3435" s="6" t="n">
        <v>1</v>
      </c>
      <c r="C3435" s="6" t="n">
        <v>0.8569</v>
      </c>
      <c r="D3435" s="6" t="n">
        <v>1e-05</v>
      </c>
      <c r="E3435" s="6">
        <f>C3435*sel_scale</f>
        <v/>
      </c>
      <c r="F3435" s="6">
        <f>IF(AND(B3435&gt;=10,B3435&lt;=14),sel_ev_daily*sel_dayshare/5,IF(OR(B3435&gt;=22,B3435&lt;=5),sel_ev_daily*(1-sel_dayshare)/8,0))</f>
        <v/>
      </c>
    </row>
    <row r="3436">
      <c r="A3436" s="6" t="inlineStr">
        <is>
          <t>2012-11-21</t>
        </is>
      </c>
      <c r="B3436" s="6" t="n">
        <v>2</v>
      </c>
      <c r="C3436" s="6" t="n">
        <v>0.55757</v>
      </c>
      <c r="D3436" s="6" t="n">
        <v>5e-05</v>
      </c>
      <c r="E3436" s="6">
        <f>C3436*sel_scale</f>
        <v/>
      </c>
      <c r="F3436" s="6">
        <f>IF(AND(B3436&gt;=10,B3436&lt;=14),sel_ev_daily*sel_dayshare/5,IF(OR(B3436&gt;=22,B3436&lt;=5),sel_ev_daily*(1-sel_dayshare)/8,0))</f>
        <v/>
      </c>
    </row>
    <row r="3437">
      <c r="A3437" s="6" t="inlineStr">
        <is>
          <t>2012-11-21</t>
        </is>
      </c>
      <c r="B3437" s="6" t="n">
        <v>3</v>
      </c>
      <c r="C3437" s="6" t="n">
        <v>0.40742</v>
      </c>
      <c r="D3437" s="6" t="n">
        <v>0.00012</v>
      </c>
      <c r="E3437" s="6">
        <f>C3437*sel_scale</f>
        <v/>
      </c>
      <c r="F3437" s="6">
        <f>IF(AND(B3437&gt;=10,B3437&lt;=14),sel_ev_daily*sel_dayshare/5,IF(OR(B3437&gt;=22,B3437&lt;=5),sel_ev_daily*(1-sel_dayshare)/8,0))</f>
        <v/>
      </c>
    </row>
    <row r="3438">
      <c r="A3438" s="6" t="inlineStr">
        <is>
          <t>2012-11-21</t>
        </is>
      </c>
      <c r="B3438" s="6" t="n">
        <v>4</v>
      </c>
      <c r="C3438" s="6" t="n">
        <v>0.40209</v>
      </c>
      <c r="D3438" s="6" t="n">
        <v>9.000000000000001e-05</v>
      </c>
      <c r="E3438" s="6">
        <f>C3438*sel_scale</f>
        <v/>
      </c>
      <c r="F3438" s="6">
        <f>IF(AND(B3438&gt;=10,B3438&lt;=14),sel_ev_daily*sel_dayshare/5,IF(OR(B3438&gt;=22,B3438&lt;=5),sel_ev_daily*(1-sel_dayshare)/8,0))</f>
        <v/>
      </c>
    </row>
    <row r="3439">
      <c r="A3439" s="6" t="inlineStr">
        <is>
          <t>2012-11-21</t>
        </is>
      </c>
      <c r="B3439" s="6" t="n">
        <v>5</v>
      </c>
      <c r="C3439" s="6" t="n">
        <v>0.42732</v>
      </c>
      <c r="D3439" s="6" t="n">
        <v>0.00021</v>
      </c>
      <c r="E3439" s="6">
        <f>C3439*sel_scale</f>
        <v/>
      </c>
      <c r="F3439" s="6">
        <f>IF(AND(B3439&gt;=10,B3439&lt;=14),sel_ev_daily*sel_dayshare/5,IF(OR(B3439&gt;=22,B3439&lt;=5),sel_ev_daily*(1-sel_dayshare)/8,0))</f>
        <v/>
      </c>
    </row>
    <row r="3440">
      <c r="A3440" s="6" t="inlineStr">
        <is>
          <t>2012-11-21</t>
        </is>
      </c>
      <c r="B3440" s="6" t="n">
        <v>6</v>
      </c>
      <c r="C3440" s="6" t="n">
        <v>0.6582</v>
      </c>
      <c r="D3440" s="6" t="n">
        <v>0.04229</v>
      </c>
      <c r="E3440" s="6">
        <f>C3440*sel_scale</f>
        <v/>
      </c>
      <c r="F3440" s="6">
        <f>IF(AND(B3440&gt;=10,B3440&lt;=14),sel_ev_daily*sel_dayshare/5,IF(OR(B3440&gt;=22,B3440&lt;=5),sel_ev_daily*(1-sel_dayshare)/8,0))</f>
        <v/>
      </c>
    </row>
    <row r="3441">
      <c r="A3441" s="6" t="inlineStr">
        <is>
          <t>2012-11-21</t>
        </is>
      </c>
      <c r="B3441" s="6" t="n">
        <v>7</v>
      </c>
      <c r="C3441" s="6" t="n">
        <v>0.64474</v>
      </c>
      <c r="D3441" s="6" t="n">
        <v>0.17488</v>
      </c>
      <c r="E3441" s="6">
        <f>C3441*sel_scale</f>
        <v/>
      </c>
      <c r="F3441" s="6">
        <f>IF(AND(B3441&gt;=10,B3441&lt;=14),sel_ev_daily*sel_dayshare/5,IF(OR(B3441&gt;=22,B3441&lt;=5),sel_ev_daily*(1-sel_dayshare)/8,0))</f>
        <v/>
      </c>
    </row>
    <row r="3442">
      <c r="A3442" s="6" t="inlineStr">
        <is>
          <t>2012-11-21</t>
        </is>
      </c>
      <c r="B3442" s="6" t="n">
        <v>8</v>
      </c>
      <c r="C3442" s="6" t="n">
        <v>0.58694</v>
      </c>
      <c r="D3442" s="6" t="n">
        <v>0.33892</v>
      </c>
      <c r="E3442" s="6">
        <f>C3442*sel_scale</f>
        <v/>
      </c>
      <c r="F3442" s="6">
        <f>IF(AND(B3442&gt;=10,B3442&lt;=14),sel_ev_daily*sel_dayshare/5,IF(OR(B3442&gt;=22,B3442&lt;=5),sel_ev_daily*(1-sel_dayshare)/8,0))</f>
        <v/>
      </c>
    </row>
    <row r="3443">
      <c r="A3443" s="6" t="inlineStr">
        <is>
          <t>2012-11-21</t>
        </is>
      </c>
      <c r="B3443" s="6" t="n">
        <v>9</v>
      </c>
      <c r="C3443" s="6" t="n">
        <v>0.52706</v>
      </c>
      <c r="D3443" s="6" t="n">
        <v>0.4882</v>
      </c>
      <c r="E3443" s="6">
        <f>C3443*sel_scale</f>
        <v/>
      </c>
      <c r="F3443" s="6">
        <f>IF(AND(B3443&gt;=10,B3443&lt;=14),sel_ev_daily*sel_dayshare/5,IF(OR(B3443&gt;=22,B3443&lt;=5),sel_ev_daily*(1-sel_dayshare)/8,0))</f>
        <v/>
      </c>
    </row>
    <row r="3444">
      <c r="A3444" s="6" t="inlineStr">
        <is>
          <t>2012-11-21</t>
        </is>
      </c>
      <c r="B3444" s="6" t="n">
        <v>10</v>
      </c>
      <c r="C3444" s="6" t="n">
        <v>0.5169</v>
      </c>
      <c r="D3444" s="6" t="n">
        <v>0.58671</v>
      </c>
      <c r="E3444" s="6">
        <f>C3444*sel_scale</f>
        <v/>
      </c>
      <c r="F3444" s="6">
        <f>IF(AND(B3444&gt;=10,B3444&lt;=14),sel_ev_daily*sel_dayshare/5,IF(OR(B3444&gt;=22,B3444&lt;=5),sel_ev_daily*(1-sel_dayshare)/8,0))</f>
        <v/>
      </c>
    </row>
    <row r="3445">
      <c r="A3445" s="6" t="inlineStr">
        <is>
          <t>2012-11-21</t>
        </is>
      </c>
      <c r="B3445" s="6" t="n">
        <v>11</v>
      </c>
      <c r="C3445" s="6" t="n">
        <v>0.52529</v>
      </c>
      <c r="D3445" s="6" t="n">
        <v>0.61337</v>
      </c>
      <c r="E3445" s="6">
        <f>C3445*sel_scale</f>
        <v/>
      </c>
      <c r="F3445" s="6">
        <f>IF(AND(B3445&gt;=10,B3445&lt;=14),sel_ev_daily*sel_dayshare/5,IF(OR(B3445&gt;=22,B3445&lt;=5),sel_ev_daily*(1-sel_dayshare)/8,0))</f>
        <v/>
      </c>
    </row>
    <row r="3446">
      <c r="A3446" s="6" t="inlineStr">
        <is>
          <t>2012-11-21</t>
        </is>
      </c>
      <c r="B3446" s="6" t="n">
        <v>12</v>
      </c>
      <c r="C3446" s="6" t="n">
        <v>0.52357</v>
      </c>
      <c r="D3446" s="6" t="n">
        <v>0.59289</v>
      </c>
      <c r="E3446" s="6">
        <f>C3446*sel_scale</f>
        <v/>
      </c>
      <c r="F3446" s="6">
        <f>IF(AND(B3446&gt;=10,B3446&lt;=14),sel_ev_daily*sel_dayshare/5,IF(OR(B3446&gt;=22,B3446&lt;=5),sel_ev_daily*(1-sel_dayshare)/8,0))</f>
        <v/>
      </c>
    </row>
    <row r="3447">
      <c r="A3447" s="6" t="inlineStr">
        <is>
          <t>2012-11-21</t>
        </is>
      </c>
      <c r="B3447" s="6" t="n">
        <v>13</v>
      </c>
      <c r="C3447" s="6" t="n">
        <v>0.49161</v>
      </c>
      <c r="D3447" s="6" t="n">
        <v>0.5955</v>
      </c>
      <c r="E3447" s="6">
        <f>C3447*sel_scale</f>
        <v/>
      </c>
      <c r="F3447" s="6">
        <f>IF(AND(B3447&gt;=10,B3447&lt;=14),sel_ev_daily*sel_dayshare/5,IF(OR(B3447&gt;=22,B3447&lt;=5),sel_ev_daily*(1-sel_dayshare)/8,0))</f>
        <v/>
      </c>
    </row>
    <row r="3448">
      <c r="A3448" s="6" t="inlineStr">
        <is>
          <t>2012-11-21</t>
        </is>
      </c>
      <c r="B3448" s="6" t="n">
        <v>14</v>
      </c>
      <c r="C3448" s="6" t="n">
        <v>0.47006</v>
      </c>
      <c r="D3448" s="6" t="n">
        <v>0.43674</v>
      </c>
      <c r="E3448" s="6">
        <f>C3448*sel_scale</f>
        <v/>
      </c>
      <c r="F3448" s="6">
        <f>IF(AND(B3448&gt;=10,B3448&lt;=14),sel_ev_daily*sel_dayshare/5,IF(OR(B3448&gt;=22,B3448&lt;=5),sel_ev_daily*(1-sel_dayshare)/8,0))</f>
        <v/>
      </c>
    </row>
    <row r="3449">
      <c r="A3449" s="6" t="inlineStr">
        <is>
          <t>2012-11-21</t>
        </is>
      </c>
      <c r="B3449" s="6" t="n">
        <v>15</v>
      </c>
      <c r="C3449" s="6" t="n">
        <v>0.45127</v>
      </c>
      <c r="D3449" s="6" t="n">
        <v>0.51252</v>
      </c>
      <c r="E3449" s="6">
        <f>C3449*sel_scale</f>
        <v/>
      </c>
      <c r="F3449" s="6">
        <f>IF(AND(B3449&gt;=10,B3449&lt;=14),sel_ev_daily*sel_dayshare/5,IF(OR(B3449&gt;=22,B3449&lt;=5),sel_ev_daily*(1-sel_dayshare)/8,0))</f>
        <v/>
      </c>
    </row>
    <row r="3450">
      <c r="A3450" s="6" t="inlineStr">
        <is>
          <t>2012-11-21</t>
        </is>
      </c>
      <c r="B3450" s="6" t="n">
        <v>16</v>
      </c>
      <c r="C3450" s="6" t="n">
        <v>0.52094</v>
      </c>
      <c r="D3450" s="6" t="n">
        <v>0.42063</v>
      </c>
      <c r="E3450" s="6">
        <f>C3450*sel_scale</f>
        <v/>
      </c>
      <c r="F3450" s="6">
        <f>IF(AND(B3450&gt;=10,B3450&lt;=14),sel_ev_daily*sel_dayshare/5,IF(OR(B3450&gt;=22,B3450&lt;=5),sel_ev_daily*(1-sel_dayshare)/8,0))</f>
        <v/>
      </c>
    </row>
    <row r="3451">
      <c r="A3451" s="6" t="inlineStr">
        <is>
          <t>2012-11-21</t>
        </is>
      </c>
      <c r="B3451" s="6" t="n">
        <v>17</v>
      </c>
      <c r="C3451" s="6" t="n">
        <v>0.66636</v>
      </c>
      <c r="D3451" s="6" t="n">
        <v>0.21263</v>
      </c>
      <c r="E3451" s="6">
        <f>C3451*sel_scale</f>
        <v/>
      </c>
      <c r="F3451" s="6">
        <f>IF(AND(B3451&gt;=10,B3451&lt;=14),sel_ev_daily*sel_dayshare/5,IF(OR(B3451&gt;=22,B3451&lt;=5),sel_ev_daily*(1-sel_dayshare)/8,0))</f>
        <v/>
      </c>
    </row>
    <row r="3452">
      <c r="A3452" s="6" t="inlineStr">
        <is>
          <t>2012-11-21</t>
        </is>
      </c>
      <c r="B3452" s="6" t="n">
        <v>18</v>
      </c>
      <c r="C3452" s="6" t="n">
        <v>0.7771</v>
      </c>
      <c r="D3452" s="6" t="n">
        <v>0.05637</v>
      </c>
      <c r="E3452" s="6">
        <f>C3452*sel_scale</f>
        <v/>
      </c>
      <c r="F3452" s="6">
        <f>IF(AND(B3452&gt;=10,B3452&lt;=14),sel_ev_daily*sel_dayshare/5,IF(OR(B3452&gt;=22,B3452&lt;=5),sel_ev_daily*(1-sel_dayshare)/8,0))</f>
        <v/>
      </c>
    </row>
    <row r="3453">
      <c r="A3453" s="6" t="inlineStr">
        <is>
          <t>2012-11-21</t>
        </is>
      </c>
      <c r="B3453" s="6" t="n">
        <v>19</v>
      </c>
      <c r="C3453" s="6" t="n">
        <v>0.80332</v>
      </c>
      <c r="D3453" s="6" t="n">
        <v>0.00171</v>
      </c>
      <c r="E3453" s="6">
        <f>C3453*sel_scale</f>
        <v/>
      </c>
      <c r="F3453" s="6">
        <f>IF(AND(B3453&gt;=10,B3453&lt;=14),sel_ev_daily*sel_dayshare/5,IF(OR(B3453&gt;=22,B3453&lt;=5),sel_ev_daily*(1-sel_dayshare)/8,0))</f>
        <v/>
      </c>
    </row>
    <row r="3454">
      <c r="A3454" s="6" t="inlineStr">
        <is>
          <t>2012-11-21</t>
        </is>
      </c>
      <c r="B3454" s="6" t="n">
        <v>20</v>
      </c>
      <c r="C3454" s="6" t="n">
        <v>0.81796</v>
      </c>
      <c r="D3454" s="6" t="n">
        <v>9.000000000000001e-05</v>
      </c>
      <c r="E3454" s="6">
        <f>C3454*sel_scale</f>
        <v/>
      </c>
      <c r="F3454" s="6">
        <f>IF(AND(B3454&gt;=10,B3454&lt;=14),sel_ev_daily*sel_dayshare/5,IF(OR(B3454&gt;=22,B3454&lt;=5),sel_ev_daily*(1-sel_dayshare)/8,0))</f>
        <v/>
      </c>
    </row>
    <row r="3455">
      <c r="A3455" s="6" t="inlineStr">
        <is>
          <t>2012-11-21</t>
        </is>
      </c>
      <c r="B3455" s="6" t="n">
        <v>21</v>
      </c>
      <c r="C3455" s="6" t="n">
        <v>0.7759200000000001</v>
      </c>
      <c r="D3455" s="6" t="n">
        <v>9.000000000000001e-05</v>
      </c>
      <c r="E3455" s="6">
        <f>C3455*sel_scale</f>
        <v/>
      </c>
      <c r="F3455" s="6">
        <f>IF(AND(B3455&gt;=10,B3455&lt;=14),sel_ev_daily*sel_dayshare/5,IF(OR(B3455&gt;=22,B3455&lt;=5),sel_ev_daily*(1-sel_dayshare)/8,0))</f>
        <v/>
      </c>
    </row>
    <row r="3456">
      <c r="A3456" s="6" t="inlineStr">
        <is>
          <t>2012-11-21</t>
        </is>
      </c>
      <c r="B3456" s="6" t="n">
        <v>22</v>
      </c>
      <c r="C3456" s="6" t="n">
        <v>0.71991</v>
      </c>
      <c r="D3456" s="6" t="n">
        <v>0.00011</v>
      </c>
      <c r="E3456" s="6">
        <f>C3456*sel_scale</f>
        <v/>
      </c>
      <c r="F3456" s="6">
        <f>IF(AND(B3456&gt;=10,B3456&lt;=14),sel_ev_daily*sel_dayshare/5,IF(OR(B3456&gt;=22,B3456&lt;=5),sel_ev_daily*(1-sel_dayshare)/8,0))</f>
        <v/>
      </c>
    </row>
    <row r="3457">
      <c r="A3457" s="6" t="inlineStr">
        <is>
          <t>2012-11-21</t>
        </is>
      </c>
      <c r="B3457" s="6" t="n">
        <v>23</v>
      </c>
      <c r="C3457" s="6" t="n">
        <v>0.75124</v>
      </c>
      <c r="D3457" s="6" t="n">
        <v>6e-05</v>
      </c>
      <c r="E3457" s="6">
        <f>C3457*sel_scale</f>
        <v/>
      </c>
      <c r="F3457" s="6">
        <f>IF(AND(B3457&gt;=10,B3457&lt;=14),sel_ev_daily*sel_dayshare/5,IF(OR(B3457&gt;=22,B3457&lt;=5),sel_ev_daily*(1-sel_dayshare)/8,0))</f>
        <v/>
      </c>
    </row>
    <row r="3458">
      <c r="A3458" s="6" t="inlineStr">
        <is>
          <t>2012-11-22</t>
        </is>
      </c>
      <c r="B3458" s="6" t="n">
        <v>0</v>
      </c>
      <c r="C3458" s="6" t="n">
        <v>0.74671</v>
      </c>
      <c r="D3458" s="6" t="n">
        <v>0.00011</v>
      </c>
      <c r="E3458" s="6">
        <f>C3458*sel_scale</f>
        <v/>
      </c>
      <c r="F3458" s="6">
        <f>IF(AND(B3458&gt;=10,B3458&lt;=14),sel_ev_daily*sel_dayshare/5,IF(OR(B3458&gt;=22,B3458&lt;=5),sel_ev_daily*(1-sel_dayshare)/8,0))</f>
        <v/>
      </c>
    </row>
    <row r="3459">
      <c r="A3459" s="6" t="inlineStr">
        <is>
          <t>2012-11-22</t>
        </is>
      </c>
      <c r="B3459" s="6" t="n">
        <v>1</v>
      </c>
      <c r="C3459" s="6" t="n">
        <v>0.79035</v>
      </c>
      <c r="D3459" s="6" t="n">
        <v>3e-05</v>
      </c>
      <c r="E3459" s="6">
        <f>C3459*sel_scale</f>
        <v/>
      </c>
      <c r="F3459" s="6">
        <f>IF(AND(B3459&gt;=10,B3459&lt;=14),sel_ev_daily*sel_dayshare/5,IF(OR(B3459&gt;=22,B3459&lt;=5),sel_ev_daily*(1-sel_dayshare)/8,0))</f>
        <v/>
      </c>
    </row>
    <row r="3460">
      <c r="A3460" s="6" t="inlineStr">
        <is>
          <t>2012-11-22</t>
        </is>
      </c>
      <c r="B3460" s="6" t="n">
        <v>2</v>
      </c>
      <c r="C3460" s="6" t="n">
        <v>0.51762</v>
      </c>
      <c r="D3460" s="6" t="n">
        <v>0.0001</v>
      </c>
      <c r="E3460" s="6">
        <f>C3460*sel_scale</f>
        <v/>
      </c>
      <c r="F3460" s="6">
        <f>IF(AND(B3460&gt;=10,B3460&lt;=14),sel_ev_daily*sel_dayshare/5,IF(OR(B3460&gt;=22,B3460&lt;=5),sel_ev_daily*(1-sel_dayshare)/8,0))</f>
        <v/>
      </c>
    </row>
    <row r="3461">
      <c r="A3461" s="6" t="inlineStr">
        <is>
          <t>2012-11-22</t>
        </is>
      </c>
      <c r="B3461" s="6" t="n">
        <v>3</v>
      </c>
      <c r="C3461" s="6" t="n">
        <v>0.40115</v>
      </c>
      <c r="D3461" s="6" t="n">
        <v>0.00012</v>
      </c>
      <c r="E3461" s="6">
        <f>C3461*sel_scale</f>
        <v/>
      </c>
      <c r="F3461" s="6">
        <f>IF(AND(B3461&gt;=10,B3461&lt;=14),sel_ev_daily*sel_dayshare/5,IF(OR(B3461&gt;=22,B3461&lt;=5),sel_ev_daily*(1-sel_dayshare)/8,0))</f>
        <v/>
      </c>
    </row>
    <row r="3462">
      <c r="A3462" s="6" t="inlineStr">
        <is>
          <t>2012-11-22</t>
        </is>
      </c>
      <c r="B3462" s="6" t="n">
        <v>4</v>
      </c>
      <c r="C3462" s="6" t="n">
        <v>0.38647</v>
      </c>
      <c r="D3462" s="6" t="n">
        <v>8.000000000000001e-05</v>
      </c>
      <c r="E3462" s="6">
        <f>C3462*sel_scale</f>
        <v/>
      </c>
      <c r="F3462" s="6">
        <f>IF(AND(B3462&gt;=10,B3462&lt;=14),sel_ev_daily*sel_dayshare/5,IF(OR(B3462&gt;=22,B3462&lt;=5),sel_ev_daily*(1-sel_dayshare)/8,0))</f>
        <v/>
      </c>
    </row>
    <row r="3463">
      <c r="A3463" s="6" t="inlineStr">
        <is>
          <t>2012-11-22</t>
        </is>
      </c>
      <c r="B3463" s="6" t="n">
        <v>5</v>
      </c>
      <c r="C3463" s="6" t="n">
        <v>0.44464</v>
      </c>
      <c r="D3463" s="6" t="n">
        <v>9.000000000000001e-05</v>
      </c>
      <c r="E3463" s="6">
        <f>C3463*sel_scale</f>
        <v/>
      </c>
      <c r="F3463" s="6">
        <f>IF(AND(B3463&gt;=10,B3463&lt;=14),sel_ev_daily*sel_dayshare/5,IF(OR(B3463&gt;=22,B3463&lt;=5),sel_ev_daily*(1-sel_dayshare)/8,0))</f>
        <v/>
      </c>
    </row>
    <row r="3464">
      <c r="A3464" s="6" t="inlineStr">
        <is>
          <t>2012-11-22</t>
        </is>
      </c>
      <c r="B3464" s="6" t="n">
        <v>6</v>
      </c>
      <c r="C3464" s="6" t="n">
        <v>0.65291</v>
      </c>
      <c r="D3464" s="6" t="n">
        <v>0.00285</v>
      </c>
      <c r="E3464" s="6">
        <f>C3464*sel_scale</f>
        <v/>
      </c>
      <c r="F3464" s="6">
        <f>IF(AND(B3464&gt;=10,B3464&lt;=14),sel_ev_daily*sel_dayshare/5,IF(OR(B3464&gt;=22,B3464&lt;=5),sel_ev_daily*(1-sel_dayshare)/8,0))</f>
        <v/>
      </c>
    </row>
    <row r="3465">
      <c r="A3465" s="6" t="inlineStr">
        <is>
          <t>2012-11-22</t>
        </is>
      </c>
      <c r="B3465" s="6" t="n">
        <v>7</v>
      </c>
      <c r="C3465" s="6" t="n">
        <v>0.68799</v>
      </c>
      <c r="D3465" s="6" t="n">
        <v>0.03884</v>
      </c>
      <c r="E3465" s="6">
        <f>C3465*sel_scale</f>
        <v/>
      </c>
      <c r="F3465" s="6">
        <f>IF(AND(B3465&gt;=10,B3465&lt;=14),sel_ev_daily*sel_dayshare/5,IF(OR(B3465&gt;=22,B3465&lt;=5),sel_ev_daily*(1-sel_dayshare)/8,0))</f>
        <v/>
      </c>
    </row>
    <row r="3466">
      <c r="A3466" s="6" t="inlineStr">
        <is>
          <t>2012-11-22</t>
        </is>
      </c>
      <c r="B3466" s="6" t="n">
        <v>8</v>
      </c>
      <c r="C3466" s="6" t="n">
        <v>0.62276</v>
      </c>
      <c r="D3466" s="6" t="n">
        <v>0.13624</v>
      </c>
      <c r="E3466" s="6">
        <f>C3466*sel_scale</f>
        <v/>
      </c>
      <c r="F3466" s="6">
        <f>IF(AND(B3466&gt;=10,B3466&lt;=14),sel_ev_daily*sel_dayshare/5,IF(OR(B3466&gt;=22,B3466&lt;=5),sel_ev_daily*(1-sel_dayshare)/8,0))</f>
        <v/>
      </c>
    </row>
    <row r="3467">
      <c r="A3467" s="6" t="inlineStr">
        <is>
          <t>2012-11-22</t>
        </is>
      </c>
      <c r="B3467" s="6" t="n">
        <v>9</v>
      </c>
      <c r="C3467" s="6" t="n">
        <v>0.55358</v>
      </c>
      <c r="D3467" s="6" t="n">
        <v>0.20043</v>
      </c>
      <c r="E3467" s="6">
        <f>C3467*sel_scale</f>
        <v/>
      </c>
      <c r="F3467" s="6">
        <f>IF(AND(B3467&gt;=10,B3467&lt;=14),sel_ev_daily*sel_dayshare/5,IF(OR(B3467&gt;=22,B3467&lt;=5),sel_ev_daily*(1-sel_dayshare)/8,0))</f>
        <v/>
      </c>
    </row>
    <row r="3468">
      <c r="A3468" s="6" t="inlineStr">
        <is>
          <t>2012-11-22</t>
        </is>
      </c>
      <c r="B3468" s="6" t="n">
        <v>10</v>
      </c>
      <c r="C3468" s="6" t="n">
        <v>0.5134300000000001</v>
      </c>
      <c r="D3468" s="6" t="n">
        <v>0.2459</v>
      </c>
      <c r="E3468" s="6">
        <f>C3468*sel_scale</f>
        <v/>
      </c>
      <c r="F3468" s="6">
        <f>IF(AND(B3468&gt;=10,B3468&lt;=14),sel_ev_daily*sel_dayshare/5,IF(OR(B3468&gt;=22,B3468&lt;=5),sel_ev_daily*(1-sel_dayshare)/8,0))</f>
        <v/>
      </c>
    </row>
    <row r="3469">
      <c r="A3469" s="6" t="inlineStr">
        <is>
          <t>2012-11-22</t>
        </is>
      </c>
      <c r="B3469" s="6" t="n">
        <v>11</v>
      </c>
      <c r="C3469" s="6" t="n">
        <v>0.55809</v>
      </c>
      <c r="D3469" s="6" t="n">
        <v>0.29677</v>
      </c>
      <c r="E3469" s="6">
        <f>C3469*sel_scale</f>
        <v/>
      </c>
      <c r="F3469" s="6">
        <f>IF(AND(B3469&gt;=10,B3469&lt;=14),sel_ev_daily*sel_dayshare/5,IF(OR(B3469&gt;=22,B3469&lt;=5),sel_ev_daily*(1-sel_dayshare)/8,0))</f>
        <v/>
      </c>
    </row>
    <row r="3470">
      <c r="A3470" s="6" t="inlineStr">
        <is>
          <t>2012-11-22</t>
        </is>
      </c>
      <c r="B3470" s="6" t="n">
        <v>12</v>
      </c>
      <c r="C3470" s="6" t="n">
        <v>0.52108</v>
      </c>
      <c r="D3470" s="6" t="n">
        <v>0.34816</v>
      </c>
      <c r="E3470" s="6">
        <f>C3470*sel_scale</f>
        <v/>
      </c>
      <c r="F3470" s="6">
        <f>IF(AND(B3470&gt;=10,B3470&lt;=14),sel_ev_daily*sel_dayshare/5,IF(OR(B3470&gt;=22,B3470&lt;=5),sel_ev_daily*(1-sel_dayshare)/8,0))</f>
        <v/>
      </c>
    </row>
    <row r="3471">
      <c r="A3471" s="6" t="inlineStr">
        <is>
          <t>2012-11-22</t>
        </is>
      </c>
      <c r="B3471" s="6" t="n">
        <v>13</v>
      </c>
      <c r="C3471" s="6" t="n">
        <v>0.49668</v>
      </c>
      <c r="D3471" s="6" t="n">
        <v>0.32994</v>
      </c>
      <c r="E3471" s="6">
        <f>C3471*sel_scale</f>
        <v/>
      </c>
      <c r="F3471" s="6">
        <f>IF(AND(B3471&gt;=10,B3471&lt;=14),sel_ev_daily*sel_dayshare/5,IF(OR(B3471&gt;=22,B3471&lt;=5),sel_ev_daily*(1-sel_dayshare)/8,0))</f>
        <v/>
      </c>
    </row>
    <row r="3472">
      <c r="A3472" s="6" t="inlineStr">
        <is>
          <t>2012-11-22</t>
        </is>
      </c>
      <c r="B3472" s="6" t="n">
        <v>14</v>
      </c>
      <c r="C3472" s="6" t="n">
        <v>0.47405</v>
      </c>
      <c r="D3472" s="6" t="n">
        <v>0.25294</v>
      </c>
      <c r="E3472" s="6">
        <f>C3472*sel_scale</f>
        <v/>
      </c>
      <c r="F3472" s="6">
        <f>IF(AND(B3472&gt;=10,B3472&lt;=14),sel_ev_daily*sel_dayshare/5,IF(OR(B3472&gt;=22,B3472&lt;=5),sel_ev_daily*(1-sel_dayshare)/8,0))</f>
        <v/>
      </c>
    </row>
    <row r="3473">
      <c r="A3473" s="6" t="inlineStr">
        <is>
          <t>2012-11-22</t>
        </is>
      </c>
      <c r="B3473" s="6" t="n">
        <v>15</v>
      </c>
      <c r="C3473" s="6" t="n">
        <v>0.49418</v>
      </c>
      <c r="D3473" s="6" t="n">
        <v>0.21423</v>
      </c>
      <c r="E3473" s="6">
        <f>C3473*sel_scale</f>
        <v/>
      </c>
      <c r="F3473" s="6">
        <f>IF(AND(B3473&gt;=10,B3473&lt;=14),sel_ev_daily*sel_dayshare/5,IF(OR(B3473&gt;=22,B3473&lt;=5),sel_ev_daily*(1-sel_dayshare)/8,0))</f>
        <v/>
      </c>
    </row>
    <row r="3474">
      <c r="A3474" s="6" t="inlineStr">
        <is>
          <t>2012-11-22</t>
        </is>
      </c>
      <c r="B3474" s="6" t="n">
        <v>16</v>
      </c>
      <c r="C3474" s="6" t="n">
        <v>0.55358</v>
      </c>
      <c r="D3474" s="6" t="n">
        <v>0.18192</v>
      </c>
      <c r="E3474" s="6">
        <f>C3474*sel_scale</f>
        <v/>
      </c>
      <c r="F3474" s="6">
        <f>IF(AND(B3474&gt;=10,B3474&lt;=14),sel_ev_daily*sel_dayshare/5,IF(OR(B3474&gt;=22,B3474&lt;=5),sel_ev_daily*(1-sel_dayshare)/8,0))</f>
        <v/>
      </c>
    </row>
    <row r="3475">
      <c r="A3475" s="6" t="inlineStr">
        <is>
          <t>2012-11-22</t>
        </is>
      </c>
      <c r="B3475" s="6" t="n">
        <v>17</v>
      </c>
      <c r="C3475" s="6" t="n">
        <v>0.70704</v>
      </c>
      <c r="D3475" s="6" t="n">
        <v>0.09594</v>
      </c>
      <c r="E3475" s="6">
        <f>C3475*sel_scale</f>
        <v/>
      </c>
      <c r="F3475" s="6">
        <f>IF(AND(B3475&gt;=10,B3475&lt;=14),sel_ev_daily*sel_dayshare/5,IF(OR(B3475&gt;=22,B3475&lt;=5),sel_ev_daily*(1-sel_dayshare)/8,0))</f>
        <v/>
      </c>
    </row>
    <row r="3476">
      <c r="A3476" s="6" t="inlineStr">
        <is>
          <t>2012-11-22</t>
        </is>
      </c>
      <c r="B3476" s="6" t="n">
        <v>18</v>
      </c>
      <c r="C3476" s="6" t="n">
        <v>0.77061</v>
      </c>
      <c r="D3476" s="6" t="n">
        <v>0.03807</v>
      </c>
      <c r="E3476" s="6">
        <f>C3476*sel_scale</f>
        <v/>
      </c>
      <c r="F3476" s="6">
        <f>IF(AND(B3476&gt;=10,B3476&lt;=14),sel_ev_daily*sel_dayshare/5,IF(OR(B3476&gt;=22,B3476&lt;=5),sel_ev_daily*(1-sel_dayshare)/8,0))</f>
        <v/>
      </c>
    </row>
    <row r="3477">
      <c r="A3477" s="6" t="inlineStr">
        <is>
          <t>2012-11-22</t>
        </is>
      </c>
      <c r="B3477" s="6" t="n">
        <v>19</v>
      </c>
      <c r="C3477" s="6" t="n">
        <v>0.80306</v>
      </c>
      <c r="D3477" s="6" t="n">
        <v>0.00156</v>
      </c>
      <c r="E3477" s="6">
        <f>C3477*sel_scale</f>
        <v/>
      </c>
      <c r="F3477" s="6">
        <f>IF(AND(B3477&gt;=10,B3477&lt;=14),sel_ev_daily*sel_dayshare/5,IF(OR(B3477&gt;=22,B3477&lt;=5),sel_ev_daily*(1-sel_dayshare)/8,0))</f>
        <v/>
      </c>
    </row>
    <row r="3478">
      <c r="A3478" s="6" t="inlineStr">
        <is>
          <t>2012-11-22</t>
        </is>
      </c>
      <c r="B3478" s="6" t="n">
        <v>20</v>
      </c>
      <c r="C3478" s="6" t="n">
        <v>0.84651</v>
      </c>
      <c r="D3478" s="6" t="n">
        <v>0.00011</v>
      </c>
      <c r="E3478" s="6">
        <f>C3478*sel_scale</f>
        <v/>
      </c>
      <c r="F3478" s="6">
        <f>IF(AND(B3478&gt;=10,B3478&lt;=14),sel_ev_daily*sel_dayshare/5,IF(OR(B3478&gt;=22,B3478&lt;=5),sel_ev_daily*(1-sel_dayshare)/8,0))</f>
        <v/>
      </c>
    </row>
    <row r="3479">
      <c r="A3479" s="6" t="inlineStr">
        <is>
          <t>2012-11-22</t>
        </is>
      </c>
      <c r="B3479" s="6" t="n">
        <v>21</v>
      </c>
      <c r="C3479" s="6" t="n">
        <v>0.72782</v>
      </c>
      <c r="D3479" s="6" t="n">
        <v>0.00012</v>
      </c>
      <c r="E3479" s="6">
        <f>C3479*sel_scale</f>
        <v/>
      </c>
      <c r="F3479" s="6">
        <f>IF(AND(B3479&gt;=10,B3479&lt;=14),sel_ev_daily*sel_dayshare/5,IF(OR(B3479&gt;=22,B3479&lt;=5),sel_ev_daily*(1-sel_dayshare)/8,0))</f>
        <v/>
      </c>
    </row>
    <row r="3480">
      <c r="A3480" s="6" t="inlineStr">
        <is>
          <t>2012-11-22</t>
        </is>
      </c>
      <c r="B3480" s="6" t="n">
        <v>22</v>
      </c>
      <c r="C3480" s="6" t="n">
        <v>0.75483</v>
      </c>
      <c r="D3480" s="6" t="n">
        <v>0.0001</v>
      </c>
      <c r="E3480" s="6">
        <f>C3480*sel_scale</f>
        <v/>
      </c>
      <c r="F3480" s="6">
        <f>IF(AND(B3480&gt;=10,B3480&lt;=14),sel_ev_daily*sel_dayshare/5,IF(OR(B3480&gt;=22,B3480&lt;=5),sel_ev_daily*(1-sel_dayshare)/8,0))</f>
        <v/>
      </c>
    </row>
    <row r="3481">
      <c r="A3481" s="6" t="inlineStr">
        <is>
          <t>2012-11-22</t>
        </is>
      </c>
      <c r="B3481" s="6" t="n">
        <v>23</v>
      </c>
      <c r="C3481" s="6" t="n">
        <v>0.7756999999999999</v>
      </c>
      <c r="D3481" s="6" t="n">
        <v>0.00013</v>
      </c>
      <c r="E3481" s="6">
        <f>C3481*sel_scale</f>
        <v/>
      </c>
      <c r="F3481" s="6">
        <f>IF(AND(B3481&gt;=10,B3481&lt;=14),sel_ev_daily*sel_dayshare/5,IF(OR(B3481&gt;=22,B3481&lt;=5),sel_ev_daily*(1-sel_dayshare)/8,0))</f>
        <v/>
      </c>
    </row>
    <row r="3482">
      <c r="A3482" s="6" t="inlineStr">
        <is>
          <t>2012-11-23</t>
        </is>
      </c>
      <c r="B3482" s="6" t="n">
        <v>0</v>
      </c>
      <c r="C3482" s="6" t="n">
        <v>0.83779</v>
      </c>
      <c r="D3482" s="6" t="n">
        <v>9.000000000000001e-05</v>
      </c>
      <c r="E3482" s="6">
        <f>C3482*sel_scale</f>
        <v/>
      </c>
      <c r="F3482" s="6">
        <f>IF(AND(B3482&gt;=10,B3482&lt;=14),sel_ev_daily*sel_dayshare/5,IF(OR(B3482&gt;=22,B3482&lt;=5),sel_ev_daily*(1-sel_dayshare)/8,0))</f>
        <v/>
      </c>
    </row>
    <row r="3483">
      <c r="A3483" s="6" t="inlineStr">
        <is>
          <t>2012-11-23</t>
        </is>
      </c>
      <c r="B3483" s="6" t="n">
        <v>1</v>
      </c>
      <c r="C3483" s="6" t="n">
        <v>0.8224</v>
      </c>
      <c r="D3483" s="6" t="n">
        <v>9.000000000000001e-05</v>
      </c>
      <c r="E3483" s="6">
        <f>C3483*sel_scale</f>
        <v/>
      </c>
      <c r="F3483" s="6">
        <f>IF(AND(B3483&gt;=10,B3483&lt;=14),sel_ev_daily*sel_dayshare/5,IF(OR(B3483&gt;=22,B3483&lt;=5),sel_ev_daily*(1-sel_dayshare)/8,0))</f>
        <v/>
      </c>
    </row>
    <row r="3484">
      <c r="A3484" s="6" t="inlineStr">
        <is>
          <t>2012-11-23</t>
        </is>
      </c>
      <c r="B3484" s="6" t="n">
        <v>2</v>
      </c>
      <c r="C3484" s="6" t="n">
        <v>0.59154</v>
      </c>
      <c r="D3484" s="6" t="n">
        <v>0.00012</v>
      </c>
      <c r="E3484" s="6">
        <f>C3484*sel_scale</f>
        <v/>
      </c>
      <c r="F3484" s="6">
        <f>IF(AND(B3484&gt;=10,B3484&lt;=14),sel_ev_daily*sel_dayshare/5,IF(OR(B3484&gt;=22,B3484&lt;=5),sel_ev_daily*(1-sel_dayshare)/8,0))</f>
        <v/>
      </c>
    </row>
    <row r="3485">
      <c r="A3485" s="6" t="inlineStr">
        <is>
          <t>2012-11-23</t>
        </is>
      </c>
      <c r="B3485" s="6" t="n">
        <v>3</v>
      </c>
      <c r="C3485" s="6" t="n">
        <v>0.39133</v>
      </c>
      <c r="D3485" s="6" t="n">
        <v>5e-05</v>
      </c>
      <c r="E3485" s="6">
        <f>C3485*sel_scale</f>
        <v/>
      </c>
      <c r="F3485" s="6">
        <f>IF(AND(B3485&gt;=10,B3485&lt;=14),sel_ev_daily*sel_dayshare/5,IF(OR(B3485&gt;=22,B3485&lt;=5),sel_ev_daily*(1-sel_dayshare)/8,0))</f>
        <v/>
      </c>
    </row>
    <row r="3486">
      <c r="A3486" s="6" t="inlineStr">
        <is>
          <t>2012-11-23</t>
        </is>
      </c>
      <c r="B3486" s="6" t="n">
        <v>4</v>
      </c>
      <c r="C3486" s="6" t="n">
        <v>0.39529</v>
      </c>
      <c r="D3486" s="6" t="n">
        <v>8.000000000000001e-05</v>
      </c>
      <c r="E3486" s="6">
        <f>C3486*sel_scale</f>
        <v/>
      </c>
      <c r="F3486" s="6">
        <f>IF(AND(B3486&gt;=10,B3486&lt;=14),sel_ev_daily*sel_dayshare/5,IF(OR(B3486&gt;=22,B3486&lt;=5),sel_ev_daily*(1-sel_dayshare)/8,0))</f>
        <v/>
      </c>
    </row>
    <row r="3487">
      <c r="A3487" s="6" t="inlineStr">
        <is>
          <t>2012-11-23</t>
        </is>
      </c>
      <c r="B3487" s="6" t="n">
        <v>5</v>
      </c>
      <c r="C3487" s="6" t="n">
        <v>0.43213</v>
      </c>
      <c r="D3487" s="6" t="n">
        <v>0.0002</v>
      </c>
      <c r="E3487" s="6">
        <f>C3487*sel_scale</f>
        <v/>
      </c>
      <c r="F3487" s="6">
        <f>IF(AND(B3487&gt;=10,B3487&lt;=14),sel_ev_daily*sel_dayshare/5,IF(OR(B3487&gt;=22,B3487&lt;=5),sel_ev_daily*(1-sel_dayshare)/8,0))</f>
        <v/>
      </c>
    </row>
    <row r="3488">
      <c r="A3488" s="6" t="inlineStr">
        <is>
          <t>2012-11-23</t>
        </is>
      </c>
      <c r="B3488" s="6" t="n">
        <v>6</v>
      </c>
      <c r="C3488" s="6" t="n">
        <v>0.59627</v>
      </c>
      <c r="D3488" s="6" t="n">
        <v>0.02383</v>
      </c>
      <c r="E3488" s="6">
        <f>C3488*sel_scale</f>
        <v/>
      </c>
      <c r="F3488" s="6">
        <f>IF(AND(B3488&gt;=10,B3488&lt;=14),sel_ev_daily*sel_dayshare/5,IF(OR(B3488&gt;=22,B3488&lt;=5),sel_ev_daily*(1-sel_dayshare)/8,0))</f>
        <v/>
      </c>
    </row>
    <row r="3489">
      <c r="A3489" s="6" t="inlineStr">
        <is>
          <t>2012-11-23</t>
        </is>
      </c>
      <c r="B3489" s="6" t="n">
        <v>7</v>
      </c>
      <c r="C3489" s="6" t="n">
        <v>0.64541</v>
      </c>
      <c r="D3489" s="6" t="n">
        <v>0.11336</v>
      </c>
      <c r="E3489" s="6">
        <f>C3489*sel_scale</f>
        <v/>
      </c>
      <c r="F3489" s="6">
        <f>IF(AND(B3489&gt;=10,B3489&lt;=14),sel_ev_daily*sel_dayshare/5,IF(OR(B3489&gt;=22,B3489&lt;=5),sel_ev_daily*(1-sel_dayshare)/8,0))</f>
        <v/>
      </c>
    </row>
    <row r="3490">
      <c r="A3490" s="6" t="inlineStr">
        <is>
          <t>2012-11-23</t>
        </is>
      </c>
      <c r="B3490" s="6" t="n">
        <v>8</v>
      </c>
      <c r="C3490" s="6" t="n">
        <v>0.6087399999999999</v>
      </c>
      <c r="D3490" s="6" t="n">
        <v>0.20928</v>
      </c>
      <c r="E3490" s="6">
        <f>C3490*sel_scale</f>
        <v/>
      </c>
      <c r="F3490" s="6">
        <f>IF(AND(B3490&gt;=10,B3490&lt;=14),sel_ev_daily*sel_dayshare/5,IF(OR(B3490&gt;=22,B3490&lt;=5),sel_ev_daily*(1-sel_dayshare)/8,0))</f>
        <v/>
      </c>
    </row>
    <row r="3491">
      <c r="A3491" s="6" t="inlineStr">
        <is>
          <t>2012-11-23</t>
        </is>
      </c>
      <c r="B3491" s="6" t="n">
        <v>9</v>
      </c>
      <c r="C3491" s="6" t="n">
        <v>0.54188</v>
      </c>
      <c r="D3491" s="6" t="n">
        <v>0.28511</v>
      </c>
      <c r="E3491" s="6">
        <f>C3491*sel_scale</f>
        <v/>
      </c>
      <c r="F3491" s="6">
        <f>IF(AND(B3491&gt;=10,B3491&lt;=14),sel_ev_daily*sel_dayshare/5,IF(OR(B3491&gt;=22,B3491&lt;=5),sel_ev_daily*(1-sel_dayshare)/8,0))</f>
        <v/>
      </c>
    </row>
    <row r="3492">
      <c r="A3492" s="6" t="inlineStr">
        <is>
          <t>2012-11-23</t>
        </is>
      </c>
      <c r="B3492" s="6" t="n">
        <v>10</v>
      </c>
      <c r="C3492" s="6" t="n">
        <v>0.53854</v>
      </c>
      <c r="D3492" s="6" t="n">
        <v>0.46637</v>
      </c>
      <c r="E3492" s="6">
        <f>C3492*sel_scale</f>
        <v/>
      </c>
      <c r="F3492" s="6">
        <f>IF(AND(B3492&gt;=10,B3492&lt;=14),sel_ev_daily*sel_dayshare/5,IF(OR(B3492&gt;=22,B3492&lt;=5),sel_ev_daily*(1-sel_dayshare)/8,0))</f>
        <v/>
      </c>
    </row>
    <row r="3493">
      <c r="A3493" s="6" t="inlineStr">
        <is>
          <t>2012-11-23</t>
        </is>
      </c>
      <c r="B3493" s="6" t="n">
        <v>11</v>
      </c>
      <c r="C3493" s="6" t="n">
        <v>0.55161</v>
      </c>
      <c r="D3493" s="6" t="n">
        <v>0.51286</v>
      </c>
      <c r="E3493" s="6">
        <f>C3493*sel_scale</f>
        <v/>
      </c>
      <c r="F3493" s="6">
        <f>IF(AND(B3493&gt;=10,B3493&lt;=14),sel_ev_daily*sel_dayshare/5,IF(OR(B3493&gt;=22,B3493&lt;=5),sel_ev_daily*(1-sel_dayshare)/8,0))</f>
        <v/>
      </c>
    </row>
    <row r="3494">
      <c r="A3494" s="6" t="inlineStr">
        <is>
          <t>2012-11-23</t>
        </is>
      </c>
      <c r="B3494" s="6" t="n">
        <v>12</v>
      </c>
      <c r="C3494" s="6" t="n">
        <v>0.51636</v>
      </c>
      <c r="D3494" s="6" t="n">
        <v>0.56038</v>
      </c>
      <c r="E3494" s="6">
        <f>C3494*sel_scale</f>
        <v/>
      </c>
      <c r="F3494" s="6">
        <f>IF(AND(B3494&gt;=10,B3494&lt;=14),sel_ev_daily*sel_dayshare/5,IF(OR(B3494&gt;=22,B3494&lt;=5),sel_ev_daily*(1-sel_dayshare)/8,0))</f>
        <v/>
      </c>
    </row>
    <row r="3495">
      <c r="A3495" s="6" t="inlineStr">
        <is>
          <t>2012-11-23</t>
        </is>
      </c>
      <c r="B3495" s="6" t="n">
        <v>13</v>
      </c>
      <c r="C3495" s="6" t="n">
        <v>0.49163</v>
      </c>
      <c r="D3495" s="6" t="n">
        <v>0.59654</v>
      </c>
      <c r="E3495" s="6">
        <f>C3495*sel_scale</f>
        <v/>
      </c>
      <c r="F3495" s="6">
        <f>IF(AND(B3495&gt;=10,B3495&lt;=14),sel_ev_daily*sel_dayshare/5,IF(OR(B3495&gt;=22,B3495&lt;=5),sel_ev_daily*(1-sel_dayshare)/8,0))</f>
        <v/>
      </c>
    </row>
    <row r="3496">
      <c r="A3496" s="6" t="inlineStr">
        <is>
          <t>2012-11-23</t>
        </is>
      </c>
      <c r="B3496" s="6" t="n">
        <v>14</v>
      </c>
      <c r="C3496" s="6" t="n">
        <v>0.45339</v>
      </c>
      <c r="D3496" s="6" t="n">
        <v>0.50432</v>
      </c>
      <c r="E3496" s="6">
        <f>C3496*sel_scale</f>
        <v/>
      </c>
      <c r="F3496" s="6">
        <f>IF(AND(B3496&gt;=10,B3496&lt;=14),sel_ev_daily*sel_dayshare/5,IF(OR(B3496&gt;=22,B3496&lt;=5),sel_ev_daily*(1-sel_dayshare)/8,0))</f>
        <v/>
      </c>
    </row>
    <row r="3497">
      <c r="A3497" s="6" t="inlineStr">
        <is>
          <t>2012-11-23</t>
        </is>
      </c>
      <c r="B3497" s="6" t="n">
        <v>15</v>
      </c>
      <c r="C3497" s="6" t="n">
        <v>0.47268</v>
      </c>
      <c r="D3497" s="6" t="n">
        <v>0.37445</v>
      </c>
      <c r="E3497" s="6">
        <f>C3497*sel_scale</f>
        <v/>
      </c>
      <c r="F3497" s="6">
        <f>IF(AND(B3497&gt;=10,B3497&lt;=14),sel_ev_daily*sel_dayshare/5,IF(OR(B3497&gt;=22,B3497&lt;=5),sel_ev_daily*(1-sel_dayshare)/8,0))</f>
        <v/>
      </c>
    </row>
    <row r="3498">
      <c r="A3498" s="6" t="inlineStr">
        <is>
          <t>2012-11-23</t>
        </is>
      </c>
      <c r="B3498" s="6" t="n">
        <v>16</v>
      </c>
      <c r="C3498" s="6" t="n">
        <v>0.53523</v>
      </c>
      <c r="D3498" s="6" t="n">
        <v>0.27085</v>
      </c>
      <c r="E3498" s="6">
        <f>C3498*sel_scale</f>
        <v/>
      </c>
      <c r="F3498" s="6">
        <f>IF(AND(B3498&gt;=10,B3498&lt;=14),sel_ev_daily*sel_dayshare/5,IF(OR(B3498&gt;=22,B3498&lt;=5),sel_ev_daily*(1-sel_dayshare)/8,0))</f>
        <v/>
      </c>
    </row>
    <row r="3499">
      <c r="A3499" s="6" t="inlineStr">
        <is>
          <t>2012-11-23</t>
        </is>
      </c>
      <c r="B3499" s="6" t="n">
        <v>17</v>
      </c>
      <c r="C3499" s="6" t="n">
        <v>0.68874</v>
      </c>
      <c r="D3499" s="6" t="n">
        <v>0.15339</v>
      </c>
      <c r="E3499" s="6">
        <f>C3499*sel_scale</f>
        <v/>
      </c>
      <c r="F3499" s="6">
        <f>IF(AND(B3499&gt;=10,B3499&lt;=14),sel_ev_daily*sel_dayshare/5,IF(OR(B3499&gt;=22,B3499&lt;=5),sel_ev_daily*(1-sel_dayshare)/8,0))</f>
        <v/>
      </c>
    </row>
    <row r="3500">
      <c r="A3500" s="6" t="inlineStr">
        <is>
          <t>2012-11-23</t>
        </is>
      </c>
      <c r="B3500" s="6" t="n">
        <v>18</v>
      </c>
      <c r="C3500" s="6" t="n">
        <v>0.67536</v>
      </c>
      <c r="D3500" s="6" t="n">
        <v>0.04621</v>
      </c>
      <c r="E3500" s="6">
        <f>C3500*sel_scale</f>
        <v/>
      </c>
      <c r="F3500" s="6">
        <f>IF(AND(B3500&gt;=10,B3500&lt;=14),sel_ev_daily*sel_dayshare/5,IF(OR(B3500&gt;=22,B3500&lt;=5),sel_ev_daily*(1-sel_dayshare)/8,0))</f>
        <v/>
      </c>
    </row>
    <row r="3501">
      <c r="A3501" s="6" t="inlineStr">
        <is>
          <t>2012-11-23</t>
        </is>
      </c>
      <c r="B3501" s="6" t="n">
        <v>19</v>
      </c>
      <c r="C3501" s="6" t="n">
        <v>0.68951</v>
      </c>
      <c r="D3501" s="6" t="n">
        <v>0.00303</v>
      </c>
      <c r="E3501" s="6">
        <f>C3501*sel_scale</f>
        <v/>
      </c>
      <c r="F3501" s="6">
        <f>IF(AND(B3501&gt;=10,B3501&lt;=14),sel_ev_daily*sel_dayshare/5,IF(OR(B3501&gt;=22,B3501&lt;=5),sel_ev_daily*(1-sel_dayshare)/8,0))</f>
        <v/>
      </c>
    </row>
    <row r="3502">
      <c r="A3502" s="6" t="inlineStr">
        <is>
          <t>2012-11-23</t>
        </is>
      </c>
      <c r="B3502" s="6" t="n">
        <v>20</v>
      </c>
      <c r="C3502" s="6" t="n">
        <v>0.73237</v>
      </c>
      <c r="D3502" s="6" t="n">
        <v>6e-05</v>
      </c>
      <c r="E3502" s="6">
        <f>C3502*sel_scale</f>
        <v/>
      </c>
      <c r="F3502" s="6">
        <f>IF(AND(B3502&gt;=10,B3502&lt;=14),sel_ev_daily*sel_dayshare/5,IF(OR(B3502&gt;=22,B3502&lt;=5),sel_ev_daily*(1-sel_dayshare)/8,0))</f>
        <v/>
      </c>
    </row>
    <row r="3503">
      <c r="A3503" s="6" t="inlineStr">
        <is>
          <t>2012-11-23</t>
        </is>
      </c>
      <c r="B3503" s="6" t="n">
        <v>21</v>
      </c>
      <c r="C3503" s="6" t="n">
        <v>0.66803</v>
      </c>
      <c r="D3503" s="6" t="n">
        <v>0.00012</v>
      </c>
      <c r="E3503" s="6">
        <f>C3503*sel_scale</f>
        <v/>
      </c>
      <c r="F3503" s="6">
        <f>IF(AND(B3503&gt;=10,B3503&lt;=14),sel_ev_daily*sel_dayshare/5,IF(OR(B3503&gt;=22,B3503&lt;=5),sel_ev_daily*(1-sel_dayshare)/8,0))</f>
        <v/>
      </c>
    </row>
    <row r="3504">
      <c r="A3504" s="6" t="inlineStr">
        <is>
          <t>2012-11-23</t>
        </is>
      </c>
      <c r="B3504" s="6" t="n">
        <v>22</v>
      </c>
      <c r="C3504" s="6" t="n">
        <v>0.72055</v>
      </c>
      <c r="D3504" s="6" t="n">
        <v>6.999999999999999e-05</v>
      </c>
      <c r="E3504" s="6">
        <f>C3504*sel_scale</f>
        <v/>
      </c>
      <c r="F3504" s="6">
        <f>IF(AND(B3504&gt;=10,B3504&lt;=14),sel_ev_daily*sel_dayshare/5,IF(OR(B3504&gt;=22,B3504&lt;=5),sel_ev_daily*(1-sel_dayshare)/8,0))</f>
        <v/>
      </c>
    </row>
    <row r="3505">
      <c r="A3505" s="6" t="inlineStr">
        <is>
          <t>2012-11-23</t>
        </is>
      </c>
      <c r="B3505" s="6" t="n">
        <v>23</v>
      </c>
      <c r="C3505" s="6" t="n">
        <v>0.77681</v>
      </c>
      <c r="D3505" s="6" t="n">
        <v>8.000000000000001e-05</v>
      </c>
      <c r="E3505" s="6">
        <f>C3505*sel_scale</f>
        <v/>
      </c>
      <c r="F3505" s="6">
        <f>IF(AND(B3505&gt;=10,B3505&lt;=14),sel_ev_daily*sel_dayshare/5,IF(OR(B3505&gt;=22,B3505&lt;=5),sel_ev_daily*(1-sel_dayshare)/8,0))</f>
        <v/>
      </c>
    </row>
    <row r="3506">
      <c r="A3506" s="6" t="inlineStr">
        <is>
          <t>2012-11-24</t>
        </is>
      </c>
      <c r="B3506" s="6" t="n">
        <v>0</v>
      </c>
      <c r="C3506" s="6" t="n">
        <v>0.77746</v>
      </c>
      <c r="D3506" s="6" t="n">
        <v>0.00011</v>
      </c>
      <c r="E3506" s="6">
        <f>C3506*sel_scale</f>
        <v/>
      </c>
      <c r="F3506" s="6">
        <f>IF(AND(B3506&gt;=10,B3506&lt;=14),sel_ev_daily*sel_dayshare/5,IF(OR(B3506&gt;=22,B3506&lt;=5),sel_ev_daily*(1-sel_dayshare)/8,0))</f>
        <v/>
      </c>
    </row>
    <row r="3507">
      <c r="A3507" s="6" t="inlineStr">
        <is>
          <t>2012-11-24</t>
        </is>
      </c>
      <c r="B3507" s="6" t="n">
        <v>1</v>
      </c>
      <c r="C3507" s="6" t="n">
        <v>0.80543</v>
      </c>
      <c r="D3507" s="6" t="n">
        <v>6.999999999999999e-05</v>
      </c>
      <c r="E3507" s="6">
        <f>C3507*sel_scale</f>
        <v/>
      </c>
      <c r="F3507" s="6">
        <f>IF(AND(B3507&gt;=10,B3507&lt;=14),sel_ev_daily*sel_dayshare/5,IF(OR(B3507&gt;=22,B3507&lt;=5),sel_ev_daily*(1-sel_dayshare)/8,0))</f>
        <v/>
      </c>
    </row>
    <row r="3508">
      <c r="A3508" s="6" t="inlineStr">
        <is>
          <t>2012-11-24</t>
        </is>
      </c>
      <c r="B3508" s="6" t="n">
        <v>2</v>
      </c>
      <c r="C3508" s="6" t="n">
        <v>0.54145</v>
      </c>
      <c r="D3508" s="6" t="n">
        <v>0.00013</v>
      </c>
      <c r="E3508" s="6">
        <f>C3508*sel_scale</f>
        <v/>
      </c>
      <c r="F3508" s="6">
        <f>IF(AND(B3508&gt;=10,B3508&lt;=14),sel_ev_daily*sel_dayshare/5,IF(OR(B3508&gt;=22,B3508&lt;=5),sel_ev_daily*(1-sel_dayshare)/8,0))</f>
        <v/>
      </c>
    </row>
    <row r="3509">
      <c r="A3509" s="6" t="inlineStr">
        <is>
          <t>2012-11-24</t>
        </is>
      </c>
      <c r="B3509" s="6" t="n">
        <v>3</v>
      </c>
      <c r="C3509" s="6" t="n">
        <v>0.38979</v>
      </c>
      <c r="D3509" s="6" t="n">
        <v>3e-05</v>
      </c>
      <c r="E3509" s="6">
        <f>C3509*sel_scale</f>
        <v/>
      </c>
      <c r="F3509" s="6">
        <f>IF(AND(B3509&gt;=10,B3509&lt;=14),sel_ev_daily*sel_dayshare/5,IF(OR(B3509&gt;=22,B3509&lt;=5),sel_ev_daily*(1-sel_dayshare)/8,0))</f>
        <v/>
      </c>
    </row>
    <row r="3510">
      <c r="A3510" s="6" t="inlineStr">
        <is>
          <t>2012-11-24</t>
        </is>
      </c>
      <c r="B3510" s="6" t="n">
        <v>4</v>
      </c>
      <c r="C3510" s="6" t="n">
        <v>0.37644</v>
      </c>
      <c r="D3510" s="6" t="n">
        <v>0.0001</v>
      </c>
      <c r="E3510" s="6">
        <f>C3510*sel_scale</f>
        <v/>
      </c>
      <c r="F3510" s="6">
        <f>IF(AND(B3510&gt;=10,B3510&lt;=14),sel_ev_daily*sel_dayshare/5,IF(OR(B3510&gt;=22,B3510&lt;=5),sel_ev_daily*(1-sel_dayshare)/8,0))</f>
        <v/>
      </c>
    </row>
    <row r="3511">
      <c r="A3511" s="6" t="inlineStr">
        <is>
          <t>2012-11-24</t>
        </is>
      </c>
      <c r="B3511" s="6" t="n">
        <v>5</v>
      </c>
      <c r="C3511" s="6" t="n">
        <v>0.43301</v>
      </c>
      <c r="D3511" s="6" t="n">
        <v>0.0001</v>
      </c>
      <c r="E3511" s="6">
        <f>C3511*sel_scale</f>
        <v/>
      </c>
      <c r="F3511" s="6">
        <f>IF(AND(B3511&gt;=10,B3511&lt;=14),sel_ev_daily*sel_dayshare/5,IF(OR(B3511&gt;=22,B3511&lt;=5),sel_ev_daily*(1-sel_dayshare)/8,0))</f>
        <v/>
      </c>
    </row>
    <row r="3512">
      <c r="A3512" s="6" t="inlineStr">
        <is>
          <t>2012-11-24</t>
        </is>
      </c>
      <c r="B3512" s="6" t="n">
        <v>6</v>
      </c>
      <c r="C3512" s="6" t="n">
        <v>0.47075</v>
      </c>
      <c r="D3512" s="6" t="n">
        <v>0.02637</v>
      </c>
      <c r="E3512" s="6">
        <f>C3512*sel_scale</f>
        <v/>
      </c>
      <c r="F3512" s="6">
        <f>IF(AND(B3512&gt;=10,B3512&lt;=14),sel_ev_daily*sel_dayshare/5,IF(OR(B3512&gt;=22,B3512&lt;=5),sel_ev_daily*(1-sel_dayshare)/8,0))</f>
        <v/>
      </c>
    </row>
    <row r="3513">
      <c r="A3513" s="6" t="inlineStr">
        <is>
          <t>2012-11-24</t>
        </is>
      </c>
      <c r="B3513" s="6" t="n">
        <v>7</v>
      </c>
      <c r="C3513" s="6" t="n">
        <v>0.59068</v>
      </c>
      <c r="D3513" s="6" t="n">
        <v>0.1073</v>
      </c>
      <c r="E3513" s="6">
        <f>C3513*sel_scale</f>
        <v/>
      </c>
      <c r="F3513" s="6">
        <f>IF(AND(B3513&gt;=10,B3513&lt;=14),sel_ev_daily*sel_dayshare/5,IF(OR(B3513&gt;=22,B3513&lt;=5),sel_ev_daily*(1-sel_dayshare)/8,0))</f>
        <v/>
      </c>
    </row>
    <row r="3514">
      <c r="A3514" s="6" t="inlineStr">
        <is>
          <t>2012-11-24</t>
        </is>
      </c>
      <c r="B3514" s="6" t="n">
        <v>8</v>
      </c>
      <c r="C3514" s="6" t="n">
        <v>0.63964</v>
      </c>
      <c r="D3514" s="6" t="n">
        <v>0.27177</v>
      </c>
      <c r="E3514" s="6">
        <f>C3514*sel_scale</f>
        <v/>
      </c>
      <c r="F3514" s="6">
        <f>IF(AND(B3514&gt;=10,B3514&lt;=14),sel_ev_daily*sel_dayshare/5,IF(OR(B3514&gt;=22,B3514&lt;=5),sel_ev_daily*(1-sel_dayshare)/8,0))</f>
        <v/>
      </c>
    </row>
    <row r="3515">
      <c r="A3515" s="6" t="inlineStr">
        <is>
          <t>2012-11-24</t>
        </is>
      </c>
      <c r="B3515" s="6" t="n">
        <v>9</v>
      </c>
      <c r="C3515" s="6" t="n">
        <v>0.68987</v>
      </c>
      <c r="D3515" s="6" t="n">
        <v>0.39569</v>
      </c>
      <c r="E3515" s="6">
        <f>C3515*sel_scale</f>
        <v/>
      </c>
      <c r="F3515" s="6">
        <f>IF(AND(B3515&gt;=10,B3515&lt;=14),sel_ev_daily*sel_dayshare/5,IF(OR(B3515&gt;=22,B3515&lt;=5),sel_ev_daily*(1-sel_dayshare)/8,0))</f>
        <v/>
      </c>
    </row>
    <row r="3516">
      <c r="A3516" s="6" t="inlineStr">
        <is>
          <t>2012-11-24</t>
        </is>
      </c>
      <c r="B3516" s="6" t="n">
        <v>10</v>
      </c>
      <c r="C3516" s="6" t="n">
        <v>0.63593</v>
      </c>
      <c r="D3516" s="6" t="n">
        <v>0.38094</v>
      </c>
      <c r="E3516" s="6">
        <f>C3516*sel_scale</f>
        <v/>
      </c>
      <c r="F3516" s="6">
        <f>IF(AND(B3516&gt;=10,B3516&lt;=14),sel_ev_daily*sel_dayshare/5,IF(OR(B3516&gt;=22,B3516&lt;=5),sel_ev_daily*(1-sel_dayshare)/8,0))</f>
        <v/>
      </c>
    </row>
    <row r="3517">
      <c r="A3517" s="6" t="inlineStr">
        <is>
          <t>2012-11-24</t>
        </is>
      </c>
      <c r="B3517" s="6" t="n">
        <v>11</v>
      </c>
      <c r="C3517" s="6" t="n">
        <v>0.62337</v>
      </c>
      <c r="D3517" s="6" t="n">
        <v>0.4306</v>
      </c>
      <c r="E3517" s="6">
        <f>C3517*sel_scale</f>
        <v/>
      </c>
      <c r="F3517" s="6">
        <f>IF(AND(B3517&gt;=10,B3517&lt;=14),sel_ev_daily*sel_dayshare/5,IF(OR(B3517&gt;=22,B3517&lt;=5),sel_ev_daily*(1-sel_dayshare)/8,0))</f>
        <v/>
      </c>
    </row>
    <row r="3518">
      <c r="A3518" s="6" t="inlineStr">
        <is>
          <t>2012-11-24</t>
        </is>
      </c>
      <c r="B3518" s="6" t="n">
        <v>12</v>
      </c>
      <c r="C3518" s="6" t="n">
        <v>0.63814</v>
      </c>
      <c r="D3518" s="6" t="n">
        <v>0.47463</v>
      </c>
      <c r="E3518" s="6">
        <f>C3518*sel_scale</f>
        <v/>
      </c>
      <c r="F3518" s="6">
        <f>IF(AND(B3518&gt;=10,B3518&lt;=14),sel_ev_daily*sel_dayshare/5,IF(OR(B3518&gt;=22,B3518&lt;=5),sel_ev_daily*(1-sel_dayshare)/8,0))</f>
        <v/>
      </c>
    </row>
    <row r="3519">
      <c r="A3519" s="6" t="inlineStr">
        <is>
          <t>2012-11-24</t>
        </is>
      </c>
      <c r="B3519" s="6" t="n">
        <v>13</v>
      </c>
      <c r="C3519" s="6" t="n">
        <v>0.59385</v>
      </c>
      <c r="D3519" s="6" t="n">
        <v>0.5755</v>
      </c>
      <c r="E3519" s="6">
        <f>C3519*sel_scale</f>
        <v/>
      </c>
      <c r="F3519" s="6">
        <f>IF(AND(B3519&gt;=10,B3519&lt;=14),sel_ev_daily*sel_dayshare/5,IF(OR(B3519&gt;=22,B3519&lt;=5),sel_ev_daily*(1-sel_dayshare)/8,0))</f>
        <v/>
      </c>
    </row>
    <row r="3520">
      <c r="A3520" s="6" t="inlineStr">
        <is>
          <t>2012-11-24</t>
        </is>
      </c>
      <c r="B3520" s="6" t="n">
        <v>14</v>
      </c>
      <c r="C3520" s="6" t="n">
        <v>0.56829</v>
      </c>
      <c r="D3520" s="6" t="n">
        <v>0.6216</v>
      </c>
      <c r="E3520" s="6">
        <f>C3520*sel_scale</f>
        <v/>
      </c>
      <c r="F3520" s="6">
        <f>IF(AND(B3520&gt;=10,B3520&lt;=14),sel_ev_daily*sel_dayshare/5,IF(OR(B3520&gt;=22,B3520&lt;=5),sel_ev_daily*(1-sel_dayshare)/8,0))</f>
        <v/>
      </c>
    </row>
    <row r="3521">
      <c r="A3521" s="6" t="inlineStr">
        <is>
          <t>2012-11-24</t>
        </is>
      </c>
      <c r="B3521" s="6" t="n">
        <v>15</v>
      </c>
      <c r="C3521" s="6" t="n">
        <v>0.5614</v>
      </c>
      <c r="D3521" s="6" t="n">
        <v>0.54991</v>
      </c>
      <c r="E3521" s="6">
        <f>C3521*sel_scale</f>
        <v/>
      </c>
      <c r="F3521" s="6">
        <f>IF(AND(B3521&gt;=10,B3521&lt;=14),sel_ev_daily*sel_dayshare/5,IF(OR(B3521&gt;=22,B3521&lt;=5),sel_ev_daily*(1-sel_dayshare)/8,0))</f>
        <v/>
      </c>
    </row>
    <row r="3522">
      <c r="A3522" s="6" t="inlineStr">
        <is>
          <t>2012-11-24</t>
        </is>
      </c>
      <c r="B3522" s="6" t="n">
        <v>16</v>
      </c>
      <c r="C3522" s="6" t="n">
        <v>0.5940800000000001</v>
      </c>
      <c r="D3522" s="6" t="n">
        <v>0.39568</v>
      </c>
      <c r="E3522" s="6">
        <f>C3522*sel_scale</f>
        <v/>
      </c>
      <c r="F3522" s="6">
        <f>IF(AND(B3522&gt;=10,B3522&lt;=14),sel_ev_daily*sel_dayshare/5,IF(OR(B3522&gt;=22,B3522&lt;=5),sel_ev_daily*(1-sel_dayshare)/8,0))</f>
        <v/>
      </c>
    </row>
    <row r="3523">
      <c r="A3523" s="6" t="inlineStr">
        <is>
          <t>2012-11-24</t>
        </is>
      </c>
      <c r="B3523" s="6" t="n">
        <v>17</v>
      </c>
      <c r="C3523" s="6" t="n">
        <v>0.76385</v>
      </c>
      <c r="D3523" s="6" t="n">
        <v>0.20491</v>
      </c>
      <c r="E3523" s="6">
        <f>C3523*sel_scale</f>
        <v/>
      </c>
      <c r="F3523" s="6">
        <f>IF(AND(B3523&gt;=10,B3523&lt;=14),sel_ev_daily*sel_dayshare/5,IF(OR(B3523&gt;=22,B3523&lt;=5),sel_ev_daily*(1-sel_dayshare)/8,0))</f>
        <v/>
      </c>
    </row>
    <row r="3524">
      <c r="A3524" s="6" t="inlineStr">
        <is>
          <t>2012-11-24</t>
        </is>
      </c>
      <c r="B3524" s="6" t="n">
        <v>18</v>
      </c>
      <c r="C3524" s="6" t="n">
        <v>0.73755</v>
      </c>
      <c r="D3524" s="6" t="n">
        <v>0.05923</v>
      </c>
      <c r="E3524" s="6">
        <f>C3524*sel_scale</f>
        <v/>
      </c>
      <c r="F3524" s="6">
        <f>IF(AND(B3524&gt;=10,B3524&lt;=14),sel_ev_daily*sel_dayshare/5,IF(OR(B3524&gt;=22,B3524&lt;=5),sel_ev_daily*(1-sel_dayshare)/8,0))</f>
        <v/>
      </c>
    </row>
    <row r="3525">
      <c r="A3525" s="6" t="inlineStr">
        <is>
          <t>2012-11-24</t>
        </is>
      </c>
      <c r="B3525" s="6" t="n">
        <v>19</v>
      </c>
      <c r="C3525" s="6" t="n">
        <v>0.7337900000000001</v>
      </c>
      <c r="D3525" s="6" t="n">
        <v>0.00185</v>
      </c>
      <c r="E3525" s="6">
        <f>C3525*sel_scale</f>
        <v/>
      </c>
      <c r="F3525" s="6">
        <f>IF(AND(B3525&gt;=10,B3525&lt;=14),sel_ev_daily*sel_dayshare/5,IF(OR(B3525&gt;=22,B3525&lt;=5),sel_ev_daily*(1-sel_dayshare)/8,0))</f>
        <v/>
      </c>
    </row>
    <row r="3526">
      <c r="A3526" s="6" t="inlineStr">
        <is>
          <t>2012-11-24</t>
        </is>
      </c>
      <c r="B3526" s="6" t="n">
        <v>20</v>
      </c>
      <c r="C3526" s="6" t="n">
        <v>0.78035</v>
      </c>
      <c r="D3526" s="6" t="n">
        <v>0.0002</v>
      </c>
      <c r="E3526" s="6">
        <f>C3526*sel_scale</f>
        <v/>
      </c>
      <c r="F3526" s="6">
        <f>IF(AND(B3526&gt;=10,B3526&lt;=14),sel_ev_daily*sel_dayshare/5,IF(OR(B3526&gt;=22,B3526&lt;=5),sel_ev_daily*(1-sel_dayshare)/8,0))</f>
        <v/>
      </c>
    </row>
    <row r="3527">
      <c r="A3527" s="6" t="inlineStr">
        <is>
          <t>2012-11-24</t>
        </is>
      </c>
      <c r="B3527" s="6" t="n">
        <v>21</v>
      </c>
      <c r="C3527" s="6" t="n">
        <v>0.6985</v>
      </c>
      <c r="D3527" s="6" t="n">
        <v>5e-05</v>
      </c>
      <c r="E3527" s="6">
        <f>C3527*sel_scale</f>
        <v/>
      </c>
      <c r="F3527" s="6">
        <f>IF(AND(B3527&gt;=10,B3527&lt;=14),sel_ev_daily*sel_dayshare/5,IF(OR(B3527&gt;=22,B3527&lt;=5),sel_ev_daily*(1-sel_dayshare)/8,0))</f>
        <v/>
      </c>
    </row>
    <row r="3528">
      <c r="A3528" s="6" t="inlineStr">
        <is>
          <t>2012-11-24</t>
        </is>
      </c>
      <c r="B3528" s="6" t="n">
        <v>22</v>
      </c>
      <c r="C3528" s="6" t="n">
        <v>0.69797</v>
      </c>
      <c r="D3528" s="6" t="n">
        <v>0.00011</v>
      </c>
      <c r="E3528" s="6">
        <f>C3528*sel_scale</f>
        <v/>
      </c>
      <c r="F3528" s="6">
        <f>IF(AND(B3528&gt;=10,B3528&lt;=14),sel_ev_daily*sel_dayshare/5,IF(OR(B3528&gt;=22,B3528&lt;=5),sel_ev_daily*(1-sel_dayshare)/8,0))</f>
        <v/>
      </c>
    </row>
    <row r="3529">
      <c r="A3529" s="6" t="inlineStr">
        <is>
          <t>2012-11-24</t>
        </is>
      </c>
      <c r="B3529" s="6" t="n">
        <v>23</v>
      </c>
      <c r="C3529" s="6" t="n">
        <v>0.78696</v>
      </c>
      <c r="D3529" s="6" t="n">
        <v>0.00016</v>
      </c>
      <c r="E3529" s="6">
        <f>C3529*sel_scale</f>
        <v/>
      </c>
      <c r="F3529" s="6">
        <f>IF(AND(B3529&gt;=10,B3529&lt;=14),sel_ev_daily*sel_dayshare/5,IF(OR(B3529&gt;=22,B3529&lt;=5),sel_ev_daily*(1-sel_dayshare)/8,0))</f>
        <v/>
      </c>
    </row>
    <row r="3530">
      <c r="A3530" s="6" t="inlineStr">
        <is>
          <t>2012-11-25</t>
        </is>
      </c>
      <c r="B3530" s="6" t="n">
        <v>0</v>
      </c>
      <c r="C3530" s="6" t="n">
        <v>0.80245</v>
      </c>
      <c r="D3530" s="6" t="n">
        <v>5e-05</v>
      </c>
      <c r="E3530" s="6">
        <f>C3530*sel_scale</f>
        <v/>
      </c>
      <c r="F3530" s="6">
        <f>IF(AND(B3530&gt;=10,B3530&lt;=14),sel_ev_daily*sel_dayshare/5,IF(OR(B3530&gt;=22,B3530&lt;=5),sel_ev_daily*(1-sel_dayshare)/8,0))</f>
        <v/>
      </c>
    </row>
    <row r="3531">
      <c r="A3531" s="6" t="inlineStr">
        <is>
          <t>2012-11-25</t>
        </is>
      </c>
      <c r="B3531" s="6" t="n">
        <v>1</v>
      </c>
      <c r="C3531" s="6" t="n">
        <v>0.79481</v>
      </c>
      <c r="D3531" s="6" t="n">
        <v>6.999999999999999e-05</v>
      </c>
      <c r="E3531" s="6">
        <f>C3531*sel_scale</f>
        <v/>
      </c>
      <c r="F3531" s="6">
        <f>IF(AND(B3531&gt;=10,B3531&lt;=14),sel_ev_daily*sel_dayshare/5,IF(OR(B3531&gt;=22,B3531&lt;=5),sel_ev_daily*(1-sel_dayshare)/8,0))</f>
        <v/>
      </c>
    </row>
    <row r="3532">
      <c r="A3532" s="6" t="inlineStr">
        <is>
          <t>2012-11-25</t>
        </is>
      </c>
      <c r="B3532" s="6" t="n">
        <v>2</v>
      </c>
      <c r="C3532" s="6" t="n">
        <v>0.52733</v>
      </c>
      <c r="D3532" s="6" t="n">
        <v>6.999999999999999e-05</v>
      </c>
      <c r="E3532" s="6">
        <f>C3532*sel_scale</f>
        <v/>
      </c>
      <c r="F3532" s="6">
        <f>IF(AND(B3532&gt;=10,B3532&lt;=14),sel_ev_daily*sel_dayshare/5,IF(OR(B3532&gt;=22,B3532&lt;=5),sel_ev_daily*(1-sel_dayshare)/8,0))</f>
        <v/>
      </c>
    </row>
    <row r="3533">
      <c r="A3533" s="6" t="inlineStr">
        <is>
          <t>2012-11-25</t>
        </is>
      </c>
      <c r="B3533" s="6" t="n">
        <v>3</v>
      </c>
      <c r="C3533" s="6" t="n">
        <v>0.42492</v>
      </c>
      <c r="D3533" s="6" t="n">
        <v>5e-05</v>
      </c>
      <c r="E3533" s="6">
        <f>C3533*sel_scale</f>
        <v/>
      </c>
      <c r="F3533" s="6">
        <f>IF(AND(B3533&gt;=10,B3533&lt;=14),sel_ev_daily*sel_dayshare/5,IF(OR(B3533&gt;=22,B3533&lt;=5),sel_ev_daily*(1-sel_dayshare)/8,0))</f>
        <v/>
      </c>
    </row>
    <row r="3534">
      <c r="A3534" s="6" t="inlineStr">
        <is>
          <t>2012-11-25</t>
        </is>
      </c>
      <c r="B3534" s="6" t="n">
        <v>4</v>
      </c>
      <c r="C3534" s="6" t="n">
        <v>0.3976</v>
      </c>
      <c r="D3534" s="6" t="n">
        <v>5e-05</v>
      </c>
      <c r="E3534" s="6">
        <f>C3534*sel_scale</f>
        <v/>
      </c>
      <c r="F3534" s="6">
        <f>IF(AND(B3534&gt;=10,B3534&lt;=14),sel_ev_daily*sel_dayshare/5,IF(OR(B3534&gt;=22,B3534&lt;=5),sel_ev_daily*(1-sel_dayshare)/8,0))</f>
        <v/>
      </c>
    </row>
    <row r="3535">
      <c r="A3535" s="6" t="inlineStr">
        <is>
          <t>2012-11-25</t>
        </is>
      </c>
      <c r="B3535" s="6" t="n">
        <v>5</v>
      </c>
      <c r="C3535" s="6" t="n">
        <v>0.41064</v>
      </c>
      <c r="D3535" s="6" t="n">
        <v>0.0001</v>
      </c>
      <c r="E3535" s="6">
        <f>C3535*sel_scale</f>
        <v/>
      </c>
      <c r="F3535" s="6">
        <f>IF(AND(B3535&gt;=10,B3535&lt;=14),sel_ev_daily*sel_dayshare/5,IF(OR(B3535&gt;=22,B3535&lt;=5),sel_ev_daily*(1-sel_dayshare)/8,0))</f>
        <v/>
      </c>
    </row>
    <row r="3536">
      <c r="A3536" s="6" t="inlineStr">
        <is>
          <t>2012-11-25</t>
        </is>
      </c>
      <c r="B3536" s="6" t="n">
        <v>6</v>
      </c>
      <c r="C3536" s="6" t="n">
        <v>0.46097</v>
      </c>
      <c r="D3536" s="6" t="n">
        <v>0.03187</v>
      </c>
      <c r="E3536" s="6">
        <f>C3536*sel_scale</f>
        <v/>
      </c>
      <c r="F3536" s="6">
        <f>IF(AND(B3536&gt;=10,B3536&lt;=14),sel_ev_daily*sel_dayshare/5,IF(OR(B3536&gt;=22,B3536&lt;=5),sel_ev_daily*(1-sel_dayshare)/8,0))</f>
        <v/>
      </c>
    </row>
    <row r="3537">
      <c r="A3537" s="6" t="inlineStr">
        <is>
          <t>2012-11-25</t>
        </is>
      </c>
      <c r="B3537" s="6" t="n">
        <v>7</v>
      </c>
      <c r="C3537" s="6" t="n">
        <v>0.52328</v>
      </c>
      <c r="D3537" s="6" t="n">
        <v>0.15005</v>
      </c>
      <c r="E3537" s="6">
        <f>C3537*sel_scale</f>
        <v/>
      </c>
      <c r="F3537" s="6">
        <f>IF(AND(B3537&gt;=10,B3537&lt;=14),sel_ev_daily*sel_dayshare/5,IF(OR(B3537&gt;=22,B3537&lt;=5),sel_ev_daily*(1-sel_dayshare)/8,0))</f>
        <v/>
      </c>
    </row>
    <row r="3538">
      <c r="A3538" s="6" t="inlineStr">
        <is>
          <t>2012-11-25</t>
        </is>
      </c>
      <c r="B3538" s="6" t="n">
        <v>8</v>
      </c>
      <c r="C3538" s="6" t="n">
        <v>0.60414</v>
      </c>
      <c r="D3538" s="6" t="n">
        <v>0.32575</v>
      </c>
      <c r="E3538" s="6">
        <f>C3538*sel_scale</f>
        <v/>
      </c>
      <c r="F3538" s="6">
        <f>IF(AND(B3538&gt;=10,B3538&lt;=14),sel_ev_daily*sel_dayshare/5,IF(OR(B3538&gt;=22,B3538&lt;=5),sel_ev_daily*(1-sel_dayshare)/8,0))</f>
        <v/>
      </c>
    </row>
    <row r="3539">
      <c r="A3539" s="6" t="inlineStr">
        <is>
          <t>2012-11-25</t>
        </is>
      </c>
      <c r="B3539" s="6" t="n">
        <v>9</v>
      </c>
      <c r="C3539" s="6" t="n">
        <v>0.6492</v>
      </c>
      <c r="D3539" s="6" t="n">
        <v>0.4988</v>
      </c>
      <c r="E3539" s="6">
        <f>C3539*sel_scale</f>
        <v/>
      </c>
      <c r="F3539" s="6">
        <f>IF(AND(B3539&gt;=10,B3539&lt;=14),sel_ev_daily*sel_dayshare/5,IF(OR(B3539&gt;=22,B3539&lt;=5),sel_ev_daily*(1-sel_dayshare)/8,0))</f>
        <v/>
      </c>
    </row>
    <row r="3540">
      <c r="A3540" s="6" t="inlineStr">
        <is>
          <t>2012-11-25</t>
        </is>
      </c>
      <c r="B3540" s="6" t="n">
        <v>10</v>
      </c>
      <c r="C3540" s="6" t="n">
        <v>0.6663</v>
      </c>
      <c r="D3540" s="6" t="n">
        <v>0.6298899999999999</v>
      </c>
      <c r="E3540" s="6">
        <f>C3540*sel_scale</f>
        <v/>
      </c>
      <c r="F3540" s="6">
        <f>IF(AND(B3540&gt;=10,B3540&lt;=14),sel_ev_daily*sel_dayshare/5,IF(OR(B3540&gt;=22,B3540&lt;=5),sel_ev_daily*(1-sel_dayshare)/8,0))</f>
        <v/>
      </c>
    </row>
    <row r="3541">
      <c r="A3541" s="6" t="inlineStr">
        <is>
          <t>2012-11-25</t>
        </is>
      </c>
      <c r="B3541" s="6" t="n">
        <v>11</v>
      </c>
      <c r="C3541" s="6" t="n">
        <v>0.738</v>
      </c>
      <c r="D3541" s="6" t="n">
        <v>0.70321</v>
      </c>
      <c r="E3541" s="6">
        <f>C3541*sel_scale</f>
        <v/>
      </c>
      <c r="F3541" s="6">
        <f>IF(AND(B3541&gt;=10,B3541&lt;=14),sel_ev_daily*sel_dayshare/5,IF(OR(B3541&gt;=22,B3541&lt;=5),sel_ev_daily*(1-sel_dayshare)/8,0))</f>
        <v/>
      </c>
    </row>
    <row r="3542">
      <c r="A3542" s="6" t="inlineStr">
        <is>
          <t>2012-11-25</t>
        </is>
      </c>
      <c r="B3542" s="6" t="n">
        <v>12</v>
      </c>
      <c r="C3542" s="6" t="n">
        <v>0.78008</v>
      </c>
      <c r="D3542" s="6" t="n">
        <v>0.6985</v>
      </c>
      <c r="E3542" s="6">
        <f>C3542*sel_scale</f>
        <v/>
      </c>
      <c r="F3542" s="6">
        <f>IF(AND(B3542&gt;=10,B3542&lt;=14),sel_ev_daily*sel_dayshare/5,IF(OR(B3542&gt;=22,B3542&lt;=5),sel_ev_daily*(1-sel_dayshare)/8,0))</f>
        <v/>
      </c>
    </row>
    <row r="3543">
      <c r="A3543" s="6" t="inlineStr">
        <is>
          <t>2012-11-25</t>
        </is>
      </c>
      <c r="B3543" s="6" t="n">
        <v>13</v>
      </c>
      <c r="C3543" s="6" t="n">
        <v>0.82362</v>
      </c>
      <c r="D3543" s="6" t="n">
        <v>0.63868</v>
      </c>
      <c r="E3543" s="6">
        <f>C3543*sel_scale</f>
        <v/>
      </c>
      <c r="F3543" s="6">
        <f>IF(AND(B3543&gt;=10,B3543&lt;=14),sel_ev_daily*sel_dayshare/5,IF(OR(B3543&gt;=22,B3543&lt;=5),sel_ev_daily*(1-sel_dayshare)/8,0))</f>
        <v/>
      </c>
    </row>
    <row r="3544">
      <c r="A3544" s="6" t="inlineStr">
        <is>
          <t>2012-11-25</t>
        </is>
      </c>
      <c r="B3544" s="6" t="n">
        <v>14</v>
      </c>
      <c r="C3544" s="6" t="n">
        <v>0.87705</v>
      </c>
      <c r="D3544" s="6" t="n">
        <v>0.63718</v>
      </c>
      <c r="E3544" s="6">
        <f>C3544*sel_scale</f>
        <v/>
      </c>
      <c r="F3544" s="6">
        <f>IF(AND(B3544&gt;=10,B3544&lt;=14),sel_ev_daily*sel_dayshare/5,IF(OR(B3544&gt;=22,B3544&lt;=5),sel_ev_daily*(1-sel_dayshare)/8,0))</f>
        <v/>
      </c>
    </row>
    <row r="3545">
      <c r="A3545" s="6" t="inlineStr">
        <is>
          <t>2012-11-25</t>
        </is>
      </c>
      <c r="B3545" s="6" t="n">
        <v>15</v>
      </c>
      <c r="C3545" s="6" t="n">
        <v>0.95051</v>
      </c>
      <c r="D3545" s="6" t="n">
        <v>0.50929</v>
      </c>
      <c r="E3545" s="6">
        <f>C3545*sel_scale</f>
        <v/>
      </c>
      <c r="F3545" s="6">
        <f>IF(AND(B3545&gt;=10,B3545&lt;=14),sel_ev_daily*sel_dayshare/5,IF(OR(B3545&gt;=22,B3545&lt;=5),sel_ev_daily*(1-sel_dayshare)/8,0))</f>
        <v/>
      </c>
    </row>
    <row r="3546">
      <c r="A3546" s="6" t="inlineStr">
        <is>
          <t>2012-11-25</t>
        </is>
      </c>
      <c r="B3546" s="6" t="n">
        <v>16</v>
      </c>
      <c r="C3546" s="6" t="n">
        <v>1.00095</v>
      </c>
      <c r="D3546" s="6" t="n">
        <v>0.36334</v>
      </c>
      <c r="E3546" s="6">
        <f>C3546*sel_scale</f>
        <v/>
      </c>
      <c r="F3546" s="6">
        <f>IF(AND(B3546&gt;=10,B3546&lt;=14),sel_ev_daily*sel_dayshare/5,IF(OR(B3546&gt;=22,B3546&lt;=5),sel_ev_daily*(1-sel_dayshare)/8,0))</f>
        <v/>
      </c>
    </row>
    <row r="3547">
      <c r="A3547" s="6" t="inlineStr">
        <is>
          <t>2012-11-25</t>
        </is>
      </c>
      <c r="B3547" s="6" t="n">
        <v>17</v>
      </c>
      <c r="C3547" s="6" t="n">
        <v>1.10786</v>
      </c>
      <c r="D3547" s="6" t="n">
        <v>0.19955</v>
      </c>
      <c r="E3547" s="6">
        <f>C3547*sel_scale</f>
        <v/>
      </c>
      <c r="F3547" s="6">
        <f>IF(AND(B3547&gt;=10,B3547&lt;=14),sel_ev_daily*sel_dayshare/5,IF(OR(B3547&gt;=22,B3547&lt;=5),sel_ev_daily*(1-sel_dayshare)/8,0))</f>
        <v/>
      </c>
    </row>
    <row r="3548">
      <c r="A3548" s="6" t="inlineStr">
        <is>
          <t>2012-11-25</t>
        </is>
      </c>
      <c r="B3548" s="6" t="n">
        <v>18</v>
      </c>
      <c r="C3548" s="6" t="n">
        <v>1.11303</v>
      </c>
      <c r="D3548" s="6" t="n">
        <v>0.05574</v>
      </c>
      <c r="E3548" s="6">
        <f>C3548*sel_scale</f>
        <v/>
      </c>
      <c r="F3548" s="6">
        <f>IF(AND(B3548&gt;=10,B3548&lt;=14),sel_ev_daily*sel_dayshare/5,IF(OR(B3548&gt;=22,B3548&lt;=5),sel_ev_daily*(1-sel_dayshare)/8,0))</f>
        <v/>
      </c>
    </row>
    <row r="3549">
      <c r="A3549" s="6" t="inlineStr">
        <is>
          <t>2012-11-25</t>
        </is>
      </c>
      <c r="B3549" s="6" t="n">
        <v>19</v>
      </c>
      <c r="C3549" s="6" t="n">
        <v>1.00047</v>
      </c>
      <c r="D3549" s="6" t="n">
        <v>0.00358</v>
      </c>
      <c r="E3549" s="6">
        <f>C3549*sel_scale</f>
        <v/>
      </c>
      <c r="F3549" s="6">
        <f>IF(AND(B3549&gt;=10,B3549&lt;=14),sel_ev_daily*sel_dayshare/5,IF(OR(B3549&gt;=22,B3549&lt;=5),sel_ev_daily*(1-sel_dayshare)/8,0))</f>
        <v/>
      </c>
    </row>
    <row r="3550">
      <c r="A3550" s="6" t="inlineStr">
        <is>
          <t>2012-11-25</t>
        </is>
      </c>
      <c r="B3550" s="6" t="n">
        <v>20</v>
      </c>
      <c r="C3550" s="6" t="n">
        <v>1.00086</v>
      </c>
      <c r="D3550" s="6" t="n">
        <v>0.00012</v>
      </c>
      <c r="E3550" s="6">
        <f>C3550*sel_scale</f>
        <v/>
      </c>
      <c r="F3550" s="6">
        <f>IF(AND(B3550&gt;=10,B3550&lt;=14),sel_ev_daily*sel_dayshare/5,IF(OR(B3550&gt;=22,B3550&lt;=5),sel_ev_daily*(1-sel_dayshare)/8,0))</f>
        <v/>
      </c>
    </row>
    <row r="3551">
      <c r="A3551" s="6" t="inlineStr">
        <is>
          <t>2012-11-25</t>
        </is>
      </c>
      <c r="B3551" s="6" t="n">
        <v>21</v>
      </c>
      <c r="C3551" s="6" t="n">
        <v>0.93428</v>
      </c>
      <c r="D3551" s="6" t="n">
        <v>8.000000000000001e-05</v>
      </c>
      <c r="E3551" s="6">
        <f>C3551*sel_scale</f>
        <v/>
      </c>
      <c r="F3551" s="6">
        <f>IF(AND(B3551&gt;=10,B3551&lt;=14),sel_ev_daily*sel_dayshare/5,IF(OR(B3551&gt;=22,B3551&lt;=5),sel_ev_daily*(1-sel_dayshare)/8,0))</f>
        <v/>
      </c>
    </row>
    <row r="3552">
      <c r="A3552" s="6" t="inlineStr">
        <is>
          <t>2012-11-25</t>
        </is>
      </c>
      <c r="B3552" s="6" t="n">
        <v>22</v>
      </c>
      <c r="C3552" s="6" t="n">
        <v>0.8058</v>
      </c>
      <c r="D3552" s="6" t="n">
        <v>9.000000000000001e-05</v>
      </c>
      <c r="E3552" s="6">
        <f>C3552*sel_scale</f>
        <v/>
      </c>
      <c r="F3552" s="6">
        <f>IF(AND(B3552&gt;=10,B3552&lt;=14),sel_ev_daily*sel_dayshare/5,IF(OR(B3552&gt;=22,B3552&lt;=5),sel_ev_daily*(1-sel_dayshare)/8,0))</f>
        <v/>
      </c>
    </row>
    <row r="3553">
      <c r="A3553" s="6" t="inlineStr">
        <is>
          <t>2012-11-25</t>
        </is>
      </c>
      <c r="B3553" s="6" t="n">
        <v>23</v>
      </c>
      <c r="C3553" s="6" t="n">
        <v>0.76892</v>
      </c>
      <c r="D3553" s="6" t="n">
        <v>6.999999999999999e-05</v>
      </c>
      <c r="E3553" s="6">
        <f>C3553*sel_scale</f>
        <v/>
      </c>
      <c r="F3553" s="6">
        <f>IF(AND(B3553&gt;=10,B3553&lt;=14),sel_ev_daily*sel_dayshare/5,IF(OR(B3553&gt;=22,B3553&lt;=5),sel_ev_daily*(1-sel_dayshare)/8,0))</f>
        <v/>
      </c>
    </row>
    <row r="3554">
      <c r="A3554" s="6" t="inlineStr">
        <is>
          <t>2012-11-26</t>
        </is>
      </c>
      <c r="B3554" s="6" t="n">
        <v>0</v>
      </c>
      <c r="C3554" s="6" t="n">
        <v>0.78486</v>
      </c>
      <c r="D3554" s="6" t="n">
        <v>4e-05</v>
      </c>
      <c r="E3554" s="6">
        <f>C3554*sel_scale</f>
        <v/>
      </c>
      <c r="F3554" s="6">
        <f>IF(AND(B3554&gt;=10,B3554&lt;=14),sel_ev_daily*sel_dayshare/5,IF(OR(B3554&gt;=22,B3554&lt;=5),sel_ev_daily*(1-sel_dayshare)/8,0))</f>
        <v/>
      </c>
    </row>
    <row r="3555">
      <c r="A3555" s="6" t="inlineStr">
        <is>
          <t>2012-11-26</t>
        </is>
      </c>
      <c r="B3555" s="6" t="n">
        <v>1</v>
      </c>
      <c r="C3555" s="6" t="n">
        <v>0.78312</v>
      </c>
      <c r="D3555" s="6" t="n">
        <v>5e-05</v>
      </c>
      <c r="E3555" s="6">
        <f>C3555*sel_scale</f>
        <v/>
      </c>
      <c r="F3555" s="6">
        <f>IF(AND(B3555&gt;=10,B3555&lt;=14),sel_ev_daily*sel_dayshare/5,IF(OR(B3555&gt;=22,B3555&lt;=5),sel_ev_daily*(1-sel_dayshare)/8,0))</f>
        <v/>
      </c>
    </row>
    <row r="3556">
      <c r="A3556" s="6" t="inlineStr">
        <is>
          <t>2012-11-26</t>
        </is>
      </c>
      <c r="B3556" s="6" t="n">
        <v>2</v>
      </c>
      <c r="C3556" s="6" t="n">
        <v>0.5410700000000001</v>
      </c>
      <c r="D3556" s="6" t="n">
        <v>0.00011</v>
      </c>
      <c r="E3556" s="6">
        <f>C3556*sel_scale</f>
        <v/>
      </c>
      <c r="F3556" s="6">
        <f>IF(AND(B3556&gt;=10,B3556&lt;=14),sel_ev_daily*sel_dayshare/5,IF(OR(B3556&gt;=22,B3556&lt;=5),sel_ev_daily*(1-sel_dayshare)/8,0))</f>
        <v/>
      </c>
    </row>
    <row r="3557">
      <c r="A3557" s="6" t="inlineStr">
        <is>
          <t>2012-11-26</t>
        </is>
      </c>
      <c r="B3557" s="6" t="n">
        <v>3</v>
      </c>
      <c r="C3557" s="6" t="n">
        <v>0.44073</v>
      </c>
      <c r="D3557" s="6" t="n">
        <v>8.000000000000001e-05</v>
      </c>
      <c r="E3557" s="6">
        <f>C3557*sel_scale</f>
        <v/>
      </c>
      <c r="F3557" s="6">
        <f>IF(AND(B3557&gt;=10,B3557&lt;=14),sel_ev_daily*sel_dayshare/5,IF(OR(B3557&gt;=22,B3557&lt;=5),sel_ev_daily*(1-sel_dayshare)/8,0))</f>
        <v/>
      </c>
    </row>
    <row r="3558">
      <c r="A3558" s="6" t="inlineStr">
        <is>
          <t>2012-11-26</t>
        </is>
      </c>
      <c r="B3558" s="6" t="n">
        <v>4</v>
      </c>
      <c r="C3558" s="6" t="n">
        <v>0.4236</v>
      </c>
      <c r="D3558" s="6" t="n">
        <v>4e-05</v>
      </c>
      <c r="E3558" s="6">
        <f>C3558*sel_scale</f>
        <v/>
      </c>
      <c r="F3558" s="6">
        <f>IF(AND(B3558&gt;=10,B3558&lt;=14),sel_ev_daily*sel_dayshare/5,IF(OR(B3558&gt;=22,B3558&lt;=5),sel_ev_daily*(1-sel_dayshare)/8,0))</f>
        <v/>
      </c>
    </row>
    <row r="3559">
      <c r="A3559" s="6" t="inlineStr">
        <is>
          <t>2012-11-26</t>
        </is>
      </c>
      <c r="B3559" s="6" t="n">
        <v>5</v>
      </c>
      <c r="C3559" s="6" t="n">
        <v>0.44957</v>
      </c>
      <c r="D3559" s="6" t="n">
        <v>9.000000000000001e-05</v>
      </c>
      <c r="E3559" s="6">
        <f>C3559*sel_scale</f>
        <v/>
      </c>
      <c r="F3559" s="6">
        <f>IF(AND(B3559&gt;=10,B3559&lt;=14),sel_ev_daily*sel_dayshare/5,IF(OR(B3559&gt;=22,B3559&lt;=5),sel_ev_daily*(1-sel_dayshare)/8,0))</f>
        <v/>
      </c>
    </row>
    <row r="3560">
      <c r="A3560" s="6" t="inlineStr">
        <is>
          <t>2012-11-26</t>
        </is>
      </c>
      <c r="B3560" s="6" t="n">
        <v>6</v>
      </c>
      <c r="C3560" s="6" t="n">
        <v>0.59814</v>
      </c>
      <c r="D3560" s="6" t="n">
        <v>0.01731</v>
      </c>
      <c r="E3560" s="6">
        <f>C3560*sel_scale</f>
        <v/>
      </c>
      <c r="F3560" s="6">
        <f>IF(AND(B3560&gt;=10,B3560&lt;=14),sel_ev_daily*sel_dayshare/5,IF(OR(B3560&gt;=22,B3560&lt;=5),sel_ev_daily*(1-sel_dayshare)/8,0))</f>
        <v/>
      </c>
    </row>
    <row r="3561">
      <c r="A3561" s="6" t="inlineStr">
        <is>
          <t>2012-11-26</t>
        </is>
      </c>
      <c r="B3561" s="6" t="n">
        <v>7</v>
      </c>
      <c r="C3561" s="6" t="n">
        <v>0.62296</v>
      </c>
      <c r="D3561" s="6" t="n">
        <v>0.09782</v>
      </c>
      <c r="E3561" s="6">
        <f>C3561*sel_scale</f>
        <v/>
      </c>
      <c r="F3561" s="6">
        <f>IF(AND(B3561&gt;=10,B3561&lt;=14),sel_ev_daily*sel_dayshare/5,IF(OR(B3561&gt;=22,B3561&lt;=5),sel_ev_daily*(1-sel_dayshare)/8,0))</f>
        <v/>
      </c>
    </row>
    <row r="3562">
      <c r="A3562" s="6" t="inlineStr">
        <is>
          <t>2012-11-26</t>
        </is>
      </c>
      <c r="B3562" s="6" t="n">
        <v>8</v>
      </c>
      <c r="C3562" s="6" t="n">
        <v>0.53331</v>
      </c>
      <c r="D3562" s="6" t="n">
        <v>0.21384</v>
      </c>
      <c r="E3562" s="6">
        <f>C3562*sel_scale</f>
        <v/>
      </c>
      <c r="F3562" s="6">
        <f>IF(AND(B3562&gt;=10,B3562&lt;=14),sel_ev_daily*sel_dayshare/5,IF(OR(B3562&gt;=22,B3562&lt;=5),sel_ev_daily*(1-sel_dayshare)/8,0))</f>
        <v/>
      </c>
    </row>
    <row r="3563">
      <c r="A3563" s="6" t="inlineStr">
        <is>
          <t>2012-11-26</t>
        </is>
      </c>
      <c r="B3563" s="6" t="n">
        <v>9</v>
      </c>
      <c r="C3563" s="6" t="n">
        <v>0.50308</v>
      </c>
      <c r="D3563" s="6" t="n">
        <v>0.39686</v>
      </c>
      <c r="E3563" s="6">
        <f>C3563*sel_scale</f>
        <v/>
      </c>
      <c r="F3563" s="6">
        <f>IF(AND(B3563&gt;=10,B3563&lt;=14),sel_ev_daily*sel_dayshare/5,IF(OR(B3563&gt;=22,B3563&lt;=5),sel_ev_daily*(1-sel_dayshare)/8,0))</f>
        <v/>
      </c>
    </row>
    <row r="3564">
      <c r="A3564" s="6" t="inlineStr">
        <is>
          <t>2012-11-26</t>
        </is>
      </c>
      <c r="B3564" s="6" t="n">
        <v>10</v>
      </c>
      <c r="C3564" s="6" t="n">
        <v>0.5332</v>
      </c>
      <c r="D3564" s="6" t="n">
        <v>0.54292</v>
      </c>
      <c r="E3564" s="6">
        <f>C3564*sel_scale</f>
        <v/>
      </c>
      <c r="F3564" s="6">
        <f>IF(AND(B3564&gt;=10,B3564&lt;=14),sel_ev_daily*sel_dayshare/5,IF(OR(B3564&gt;=22,B3564&lt;=5),sel_ev_daily*(1-sel_dayshare)/8,0))</f>
        <v/>
      </c>
    </row>
    <row r="3565">
      <c r="A3565" s="6" t="inlineStr">
        <is>
          <t>2012-11-26</t>
        </is>
      </c>
      <c r="B3565" s="6" t="n">
        <v>11</v>
      </c>
      <c r="C3565" s="6" t="n">
        <v>0.55706</v>
      </c>
      <c r="D3565" s="6" t="n">
        <v>0.64969</v>
      </c>
      <c r="E3565" s="6">
        <f>C3565*sel_scale</f>
        <v/>
      </c>
      <c r="F3565" s="6">
        <f>IF(AND(B3565&gt;=10,B3565&lt;=14),sel_ev_daily*sel_dayshare/5,IF(OR(B3565&gt;=22,B3565&lt;=5),sel_ev_daily*(1-sel_dayshare)/8,0))</f>
        <v/>
      </c>
    </row>
    <row r="3566">
      <c r="A3566" s="6" t="inlineStr">
        <is>
          <t>2012-11-26</t>
        </is>
      </c>
      <c r="B3566" s="6" t="n">
        <v>12</v>
      </c>
      <c r="C3566" s="6" t="n">
        <v>0.55367</v>
      </c>
      <c r="D3566" s="6" t="n">
        <v>0.6365499999999999</v>
      </c>
      <c r="E3566" s="6">
        <f>C3566*sel_scale</f>
        <v/>
      </c>
      <c r="F3566" s="6">
        <f>IF(AND(B3566&gt;=10,B3566&lt;=14),sel_ev_daily*sel_dayshare/5,IF(OR(B3566&gt;=22,B3566&lt;=5),sel_ev_daily*(1-sel_dayshare)/8,0))</f>
        <v/>
      </c>
    </row>
    <row r="3567">
      <c r="A3567" s="6" t="inlineStr">
        <is>
          <t>2012-11-26</t>
        </is>
      </c>
      <c r="B3567" s="6" t="n">
        <v>13</v>
      </c>
      <c r="C3567" s="6" t="n">
        <v>0.6567</v>
      </c>
      <c r="D3567" s="6" t="n">
        <v>0.59062</v>
      </c>
      <c r="E3567" s="6">
        <f>C3567*sel_scale</f>
        <v/>
      </c>
      <c r="F3567" s="6">
        <f>IF(AND(B3567&gt;=10,B3567&lt;=14),sel_ev_daily*sel_dayshare/5,IF(OR(B3567&gt;=22,B3567&lt;=5),sel_ev_daily*(1-sel_dayshare)/8,0))</f>
        <v/>
      </c>
    </row>
    <row r="3568">
      <c r="A3568" s="6" t="inlineStr">
        <is>
          <t>2012-11-26</t>
        </is>
      </c>
      <c r="B3568" s="6" t="n">
        <v>14</v>
      </c>
      <c r="C3568" s="6" t="n">
        <v>0.67184</v>
      </c>
      <c r="D3568" s="6" t="n">
        <v>0.50151</v>
      </c>
      <c r="E3568" s="6">
        <f>C3568*sel_scale</f>
        <v/>
      </c>
      <c r="F3568" s="6">
        <f>IF(AND(B3568&gt;=10,B3568&lt;=14),sel_ev_daily*sel_dayshare/5,IF(OR(B3568&gt;=22,B3568&lt;=5),sel_ev_daily*(1-sel_dayshare)/8,0))</f>
        <v/>
      </c>
    </row>
    <row r="3569">
      <c r="A3569" s="6" t="inlineStr">
        <is>
          <t>2012-11-26</t>
        </is>
      </c>
      <c r="B3569" s="6" t="n">
        <v>15</v>
      </c>
      <c r="C3569" s="6" t="n">
        <v>0.72997</v>
      </c>
      <c r="D3569" s="6" t="n">
        <v>0.20137</v>
      </c>
      <c r="E3569" s="6">
        <f>C3569*sel_scale</f>
        <v/>
      </c>
      <c r="F3569" s="6">
        <f>IF(AND(B3569&gt;=10,B3569&lt;=14),sel_ev_daily*sel_dayshare/5,IF(OR(B3569&gt;=22,B3569&lt;=5),sel_ev_daily*(1-sel_dayshare)/8,0))</f>
        <v/>
      </c>
    </row>
    <row r="3570">
      <c r="A3570" s="6" t="inlineStr">
        <is>
          <t>2012-11-26</t>
        </is>
      </c>
      <c r="B3570" s="6" t="n">
        <v>16</v>
      </c>
      <c r="C3570" s="6" t="n">
        <v>0.75319</v>
      </c>
      <c r="D3570" s="6" t="n">
        <v>0.07726</v>
      </c>
      <c r="E3570" s="6">
        <f>C3570*sel_scale</f>
        <v/>
      </c>
      <c r="F3570" s="6">
        <f>IF(AND(B3570&gt;=10,B3570&lt;=14),sel_ev_daily*sel_dayshare/5,IF(OR(B3570&gt;=22,B3570&lt;=5),sel_ev_daily*(1-sel_dayshare)/8,0))</f>
        <v/>
      </c>
    </row>
    <row r="3571">
      <c r="A3571" s="6" t="inlineStr">
        <is>
          <t>2012-11-26</t>
        </is>
      </c>
      <c r="B3571" s="6" t="n">
        <v>17</v>
      </c>
      <c r="C3571" s="6" t="n">
        <v>0.92423</v>
      </c>
      <c r="D3571" s="6" t="n">
        <v>0.02346</v>
      </c>
      <c r="E3571" s="6">
        <f>C3571*sel_scale</f>
        <v/>
      </c>
      <c r="F3571" s="6">
        <f>IF(AND(B3571&gt;=10,B3571&lt;=14),sel_ev_daily*sel_dayshare/5,IF(OR(B3571&gt;=22,B3571&lt;=5),sel_ev_daily*(1-sel_dayshare)/8,0))</f>
        <v/>
      </c>
    </row>
    <row r="3572">
      <c r="A3572" s="6" t="inlineStr">
        <is>
          <t>2012-11-26</t>
        </is>
      </c>
      <c r="B3572" s="6" t="n">
        <v>18</v>
      </c>
      <c r="C3572" s="6" t="n">
        <v>0.98927</v>
      </c>
      <c r="D3572" s="6" t="n">
        <v>0.01064</v>
      </c>
      <c r="E3572" s="6">
        <f>C3572*sel_scale</f>
        <v/>
      </c>
      <c r="F3572" s="6">
        <f>IF(AND(B3572&gt;=10,B3572&lt;=14),sel_ev_daily*sel_dayshare/5,IF(OR(B3572&gt;=22,B3572&lt;=5),sel_ev_daily*(1-sel_dayshare)/8,0))</f>
        <v/>
      </c>
    </row>
    <row r="3573">
      <c r="A3573" s="6" t="inlineStr">
        <is>
          <t>2012-11-26</t>
        </is>
      </c>
      <c r="B3573" s="6" t="n">
        <v>19</v>
      </c>
      <c r="C3573" s="6" t="n">
        <v>0.90265</v>
      </c>
      <c r="D3573" s="6" t="n">
        <v>0.00036</v>
      </c>
      <c r="E3573" s="6">
        <f>C3573*sel_scale</f>
        <v/>
      </c>
      <c r="F3573" s="6">
        <f>IF(AND(B3573&gt;=10,B3573&lt;=14),sel_ev_daily*sel_dayshare/5,IF(OR(B3573&gt;=22,B3573&lt;=5),sel_ev_daily*(1-sel_dayshare)/8,0))</f>
        <v/>
      </c>
    </row>
    <row r="3574">
      <c r="A3574" s="6" t="inlineStr">
        <is>
          <t>2012-11-26</t>
        </is>
      </c>
      <c r="B3574" s="6" t="n">
        <v>20</v>
      </c>
      <c r="C3574" s="6" t="n">
        <v>0.8918199999999999</v>
      </c>
      <c r="D3574" s="6" t="n">
        <v>5e-05</v>
      </c>
      <c r="E3574" s="6">
        <f>C3574*sel_scale</f>
        <v/>
      </c>
      <c r="F3574" s="6">
        <f>IF(AND(B3574&gt;=10,B3574&lt;=14),sel_ev_daily*sel_dayshare/5,IF(OR(B3574&gt;=22,B3574&lt;=5),sel_ev_daily*(1-sel_dayshare)/8,0))</f>
        <v/>
      </c>
    </row>
    <row r="3575">
      <c r="A3575" s="6" t="inlineStr">
        <is>
          <t>2012-11-26</t>
        </is>
      </c>
      <c r="B3575" s="6" t="n">
        <v>21</v>
      </c>
      <c r="C3575" s="6" t="n">
        <v>0.77269</v>
      </c>
      <c r="D3575" s="6" t="n">
        <v>8.000000000000001e-05</v>
      </c>
      <c r="E3575" s="6">
        <f>C3575*sel_scale</f>
        <v/>
      </c>
      <c r="F3575" s="6">
        <f>IF(AND(B3575&gt;=10,B3575&lt;=14),sel_ev_daily*sel_dayshare/5,IF(OR(B3575&gt;=22,B3575&lt;=5),sel_ev_daily*(1-sel_dayshare)/8,0))</f>
        <v/>
      </c>
    </row>
    <row r="3576">
      <c r="A3576" s="6" t="inlineStr">
        <is>
          <t>2012-11-26</t>
        </is>
      </c>
      <c r="B3576" s="6" t="n">
        <v>22</v>
      </c>
      <c r="C3576" s="6" t="n">
        <v>0.7770899999999999</v>
      </c>
      <c r="D3576" s="6" t="n">
        <v>0.00014</v>
      </c>
      <c r="E3576" s="6">
        <f>C3576*sel_scale</f>
        <v/>
      </c>
      <c r="F3576" s="6">
        <f>IF(AND(B3576&gt;=10,B3576&lt;=14),sel_ev_daily*sel_dayshare/5,IF(OR(B3576&gt;=22,B3576&lt;=5),sel_ev_daily*(1-sel_dayshare)/8,0))</f>
        <v/>
      </c>
    </row>
    <row r="3577">
      <c r="A3577" s="6" t="inlineStr">
        <is>
          <t>2012-11-26</t>
        </is>
      </c>
      <c r="B3577" s="6" t="n">
        <v>23</v>
      </c>
      <c r="C3577" s="6" t="n">
        <v>0.70488</v>
      </c>
      <c r="D3577" s="6" t="n">
        <v>0.00017</v>
      </c>
      <c r="E3577" s="6">
        <f>C3577*sel_scale</f>
        <v/>
      </c>
      <c r="F3577" s="6">
        <f>IF(AND(B3577&gt;=10,B3577&lt;=14),sel_ev_daily*sel_dayshare/5,IF(OR(B3577&gt;=22,B3577&lt;=5),sel_ev_daily*(1-sel_dayshare)/8,0))</f>
        <v/>
      </c>
    </row>
    <row r="3578">
      <c r="A3578" s="6" t="inlineStr">
        <is>
          <t>2012-11-27</t>
        </is>
      </c>
      <c r="B3578" s="6" t="n">
        <v>0</v>
      </c>
      <c r="C3578" s="6" t="n">
        <v>0.73364</v>
      </c>
      <c r="D3578" s="6" t="n">
        <v>0.0001</v>
      </c>
      <c r="E3578" s="6">
        <f>C3578*sel_scale</f>
        <v/>
      </c>
      <c r="F3578" s="6">
        <f>IF(AND(B3578&gt;=10,B3578&lt;=14),sel_ev_daily*sel_dayshare/5,IF(OR(B3578&gt;=22,B3578&lt;=5),sel_ev_daily*(1-sel_dayshare)/8,0))</f>
        <v/>
      </c>
    </row>
    <row r="3579">
      <c r="A3579" s="6" t="inlineStr">
        <is>
          <t>2012-11-27</t>
        </is>
      </c>
      <c r="B3579" s="6" t="n">
        <v>1</v>
      </c>
      <c r="C3579" s="6" t="n">
        <v>0.79361</v>
      </c>
      <c r="D3579" s="6" t="n">
        <v>0.00011</v>
      </c>
      <c r="E3579" s="6">
        <f>C3579*sel_scale</f>
        <v/>
      </c>
      <c r="F3579" s="6">
        <f>IF(AND(B3579&gt;=10,B3579&lt;=14),sel_ev_daily*sel_dayshare/5,IF(OR(B3579&gt;=22,B3579&lt;=5),sel_ev_daily*(1-sel_dayshare)/8,0))</f>
        <v/>
      </c>
    </row>
    <row r="3580">
      <c r="A3580" s="6" t="inlineStr">
        <is>
          <t>2012-11-27</t>
        </is>
      </c>
      <c r="B3580" s="6" t="n">
        <v>2</v>
      </c>
      <c r="C3580" s="6" t="n">
        <v>0.5309</v>
      </c>
      <c r="D3580" s="6" t="n">
        <v>6.999999999999999e-05</v>
      </c>
      <c r="E3580" s="6">
        <f>C3580*sel_scale</f>
        <v/>
      </c>
      <c r="F3580" s="6">
        <f>IF(AND(B3580&gt;=10,B3580&lt;=14),sel_ev_daily*sel_dayshare/5,IF(OR(B3580&gt;=22,B3580&lt;=5),sel_ev_daily*(1-sel_dayshare)/8,0))</f>
        <v/>
      </c>
    </row>
    <row r="3581">
      <c r="A3581" s="6" t="inlineStr">
        <is>
          <t>2012-11-27</t>
        </is>
      </c>
      <c r="B3581" s="6" t="n">
        <v>3</v>
      </c>
      <c r="C3581" s="6" t="n">
        <v>0.41878</v>
      </c>
      <c r="D3581" s="6" t="n">
        <v>6e-05</v>
      </c>
      <c r="E3581" s="6">
        <f>C3581*sel_scale</f>
        <v/>
      </c>
      <c r="F3581" s="6">
        <f>IF(AND(B3581&gt;=10,B3581&lt;=14),sel_ev_daily*sel_dayshare/5,IF(OR(B3581&gt;=22,B3581&lt;=5),sel_ev_daily*(1-sel_dayshare)/8,0))</f>
        <v/>
      </c>
    </row>
    <row r="3582">
      <c r="A3582" s="6" t="inlineStr">
        <is>
          <t>2012-11-27</t>
        </is>
      </c>
      <c r="B3582" s="6" t="n">
        <v>4</v>
      </c>
      <c r="C3582" s="6" t="n">
        <v>0.39736</v>
      </c>
      <c r="D3582" s="6" t="n">
        <v>8.000000000000001e-05</v>
      </c>
      <c r="E3582" s="6">
        <f>C3582*sel_scale</f>
        <v/>
      </c>
      <c r="F3582" s="6">
        <f>IF(AND(B3582&gt;=10,B3582&lt;=14),sel_ev_daily*sel_dayshare/5,IF(OR(B3582&gt;=22,B3582&lt;=5),sel_ev_daily*(1-sel_dayshare)/8,0))</f>
        <v/>
      </c>
    </row>
    <row r="3583">
      <c r="A3583" s="6" t="inlineStr">
        <is>
          <t>2012-11-27</t>
        </is>
      </c>
      <c r="B3583" s="6" t="n">
        <v>5</v>
      </c>
      <c r="C3583" s="6" t="n">
        <v>0.44721</v>
      </c>
      <c r="D3583" s="6" t="n">
        <v>0.00032</v>
      </c>
      <c r="E3583" s="6">
        <f>C3583*sel_scale</f>
        <v/>
      </c>
      <c r="F3583" s="6">
        <f>IF(AND(B3583&gt;=10,B3583&lt;=14),sel_ev_daily*sel_dayshare/5,IF(OR(B3583&gt;=22,B3583&lt;=5),sel_ev_daily*(1-sel_dayshare)/8,0))</f>
        <v/>
      </c>
    </row>
    <row r="3584">
      <c r="A3584" s="6" t="inlineStr">
        <is>
          <t>2012-11-27</t>
        </is>
      </c>
      <c r="B3584" s="6" t="n">
        <v>6</v>
      </c>
      <c r="C3584" s="6" t="n">
        <v>0.59411</v>
      </c>
      <c r="D3584" s="6" t="n">
        <v>0.03172</v>
      </c>
      <c r="E3584" s="6">
        <f>C3584*sel_scale</f>
        <v/>
      </c>
      <c r="F3584" s="6">
        <f>IF(AND(B3584&gt;=10,B3584&lt;=14),sel_ev_daily*sel_dayshare/5,IF(OR(B3584&gt;=22,B3584&lt;=5),sel_ev_daily*(1-sel_dayshare)/8,0))</f>
        <v/>
      </c>
    </row>
    <row r="3585">
      <c r="A3585" s="6" t="inlineStr">
        <is>
          <t>2012-11-27</t>
        </is>
      </c>
      <c r="B3585" s="6" t="n">
        <v>7</v>
      </c>
      <c r="C3585" s="6" t="n">
        <v>0.62653</v>
      </c>
      <c r="D3585" s="6" t="n">
        <v>0.11503</v>
      </c>
      <c r="E3585" s="6">
        <f>C3585*sel_scale</f>
        <v/>
      </c>
      <c r="F3585" s="6">
        <f>IF(AND(B3585&gt;=10,B3585&lt;=14),sel_ev_daily*sel_dayshare/5,IF(OR(B3585&gt;=22,B3585&lt;=5),sel_ev_daily*(1-sel_dayshare)/8,0))</f>
        <v/>
      </c>
    </row>
    <row r="3586">
      <c r="A3586" s="6" t="inlineStr">
        <is>
          <t>2012-11-27</t>
        </is>
      </c>
      <c r="B3586" s="6" t="n">
        <v>8</v>
      </c>
      <c r="C3586" s="6" t="n">
        <v>0.59801</v>
      </c>
      <c r="D3586" s="6" t="n">
        <v>0.23227</v>
      </c>
      <c r="E3586" s="6">
        <f>C3586*sel_scale</f>
        <v/>
      </c>
      <c r="F3586" s="6">
        <f>IF(AND(B3586&gt;=10,B3586&lt;=14),sel_ev_daily*sel_dayshare/5,IF(OR(B3586&gt;=22,B3586&lt;=5),sel_ev_daily*(1-sel_dayshare)/8,0))</f>
        <v/>
      </c>
    </row>
    <row r="3587">
      <c r="A3587" s="6" t="inlineStr">
        <is>
          <t>2012-11-27</t>
        </is>
      </c>
      <c r="B3587" s="6" t="n">
        <v>9</v>
      </c>
      <c r="C3587" s="6" t="n">
        <v>0.53469</v>
      </c>
      <c r="D3587" s="6" t="n">
        <v>0.37613</v>
      </c>
      <c r="E3587" s="6">
        <f>C3587*sel_scale</f>
        <v/>
      </c>
      <c r="F3587" s="6">
        <f>IF(AND(B3587&gt;=10,B3587&lt;=14),sel_ev_daily*sel_dayshare/5,IF(OR(B3587&gt;=22,B3587&lt;=5),sel_ev_daily*(1-sel_dayshare)/8,0))</f>
        <v/>
      </c>
    </row>
    <row r="3588">
      <c r="A3588" s="6" t="inlineStr">
        <is>
          <t>2012-11-27</t>
        </is>
      </c>
      <c r="B3588" s="6" t="n">
        <v>10</v>
      </c>
      <c r="C3588" s="6" t="n">
        <v>0.54039</v>
      </c>
      <c r="D3588" s="6" t="n">
        <v>0.38211</v>
      </c>
      <c r="E3588" s="6">
        <f>C3588*sel_scale</f>
        <v/>
      </c>
      <c r="F3588" s="6">
        <f>IF(AND(B3588&gt;=10,B3588&lt;=14),sel_ev_daily*sel_dayshare/5,IF(OR(B3588&gt;=22,B3588&lt;=5),sel_ev_daily*(1-sel_dayshare)/8,0))</f>
        <v/>
      </c>
    </row>
    <row r="3589">
      <c r="A3589" s="6" t="inlineStr">
        <is>
          <t>2012-11-27</t>
        </is>
      </c>
      <c r="B3589" s="6" t="n">
        <v>11</v>
      </c>
      <c r="C3589" s="6" t="n">
        <v>0.58963</v>
      </c>
      <c r="D3589" s="6" t="n">
        <v>0.42965</v>
      </c>
      <c r="E3589" s="6">
        <f>C3589*sel_scale</f>
        <v/>
      </c>
      <c r="F3589" s="6">
        <f>IF(AND(B3589&gt;=10,B3589&lt;=14),sel_ev_daily*sel_dayshare/5,IF(OR(B3589&gt;=22,B3589&lt;=5),sel_ev_daily*(1-sel_dayshare)/8,0))</f>
        <v/>
      </c>
    </row>
    <row r="3590">
      <c r="A3590" s="6" t="inlineStr">
        <is>
          <t>2012-11-27</t>
        </is>
      </c>
      <c r="B3590" s="6" t="n">
        <v>12</v>
      </c>
      <c r="C3590" s="6" t="n">
        <v>0.60793</v>
      </c>
      <c r="D3590" s="6" t="n">
        <v>0.42121</v>
      </c>
      <c r="E3590" s="6">
        <f>C3590*sel_scale</f>
        <v/>
      </c>
      <c r="F3590" s="6">
        <f>IF(AND(B3590&gt;=10,B3590&lt;=14),sel_ev_daily*sel_dayshare/5,IF(OR(B3590&gt;=22,B3590&lt;=5),sel_ev_daily*(1-sel_dayshare)/8,0))</f>
        <v/>
      </c>
    </row>
    <row r="3591">
      <c r="A3591" s="6" t="inlineStr">
        <is>
          <t>2012-11-27</t>
        </is>
      </c>
      <c r="B3591" s="6" t="n">
        <v>13</v>
      </c>
      <c r="C3591" s="6" t="n">
        <v>0.5581700000000001</v>
      </c>
      <c r="D3591" s="6" t="n">
        <v>0.36509</v>
      </c>
      <c r="E3591" s="6">
        <f>C3591*sel_scale</f>
        <v/>
      </c>
      <c r="F3591" s="6">
        <f>IF(AND(B3591&gt;=10,B3591&lt;=14),sel_ev_daily*sel_dayshare/5,IF(OR(B3591&gt;=22,B3591&lt;=5),sel_ev_daily*(1-sel_dayshare)/8,0))</f>
        <v/>
      </c>
    </row>
    <row r="3592">
      <c r="A3592" s="6" t="inlineStr">
        <is>
          <t>2012-11-27</t>
        </is>
      </c>
      <c r="B3592" s="6" t="n">
        <v>14</v>
      </c>
      <c r="C3592" s="6" t="n">
        <v>0.5551700000000001</v>
      </c>
      <c r="D3592" s="6" t="n">
        <v>0.29849</v>
      </c>
      <c r="E3592" s="6">
        <f>C3592*sel_scale</f>
        <v/>
      </c>
      <c r="F3592" s="6">
        <f>IF(AND(B3592&gt;=10,B3592&lt;=14),sel_ev_daily*sel_dayshare/5,IF(OR(B3592&gt;=22,B3592&lt;=5),sel_ev_daily*(1-sel_dayshare)/8,0))</f>
        <v/>
      </c>
    </row>
    <row r="3593">
      <c r="A3593" s="6" t="inlineStr">
        <is>
          <t>2012-11-27</t>
        </is>
      </c>
      <c r="B3593" s="6" t="n">
        <v>15</v>
      </c>
      <c r="C3593" s="6" t="n">
        <v>0.58112</v>
      </c>
      <c r="D3593" s="6" t="n">
        <v>0.37203</v>
      </c>
      <c r="E3593" s="6">
        <f>C3593*sel_scale</f>
        <v/>
      </c>
      <c r="F3593" s="6">
        <f>IF(AND(B3593&gt;=10,B3593&lt;=14),sel_ev_daily*sel_dayshare/5,IF(OR(B3593&gt;=22,B3593&lt;=5),sel_ev_daily*(1-sel_dayshare)/8,0))</f>
        <v/>
      </c>
    </row>
    <row r="3594">
      <c r="A3594" s="6" t="inlineStr">
        <is>
          <t>2012-11-27</t>
        </is>
      </c>
      <c r="B3594" s="6" t="n">
        <v>16</v>
      </c>
      <c r="C3594" s="6" t="n">
        <v>0.6684</v>
      </c>
      <c r="D3594" s="6" t="n">
        <v>0.23509</v>
      </c>
      <c r="E3594" s="6">
        <f>C3594*sel_scale</f>
        <v/>
      </c>
      <c r="F3594" s="6">
        <f>IF(AND(B3594&gt;=10,B3594&lt;=14),sel_ev_daily*sel_dayshare/5,IF(OR(B3594&gt;=22,B3594&lt;=5),sel_ev_daily*(1-sel_dayshare)/8,0))</f>
        <v/>
      </c>
    </row>
    <row r="3595">
      <c r="A3595" s="6" t="inlineStr">
        <is>
          <t>2012-11-27</t>
        </is>
      </c>
      <c r="B3595" s="6" t="n">
        <v>17</v>
      </c>
      <c r="C3595" s="6" t="n">
        <v>0.7986799999999999</v>
      </c>
      <c r="D3595" s="6" t="n">
        <v>0.09649000000000001</v>
      </c>
      <c r="E3595" s="6">
        <f>C3595*sel_scale</f>
        <v/>
      </c>
      <c r="F3595" s="6">
        <f>IF(AND(B3595&gt;=10,B3595&lt;=14),sel_ev_daily*sel_dayshare/5,IF(OR(B3595&gt;=22,B3595&lt;=5),sel_ev_daily*(1-sel_dayshare)/8,0))</f>
        <v/>
      </c>
    </row>
    <row r="3596">
      <c r="A3596" s="6" t="inlineStr">
        <is>
          <t>2012-11-27</t>
        </is>
      </c>
      <c r="B3596" s="6" t="n">
        <v>18</v>
      </c>
      <c r="C3596" s="6" t="n">
        <v>0.90371</v>
      </c>
      <c r="D3596" s="6" t="n">
        <v>0.01631</v>
      </c>
      <c r="E3596" s="6">
        <f>C3596*sel_scale</f>
        <v/>
      </c>
      <c r="F3596" s="6">
        <f>IF(AND(B3596&gt;=10,B3596&lt;=14),sel_ev_daily*sel_dayshare/5,IF(OR(B3596&gt;=22,B3596&lt;=5),sel_ev_daily*(1-sel_dayshare)/8,0))</f>
        <v/>
      </c>
    </row>
    <row r="3597">
      <c r="A3597" s="6" t="inlineStr">
        <is>
          <t>2012-11-27</t>
        </is>
      </c>
      <c r="B3597" s="6" t="n">
        <v>19</v>
      </c>
      <c r="C3597" s="6" t="n">
        <v>0.8765500000000001</v>
      </c>
      <c r="D3597" s="6" t="n">
        <v>0.00029</v>
      </c>
      <c r="E3597" s="6">
        <f>C3597*sel_scale</f>
        <v/>
      </c>
      <c r="F3597" s="6">
        <f>IF(AND(B3597&gt;=10,B3597&lt;=14),sel_ev_daily*sel_dayshare/5,IF(OR(B3597&gt;=22,B3597&lt;=5),sel_ev_daily*(1-sel_dayshare)/8,0))</f>
        <v/>
      </c>
    </row>
    <row r="3598">
      <c r="A3598" s="6" t="inlineStr">
        <is>
          <t>2012-11-27</t>
        </is>
      </c>
      <c r="B3598" s="6" t="n">
        <v>20</v>
      </c>
      <c r="C3598" s="6" t="n">
        <v>0.85875</v>
      </c>
      <c r="D3598" s="6" t="n">
        <v>0.0001</v>
      </c>
      <c r="E3598" s="6">
        <f>C3598*sel_scale</f>
        <v/>
      </c>
      <c r="F3598" s="6">
        <f>IF(AND(B3598&gt;=10,B3598&lt;=14),sel_ev_daily*sel_dayshare/5,IF(OR(B3598&gt;=22,B3598&lt;=5),sel_ev_daily*(1-sel_dayshare)/8,0))</f>
        <v/>
      </c>
    </row>
    <row r="3599">
      <c r="A3599" s="6" t="inlineStr">
        <is>
          <t>2012-11-27</t>
        </is>
      </c>
      <c r="B3599" s="6" t="n">
        <v>21</v>
      </c>
      <c r="C3599" s="6" t="n">
        <v>0.7942399999999999</v>
      </c>
      <c r="D3599" s="6" t="n">
        <v>0.00013</v>
      </c>
      <c r="E3599" s="6">
        <f>C3599*sel_scale</f>
        <v/>
      </c>
      <c r="F3599" s="6">
        <f>IF(AND(B3599&gt;=10,B3599&lt;=14),sel_ev_daily*sel_dayshare/5,IF(OR(B3599&gt;=22,B3599&lt;=5),sel_ev_daily*(1-sel_dayshare)/8,0))</f>
        <v/>
      </c>
    </row>
    <row r="3600">
      <c r="A3600" s="6" t="inlineStr">
        <is>
          <t>2012-11-27</t>
        </is>
      </c>
      <c r="B3600" s="6" t="n">
        <v>22</v>
      </c>
      <c r="C3600" s="6" t="n">
        <v>0.73711</v>
      </c>
      <c r="D3600" s="6" t="n">
        <v>6.999999999999999e-05</v>
      </c>
      <c r="E3600" s="6">
        <f>C3600*sel_scale</f>
        <v/>
      </c>
      <c r="F3600" s="6">
        <f>IF(AND(B3600&gt;=10,B3600&lt;=14),sel_ev_daily*sel_dayshare/5,IF(OR(B3600&gt;=22,B3600&lt;=5),sel_ev_daily*(1-sel_dayshare)/8,0))</f>
        <v/>
      </c>
    </row>
    <row r="3601">
      <c r="A3601" s="6" t="inlineStr">
        <is>
          <t>2012-11-27</t>
        </is>
      </c>
      <c r="B3601" s="6" t="n">
        <v>23</v>
      </c>
      <c r="C3601" s="6" t="n">
        <v>0.76235</v>
      </c>
      <c r="D3601" s="6" t="n">
        <v>4e-05</v>
      </c>
      <c r="E3601" s="6">
        <f>C3601*sel_scale</f>
        <v/>
      </c>
      <c r="F3601" s="6">
        <f>IF(AND(B3601&gt;=10,B3601&lt;=14),sel_ev_daily*sel_dayshare/5,IF(OR(B3601&gt;=22,B3601&lt;=5),sel_ev_daily*(1-sel_dayshare)/8,0))</f>
        <v/>
      </c>
    </row>
    <row r="3602">
      <c r="A3602" s="6" t="inlineStr">
        <is>
          <t>2012-11-28</t>
        </is>
      </c>
      <c r="B3602" s="6" t="n">
        <v>0</v>
      </c>
      <c r="C3602" s="6" t="n">
        <v>0.7521600000000001</v>
      </c>
      <c r="D3602" s="6" t="n">
        <v>4e-05</v>
      </c>
      <c r="E3602" s="6">
        <f>C3602*sel_scale</f>
        <v/>
      </c>
      <c r="F3602" s="6">
        <f>IF(AND(B3602&gt;=10,B3602&lt;=14),sel_ev_daily*sel_dayshare/5,IF(OR(B3602&gt;=22,B3602&lt;=5),sel_ev_daily*(1-sel_dayshare)/8,0))</f>
        <v/>
      </c>
    </row>
    <row r="3603">
      <c r="A3603" s="6" t="inlineStr">
        <is>
          <t>2012-11-28</t>
        </is>
      </c>
      <c r="B3603" s="6" t="n">
        <v>1</v>
      </c>
      <c r="C3603" s="6" t="n">
        <v>0.7527700000000001</v>
      </c>
      <c r="D3603" s="6" t="n">
        <v>9.000000000000001e-05</v>
      </c>
      <c r="E3603" s="6">
        <f>C3603*sel_scale</f>
        <v/>
      </c>
      <c r="F3603" s="6">
        <f>IF(AND(B3603&gt;=10,B3603&lt;=14),sel_ev_daily*sel_dayshare/5,IF(OR(B3603&gt;=22,B3603&lt;=5),sel_ev_daily*(1-sel_dayshare)/8,0))</f>
        <v/>
      </c>
    </row>
    <row r="3604">
      <c r="A3604" s="6" t="inlineStr">
        <is>
          <t>2012-11-28</t>
        </is>
      </c>
      <c r="B3604" s="6" t="n">
        <v>2</v>
      </c>
      <c r="C3604" s="6" t="n">
        <v>0.54021</v>
      </c>
      <c r="D3604" s="6" t="n">
        <v>0.00012</v>
      </c>
      <c r="E3604" s="6">
        <f>C3604*sel_scale</f>
        <v/>
      </c>
      <c r="F3604" s="6">
        <f>IF(AND(B3604&gt;=10,B3604&lt;=14),sel_ev_daily*sel_dayshare/5,IF(OR(B3604&gt;=22,B3604&lt;=5),sel_ev_daily*(1-sel_dayshare)/8,0))</f>
        <v/>
      </c>
    </row>
    <row r="3605">
      <c r="A3605" s="6" t="inlineStr">
        <is>
          <t>2012-11-28</t>
        </is>
      </c>
      <c r="B3605" s="6" t="n">
        <v>3</v>
      </c>
      <c r="C3605" s="6" t="n">
        <v>0.42684</v>
      </c>
      <c r="D3605" s="6" t="n">
        <v>8.000000000000001e-05</v>
      </c>
      <c r="E3605" s="6">
        <f>C3605*sel_scale</f>
        <v/>
      </c>
      <c r="F3605" s="6">
        <f>IF(AND(B3605&gt;=10,B3605&lt;=14),sel_ev_daily*sel_dayshare/5,IF(OR(B3605&gt;=22,B3605&lt;=5),sel_ev_daily*(1-sel_dayshare)/8,0))</f>
        <v/>
      </c>
    </row>
    <row r="3606">
      <c r="A3606" s="6" t="inlineStr">
        <is>
          <t>2012-11-28</t>
        </is>
      </c>
      <c r="B3606" s="6" t="n">
        <v>4</v>
      </c>
      <c r="C3606" s="6" t="n">
        <v>0.4018</v>
      </c>
      <c r="D3606" s="6" t="n">
        <v>9.000000000000001e-05</v>
      </c>
      <c r="E3606" s="6">
        <f>C3606*sel_scale</f>
        <v/>
      </c>
      <c r="F3606" s="6">
        <f>IF(AND(B3606&gt;=10,B3606&lt;=14),sel_ev_daily*sel_dayshare/5,IF(OR(B3606&gt;=22,B3606&lt;=5),sel_ev_daily*(1-sel_dayshare)/8,0))</f>
        <v/>
      </c>
    </row>
    <row r="3607">
      <c r="A3607" s="6" t="inlineStr">
        <is>
          <t>2012-11-28</t>
        </is>
      </c>
      <c r="B3607" s="6" t="n">
        <v>5</v>
      </c>
      <c r="C3607" s="6" t="n">
        <v>0.4358</v>
      </c>
      <c r="D3607" s="6" t="n">
        <v>9.000000000000001e-05</v>
      </c>
      <c r="E3607" s="6">
        <f>C3607*sel_scale</f>
        <v/>
      </c>
      <c r="F3607" s="6">
        <f>IF(AND(B3607&gt;=10,B3607&lt;=14),sel_ev_daily*sel_dayshare/5,IF(OR(B3607&gt;=22,B3607&lt;=5),sel_ev_daily*(1-sel_dayshare)/8,0))</f>
        <v/>
      </c>
    </row>
    <row r="3608">
      <c r="A3608" s="6" t="inlineStr">
        <is>
          <t>2012-11-28</t>
        </is>
      </c>
      <c r="B3608" s="6" t="n">
        <v>6</v>
      </c>
      <c r="C3608" s="6" t="n">
        <v>0.60162</v>
      </c>
      <c r="D3608" s="6" t="n">
        <v>0.01713</v>
      </c>
      <c r="E3608" s="6">
        <f>C3608*sel_scale</f>
        <v/>
      </c>
      <c r="F3608" s="6">
        <f>IF(AND(B3608&gt;=10,B3608&lt;=14),sel_ev_daily*sel_dayshare/5,IF(OR(B3608&gt;=22,B3608&lt;=5),sel_ev_daily*(1-sel_dayshare)/8,0))</f>
        <v/>
      </c>
    </row>
    <row r="3609">
      <c r="A3609" s="6" t="inlineStr">
        <is>
          <t>2012-11-28</t>
        </is>
      </c>
      <c r="B3609" s="6" t="n">
        <v>7</v>
      </c>
      <c r="C3609" s="6" t="n">
        <v>0.63154</v>
      </c>
      <c r="D3609" s="6" t="n">
        <v>0.06082</v>
      </c>
      <c r="E3609" s="6">
        <f>C3609*sel_scale</f>
        <v/>
      </c>
      <c r="F3609" s="6">
        <f>IF(AND(B3609&gt;=10,B3609&lt;=14),sel_ev_daily*sel_dayshare/5,IF(OR(B3609&gt;=22,B3609&lt;=5),sel_ev_daily*(1-sel_dayshare)/8,0))</f>
        <v/>
      </c>
    </row>
    <row r="3610">
      <c r="A3610" s="6" t="inlineStr">
        <is>
          <t>2012-11-28</t>
        </is>
      </c>
      <c r="B3610" s="6" t="n">
        <v>8</v>
      </c>
      <c r="C3610" s="6" t="n">
        <v>0.57874</v>
      </c>
      <c r="D3610" s="6" t="n">
        <v>0.08981</v>
      </c>
      <c r="E3610" s="6">
        <f>C3610*sel_scale</f>
        <v/>
      </c>
      <c r="F3610" s="6">
        <f>IF(AND(B3610&gt;=10,B3610&lt;=14),sel_ev_daily*sel_dayshare/5,IF(OR(B3610&gt;=22,B3610&lt;=5),sel_ev_daily*(1-sel_dayshare)/8,0))</f>
        <v/>
      </c>
    </row>
    <row r="3611">
      <c r="A3611" s="6" t="inlineStr">
        <is>
          <t>2012-11-28</t>
        </is>
      </c>
      <c r="B3611" s="6" t="n">
        <v>9</v>
      </c>
      <c r="C3611" s="6" t="n">
        <v>0.53743</v>
      </c>
      <c r="D3611" s="6" t="n">
        <v>0.0999</v>
      </c>
      <c r="E3611" s="6">
        <f>C3611*sel_scale</f>
        <v/>
      </c>
      <c r="F3611" s="6">
        <f>IF(AND(B3611&gt;=10,B3611&lt;=14),sel_ev_daily*sel_dayshare/5,IF(OR(B3611&gt;=22,B3611&lt;=5),sel_ev_daily*(1-sel_dayshare)/8,0))</f>
        <v/>
      </c>
    </row>
    <row r="3612">
      <c r="A3612" s="6" t="inlineStr">
        <is>
          <t>2012-11-28</t>
        </is>
      </c>
      <c r="B3612" s="6" t="n">
        <v>10</v>
      </c>
      <c r="C3612" s="6" t="n">
        <v>0.55438</v>
      </c>
      <c r="D3612" s="6" t="n">
        <v>0.14231</v>
      </c>
      <c r="E3612" s="6">
        <f>C3612*sel_scale</f>
        <v/>
      </c>
      <c r="F3612" s="6">
        <f>IF(AND(B3612&gt;=10,B3612&lt;=14),sel_ev_daily*sel_dayshare/5,IF(OR(B3612&gt;=22,B3612&lt;=5),sel_ev_daily*(1-sel_dayshare)/8,0))</f>
        <v/>
      </c>
    </row>
    <row r="3613">
      <c r="A3613" s="6" t="inlineStr">
        <is>
          <t>2012-11-28</t>
        </is>
      </c>
      <c r="B3613" s="6" t="n">
        <v>11</v>
      </c>
      <c r="C3613" s="6" t="n">
        <v>0.55666</v>
      </c>
      <c r="D3613" s="6" t="n">
        <v>0.20971</v>
      </c>
      <c r="E3613" s="6">
        <f>C3613*sel_scale</f>
        <v/>
      </c>
      <c r="F3613" s="6">
        <f>IF(AND(B3613&gt;=10,B3613&lt;=14),sel_ev_daily*sel_dayshare/5,IF(OR(B3613&gt;=22,B3613&lt;=5),sel_ev_daily*(1-sel_dayshare)/8,0))</f>
        <v/>
      </c>
    </row>
    <row r="3614">
      <c r="A3614" s="6" t="inlineStr">
        <is>
          <t>2012-11-28</t>
        </is>
      </c>
      <c r="B3614" s="6" t="n">
        <v>12</v>
      </c>
      <c r="C3614" s="6" t="n">
        <v>0.58158</v>
      </c>
      <c r="D3614" s="6" t="n">
        <v>0.24606</v>
      </c>
      <c r="E3614" s="6">
        <f>C3614*sel_scale</f>
        <v/>
      </c>
      <c r="F3614" s="6">
        <f>IF(AND(B3614&gt;=10,B3614&lt;=14),sel_ev_daily*sel_dayshare/5,IF(OR(B3614&gt;=22,B3614&lt;=5),sel_ev_daily*(1-sel_dayshare)/8,0))</f>
        <v/>
      </c>
    </row>
    <row r="3615">
      <c r="A3615" s="6" t="inlineStr">
        <is>
          <t>2012-11-28</t>
        </is>
      </c>
      <c r="B3615" s="6" t="n">
        <v>13</v>
      </c>
      <c r="C3615" s="6" t="n">
        <v>0.52582</v>
      </c>
      <c r="D3615" s="6" t="n">
        <v>0.30348</v>
      </c>
      <c r="E3615" s="6">
        <f>C3615*sel_scale</f>
        <v/>
      </c>
      <c r="F3615" s="6">
        <f>IF(AND(B3615&gt;=10,B3615&lt;=14),sel_ev_daily*sel_dayshare/5,IF(OR(B3615&gt;=22,B3615&lt;=5),sel_ev_daily*(1-sel_dayshare)/8,0))</f>
        <v/>
      </c>
    </row>
    <row r="3616">
      <c r="A3616" s="6" t="inlineStr">
        <is>
          <t>2012-11-28</t>
        </is>
      </c>
      <c r="B3616" s="6" t="n">
        <v>14</v>
      </c>
      <c r="C3616" s="6" t="n">
        <v>0.5074</v>
      </c>
      <c r="D3616" s="6" t="n">
        <v>0.32941</v>
      </c>
      <c r="E3616" s="6">
        <f>C3616*sel_scale</f>
        <v/>
      </c>
      <c r="F3616" s="6">
        <f>IF(AND(B3616&gt;=10,B3616&lt;=14),sel_ev_daily*sel_dayshare/5,IF(OR(B3616&gt;=22,B3616&lt;=5),sel_ev_daily*(1-sel_dayshare)/8,0))</f>
        <v/>
      </c>
    </row>
    <row r="3617">
      <c r="A3617" s="6" t="inlineStr">
        <is>
          <t>2012-11-28</t>
        </is>
      </c>
      <c r="B3617" s="6" t="n">
        <v>15</v>
      </c>
      <c r="C3617" s="6" t="n">
        <v>0.50759</v>
      </c>
      <c r="D3617" s="6" t="n">
        <v>0.25521</v>
      </c>
      <c r="E3617" s="6">
        <f>C3617*sel_scale</f>
        <v/>
      </c>
      <c r="F3617" s="6">
        <f>IF(AND(B3617&gt;=10,B3617&lt;=14),sel_ev_daily*sel_dayshare/5,IF(OR(B3617&gt;=22,B3617&lt;=5),sel_ev_daily*(1-sel_dayshare)/8,0))</f>
        <v/>
      </c>
    </row>
    <row r="3618">
      <c r="A3618" s="6" t="inlineStr">
        <is>
          <t>2012-11-28</t>
        </is>
      </c>
      <c r="B3618" s="6" t="n">
        <v>16</v>
      </c>
      <c r="C3618" s="6" t="n">
        <v>0.5639999999999999</v>
      </c>
      <c r="D3618" s="6" t="n">
        <v>0.1982</v>
      </c>
      <c r="E3618" s="6">
        <f>C3618*sel_scale</f>
        <v/>
      </c>
      <c r="F3618" s="6">
        <f>IF(AND(B3618&gt;=10,B3618&lt;=14),sel_ev_daily*sel_dayshare/5,IF(OR(B3618&gt;=22,B3618&lt;=5),sel_ev_daily*(1-sel_dayshare)/8,0))</f>
        <v/>
      </c>
    </row>
    <row r="3619">
      <c r="A3619" s="6" t="inlineStr">
        <is>
          <t>2012-11-28</t>
        </is>
      </c>
      <c r="B3619" s="6" t="n">
        <v>17</v>
      </c>
      <c r="C3619" s="6" t="n">
        <v>0.76133</v>
      </c>
      <c r="D3619" s="6" t="n">
        <v>0.10404</v>
      </c>
      <c r="E3619" s="6">
        <f>C3619*sel_scale</f>
        <v/>
      </c>
      <c r="F3619" s="6">
        <f>IF(AND(B3619&gt;=10,B3619&lt;=14),sel_ev_daily*sel_dayshare/5,IF(OR(B3619&gt;=22,B3619&lt;=5),sel_ev_daily*(1-sel_dayshare)/8,0))</f>
        <v/>
      </c>
    </row>
    <row r="3620">
      <c r="A3620" s="6" t="inlineStr">
        <is>
          <t>2012-11-28</t>
        </is>
      </c>
      <c r="B3620" s="6" t="n">
        <v>18</v>
      </c>
      <c r="C3620" s="6" t="n">
        <v>0.87422</v>
      </c>
      <c r="D3620" s="6" t="n">
        <v>0.01895</v>
      </c>
      <c r="E3620" s="6">
        <f>C3620*sel_scale</f>
        <v/>
      </c>
      <c r="F3620" s="6">
        <f>IF(AND(B3620&gt;=10,B3620&lt;=14),sel_ev_daily*sel_dayshare/5,IF(OR(B3620&gt;=22,B3620&lt;=5),sel_ev_daily*(1-sel_dayshare)/8,0))</f>
        <v/>
      </c>
    </row>
    <row r="3621">
      <c r="A3621" s="6" t="inlineStr">
        <is>
          <t>2012-11-28</t>
        </is>
      </c>
      <c r="B3621" s="6" t="n">
        <v>19</v>
      </c>
      <c r="C3621" s="6" t="n">
        <v>0.83917</v>
      </c>
      <c r="D3621" s="6" t="n">
        <v>0.00016</v>
      </c>
      <c r="E3621" s="6">
        <f>C3621*sel_scale</f>
        <v/>
      </c>
      <c r="F3621" s="6">
        <f>IF(AND(B3621&gt;=10,B3621&lt;=14),sel_ev_daily*sel_dayshare/5,IF(OR(B3621&gt;=22,B3621&lt;=5),sel_ev_daily*(1-sel_dayshare)/8,0))</f>
        <v/>
      </c>
    </row>
    <row r="3622">
      <c r="A3622" s="6" t="inlineStr">
        <is>
          <t>2012-11-28</t>
        </is>
      </c>
      <c r="B3622" s="6" t="n">
        <v>20</v>
      </c>
      <c r="C3622" s="6" t="n">
        <v>0.81719</v>
      </c>
      <c r="D3622" s="6" t="n">
        <v>0.00013</v>
      </c>
      <c r="E3622" s="6">
        <f>C3622*sel_scale</f>
        <v/>
      </c>
      <c r="F3622" s="6">
        <f>IF(AND(B3622&gt;=10,B3622&lt;=14),sel_ev_daily*sel_dayshare/5,IF(OR(B3622&gt;=22,B3622&lt;=5),sel_ev_daily*(1-sel_dayshare)/8,0))</f>
        <v/>
      </c>
    </row>
    <row r="3623">
      <c r="A3623" s="6" t="inlineStr">
        <is>
          <t>2012-11-28</t>
        </is>
      </c>
      <c r="B3623" s="6" t="n">
        <v>21</v>
      </c>
      <c r="C3623" s="6" t="n">
        <v>0.72968</v>
      </c>
      <c r="D3623" s="6" t="n">
        <v>4e-05</v>
      </c>
      <c r="E3623" s="6">
        <f>C3623*sel_scale</f>
        <v/>
      </c>
      <c r="F3623" s="6">
        <f>IF(AND(B3623&gt;=10,B3623&lt;=14),sel_ev_daily*sel_dayshare/5,IF(OR(B3623&gt;=22,B3623&lt;=5),sel_ev_daily*(1-sel_dayshare)/8,0))</f>
        <v/>
      </c>
    </row>
    <row r="3624">
      <c r="A3624" s="6" t="inlineStr">
        <is>
          <t>2012-11-28</t>
        </is>
      </c>
      <c r="B3624" s="6" t="n">
        <v>22</v>
      </c>
      <c r="C3624" s="6" t="n">
        <v>0.77132</v>
      </c>
      <c r="D3624" s="6" t="n">
        <v>6e-05</v>
      </c>
      <c r="E3624" s="6">
        <f>C3624*sel_scale</f>
        <v/>
      </c>
      <c r="F3624" s="6">
        <f>IF(AND(B3624&gt;=10,B3624&lt;=14),sel_ev_daily*sel_dayshare/5,IF(OR(B3624&gt;=22,B3624&lt;=5),sel_ev_daily*(1-sel_dayshare)/8,0))</f>
        <v/>
      </c>
    </row>
    <row r="3625">
      <c r="A3625" s="6" t="inlineStr">
        <is>
          <t>2012-11-28</t>
        </is>
      </c>
      <c r="B3625" s="6" t="n">
        <v>23</v>
      </c>
      <c r="C3625" s="6" t="n">
        <v>0.74139</v>
      </c>
      <c r="D3625" s="6" t="n">
        <v>9.000000000000001e-05</v>
      </c>
      <c r="E3625" s="6">
        <f>C3625*sel_scale</f>
        <v/>
      </c>
      <c r="F3625" s="6">
        <f>IF(AND(B3625&gt;=10,B3625&lt;=14),sel_ev_daily*sel_dayshare/5,IF(OR(B3625&gt;=22,B3625&lt;=5),sel_ev_daily*(1-sel_dayshare)/8,0))</f>
        <v/>
      </c>
    </row>
    <row r="3626">
      <c r="A3626" s="6" t="inlineStr">
        <is>
          <t>2012-11-29</t>
        </is>
      </c>
      <c r="B3626" s="6" t="n">
        <v>0</v>
      </c>
      <c r="C3626" s="6" t="n">
        <v>0.82076</v>
      </c>
      <c r="D3626" s="6" t="n">
        <v>0.00012</v>
      </c>
      <c r="E3626" s="6">
        <f>C3626*sel_scale</f>
        <v/>
      </c>
      <c r="F3626" s="6">
        <f>IF(AND(B3626&gt;=10,B3626&lt;=14),sel_ev_daily*sel_dayshare/5,IF(OR(B3626&gt;=22,B3626&lt;=5),sel_ev_daily*(1-sel_dayshare)/8,0))</f>
        <v/>
      </c>
    </row>
    <row r="3627">
      <c r="A3627" s="6" t="inlineStr">
        <is>
          <t>2012-11-29</t>
        </is>
      </c>
      <c r="B3627" s="6" t="n">
        <v>1</v>
      </c>
      <c r="C3627" s="6" t="n">
        <v>0.8110000000000001</v>
      </c>
      <c r="D3627" s="6" t="n">
        <v>6e-05</v>
      </c>
      <c r="E3627" s="6">
        <f>C3627*sel_scale</f>
        <v/>
      </c>
      <c r="F3627" s="6">
        <f>IF(AND(B3627&gt;=10,B3627&lt;=14),sel_ev_daily*sel_dayshare/5,IF(OR(B3627&gt;=22,B3627&lt;=5),sel_ev_daily*(1-sel_dayshare)/8,0))</f>
        <v/>
      </c>
    </row>
    <row r="3628">
      <c r="A3628" s="6" t="inlineStr">
        <is>
          <t>2012-11-29</t>
        </is>
      </c>
      <c r="B3628" s="6" t="n">
        <v>2</v>
      </c>
      <c r="C3628" s="6" t="n">
        <v>0.5908099999999999</v>
      </c>
      <c r="D3628" s="6" t="n">
        <v>8.000000000000001e-05</v>
      </c>
      <c r="E3628" s="6">
        <f>C3628*sel_scale</f>
        <v/>
      </c>
      <c r="F3628" s="6">
        <f>IF(AND(B3628&gt;=10,B3628&lt;=14),sel_ev_daily*sel_dayshare/5,IF(OR(B3628&gt;=22,B3628&lt;=5),sel_ev_daily*(1-sel_dayshare)/8,0))</f>
        <v/>
      </c>
    </row>
    <row r="3629">
      <c r="A3629" s="6" t="inlineStr">
        <is>
          <t>2012-11-29</t>
        </is>
      </c>
      <c r="B3629" s="6" t="n">
        <v>3</v>
      </c>
      <c r="C3629" s="6" t="n">
        <v>0.45266</v>
      </c>
      <c r="D3629" s="6" t="n">
        <v>0.00012</v>
      </c>
      <c r="E3629" s="6">
        <f>C3629*sel_scale</f>
        <v/>
      </c>
      <c r="F3629" s="6">
        <f>IF(AND(B3629&gt;=10,B3629&lt;=14),sel_ev_daily*sel_dayshare/5,IF(OR(B3629&gt;=22,B3629&lt;=5),sel_ev_daily*(1-sel_dayshare)/8,0))</f>
        <v/>
      </c>
    </row>
    <row r="3630">
      <c r="A3630" s="6" t="inlineStr">
        <is>
          <t>2012-11-29</t>
        </is>
      </c>
      <c r="B3630" s="6" t="n">
        <v>4</v>
      </c>
      <c r="C3630" s="6" t="n">
        <v>0.40115</v>
      </c>
      <c r="D3630" s="6" t="n">
        <v>8.000000000000001e-05</v>
      </c>
      <c r="E3630" s="6">
        <f>C3630*sel_scale</f>
        <v/>
      </c>
      <c r="F3630" s="6">
        <f>IF(AND(B3630&gt;=10,B3630&lt;=14),sel_ev_daily*sel_dayshare/5,IF(OR(B3630&gt;=22,B3630&lt;=5),sel_ev_daily*(1-sel_dayshare)/8,0))</f>
        <v/>
      </c>
    </row>
    <row r="3631">
      <c r="A3631" s="6" t="inlineStr">
        <is>
          <t>2012-11-29</t>
        </is>
      </c>
      <c r="B3631" s="6" t="n">
        <v>5</v>
      </c>
      <c r="C3631" s="6" t="n">
        <v>0.44537</v>
      </c>
      <c r="D3631" s="6" t="n">
        <v>0.0001</v>
      </c>
      <c r="E3631" s="6">
        <f>C3631*sel_scale</f>
        <v/>
      </c>
      <c r="F3631" s="6">
        <f>IF(AND(B3631&gt;=10,B3631&lt;=14),sel_ev_daily*sel_dayshare/5,IF(OR(B3631&gt;=22,B3631&lt;=5),sel_ev_daily*(1-sel_dayshare)/8,0))</f>
        <v/>
      </c>
    </row>
    <row r="3632">
      <c r="A3632" s="6" t="inlineStr">
        <is>
          <t>2012-11-29</t>
        </is>
      </c>
      <c r="B3632" s="6" t="n">
        <v>6</v>
      </c>
      <c r="C3632" s="6" t="n">
        <v>0.62514</v>
      </c>
      <c r="D3632" s="6" t="n">
        <v>0.02783</v>
      </c>
      <c r="E3632" s="6">
        <f>C3632*sel_scale</f>
        <v/>
      </c>
      <c r="F3632" s="6">
        <f>IF(AND(B3632&gt;=10,B3632&lt;=14),sel_ev_daily*sel_dayshare/5,IF(OR(B3632&gt;=22,B3632&lt;=5),sel_ev_daily*(1-sel_dayshare)/8,0))</f>
        <v/>
      </c>
    </row>
    <row r="3633">
      <c r="A3633" s="6" t="inlineStr">
        <is>
          <t>2012-11-29</t>
        </is>
      </c>
      <c r="B3633" s="6" t="n">
        <v>7</v>
      </c>
      <c r="C3633" s="6" t="n">
        <v>0.70159</v>
      </c>
      <c r="D3633" s="6" t="n">
        <v>0.10915</v>
      </c>
      <c r="E3633" s="6">
        <f>C3633*sel_scale</f>
        <v/>
      </c>
      <c r="F3633" s="6">
        <f>IF(AND(B3633&gt;=10,B3633&lt;=14),sel_ev_daily*sel_dayshare/5,IF(OR(B3633&gt;=22,B3633&lt;=5),sel_ev_daily*(1-sel_dayshare)/8,0))</f>
        <v/>
      </c>
    </row>
    <row r="3634">
      <c r="A3634" s="6" t="inlineStr">
        <is>
          <t>2012-11-29</t>
        </is>
      </c>
      <c r="B3634" s="6" t="n">
        <v>8</v>
      </c>
      <c r="C3634" s="6" t="n">
        <v>0.61197</v>
      </c>
      <c r="D3634" s="6" t="n">
        <v>0.21798</v>
      </c>
      <c r="E3634" s="6">
        <f>C3634*sel_scale</f>
        <v/>
      </c>
      <c r="F3634" s="6">
        <f>IF(AND(B3634&gt;=10,B3634&lt;=14),sel_ev_daily*sel_dayshare/5,IF(OR(B3634&gt;=22,B3634&lt;=5),sel_ev_daily*(1-sel_dayshare)/8,0))</f>
        <v/>
      </c>
    </row>
    <row r="3635">
      <c r="A3635" s="6" t="inlineStr">
        <is>
          <t>2012-11-29</t>
        </is>
      </c>
      <c r="B3635" s="6" t="n">
        <v>9</v>
      </c>
      <c r="C3635" s="6" t="n">
        <v>0.527</v>
      </c>
      <c r="D3635" s="6" t="n">
        <v>0.3292</v>
      </c>
      <c r="E3635" s="6">
        <f>C3635*sel_scale</f>
        <v/>
      </c>
      <c r="F3635" s="6">
        <f>IF(AND(B3635&gt;=10,B3635&lt;=14),sel_ev_daily*sel_dayshare/5,IF(OR(B3635&gt;=22,B3635&lt;=5),sel_ev_daily*(1-sel_dayshare)/8,0))</f>
        <v/>
      </c>
    </row>
    <row r="3636">
      <c r="A3636" s="6" t="inlineStr">
        <is>
          <t>2012-11-29</t>
        </is>
      </c>
      <c r="B3636" s="6" t="n">
        <v>10</v>
      </c>
      <c r="C3636" s="6" t="n">
        <v>0.51266</v>
      </c>
      <c r="D3636" s="6" t="n">
        <v>0.4251</v>
      </c>
      <c r="E3636" s="6">
        <f>C3636*sel_scale</f>
        <v/>
      </c>
      <c r="F3636" s="6">
        <f>IF(AND(B3636&gt;=10,B3636&lt;=14),sel_ev_daily*sel_dayshare/5,IF(OR(B3636&gt;=22,B3636&lt;=5),sel_ev_daily*(1-sel_dayshare)/8,0))</f>
        <v/>
      </c>
    </row>
    <row r="3637">
      <c r="A3637" s="6" t="inlineStr">
        <is>
          <t>2012-11-29</t>
        </is>
      </c>
      <c r="B3637" s="6" t="n">
        <v>11</v>
      </c>
      <c r="C3637" s="6" t="n">
        <v>0.5378500000000001</v>
      </c>
      <c r="D3637" s="6" t="n">
        <v>0.46695</v>
      </c>
      <c r="E3637" s="6">
        <f>C3637*sel_scale</f>
        <v/>
      </c>
      <c r="F3637" s="6">
        <f>IF(AND(B3637&gt;=10,B3637&lt;=14),sel_ev_daily*sel_dayshare/5,IF(OR(B3637&gt;=22,B3637&lt;=5),sel_ev_daily*(1-sel_dayshare)/8,0))</f>
        <v/>
      </c>
    </row>
    <row r="3638">
      <c r="A3638" s="6" t="inlineStr">
        <is>
          <t>2012-11-29</t>
        </is>
      </c>
      <c r="B3638" s="6" t="n">
        <v>12</v>
      </c>
      <c r="C3638" s="6" t="n">
        <v>0.55121</v>
      </c>
      <c r="D3638" s="6" t="n">
        <v>0.60472</v>
      </c>
      <c r="E3638" s="6">
        <f>C3638*sel_scale</f>
        <v/>
      </c>
      <c r="F3638" s="6">
        <f>IF(AND(B3638&gt;=10,B3638&lt;=14),sel_ev_daily*sel_dayshare/5,IF(OR(B3638&gt;=22,B3638&lt;=5),sel_ev_daily*(1-sel_dayshare)/8,0))</f>
        <v/>
      </c>
    </row>
    <row r="3639">
      <c r="A3639" s="6" t="inlineStr">
        <is>
          <t>2012-11-29</t>
        </is>
      </c>
      <c r="B3639" s="6" t="n">
        <v>13</v>
      </c>
      <c r="C3639" s="6" t="n">
        <v>0.52778</v>
      </c>
      <c r="D3639" s="6" t="n">
        <v>0.66817</v>
      </c>
      <c r="E3639" s="6">
        <f>C3639*sel_scale</f>
        <v/>
      </c>
      <c r="F3639" s="6">
        <f>IF(AND(B3639&gt;=10,B3639&lt;=14),sel_ev_daily*sel_dayshare/5,IF(OR(B3639&gt;=22,B3639&lt;=5),sel_ev_daily*(1-sel_dayshare)/8,0))</f>
        <v/>
      </c>
    </row>
    <row r="3640">
      <c r="A3640" s="6" t="inlineStr">
        <is>
          <t>2012-11-29</t>
        </is>
      </c>
      <c r="B3640" s="6" t="n">
        <v>14</v>
      </c>
      <c r="C3640" s="6" t="n">
        <v>0.59177</v>
      </c>
      <c r="D3640" s="6" t="n">
        <v>0.65837</v>
      </c>
      <c r="E3640" s="6">
        <f>C3640*sel_scale</f>
        <v/>
      </c>
      <c r="F3640" s="6">
        <f>IF(AND(B3640&gt;=10,B3640&lt;=14),sel_ev_daily*sel_dayshare/5,IF(OR(B3640&gt;=22,B3640&lt;=5),sel_ev_daily*(1-sel_dayshare)/8,0))</f>
        <v/>
      </c>
    </row>
    <row r="3641">
      <c r="A3641" s="6" t="inlineStr">
        <is>
          <t>2012-11-29</t>
        </is>
      </c>
      <c r="B3641" s="6" t="n">
        <v>15</v>
      </c>
      <c r="C3641" s="6" t="n">
        <v>0.6939</v>
      </c>
      <c r="D3641" s="6" t="n">
        <v>0.56488</v>
      </c>
      <c r="E3641" s="6">
        <f>C3641*sel_scale</f>
        <v/>
      </c>
      <c r="F3641" s="6">
        <f>IF(AND(B3641&gt;=10,B3641&lt;=14),sel_ev_daily*sel_dayshare/5,IF(OR(B3641&gt;=22,B3641&lt;=5),sel_ev_daily*(1-sel_dayshare)/8,0))</f>
        <v/>
      </c>
    </row>
    <row r="3642">
      <c r="A3642" s="6" t="inlineStr">
        <is>
          <t>2012-11-29</t>
        </is>
      </c>
      <c r="B3642" s="6" t="n">
        <v>16</v>
      </c>
      <c r="C3642" s="6" t="n">
        <v>0.75485</v>
      </c>
      <c r="D3642" s="6" t="n">
        <v>0.40048</v>
      </c>
      <c r="E3642" s="6">
        <f>C3642*sel_scale</f>
        <v/>
      </c>
      <c r="F3642" s="6">
        <f>IF(AND(B3642&gt;=10,B3642&lt;=14),sel_ev_daily*sel_dayshare/5,IF(OR(B3642&gt;=22,B3642&lt;=5),sel_ev_daily*(1-sel_dayshare)/8,0))</f>
        <v/>
      </c>
    </row>
    <row r="3643">
      <c r="A3643" s="6" t="inlineStr">
        <is>
          <t>2012-11-29</t>
        </is>
      </c>
      <c r="B3643" s="6" t="n">
        <v>17</v>
      </c>
      <c r="C3643" s="6" t="n">
        <v>0.81203</v>
      </c>
      <c r="D3643" s="6" t="n">
        <v>0.2092</v>
      </c>
      <c r="E3643" s="6">
        <f>C3643*sel_scale</f>
        <v/>
      </c>
      <c r="F3643" s="6">
        <f>IF(AND(B3643&gt;=10,B3643&lt;=14),sel_ev_daily*sel_dayshare/5,IF(OR(B3643&gt;=22,B3643&lt;=5),sel_ev_daily*(1-sel_dayshare)/8,0))</f>
        <v/>
      </c>
    </row>
    <row r="3644">
      <c r="A3644" s="6" t="inlineStr">
        <is>
          <t>2012-11-29</t>
        </is>
      </c>
      <c r="B3644" s="6" t="n">
        <v>18</v>
      </c>
      <c r="C3644" s="6" t="n">
        <v>0.93368</v>
      </c>
      <c r="D3644" s="6" t="n">
        <v>0.06483999999999999</v>
      </c>
      <c r="E3644" s="6">
        <f>C3644*sel_scale</f>
        <v/>
      </c>
      <c r="F3644" s="6">
        <f>IF(AND(B3644&gt;=10,B3644&lt;=14),sel_ev_daily*sel_dayshare/5,IF(OR(B3644&gt;=22,B3644&lt;=5),sel_ev_daily*(1-sel_dayshare)/8,0))</f>
        <v/>
      </c>
    </row>
    <row r="3645">
      <c r="A3645" s="6" t="inlineStr">
        <is>
          <t>2012-11-29</t>
        </is>
      </c>
      <c r="B3645" s="6" t="n">
        <v>19</v>
      </c>
      <c r="C3645" s="6" t="n">
        <v>0.84514</v>
      </c>
      <c r="D3645" s="6" t="n">
        <v>0.00649</v>
      </c>
      <c r="E3645" s="6">
        <f>C3645*sel_scale</f>
        <v/>
      </c>
      <c r="F3645" s="6">
        <f>IF(AND(B3645&gt;=10,B3645&lt;=14),sel_ev_daily*sel_dayshare/5,IF(OR(B3645&gt;=22,B3645&lt;=5),sel_ev_daily*(1-sel_dayshare)/8,0))</f>
        <v/>
      </c>
    </row>
    <row r="3646">
      <c r="A3646" s="6" t="inlineStr">
        <is>
          <t>2012-11-29</t>
        </is>
      </c>
      <c r="B3646" s="6" t="n">
        <v>20</v>
      </c>
      <c r="C3646" s="6" t="n">
        <v>0.91876</v>
      </c>
      <c r="D3646" s="6" t="n">
        <v>0.00012</v>
      </c>
      <c r="E3646" s="6">
        <f>C3646*sel_scale</f>
        <v/>
      </c>
      <c r="F3646" s="6">
        <f>IF(AND(B3646&gt;=10,B3646&lt;=14),sel_ev_daily*sel_dayshare/5,IF(OR(B3646&gt;=22,B3646&lt;=5),sel_ev_daily*(1-sel_dayshare)/8,0))</f>
        <v/>
      </c>
    </row>
    <row r="3647">
      <c r="A3647" s="6" t="inlineStr">
        <is>
          <t>2012-11-29</t>
        </is>
      </c>
      <c r="B3647" s="6" t="n">
        <v>21</v>
      </c>
      <c r="C3647" s="6" t="n">
        <v>0.8561800000000001</v>
      </c>
      <c r="D3647" s="6" t="n">
        <v>6.999999999999999e-05</v>
      </c>
      <c r="E3647" s="6">
        <f>C3647*sel_scale</f>
        <v/>
      </c>
      <c r="F3647" s="6">
        <f>IF(AND(B3647&gt;=10,B3647&lt;=14),sel_ev_daily*sel_dayshare/5,IF(OR(B3647&gt;=22,B3647&lt;=5),sel_ev_daily*(1-sel_dayshare)/8,0))</f>
        <v/>
      </c>
    </row>
    <row r="3648">
      <c r="A3648" s="6" t="inlineStr">
        <is>
          <t>2012-11-29</t>
        </is>
      </c>
      <c r="B3648" s="6" t="n">
        <v>22</v>
      </c>
      <c r="C3648" s="6" t="n">
        <v>0.82568</v>
      </c>
      <c r="D3648" s="6" t="n">
        <v>5e-05</v>
      </c>
      <c r="E3648" s="6">
        <f>C3648*sel_scale</f>
        <v/>
      </c>
      <c r="F3648" s="6">
        <f>IF(AND(B3648&gt;=10,B3648&lt;=14),sel_ev_daily*sel_dayshare/5,IF(OR(B3648&gt;=22,B3648&lt;=5),sel_ev_daily*(1-sel_dayshare)/8,0))</f>
        <v/>
      </c>
    </row>
    <row r="3649">
      <c r="A3649" s="6" t="inlineStr">
        <is>
          <t>2012-11-29</t>
        </is>
      </c>
      <c r="B3649" s="6" t="n">
        <v>23</v>
      </c>
      <c r="C3649" s="6" t="n">
        <v>0.75451</v>
      </c>
      <c r="D3649" s="6" t="n">
        <v>8.000000000000001e-05</v>
      </c>
      <c r="E3649" s="6">
        <f>C3649*sel_scale</f>
        <v/>
      </c>
      <c r="F3649" s="6">
        <f>IF(AND(B3649&gt;=10,B3649&lt;=14),sel_ev_daily*sel_dayshare/5,IF(OR(B3649&gt;=22,B3649&lt;=5),sel_ev_daily*(1-sel_dayshare)/8,0))</f>
        <v/>
      </c>
    </row>
    <row r="3650">
      <c r="A3650" s="6" t="inlineStr">
        <is>
          <t>2012-11-30</t>
        </is>
      </c>
      <c r="B3650" s="6" t="n">
        <v>0</v>
      </c>
      <c r="C3650" s="6" t="n">
        <v>0.7695</v>
      </c>
      <c r="D3650" s="6" t="n">
        <v>6e-05</v>
      </c>
      <c r="E3650" s="6">
        <f>C3650*sel_scale</f>
        <v/>
      </c>
      <c r="F3650" s="6">
        <f>IF(AND(B3650&gt;=10,B3650&lt;=14),sel_ev_daily*sel_dayshare/5,IF(OR(B3650&gt;=22,B3650&lt;=5),sel_ev_daily*(1-sel_dayshare)/8,0))</f>
        <v/>
      </c>
    </row>
    <row r="3651">
      <c r="A3651" s="6" t="inlineStr">
        <is>
          <t>2012-11-30</t>
        </is>
      </c>
      <c r="B3651" s="6" t="n">
        <v>1</v>
      </c>
      <c r="C3651" s="6" t="n">
        <v>0.77278</v>
      </c>
      <c r="D3651" s="6" t="n">
        <v>6e-05</v>
      </c>
      <c r="E3651" s="6">
        <f>C3651*sel_scale</f>
        <v/>
      </c>
      <c r="F3651" s="6">
        <f>IF(AND(B3651&gt;=10,B3651&lt;=14),sel_ev_daily*sel_dayshare/5,IF(OR(B3651&gt;=22,B3651&lt;=5),sel_ev_daily*(1-sel_dayshare)/8,0))</f>
        <v/>
      </c>
    </row>
    <row r="3652">
      <c r="A3652" s="6" t="inlineStr">
        <is>
          <t>2012-11-30</t>
        </is>
      </c>
      <c r="B3652" s="6" t="n">
        <v>2</v>
      </c>
      <c r="C3652" s="6" t="n">
        <v>0.52537</v>
      </c>
      <c r="D3652" s="6" t="n">
        <v>6.999999999999999e-05</v>
      </c>
      <c r="E3652" s="6">
        <f>C3652*sel_scale</f>
        <v/>
      </c>
      <c r="F3652" s="6">
        <f>IF(AND(B3652&gt;=10,B3652&lt;=14),sel_ev_daily*sel_dayshare/5,IF(OR(B3652&gt;=22,B3652&lt;=5),sel_ev_daily*(1-sel_dayshare)/8,0))</f>
        <v/>
      </c>
    </row>
    <row r="3653">
      <c r="A3653" s="6" t="inlineStr">
        <is>
          <t>2012-11-30</t>
        </is>
      </c>
      <c r="B3653" s="6" t="n">
        <v>3</v>
      </c>
      <c r="C3653" s="6" t="n">
        <v>0.41741</v>
      </c>
      <c r="D3653" s="6" t="n">
        <v>0.00012</v>
      </c>
      <c r="E3653" s="6">
        <f>C3653*sel_scale</f>
        <v/>
      </c>
      <c r="F3653" s="6">
        <f>IF(AND(B3653&gt;=10,B3653&lt;=14),sel_ev_daily*sel_dayshare/5,IF(OR(B3653&gt;=22,B3653&lt;=5),sel_ev_daily*(1-sel_dayshare)/8,0))</f>
        <v/>
      </c>
    </row>
    <row r="3654">
      <c r="A3654" s="6" t="inlineStr">
        <is>
          <t>2012-11-30</t>
        </is>
      </c>
      <c r="B3654" s="6" t="n">
        <v>4</v>
      </c>
      <c r="C3654" s="6" t="n">
        <v>0.41224</v>
      </c>
      <c r="D3654" s="6" t="n">
        <v>0.00017</v>
      </c>
      <c r="E3654" s="6">
        <f>C3654*sel_scale</f>
        <v/>
      </c>
      <c r="F3654" s="6">
        <f>IF(AND(B3654&gt;=10,B3654&lt;=14),sel_ev_daily*sel_dayshare/5,IF(OR(B3654&gt;=22,B3654&lt;=5),sel_ev_daily*(1-sel_dayshare)/8,0))</f>
        <v/>
      </c>
    </row>
    <row r="3655">
      <c r="A3655" s="6" t="inlineStr">
        <is>
          <t>2012-11-30</t>
        </is>
      </c>
      <c r="B3655" s="6" t="n">
        <v>5</v>
      </c>
      <c r="C3655" s="6" t="n">
        <v>0.47269</v>
      </c>
      <c r="D3655" s="6" t="n">
        <v>0.00056</v>
      </c>
      <c r="E3655" s="6">
        <f>C3655*sel_scale</f>
        <v/>
      </c>
      <c r="F3655" s="6">
        <f>IF(AND(B3655&gt;=10,B3655&lt;=14),sel_ev_daily*sel_dayshare/5,IF(OR(B3655&gt;=22,B3655&lt;=5),sel_ev_daily*(1-sel_dayshare)/8,0))</f>
        <v/>
      </c>
    </row>
    <row r="3656">
      <c r="A3656" s="6" t="inlineStr">
        <is>
          <t>2012-11-30</t>
        </is>
      </c>
      <c r="B3656" s="6" t="n">
        <v>6</v>
      </c>
      <c r="C3656" s="6" t="n">
        <v>0.62391</v>
      </c>
      <c r="D3656" s="6" t="n">
        <v>0.03687</v>
      </c>
      <c r="E3656" s="6">
        <f>C3656*sel_scale</f>
        <v/>
      </c>
      <c r="F3656" s="6">
        <f>IF(AND(B3656&gt;=10,B3656&lt;=14),sel_ev_daily*sel_dayshare/5,IF(OR(B3656&gt;=22,B3656&lt;=5),sel_ev_daily*(1-sel_dayshare)/8,0))</f>
        <v/>
      </c>
    </row>
    <row r="3657">
      <c r="A3657" s="6" t="inlineStr">
        <is>
          <t>2012-11-30</t>
        </is>
      </c>
      <c r="B3657" s="6" t="n">
        <v>7</v>
      </c>
      <c r="C3657" s="6" t="n">
        <v>0.62679</v>
      </c>
      <c r="D3657" s="6" t="n">
        <v>0.15407</v>
      </c>
      <c r="E3657" s="6">
        <f>C3657*sel_scale</f>
        <v/>
      </c>
      <c r="F3657" s="6">
        <f>IF(AND(B3657&gt;=10,B3657&lt;=14),sel_ev_daily*sel_dayshare/5,IF(OR(B3657&gt;=22,B3657&lt;=5),sel_ev_daily*(1-sel_dayshare)/8,0))</f>
        <v/>
      </c>
    </row>
    <row r="3658">
      <c r="A3658" s="6" t="inlineStr">
        <is>
          <t>2012-11-30</t>
        </is>
      </c>
      <c r="B3658" s="6" t="n">
        <v>8</v>
      </c>
      <c r="C3658" s="6" t="n">
        <v>0.64555</v>
      </c>
      <c r="D3658" s="6" t="n">
        <v>0.31553</v>
      </c>
      <c r="E3658" s="6">
        <f>C3658*sel_scale</f>
        <v/>
      </c>
      <c r="F3658" s="6">
        <f>IF(AND(B3658&gt;=10,B3658&lt;=14),sel_ev_daily*sel_dayshare/5,IF(OR(B3658&gt;=22,B3658&lt;=5),sel_ev_daily*(1-sel_dayshare)/8,0))</f>
        <v/>
      </c>
    </row>
    <row r="3659">
      <c r="A3659" s="6" t="inlineStr">
        <is>
          <t>2012-11-30</t>
        </is>
      </c>
      <c r="B3659" s="6" t="n">
        <v>9</v>
      </c>
      <c r="C3659" s="6" t="n">
        <v>0.5936399999999999</v>
      </c>
      <c r="D3659" s="6" t="n">
        <v>0.48082</v>
      </c>
      <c r="E3659" s="6">
        <f>C3659*sel_scale</f>
        <v/>
      </c>
      <c r="F3659" s="6">
        <f>IF(AND(B3659&gt;=10,B3659&lt;=14),sel_ev_daily*sel_dayshare/5,IF(OR(B3659&gt;=22,B3659&lt;=5),sel_ev_daily*(1-sel_dayshare)/8,0))</f>
        <v/>
      </c>
    </row>
    <row r="3660">
      <c r="A3660" s="6" t="inlineStr">
        <is>
          <t>2012-11-30</t>
        </is>
      </c>
      <c r="B3660" s="6" t="n">
        <v>10</v>
      </c>
      <c r="C3660" s="6" t="n">
        <v>0.67106</v>
      </c>
      <c r="D3660" s="6" t="n">
        <v>0.5919</v>
      </c>
      <c r="E3660" s="6">
        <f>C3660*sel_scale</f>
        <v/>
      </c>
      <c r="F3660" s="6">
        <f>IF(AND(B3660&gt;=10,B3660&lt;=14),sel_ev_daily*sel_dayshare/5,IF(OR(B3660&gt;=22,B3660&lt;=5),sel_ev_daily*(1-sel_dayshare)/8,0))</f>
        <v/>
      </c>
    </row>
    <row r="3661">
      <c r="A3661" s="6" t="inlineStr">
        <is>
          <t>2012-11-30</t>
        </is>
      </c>
      <c r="B3661" s="6" t="n">
        <v>11</v>
      </c>
      <c r="C3661" s="6" t="n">
        <v>0.89554</v>
      </c>
      <c r="D3661" s="6" t="n">
        <v>0.66917</v>
      </c>
      <c r="E3661" s="6">
        <f>C3661*sel_scale</f>
        <v/>
      </c>
      <c r="F3661" s="6">
        <f>IF(AND(B3661&gt;=10,B3661&lt;=14),sel_ev_daily*sel_dayshare/5,IF(OR(B3661&gt;=22,B3661&lt;=5),sel_ev_daily*(1-sel_dayshare)/8,0))</f>
        <v/>
      </c>
    </row>
    <row r="3662">
      <c r="A3662" s="6" t="inlineStr">
        <is>
          <t>2012-11-30</t>
        </is>
      </c>
      <c r="B3662" s="6" t="n">
        <v>12</v>
      </c>
      <c r="C3662" s="6" t="n">
        <v>1.04073</v>
      </c>
      <c r="D3662" s="6" t="n">
        <v>0.61914</v>
      </c>
      <c r="E3662" s="6">
        <f>C3662*sel_scale</f>
        <v/>
      </c>
      <c r="F3662" s="6">
        <f>IF(AND(B3662&gt;=10,B3662&lt;=14),sel_ev_daily*sel_dayshare/5,IF(OR(B3662&gt;=22,B3662&lt;=5),sel_ev_daily*(1-sel_dayshare)/8,0))</f>
        <v/>
      </c>
    </row>
    <row r="3663">
      <c r="A3663" s="6" t="inlineStr">
        <is>
          <t>2012-11-30</t>
        </is>
      </c>
      <c r="B3663" s="6" t="n">
        <v>13</v>
      </c>
      <c r="C3663" s="6" t="n">
        <v>1.15539</v>
      </c>
      <c r="D3663" s="6" t="n">
        <v>0.57272</v>
      </c>
      <c r="E3663" s="6">
        <f>C3663*sel_scale</f>
        <v/>
      </c>
      <c r="F3663" s="6">
        <f>IF(AND(B3663&gt;=10,B3663&lt;=14),sel_ev_daily*sel_dayshare/5,IF(OR(B3663&gt;=22,B3663&lt;=5),sel_ev_daily*(1-sel_dayshare)/8,0))</f>
        <v/>
      </c>
    </row>
    <row r="3664">
      <c r="A3664" s="6" t="inlineStr">
        <is>
          <t>2012-11-30</t>
        </is>
      </c>
      <c r="B3664" s="6" t="n">
        <v>14</v>
      </c>
      <c r="C3664" s="6" t="n">
        <v>1.19616</v>
      </c>
      <c r="D3664" s="6" t="n">
        <v>0.47735</v>
      </c>
      <c r="E3664" s="6">
        <f>C3664*sel_scale</f>
        <v/>
      </c>
      <c r="F3664" s="6">
        <f>IF(AND(B3664&gt;=10,B3664&lt;=14),sel_ev_daily*sel_dayshare/5,IF(OR(B3664&gt;=22,B3664&lt;=5),sel_ev_daily*(1-sel_dayshare)/8,0))</f>
        <v/>
      </c>
    </row>
    <row r="3665">
      <c r="A3665" s="6" t="inlineStr">
        <is>
          <t>2012-11-30</t>
        </is>
      </c>
      <c r="B3665" s="6" t="n">
        <v>15</v>
      </c>
      <c r="C3665" s="6" t="n">
        <v>1.26148</v>
      </c>
      <c r="D3665" s="6" t="n">
        <v>0.33729</v>
      </c>
      <c r="E3665" s="6">
        <f>C3665*sel_scale</f>
        <v/>
      </c>
      <c r="F3665" s="6">
        <f>IF(AND(B3665&gt;=10,B3665&lt;=14),sel_ev_daily*sel_dayshare/5,IF(OR(B3665&gt;=22,B3665&lt;=5),sel_ev_daily*(1-sel_dayshare)/8,0))</f>
        <v/>
      </c>
    </row>
    <row r="3666">
      <c r="A3666" s="6" t="inlineStr">
        <is>
          <t>2012-11-30</t>
        </is>
      </c>
      <c r="B3666" s="6" t="n">
        <v>16</v>
      </c>
      <c r="C3666" s="6" t="n">
        <v>1.38044</v>
      </c>
      <c r="D3666" s="6" t="n">
        <v>0.24225</v>
      </c>
      <c r="E3666" s="6">
        <f>C3666*sel_scale</f>
        <v/>
      </c>
      <c r="F3666" s="6">
        <f>IF(AND(B3666&gt;=10,B3666&lt;=14),sel_ev_daily*sel_dayshare/5,IF(OR(B3666&gt;=22,B3666&lt;=5),sel_ev_daily*(1-sel_dayshare)/8,0))</f>
        <v/>
      </c>
    </row>
    <row r="3667">
      <c r="A3667" s="6" t="inlineStr">
        <is>
          <t>2012-11-30</t>
        </is>
      </c>
      <c r="B3667" s="6" t="n">
        <v>17</v>
      </c>
      <c r="C3667" s="6" t="n">
        <v>1.40951</v>
      </c>
      <c r="D3667" s="6" t="n">
        <v>0.09301</v>
      </c>
      <c r="E3667" s="6">
        <f>C3667*sel_scale</f>
        <v/>
      </c>
      <c r="F3667" s="6">
        <f>IF(AND(B3667&gt;=10,B3667&lt;=14),sel_ev_daily*sel_dayshare/5,IF(OR(B3667&gt;=22,B3667&lt;=5),sel_ev_daily*(1-sel_dayshare)/8,0))</f>
        <v/>
      </c>
    </row>
    <row r="3668">
      <c r="A3668" s="6" t="inlineStr">
        <is>
          <t>2012-11-30</t>
        </is>
      </c>
      <c r="B3668" s="6" t="n">
        <v>18</v>
      </c>
      <c r="C3668" s="6" t="n">
        <v>1.33005</v>
      </c>
      <c r="D3668" s="6" t="n">
        <v>0.01951</v>
      </c>
      <c r="E3668" s="6">
        <f>C3668*sel_scale</f>
        <v/>
      </c>
      <c r="F3668" s="6">
        <f>IF(AND(B3668&gt;=10,B3668&lt;=14),sel_ev_daily*sel_dayshare/5,IF(OR(B3668&gt;=22,B3668&lt;=5),sel_ev_daily*(1-sel_dayshare)/8,0))</f>
        <v/>
      </c>
    </row>
    <row r="3669">
      <c r="A3669" s="6" t="inlineStr">
        <is>
          <t>2012-11-30</t>
        </is>
      </c>
      <c r="B3669" s="6" t="n">
        <v>19</v>
      </c>
      <c r="C3669" s="6" t="n">
        <v>1.28761</v>
      </c>
      <c r="D3669" s="6" t="n">
        <v>0.00325</v>
      </c>
      <c r="E3669" s="6">
        <f>C3669*sel_scale</f>
        <v/>
      </c>
      <c r="F3669" s="6">
        <f>IF(AND(B3669&gt;=10,B3669&lt;=14),sel_ev_daily*sel_dayshare/5,IF(OR(B3669&gt;=22,B3669&lt;=5),sel_ev_daily*(1-sel_dayshare)/8,0))</f>
        <v/>
      </c>
    </row>
    <row r="3670">
      <c r="A3670" s="6" t="inlineStr">
        <is>
          <t>2012-11-30</t>
        </is>
      </c>
      <c r="B3670" s="6" t="n">
        <v>20</v>
      </c>
      <c r="C3670" s="6" t="n">
        <v>1.26312</v>
      </c>
      <c r="D3670" s="6" t="n">
        <v>0.00013</v>
      </c>
      <c r="E3670" s="6">
        <f>C3670*sel_scale</f>
        <v/>
      </c>
      <c r="F3670" s="6">
        <f>IF(AND(B3670&gt;=10,B3670&lt;=14),sel_ev_daily*sel_dayshare/5,IF(OR(B3670&gt;=22,B3670&lt;=5),sel_ev_daily*(1-sel_dayshare)/8,0))</f>
        <v/>
      </c>
    </row>
    <row r="3671">
      <c r="A3671" s="6" t="inlineStr">
        <is>
          <t>2012-11-30</t>
        </is>
      </c>
      <c r="B3671" s="6" t="n">
        <v>21</v>
      </c>
      <c r="C3671" s="6" t="n">
        <v>1.11092</v>
      </c>
      <c r="D3671" s="6" t="n">
        <v>6.999999999999999e-05</v>
      </c>
      <c r="E3671" s="6">
        <f>C3671*sel_scale</f>
        <v/>
      </c>
      <c r="F3671" s="6">
        <f>IF(AND(B3671&gt;=10,B3671&lt;=14),sel_ev_daily*sel_dayshare/5,IF(OR(B3671&gt;=22,B3671&lt;=5),sel_ev_daily*(1-sel_dayshare)/8,0))</f>
        <v/>
      </c>
    </row>
    <row r="3672">
      <c r="A3672" s="6" t="inlineStr">
        <is>
          <t>2012-11-30</t>
        </is>
      </c>
      <c r="B3672" s="6" t="n">
        <v>22</v>
      </c>
      <c r="C3672" s="6" t="n">
        <v>1.12055</v>
      </c>
      <c r="D3672" s="6" t="n">
        <v>5e-05</v>
      </c>
      <c r="E3672" s="6">
        <f>C3672*sel_scale</f>
        <v/>
      </c>
      <c r="F3672" s="6">
        <f>IF(AND(B3672&gt;=10,B3672&lt;=14),sel_ev_daily*sel_dayshare/5,IF(OR(B3672&gt;=22,B3672&lt;=5),sel_ev_daily*(1-sel_dayshare)/8,0))</f>
        <v/>
      </c>
    </row>
    <row r="3673">
      <c r="A3673" s="6" t="inlineStr">
        <is>
          <t>2012-11-30</t>
        </is>
      </c>
      <c r="B3673" s="6" t="n">
        <v>23</v>
      </c>
      <c r="C3673" s="6" t="n">
        <v>0.97745</v>
      </c>
      <c r="D3673" s="6" t="n">
        <v>0.00011</v>
      </c>
      <c r="E3673" s="6">
        <f>C3673*sel_scale</f>
        <v/>
      </c>
      <c r="F3673" s="6">
        <f>IF(AND(B3673&gt;=10,B3673&lt;=14),sel_ev_daily*sel_dayshare/5,IF(OR(B3673&gt;=22,B3673&lt;=5),sel_ev_daily*(1-sel_dayshare)/8,0))</f>
        <v/>
      </c>
    </row>
    <row r="3674">
      <c r="A3674" s="6" t="inlineStr">
        <is>
          <t>2012-12-01</t>
        </is>
      </c>
      <c r="B3674" s="6" t="n">
        <v>0</v>
      </c>
      <c r="C3674" s="6" t="n">
        <v>0.99041</v>
      </c>
      <c r="D3674" s="6" t="n">
        <v>5e-05</v>
      </c>
      <c r="E3674" s="6">
        <f>C3674*sel_scale</f>
        <v/>
      </c>
      <c r="F3674" s="6">
        <f>IF(AND(B3674&gt;=10,B3674&lt;=14),sel_ev_daily*sel_dayshare/5,IF(OR(B3674&gt;=22,B3674&lt;=5),sel_ev_daily*(1-sel_dayshare)/8,0))</f>
        <v/>
      </c>
    </row>
    <row r="3675">
      <c r="A3675" s="6" t="inlineStr">
        <is>
          <t>2012-12-01</t>
        </is>
      </c>
      <c r="B3675" s="6" t="n">
        <v>1</v>
      </c>
      <c r="C3675" s="6" t="n">
        <v>0.89683</v>
      </c>
      <c r="D3675" s="6" t="n">
        <v>9.000000000000001e-05</v>
      </c>
      <c r="E3675" s="6">
        <f>C3675*sel_scale</f>
        <v/>
      </c>
      <c r="F3675" s="6">
        <f>IF(AND(B3675&gt;=10,B3675&lt;=14),sel_ev_daily*sel_dayshare/5,IF(OR(B3675&gt;=22,B3675&lt;=5),sel_ev_daily*(1-sel_dayshare)/8,0))</f>
        <v/>
      </c>
    </row>
    <row r="3676">
      <c r="A3676" s="6" t="inlineStr">
        <is>
          <t>2012-12-01</t>
        </is>
      </c>
      <c r="B3676" s="6" t="n">
        <v>2</v>
      </c>
      <c r="C3676" s="6" t="n">
        <v>0.62616</v>
      </c>
      <c r="D3676" s="6" t="n">
        <v>6.999999999999999e-05</v>
      </c>
      <c r="E3676" s="6">
        <f>C3676*sel_scale</f>
        <v/>
      </c>
      <c r="F3676" s="6">
        <f>IF(AND(B3676&gt;=10,B3676&lt;=14),sel_ev_daily*sel_dayshare/5,IF(OR(B3676&gt;=22,B3676&lt;=5),sel_ev_daily*(1-sel_dayshare)/8,0))</f>
        <v/>
      </c>
    </row>
    <row r="3677">
      <c r="A3677" s="6" t="inlineStr">
        <is>
          <t>2012-12-01</t>
        </is>
      </c>
      <c r="B3677" s="6" t="n">
        <v>3</v>
      </c>
      <c r="C3677" s="6" t="n">
        <v>0.53879</v>
      </c>
      <c r="D3677" s="6" t="n">
        <v>4e-05</v>
      </c>
      <c r="E3677" s="6">
        <f>C3677*sel_scale</f>
        <v/>
      </c>
      <c r="F3677" s="6">
        <f>IF(AND(B3677&gt;=10,B3677&lt;=14),sel_ev_daily*sel_dayshare/5,IF(OR(B3677&gt;=22,B3677&lt;=5),sel_ev_daily*(1-sel_dayshare)/8,0))</f>
        <v/>
      </c>
    </row>
    <row r="3678">
      <c r="A3678" s="6" t="inlineStr">
        <is>
          <t>2012-12-01</t>
        </is>
      </c>
      <c r="B3678" s="6" t="n">
        <v>4</v>
      </c>
      <c r="C3678" s="6" t="n">
        <v>0.51559</v>
      </c>
      <c r="D3678" s="6" t="n">
        <v>4e-05</v>
      </c>
      <c r="E3678" s="6">
        <f>C3678*sel_scale</f>
        <v/>
      </c>
      <c r="F3678" s="6">
        <f>IF(AND(B3678&gt;=10,B3678&lt;=14),sel_ev_daily*sel_dayshare/5,IF(OR(B3678&gt;=22,B3678&lt;=5),sel_ev_daily*(1-sel_dayshare)/8,0))</f>
        <v/>
      </c>
    </row>
    <row r="3679">
      <c r="A3679" s="6" t="inlineStr">
        <is>
          <t>2012-12-01</t>
        </is>
      </c>
      <c r="B3679" s="6" t="n">
        <v>5</v>
      </c>
      <c r="C3679" s="6" t="n">
        <v>0.53241</v>
      </c>
      <c r="D3679" s="6" t="n">
        <v>0.0001</v>
      </c>
      <c r="E3679" s="6">
        <f>C3679*sel_scale</f>
        <v/>
      </c>
      <c r="F3679" s="6">
        <f>IF(AND(B3679&gt;=10,B3679&lt;=14),sel_ev_daily*sel_dayshare/5,IF(OR(B3679&gt;=22,B3679&lt;=5),sel_ev_daily*(1-sel_dayshare)/8,0))</f>
        <v/>
      </c>
    </row>
    <row r="3680">
      <c r="A3680" s="6" t="inlineStr">
        <is>
          <t>2012-12-01</t>
        </is>
      </c>
      <c r="B3680" s="6" t="n">
        <v>6</v>
      </c>
      <c r="C3680" s="6" t="n">
        <v>0.60455</v>
      </c>
      <c r="D3680" s="6" t="n">
        <v>0.00584</v>
      </c>
      <c r="E3680" s="6">
        <f>C3680*sel_scale</f>
        <v/>
      </c>
      <c r="F3680" s="6">
        <f>IF(AND(B3680&gt;=10,B3680&lt;=14),sel_ev_daily*sel_dayshare/5,IF(OR(B3680&gt;=22,B3680&lt;=5),sel_ev_daily*(1-sel_dayshare)/8,0))</f>
        <v/>
      </c>
    </row>
    <row r="3681">
      <c r="A3681" s="6" t="inlineStr">
        <is>
          <t>2012-12-01</t>
        </is>
      </c>
      <c r="B3681" s="6" t="n">
        <v>7</v>
      </c>
      <c r="C3681" s="6" t="n">
        <v>0.6827299999999999</v>
      </c>
      <c r="D3681" s="6" t="n">
        <v>0.03324</v>
      </c>
      <c r="E3681" s="6">
        <f>C3681*sel_scale</f>
        <v/>
      </c>
      <c r="F3681" s="6">
        <f>IF(AND(B3681&gt;=10,B3681&lt;=14),sel_ev_daily*sel_dayshare/5,IF(OR(B3681&gt;=22,B3681&lt;=5),sel_ev_daily*(1-sel_dayshare)/8,0))</f>
        <v/>
      </c>
    </row>
    <row r="3682">
      <c r="A3682" s="6" t="inlineStr">
        <is>
          <t>2012-12-01</t>
        </is>
      </c>
      <c r="B3682" s="6" t="n">
        <v>8</v>
      </c>
      <c r="C3682" s="6" t="n">
        <v>0.69922</v>
      </c>
      <c r="D3682" s="6" t="n">
        <v>0.0511</v>
      </c>
      <c r="E3682" s="6">
        <f>C3682*sel_scale</f>
        <v/>
      </c>
      <c r="F3682" s="6">
        <f>IF(AND(B3682&gt;=10,B3682&lt;=14),sel_ev_daily*sel_dayshare/5,IF(OR(B3682&gt;=22,B3682&lt;=5),sel_ev_daily*(1-sel_dayshare)/8,0))</f>
        <v/>
      </c>
    </row>
    <row r="3683">
      <c r="A3683" s="6" t="inlineStr">
        <is>
          <t>2012-12-01</t>
        </is>
      </c>
      <c r="B3683" s="6" t="n">
        <v>9</v>
      </c>
      <c r="C3683" s="6" t="n">
        <v>0.75306</v>
      </c>
      <c r="D3683" s="6" t="n">
        <v>0.1536</v>
      </c>
      <c r="E3683" s="6">
        <f>C3683*sel_scale</f>
        <v/>
      </c>
      <c r="F3683" s="6">
        <f>IF(AND(B3683&gt;=10,B3683&lt;=14),sel_ev_daily*sel_dayshare/5,IF(OR(B3683&gt;=22,B3683&lt;=5),sel_ev_daily*(1-sel_dayshare)/8,0))</f>
        <v/>
      </c>
    </row>
    <row r="3684">
      <c r="A3684" s="6" t="inlineStr">
        <is>
          <t>2012-12-01</t>
        </is>
      </c>
      <c r="B3684" s="6" t="n">
        <v>10</v>
      </c>
      <c r="C3684" s="6" t="n">
        <v>0.7694299999999999</v>
      </c>
      <c r="D3684" s="6" t="n">
        <v>0.28743</v>
      </c>
      <c r="E3684" s="6">
        <f>C3684*sel_scale</f>
        <v/>
      </c>
      <c r="F3684" s="6">
        <f>IF(AND(B3684&gt;=10,B3684&lt;=14),sel_ev_daily*sel_dayshare/5,IF(OR(B3684&gt;=22,B3684&lt;=5),sel_ev_daily*(1-sel_dayshare)/8,0))</f>
        <v/>
      </c>
    </row>
    <row r="3685">
      <c r="A3685" s="6" t="inlineStr">
        <is>
          <t>2012-12-01</t>
        </is>
      </c>
      <c r="B3685" s="6" t="n">
        <v>11</v>
      </c>
      <c r="C3685" s="6" t="n">
        <v>0.89138</v>
      </c>
      <c r="D3685" s="6" t="n">
        <v>0.41742</v>
      </c>
      <c r="E3685" s="6">
        <f>C3685*sel_scale</f>
        <v/>
      </c>
      <c r="F3685" s="6">
        <f>IF(AND(B3685&gt;=10,B3685&lt;=14),sel_ev_daily*sel_dayshare/5,IF(OR(B3685&gt;=22,B3685&lt;=5),sel_ev_daily*(1-sel_dayshare)/8,0))</f>
        <v/>
      </c>
    </row>
    <row r="3686">
      <c r="A3686" s="6" t="inlineStr">
        <is>
          <t>2012-12-01</t>
        </is>
      </c>
      <c r="B3686" s="6" t="n">
        <v>12</v>
      </c>
      <c r="C3686" s="6" t="n">
        <v>1.03875</v>
      </c>
      <c r="D3686" s="6" t="n">
        <v>0.4974</v>
      </c>
      <c r="E3686" s="6">
        <f>C3686*sel_scale</f>
        <v/>
      </c>
      <c r="F3686" s="6">
        <f>IF(AND(B3686&gt;=10,B3686&lt;=14),sel_ev_daily*sel_dayshare/5,IF(OR(B3686&gt;=22,B3686&lt;=5),sel_ev_daily*(1-sel_dayshare)/8,0))</f>
        <v/>
      </c>
    </row>
    <row r="3687">
      <c r="A3687" s="6" t="inlineStr">
        <is>
          <t>2012-12-01</t>
        </is>
      </c>
      <c r="B3687" s="6" t="n">
        <v>13</v>
      </c>
      <c r="C3687" s="6" t="n">
        <v>1.10893</v>
      </c>
      <c r="D3687" s="6" t="n">
        <v>0.52795</v>
      </c>
      <c r="E3687" s="6">
        <f>C3687*sel_scale</f>
        <v/>
      </c>
      <c r="F3687" s="6">
        <f>IF(AND(B3687&gt;=10,B3687&lt;=14),sel_ev_daily*sel_dayshare/5,IF(OR(B3687&gt;=22,B3687&lt;=5),sel_ev_daily*(1-sel_dayshare)/8,0))</f>
        <v/>
      </c>
    </row>
    <row r="3688">
      <c r="A3688" s="6" t="inlineStr">
        <is>
          <t>2012-12-01</t>
        </is>
      </c>
      <c r="B3688" s="6" t="n">
        <v>14</v>
      </c>
      <c r="C3688" s="6" t="n">
        <v>1.19675</v>
      </c>
      <c r="D3688" s="6" t="n">
        <v>0.46548</v>
      </c>
      <c r="E3688" s="6">
        <f>C3688*sel_scale</f>
        <v/>
      </c>
      <c r="F3688" s="6">
        <f>IF(AND(B3688&gt;=10,B3688&lt;=14),sel_ev_daily*sel_dayshare/5,IF(OR(B3688&gt;=22,B3688&lt;=5),sel_ev_daily*(1-sel_dayshare)/8,0))</f>
        <v/>
      </c>
    </row>
    <row r="3689">
      <c r="A3689" s="6" t="inlineStr">
        <is>
          <t>2012-12-01</t>
        </is>
      </c>
      <c r="B3689" s="6" t="n">
        <v>15</v>
      </c>
      <c r="C3689" s="6" t="n">
        <v>1.3386</v>
      </c>
      <c r="D3689" s="6" t="n">
        <v>0.38242</v>
      </c>
      <c r="E3689" s="6">
        <f>C3689*sel_scale</f>
        <v/>
      </c>
      <c r="F3689" s="6">
        <f>IF(AND(B3689&gt;=10,B3689&lt;=14),sel_ev_daily*sel_dayshare/5,IF(OR(B3689&gt;=22,B3689&lt;=5),sel_ev_daily*(1-sel_dayshare)/8,0))</f>
        <v/>
      </c>
    </row>
    <row r="3690">
      <c r="A3690" s="6" t="inlineStr">
        <is>
          <t>2012-12-01</t>
        </is>
      </c>
      <c r="B3690" s="6" t="n">
        <v>16</v>
      </c>
      <c r="C3690" s="6" t="n">
        <v>1.48203</v>
      </c>
      <c r="D3690" s="6" t="n">
        <v>0.31761</v>
      </c>
      <c r="E3690" s="6">
        <f>C3690*sel_scale</f>
        <v/>
      </c>
      <c r="F3690" s="6">
        <f>IF(AND(B3690&gt;=10,B3690&lt;=14),sel_ev_daily*sel_dayshare/5,IF(OR(B3690&gt;=22,B3690&lt;=5),sel_ev_daily*(1-sel_dayshare)/8,0))</f>
        <v/>
      </c>
    </row>
    <row r="3691">
      <c r="A3691" s="6" t="inlineStr">
        <is>
          <t>2012-12-01</t>
        </is>
      </c>
      <c r="B3691" s="6" t="n">
        <v>17</v>
      </c>
      <c r="C3691" s="6" t="n">
        <v>1.5553</v>
      </c>
      <c r="D3691" s="6" t="n">
        <v>0.16824</v>
      </c>
      <c r="E3691" s="6">
        <f>C3691*sel_scale</f>
        <v/>
      </c>
      <c r="F3691" s="6">
        <f>IF(AND(B3691&gt;=10,B3691&lt;=14),sel_ev_daily*sel_dayshare/5,IF(OR(B3691&gt;=22,B3691&lt;=5),sel_ev_daily*(1-sel_dayshare)/8,0))</f>
        <v/>
      </c>
    </row>
    <row r="3692">
      <c r="A3692" s="6" t="inlineStr">
        <is>
          <t>2012-12-01</t>
        </is>
      </c>
      <c r="B3692" s="6" t="n">
        <v>18</v>
      </c>
      <c r="C3692" s="6" t="n">
        <v>1.57054</v>
      </c>
      <c r="D3692" s="6" t="n">
        <v>0.0371</v>
      </c>
      <c r="E3692" s="6">
        <f>C3692*sel_scale</f>
        <v/>
      </c>
      <c r="F3692" s="6">
        <f>IF(AND(B3692&gt;=10,B3692&lt;=14),sel_ev_daily*sel_dayshare/5,IF(OR(B3692&gt;=22,B3692&lt;=5),sel_ev_daily*(1-sel_dayshare)/8,0))</f>
        <v/>
      </c>
    </row>
    <row r="3693">
      <c r="A3693" s="6" t="inlineStr">
        <is>
          <t>2012-12-01</t>
        </is>
      </c>
      <c r="B3693" s="6" t="n">
        <v>19</v>
      </c>
      <c r="C3693" s="6" t="n">
        <v>1.49225</v>
      </c>
      <c r="D3693" s="6" t="n">
        <v>0.00184</v>
      </c>
      <c r="E3693" s="6">
        <f>C3693*sel_scale</f>
        <v/>
      </c>
      <c r="F3693" s="6">
        <f>IF(AND(B3693&gt;=10,B3693&lt;=14),sel_ev_daily*sel_dayshare/5,IF(OR(B3693&gt;=22,B3693&lt;=5),sel_ev_daily*(1-sel_dayshare)/8,0))</f>
        <v/>
      </c>
    </row>
    <row r="3694">
      <c r="A3694" s="6" t="inlineStr">
        <is>
          <t>2012-12-01</t>
        </is>
      </c>
      <c r="B3694" s="6" t="n">
        <v>20</v>
      </c>
      <c r="C3694" s="6" t="n">
        <v>1.42995</v>
      </c>
      <c r="D3694" s="6" t="n">
        <v>9.000000000000001e-05</v>
      </c>
      <c r="E3694" s="6">
        <f>C3694*sel_scale</f>
        <v/>
      </c>
      <c r="F3694" s="6">
        <f>IF(AND(B3694&gt;=10,B3694&lt;=14),sel_ev_daily*sel_dayshare/5,IF(OR(B3694&gt;=22,B3694&lt;=5),sel_ev_daily*(1-sel_dayshare)/8,0))</f>
        <v/>
      </c>
    </row>
    <row r="3695">
      <c r="A3695" s="6" t="inlineStr">
        <is>
          <t>2012-12-01</t>
        </is>
      </c>
      <c r="B3695" s="6" t="n">
        <v>21</v>
      </c>
      <c r="C3695" s="6" t="n">
        <v>1.25519</v>
      </c>
      <c r="D3695" s="6" t="n">
        <v>5e-05</v>
      </c>
      <c r="E3695" s="6">
        <f>C3695*sel_scale</f>
        <v/>
      </c>
      <c r="F3695" s="6">
        <f>IF(AND(B3695&gt;=10,B3695&lt;=14),sel_ev_daily*sel_dayshare/5,IF(OR(B3695&gt;=22,B3695&lt;=5),sel_ev_daily*(1-sel_dayshare)/8,0))</f>
        <v/>
      </c>
    </row>
    <row r="3696">
      <c r="A3696" s="6" t="inlineStr">
        <is>
          <t>2012-12-01</t>
        </is>
      </c>
      <c r="B3696" s="6" t="n">
        <v>22</v>
      </c>
      <c r="C3696" s="6" t="n">
        <v>1.17713</v>
      </c>
      <c r="D3696" s="6" t="n">
        <v>6e-05</v>
      </c>
      <c r="E3696" s="6">
        <f>C3696*sel_scale</f>
        <v/>
      </c>
      <c r="F3696" s="6">
        <f>IF(AND(B3696&gt;=10,B3696&lt;=14),sel_ev_daily*sel_dayshare/5,IF(OR(B3696&gt;=22,B3696&lt;=5),sel_ev_daily*(1-sel_dayshare)/8,0))</f>
        <v/>
      </c>
    </row>
    <row r="3697">
      <c r="A3697" s="6" t="inlineStr">
        <is>
          <t>2012-12-01</t>
        </is>
      </c>
      <c r="B3697" s="6" t="n">
        <v>23</v>
      </c>
      <c r="C3697" s="6" t="n">
        <v>1.10097</v>
      </c>
      <c r="D3697" s="6" t="n">
        <v>0.00011</v>
      </c>
      <c r="E3697" s="6">
        <f>C3697*sel_scale</f>
        <v/>
      </c>
      <c r="F3697" s="6">
        <f>IF(AND(B3697&gt;=10,B3697&lt;=14),sel_ev_daily*sel_dayshare/5,IF(OR(B3697&gt;=22,B3697&lt;=5),sel_ev_daily*(1-sel_dayshare)/8,0))</f>
        <v/>
      </c>
    </row>
    <row r="3698">
      <c r="A3698" s="6" t="inlineStr">
        <is>
          <t>2012-12-02</t>
        </is>
      </c>
      <c r="B3698" s="6" t="n">
        <v>0</v>
      </c>
      <c r="C3698" s="6" t="n">
        <v>0.94324</v>
      </c>
      <c r="D3698" s="6" t="n">
        <v>8.000000000000001e-05</v>
      </c>
      <c r="E3698" s="6">
        <f>C3698*sel_scale</f>
        <v/>
      </c>
      <c r="F3698" s="6">
        <f>IF(AND(B3698&gt;=10,B3698&lt;=14),sel_ev_daily*sel_dayshare/5,IF(OR(B3698&gt;=22,B3698&lt;=5),sel_ev_daily*(1-sel_dayshare)/8,0))</f>
        <v/>
      </c>
    </row>
    <row r="3699">
      <c r="A3699" s="6" t="inlineStr">
        <is>
          <t>2012-12-02</t>
        </is>
      </c>
      <c r="B3699" s="6" t="n">
        <v>1</v>
      </c>
      <c r="C3699" s="6" t="n">
        <v>0.85072</v>
      </c>
      <c r="D3699" s="6" t="n">
        <v>5e-05</v>
      </c>
      <c r="E3699" s="6">
        <f>C3699*sel_scale</f>
        <v/>
      </c>
      <c r="F3699" s="6">
        <f>IF(AND(B3699&gt;=10,B3699&lt;=14),sel_ev_daily*sel_dayshare/5,IF(OR(B3699&gt;=22,B3699&lt;=5),sel_ev_daily*(1-sel_dayshare)/8,0))</f>
        <v/>
      </c>
    </row>
    <row r="3700">
      <c r="A3700" s="6" t="inlineStr">
        <is>
          <t>2012-12-02</t>
        </is>
      </c>
      <c r="B3700" s="6" t="n">
        <v>2</v>
      </c>
      <c r="C3700" s="6" t="n">
        <v>0.68649</v>
      </c>
      <c r="D3700" s="6" t="n">
        <v>0.00012</v>
      </c>
      <c r="E3700" s="6">
        <f>C3700*sel_scale</f>
        <v/>
      </c>
      <c r="F3700" s="6">
        <f>IF(AND(B3700&gt;=10,B3700&lt;=14),sel_ev_daily*sel_dayshare/5,IF(OR(B3700&gt;=22,B3700&lt;=5),sel_ev_daily*(1-sel_dayshare)/8,0))</f>
        <v/>
      </c>
    </row>
    <row r="3701">
      <c r="A3701" s="6" t="inlineStr">
        <is>
          <t>2012-12-02</t>
        </is>
      </c>
      <c r="B3701" s="6" t="n">
        <v>3</v>
      </c>
      <c r="C3701" s="6" t="n">
        <v>0.58109</v>
      </c>
      <c r="D3701" s="6" t="n">
        <v>0.0001</v>
      </c>
      <c r="E3701" s="6">
        <f>C3701*sel_scale</f>
        <v/>
      </c>
      <c r="F3701" s="6">
        <f>IF(AND(B3701&gt;=10,B3701&lt;=14),sel_ev_daily*sel_dayshare/5,IF(OR(B3701&gt;=22,B3701&lt;=5),sel_ev_daily*(1-sel_dayshare)/8,0))</f>
        <v/>
      </c>
    </row>
    <row r="3702">
      <c r="A3702" s="6" t="inlineStr">
        <is>
          <t>2012-12-02</t>
        </is>
      </c>
      <c r="B3702" s="6" t="n">
        <v>4</v>
      </c>
      <c r="C3702" s="6" t="n">
        <v>0.54828</v>
      </c>
      <c r="D3702" s="6" t="n">
        <v>0.00012</v>
      </c>
      <c r="E3702" s="6">
        <f>C3702*sel_scale</f>
        <v/>
      </c>
      <c r="F3702" s="6">
        <f>IF(AND(B3702&gt;=10,B3702&lt;=14),sel_ev_daily*sel_dayshare/5,IF(OR(B3702&gt;=22,B3702&lt;=5),sel_ev_daily*(1-sel_dayshare)/8,0))</f>
        <v/>
      </c>
    </row>
    <row r="3703">
      <c r="A3703" s="6" t="inlineStr">
        <is>
          <t>2012-12-02</t>
        </is>
      </c>
      <c r="B3703" s="6" t="n">
        <v>5</v>
      </c>
      <c r="C3703" s="6" t="n">
        <v>0.56103</v>
      </c>
      <c r="D3703" s="6" t="n">
        <v>6e-05</v>
      </c>
      <c r="E3703" s="6">
        <f>C3703*sel_scale</f>
        <v/>
      </c>
      <c r="F3703" s="6">
        <f>IF(AND(B3703&gt;=10,B3703&lt;=14),sel_ev_daily*sel_dayshare/5,IF(OR(B3703&gt;=22,B3703&lt;=5),sel_ev_daily*(1-sel_dayshare)/8,0))</f>
        <v/>
      </c>
    </row>
    <row r="3704">
      <c r="A3704" s="6" t="inlineStr">
        <is>
          <t>2012-12-02</t>
        </is>
      </c>
      <c r="B3704" s="6" t="n">
        <v>6</v>
      </c>
      <c r="C3704" s="6" t="n">
        <v>0.59771</v>
      </c>
      <c r="D3704" s="6" t="n">
        <v>0.00248</v>
      </c>
      <c r="E3704" s="6">
        <f>C3704*sel_scale</f>
        <v/>
      </c>
      <c r="F3704" s="6">
        <f>IF(AND(B3704&gt;=10,B3704&lt;=14),sel_ev_daily*sel_dayshare/5,IF(OR(B3704&gt;=22,B3704&lt;=5),sel_ev_daily*(1-sel_dayshare)/8,0))</f>
        <v/>
      </c>
    </row>
    <row r="3705">
      <c r="A3705" s="6" t="inlineStr">
        <is>
          <t>2012-12-02</t>
        </is>
      </c>
      <c r="B3705" s="6" t="n">
        <v>7</v>
      </c>
      <c r="C3705" s="6" t="n">
        <v>0.58061</v>
      </c>
      <c r="D3705" s="6" t="n">
        <v>0.0413</v>
      </c>
      <c r="E3705" s="6">
        <f>C3705*sel_scale</f>
        <v/>
      </c>
      <c r="F3705" s="6">
        <f>IF(AND(B3705&gt;=10,B3705&lt;=14),sel_ev_daily*sel_dayshare/5,IF(OR(B3705&gt;=22,B3705&lt;=5),sel_ev_daily*(1-sel_dayshare)/8,0))</f>
        <v/>
      </c>
    </row>
    <row r="3706">
      <c r="A3706" s="6" t="inlineStr">
        <is>
          <t>2012-12-02</t>
        </is>
      </c>
      <c r="B3706" s="6" t="n">
        <v>8</v>
      </c>
      <c r="C3706" s="6" t="n">
        <v>0.70346</v>
      </c>
      <c r="D3706" s="6" t="n">
        <v>0.11054</v>
      </c>
      <c r="E3706" s="6">
        <f>C3706*sel_scale</f>
        <v/>
      </c>
      <c r="F3706" s="6">
        <f>IF(AND(B3706&gt;=10,B3706&lt;=14),sel_ev_daily*sel_dayshare/5,IF(OR(B3706&gt;=22,B3706&lt;=5),sel_ev_daily*(1-sel_dayshare)/8,0))</f>
        <v/>
      </c>
    </row>
    <row r="3707">
      <c r="A3707" s="6" t="inlineStr">
        <is>
          <t>2012-12-02</t>
        </is>
      </c>
      <c r="B3707" s="6" t="n">
        <v>9</v>
      </c>
      <c r="C3707" s="6" t="n">
        <v>0.66819</v>
      </c>
      <c r="D3707" s="6" t="n">
        <v>0.27293</v>
      </c>
      <c r="E3707" s="6">
        <f>C3707*sel_scale</f>
        <v/>
      </c>
      <c r="F3707" s="6">
        <f>IF(AND(B3707&gt;=10,B3707&lt;=14),sel_ev_daily*sel_dayshare/5,IF(OR(B3707&gt;=22,B3707&lt;=5),sel_ev_daily*(1-sel_dayshare)/8,0))</f>
        <v/>
      </c>
    </row>
    <row r="3708">
      <c r="A3708" s="6" t="inlineStr">
        <is>
          <t>2012-12-02</t>
        </is>
      </c>
      <c r="B3708" s="6" t="n">
        <v>10</v>
      </c>
      <c r="C3708" s="6" t="n">
        <v>0.67942</v>
      </c>
      <c r="D3708" s="6" t="n">
        <v>0.29591</v>
      </c>
      <c r="E3708" s="6">
        <f>C3708*sel_scale</f>
        <v/>
      </c>
      <c r="F3708" s="6">
        <f>IF(AND(B3708&gt;=10,B3708&lt;=14),sel_ev_daily*sel_dayshare/5,IF(OR(B3708&gt;=22,B3708&lt;=5),sel_ev_daily*(1-sel_dayshare)/8,0))</f>
        <v/>
      </c>
    </row>
    <row r="3709">
      <c r="A3709" s="6" t="inlineStr">
        <is>
          <t>2012-12-02</t>
        </is>
      </c>
      <c r="B3709" s="6" t="n">
        <v>11</v>
      </c>
      <c r="C3709" s="6" t="n">
        <v>0.69922</v>
      </c>
      <c r="D3709" s="6" t="n">
        <v>0.38642</v>
      </c>
      <c r="E3709" s="6">
        <f>C3709*sel_scale</f>
        <v/>
      </c>
      <c r="F3709" s="6">
        <f>IF(AND(B3709&gt;=10,B3709&lt;=14),sel_ev_daily*sel_dayshare/5,IF(OR(B3709&gt;=22,B3709&lt;=5),sel_ev_daily*(1-sel_dayshare)/8,0))</f>
        <v/>
      </c>
    </row>
    <row r="3710">
      <c r="A3710" s="6" t="inlineStr">
        <is>
          <t>2012-12-02</t>
        </is>
      </c>
      <c r="B3710" s="6" t="n">
        <v>12</v>
      </c>
      <c r="C3710" s="6" t="n">
        <v>0.69157</v>
      </c>
      <c r="D3710" s="6" t="n">
        <v>0.41827</v>
      </c>
      <c r="E3710" s="6">
        <f>C3710*sel_scale</f>
        <v/>
      </c>
      <c r="F3710" s="6">
        <f>IF(AND(B3710&gt;=10,B3710&lt;=14),sel_ev_daily*sel_dayshare/5,IF(OR(B3710&gt;=22,B3710&lt;=5),sel_ev_daily*(1-sel_dayshare)/8,0))</f>
        <v/>
      </c>
    </row>
    <row r="3711">
      <c r="A3711" s="6" t="inlineStr">
        <is>
          <t>2012-12-02</t>
        </is>
      </c>
      <c r="B3711" s="6" t="n">
        <v>13</v>
      </c>
      <c r="C3711" s="6" t="n">
        <v>0.69859</v>
      </c>
      <c r="D3711" s="6" t="n">
        <v>0.44343</v>
      </c>
      <c r="E3711" s="6">
        <f>C3711*sel_scale</f>
        <v/>
      </c>
      <c r="F3711" s="6">
        <f>IF(AND(B3711&gt;=10,B3711&lt;=14),sel_ev_daily*sel_dayshare/5,IF(OR(B3711&gt;=22,B3711&lt;=5),sel_ev_daily*(1-sel_dayshare)/8,0))</f>
        <v/>
      </c>
    </row>
    <row r="3712">
      <c r="A3712" s="6" t="inlineStr">
        <is>
          <t>2012-12-02</t>
        </is>
      </c>
      <c r="B3712" s="6" t="n">
        <v>14</v>
      </c>
      <c r="C3712" s="6" t="n">
        <v>0.6303800000000001</v>
      </c>
      <c r="D3712" s="6" t="n">
        <v>0.44237</v>
      </c>
      <c r="E3712" s="6">
        <f>C3712*sel_scale</f>
        <v/>
      </c>
      <c r="F3712" s="6">
        <f>IF(AND(B3712&gt;=10,B3712&lt;=14),sel_ev_daily*sel_dayshare/5,IF(OR(B3712&gt;=22,B3712&lt;=5),sel_ev_daily*(1-sel_dayshare)/8,0))</f>
        <v/>
      </c>
    </row>
    <row r="3713">
      <c r="A3713" s="6" t="inlineStr">
        <is>
          <t>2012-12-02</t>
        </is>
      </c>
      <c r="B3713" s="6" t="n">
        <v>15</v>
      </c>
      <c r="C3713" s="6" t="n">
        <v>0.65867</v>
      </c>
      <c r="D3713" s="6" t="n">
        <v>0.31436</v>
      </c>
      <c r="E3713" s="6">
        <f>C3713*sel_scale</f>
        <v/>
      </c>
      <c r="F3713" s="6">
        <f>IF(AND(B3713&gt;=10,B3713&lt;=14),sel_ev_daily*sel_dayshare/5,IF(OR(B3713&gt;=22,B3713&lt;=5),sel_ev_daily*(1-sel_dayshare)/8,0))</f>
        <v/>
      </c>
    </row>
    <row r="3714">
      <c r="A3714" s="6" t="inlineStr">
        <is>
          <t>2012-12-02</t>
        </is>
      </c>
      <c r="B3714" s="6" t="n">
        <v>16</v>
      </c>
      <c r="C3714" s="6" t="n">
        <v>0.7194700000000001</v>
      </c>
      <c r="D3714" s="6" t="n">
        <v>0.15753</v>
      </c>
      <c r="E3714" s="6">
        <f>C3714*sel_scale</f>
        <v/>
      </c>
      <c r="F3714" s="6">
        <f>IF(AND(B3714&gt;=10,B3714&lt;=14),sel_ev_daily*sel_dayshare/5,IF(OR(B3714&gt;=22,B3714&lt;=5),sel_ev_daily*(1-sel_dayshare)/8,0))</f>
        <v/>
      </c>
    </row>
    <row r="3715">
      <c r="A3715" s="6" t="inlineStr">
        <is>
          <t>2012-12-02</t>
        </is>
      </c>
      <c r="B3715" s="6" t="n">
        <v>17</v>
      </c>
      <c r="C3715" s="6" t="n">
        <v>0.8303700000000001</v>
      </c>
      <c r="D3715" s="6" t="n">
        <v>0.06575</v>
      </c>
      <c r="E3715" s="6">
        <f>C3715*sel_scale</f>
        <v/>
      </c>
      <c r="F3715" s="6">
        <f>IF(AND(B3715&gt;=10,B3715&lt;=14),sel_ev_daily*sel_dayshare/5,IF(OR(B3715&gt;=22,B3715&lt;=5),sel_ev_daily*(1-sel_dayshare)/8,0))</f>
        <v/>
      </c>
    </row>
    <row r="3716">
      <c r="A3716" s="6" t="inlineStr">
        <is>
          <t>2012-12-02</t>
        </is>
      </c>
      <c r="B3716" s="6" t="n">
        <v>18</v>
      </c>
      <c r="C3716" s="6" t="n">
        <v>0.92045</v>
      </c>
      <c r="D3716" s="6" t="n">
        <v>0.01005</v>
      </c>
      <c r="E3716" s="6">
        <f>C3716*sel_scale</f>
        <v/>
      </c>
      <c r="F3716" s="6">
        <f>IF(AND(B3716&gt;=10,B3716&lt;=14),sel_ev_daily*sel_dayshare/5,IF(OR(B3716&gt;=22,B3716&lt;=5),sel_ev_daily*(1-sel_dayshare)/8,0))</f>
        <v/>
      </c>
    </row>
    <row r="3717">
      <c r="A3717" s="6" t="inlineStr">
        <is>
          <t>2012-12-02</t>
        </is>
      </c>
      <c r="B3717" s="6" t="n">
        <v>19</v>
      </c>
      <c r="C3717" s="6" t="n">
        <v>0.85846</v>
      </c>
      <c r="D3717" s="6" t="n">
        <v>0.00118</v>
      </c>
      <c r="E3717" s="6">
        <f>C3717*sel_scale</f>
        <v/>
      </c>
      <c r="F3717" s="6">
        <f>IF(AND(B3717&gt;=10,B3717&lt;=14),sel_ev_daily*sel_dayshare/5,IF(OR(B3717&gt;=22,B3717&lt;=5),sel_ev_daily*(1-sel_dayshare)/8,0))</f>
        <v/>
      </c>
    </row>
    <row r="3718">
      <c r="A3718" s="6" t="inlineStr">
        <is>
          <t>2012-12-02</t>
        </is>
      </c>
      <c r="B3718" s="6" t="n">
        <v>20</v>
      </c>
      <c r="C3718" s="6" t="n">
        <v>0.8666</v>
      </c>
      <c r="D3718" s="6" t="n">
        <v>0.0001</v>
      </c>
      <c r="E3718" s="6">
        <f>C3718*sel_scale</f>
        <v/>
      </c>
      <c r="F3718" s="6">
        <f>IF(AND(B3718&gt;=10,B3718&lt;=14),sel_ev_daily*sel_dayshare/5,IF(OR(B3718&gt;=22,B3718&lt;=5),sel_ev_daily*(1-sel_dayshare)/8,0))</f>
        <v/>
      </c>
    </row>
    <row r="3719">
      <c r="A3719" s="6" t="inlineStr">
        <is>
          <t>2012-12-02</t>
        </is>
      </c>
      <c r="B3719" s="6" t="n">
        <v>21</v>
      </c>
      <c r="C3719" s="6" t="n">
        <v>0.75565</v>
      </c>
      <c r="D3719" s="6" t="n">
        <v>0.00014</v>
      </c>
      <c r="E3719" s="6">
        <f>C3719*sel_scale</f>
        <v/>
      </c>
      <c r="F3719" s="6">
        <f>IF(AND(B3719&gt;=10,B3719&lt;=14),sel_ev_daily*sel_dayshare/5,IF(OR(B3719&gt;=22,B3719&lt;=5),sel_ev_daily*(1-sel_dayshare)/8,0))</f>
        <v/>
      </c>
    </row>
    <row r="3720">
      <c r="A3720" s="6" t="inlineStr">
        <is>
          <t>2012-12-02</t>
        </is>
      </c>
      <c r="B3720" s="6" t="n">
        <v>22</v>
      </c>
      <c r="C3720" s="6" t="n">
        <v>0.72903</v>
      </c>
      <c r="D3720" s="6" t="n">
        <v>6.999999999999999e-05</v>
      </c>
      <c r="E3720" s="6">
        <f>C3720*sel_scale</f>
        <v/>
      </c>
      <c r="F3720" s="6">
        <f>IF(AND(B3720&gt;=10,B3720&lt;=14),sel_ev_daily*sel_dayshare/5,IF(OR(B3720&gt;=22,B3720&lt;=5),sel_ev_daily*(1-sel_dayshare)/8,0))</f>
        <v/>
      </c>
    </row>
    <row r="3721">
      <c r="A3721" s="6" t="inlineStr">
        <is>
          <t>2012-12-02</t>
        </is>
      </c>
      <c r="B3721" s="6" t="n">
        <v>23</v>
      </c>
      <c r="C3721" s="6" t="n">
        <v>0.70956</v>
      </c>
      <c r="D3721" s="6" t="n">
        <v>9.000000000000001e-05</v>
      </c>
      <c r="E3721" s="6">
        <f>C3721*sel_scale</f>
        <v/>
      </c>
      <c r="F3721" s="6">
        <f>IF(AND(B3721&gt;=10,B3721&lt;=14),sel_ev_daily*sel_dayshare/5,IF(OR(B3721&gt;=22,B3721&lt;=5),sel_ev_daily*(1-sel_dayshare)/8,0))</f>
        <v/>
      </c>
    </row>
    <row r="3722">
      <c r="A3722" s="6" t="inlineStr">
        <is>
          <t>2012-12-03</t>
        </is>
      </c>
      <c r="B3722" s="6" t="n">
        <v>0</v>
      </c>
      <c r="C3722" s="6" t="n">
        <v>0.74308</v>
      </c>
      <c r="D3722" s="6" t="n">
        <v>9.000000000000001e-05</v>
      </c>
      <c r="E3722" s="6">
        <f>C3722*sel_scale</f>
        <v/>
      </c>
      <c r="F3722" s="6">
        <f>IF(AND(B3722&gt;=10,B3722&lt;=14),sel_ev_daily*sel_dayshare/5,IF(OR(B3722&gt;=22,B3722&lt;=5),sel_ev_daily*(1-sel_dayshare)/8,0))</f>
        <v/>
      </c>
    </row>
    <row r="3723">
      <c r="A3723" s="6" t="inlineStr">
        <is>
          <t>2012-12-03</t>
        </is>
      </c>
      <c r="B3723" s="6" t="n">
        <v>1</v>
      </c>
      <c r="C3723" s="6" t="n">
        <v>0.72909</v>
      </c>
      <c r="D3723" s="6" t="n">
        <v>0.00011</v>
      </c>
      <c r="E3723" s="6">
        <f>C3723*sel_scale</f>
        <v/>
      </c>
      <c r="F3723" s="6">
        <f>IF(AND(B3723&gt;=10,B3723&lt;=14),sel_ev_daily*sel_dayshare/5,IF(OR(B3723&gt;=22,B3723&lt;=5),sel_ev_daily*(1-sel_dayshare)/8,0))</f>
        <v/>
      </c>
    </row>
    <row r="3724">
      <c r="A3724" s="6" t="inlineStr">
        <is>
          <t>2012-12-03</t>
        </is>
      </c>
      <c r="B3724" s="6" t="n">
        <v>2</v>
      </c>
      <c r="C3724" s="6" t="n">
        <v>0.48621</v>
      </c>
      <c r="D3724" s="6" t="n">
        <v>8.000000000000001e-05</v>
      </c>
      <c r="E3724" s="6">
        <f>C3724*sel_scale</f>
        <v/>
      </c>
      <c r="F3724" s="6">
        <f>IF(AND(B3724&gt;=10,B3724&lt;=14),sel_ev_daily*sel_dayshare/5,IF(OR(B3724&gt;=22,B3724&lt;=5),sel_ev_daily*(1-sel_dayshare)/8,0))</f>
        <v/>
      </c>
    </row>
    <row r="3725">
      <c r="A3725" s="6" t="inlineStr">
        <is>
          <t>2012-12-03</t>
        </is>
      </c>
      <c r="B3725" s="6" t="n">
        <v>3</v>
      </c>
      <c r="C3725" s="6" t="n">
        <v>0.43819</v>
      </c>
      <c r="D3725" s="6" t="n">
        <v>6e-05</v>
      </c>
      <c r="E3725" s="6">
        <f>C3725*sel_scale</f>
        <v/>
      </c>
      <c r="F3725" s="6">
        <f>IF(AND(B3725&gt;=10,B3725&lt;=14),sel_ev_daily*sel_dayshare/5,IF(OR(B3725&gt;=22,B3725&lt;=5),sel_ev_daily*(1-sel_dayshare)/8,0))</f>
        <v/>
      </c>
    </row>
    <row r="3726">
      <c r="A3726" s="6" t="inlineStr">
        <is>
          <t>2012-12-03</t>
        </is>
      </c>
      <c r="B3726" s="6" t="n">
        <v>4</v>
      </c>
      <c r="C3726" s="6" t="n">
        <v>0.38396</v>
      </c>
      <c r="D3726" s="6" t="n">
        <v>8.000000000000001e-05</v>
      </c>
      <c r="E3726" s="6">
        <f>C3726*sel_scale</f>
        <v/>
      </c>
      <c r="F3726" s="6">
        <f>IF(AND(B3726&gt;=10,B3726&lt;=14),sel_ev_daily*sel_dayshare/5,IF(OR(B3726&gt;=22,B3726&lt;=5),sel_ev_daily*(1-sel_dayshare)/8,0))</f>
        <v/>
      </c>
    </row>
    <row r="3727">
      <c r="A3727" s="6" t="inlineStr">
        <is>
          <t>2012-12-03</t>
        </is>
      </c>
      <c r="B3727" s="6" t="n">
        <v>5</v>
      </c>
      <c r="C3727" s="6" t="n">
        <v>0.48343</v>
      </c>
      <c r="D3727" s="6" t="n">
        <v>5e-05</v>
      </c>
      <c r="E3727" s="6">
        <f>C3727*sel_scale</f>
        <v/>
      </c>
      <c r="F3727" s="6">
        <f>IF(AND(B3727&gt;=10,B3727&lt;=14),sel_ev_daily*sel_dayshare/5,IF(OR(B3727&gt;=22,B3727&lt;=5),sel_ev_daily*(1-sel_dayshare)/8,0))</f>
        <v/>
      </c>
    </row>
    <row r="3728">
      <c r="A3728" s="6" t="inlineStr">
        <is>
          <t>2012-12-03</t>
        </is>
      </c>
      <c r="B3728" s="6" t="n">
        <v>6</v>
      </c>
      <c r="C3728" s="6" t="n">
        <v>0.59558</v>
      </c>
      <c r="D3728" s="6" t="n">
        <v>0.00053</v>
      </c>
      <c r="E3728" s="6">
        <f>C3728*sel_scale</f>
        <v/>
      </c>
      <c r="F3728" s="6">
        <f>IF(AND(B3728&gt;=10,B3728&lt;=14),sel_ev_daily*sel_dayshare/5,IF(OR(B3728&gt;=22,B3728&lt;=5),sel_ev_daily*(1-sel_dayshare)/8,0))</f>
        <v/>
      </c>
    </row>
    <row r="3729">
      <c r="A3729" s="6" t="inlineStr">
        <is>
          <t>2012-12-03</t>
        </is>
      </c>
      <c r="B3729" s="6" t="n">
        <v>7</v>
      </c>
      <c r="C3729" s="6" t="n">
        <v>0.66088</v>
      </c>
      <c r="D3729" s="6" t="n">
        <v>0.01193</v>
      </c>
      <c r="E3729" s="6">
        <f>C3729*sel_scale</f>
        <v/>
      </c>
      <c r="F3729" s="6">
        <f>IF(AND(B3729&gt;=10,B3729&lt;=14),sel_ev_daily*sel_dayshare/5,IF(OR(B3729&gt;=22,B3729&lt;=5),sel_ev_daily*(1-sel_dayshare)/8,0))</f>
        <v/>
      </c>
    </row>
    <row r="3730">
      <c r="A3730" s="6" t="inlineStr">
        <is>
          <t>2012-12-03</t>
        </is>
      </c>
      <c r="B3730" s="6" t="n">
        <v>8</v>
      </c>
      <c r="C3730" s="6" t="n">
        <v>0.63175</v>
      </c>
      <c r="D3730" s="6" t="n">
        <v>0.03725</v>
      </c>
      <c r="E3730" s="6">
        <f>C3730*sel_scale</f>
        <v/>
      </c>
      <c r="F3730" s="6">
        <f>IF(AND(B3730&gt;=10,B3730&lt;=14),sel_ev_daily*sel_dayshare/5,IF(OR(B3730&gt;=22,B3730&lt;=5),sel_ev_daily*(1-sel_dayshare)/8,0))</f>
        <v/>
      </c>
    </row>
    <row r="3731">
      <c r="A3731" s="6" t="inlineStr">
        <is>
          <t>2012-12-03</t>
        </is>
      </c>
      <c r="B3731" s="6" t="n">
        <v>9</v>
      </c>
      <c r="C3731" s="6" t="n">
        <v>0.55901</v>
      </c>
      <c r="D3731" s="6" t="n">
        <v>0.06236</v>
      </c>
      <c r="E3731" s="6">
        <f>C3731*sel_scale</f>
        <v/>
      </c>
      <c r="F3731" s="6">
        <f>IF(AND(B3731&gt;=10,B3731&lt;=14),sel_ev_daily*sel_dayshare/5,IF(OR(B3731&gt;=22,B3731&lt;=5),sel_ev_daily*(1-sel_dayshare)/8,0))</f>
        <v/>
      </c>
    </row>
    <row r="3732">
      <c r="A3732" s="6" t="inlineStr">
        <is>
          <t>2012-12-03</t>
        </is>
      </c>
      <c r="B3732" s="6" t="n">
        <v>10</v>
      </c>
      <c r="C3732" s="6" t="n">
        <v>0.51336</v>
      </c>
      <c r="D3732" s="6" t="n">
        <v>0.07316</v>
      </c>
      <c r="E3732" s="6">
        <f>C3732*sel_scale</f>
        <v/>
      </c>
      <c r="F3732" s="6">
        <f>IF(AND(B3732&gt;=10,B3732&lt;=14),sel_ev_daily*sel_dayshare/5,IF(OR(B3732&gt;=22,B3732&lt;=5),sel_ev_daily*(1-sel_dayshare)/8,0))</f>
        <v/>
      </c>
    </row>
    <row r="3733">
      <c r="A3733" s="6" t="inlineStr">
        <is>
          <t>2012-12-03</t>
        </is>
      </c>
      <c r="B3733" s="6" t="n">
        <v>11</v>
      </c>
      <c r="C3733" s="6" t="n">
        <v>0.54133</v>
      </c>
      <c r="D3733" s="6" t="n">
        <v>0.09007999999999999</v>
      </c>
      <c r="E3733" s="6">
        <f>C3733*sel_scale</f>
        <v/>
      </c>
      <c r="F3733" s="6">
        <f>IF(AND(B3733&gt;=10,B3733&lt;=14),sel_ev_daily*sel_dayshare/5,IF(OR(B3733&gt;=22,B3733&lt;=5),sel_ev_daily*(1-sel_dayshare)/8,0))</f>
        <v/>
      </c>
    </row>
    <row r="3734">
      <c r="A3734" s="6" t="inlineStr">
        <is>
          <t>2012-12-03</t>
        </is>
      </c>
      <c r="B3734" s="6" t="n">
        <v>12</v>
      </c>
      <c r="C3734" s="6" t="n">
        <v>0.54464</v>
      </c>
      <c r="D3734" s="6" t="n">
        <v>0.14601</v>
      </c>
      <c r="E3734" s="6">
        <f>C3734*sel_scale</f>
        <v/>
      </c>
      <c r="F3734" s="6">
        <f>IF(AND(B3734&gt;=10,B3734&lt;=14),sel_ev_daily*sel_dayshare/5,IF(OR(B3734&gt;=22,B3734&lt;=5),sel_ev_daily*(1-sel_dayshare)/8,0))</f>
        <v/>
      </c>
    </row>
    <row r="3735">
      <c r="A3735" s="6" t="inlineStr">
        <is>
          <t>2012-12-03</t>
        </is>
      </c>
      <c r="B3735" s="6" t="n">
        <v>13</v>
      </c>
      <c r="C3735" s="6" t="n">
        <v>0.52749</v>
      </c>
      <c r="D3735" s="6" t="n">
        <v>0.3496</v>
      </c>
      <c r="E3735" s="6">
        <f>C3735*sel_scale</f>
        <v/>
      </c>
      <c r="F3735" s="6">
        <f>IF(AND(B3735&gt;=10,B3735&lt;=14),sel_ev_daily*sel_dayshare/5,IF(OR(B3735&gt;=22,B3735&lt;=5),sel_ev_daily*(1-sel_dayshare)/8,0))</f>
        <v/>
      </c>
    </row>
    <row r="3736">
      <c r="A3736" s="6" t="inlineStr">
        <is>
          <t>2012-12-03</t>
        </is>
      </c>
      <c r="B3736" s="6" t="n">
        <v>14</v>
      </c>
      <c r="C3736" s="6" t="n">
        <v>0.49351</v>
      </c>
      <c r="D3736" s="6" t="n">
        <v>0.3776</v>
      </c>
      <c r="E3736" s="6">
        <f>C3736*sel_scale</f>
        <v/>
      </c>
      <c r="F3736" s="6">
        <f>IF(AND(B3736&gt;=10,B3736&lt;=14),sel_ev_daily*sel_dayshare/5,IF(OR(B3736&gt;=22,B3736&lt;=5),sel_ev_daily*(1-sel_dayshare)/8,0))</f>
        <v/>
      </c>
    </row>
    <row r="3737">
      <c r="A3737" s="6" t="inlineStr">
        <is>
          <t>2012-12-03</t>
        </is>
      </c>
      <c r="B3737" s="6" t="n">
        <v>15</v>
      </c>
      <c r="C3737" s="6" t="n">
        <v>0.52208</v>
      </c>
      <c r="D3737" s="6" t="n">
        <v>0.28437</v>
      </c>
      <c r="E3737" s="6">
        <f>C3737*sel_scale</f>
        <v/>
      </c>
      <c r="F3737" s="6">
        <f>IF(AND(B3737&gt;=10,B3737&lt;=14),sel_ev_daily*sel_dayshare/5,IF(OR(B3737&gt;=22,B3737&lt;=5),sel_ev_daily*(1-sel_dayshare)/8,0))</f>
        <v/>
      </c>
    </row>
    <row r="3738">
      <c r="A3738" s="6" t="inlineStr">
        <is>
          <t>2012-12-03</t>
        </is>
      </c>
      <c r="B3738" s="6" t="n">
        <v>16</v>
      </c>
      <c r="C3738" s="6" t="n">
        <v>0.57884</v>
      </c>
      <c r="D3738" s="6" t="n">
        <v>0.20973</v>
      </c>
      <c r="E3738" s="6">
        <f>C3738*sel_scale</f>
        <v/>
      </c>
      <c r="F3738" s="6">
        <f>IF(AND(B3738&gt;=10,B3738&lt;=14),sel_ev_daily*sel_dayshare/5,IF(OR(B3738&gt;=22,B3738&lt;=5),sel_ev_daily*(1-sel_dayshare)/8,0))</f>
        <v/>
      </c>
    </row>
    <row r="3739">
      <c r="A3739" s="6" t="inlineStr">
        <is>
          <t>2012-12-03</t>
        </is>
      </c>
      <c r="B3739" s="6" t="n">
        <v>17</v>
      </c>
      <c r="C3739" s="6" t="n">
        <v>0.71501</v>
      </c>
      <c r="D3739" s="6" t="n">
        <v>0.12687</v>
      </c>
      <c r="E3739" s="6">
        <f>C3739*sel_scale</f>
        <v/>
      </c>
      <c r="F3739" s="6">
        <f>IF(AND(B3739&gt;=10,B3739&lt;=14),sel_ev_daily*sel_dayshare/5,IF(OR(B3739&gt;=22,B3739&lt;=5),sel_ev_daily*(1-sel_dayshare)/8,0))</f>
        <v/>
      </c>
    </row>
    <row r="3740">
      <c r="A3740" s="6" t="inlineStr">
        <is>
          <t>2012-12-03</t>
        </is>
      </c>
      <c r="B3740" s="6" t="n">
        <v>18</v>
      </c>
      <c r="C3740" s="6" t="n">
        <v>0.83549</v>
      </c>
      <c r="D3740" s="6" t="n">
        <v>0.04484</v>
      </c>
      <c r="E3740" s="6">
        <f>C3740*sel_scale</f>
        <v/>
      </c>
      <c r="F3740" s="6">
        <f>IF(AND(B3740&gt;=10,B3740&lt;=14),sel_ev_daily*sel_dayshare/5,IF(OR(B3740&gt;=22,B3740&lt;=5),sel_ev_daily*(1-sel_dayshare)/8,0))</f>
        <v/>
      </c>
    </row>
    <row r="3741">
      <c r="A3741" s="6" t="inlineStr">
        <is>
          <t>2012-12-03</t>
        </is>
      </c>
      <c r="B3741" s="6" t="n">
        <v>19</v>
      </c>
      <c r="C3741" s="6" t="n">
        <v>0.75739</v>
      </c>
      <c r="D3741" s="6" t="n">
        <v>0.00686</v>
      </c>
      <c r="E3741" s="6">
        <f>C3741*sel_scale</f>
        <v/>
      </c>
      <c r="F3741" s="6">
        <f>IF(AND(B3741&gt;=10,B3741&lt;=14),sel_ev_daily*sel_dayshare/5,IF(OR(B3741&gt;=22,B3741&lt;=5),sel_ev_daily*(1-sel_dayshare)/8,0))</f>
        <v/>
      </c>
    </row>
    <row r="3742">
      <c r="A3742" s="6" t="inlineStr">
        <is>
          <t>2012-12-03</t>
        </is>
      </c>
      <c r="B3742" s="6" t="n">
        <v>20</v>
      </c>
      <c r="C3742" s="6" t="n">
        <v>0.79748</v>
      </c>
      <c r="D3742" s="6" t="n">
        <v>8.000000000000001e-05</v>
      </c>
      <c r="E3742" s="6">
        <f>C3742*sel_scale</f>
        <v/>
      </c>
      <c r="F3742" s="6">
        <f>IF(AND(B3742&gt;=10,B3742&lt;=14),sel_ev_daily*sel_dayshare/5,IF(OR(B3742&gt;=22,B3742&lt;=5),sel_ev_daily*(1-sel_dayshare)/8,0))</f>
        <v/>
      </c>
    </row>
    <row r="3743">
      <c r="A3743" s="6" t="inlineStr">
        <is>
          <t>2012-12-03</t>
        </is>
      </c>
      <c r="B3743" s="6" t="n">
        <v>21</v>
      </c>
      <c r="C3743" s="6" t="n">
        <v>0.74089</v>
      </c>
      <c r="D3743" s="6" t="n">
        <v>6.999999999999999e-05</v>
      </c>
      <c r="E3743" s="6">
        <f>C3743*sel_scale</f>
        <v/>
      </c>
      <c r="F3743" s="6">
        <f>IF(AND(B3743&gt;=10,B3743&lt;=14),sel_ev_daily*sel_dayshare/5,IF(OR(B3743&gt;=22,B3743&lt;=5),sel_ev_daily*(1-sel_dayshare)/8,0))</f>
        <v/>
      </c>
    </row>
    <row r="3744">
      <c r="A3744" s="6" t="inlineStr">
        <is>
          <t>2012-12-03</t>
        </is>
      </c>
      <c r="B3744" s="6" t="n">
        <v>22</v>
      </c>
      <c r="C3744" s="6" t="n">
        <v>0.69653</v>
      </c>
      <c r="D3744" s="6" t="n">
        <v>0.0001</v>
      </c>
      <c r="E3744" s="6">
        <f>C3744*sel_scale</f>
        <v/>
      </c>
      <c r="F3744" s="6">
        <f>IF(AND(B3744&gt;=10,B3744&lt;=14),sel_ev_daily*sel_dayshare/5,IF(OR(B3744&gt;=22,B3744&lt;=5),sel_ev_daily*(1-sel_dayshare)/8,0))</f>
        <v/>
      </c>
    </row>
    <row r="3745">
      <c r="A3745" s="6" t="inlineStr">
        <is>
          <t>2012-12-03</t>
        </is>
      </c>
      <c r="B3745" s="6" t="n">
        <v>23</v>
      </c>
      <c r="C3745" s="6" t="n">
        <v>0.72488</v>
      </c>
      <c r="D3745" s="6" t="n">
        <v>8.000000000000001e-05</v>
      </c>
      <c r="E3745" s="6">
        <f>C3745*sel_scale</f>
        <v/>
      </c>
      <c r="F3745" s="6">
        <f>IF(AND(B3745&gt;=10,B3745&lt;=14),sel_ev_daily*sel_dayshare/5,IF(OR(B3745&gt;=22,B3745&lt;=5),sel_ev_daily*(1-sel_dayshare)/8,0))</f>
        <v/>
      </c>
    </row>
    <row r="3746">
      <c r="A3746" s="6" t="inlineStr">
        <is>
          <t>2012-12-04</t>
        </is>
      </c>
      <c r="B3746" s="6" t="n">
        <v>0</v>
      </c>
      <c r="C3746" s="6" t="n">
        <v>0.83079</v>
      </c>
      <c r="D3746" s="6" t="n">
        <v>2e-05</v>
      </c>
      <c r="E3746" s="6">
        <f>C3746*sel_scale</f>
        <v/>
      </c>
      <c r="F3746" s="6">
        <f>IF(AND(B3746&gt;=10,B3746&lt;=14),sel_ev_daily*sel_dayshare/5,IF(OR(B3746&gt;=22,B3746&lt;=5),sel_ev_daily*(1-sel_dayshare)/8,0))</f>
        <v/>
      </c>
    </row>
    <row r="3747">
      <c r="A3747" s="6" t="inlineStr">
        <is>
          <t>2012-12-04</t>
        </is>
      </c>
      <c r="B3747" s="6" t="n">
        <v>1</v>
      </c>
      <c r="C3747" s="6" t="n">
        <v>0.81711</v>
      </c>
      <c r="D3747" s="6" t="n">
        <v>9.000000000000001e-05</v>
      </c>
      <c r="E3747" s="6">
        <f>C3747*sel_scale</f>
        <v/>
      </c>
      <c r="F3747" s="6">
        <f>IF(AND(B3747&gt;=10,B3747&lt;=14),sel_ev_daily*sel_dayshare/5,IF(OR(B3747&gt;=22,B3747&lt;=5),sel_ev_daily*(1-sel_dayshare)/8,0))</f>
        <v/>
      </c>
    </row>
    <row r="3748">
      <c r="A3748" s="6" t="inlineStr">
        <is>
          <t>2012-12-04</t>
        </is>
      </c>
      <c r="B3748" s="6" t="n">
        <v>2</v>
      </c>
      <c r="C3748" s="6" t="n">
        <v>0.53313</v>
      </c>
      <c r="D3748" s="6" t="n">
        <v>6.999999999999999e-05</v>
      </c>
      <c r="E3748" s="6">
        <f>C3748*sel_scale</f>
        <v/>
      </c>
      <c r="F3748" s="6">
        <f>IF(AND(B3748&gt;=10,B3748&lt;=14),sel_ev_daily*sel_dayshare/5,IF(OR(B3748&gt;=22,B3748&lt;=5),sel_ev_daily*(1-sel_dayshare)/8,0))</f>
        <v/>
      </c>
    </row>
    <row r="3749">
      <c r="A3749" s="6" t="inlineStr">
        <is>
          <t>2012-12-04</t>
        </is>
      </c>
      <c r="B3749" s="6" t="n">
        <v>3</v>
      </c>
      <c r="C3749" s="6" t="n">
        <v>0.43005</v>
      </c>
      <c r="D3749" s="6" t="n">
        <v>4e-05</v>
      </c>
      <c r="E3749" s="6">
        <f>C3749*sel_scale</f>
        <v/>
      </c>
      <c r="F3749" s="6">
        <f>IF(AND(B3749&gt;=10,B3749&lt;=14),sel_ev_daily*sel_dayshare/5,IF(OR(B3749&gt;=22,B3749&lt;=5),sel_ev_daily*(1-sel_dayshare)/8,0))</f>
        <v/>
      </c>
    </row>
    <row r="3750">
      <c r="A3750" s="6" t="inlineStr">
        <is>
          <t>2012-12-04</t>
        </is>
      </c>
      <c r="B3750" s="6" t="n">
        <v>4</v>
      </c>
      <c r="C3750" s="6" t="n">
        <v>0.40147</v>
      </c>
      <c r="D3750" s="6" t="n">
        <v>0.0001</v>
      </c>
      <c r="E3750" s="6">
        <f>C3750*sel_scale</f>
        <v/>
      </c>
      <c r="F3750" s="6">
        <f>IF(AND(B3750&gt;=10,B3750&lt;=14),sel_ev_daily*sel_dayshare/5,IF(OR(B3750&gt;=22,B3750&lt;=5),sel_ev_daily*(1-sel_dayshare)/8,0))</f>
        <v/>
      </c>
    </row>
    <row r="3751">
      <c r="A3751" s="6" t="inlineStr">
        <is>
          <t>2012-12-04</t>
        </is>
      </c>
      <c r="B3751" s="6" t="n">
        <v>5</v>
      </c>
      <c r="C3751" s="6" t="n">
        <v>0.44513</v>
      </c>
      <c r="D3751" s="6" t="n">
        <v>0.00036</v>
      </c>
      <c r="E3751" s="6">
        <f>C3751*sel_scale</f>
        <v/>
      </c>
      <c r="F3751" s="6">
        <f>IF(AND(B3751&gt;=10,B3751&lt;=14),sel_ev_daily*sel_dayshare/5,IF(OR(B3751&gt;=22,B3751&lt;=5),sel_ev_daily*(1-sel_dayshare)/8,0))</f>
        <v/>
      </c>
    </row>
    <row r="3752">
      <c r="A3752" s="6" t="inlineStr">
        <is>
          <t>2012-12-04</t>
        </is>
      </c>
      <c r="B3752" s="6" t="n">
        <v>6</v>
      </c>
      <c r="C3752" s="6" t="n">
        <v>0.55111</v>
      </c>
      <c r="D3752" s="6" t="n">
        <v>0.03468</v>
      </c>
      <c r="E3752" s="6">
        <f>C3752*sel_scale</f>
        <v/>
      </c>
      <c r="F3752" s="6">
        <f>IF(AND(B3752&gt;=10,B3752&lt;=14),sel_ev_daily*sel_dayshare/5,IF(OR(B3752&gt;=22,B3752&lt;=5),sel_ev_daily*(1-sel_dayshare)/8,0))</f>
        <v/>
      </c>
    </row>
    <row r="3753">
      <c r="A3753" s="6" t="inlineStr">
        <is>
          <t>2012-12-04</t>
        </is>
      </c>
      <c r="B3753" s="6" t="n">
        <v>7</v>
      </c>
      <c r="C3753" s="6" t="n">
        <v>0.62632</v>
      </c>
      <c r="D3753" s="6" t="n">
        <v>0.16095</v>
      </c>
      <c r="E3753" s="6">
        <f>C3753*sel_scale</f>
        <v/>
      </c>
      <c r="F3753" s="6">
        <f>IF(AND(B3753&gt;=10,B3753&lt;=14),sel_ev_daily*sel_dayshare/5,IF(OR(B3753&gt;=22,B3753&lt;=5),sel_ev_daily*(1-sel_dayshare)/8,0))</f>
        <v/>
      </c>
    </row>
    <row r="3754">
      <c r="A3754" s="6" t="inlineStr">
        <is>
          <t>2012-12-04</t>
        </is>
      </c>
      <c r="B3754" s="6" t="n">
        <v>8</v>
      </c>
      <c r="C3754" s="6" t="n">
        <v>0.57029</v>
      </c>
      <c r="D3754" s="6" t="n">
        <v>0.34919</v>
      </c>
      <c r="E3754" s="6">
        <f>C3754*sel_scale</f>
        <v/>
      </c>
      <c r="F3754" s="6">
        <f>IF(AND(B3754&gt;=10,B3754&lt;=14),sel_ev_daily*sel_dayshare/5,IF(OR(B3754&gt;=22,B3754&lt;=5),sel_ev_daily*(1-sel_dayshare)/8,0))</f>
        <v/>
      </c>
    </row>
    <row r="3755">
      <c r="A3755" s="6" t="inlineStr">
        <is>
          <t>2012-12-04</t>
        </is>
      </c>
      <c r="B3755" s="6" t="n">
        <v>9</v>
      </c>
      <c r="C3755" s="6" t="n">
        <v>0.50632</v>
      </c>
      <c r="D3755" s="6" t="n">
        <v>0.53433</v>
      </c>
      <c r="E3755" s="6">
        <f>C3755*sel_scale</f>
        <v/>
      </c>
      <c r="F3755" s="6">
        <f>IF(AND(B3755&gt;=10,B3755&lt;=14),sel_ev_daily*sel_dayshare/5,IF(OR(B3755&gt;=22,B3755&lt;=5),sel_ev_daily*(1-sel_dayshare)/8,0))</f>
        <v/>
      </c>
    </row>
    <row r="3756">
      <c r="A3756" s="6" t="inlineStr">
        <is>
          <t>2012-12-04</t>
        </is>
      </c>
      <c r="B3756" s="6" t="n">
        <v>10</v>
      </c>
      <c r="C3756" s="6" t="n">
        <v>0.51597</v>
      </c>
      <c r="D3756" s="6" t="n">
        <v>0.67661</v>
      </c>
      <c r="E3756" s="6">
        <f>C3756*sel_scale</f>
        <v/>
      </c>
      <c r="F3756" s="6">
        <f>IF(AND(B3756&gt;=10,B3756&lt;=14),sel_ev_daily*sel_dayshare/5,IF(OR(B3756&gt;=22,B3756&lt;=5),sel_ev_daily*(1-sel_dayshare)/8,0))</f>
        <v/>
      </c>
    </row>
    <row r="3757">
      <c r="A3757" s="6" t="inlineStr">
        <is>
          <t>2012-12-04</t>
        </is>
      </c>
      <c r="B3757" s="6" t="n">
        <v>11</v>
      </c>
      <c r="C3757" s="6" t="n">
        <v>0.51459</v>
      </c>
      <c r="D3757" s="6" t="n">
        <v>0.75807</v>
      </c>
      <c r="E3757" s="6">
        <f>C3757*sel_scale</f>
        <v/>
      </c>
      <c r="F3757" s="6">
        <f>IF(AND(B3757&gt;=10,B3757&lt;=14),sel_ev_daily*sel_dayshare/5,IF(OR(B3757&gt;=22,B3757&lt;=5),sel_ev_daily*(1-sel_dayshare)/8,0))</f>
        <v/>
      </c>
    </row>
    <row r="3758">
      <c r="A3758" s="6" t="inlineStr">
        <is>
          <t>2012-12-04</t>
        </is>
      </c>
      <c r="B3758" s="6" t="n">
        <v>12</v>
      </c>
      <c r="C3758" s="6" t="n">
        <v>0.54656</v>
      </c>
      <c r="D3758" s="6" t="n">
        <v>0.77968</v>
      </c>
      <c r="E3758" s="6">
        <f>C3758*sel_scale</f>
        <v/>
      </c>
      <c r="F3758" s="6">
        <f>IF(AND(B3758&gt;=10,B3758&lt;=14),sel_ev_daily*sel_dayshare/5,IF(OR(B3758&gt;=22,B3758&lt;=5),sel_ev_daily*(1-sel_dayshare)/8,0))</f>
        <v/>
      </c>
    </row>
    <row r="3759">
      <c r="A3759" s="6" t="inlineStr">
        <is>
          <t>2012-12-04</t>
        </is>
      </c>
      <c r="B3759" s="6" t="n">
        <v>13</v>
      </c>
      <c r="C3759" s="6" t="n">
        <v>0.54077</v>
      </c>
      <c r="D3759" s="6" t="n">
        <v>0.76131</v>
      </c>
      <c r="E3759" s="6">
        <f>C3759*sel_scale</f>
        <v/>
      </c>
      <c r="F3759" s="6">
        <f>IF(AND(B3759&gt;=10,B3759&lt;=14),sel_ev_daily*sel_dayshare/5,IF(OR(B3759&gt;=22,B3759&lt;=5),sel_ev_daily*(1-sel_dayshare)/8,0))</f>
        <v/>
      </c>
    </row>
    <row r="3760">
      <c r="A3760" s="6" t="inlineStr">
        <is>
          <t>2012-12-04</t>
        </is>
      </c>
      <c r="B3760" s="6" t="n">
        <v>14</v>
      </c>
      <c r="C3760" s="6" t="n">
        <v>0.5107</v>
      </c>
      <c r="D3760" s="6" t="n">
        <v>0.7047</v>
      </c>
      <c r="E3760" s="6">
        <f>C3760*sel_scale</f>
        <v/>
      </c>
      <c r="F3760" s="6">
        <f>IF(AND(B3760&gt;=10,B3760&lt;=14),sel_ev_daily*sel_dayshare/5,IF(OR(B3760&gt;=22,B3760&lt;=5),sel_ev_daily*(1-sel_dayshare)/8,0))</f>
        <v/>
      </c>
    </row>
    <row r="3761">
      <c r="A3761" s="6" t="inlineStr">
        <is>
          <t>2012-12-04</t>
        </is>
      </c>
      <c r="B3761" s="6" t="n">
        <v>15</v>
      </c>
      <c r="C3761" s="6" t="n">
        <v>0.55438</v>
      </c>
      <c r="D3761" s="6" t="n">
        <v>0.5852000000000001</v>
      </c>
      <c r="E3761" s="6">
        <f>C3761*sel_scale</f>
        <v/>
      </c>
      <c r="F3761" s="6">
        <f>IF(AND(B3761&gt;=10,B3761&lt;=14),sel_ev_daily*sel_dayshare/5,IF(OR(B3761&gt;=22,B3761&lt;=5),sel_ev_daily*(1-sel_dayshare)/8,0))</f>
        <v/>
      </c>
    </row>
    <row r="3762">
      <c r="A3762" s="6" t="inlineStr">
        <is>
          <t>2012-12-04</t>
        </is>
      </c>
      <c r="B3762" s="6" t="n">
        <v>16</v>
      </c>
      <c r="C3762" s="6" t="n">
        <v>0.59614</v>
      </c>
      <c r="D3762" s="6" t="n">
        <v>0.42498</v>
      </c>
      <c r="E3762" s="6">
        <f>C3762*sel_scale</f>
        <v/>
      </c>
      <c r="F3762" s="6">
        <f>IF(AND(B3762&gt;=10,B3762&lt;=14),sel_ev_daily*sel_dayshare/5,IF(OR(B3762&gt;=22,B3762&lt;=5),sel_ev_daily*(1-sel_dayshare)/8,0))</f>
        <v/>
      </c>
    </row>
    <row r="3763">
      <c r="A3763" s="6" t="inlineStr">
        <is>
          <t>2012-12-04</t>
        </is>
      </c>
      <c r="B3763" s="6" t="n">
        <v>17</v>
      </c>
      <c r="C3763" s="6" t="n">
        <v>0.72295</v>
      </c>
      <c r="D3763" s="6" t="n">
        <v>0.23475</v>
      </c>
      <c r="E3763" s="6">
        <f>C3763*sel_scale</f>
        <v/>
      </c>
      <c r="F3763" s="6">
        <f>IF(AND(B3763&gt;=10,B3763&lt;=14),sel_ev_daily*sel_dayshare/5,IF(OR(B3763&gt;=22,B3763&lt;=5),sel_ev_daily*(1-sel_dayshare)/8,0))</f>
        <v/>
      </c>
    </row>
    <row r="3764">
      <c r="A3764" s="6" t="inlineStr">
        <is>
          <t>2012-12-04</t>
        </is>
      </c>
      <c r="B3764" s="6" t="n">
        <v>18</v>
      </c>
      <c r="C3764" s="6" t="n">
        <v>0.81997</v>
      </c>
      <c r="D3764" s="6" t="n">
        <v>0.07378999999999999</v>
      </c>
      <c r="E3764" s="6">
        <f>C3764*sel_scale</f>
        <v/>
      </c>
      <c r="F3764" s="6">
        <f>IF(AND(B3764&gt;=10,B3764&lt;=14),sel_ev_daily*sel_dayshare/5,IF(OR(B3764&gt;=22,B3764&lt;=5),sel_ev_daily*(1-sel_dayshare)/8,0))</f>
        <v/>
      </c>
    </row>
    <row r="3765">
      <c r="A3765" s="6" t="inlineStr">
        <is>
          <t>2012-12-04</t>
        </is>
      </c>
      <c r="B3765" s="6" t="n">
        <v>19</v>
      </c>
      <c r="C3765" s="6" t="n">
        <v>0.75039</v>
      </c>
      <c r="D3765" s="6" t="n">
        <v>0.008399999999999999</v>
      </c>
      <c r="E3765" s="6">
        <f>C3765*sel_scale</f>
        <v/>
      </c>
      <c r="F3765" s="6">
        <f>IF(AND(B3765&gt;=10,B3765&lt;=14),sel_ev_daily*sel_dayshare/5,IF(OR(B3765&gt;=22,B3765&lt;=5),sel_ev_daily*(1-sel_dayshare)/8,0))</f>
        <v/>
      </c>
    </row>
    <row r="3766">
      <c r="A3766" s="6" t="inlineStr">
        <is>
          <t>2012-12-04</t>
        </is>
      </c>
      <c r="B3766" s="6" t="n">
        <v>20</v>
      </c>
      <c r="C3766" s="6" t="n">
        <v>0.84997</v>
      </c>
      <c r="D3766" s="6" t="n">
        <v>0.00011</v>
      </c>
      <c r="E3766" s="6">
        <f>C3766*sel_scale</f>
        <v/>
      </c>
      <c r="F3766" s="6">
        <f>IF(AND(B3766&gt;=10,B3766&lt;=14),sel_ev_daily*sel_dayshare/5,IF(OR(B3766&gt;=22,B3766&lt;=5),sel_ev_daily*(1-sel_dayshare)/8,0))</f>
        <v/>
      </c>
    </row>
    <row r="3767">
      <c r="A3767" s="6" t="inlineStr">
        <is>
          <t>2012-12-04</t>
        </is>
      </c>
      <c r="B3767" s="6" t="n">
        <v>21</v>
      </c>
      <c r="C3767" s="6" t="n">
        <v>0.80522</v>
      </c>
      <c r="D3767" s="6" t="n">
        <v>0.00012</v>
      </c>
      <c r="E3767" s="6">
        <f>C3767*sel_scale</f>
        <v/>
      </c>
      <c r="F3767" s="6">
        <f>IF(AND(B3767&gt;=10,B3767&lt;=14),sel_ev_daily*sel_dayshare/5,IF(OR(B3767&gt;=22,B3767&lt;=5),sel_ev_daily*(1-sel_dayshare)/8,0))</f>
        <v/>
      </c>
    </row>
    <row r="3768">
      <c r="A3768" s="6" t="inlineStr">
        <is>
          <t>2012-12-04</t>
        </is>
      </c>
      <c r="B3768" s="6" t="n">
        <v>22</v>
      </c>
      <c r="C3768" s="6" t="n">
        <v>0.71611</v>
      </c>
      <c r="D3768" s="6" t="n">
        <v>6e-05</v>
      </c>
      <c r="E3768" s="6">
        <f>C3768*sel_scale</f>
        <v/>
      </c>
      <c r="F3768" s="6">
        <f>IF(AND(B3768&gt;=10,B3768&lt;=14),sel_ev_daily*sel_dayshare/5,IF(OR(B3768&gt;=22,B3768&lt;=5),sel_ev_daily*(1-sel_dayshare)/8,0))</f>
        <v/>
      </c>
    </row>
    <row r="3769">
      <c r="A3769" s="6" t="inlineStr">
        <is>
          <t>2012-12-04</t>
        </is>
      </c>
      <c r="B3769" s="6" t="n">
        <v>23</v>
      </c>
      <c r="C3769" s="6" t="n">
        <v>0.6717</v>
      </c>
      <c r="D3769" s="6" t="n">
        <v>6.999999999999999e-05</v>
      </c>
      <c r="E3769" s="6">
        <f>C3769*sel_scale</f>
        <v/>
      </c>
      <c r="F3769" s="6">
        <f>IF(AND(B3769&gt;=10,B3769&lt;=14),sel_ev_daily*sel_dayshare/5,IF(OR(B3769&gt;=22,B3769&lt;=5),sel_ev_daily*(1-sel_dayshare)/8,0))</f>
        <v/>
      </c>
    </row>
    <row r="3770">
      <c r="A3770" s="6" t="inlineStr">
        <is>
          <t>2012-12-05</t>
        </is>
      </c>
      <c r="B3770" s="6" t="n">
        <v>0</v>
      </c>
      <c r="C3770" s="6" t="n">
        <v>0.77085</v>
      </c>
      <c r="D3770" s="6" t="n">
        <v>3e-05</v>
      </c>
      <c r="E3770" s="6">
        <f>C3770*sel_scale</f>
        <v/>
      </c>
      <c r="F3770" s="6">
        <f>IF(AND(B3770&gt;=10,B3770&lt;=14),sel_ev_daily*sel_dayshare/5,IF(OR(B3770&gt;=22,B3770&lt;=5),sel_ev_daily*(1-sel_dayshare)/8,0))</f>
        <v/>
      </c>
    </row>
    <row r="3771">
      <c r="A3771" s="6" t="inlineStr">
        <is>
          <t>2012-12-05</t>
        </is>
      </c>
      <c r="B3771" s="6" t="n">
        <v>1</v>
      </c>
      <c r="C3771" s="6" t="n">
        <v>0.75159</v>
      </c>
      <c r="D3771" s="6" t="n">
        <v>4e-05</v>
      </c>
      <c r="E3771" s="6">
        <f>C3771*sel_scale</f>
        <v/>
      </c>
      <c r="F3771" s="6">
        <f>IF(AND(B3771&gt;=10,B3771&lt;=14),sel_ev_daily*sel_dayshare/5,IF(OR(B3771&gt;=22,B3771&lt;=5),sel_ev_daily*(1-sel_dayshare)/8,0))</f>
        <v/>
      </c>
    </row>
    <row r="3772">
      <c r="A3772" s="6" t="inlineStr">
        <is>
          <t>2012-12-05</t>
        </is>
      </c>
      <c r="B3772" s="6" t="n">
        <v>2</v>
      </c>
      <c r="C3772" s="6" t="n">
        <v>0.48349</v>
      </c>
      <c r="D3772" s="6" t="n">
        <v>0.00017</v>
      </c>
      <c r="E3772" s="6">
        <f>C3772*sel_scale</f>
        <v/>
      </c>
      <c r="F3772" s="6">
        <f>IF(AND(B3772&gt;=10,B3772&lt;=14),sel_ev_daily*sel_dayshare/5,IF(OR(B3772&gt;=22,B3772&lt;=5),sel_ev_daily*(1-sel_dayshare)/8,0))</f>
        <v/>
      </c>
    </row>
    <row r="3773">
      <c r="A3773" s="6" t="inlineStr">
        <is>
          <t>2012-12-05</t>
        </is>
      </c>
      <c r="B3773" s="6" t="n">
        <v>3</v>
      </c>
      <c r="C3773" s="6" t="n">
        <v>0.41333</v>
      </c>
      <c r="D3773" s="6" t="n">
        <v>9.000000000000001e-05</v>
      </c>
      <c r="E3773" s="6">
        <f>C3773*sel_scale</f>
        <v/>
      </c>
      <c r="F3773" s="6">
        <f>IF(AND(B3773&gt;=10,B3773&lt;=14),sel_ev_daily*sel_dayshare/5,IF(OR(B3773&gt;=22,B3773&lt;=5),sel_ev_daily*(1-sel_dayshare)/8,0))</f>
        <v/>
      </c>
    </row>
    <row r="3774">
      <c r="A3774" s="6" t="inlineStr">
        <is>
          <t>2012-12-05</t>
        </is>
      </c>
      <c r="B3774" s="6" t="n">
        <v>4</v>
      </c>
      <c r="C3774" s="6" t="n">
        <v>0.3842</v>
      </c>
      <c r="D3774" s="6" t="n">
        <v>3e-05</v>
      </c>
      <c r="E3774" s="6">
        <f>C3774*sel_scale</f>
        <v/>
      </c>
      <c r="F3774" s="6">
        <f>IF(AND(B3774&gt;=10,B3774&lt;=14),sel_ev_daily*sel_dayshare/5,IF(OR(B3774&gt;=22,B3774&lt;=5),sel_ev_daily*(1-sel_dayshare)/8,0))</f>
        <v/>
      </c>
    </row>
    <row r="3775">
      <c r="A3775" s="6" t="inlineStr">
        <is>
          <t>2012-12-05</t>
        </is>
      </c>
      <c r="B3775" s="6" t="n">
        <v>5</v>
      </c>
      <c r="C3775" s="6" t="n">
        <v>0.43541</v>
      </c>
      <c r="D3775" s="6" t="n">
        <v>0.0003</v>
      </c>
      <c r="E3775" s="6">
        <f>C3775*sel_scale</f>
        <v/>
      </c>
      <c r="F3775" s="6">
        <f>IF(AND(B3775&gt;=10,B3775&lt;=14),sel_ev_daily*sel_dayshare/5,IF(OR(B3775&gt;=22,B3775&lt;=5),sel_ev_daily*(1-sel_dayshare)/8,0))</f>
        <v/>
      </c>
    </row>
    <row r="3776">
      <c r="A3776" s="6" t="inlineStr">
        <is>
          <t>2012-12-05</t>
        </is>
      </c>
      <c r="B3776" s="6" t="n">
        <v>6</v>
      </c>
      <c r="C3776" s="6" t="n">
        <v>0.61447</v>
      </c>
      <c r="D3776" s="6" t="n">
        <v>0.03346</v>
      </c>
      <c r="E3776" s="6">
        <f>C3776*sel_scale</f>
        <v/>
      </c>
      <c r="F3776" s="6">
        <f>IF(AND(B3776&gt;=10,B3776&lt;=14),sel_ev_daily*sel_dayshare/5,IF(OR(B3776&gt;=22,B3776&lt;=5),sel_ev_daily*(1-sel_dayshare)/8,0))</f>
        <v/>
      </c>
    </row>
    <row r="3777">
      <c r="A3777" s="6" t="inlineStr">
        <is>
          <t>2012-12-05</t>
        </is>
      </c>
      <c r="B3777" s="6" t="n">
        <v>7</v>
      </c>
      <c r="C3777" s="6" t="n">
        <v>0.61578</v>
      </c>
      <c r="D3777" s="6" t="n">
        <v>0.16117</v>
      </c>
      <c r="E3777" s="6">
        <f>C3777*sel_scale</f>
        <v/>
      </c>
      <c r="F3777" s="6">
        <f>IF(AND(B3777&gt;=10,B3777&lt;=14),sel_ev_daily*sel_dayshare/5,IF(OR(B3777&gt;=22,B3777&lt;=5),sel_ev_daily*(1-sel_dayshare)/8,0))</f>
        <v/>
      </c>
    </row>
    <row r="3778">
      <c r="A3778" s="6" t="inlineStr">
        <is>
          <t>2012-12-05</t>
        </is>
      </c>
      <c r="B3778" s="6" t="n">
        <v>8</v>
      </c>
      <c r="C3778" s="6" t="n">
        <v>0.56619</v>
      </c>
      <c r="D3778" s="6" t="n">
        <v>0.3571</v>
      </c>
      <c r="E3778" s="6">
        <f>C3778*sel_scale</f>
        <v/>
      </c>
      <c r="F3778" s="6">
        <f>IF(AND(B3778&gt;=10,B3778&lt;=14),sel_ev_daily*sel_dayshare/5,IF(OR(B3778&gt;=22,B3778&lt;=5),sel_ev_daily*(1-sel_dayshare)/8,0))</f>
        <v/>
      </c>
    </row>
    <row r="3779">
      <c r="A3779" s="6" t="inlineStr">
        <is>
          <t>2012-12-05</t>
        </is>
      </c>
      <c r="B3779" s="6" t="n">
        <v>9</v>
      </c>
      <c r="C3779" s="6" t="n">
        <v>0.52227</v>
      </c>
      <c r="D3779" s="6" t="n">
        <v>0.54902</v>
      </c>
      <c r="E3779" s="6">
        <f>C3779*sel_scale</f>
        <v/>
      </c>
      <c r="F3779" s="6">
        <f>IF(AND(B3779&gt;=10,B3779&lt;=14),sel_ev_daily*sel_dayshare/5,IF(OR(B3779&gt;=22,B3779&lt;=5),sel_ev_daily*(1-sel_dayshare)/8,0))</f>
        <v/>
      </c>
    </row>
    <row r="3780">
      <c r="A3780" s="6" t="inlineStr">
        <is>
          <t>2012-12-05</t>
        </is>
      </c>
      <c r="B3780" s="6" t="n">
        <v>10</v>
      </c>
      <c r="C3780" s="6" t="n">
        <v>0.49744</v>
      </c>
      <c r="D3780" s="6" t="n">
        <v>0.69252</v>
      </c>
      <c r="E3780" s="6">
        <f>C3780*sel_scale</f>
        <v/>
      </c>
      <c r="F3780" s="6">
        <f>IF(AND(B3780&gt;=10,B3780&lt;=14),sel_ev_daily*sel_dayshare/5,IF(OR(B3780&gt;=22,B3780&lt;=5),sel_ev_daily*(1-sel_dayshare)/8,0))</f>
        <v/>
      </c>
    </row>
    <row r="3781">
      <c r="A3781" s="6" t="inlineStr">
        <is>
          <t>2012-12-05</t>
        </is>
      </c>
      <c r="B3781" s="6" t="n">
        <v>11</v>
      </c>
      <c r="C3781" s="6" t="n">
        <v>0.52011</v>
      </c>
      <c r="D3781" s="6" t="n">
        <v>0.7759</v>
      </c>
      <c r="E3781" s="6">
        <f>C3781*sel_scale</f>
        <v/>
      </c>
      <c r="F3781" s="6">
        <f>IF(AND(B3781&gt;=10,B3781&lt;=14),sel_ev_daily*sel_dayshare/5,IF(OR(B3781&gt;=22,B3781&lt;=5),sel_ev_daily*(1-sel_dayshare)/8,0))</f>
        <v/>
      </c>
    </row>
    <row r="3782">
      <c r="A3782" s="6" t="inlineStr">
        <is>
          <t>2012-12-05</t>
        </is>
      </c>
      <c r="B3782" s="6" t="n">
        <v>12</v>
      </c>
      <c r="C3782" s="6" t="n">
        <v>0.51479</v>
      </c>
      <c r="D3782" s="6" t="n">
        <v>0.80225</v>
      </c>
      <c r="E3782" s="6">
        <f>C3782*sel_scale</f>
        <v/>
      </c>
      <c r="F3782" s="6">
        <f>IF(AND(B3782&gt;=10,B3782&lt;=14),sel_ev_daily*sel_dayshare/5,IF(OR(B3782&gt;=22,B3782&lt;=5),sel_ev_daily*(1-sel_dayshare)/8,0))</f>
        <v/>
      </c>
    </row>
    <row r="3783">
      <c r="A3783" s="6" t="inlineStr">
        <is>
          <t>2012-12-05</t>
        </is>
      </c>
      <c r="B3783" s="6" t="n">
        <v>13</v>
      </c>
      <c r="C3783" s="6" t="n">
        <v>0.50782</v>
      </c>
      <c r="D3783" s="6" t="n">
        <v>0.77844</v>
      </c>
      <c r="E3783" s="6">
        <f>C3783*sel_scale</f>
        <v/>
      </c>
      <c r="F3783" s="6">
        <f>IF(AND(B3783&gt;=10,B3783&lt;=14),sel_ev_daily*sel_dayshare/5,IF(OR(B3783&gt;=22,B3783&lt;=5),sel_ev_daily*(1-sel_dayshare)/8,0))</f>
        <v/>
      </c>
    </row>
    <row r="3784">
      <c r="A3784" s="6" t="inlineStr">
        <is>
          <t>2012-12-05</t>
        </is>
      </c>
      <c r="B3784" s="6" t="n">
        <v>14</v>
      </c>
      <c r="C3784" s="6" t="n">
        <v>0.44947</v>
      </c>
      <c r="D3784" s="6" t="n">
        <v>0.70968</v>
      </c>
      <c r="E3784" s="6">
        <f>C3784*sel_scale</f>
        <v/>
      </c>
      <c r="F3784" s="6">
        <f>IF(AND(B3784&gt;=10,B3784&lt;=14),sel_ev_daily*sel_dayshare/5,IF(OR(B3784&gt;=22,B3784&lt;=5),sel_ev_daily*(1-sel_dayshare)/8,0))</f>
        <v/>
      </c>
    </row>
    <row r="3785">
      <c r="A3785" s="6" t="inlineStr">
        <is>
          <t>2012-12-05</t>
        </is>
      </c>
      <c r="B3785" s="6" t="n">
        <v>15</v>
      </c>
      <c r="C3785" s="6" t="n">
        <v>0.44406</v>
      </c>
      <c r="D3785" s="6" t="n">
        <v>0.56342</v>
      </c>
      <c r="E3785" s="6">
        <f>C3785*sel_scale</f>
        <v/>
      </c>
      <c r="F3785" s="6">
        <f>IF(AND(B3785&gt;=10,B3785&lt;=14),sel_ev_daily*sel_dayshare/5,IF(OR(B3785&gt;=22,B3785&lt;=5),sel_ev_daily*(1-sel_dayshare)/8,0))</f>
        <v/>
      </c>
    </row>
    <row r="3786">
      <c r="A3786" s="6" t="inlineStr">
        <is>
          <t>2012-12-05</t>
        </is>
      </c>
      <c r="B3786" s="6" t="n">
        <v>16</v>
      </c>
      <c r="C3786" s="6" t="n">
        <v>0.53117</v>
      </c>
      <c r="D3786" s="6" t="n">
        <v>0.39629</v>
      </c>
      <c r="E3786" s="6">
        <f>C3786*sel_scale</f>
        <v/>
      </c>
      <c r="F3786" s="6">
        <f>IF(AND(B3786&gt;=10,B3786&lt;=14),sel_ev_daily*sel_dayshare/5,IF(OR(B3786&gt;=22,B3786&lt;=5),sel_ev_daily*(1-sel_dayshare)/8,0))</f>
        <v/>
      </c>
    </row>
    <row r="3787">
      <c r="A3787" s="6" t="inlineStr">
        <is>
          <t>2012-12-05</t>
        </is>
      </c>
      <c r="B3787" s="6" t="n">
        <v>17</v>
      </c>
      <c r="C3787" s="6" t="n">
        <v>0.65761</v>
      </c>
      <c r="D3787" s="6" t="n">
        <v>0.22127</v>
      </c>
      <c r="E3787" s="6">
        <f>C3787*sel_scale</f>
        <v/>
      </c>
      <c r="F3787" s="6">
        <f>IF(AND(B3787&gt;=10,B3787&lt;=14),sel_ev_daily*sel_dayshare/5,IF(OR(B3787&gt;=22,B3787&lt;=5),sel_ev_daily*(1-sel_dayshare)/8,0))</f>
        <v/>
      </c>
    </row>
    <row r="3788">
      <c r="A3788" s="6" t="inlineStr">
        <is>
          <t>2012-12-05</t>
        </is>
      </c>
      <c r="B3788" s="6" t="n">
        <v>18</v>
      </c>
      <c r="C3788" s="6" t="n">
        <v>0.72921</v>
      </c>
      <c r="D3788" s="6" t="n">
        <v>0.06746000000000001</v>
      </c>
      <c r="E3788" s="6">
        <f>C3788*sel_scale</f>
        <v/>
      </c>
      <c r="F3788" s="6">
        <f>IF(AND(B3788&gt;=10,B3788&lt;=14),sel_ev_daily*sel_dayshare/5,IF(OR(B3788&gt;=22,B3788&lt;=5),sel_ev_daily*(1-sel_dayshare)/8,0))</f>
        <v/>
      </c>
    </row>
    <row r="3789">
      <c r="A3789" s="6" t="inlineStr">
        <is>
          <t>2012-12-05</t>
        </is>
      </c>
      <c r="B3789" s="6" t="n">
        <v>19</v>
      </c>
      <c r="C3789" s="6" t="n">
        <v>0.7085</v>
      </c>
      <c r="D3789" s="6" t="n">
        <v>0.00702</v>
      </c>
      <c r="E3789" s="6">
        <f>C3789*sel_scale</f>
        <v/>
      </c>
      <c r="F3789" s="6">
        <f>IF(AND(B3789&gt;=10,B3789&lt;=14),sel_ev_daily*sel_dayshare/5,IF(OR(B3789&gt;=22,B3789&lt;=5),sel_ev_daily*(1-sel_dayshare)/8,0))</f>
        <v/>
      </c>
    </row>
    <row r="3790">
      <c r="A3790" s="6" t="inlineStr">
        <is>
          <t>2012-12-05</t>
        </is>
      </c>
      <c r="B3790" s="6" t="n">
        <v>20</v>
      </c>
      <c r="C3790" s="6" t="n">
        <v>0.78343</v>
      </c>
      <c r="D3790" s="6" t="n">
        <v>5e-05</v>
      </c>
      <c r="E3790" s="6">
        <f>C3790*sel_scale</f>
        <v/>
      </c>
      <c r="F3790" s="6">
        <f>IF(AND(B3790&gt;=10,B3790&lt;=14),sel_ev_daily*sel_dayshare/5,IF(OR(B3790&gt;=22,B3790&lt;=5),sel_ev_daily*(1-sel_dayshare)/8,0))</f>
        <v/>
      </c>
    </row>
    <row r="3791">
      <c r="A3791" s="6" t="inlineStr">
        <is>
          <t>2012-12-05</t>
        </is>
      </c>
      <c r="B3791" s="6" t="n">
        <v>21</v>
      </c>
      <c r="C3791" s="6" t="n">
        <v>0.7214699999999999</v>
      </c>
      <c r="D3791" s="6" t="n">
        <v>4e-05</v>
      </c>
      <c r="E3791" s="6">
        <f>C3791*sel_scale</f>
        <v/>
      </c>
      <c r="F3791" s="6">
        <f>IF(AND(B3791&gt;=10,B3791&lt;=14),sel_ev_daily*sel_dayshare/5,IF(OR(B3791&gt;=22,B3791&lt;=5),sel_ev_daily*(1-sel_dayshare)/8,0))</f>
        <v/>
      </c>
    </row>
    <row r="3792">
      <c r="A3792" s="6" t="inlineStr">
        <is>
          <t>2012-12-05</t>
        </is>
      </c>
      <c r="B3792" s="6" t="n">
        <v>22</v>
      </c>
      <c r="C3792" s="6" t="n">
        <v>0.70904</v>
      </c>
      <c r="D3792" s="6" t="n">
        <v>0.0001</v>
      </c>
      <c r="E3792" s="6">
        <f>C3792*sel_scale</f>
        <v/>
      </c>
      <c r="F3792" s="6">
        <f>IF(AND(B3792&gt;=10,B3792&lt;=14),sel_ev_daily*sel_dayshare/5,IF(OR(B3792&gt;=22,B3792&lt;=5),sel_ev_daily*(1-sel_dayshare)/8,0))</f>
        <v/>
      </c>
    </row>
    <row r="3793">
      <c r="A3793" s="6" t="inlineStr">
        <is>
          <t>2012-12-05</t>
        </is>
      </c>
      <c r="B3793" s="6" t="n">
        <v>23</v>
      </c>
      <c r="C3793" s="6" t="n">
        <v>0.7013</v>
      </c>
      <c r="D3793" s="6" t="n">
        <v>6.999999999999999e-05</v>
      </c>
      <c r="E3793" s="6">
        <f>C3793*sel_scale</f>
        <v/>
      </c>
      <c r="F3793" s="6">
        <f>IF(AND(B3793&gt;=10,B3793&lt;=14),sel_ev_daily*sel_dayshare/5,IF(OR(B3793&gt;=22,B3793&lt;=5),sel_ev_daily*(1-sel_dayshare)/8,0))</f>
        <v/>
      </c>
    </row>
    <row r="3794">
      <c r="A3794" s="6" t="inlineStr">
        <is>
          <t>2012-12-06</t>
        </is>
      </c>
      <c r="B3794" s="6" t="n">
        <v>0</v>
      </c>
      <c r="C3794" s="6" t="n">
        <v>0.75191</v>
      </c>
      <c r="D3794" s="6" t="n">
        <v>8.000000000000001e-05</v>
      </c>
      <c r="E3794" s="6">
        <f>C3794*sel_scale</f>
        <v/>
      </c>
      <c r="F3794" s="6">
        <f>IF(AND(B3794&gt;=10,B3794&lt;=14),sel_ev_daily*sel_dayshare/5,IF(OR(B3794&gt;=22,B3794&lt;=5),sel_ev_daily*(1-sel_dayshare)/8,0))</f>
        <v/>
      </c>
    </row>
    <row r="3795">
      <c r="A3795" s="6" t="inlineStr">
        <is>
          <t>2012-12-06</t>
        </is>
      </c>
      <c r="B3795" s="6" t="n">
        <v>1</v>
      </c>
      <c r="C3795" s="6" t="n">
        <v>0.71047</v>
      </c>
      <c r="D3795" s="6" t="n">
        <v>0.0001</v>
      </c>
      <c r="E3795" s="6">
        <f>C3795*sel_scale</f>
        <v/>
      </c>
      <c r="F3795" s="6">
        <f>IF(AND(B3795&gt;=10,B3795&lt;=14),sel_ev_daily*sel_dayshare/5,IF(OR(B3795&gt;=22,B3795&lt;=5),sel_ev_daily*(1-sel_dayshare)/8,0))</f>
        <v/>
      </c>
    </row>
    <row r="3796">
      <c r="A3796" s="6" t="inlineStr">
        <is>
          <t>2012-12-06</t>
        </is>
      </c>
      <c r="B3796" s="6" t="n">
        <v>2</v>
      </c>
      <c r="C3796" s="6" t="n">
        <v>0.47409</v>
      </c>
      <c r="D3796" s="6" t="n">
        <v>0.00016</v>
      </c>
      <c r="E3796" s="6">
        <f>C3796*sel_scale</f>
        <v/>
      </c>
      <c r="F3796" s="6">
        <f>IF(AND(B3796&gt;=10,B3796&lt;=14),sel_ev_daily*sel_dayshare/5,IF(OR(B3796&gt;=22,B3796&lt;=5),sel_ev_daily*(1-sel_dayshare)/8,0))</f>
        <v/>
      </c>
    </row>
    <row r="3797">
      <c r="A3797" s="6" t="inlineStr">
        <is>
          <t>2012-12-06</t>
        </is>
      </c>
      <c r="B3797" s="6" t="n">
        <v>3</v>
      </c>
      <c r="C3797" s="6" t="n">
        <v>0.4044</v>
      </c>
      <c r="D3797" s="6" t="n">
        <v>8.000000000000001e-05</v>
      </c>
      <c r="E3797" s="6">
        <f>C3797*sel_scale</f>
        <v/>
      </c>
      <c r="F3797" s="6">
        <f>IF(AND(B3797&gt;=10,B3797&lt;=14),sel_ev_daily*sel_dayshare/5,IF(OR(B3797&gt;=22,B3797&lt;=5),sel_ev_daily*(1-sel_dayshare)/8,0))</f>
        <v/>
      </c>
    </row>
    <row r="3798">
      <c r="A3798" s="6" t="inlineStr">
        <is>
          <t>2012-12-06</t>
        </is>
      </c>
      <c r="B3798" s="6" t="n">
        <v>4</v>
      </c>
      <c r="C3798" s="6" t="n">
        <v>0.37635</v>
      </c>
      <c r="D3798" s="6" t="n">
        <v>6e-05</v>
      </c>
      <c r="E3798" s="6">
        <f>C3798*sel_scale</f>
        <v/>
      </c>
      <c r="F3798" s="6">
        <f>IF(AND(B3798&gt;=10,B3798&lt;=14),sel_ev_daily*sel_dayshare/5,IF(OR(B3798&gt;=22,B3798&lt;=5),sel_ev_daily*(1-sel_dayshare)/8,0))</f>
        <v/>
      </c>
    </row>
    <row r="3799">
      <c r="A3799" s="6" t="inlineStr">
        <is>
          <t>2012-12-06</t>
        </is>
      </c>
      <c r="B3799" s="6" t="n">
        <v>5</v>
      </c>
      <c r="C3799" s="6" t="n">
        <v>0.4328</v>
      </c>
      <c r="D3799" s="6" t="n">
        <v>0.00034</v>
      </c>
      <c r="E3799" s="6">
        <f>C3799*sel_scale</f>
        <v/>
      </c>
      <c r="F3799" s="6">
        <f>IF(AND(B3799&gt;=10,B3799&lt;=14),sel_ev_daily*sel_dayshare/5,IF(OR(B3799&gt;=22,B3799&lt;=5),sel_ev_daily*(1-sel_dayshare)/8,0))</f>
        <v/>
      </c>
    </row>
    <row r="3800">
      <c r="A3800" s="6" t="inlineStr">
        <is>
          <t>2012-12-06</t>
        </is>
      </c>
      <c r="B3800" s="6" t="n">
        <v>6</v>
      </c>
      <c r="C3800" s="6" t="n">
        <v>0.5928600000000001</v>
      </c>
      <c r="D3800" s="6" t="n">
        <v>0.03518</v>
      </c>
      <c r="E3800" s="6">
        <f>C3800*sel_scale</f>
        <v/>
      </c>
      <c r="F3800" s="6">
        <f>IF(AND(B3800&gt;=10,B3800&lt;=14),sel_ev_daily*sel_dayshare/5,IF(OR(B3800&gt;=22,B3800&lt;=5),sel_ev_daily*(1-sel_dayshare)/8,0))</f>
        <v/>
      </c>
    </row>
    <row r="3801">
      <c r="A3801" s="6" t="inlineStr">
        <is>
          <t>2012-12-06</t>
        </is>
      </c>
      <c r="B3801" s="6" t="n">
        <v>7</v>
      </c>
      <c r="C3801" s="6" t="n">
        <v>0.60976</v>
      </c>
      <c r="D3801" s="6" t="n">
        <v>0.1617</v>
      </c>
      <c r="E3801" s="6">
        <f>C3801*sel_scale</f>
        <v/>
      </c>
      <c r="F3801" s="6">
        <f>IF(AND(B3801&gt;=10,B3801&lt;=14),sel_ev_daily*sel_dayshare/5,IF(OR(B3801&gt;=22,B3801&lt;=5),sel_ev_daily*(1-sel_dayshare)/8,0))</f>
        <v/>
      </c>
    </row>
    <row r="3802">
      <c r="A3802" s="6" t="inlineStr">
        <is>
          <t>2012-12-06</t>
        </is>
      </c>
      <c r="B3802" s="6" t="n">
        <v>8</v>
      </c>
      <c r="C3802" s="6" t="n">
        <v>0.55831</v>
      </c>
      <c r="D3802" s="6" t="n">
        <v>0.34796</v>
      </c>
      <c r="E3802" s="6">
        <f>C3802*sel_scale</f>
        <v/>
      </c>
      <c r="F3802" s="6">
        <f>IF(AND(B3802&gt;=10,B3802&lt;=14),sel_ev_daily*sel_dayshare/5,IF(OR(B3802&gt;=22,B3802&lt;=5),sel_ev_daily*(1-sel_dayshare)/8,0))</f>
        <v/>
      </c>
    </row>
    <row r="3803">
      <c r="A3803" s="6" t="inlineStr">
        <is>
          <t>2012-12-06</t>
        </is>
      </c>
      <c r="B3803" s="6" t="n">
        <v>9</v>
      </c>
      <c r="C3803" s="6" t="n">
        <v>0.47794</v>
      </c>
      <c r="D3803" s="6" t="n">
        <v>0.52381</v>
      </c>
      <c r="E3803" s="6">
        <f>C3803*sel_scale</f>
        <v/>
      </c>
      <c r="F3803" s="6">
        <f>IF(AND(B3803&gt;=10,B3803&lt;=14),sel_ev_daily*sel_dayshare/5,IF(OR(B3803&gt;=22,B3803&lt;=5),sel_ev_daily*(1-sel_dayshare)/8,0))</f>
        <v/>
      </c>
    </row>
    <row r="3804">
      <c r="A3804" s="6" t="inlineStr">
        <is>
          <t>2012-12-06</t>
        </is>
      </c>
      <c r="B3804" s="6" t="n">
        <v>10</v>
      </c>
      <c r="C3804" s="6" t="n">
        <v>0.47256</v>
      </c>
      <c r="D3804" s="6" t="n">
        <v>0.65365</v>
      </c>
      <c r="E3804" s="6">
        <f>C3804*sel_scale</f>
        <v/>
      </c>
      <c r="F3804" s="6">
        <f>IF(AND(B3804&gt;=10,B3804&lt;=14),sel_ev_daily*sel_dayshare/5,IF(OR(B3804&gt;=22,B3804&lt;=5),sel_ev_daily*(1-sel_dayshare)/8,0))</f>
        <v/>
      </c>
    </row>
    <row r="3805">
      <c r="A3805" s="6" t="inlineStr">
        <is>
          <t>2012-12-06</t>
        </is>
      </c>
      <c r="B3805" s="6" t="n">
        <v>11</v>
      </c>
      <c r="C3805" s="6" t="n">
        <v>0.50164</v>
      </c>
      <c r="D3805" s="6" t="n">
        <v>0.73358</v>
      </c>
      <c r="E3805" s="6">
        <f>C3805*sel_scale</f>
        <v/>
      </c>
      <c r="F3805" s="6">
        <f>IF(AND(B3805&gt;=10,B3805&lt;=14),sel_ev_daily*sel_dayshare/5,IF(OR(B3805&gt;=22,B3805&lt;=5),sel_ev_daily*(1-sel_dayshare)/8,0))</f>
        <v/>
      </c>
    </row>
    <row r="3806">
      <c r="A3806" s="6" t="inlineStr">
        <is>
          <t>2012-12-06</t>
        </is>
      </c>
      <c r="B3806" s="6" t="n">
        <v>12</v>
      </c>
      <c r="C3806" s="6" t="n">
        <v>0.48481</v>
      </c>
      <c r="D3806" s="6" t="n">
        <v>0.77318</v>
      </c>
      <c r="E3806" s="6">
        <f>C3806*sel_scale</f>
        <v/>
      </c>
      <c r="F3806" s="6">
        <f>IF(AND(B3806&gt;=10,B3806&lt;=14),sel_ev_daily*sel_dayshare/5,IF(OR(B3806&gt;=22,B3806&lt;=5),sel_ev_daily*(1-sel_dayshare)/8,0))</f>
        <v/>
      </c>
    </row>
    <row r="3807">
      <c r="A3807" s="6" t="inlineStr">
        <is>
          <t>2012-12-06</t>
        </is>
      </c>
      <c r="B3807" s="6" t="n">
        <v>13</v>
      </c>
      <c r="C3807" s="6" t="n">
        <v>0.47276</v>
      </c>
      <c r="D3807" s="6" t="n">
        <v>0.76183</v>
      </c>
      <c r="E3807" s="6">
        <f>C3807*sel_scale</f>
        <v/>
      </c>
      <c r="F3807" s="6">
        <f>IF(AND(B3807&gt;=10,B3807&lt;=14),sel_ev_daily*sel_dayshare/5,IF(OR(B3807&gt;=22,B3807&lt;=5),sel_ev_daily*(1-sel_dayshare)/8,0))</f>
        <v/>
      </c>
    </row>
    <row r="3808">
      <c r="A3808" s="6" t="inlineStr">
        <is>
          <t>2012-12-06</t>
        </is>
      </c>
      <c r="B3808" s="6" t="n">
        <v>14</v>
      </c>
      <c r="C3808" s="6" t="n">
        <v>0.4641</v>
      </c>
      <c r="D3808" s="6" t="n">
        <v>0.70378</v>
      </c>
      <c r="E3808" s="6">
        <f>C3808*sel_scale</f>
        <v/>
      </c>
      <c r="F3808" s="6">
        <f>IF(AND(B3808&gt;=10,B3808&lt;=14),sel_ev_daily*sel_dayshare/5,IF(OR(B3808&gt;=22,B3808&lt;=5),sel_ev_daily*(1-sel_dayshare)/8,0))</f>
        <v/>
      </c>
    </row>
    <row r="3809">
      <c r="A3809" s="6" t="inlineStr">
        <is>
          <t>2012-12-06</t>
        </is>
      </c>
      <c r="B3809" s="6" t="n">
        <v>15</v>
      </c>
      <c r="C3809" s="6" t="n">
        <v>0.46182</v>
      </c>
      <c r="D3809" s="6" t="n">
        <v>0.5948</v>
      </c>
      <c r="E3809" s="6">
        <f>C3809*sel_scale</f>
        <v/>
      </c>
      <c r="F3809" s="6">
        <f>IF(AND(B3809&gt;=10,B3809&lt;=14),sel_ev_daily*sel_dayshare/5,IF(OR(B3809&gt;=22,B3809&lt;=5),sel_ev_daily*(1-sel_dayshare)/8,0))</f>
        <v/>
      </c>
    </row>
    <row r="3810">
      <c r="A3810" s="6" t="inlineStr">
        <is>
          <t>2012-12-06</t>
        </is>
      </c>
      <c r="B3810" s="6" t="n">
        <v>16</v>
      </c>
      <c r="C3810" s="6" t="n">
        <v>0.52691</v>
      </c>
      <c r="D3810" s="6" t="n">
        <v>0.42804</v>
      </c>
      <c r="E3810" s="6">
        <f>C3810*sel_scale</f>
        <v/>
      </c>
      <c r="F3810" s="6">
        <f>IF(AND(B3810&gt;=10,B3810&lt;=14),sel_ev_daily*sel_dayshare/5,IF(OR(B3810&gt;=22,B3810&lt;=5),sel_ev_daily*(1-sel_dayshare)/8,0))</f>
        <v/>
      </c>
    </row>
    <row r="3811">
      <c r="A3811" s="6" t="inlineStr">
        <is>
          <t>2012-12-06</t>
        </is>
      </c>
      <c r="B3811" s="6" t="n">
        <v>17</v>
      </c>
      <c r="C3811" s="6" t="n">
        <v>0.62858</v>
      </c>
      <c r="D3811" s="6" t="n">
        <v>0.23196</v>
      </c>
      <c r="E3811" s="6">
        <f>C3811*sel_scale</f>
        <v/>
      </c>
      <c r="F3811" s="6">
        <f>IF(AND(B3811&gt;=10,B3811&lt;=14),sel_ev_daily*sel_dayshare/5,IF(OR(B3811&gt;=22,B3811&lt;=5),sel_ev_daily*(1-sel_dayshare)/8,0))</f>
        <v/>
      </c>
    </row>
    <row r="3812">
      <c r="A3812" s="6" t="inlineStr">
        <is>
          <t>2012-12-06</t>
        </is>
      </c>
      <c r="B3812" s="6" t="n">
        <v>18</v>
      </c>
      <c r="C3812" s="6" t="n">
        <v>0.66108</v>
      </c>
      <c r="D3812" s="6" t="n">
        <v>0.07559</v>
      </c>
      <c r="E3812" s="6">
        <f>C3812*sel_scale</f>
        <v/>
      </c>
      <c r="F3812" s="6">
        <f>IF(AND(B3812&gt;=10,B3812&lt;=14),sel_ev_daily*sel_dayshare/5,IF(OR(B3812&gt;=22,B3812&lt;=5),sel_ev_daily*(1-sel_dayshare)/8,0))</f>
        <v/>
      </c>
    </row>
    <row r="3813">
      <c r="A3813" s="6" t="inlineStr">
        <is>
          <t>2012-12-06</t>
        </is>
      </c>
      <c r="B3813" s="6" t="n">
        <v>19</v>
      </c>
      <c r="C3813" s="6" t="n">
        <v>0.67302</v>
      </c>
      <c r="D3813" s="6" t="n">
        <v>0.0075</v>
      </c>
      <c r="E3813" s="6">
        <f>C3813*sel_scale</f>
        <v/>
      </c>
      <c r="F3813" s="6">
        <f>IF(AND(B3813&gt;=10,B3813&lt;=14),sel_ev_daily*sel_dayshare/5,IF(OR(B3813&gt;=22,B3813&lt;=5),sel_ev_daily*(1-sel_dayshare)/8,0))</f>
        <v/>
      </c>
    </row>
    <row r="3814">
      <c r="A3814" s="6" t="inlineStr">
        <is>
          <t>2012-12-06</t>
        </is>
      </c>
      <c r="B3814" s="6" t="n">
        <v>20</v>
      </c>
      <c r="C3814" s="6" t="n">
        <v>0.7563</v>
      </c>
      <c r="D3814" s="6" t="n">
        <v>0.00015</v>
      </c>
      <c r="E3814" s="6">
        <f>C3814*sel_scale</f>
        <v/>
      </c>
      <c r="F3814" s="6">
        <f>IF(AND(B3814&gt;=10,B3814&lt;=14),sel_ev_daily*sel_dayshare/5,IF(OR(B3814&gt;=22,B3814&lt;=5),sel_ev_daily*(1-sel_dayshare)/8,0))</f>
        <v/>
      </c>
    </row>
    <row r="3815">
      <c r="A3815" s="6" t="inlineStr">
        <is>
          <t>2012-12-06</t>
        </is>
      </c>
      <c r="B3815" s="6" t="n">
        <v>21</v>
      </c>
      <c r="C3815" s="6" t="n">
        <v>0.69984</v>
      </c>
      <c r="D3815" s="6" t="n">
        <v>8.000000000000001e-05</v>
      </c>
      <c r="E3815" s="6">
        <f>C3815*sel_scale</f>
        <v/>
      </c>
      <c r="F3815" s="6">
        <f>IF(AND(B3815&gt;=10,B3815&lt;=14),sel_ev_daily*sel_dayshare/5,IF(OR(B3815&gt;=22,B3815&lt;=5),sel_ev_daily*(1-sel_dayshare)/8,0))</f>
        <v/>
      </c>
    </row>
    <row r="3816">
      <c r="A3816" s="6" t="inlineStr">
        <is>
          <t>2012-12-06</t>
        </is>
      </c>
      <c r="B3816" s="6" t="n">
        <v>22</v>
      </c>
      <c r="C3816" s="6" t="n">
        <v>0.7087</v>
      </c>
      <c r="D3816" s="6" t="n">
        <v>6.999999999999999e-05</v>
      </c>
      <c r="E3816" s="6">
        <f>C3816*sel_scale</f>
        <v/>
      </c>
      <c r="F3816" s="6">
        <f>IF(AND(B3816&gt;=10,B3816&lt;=14),sel_ev_daily*sel_dayshare/5,IF(OR(B3816&gt;=22,B3816&lt;=5),sel_ev_daily*(1-sel_dayshare)/8,0))</f>
        <v/>
      </c>
    </row>
    <row r="3817">
      <c r="A3817" s="6" t="inlineStr">
        <is>
          <t>2012-12-06</t>
        </is>
      </c>
      <c r="B3817" s="6" t="n">
        <v>23</v>
      </c>
      <c r="C3817" s="6" t="n">
        <v>0.6753</v>
      </c>
      <c r="D3817" s="6" t="n">
        <v>0.00011</v>
      </c>
      <c r="E3817" s="6">
        <f>C3817*sel_scale</f>
        <v/>
      </c>
      <c r="F3817" s="6">
        <f>IF(AND(B3817&gt;=10,B3817&lt;=14),sel_ev_daily*sel_dayshare/5,IF(OR(B3817&gt;=22,B3817&lt;=5),sel_ev_daily*(1-sel_dayshare)/8,0))</f>
        <v/>
      </c>
    </row>
    <row r="3818">
      <c r="A3818" s="6" t="inlineStr">
        <is>
          <t>2012-12-07</t>
        </is>
      </c>
      <c r="B3818" s="6" t="n">
        <v>0</v>
      </c>
      <c r="C3818" s="6" t="n">
        <v>0.73184</v>
      </c>
      <c r="D3818" s="6" t="n">
        <v>9.000000000000001e-05</v>
      </c>
      <c r="E3818" s="6">
        <f>C3818*sel_scale</f>
        <v/>
      </c>
      <c r="F3818" s="6">
        <f>IF(AND(B3818&gt;=10,B3818&lt;=14),sel_ev_daily*sel_dayshare/5,IF(OR(B3818&gt;=22,B3818&lt;=5),sel_ev_daily*(1-sel_dayshare)/8,0))</f>
        <v/>
      </c>
    </row>
    <row r="3819">
      <c r="A3819" s="6" t="inlineStr">
        <is>
          <t>2012-12-07</t>
        </is>
      </c>
      <c r="B3819" s="6" t="n">
        <v>1</v>
      </c>
      <c r="C3819" s="6" t="n">
        <v>0.76589</v>
      </c>
      <c r="D3819" s="6" t="n">
        <v>0.0001</v>
      </c>
      <c r="E3819" s="6">
        <f>C3819*sel_scale</f>
        <v/>
      </c>
      <c r="F3819" s="6">
        <f>IF(AND(B3819&gt;=10,B3819&lt;=14),sel_ev_daily*sel_dayshare/5,IF(OR(B3819&gt;=22,B3819&lt;=5),sel_ev_daily*(1-sel_dayshare)/8,0))</f>
        <v/>
      </c>
    </row>
    <row r="3820">
      <c r="A3820" s="6" t="inlineStr">
        <is>
          <t>2012-12-07</t>
        </is>
      </c>
      <c r="B3820" s="6" t="n">
        <v>2</v>
      </c>
      <c r="C3820" s="6" t="n">
        <v>0.51223</v>
      </c>
      <c r="D3820" s="6" t="n">
        <v>6e-05</v>
      </c>
      <c r="E3820" s="6">
        <f>C3820*sel_scale</f>
        <v/>
      </c>
      <c r="F3820" s="6">
        <f>IF(AND(B3820&gt;=10,B3820&lt;=14),sel_ev_daily*sel_dayshare/5,IF(OR(B3820&gt;=22,B3820&lt;=5),sel_ev_daily*(1-sel_dayshare)/8,0))</f>
        <v/>
      </c>
    </row>
    <row r="3821">
      <c r="A3821" s="6" t="inlineStr">
        <is>
          <t>2012-12-07</t>
        </is>
      </c>
      <c r="B3821" s="6" t="n">
        <v>3</v>
      </c>
      <c r="C3821" s="6" t="n">
        <v>0.40805</v>
      </c>
      <c r="D3821" s="6" t="n">
        <v>1e-05</v>
      </c>
      <c r="E3821" s="6">
        <f>C3821*sel_scale</f>
        <v/>
      </c>
      <c r="F3821" s="6">
        <f>IF(AND(B3821&gt;=10,B3821&lt;=14),sel_ev_daily*sel_dayshare/5,IF(OR(B3821&gt;=22,B3821&lt;=5),sel_ev_daily*(1-sel_dayshare)/8,0))</f>
        <v/>
      </c>
    </row>
    <row r="3822">
      <c r="A3822" s="6" t="inlineStr">
        <is>
          <t>2012-12-07</t>
        </is>
      </c>
      <c r="B3822" s="6" t="n">
        <v>4</v>
      </c>
      <c r="C3822" s="6" t="n">
        <v>0.38431</v>
      </c>
      <c r="D3822" s="6" t="n">
        <v>5e-05</v>
      </c>
      <c r="E3822" s="6">
        <f>C3822*sel_scale</f>
        <v/>
      </c>
      <c r="F3822" s="6">
        <f>IF(AND(B3822&gt;=10,B3822&lt;=14),sel_ev_daily*sel_dayshare/5,IF(OR(B3822&gt;=22,B3822&lt;=5),sel_ev_daily*(1-sel_dayshare)/8,0))</f>
        <v/>
      </c>
    </row>
    <row r="3823">
      <c r="A3823" s="6" t="inlineStr">
        <is>
          <t>2012-12-07</t>
        </is>
      </c>
      <c r="B3823" s="6" t="n">
        <v>5</v>
      </c>
      <c r="C3823" s="6" t="n">
        <v>0.42792</v>
      </c>
      <c r="D3823" s="6" t="n">
        <v>0.00016</v>
      </c>
      <c r="E3823" s="6">
        <f>C3823*sel_scale</f>
        <v/>
      </c>
      <c r="F3823" s="6">
        <f>IF(AND(B3823&gt;=10,B3823&lt;=14),sel_ev_daily*sel_dayshare/5,IF(OR(B3823&gt;=22,B3823&lt;=5),sel_ev_daily*(1-sel_dayshare)/8,0))</f>
        <v/>
      </c>
    </row>
    <row r="3824">
      <c r="A3824" s="6" t="inlineStr">
        <is>
          <t>2012-12-07</t>
        </is>
      </c>
      <c r="B3824" s="6" t="n">
        <v>6</v>
      </c>
      <c r="C3824" s="6" t="n">
        <v>0.55224</v>
      </c>
      <c r="D3824" s="6" t="n">
        <v>0.01827</v>
      </c>
      <c r="E3824" s="6">
        <f>C3824*sel_scale</f>
        <v/>
      </c>
      <c r="F3824" s="6">
        <f>IF(AND(B3824&gt;=10,B3824&lt;=14),sel_ev_daily*sel_dayshare/5,IF(OR(B3824&gt;=22,B3824&lt;=5),sel_ev_daily*(1-sel_dayshare)/8,0))</f>
        <v/>
      </c>
    </row>
    <row r="3825">
      <c r="A3825" s="6" t="inlineStr">
        <is>
          <t>2012-12-07</t>
        </is>
      </c>
      <c r="B3825" s="6" t="n">
        <v>7</v>
      </c>
      <c r="C3825" s="6" t="n">
        <v>0.5924</v>
      </c>
      <c r="D3825" s="6" t="n">
        <v>0.10008</v>
      </c>
      <c r="E3825" s="6">
        <f>C3825*sel_scale</f>
        <v/>
      </c>
      <c r="F3825" s="6">
        <f>IF(AND(B3825&gt;=10,B3825&lt;=14),sel_ev_daily*sel_dayshare/5,IF(OR(B3825&gt;=22,B3825&lt;=5),sel_ev_daily*(1-sel_dayshare)/8,0))</f>
        <v/>
      </c>
    </row>
    <row r="3826">
      <c r="A3826" s="6" t="inlineStr">
        <is>
          <t>2012-12-07</t>
        </is>
      </c>
      <c r="B3826" s="6" t="n">
        <v>8</v>
      </c>
      <c r="C3826" s="6" t="n">
        <v>0.54462</v>
      </c>
      <c r="D3826" s="6" t="n">
        <v>0.2025</v>
      </c>
      <c r="E3826" s="6">
        <f>C3826*sel_scale</f>
        <v/>
      </c>
      <c r="F3826" s="6">
        <f>IF(AND(B3826&gt;=10,B3826&lt;=14),sel_ev_daily*sel_dayshare/5,IF(OR(B3826&gt;=22,B3826&lt;=5),sel_ev_daily*(1-sel_dayshare)/8,0))</f>
        <v/>
      </c>
    </row>
    <row r="3827">
      <c r="A3827" s="6" t="inlineStr">
        <is>
          <t>2012-12-07</t>
        </is>
      </c>
      <c r="B3827" s="6" t="n">
        <v>9</v>
      </c>
      <c r="C3827" s="6" t="n">
        <v>0.51859</v>
      </c>
      <c r="D3827" s="6" t="n">
        <v>0.27143</v>
      </c>
      <c r="E3827" s="6">
        <f>C3827*sel_scale</f>
        <v/>
      </c>
      <c r="F3827" s="6">
        <f>IF(AND(B3827&gt;=10,B3827&lt;=14),sel_ev_daily*sel_dayshare/5,IF(OR(B3827&gt;=22,B3827&lt;=5),sel_ev_daily*(1-sel_dayshare)/8,0))</f>
        <v/>
      </c>
    </row>
    <row r="3828">
      <c r="A3828" s="6" t="inlineStr">
        <is>
          <t>2012-12-07</t>
        </is>
      </c>
      <c r="B3828" s="6" t="n">
        <v>10</v>
      </c>
      <c r="C3828" s="6" t="n">
        <v>0.49744</v>
      </c>
      <c r="D3828" s="6" t="n">
        <v>0.39466</v>
      </c>
      <c r="E3828" s="6">
        <f>C3828*sel_scale</f>
        <v/>
      </c>
      <c r="F3828" s="6">
        <f>IF(AND(B3828&gt;=10,B3828&lt;=14),sel_ev_daily*sel_dayshare/5,IF(OR(B3828&gt;=22,B3828&lt;=5),sel_ev_daily*(1-sel_dayshare)/8,0))</f>
        <v/>
      </c>
    </row>
    <row r="3829">
      <c r="A3829" s="6" t="inlineStr">
        <is>
          <t>2012-12-07</t>
        </is>
      </c>
      <c r="B3829" s="6" t="n">
        <v>11</v>
      </c>
      <c r="C3829" s="6" t="n">
        <v>0.51088</v>
      </c>
      <c r="D3829" s="6" t="n">
        <v>0.41979</v>
      </c>
      <c r="E3829" s="6">
        <f>C3829*sel_scale</f>
        <v/>
      </c>
      <c r="F3829" s="6">
        <f>IF(AND(B3829&gt;=10,B3829&lt;=14),sel_ev_daily*sel_dayshare/5,IF(OR(B3829&gt;=22,B3829&lt;=5),sel_ev_daily*(1-sel_dayshare)/8,0))</f>
        <v/>
      </c>
    </row>
    <row r="3830">
      <c r="A3830" s="6" t="inlineStr">
        <is>
          <t>2012-12-07</t>
        </is>
      </c>
      <c r="B3830" s="6" t="n">
        <v>12</v>
      </c>
      <c r="C3830" s="6" t="n">
        <v>0.5285300000000001</v>
      </c>
      <c r="D3830" s="6" t="n">
        <v>0.42063</v>
      </c>
      <c r="E3830" s="6">
        <f>C3830*sel_scale</f>
        <v/>
      </c>
      <c r="F3830" s="6">
        <f>IF(AND(B3830&gt;=10,B3830&lt;=14),sel_ev_daily*sel_dayshare/5,IF(OR(B3830&gt;=22,B3830&lt;=5),sel_ev_daily*(1-sel_dayshare)/8,0))</f>
        <v/>
      </c>
    </row>
    <row r="3831">
      <c r="A3831" s="6" t="inlineStr">
        <is>
          <t>2012-12-07</t>
        </is>
      </c>
      <c r="B3831" s="6" t="n">
        <v>13</v>
      </c>
      <c r="C3831" s="6" t="n">
        <v>0.50644</v>
      </c>
      <c r="D3831" s="6" t="n">
        <v>0.46875</v>
      </c>
      <c r="E3831" s="6">
        <f>C3831*sel_scale</f>
        <v/>
      </c>
      <c r="F3831" s="6">
        <f>IF(AND(B3831&gt;=10,B3831&lt;=14),sel_ev_daily*sel_dayshare/5,IF(OR(B3831&gt;=22,B3831&lt;=5),sel_ev_daily*(1-sel_dayshare)/8,0))</f>
        <v/>
      </c>
    </row>
    <row r="3832">
      <c r="A3832" s="6" t="inlineStr">
        <is>
          <t>2012-12-07</t>
        </is>
      </c>
      <c r="B3832" s="6" t="n">
        <v>14</v>
      </c>
      <c r="C3832" s="6" t="n">
        <v>0.47225</v>
      </c>
      <c r="D3832" s="6" t="n">
        <v>0.35696</v>
      </c>
      <c r="E3832" s="6">
        <f>C3832*sel_scale</f>
        <v/>
      </c>
      <c r="F3832" s="6">
        <f>IF(AND(B3832&gt;=10,B3832&lt;=14),sel_ev_daily*sel_dayshare/5,IF(OR(B3832&gt;=22,B3832&lt;=5),sel_ev_daily*(1-sel_dayshare)/8,0))</f>
        <v/>
      </c>
    </row>
    <row r="3833">
      <c r="A3833" s="6" t="inlineStr">
        <is>
          <t>2012-12-07</t>
        </is>
      </c>
      <c r="B3833" s="6" t="n">
        <v>15</v>
      </c>
      <c r="C3833" s="6" t="n">
        <v>0.48356</v>
      </c>
      <c r="D3833" s="6" t="n">
        <v>0.20589</v>
      </c>
      <c r="E3833" s="6">
        <f>C3833*sel_scale</f>
        <v/>
      </c>
      <c r="F3833" s="6">
        <f>IF(AND(B3833&gt;=10,B3833&lt;=14),sel_ev_daily*sel_dayshare/5,IF(OR(B3833&gt;=22,B3833&lt;=5),sel_ev_daily*(1-sel_dayshare)/8,0))</f>
        <v/>
      </c>
    </row>
    <row r="3834">
      <c r="A3834" s="6" t="inlineStr">
        <is>
          <t>2012-12-07</t>
        </is>
      </c>
      <c r="B3834" s="6" t="n">
        <v>16</v>
      </c>
      <c r="C3834" s="6" t="n">
        <v>0.51025</v>
      </c>
      <c r="D3834" s="6" t="n">
        <v>0.11989</v>
      </c>
      <c r="E3834" s="6">
        <f>C3834*sel_scale</f>
        <v/>
      </c>
      <c r="F3834" s="6">
        <f>IF(AND(B3834&gt;=10,B3834&lt;=14),sel_ev_daily*sel_dayshare/5,IF(OR(B3834&gt;=22,B3834&lt;=5),sel_ev_daily*(1-sel_dayshare)/8,0))</f>
        <v/>
      </c>
    </row>
    <row r="3835">
      <c r="A3835" s="6" t="inlineStr">
        <is>
          <t>2012-12-07</t>
        </is>
      </c>
      <c r="B3835" s="6" t="n">
        <v>17</v>
      </c>
      <c r="C3835" s="6" t="n">
        <v>0.62985</v>
      </c>
      <c r="D3835" s="6" t="n">
        <v>0.12412</v>
      </c>
      <c r="E3835" s="6">
        <f>C3835*sel_scale</f>
        <v/>
      </c>
      <c r="F3835" s="6">
        <f>IF(AND(B3835&gt;=10,B3835&lt;=14),sel_ev_daily*sel_dayshare/5,IF(OR(B3835&gt;=22,B3835&lt;=5),sel_ev_daily*(1-sel_dayshare)/8,0))</f>
        <v/>
      </c>
    </row>
    <row r="3836">
      <c r="A3836" s="6" t="inlineStr">
        <is>
          <t>2012-12-07</t>
        </is>
      </c>
      <c r="B3836" s="6" t="n">
        <v>18</v>
      </c>
      <c r="C3836" s="6" t="n">
        <v>0.68324</v>
      </c>
      <c r="D3836" s="6" t="n">
        <v>0.0439</v>
      </c>
      <c r="E3836" s="6">
        <f>C3836*sel_scale</f>
        <v/>
      </c>
      <c r="F3836" s="6">
        <f>IF(AND(B3836&gt;=10,B3836&lt;=14),sel_ev_daily*sel_dayshare/5,IF(OR(B3836&gt;=22,B3836&lt;=5),sel_ev_daily*(1-sel_dayshare)/8,0))</f>
        <v/>
      </c>
    </row>
    <row r="3837">
      <c r="A3837" s="6" t="inlineStr">
        <is>
          <t>2012-12-07</t>
        </is>
      </c>
      <c r="B3837" s="6" t="n">
        <v>19</v>
      </c>
      <c r="C3837" s="6" t="n">
        <v>0.66344</v>
      </c>
      <c r="D3837" s="6" t="n">
        <v>0.00511</v>
      </c>
      <c r="E3837" s="6">
        <f>C3837*sel_scale</f>
        <v/>
      </c>
      <c r="F3837" s="6">
        <f>IF(AND(B3837&gt;=10,B3837&lt;=14),sel_ev_daily*sel_dayshare/5,IF(OR(B3837&gt;=22,B3837&lt;=5),sel_ev_daily*(1-sel_dayshare)/8,0))</f>
        <v/>
      </c>
    </row>
    <row r="3838">
      <c r="A3838" s="6" t="inlineStr">
        <is>
          <t>2012-12-07</t>
        </is>
      </c>
      <c r="B3838" s="6" t="n">
        <v>20</v>
      </c>
      <c r="C3838" s="6" t="n">
        <v>0.72382</v>
      </c>
      <c r="D3838" s="6" t="n">
        <v>0.00011</v>
      </c>
      <c r="E3838" s="6">
        <f>C3838*sel_scale</f>
        <v/>
      </c>
      <c r="F3838" s="6">
        <f>IF(AND(B3838&gt;=10,B3838&lt;=14),sel_ev_daily*sel_dayshare/5,IF(OR(B3838&gt;=22,B3838&lt;=5),sel_ev_daily*(1-sel_dayshare)/8,0))</f>
        <v/>
      </c>
    </row>
    <row r="3839">
      <c r="A3839" s="6" t="inlineStr">
        <is>
          <t>2012-12-07</t>
        </is>
      </c>
      <c r="B3839" s="6" t="n">
        <v>21</v>
      </c>
      <c r="C3839" s="6" t="n">
        <v>0.68835</v>
      </c>
      <c r="D3839" s="6" t="n">
        <v>0.00012</v>
      </c>
      <c r="E3839" s="6">
        <f>C3839*sel_scale</f>
        <v/>
      </c>
      <c r="F3839" s="6">
        <f>IF(AND(B3839&gt;=10,B3839&lt;=14),sel_ev_daily*sel_dayshare/5,IF(OR(B3839&gt;=22,B3839&lt;=5),sel_ev_daily*(1-sel_dayshare)/8,0))</f>
        <v/>
      </c>
    </row>
    <row r="3840">
      <c r="A3840" s="6" t="inlineStr">
        <is>
          <t>2012-12-07</t>
        </is>
      </c>
      <c r="B3840" s="6" t="n">
        <v>22</v>
      </c>
      <c r="C3840" s="6" t="n">
        <v>0.71044</v>
      </c>
      <c r="D3840" s="6" t="n">
        <v>5e-05</v>
      </c>
      <c r="E3840" s="6">
        <f>C3840*sel_scale</f>
        <v/>
      </c>
      <c r="F3840" s="6">
        <f>IF(AND(B3840&gt;=10,B3840&lt;=14),sel_ev_daily*sel_dayshare/5,IF(OR(B3840&gt;=22,B3840&lt;=5),sel_ev_daily*(1-sel_dayshare)/8,0))</f>
        <v/>
      </c>
    </row>
    <row r="3841">
      <c r="A3841" s="6" t="inlineStr">
        <is>
          <t>2012-12-07</t>
        </is>
      </c>
      <c r="B3841" s="6" t="n">
        <v>23</v>
      </c>
      <c r="C3841" s="6" t="n">
        <v>0.7407899999999999</v>
      </c>
      <c r="D3841" s="6" t="n">
        <v>0.00012</v>
      </c>
      <c r="E3841" s="6">
        <f>C3841*sel_scale</f>
        <v/>
      </c>
      <c r="F3841" s="6">
        <f>IF(AND(B3841&gt;=10,B3841&lt;=14),sel_ev_daily*sel_dayshare/5,IF(OR(B3841&gt;=22,B3841&lt;=5),sel_ev_daily*(1-sel_dayshare)/8,0))</f>
        <v/>
      </c>
    </row>
    <row r="3842">
      <c r="A3842" s="6" t="inlineStr">
        <is>
          <t>2012-12-08</t>
        </is>
      </c>
      <c r="B3842" s="6" t="n">
        <v>0</v>
      </c>
      <c r="C3842" s="6" t="n">
        <v>0.79052</v>
      </c>
      <c r="D3842" s="6" t="n">
        <v>9.000000000000001e-05</v>
      </c>
      <c r="E3842" s="6">
        <f>C3842*sel_scale</f>
        <v/>
      </c>
      <c r="F3842" s="6">
        <f>IF(AND(B3842&gt;=10,B3842&lt;=14),sel_ev_daily*sel_dayshare/5,IF(OR(B3842&gt;=22,B3842&lt;=5),sel_ev_daily*(1-sel_dayshare)/8,0))</f>
        <v/>
      </c>
    </row>
    <row r="3843">
      <c r="A3843" s="6" t="inlineStr">
        <is>
          <t>2012-12-08</t>
        </is>
      </c>
      <c r="B3843" s="6" t="n">
        <v>1</v>
      </c>
      <c r="C3843" s="6" t="n">
        <v>0.77769</v>
      </c>
      <c r="D3843" s="6" t="n">
        <v>6.999999999999999e-05</v>
      </c>
      <c r="E3843" s="6">
        <f>C3843*sel_scale</f>
        <v/>
      </c>
      <c r="F3843" s="6">
        <f>IF(AND(B3843&gt;=10,B3843&lt;=14),sel_ev_daily*sel_dayshare/5,IF(OR(B3843&gt;=22,B3843&lt;=5),sel_ev_daily*(1-sel_dayshare)/8,0))</f>
        <v/>
      </c>
    </row>
    <row r="3844">
      <c r="A3844" s="6" t="inlineStr">
        <is>
          <t>2012-12-08</t>
        </is>
      </c>
      <c r="B3844" s="6" t="n">
        <v>2</v>
      </c>
      <c r="C3844" s="6" t="n">
        <v>0.59002</v>
      </c>
      <c r="D3844" s="6" t="n">
        <v>6.999999999999999e-05</v>
      </c>
      <c r="E3844" s="6">
        <f>C3844*sel_scale</f>
        <v/>
      </c>
      <c r="F3844" s="6">
        <f>IF(AND(B3844&gt;=10,B3844&lt;=14),sel_ev_daily*sel_dayshare/5,IF(OR(B3844&gt;=22,B3844&lt;=5),sel_ev_daily*(1-sel_dayshare)/8,0))</f>
        <v/>
      </c>
    </row>
    <row r="3845">
      <c r="A3845" s="6" t="inlineStr">
        <is>
          <t>2012-12-08</t>
        </is>
      </c>
      <c r="B3845" s="6" t="n">
        <v>3</v>
      </c>
      <c r="C3845" s="6" t="n">
        <v>0.38837</v>
      </c>
      <c r="D3845" s="6" t="n">
        <v>6.999999999999999e-05</v>
      </c>
      <c r="E3845" s="6">
        <f>C3845*sel_scale</f>
        <v/>
      </c>
      <c r="F3845" s="6">
        <f>IF(AND(B3845&gt;=10,B3845&lt;=14),sel_ev_daily*sel_dayshare/5,IF(OR(B3845&gt;=22,B3845&lt;=5),sel_ev_daily*(1-sel_dayshare)/8,0))</f>
        <v/>
      </c>
    </row>
    <row r="3846">
      <c r="A3846" s="6" t="inlineStr">
        <is>
          <t>2012-12-08</t>
        </is>
      </c>
      <c r="B3846" s="6" t="n">
        <v>4</v>
      </c>
      <c r="C3846" s="6" t="n">
        <v>0.38819</v>
      </c>
      <c r="D3846" s="6" t="n">
        <v>0.0001</v>
      </c>
      <c r="E3846" s="6">
        <f>C3846*sel_scale</f>
        <v/>
      </c>
      <c r="F3846" s="6">
        <f>IF(AND(B3846&gt;=10,B3846&lt;=14),sel_ev_daily*sel_dayshare/5,IF(OR(B3846&gt;=22,B3846&lt;=5),sel_ev_daily*(1-sel_dayshare)/8,0))</f>
        <v/>
      </c>
    </row>
    <row r="3847">
      <c r="A3847" s="6" t="inlineStr">
        <is>
          <t>2012-12-08</t>
        </is>
      </c>
      <c r="B3847" s="6" t="n">
        <v>5</v>
      </c>
      <c r="C3847" s="6" t="n">
        <v>0.39111</v>
      </c>
      <c r="D3847" s="6" t="n">
        <v>3e-05</v>
      </c>
      <c r="E3847" s="6">
        <f>C3847*sel_scale</f>
        <v/>
      </c>
      <c r="F3847" s="6">
        <f>IF(AND(B3847&gt;=10,B3847&lt;=14),sel_ev_daily*sel_dayshare/5,IF(OR(B3847&gt;=22,B3847&lt;=5),sel_ev_daily*(1-sel_dayshare)/8,0))</f>
        <v/>
      </c>
    </row>
    <row r="3848">
      <c r="A3848" s="6" t="inlineStr">
        <is>
          <t>2012-12-08</t>
        </is>
      </c>
      <c r="B3848" s="6" t="n">
        <v>6</v>
      </c>
      <c r="C3848" s="6" t="n">
        <v>0.48069</v>
      </c>
      <c r="D3848" s="6" t="n">
        <v>0.01924</v>
      </c>
      <c r="E3848" s="6">
        <f>C3848*sel_scale</f>
        <v/>
      </c>
      <c r="F3848" s="6">
        <f>IF(AND(B3848&gt;=10,B3848&lt;=14),sel_ev_daily*sel_dayshare/5,IF(OR(B3848&gt;=22,B3848&lt;=5),sel_ev_daily*(1-sel_dayshare)/8,0))</f>
        <v/>
      </c>
    </row>
    <row r="3849">
      <c r="A3849" s="6" t="inlineStr">
        <is>
          <t>2012-12-08</t>
        </is>
      </c>
      <c r="B3849" s="6" t="n">
        <v>7</v>
      </c>
      <c r="C3849" s="6" t="n">
        <v>0.5269200000000001</v>
      </c>
      <c r="D3849" s="6" t="n">
        <v>0.10157</v>
      </c>
      <c r="E3849" s="6">
        <f>C3849*sel_scale</f>
        <v/>
      </c>
      <c r="F3849" s="6">
        <f>IF(AND(B3849&gt;=10,B3849&lt;=14),sel_ev_daily*sel_dayshare/5,IF(OR(B3849&gt;=22,B3849&lt;=5),sel_ev_daily*(1-sel_dayshare)/8,0))</f>
        <v/>
      </c>
    </row>
    <row r="3850">
      <c r="A3850" s="6" t="inlineStr">
        <is>
          <t>2012-12-08</t>
        </is>
      </c>
      <c r="B3850" s="6" t="n">
        <v>8</v>
      </c>
      <c r="C3850" s="6" t="n">
        <v>0.63719</v>
      </c>
      <c r="D3850" s="6" t="n">
        <v>0.23889</v>
      </c>
      <c r="E3850" s="6">
        <f>C3850*sel_scale</f>
        <v/>
      </c>
      <c r="F3850" s="6">
        <f>IF(AND(B3850&gt;=10,B3850&lt;=14),sel_ev_daily*sel_dayshare/5,IF(OR(B3850&gt;=22,B3850&lt;=5),sel_ev_daily*(1-sel_dayshare)/8,0))</f>
        <v/>
      </c>
    </row>
    <row r="3851">
      <c r="A3851" s="6" t="inlineStr">
        <is>
          <t>2012-12-08</t>
        </is>
      </c>
      <c r="B3851" s="6" t="n">
        <v>9</v>
      </c>
      <c r="C3851" s="6" t="n">
        <v>0.64417</v>
      </c>
      <c r="D3851" s="6" t="n">
        <v>0.43023</v>
      </c>
      <c r="E3851" s="6">
        <f>C3851*sel_scale</f>
        <v/>
      </c>
      <c r="F3851" s="6">
        <f>IF(AND(B3851&gt;=10,B3851&lt;=14),sel_ev_daily*sel_dayshare/5,IF(OR(B3851&gt;=22,B3851&lt;=5),sel_ev_daily*(1-sel_dayshare)/8,0))</f>
        <v/>
      </c>
    </row>
    <row r="3852">
      <c r="A3852" s="6" t="inlineStr">
        <is>
          <t>2012-12-08</t>
        </is>
      </c>
      <c r="B3852" s="6" t="n">
        <v>10</v>
      </c>
      <c r="C3852" s="6" t="n">
        <v>0.62796</v>
      </c>
      <c r="D3852" s="6" t="n">
        <v>0.56585</v>
      </c>
      <c r="E3852" s="6">
        <f>C3852*sel_scale</f>
        <v/>
      </c>
      <c r="F3852" s="6">
        <f>IF(AND(B3852&gt;=10,B3852&lt;=14),sel_ev_daily*sel_dayshare/5,IF(OR(B3852&gt;=22,B3852&lt;=5),sel_ev_daily*(1-sel_dayshare)/8,0))</f>
        <v/>
      </c>
    </row>
    <row r="3853">
      <c r="A3853" s="6" t="inlineStr">
        <is>
          <t>2012-12-08</t>
        </is>
      </c>
      <c r="B3853" s="6" t="n">
        <v>11</v>
      </c>
      <c r="C3853" s="6" t="n">
        <v>0.70404</v>
      </c>
      <c r="D3853" s="6" t="n">
        <v>0.66643</v>
      </c>
      <c r="E3853" s="6">
        <f>C3853*sel_scale</f>
        <v/>
      </c>
      <c r="F3853" s="6">
        <f>IF(AND(B3853&gt;=10,B3853&lt;=14),sel_ev_daily*sel_dayshare/5,IF(OR(B3853&gt;=22,B3853&lt;=5),sel_ev_daily*(1-sel_dayshare)/8,0))</f>
        <v/>
      </c>
    </row>
    <row r="3854">
      <c r="A3854" s="6" t="inlineStr">
        <is>
          <t>2012-12-08</t>
        </is>
      </c>
      <c r="B3854" s="6" t="n">
        <v>12</v>
      </c>
      <c r="C3854" s="6" t="n">
        <v>0.66361</v>
      </c>
      <c r="D3854" s="6" t="n">
        <v>0.72927</v>
      </c>
      <c r="E3854" s="6">
        <f>C3854*sel_scale</f>
        <v/>
      </c>
      <c r="F3854" s="6">
        <f>IF(AND(B3854&gt;=10,B3854&lt;=14),sel_ev_daily*sel_dayshare/5,IF(OR(B3854&gt;=22,B3854&lt;=5),sel_ev_daily*(1-sel_dayshare)/8,0))</f>
        <v/>
      </c>
    </row>
    <row r="3855">
      <c r="A3855" s="6" t="inlineStr">
        <is>
          <t>2012-12-08</t>
        </is>
      </c>
      <c r="B3855" s="6" t="n">
        <v>13</v>
      </c>
      <c r="C3855" s="6" t="n">
        <v>0.66617</v>
      </c>
      <c r="D3855" s="6" t="n">
        <v>0.71588</v>
      </c>
      <c r="E3855" s="6">
        <f>C3855*sel_scale</f>
        <v/>
      </c>
      <c r="F3855" s="6">
        <f>IF(AND(B3855&gt;=10,B3855&lt;=14),sel_ev_daily*sel_dayshare/5,IF(OR(B3855&gt;=22,B3855&lt;=5),sel_ev_daily*(1-sel_dayshare)/8,0))</f>
        <v/>
      </c>
    </row>
    <row r="3856">
      <c r="A3856" s="6" t="inlineStr">
        <is>
          <t>2012-12-08</t>
        </is>
      </c>
      <c r="B3856" s="6" t="n">
        <v>14</v>
      </c>
      <c r="C3856" s="6" t="n">
        <v>0.66988</v>
      </c>
      <c r="D3856" s="6" t="n">
        <v>0.68219</v>
      </c>
      <c r="E3856" s="6">
        <f>C3856*sel_scale</f>
        <v/>
      </c>
      <c r="F3856" s="6">
        <f>IF(AND(B3856&gt;=10,B3856&lt;=14),sel_ev_daily*sel_dayshare/5,IF(OR(B3856&gt;=22,B3856&lt;=5),sel_ev_daily*(1-sel_dayshare)/8,0))</f>
        <v/>
      </c>
    </row>
    <row r="3857">
      <c r="A3857" s="6" t="inlineStr">
        <is>
          <t>2012-12-08</t>
        </is>
      </c>
      <c r="B3857" s="6" t="n">
        <v>15</v>
      </c>
      <c r="C3857" s="6" t="n">
        <v>0.73141</v>
      </c>
      <c r="D3857" s="6" t="n">
        <v>0.57519</v>
      </c>
      <c r="E3857" s="6">
        <f>C3857*sel_scale</f>
        <v/>
      </c>
      <c r="F3857" s="6">
        <f>IF(AND(B3857&gt;=10,B3857&lt;=14),sel_ev_daily*sel_dayshare/5,IF(OR(B3857&gt;=22,B3857&lt;=5),sel_ev_daily*(1-sel_dayshare)/8,0))</f>
        <v/>
      </c>
    </row>
    <row r="3858">
      <c r="A3858" s="6" t="inlineStr">
        <is>
          <t>2012-12-08</t>
        </is>
      </c>
      <c r="B3858" s="6" t="n">
        <v>16</v>
      </c>
      <c r="C3858" s="6" t="n">
        <v>0.7595499999999999</v>
      </c>
      <c r="D3858" s="6" t="n">
        <v>0.39516</v>
      </c>
      <c r="E3858" s="6">
        <f>C3858*sel_scale</f>
        <v/>
      </c>
      <c r="F3858" s="6">
        <f>IF(AND(B3858&gt;=10,B3858&lt;=14),sel_ev_daily*sel_dayshare/5,IF(OR(B3858&gt;=22,B3858&lt;=5),sel_ev_daily*(1-sel_dayshare)/8,0))</f>
        <v/>
      </c>
    </row>
    <row r="3859">
      <c r="A3859" s="6" t="inlineStr">
        <is>
          <t>2012-12-08</t>
        </is>
      </c>
      <c r="B3859" s="6" t="n">
        <v>17</v>
      </c>
      <c r="C3859" s="6" t="n">
        <v>0.8759</v>
      </c>
      <c r="D3859" s="6" t="n">
        <v>0.18697</v>
      </c>
      <c r="E3859" s="6">
        <f>C3859*sel_scale</f>
        <v/>
      </c>
      <c r="F3859" s="6">
        <f>IF(AND(B3859&gt;=10,B3859&lt;=14),sel_ev_daily*sel_dayshare/5,IF(OR(B3859&gt;=22,B3859&lt;=5),sel_ev_daily*(1-sel_dayshare)/8,0))</f>
        <v/>
      </c>
    </row>
    <row r="3860">
      <c r="A3860" s="6" t="inlineStr">
        <is>
          <t>2012-12-08</t>
        </is>
      </c>
      <c r="B3860" s="6" t="n">
        <v>18</v>
      </c>
      <c r="C3860" s="6" t="n">
        <v>0.828</v>
      </c>
      <c r="D3860" s="6" t="n">
        <v>0.04268</v>
      </c>
      <c r="E3860" s="6">
        <f>C3860*sel_scale</f>
        <v/>
      </c>
      <c r="F3860" s="6">
        <f>IF(AND(B3860&gt;=10,B3860&lt;=14),sel_ev_daily*sel_dayshare/5,IF(OR(B3860&gt;=22,B3860&lt;=5),sel_ev_daily*(1-sel_dayshare)/8,0))</f>
        <v/>
      </c>
    </row>
    <row r="3861">
      <c r="A3861" s="6" t="inlineStr">
        <is>
          <t>2012-12-08</t>
        </is>
      </c>
      <c r="B3861" s="6" t="n">
        <v>19</v>
      </c>
      <c r="C3861" s="6" t="n">
        <v>0.7656500000000001</v>
      </c>
      <c r="D3861" s="6" t="n">
        <v>0.00215</v>
      </c>
      <c r="E3861" s="6">
        <f>C3861*sel_scale</f>
        <v/>
      </c>
      <c r="F3861" s="6">
        <f>IF(AND(B3861&gt;=10,B3861&lt;=14),sel_ev_daily*sel_dayshare/5,IF(OR(B3861&gt;=22,B3861&lt;=5),sel_ev_daily*(1-sel_dayshare)/8,0))</f>
        <v/>
      </c>
    </row>
    <row r="3862">
      <c r="A3862" s="6" t="inlineStr">
        <is>
          <t>2012-12-08</t>
        </is>
      </c>
      <c r="B3862" s="6" t="n">
        <v>20</v>
      </c>
      <c r="C3862" s="6" t="n">
        <v>0.84014</v>
      </c>
      <c r="D3862" s="6" t="n">
        <v>6.999999999999999e-05</v>
      </c>
      <c r="E3862" s="6">
        <f>C3862*sel_scale</f>
        <v/>
      </c>
      <c r="F3862" s="6">
        <f>IF(AND(B3862&gt;=10,B3862&lt;=14),sel_ev_daily*sel_dayshare/5,IF(OR(B3862&gt;=22,B3862&lt;=5),sel_ev_daily*(1-sel_dayshare)/8,0))</f>
        <v/>
      </c>
    </row>
    <row r="3863">
      <c r="A3863" s="6" t="inlineStr">
        <is>
          <t>2012-12-08</t>
        </is>
      </c>
      <c r="B3863" s="6" t="n">
        <v>21</v>
      </c>
      <c r="C3863" s="6" t="n">
        <v>0.8064</v>
      </c>
      <c r="D3863" s="6" t="n">
        <v>5e-05</v>
      </c>
      <c r="E3863" s="6">
        <f>C3863*sel_scale</f>
        <v/>
      </c>
      <c r="F3863" s="6">
        <f>IF(AND(B3863&gt;=10,B3863&lt;=14),sel_ev_daily*sel_dayshare/5,IF(OR(B3863&gt;=22,B3863&lt;=5),sel_ev_daily*(1-sel_dayshare)/8,0))</f>
        <v/>
      </c>
    </row>
    <row r="3864">
      <c r="A3864" s="6" t="inlineStr">
        <is>
          <t>2012-12-08</t>
        </is>
      </c>
      <c r="B3864" s="6" t="n">
        <v>22</v>
      </c>
      <c r="C3864" s="6" t="n">
        <v>0.82272</v>
      </c>
      <c r="D3864" s="6" t="n">
        <v>8.000000000000001e-05</v>
      </c>
      <c r="E3864" s="6">
        <f>C3864*sel_scale</f>
        <v/>
      </c>
      <c r="F3864" s="6">
        <f>IF(AND(B3864&gt;=10,B3864&lt;=14),sel_ev_daily*sel_dayshare/5,IF(OR(B3864&gt;=22,B3864&lt;=5),sel_ev_daily*(1-sel_dayshare)/8,0))</f>
        <v/>
      </c>
    </row>
    <row r="3865">
      <c r="A3865" s="6" t="inlineStr">
        <is>
          <t>2012-12-08</t>
        </is>
      </c>
      <c r="B3865" s="6" t="n">
        <v>23</v>
      </c>
      <c r="C3865" s="6" t="n">
        <v>0.7889699999999999</v>
      </c>
      <c r="D3865" s="6" t="n">
        <v>0.0001</v>
      </c>
      <c r="E3865" s="6">
        <f>C3865*sel_scale</f>
        <v/>
      </c>
      <c r="F3865" s="6">
        <f>IF(AND(B3865&gt;=10,B3865&lt;=14),sel_ev_daily*sel_dayshare/5,IF(OR(B3865&gt;=22,B3865&lt;=5),sel_ev_daily*(1-sel_dayshare)/8,0))</f>
        <v/>
      </c>
    </row>
    <row r="3866">
      <c r="A3866" s="6" t="inlineStr">
        <is>
          <t>2012-12-09</t>
        </is>
      </c>
      <c r="B3866" s="6" t="n">
        <v>0</v>
      </c>
      <c r="C3866" s="6" t="n">
        <v>0.78596</v>
      </c>
      <c r="D3866" s="6" t="n">
        <v>6.999999999999999e-05</v>
      </c>
      <c r="E3866" s="6">
        <f>C3866*sel_scale</f>
        <v/>
      </c>
      <c r="F3866" s="6">
        <f>IF(AND(B3866&gt;=10,B3866&lt;=14),sel_ev_daily*sel_dayshare/5,IF(OR(B3866&gt;=22,B3866&lt;=5),sel_ev_daily*(1-sel_dayshare)/8,0))</f>
        <v/>
      </c>
    </row>
    <row r="3867">
      <c r="A3867" s="6" t="inlineStr">
        <is>
          <t>2012-12-09</t>
        </is>
      </c>
      <c r="B3867" s="6" t="n">
        <v>1</v>
      </c>
      <c r="C3867" s="6" t="n">
        <v>0.78997</v>
      </c>
      <c r="D3867" s="6" t="n">
        <v>0.0001</v>
      </c>
      <c r="E3867" s="6">
        <f>C3867*sel_scale</f>
        <v/>
      </c>
      <c r="F3867" s="6">
        <f>IF(AND(B3867&gt;=10,B3867&lt;=14),sel_ev_daily*sel_dayshare/5,IF(OR(B3867&gt;=22,B3867&lt;=5),sel_ev_daily*(1-sel_dayshare)/8,0))</f>
        <v/>
      </c>
    </row>
    <row r="3868">
      <c r="A3868" s="6" t="inlineStr">
        <is>
          <t>2012-12-09</t>
        </is>
      </c>
      <c r="B3868" s="6" t="n">
        <v>2</v>
      </c>
      <c r="C3868" s="6" t="n">
        <v>0.54138</v>
      </c>
      <c r="D3868" s="6" t="n">
        <v>8.000000000000001e-05</v>
      </c>
      <c r="E3868" s="6">
        <f>C3868*sel_scale</f>
        <v/>
      </c>
      <c r="F3868" s="6">
        <f>IF(AND(B3868&gt;=10,B3868&lt;=14),sel_ev_daily*sel_dayshare/5,IF(OR(B3868&gt;=22,B3868&lt;=5),sel_ev_daily*(1-sel_dayshare)/8,0))</f>
        <v/>
      </c>
    </row>
    <row r="3869">
      <c r="A3869" s="6" t="inlineStr">
        <is>
          <t>2012-12-09</t>
        </is>
      </c>
      <c r="B3869" s="6" t="n">
        <v>3</v>
      </c>
      <c r="C3869" s="6" t="n">
        <v>0.45208</v>
      </c>
      <c r="D3869" s="6" t="n">
        <v>0.00011</v>
      </c>
      <c r="E3869" s="6">
        <f>C3869*sel_scale</f>
        <v/>
      </c>
      <c r="F3869" s="6">
        <f>IF(AND(B3869&gt;=10,B3869&lt;=14),sel_ev_daily*sel_dayshare/5,IF(OR(B3869&gt;=22,B3869&lt;=5),sel_ev_daily*(1-sel_dayshare)/8,0))</f>
        <v/>
      </c>
    </row>
    <row r="3870">
      <c r="A3870" s="6" t="inlineStr">
        <is>
          <t>2012-12-09</t>
        </is>
      </c>
      <c r="B3870" s="6" t="n">
        <v>4</v>
      </c>
      <c r="C3870" s="6" t="n">
        <v>0.41325</v>
      </c>
      <c r="D3870" s="6" t="n">
        <v>8.000000000000001e-05</v>
      </c>
      <c r="E3870" s="6">
        <f>C3870*sel_scale</f>
        <v/>
      </c>
      <c r="F3870" s="6">
        <f>IF(AND(B3870&gt;=10,B3870&lt;=14),sel_ev_daily*sel_dayshare/5,IF(OR(B3870&gt;=22,B3870&lt;=5),sel_ev_daily*(1-sel_dayshare)/8,0))</f>
        <v/>
      </c>
    </row>
    <row r="3871">
      <c r="A3871" s="6" t="inlineStr">
        <is>
          <t>2012-12-09</t>
        </is>
      </c>
      <c r="B3871" s="6" t="n">
        <v>5</v>
      </c>
      <c r="C3871" s="6" t="n">
        <v>0.4313</v>
      </c>
      <c r="D3871" s="6" t="n">
        <v>9.000000000000001e-05</v>
      </c>
      <c r="E3871" s="6">
        <f>C3871*sel_scale</f>
        <v/>
      </c>
      <c r="F3871" s="6">
        <f>IF(AND(B3871&gt;=10,B3871&lt;=14),sel_ev_daily*sel_dayshare/5,IF(OR(B3871&gt;=22,B3871&lt;=5),sel_ev_daily*(1-sel_dayshare)/8,0))</f>
        <v/>
      </c>
    </row>
    <row r="3872">
      <c r="A3872" s="6" t="inlineStr">
        <is>
          <t>2012-12-09</t>
        </is>
      </c>
      <c r="B3872" s="6" t="n">
        <v>6</v>
      </c>
      <c r="C3872" s="6" t="n">
        <v>0.44835</v>
      </c>
      <c r="D3872" s="6" t="n">
        <v>0.02537</v>
      </c>
      <c r="E3872" s="6">
        <f>C3872*sel_scale</f>
        <v/>
      </c>
      <c r="F3872" s="6">
        <f>IF(AND(B3872&gt;=10,B3872&lt;=14),sel_ev_daily*sel_dayshare/5,IF(OR(B3872&gt;=22,B3872&lt;=5),sel_ev_daily*(1-sel_dayshare)/8,0))</f>
        <v/>
      </c>
    </row>
    <row r="3873">
      <c r="A3873" s="6" t="inlineStr">
        <is>
          <t>2012-12-09</t>
        </is>
      </c>
      <c r="B3873" s="6" t="n">
        <v>7</v>
      </c>
      <c r="C3873" s="6" t="n">
        <v>0.53871</v>
      </c>
      <c r="D3873" s="6" t="n">
        <v>0.13208</v>
      </c>
      <c r="E3873" s="6">
        <f>C3873*sel_scale</f>
        <v/>
      </c>
      <c r="F3873" s="6">
        <f>IF(AND(B3873&gt;=10,B3873&lt;=14),sel_ev_daily*sel_dayshare/5,IF(OR(B3873&gt;=22,B3873&lt;=5),sel_ev_daily*(1-sel_dayshare)/8,0))</f>
        <v/>
      </c>
    </row>
    <row r="3874">
      <c r="A3874" s="6" t="inlineStr">
        <is>
          <t>2012-12-09</t>
        </is>
      </c>
      <c r="B3874" s="6" t="n">
        <v>8</v>
      </c>
      <c r="C3874" s="6" t="n">
        <v>0.63065</v>
      </c>
      <c r="D3874" s="6" t="n">
        <v>0.31477</v>
      </c>
      <c r="E3874" s="6">
        <f>C3874*sel_scale</f>
        <v/>
      </c>
      <c r="F3874" s="6">
        <f>IF(AND(B3874&gt;=10,B3874&lt;=14),sel_ev_daily*sel_dayshare/5,IF(OR(B3874&gt;=22,B3874&lt;=5),sel_ev_daily*(1-sel_dayshare)/8,0))</f>
        <v/>
      </c>
    </row>
    <row r="3875">
      <c r="A3875" s="6" t="inlineStr">
        <is>
          <t>2012-12-09</t>
        </is>
      </c>
      <c r="B3875" s="6" t="n">
        <v>9</v>
      </c>
      <c r="C3875" s="6" t="n">
        <v>0.667</v>
      </c>
      <c r="D3875" s="6" t="n">
        <v>0.44942</v>
      </c>
      <c r="E3875" s="6">
        <f>C3875*sel_scale</f>
        <v/>
      </c>
      <c r="F3875" s="6">
        <f>IF(AND(B3875&gt;=10,B3875&lt;=14),sel_ev_daily*sel_dayshare/5,IF(OR(B3875&gt;=22,B3875&lt;=5),sel_ev_daily*(1-sel_dayshare)/8,0))</f>
        <v/>
      </c>
    </row>
    <row r="3876">
      <c r="A3876" s="6" t="inlineStr">
        <is>
          <t>2012-12-09</t>
        </is>
      </c>
      <c r="B3876" s="6" t="n">
        <v>10</v>
      </c>
      <c r="C3876" s="6" t="n">
        <v>0.76069</v>
      </c>
      <c r="D3876" s="6" t="n">
        <v>0.53517</v>
      </c>
      <c r="E3876" s="6">
        <f>C3876*sel_scale</f>
        <v/>
      </c>
      <c r="F3876" s="6">
        <f>IF(AND(B3876&gt;=10,B3876&lt;=14),sel_ev_daily*sel_dayshare/5,IF(OR(B3876&gt;=22,B3876&lt;=5),sel_ev_daily*(1-sel_dayshare)/8,0))</f>
        <v/>
      </c>
    </row>
    <row r="3877">
      <c r="A3877" s="6" t="inlineStr">
        <is>
          <t>2012-12-09</t>
        </is>
      </c>
      <c r="B3877" s="6" t="n">
        <v>11</v>
      </c>
      <c r="C3877" s="6" t="n">
        <v>0.77382</v>
      </c>
      <c r="D3877" s="6" t="n">
        <v>0.57941</v>
      </c>
      <c r="E3877" s="6">
        <f>C3877*sel_scale</f>
        <v/>
      </c>
      <c r="F3877" s="6">
        <f>IF(AND(B3877&gt;=10,B3877&lt;=14),sel_ev_daily*sel_dayshare/5,IF(OR(B3877&gt;=22,B3877&lt;=5),sel_ev_daily*(1-sel_dayshare)/8,0))</f>
        <v/>
      </c>
    </row>
    <row r="3878">
      <c r="A3878" s="6" t="inlineStr">
        <is>
          <t>2012-12-09</t>
        </is>
      </c>
      <c r="B3878" s="6" t="n">
        <v>12</v>
      </c>
      <c r="C3878" s="6" t="n">
        <v>0.7229</v>
      </c>
      <c r="D3878" s="6" t="n">
        <v>0.49579</v>
      </c>
      <c r="E3878" s="6">
        <f>C3878*sel_scale</f>
        <v/>
      </c>
      <c r="F3878" s="6">
        <f>IF(AND(B3878&gt;=10,B3878&lt;=14),sel_ev_daily*sel_dayshare/5,IF(OR(B3878&gt;=22,B3878&lt;=5),sel_ev_daily*(1-sel_dayshare)/8,0))</f>
        <v/>
      </c>
    </row>
    <row r="3879">
      <c r="A3879" s="6" t="inlineStr">
        <is>
          <t>2012-12-09</t>
        </is>
      </c>
      <c r="B3879" s="6" t="n">
        <v>13</v>
      </c>
      <c r="C3879" s="6" t="n">
        <v>0.65659</v>
      </c>
      <c r="D3879" s="6" t="n">
        <v>0.37829</v>
      </c>
      <c r="E3879" s="6">
        <f>C3879*sel_scale</f>
        <v/>
      </c>
      <c r="F3879" s="6">
        <f>IF(AND(B3879&gt;=10,B3879&lt;=14),sel_ev_daily*sel_dayshare/5,IF(OR(B3879&gt;=22,B3879&lt;=5),sel_ev_daily*(1-sel_dayshare)/8,0))</f>
        <v/>
      </c>
    </row>
    <row r="3880">
      <c r="A3880" s="6" t="inlineStr">
        <is>
          <t>2012-12-09</t>
        </is>
      </c>
      <c r="B3880" s="6" t="n">
        <v>14</v>
      </c>
      <c r="C3880" s="6" t="n">
        <v>0.62532</v>
      </c>
      <c r="D3880" s="6" t="n">
        <v>0.15325</v>
      </c>
      <c r="E3880" s="6">
        <f>C3880*sel_scale</f>
        <v/>
      </c>
      <c r="F3880" s="6">
        <f>IF(AND(B3880&gt;=10,B3880&lt;=14),sel_ev_daily*sel_dayshare/5,IF(OR(B3880&gt;=22,B3880&lt;=5),sel_ev_daily*(1-sel_dayshare)/8,0))</f>
        <v/>
      </c>
    </row>
    <row r="3881">
      <c r="A3881" s="6" t="inlineStr">
        <is>
          <t>2012-12-09</t>
        </is>
      </c>
      <c r="B3881" s="6" t="n">
        <v>15</v>
      </c>
      <c r="C3881" s="6" t="n">
        <v>0.61959</v>
      </c>
      <c r="D3881" s="6" t="n">
        <v>0.12159</v>
      </c>
      <c r="E3881" s="6">
        <f>C3881*sel_scale</f>
        <v/>
      </c>
      <c r="F3881" s="6">
        <f>IF(AND(B3881&gt;=10,B3881&lt;=14),sel_ev_daily*sel_dayshare/5,IF(OR(B3881&gt;=22,B3881&lt;=5),sel_ev_daily*(1-sel_dayshare)/8,0))</f>
        <v/>
      </c>
    </row>
    <row r="3882">
      <c r="A3882" s="6" t="inlineStr">
        <is>
          <t>2012-12-09</t>
        </is>
      </c>
      <c r="B3882" s="6" t="n">
        <v>16</v>
      </c>
      <c r="C3882" s="6" t="n">
        <v>0.64767</v>
      </c>
      <c r="D3882" s="6" t="n">
        <v>0.07875</v>
      </c>
      <c r="E3882" s="6">
        <f>C3882*sel_scale</f>
        <v/>
      </c>
      <c r="F3882" s="6">
        <f>IF(AND(B3882&gt;=10,B3882&lt;=14),sel_ev_daily*sel_dayshare/5,IF(OR(B3882&gt;=22,B3882&lt;=5),sel_ev_daily*(1-sel_dayshare)/8,0))</f>
        <v/>
      </c>
    </row>
    <row r="3883">
      <c r="A3883" s="6" t="inlineStr">
        <is>
          <t>2012-12-09</t>
        </is>
      </c>
      <c r="B3883" s="6" t="n">
        <v>17</v>
      </c>
      <c r="C3883" s="6" t="n">
        <v>0.75807</v>
      </c>
      <c r="D3883" s="6" t="n">
        <v>0.0312</v>
      </c>
      <c r="E3883" s="6">
        <f>C3883*sel_scale</f>
        <v/>
      </c>
      <c r="F3883" s="6">
        <f>IF(AND(B3883&gt;=10,B3883&lt;=14),sel_ev_daily*sel_dayshare/5,IF(OR(B3883&gt;=22,B3883&lt;=5),sel_ev_daily*(1-sel_dayshare)/8,0))</f>
        <v/>
      </c>
    </row>
    <row r="3884">
      <c r="A3884" s="6" t="inlineStr">
        <is>
          <t>2012-12-09</t>
        </is>
      </c>
      <c r="B3884" s="6" t="n">
        <v>18</v>
      </c>
      <c r="C3884" s="6" t="n">
        <v>0.80399</v>
      </c>
      <c r="D3884" s="6" t="n">
        <v>0.00742</v>
      </c>
      <c r="E3884" s="6">
        <f>C3884*sel_scale</f>
        <v/>
      </c>
      <c r="F3884" s="6">
        <f>IF(AND(B3884&gt;=10,B3884&lt;=14),sel_ev_daily*sel_dayshare/5,IF(OR(B3884&gt;=22,B3884&lt;=5),sel_ev_daily*(1-sel_dayshare)/8,0))</f>
        <v/>
      </c>
    </row>
    <row r="3885">
      <c r="A3885" s="6" t="inlineStr">
        <is>
          <t>2012-12-09</t>
        </is>
      </c>
      <c r="B3885" s="6" t="n">
        <v>19</v>
      </c>
      <c r="C3885" s="6" t="n">
        <v>0.7942399999999999</v>
      </c>
      <c r="D3885" s="6" t="n">
        <v>0.00041</v>
      </c>
      <c r="E3885" s="6">
        <f>C3885*sel_scale</f>
        <v/>
      </c>
      <c r="F3885" s="6">
        <f>IF(AND(B3885&gt;=10,B3885&lt;=14),sel_ev_daily*sel_dayshare/5,IF(OR(B3885&gt;=22,B3885&lt;=5),sel_ev_daily*(1-sel_dayshare)/8,0))</f>
        <v/>
      </c>
    </row>
    <row r="3886">
      <c r="A3886" s="6" t="inlineStr">
        <is>
          <t>2012-12-09</t>
        </is>
      </c>
      <c r="B3886" s="6" t="n">
        <v>20</v>
      </c>
      <c r="C3886" s="6" t="n">
        <v>0.76934</v>
      </c>
      <c r="D3886" s="6" t="n">
        <v>0.00011</v>
      </c>
      <c r="E3886" s="6">
        <f>C3886*sel_scale</f>
        <v/>
      </c>
      <c r="F3886" s="6">
        <f>IF(AND(B3886&gt;=10,B3886&lt;=14),sel_ev_daily*sel_dayshare/5,IF(OR(B3886&gt;=22,B3886&lt;=5),sel_ev_daily*(1-sel_dayshare)/8,0))</f>
        <v/>
      </c>
    </row>
    <row r="3887">
      <c r="A3887" s="6" t="inlineStr">
        <is>
          <t>2012-12-09</t>
        </is>
      </c>
      <c r="B3887" s="6" t="n">
        <v>21</v>
      </c>
      <c r="C3887" s="6" t="n">
        <v>0.70388</v>
      </c>
      <c r="D3887" s="6" t="n">
        <v>2e-05</v>
      </c>
      <c r="E3887" s="6">
        <f>C3887*sel_scale</f>
        <v/>
      </c>
      <c r="F3887" s="6">
        <f>IF(AND(B3887&gt;=10,B3887&lt;=14),sel_ev_daily*sel_dayshare/5,IF(OR(B3887&gt;=22,B3887&lt;=5),sel_ev_daily*(1-sel_dayshare)/8,0))</f>
        <v/>
      </c>
    </row>
    <row r="3888">
      <c r="A3888" s="6" t="inlineStr">
        <is>
          <t>2012-12-09</t>
        </is>
      </c>
      <c r="B3888" s="6" t="n">
        <v>22</v>
      </c>
      <c r="C3888" s="6" t="n">
        <v>0.66447</v>
      </c>
      <c r="D3888" s="6" t="n">
        <v>0.00012</v>
      </c>
      <c r="E3888" s="6">
        <f>C3888*sel_scale</f>
        <v/>
      </c>
      <c r="F3888" s="6">
        <f>IF(AND(B3888&gt;=10,B3888&lt;=14),sel_ev_daily*sel_dayshare/5,IF(OR(B3888&gt;=22,B3888&lt;=5),sel_ev_daily*(1-sel_dayshare)/8,0))</f>
        <v/>
      </c>
    </row>
    <row r="3889">
      <c r="A3889" s="6" t="inlineStr">
        <is>
          <t>2012-12-09</t>
        </is>
      </c>
      <c r="B3889" s="6" t="n">
        <v>23</v>
      </c>
      <c r="C3889" s="6" t="n">
        <v>0.68471</v>
      </c>
      <c r="D3889" s="6" t="n">
        <v>6.999999999999999e-05</v>
      </c>
      <c r="E3889" s="6">
        <f>C3889*sel_scale</f>
        <v/>
      </c>
      <c r="F3889" s="6">
        <f>IF(AND(B3889&gt;=10,B3889&lt;=14),sel_ev_daily*sel_dayshare/5,IF(OR(B3889&gt;=22,B3889&lt;=5),sel_ev_daily*(1-sel_dayshare)/8,0))</f>
        <v/>
      </c>
    </row>
    <row r="3890">
      <c r="A3890" s="6" t="inlineStr">
        <is>
          <t>2012-12-10</t>
        </is>
      </c>
      <c r="B3890" s="6" t="n">
        <v>0</v>
      </c>
      <c r="C3890" s="6" t="n">
        <v>0.74786</v>
      </c>
      <c r="D3890" s="6" t="n">
        <v>0.00011</v>
      </c>
      <c r="E3890" s="6">
        <f>C3890*sel_scale</f>
        <v/>
      </c>
      <c r="F3890" s="6">
        <f>IF(AND(B3890&gt;=10,B3890&lt;=14),sel_ev_daily*sel_dayshare/5,IF(OR(B3890&gt;=22,B3890&lt;=5),sel_ev_daily*(1-sel_dayshare)/8,0))</f>
        <v/>
      </c>
    </row>
    <row r="3891">
      <c r="A3891" s="6" t="inlineStr">
        <is>
          <t>2012-12-10</t>
        </is>
      </c>
      <c r="B3891" s="6" t="n">
        <v>1</v>
      </c>
      <c r="C3891" s="6" t="n">
        <v>0.74397</v>
      </c>
      <c r="D3891" s="6" t="n">
        <v>6.999999999999999e-05</v>
      </c>
      <c r="E3891" s="6">
        <f>C3891*sel_scale</f>
        <v/>
      </c>
      <c r="F3891" s="6">
        <f>IF(AND(B3891&gt;=10,B3891&lt;=14),sel_ev_daily*sel_dayshare/5,IF(OR(B3891&gt;=22,B3891&lt;=5),sel_ev_daily*(1-sel_dayshare)/8,0))</f>
        <v/>
      </c>
    </row>
    <row r="3892">
      <c r="A3892" s="6" t="inlineStr">
        <is>
          <t>2012-12-10</t>
        </is>
      </c>
      <c r="B3892" s="6" t="n">
        <v>2</v>
      </c>
      <c r="C3892" s="6" t="n">
        <v>0.5216</v>
      </c>
      <c r="D3892" s="6" t="n">
        <v>8.000000000000001e-05</v>
      </c>
      <c r="E3892" s="6">
        <f>C3892*sel_scale</f>
        <v/>
      </c>
      <c r="F3892" s="6">
        <f>IF(AND(B3892&gt;=10,B3892&lt;=14),sel_ev_daily*sel_dayshare/5,IF(OR(B3892&gt;=22,B3892&lt;=5),sel_ev_daily*(1-sel_dayshare)/8,0))</f>
        <v/>
      </c>
    </row>
    <row r="3893">
      <c r="A3893" s="6" t="inlineStr">
        <is>
          <t>2012-12-10</t>
        </is>
      </c>
      <c r="B3893" s="6" t="n">
        <v>3</v>
      </c>
      <c r="C3893" s="6" t="n">
        <v>0.397</v>
      </c>
      <c r="D3893" s="6" t="n">
        <v>6e-05</v>
      </c>
      <c r="E3893" s="6">
        <f>C3893*sel_scale</f>
        <v/>
      </c>
      <c r="F3893" s="6">
        <f>IF(AND(B3893&gt;=10,B3893&lt;=14),sel_ev_daily*sel_dayshare/5,IF(OR(B3893&gt;=22,B3893&lt;=5),sel_ev_daily*(1-sel_dayshare)/8,0))</f>
        <v/>
      </c>
    </row>
    <row r="3894">
      <c r="A3894" s="6" t="inlineStr">
        <is>
          <t>2012-12-10</t>
        </is>
      </c>
      <c r="B3894" s="6" t="n">
        <v>4</v>
      </c>
      <c r="C3894" s="6" t="n">
        <v>0.35867</v>
      </c>
      <c r="D3894" s="6" t="n">
        <v>6e-05</v>
      </c>
      <c r="E3894" s="6">
        <f>C3894*sel_scale</f>
        <v/>
      </c>
      <c r="F3894" s="6">
        <f>IF(AND(B3894&gt;=10,B3894&lt;=14),sel_ev_daily*sel_dayshare/5,IF(OR(B3894&gt;=22,B3894&lt;=5),sel_ev_daily*(1-sel_dayshare)/8,0))</f>
        <v/>
      </c>
    </row>
    <row r="3895">
      <c r="A3895" s="6" t="inlineStr">
        <is>
          <t>2012-12-10</t>
        </is>
      </c>
      <c r="B3895" s="6" t="n">
        <v>5</v>
      </c>
      <c r="C3895" s="6" t="n">
        <v>0.44607</v>
      </c>
      <c r="D3895" s="6" t="n">
        <v>0.00011</v>
      </c>
      <c r="E3895" s="6">
        <f>C3895*sel_scale</f>
        <v/>
      </c>
      <c r="F3895" s="6">
        <f>IF(AND(B3895&gt;=10,B3895&lt;=14),sel_ev_daily*sel_dayshare/5,IF(OR(B3895&gt;=22,B3895&lt;=5),sel_ev_daily*(1-sel_dayshare)/8,0))</f>
        <v/>
      </c>
    </row>
    <row r="3896">
      <c r="A3896" s="6" t="inlineStr">
        <is>
          <t>2012-12-10</t>
        </is>
      </c>
      <c r="B3896" s="6" t="n">
        <v>6</v>
      </c>
      <c r="C3896" s="6" t="n">
        <v>0.5446</v>
      </c>
      <c r="D3896" s="6" t="n">
        <v>0.00131</v>
      </c>
      <c r="E3896" s="6">
        <f>C3896*sel_scale</f>
        <v/>
      </c>
      <c r="F3896" s="6">
        <f>IF(AND(B3896&gt;=10,B3896&lt;=14),sel_ev_daily*sel_dayshare/5,IF(OR(B3896&gt;=22,B3896&lt;=5),sel_ev_daily*(1-sel_dayshare)/8,0))</f>
        <v/>
      </c>
    </row>
    <row r="3897">
      <c r="A3897" s="6" t="inlineStr">
        <is>
          <t>2012-12-10</t>
        </is>
      </c>
      <c r="B3897" s="6" t="n">
        <v>7</v>
      </c>
      <c r="C3897" s="6" t="n">
        <v>0.655</v>
      </c>
      <c r="D3897" s="6" t="n">
        <v>0.02093</v>
      </c>
      <c r="E3897" s="6">
        <f>C3897*sel_scale</f>
        <v/>
      </c>
      <c r="F3897" s="6">
        <f>IF(AND(B3897&gt;=10,B3897&lt;=14),sel_ev_daily*sel_dayshare/5,IF(OR(B3897&gt;=22,B3897&lt;=5),sel_ev_daily*(1-sel_dayshare)/8,0))</f>
        <v/>
      </c>
    </row>
    <row r="3898">
      <c r="A3898" s="6" t="inlineStr">
        <is>
          <t>2012-12-10</t>
        </is>
      </c>
      <c r="B3898" s="6" t="n">
        <v>8</v>
      </c>
      <c r="C3898" s="6" t="n">
        <v>0.66174</v>
      </c>
      <c r="D3898" s="6" t="n">
        <v>0.04365</v>
      </c>
      <c r="E3898" s="6">
        <f>C3898*sel_scale</f>
        <v/>
      </c>
      <c r="F3898" s="6">
        <f>IF(AND(B3898&gt;=10,B3898&lt;=14),sel_ev_daily*sel_dayshare/5,IF(OR(B3898&gt;=22,B3898&lt;=5),sel_ev_daily*(1-sel_dayshare)/8,0))</f>
        <v/>
      </c>
    </row>
    <row r="3899">
      <c r="A3899" s="6" t="inlineStr">
        <is>
          <t>2012-12-10</t>
        </is>
      </c>
      <c r="B3899" s="6" t="n">
        <v>9</v>
      </c>
      <c r="C3899" s="6" t="n">
        <v>0.56758</v>
      </c>
      <c r="D3899" s="6" t="n">
        <v>0.074</v>
      </c>
      <c r="E3899" s="6">
        <f>C3899*sel_scale</f>
        <v/>
      </c>
      <c r="F3899" s="6">
        <f>IF(AND(B3899&gt;=10,B3899&lt;=14),sel_ev_daily*sel_dayshare/5,IF(OR(B3899&gt;=22,B3899&lt;=5),sel_ev_daily*(1-sel_dayshare)/8,0))</f>
        <v/>
      </c>
    </row>
    <row r="3900">
      <c r="A3900" s="6" t="inlineStr">
        <is>
          <t>2012-12-10</t>
        </is>
      </c>
      <c r="B3900" s="6" t="n">
        <v>10</v>
      </c>
      <c r="C3900" s="6" t="n">
        <v>0.56285</v>
      </c>
      <c r="D3900" s="6" t="n">
        <v>0.16239</v>
      </c>
      <c r="E3900" s="6">
        <f>C3900*sel_scale</f>
        <v/>
      </c>
      <c r="F3900" s="6">
        <f>IF(AND(B3900&gt;=10,B3900&lt;=14),sel_ev_daily*sel_dayshare/5,IF(OR(B3900&gt;=22,B3900&lt;=5),sel_ev_daily*(1-sel_dayshare)/8,0))</f>
        <v/>
      </c>
    </row>
    <row r="3901">
      <c r="A3901" s="6" t="inlineStr">
        <is>
          <t>2012-12-10</t>
        </is>
      </c>
      <c r="B3901" s="6" t="n">
        <v>11</v>
      </c>
      <c r="C3901" s="6" t="n">
        <v>0.5303099999999999</v>
      </c>
      <c r="D3901" s="6" t="n">
        <v>0.2628</v>
      </c>
      <c r="E3901" s="6">
        <f>C3901*sel_scale</f>
        <v/>
      </c>
      <c r="F3901" s="6">
        <f>IF(AND(B3901&gt;=10,B3901&lt;=14),sel_ev_daily*sel_dayshare/5,IF(OR(B3901&gt;=22,B3901&lt;=5),sel_ev_daily*(1-sel_dayshare)/8,0))</f>
        <v/>
      </c>
    </row>
    <row r="3902">
      <c r="A3902" s="6" t="inlineStr">
        <is>
          <t>2012-12-10</t>
        </is>
      </c>
      <c r="B3902" s="6" t="n">
        <v>12</v>
      </c>
      <c r="C3902" s="6" t="n">
        <v>0.57644</v>
      </c>
      <c r="D3902" s="6" t="n">
        <v>0.32961</v>
      </c>
      <c r="E3902" s="6">
        <f>C3902*sel_scale</f>
        <v/>
      </c>
      <c r="F3902" s="6">
        <f>IF(AND(B3902&gt;=10,B3902&lt;=14),sel_ev_daily*sel_dayshare/5,IF(OR(B3902&gt;=22,B3902&lt;=5),sel_ev_daily*(1-sel_dayshare)/8,0))</f>
        <v/>
      </c>
    </row>
    <row r="3903">
      <c r="A3903" s="6" t="inlineStr">
        <is>
          <t>2012-12-10</t>
        </is>
      </c>
      <c r="B3903" s="6" t="n">
        <v>13</v>
      </c>
      <c r="C3903" s="6" t="n">
        <v>0.55161</v>
      </c>
      <c r="D3903" s="6" t="n">
        <v>0.28365</v>
      </c>
      <c r="E3903" s="6">
        <f>C3903*sel_scale</f>
        <v/>
      </c>
      <c r="F3903" s="6">
        <f>IF(AND(B3903&gt;=10,B3903&lt;=14),sel_ev_daily*sel_dayshare/5,IF(OR(B3903&gt;=22,B3903&lt;=5),sel_ev_daily*(1-sel_dayshare)/8,0))</f>
        <v/>
      </c>
    </row>
    <row r="3904">
      <c r="A3904" s="6" t="inlineStr">
        <is>
          <t>2012-12-10</t>
        </is>
      </c>
      <c r="B3904" s="6" t="n">
        <v>14</v>
      </c>
      <c r="C3904" s="6" t="n">
        <v>0.51036</v>
      </c>
      <c r="D3904" s="6" t="n">
        <v>0.23627</v>
      </c>
      <c r="E3904" s="6">
        <f>C3904*sel_scale</f>
        <v/>
      </c>
      <c r="F3904" s="6">
        <f>IF(AND(B3904&gt;=10,B3904&lt;=14),sel_ev_daily*sel_dayshare/5,IF(OR(B3904&gt;=22,B3904&lt;=5),sel_ev_daily*(1-sel_dayshare)/8,0))</f>
        <v/>
      </c>
    </row>
    <row r="3905">
      <c r="A3905" s="6" t="inlineStr">
        <is>
          <t>2012-12-10</t>
        </is>
      </c>
      <c r="B3905" s="6" t="n">
        <v>15</v>
      </c>
      <c r="C3905" s="6" t="n">
        <v>0.50116</v>
      </c>
      <c r="D3905" s="6" t="n">
        <v>0.1799</v>
      </c>
      <c r="E3905" s="6">
        <f>C3905*sel_scale</f>
        <v/>
      </c>
      <c r="F3905" s="6">
        <f>IF(AND(B3905&gt;=10,B3905&lt;=14),sel_ev_daily*sel_dayshare/5,IF(OR(B3905&gt;=22,B3905&lt;=5),sel_ev_daily*(1-sel_dayshare)/8,0))</f>
        <v/>
      </c>
    </row>
    <row r="3906">
      <c r="A3906" s="6" t="inlineStr">
        <is>
          <t>2012-12-10</t>
        </is>
      </c>
      <c r="B3906" s="6" t="n">
        <v>16</v>
      </c>
      <c r="C3906" s="6" t="n">
        <v>0.57863</v>
      </c>
      <c r="D3906" s="6" t="n">
        <v>0.13539</v>
      </c>
      <c r="E3906" s="6">
        <f>C3906*sel_scale</f>
        <v/>
      </c>
      <c r="F3906" s="6">
        <f>IF(AND(B3906&gt;=10,B3906&lt;=14),sel_ev_daily*sel_dayshare/5,IF(OR(B3906&gt;=22,B3906&lt;=5),sel_ev_daily*(1-sel_dayshare)/8,0))</f>
        <v/>
      </c>
    </row>
    <row r="3907">
      <c r="A3907" s="6" t="inlineStr">
        <is>
          <t>2012-12-10</t>
        </is>
      </c>
      <c r="B3907" s="6" t="n">
        <v>17</v>
      </c>
      <c r="C3907" s="6" t="n">
        <v>0.79681</v>
      </c>
      <c r="D3907" s="6" t="n">
        <v>0.07405</v>
      </c>
      <c r="E3907" s="6">
        <f>C3907*sel_scale</f>
        <v/>
      </c>
      <c r="F3907" s="6">
        <f>IF(AND(B3907&gt;=10,B3907&lt;=14),sel_ev_daily*sel_dayshare/5,IF(OR(B3907&gt;=22,B3907&lt;=5),sel_ev_daily*(1-sel_dayshare)/8,0))</f>
        <v/>
      </c>
    </row>
    <row r="3908">
      <c r="A3908" s="6" t="inlineStr">
        <is>
          <t>2012-12-10</t>
        </is>
      </c>
      <c r="B3908" s="6" t="n">
        <v>18</v>
      </c>
      <c r="C3908" s="6" t="n">
        <v>0.88881</v>
      </c>
      <c r="D3908" s="6" t="n">
        <v>0.02239</v>
      </c>
      <c r="E3908" s="6">
        <f>C3908*sel_scale</f>
        <v/>
      </c>
      <c r="F3908" s="6">
        <f>IF(AND(B3908&gt;=10,B3908&lt;=14),sel_ev_daily*sel_dayshare/5,IF(OR(B3908&gt;=22,B3908&lt;=5),sel_ev_daily*(1-sel_dayshare)/8,0))</f>
        <v/>
      </c>
    </row>
    <row r="3909">
      <c r="A3909" s="6" t="inlineStr">
        <is>
          <t>2012-12-10</t>
        </is>
      </c>
      <c r="B3909" s="6" t="n">
        <v>19</v>
      </c>
      <c r="C3909" s="6" t="n">
        <v>0.8408600000000001</v>
      </c>
      <c r="D3909" s="6" t="n">
        <v>0.00107</v>
      </c>
      <c r="E3909" s="6">
        <f>C3909*sel_scale</f>
        <v/>
      </c>
      <c r="F3909" s="6">
        <f>IF(AND(B3909&gt;=10,B3909&lt;=14),sel_ev_daily*sel_dayshare/5,IF(OR(B3909&gt;=22,B3909&lt;=5),sel_ev_daily*(1-sel_dayshare)/8,0))</f>
        <v/>
      </c>
    </row>
    <row r="3910">
      <c r="A3910" s="6" t="inlineStr">
        <is>
          <t>2012-12-10</t>
        </is>
      </c>
      <c r="B3910" s="6" t="n">
        <v>20</v>
      </c>
      <c r="C3910" s="6" t="n">
        <v>0.83323</v>
      </c>
      <c r="D3910" s="6" t="n">
        <v>0.0001</v>
      </c>
      <c r="E3910" s="6">
        <f>C3910*sel_scale</f>
        <v/>
      </c>
      <c r="F3910" s="6">
        <f>IF(AND(B3910&gt;=10,B3910&lt;=14),sel_ev_daily*sel_dayshare/5,IF(OR(B3910&gt;=22,B3910&lt;=5),sel_ev_daily*(1-sel_dayshare)/8,0))</f>
        <v/>
      </c>
    </row>
    <row r="3911">
      <c r="A3911" s="6" t="inlineStr">
        <is>
          <t>2012-12-10</t>
        </is>
      </c>
      <c r="B3911" s="6" t="n">
        <v>21</v>
      </c>
      <c r="C3911" s="6" t="n">
        <v>0.74008</v>
      </c>
      <c r="D3911" s="6" t="n">
        <v>9.000000000000001e-05</v>
      </c>
      <c r="E3911" s="6">
        <f>C3911*sel_scale</f>
        <v/>
      </c>
      <c r="F3911" s="6">
        <f>IF(AND(B3911&gt;=10,B3911&lt;=14),sel_ev_daily*sel_dayshare/5,IF(OR(B3911&gt;=22,B3911&lt;=5),sel_ev_daily*(1-sel_dayshare)/8,0))</f>
        <v/>
      </c>
    </row>
    <row r="3912">
      <c r="A3912" s="6" t="inlineStr">
        <is>
          <t>2012-12-10</t>
        </is>
      </c>
      <c r="B3912" s="6" t="n">
        <v>22</v>
      </c>
      <c r="C3912" s="6" t="n">
        <v>0.72814</v>
      </c>
      <c r="D3912" s="6" t="n">
        <v>9.000000000000001e-05</v>
      </c>
      <c r="E3912" s="6">
        <f>C3912*sel_scale</f>
        <v/>
      </c>
      <c r="F3912" s="6">
        <f>IF(AND(B3912&gt;=10,B3912&lt;=14),sel_ev_daily*sel_dayshare/5,IF(OR(B3912&gt;=22,B3912&lt;=5),sel_ev_daily*(1-sel_dayshare)/8,0))</f>
        <v/>
      </c>
    </row>
    <row r="3913">
      <c r="A3913" s="6" t="inlineStr">
        <is>
          <t>2012-12-10</t>
        </is>
      </c>
      <c r="B3913" s="6" t="n">
        <v>23</v>
      </c>
      <c r="C3913" s="6" t="n">
        <v>0.75534</v>
      </c>
      <c r="D3913" s="6" t="n">
        <v>0.00014</v>
      </c>
      <c r="E3913" s="6">
        <f>C3913*sel_scale</f>
        <v/>
      </c>
      <c r="F3913" s="6">
        <f>IF(AND(B3913&gt;=10,B3913&lt;=14),sel_ev_daily*sel_dayshare/5,IF(OR(B3913&gt;=22,B3913&lt;=5),sel_ev_daily*(1-sel_dayshare)/8,0))</f>
        <v/>
      </c>
    </row>
    <row r="3914">
      <c r="A3914" s="6" t="inlineStr">
        <is>
          <t>2012-12-11</t>
        </is>
      </c>
      <c r="B3914" s="6" t="n">
        <v>0</v>
      </c>
      <c r="C3914" s="6" t="n">
        <v>0.8317600000000001</v>
      </c>
      <c r="D3914" s="6" t="n">
        <v>5e-05</v>
      </c>
      <c r="E3914" s="6">
        <f>C3914*sel_scale</f>
        <v/>
      </c>
      <c r="F3914" s="6">
        <f>IF(AND(B3914&gt;=10,B3914&lt;=14),sel_ev_daily*sel_dayshare/5,IF(OR(B3914&gt;=22,B3914&lt;=5),sel_ev_daily*(1-sel_dayshare)/8,0))</f>
        <v/>
      </c>
    </row>
    <row r="3915">
      <c r="A3915" s="6" t="inlineStr">
        <is>
          <t>2012-12-11</t>
        </is>
      </c>
      <c r="B3915" s="6" t="n">
        <v>1</v>
      </c>
      <c r="C3915" s="6" t="n">
        <v>0.84338</v>
      </c>
      <c r="D3915" s="6" t="n">
        <v>6.999999999999999e-05</v>
      </c>
      <c r="E3915" s="6">
        <f>C3915*sel_scale</f>
        <v/>
      </c>
      <c r="F3915" s="6">
        <f>IF(AND(B3915&gt;=10,B3915&lt;=14),sel_ev_daily*sel_dayshare/5,IF(OR(B3915&gt;=22,B3915&lt;=5),sel_ev_daily*(1-sel_dayshare)/8,0))</f>
        <v/>
      </c>
    </row>
    <row r="3916">
      <c r="A3916" s="6" t="inlineStr">
        <is>
          <t>2012-12-11</t>
        </is>
      </c>
      <c r="B3916" s="6" t="n">
        <v>2</v>
      </c>
      <c r="C3916" s="6" t="n">
        <v>0.56765</v>
      </c>
      <c r="D3916" s="6" t="n">
        <v>4e-05</v>
      </c>
      <c r="E3916" s="6">
        <f>C3916*sel_scale</f>
        <v/>
      </c>
      <c r="F3916" s="6">
        <f>IF(AND(B3916&gt;=10,B3916&lt;=14),sel_ev_daily*sel_dayshare/5,IF(OR(B3916&gt;=22,B3916&lt;=5),sel_ev_daily*(1-sel_dayshare)/8,0))</f>
        <v/>
      </c>
    </row>
    <row r="3917">
      <c r="A3917" s="6" t="inlineStr">
        <is>
          <t>2012-12-11</t>
        </is>
      </c>
      <c r="B3917" s="6" t="n">
        <v>3</v>
      </c>
      <c r="C3917" s="6" t="n">
        <v>0.40544</v>
      </c>
      <c r="D3917" s="6" t="n">
        <v>6e-05</v>
      </c>
      <c r="E3917" s="6">
        <f>C3917*sel_scale</f>
        <v/>
      </c>
      <c r="F3917" s="6">
        <f>IF(AND(B3917&gt;=10,B3917&lt;=14),sel_ev_daily*sel_dayshare/5,IF(OR(B3917&gt;=22,B3917&lt;=5),sel_ev_daily*(1-sel_dayshare)/8,0))</f>
        <v/>
      </c>
    </row>
    <row r="3918">
      <c r="A3918" s="6" t="inlineStr">
        <is>
          <t>2012-12-11</t>
        </is>
      </c>
      <c r="B3918" s="6" t="n">
        <v>4</v>
      </c>
      <c r="C3918" s="6" t="n">
        <v>0.40086</v>
      </c>
      <c r="D3918" s="6" t="n">
        <v>8.000000000000001e-05</v>
      </c>
      <c r="E3918" s="6">
        <f>C3918*sel_scale</f>
        <v/>
      </c>
      <c r="F3918" s="6">
        <f>IF(AND(B3918&gt;=10,B3918&lt;=14),sel_ev_daily*sel_dayshare/5,IF(OR(B3918&gt;=22,B3918&lt;=5),sel_ev_daily*(1-sel_dayshare)/8,0))</f>
        <v/>
      </c>
    </row>
    <row r="3919">
      <c r="A3919" s="6" t="inlineStr">
        <is>
          <t>2012-12-11</t>
        </is>
      </c>
      <c r="B3919" s="6" t="n">
        <v>5</v>
      </c>
      <c r="C3919" s="6" t="n">
        <v>0.43025</v>
      </c>
      <c r="D3919" s="6" t="n">
        <v>0.00023</v>
      </c>
      <c r="E3919" s="6">
        <f>C3919*sel_scale</f>
        <v/>
      </c>
      <c r="F3919" s="6">
        <f>IF(AND(B3919&gt;=10,B3919&lt;=14),sel_ev_daily*sel_dayshare/5,IF(OR(B3919&gt;=22,B3919&lt;=5),sel_ev_daily*(1-sel_dayshare)/8,0))</f>
        <v/>
      </c>
    </row>
    <row r="3920">
      <c r="A3920" s="6" t="inlineStr">
        <is>
          <t>2012-12-11</t>
        </is>
      </c>
      <c r="B3920" s="6" t="n">
        <v>6</v>
      </c>
      <c r="C3920" s="6" t="n">
        <v>0.63574</v>
      </c>
      <c r="D3920" s="6" t="n">
        <v>0.02039</v>
      </c>
      <c r="E3920" s="6">
        <f>C3920*sel_scale</f>
        <v/>
      </c>
      <c r="F3920" s="6">
        <f>IF(AND(B3920&gt;=10,B3920&lt;=14),sel_ev_daily*sel_dayshare/5,IF(OR(B3920&gt;=22,B3920&lt;=5),sel_ev_daily*(1-sel_dayshare)/8,0))</f>
        <v/>
      </c>
    </row>
    <row r="3921">
      <c r="A3921" s="6" t="inlineStr">
        <is>
          <t>2012-12-11</t>
        </is>
      </c>
      <c r="B3921" s="6" t="n">
        <v>7</v>
      </c>
      <c r="C3921" s="6" t="n">
        <v>0.64633</v>
      </c>
      <c r="D3921" s="6" t="n">
        <v>0.06471</v>
      </c>
      <c r="E3921" s="6">
        <f>C3921*sel_scale</f>
        <v/>
      </c>
      <c r="F3921" s="6">
        <f>IF(AND(B3921&gt;=10,B3921&lt;=14),sel_ev_daily*sel_dayshare/5,IF(OR(B3921&gt;=22,B3921&lt;=5),sel_ev_daily*(1-sel_dayshare)/8,0))</f>
        <v/>
      </c>
    </row>
    <row r="3922">
      <c r="A3922" s="6" t="inlineStr">
        <is>
          <t>2012-12-11</t>
        </is>
      </c>
      <c r="B3922" s="6" t="n">
        <v>8</v>
      </c>
      <c r="C3922" s="6" t="n">
        <v>0.57409</v>
      </c>
      <c r="D3922" s="6" t="n">
        <v>0.13416</v>
      </c>
      <c r="E3922" s="6">
        <f>C3922*sel_scale</f>
        <v/>
      </c>
      <c r="F3922" s="6">
        <f>IF(AND(B3922&gt;=10,B3922&lt;=14),sel_ev_daily*sel_dayshare/5,IF(OR(B3922&gt;=22,B3922&lt;=5),sel_ev_daily*(1-sel_dayshare)/8,0))</f>
        <v/>
      </c>
    </row>
    <row r="3923">
      <c r="A3923" s="6" t="inlineStr">
        <is>
          <t>2012-12-11</t>
        </is>
      </c>
      <c r="B3923" s="6" t="n">
        <v>9</v>
      </c>
      <c r="C3923" s="6" t="n">
        <v>0.48845</v>
      </c>
      <c r="D3923" s="6" t="n">
        <v>0.15287</v>
      </c>
      <c r="E3923" s="6">
        <f>C3923*sel_scale</f>
        <v/>
      </c>
      <c r="F3923" s="6">
        <f>IF(AND(B3923&gt;=10,B3923&lt;=14),sel_ev_daily*sel_dayshare/5,IF(OR(B3923&gt;=22,B3923&lt;=5),sel_ev_daily*(1-sel_dayshare)/8,0))</f>
        <v/>
      </c>
    </row>
    <row r="3924">
      <c r="A3924" s="6" t="inlineStr">
        <is>
          <t>2012-12-11</t>
        </is>
      </c>
      <c r="B3924" s="6" t="n">
        <v>10</v>
      </c>
      <c r="C3924" s="6" t="n">
        <v>0.48751</v>
      </c>
      <c r="D3924" s="6" t="n">
        <v>0.23254</v>
      </c>
      <c r="E3924" s="6">
        <f>C3924*sel_scale</f>
        <v/>
      </c>
      <c r="F3924" s="6">
        <f>IF(AND(B3924&gt;=10,B3924&lt;=14),sel_ev_daily*sel_dayshare/5,IF(OR(B3924&gt;=22,B3924&lt;=5),sel_ev_daily*(1-sel_dayshare)/8,0))</f>
        <v/>
      </c>
    </row>
    <row r="3925">
      <c r="A3925" s="6" t="inlineStr">
        <is>
          <t>2012-12-11</t>
        </is>
      </c>
      <c r="B3925" s="6" t="n">
        <v>11</v>
      </c>
      <c r="C3925" s="6" t="n">
        <v>0.50662</v>
      </c>
      <c r="D3925" s="6" t="n">
        <v>0.34104</v>
      </c>
      <c r="E3925" s="6">
        <f>C3925*sel_scale</f>
        <v/>
      </c>
      <c r="F3925" s="6">
        <f>IF(AND(B3925&gt;=10,B3925&lt;=14),sel_ev_daily*sel_dayshare/5,IF(OR(B3925&gt;=22,B3925&lt;=5),sel_ev_daily*(1-sel_dayshare)/8,0))</f>
        <v/>
      </c>
    </row>
    <row r="3926">
      <c r="A3926" s="6" t="inlineStr">
        <is>
          <t>2012-12-11</t>
        </is>
      </c>
      <c r="B3926" s="6" t="n">
        <v>12</v>
      </c>
      <c r="C3926" s="6" t="n">
        <v>0.5506</v>
      </c>
      <c r="D3926" s="6" t="n">
        <v>0.39041</v>
      </c>
      <c r="E3926" s="6">
        <f>C3926*sel_scale</f>
        <v/>
      </c>
      <c r="F3926" s="6">
        <f>IF(AND(B3926&gt;=10,B3926&lt;=14),sel_ev_daily*sel_dayshare/5,IF(OR(B3926&gt;=22,B3926&lt;=5),sel_ev_daily*(1-sel_dayshare)/8,0))</f>
        <v/>
      </c>
    </row>
    <row r="3927">
      <c r="A3927" s="6" t="inlineStr">
        <is>
          <t>2012-12-11</t>
        </is>
      </c>
      <c r="B3927" s="6" t="n">
        <v>13</v>
      </c>
      <c r="C3927" s="6" t="n">
        <v>0.5219200000000001</v>
      </c>
      <c r="D3927" s="6" t="n">
        <v>0.32142</v>
      </c>
      <c r="E3927" s="6">
        <f>C3927*sel_scale</f>
        <v/>
      </c>
      <c r="F3927" s="6">
        <f>IF(AND(B3927&gt;=10,B3927&lt;=14),sel_ev_daily*sel_dayshare/5,IF(OR(B3927&gt;=22,B3927&lt;=5),sel_ev_daily*(1-sel_dayshare)/8,0))</f>
        <v/>
      </c>
    </row>
    <row r="3928">
      <c r="A3928" s="6" t="inlineStr">
        <is>
          <t>2012-12-11</t>
        </is>
      </c>
      <c r="B3928" s="6" t="n">
        <v>14</v>
      </c>
      <c r="C3928" s="6" t="n">
        <v>0.47537</v>
      </c>
      <c r="D3928" s="6" t="n">
        <v>0.20693</v>
      </c>
      <c r="E3928" s="6">
        <f>C3928*sel_scale</f>
        <v/>
      </c>
      <c r="F3928" s="6">
        <f>IF(AND(B3928&gt;=10,B3928&lt;=14),sel_ev_daily*sel_dayshare/5,IF(OR(B3928&gt;=22,B3928&lt;=5),sel_ev_daily*(1-sel_dayshare)/8,0))</f>
        <v/>
      </c>
    </row>
    <row r="3929">
      <c r="A3929" s="6" t="inlineStr">
        <is>
          <t>2012-12-11</t>
        </is>
      </c>
      <c r="B3929" s="6" t="n">
        <v>15</v>
      </c>
      <c r="C3929" s="6" t="n">
        <v>0.48165</v>
      </c>
      <c r="D3929" s="6" t="n">
        <v>0.19779</v>
      </c>
      <c r="E3929" s="6">
        <f>C3929*sel_scale</f>
        <v/>
      </c>
      <c r="F3929" s="6">
        <f>IF(AND(B3929&gt;=10,B3929&lt;=14),sel_ev_daily*sel_dayshare/5,IF(OR(B3929&gt;=22,B3929&lt;=5),sel_ev_daily*(1-sel_dayshare)/8,0))</f>
        <v/>
      </c>
    </row>
    <row r="3930">
      <c r="A3930" s="6" t="inlineStr">
        <is>
          <t>2012-12-11</t>
        </is>
      </c>
      <c r="B3930" s="6" t="n">
        <v>16</v>
      </c>
      <c r="C3930" s="6" t="n">
        <v>0.555</v>
      </c>
      <c r="D3930" s="6" t="n">
        <v>0.16236</v>
      </c>
      <c r="E3930" s="6">
        <f>C3930*sel_scale</f>
        <v/>
      </c>
      <c r="F3930" s="6">
        <f>IF(AND(B3930&gt;=10,B3930&lt;=14),sel_ev_daily*sel_dayshare/5,IF(OR(B3930&gt;=22,B3930&lt;=5),sel_ev_daily*(1-sel_dayshare)/8,0))</f>
        <v/>
      </c>
    </row>
    <row r="3931">
      <c r="A3931" s="6" t="inlineStr">
        <is>
          <t>2012-12-11</t>
        </is>
      </c>
      <c r="B3931" s="6" t="n">
        <v>17</v>
      </c>
      <c r="C3931" s="6" t="n">
        <v>0.75031</v>
      </c>
      <c r="D3931" s="6" t="n">
        <v>0.14315</v>
      </c>
      <c r="E3931" s="6">
        <f>C3931*sel_scale</f>
        <v/>
      </c>
      <c r="F3931" s="6">
        <f>IF(AND(B3931&gt;=10,B3931&lt;=14),sel_ev_daily*sel_dayshare/5,IF(OR(B3931&gt;=22,B3931&lt;=5),sel_ev_daily*(1-sel_dayshare)/8,0))</f>
        <v/>
      </c>
    </row>
    <row r="3932">
      <c r="A3932" s="6" t="inlineStr">
        <is>
          <t>2012-12-11</t>
        </is>
      </c>
      <c r="B3932" s="6" t="n">
        <v>18</v>
      </c>
      <c r="C3932" s="6" t="n">
        <v>0.80176</v>
      </c>
      <c r="D3932" s="6" t="n">
        <v>0.05188</v>
      </c>
      <c r="E3932" s="6">
        <f>C3932*sel_scale</f>
        <v/>
      </c>
      <c r="F3932" s="6">
        <f>IF(AND(B3932&gt;=10,B3932&lt;=14),sel_ev_daily*sel_dayshare/5,IF(OR(B3932&gt;=22,B3932&lt;=5),sel_ev_daily*(1-sel_dayshare)/8,0))</f>
        <v/>
      </c>
    </row>
    <row r="3933">
      <c r="A3933" s="6" t="inlineStr">
        <is>
          <t>2012-12-11</t>
        </is>
      </c>
      <c r="B3933" s="6" t="n">
        <v>19</v>
      </c>
      <c r="C3933" s="6" t="n">
        <v>0.82029</v>
      </c>
      <c r="D3933" s="6" t="n">
        <v>0.00397</v>
      </c>
      <c r="E3933" s="6">
        <f>C3933*sel_scale</f>
        <v/>
      </c>
      <c r="F3933" s="6">
        <f>IF(AND(B3933&gt;=10,B3933&lt;=14),sel_ev_daily*sel_dayshare/5,IF(OR(B3933&gt;=22,B3933&lt;=5),sel_ev_daily*(1-sel_dayshare)/8,0))</f>
        <v/>
      </c>
    </row>
    <row r="3934">
      <c r="A3934" s="6" t="inlineStr">
        <is>
          <t>2012-12-11</t>
        </is>
      </c>
      <c r="B3934" s="6" t="n">
        <v>20</v>
      </c>
      <c r="C3934" s="6" t="n">
        <v>0.8585199999999999</v>
      </c>
      <c r="D3934" s="6" t="n">
        <v>0.00018</v>
      </c>
      <c r="E3934" s="6">
        <f>C3934*sel_scale</f>
        <v/>
      </c>
      <c r="F3934" s="6">
        <f>IF(AND(B3934&gt;=10,B3934&lt;=14),sel_ev_daily*sel_dayshare/5,IF(OR(B3934&gt;=22,B3934&lt;=5),sel_ev_daily*(1-sel_dayshare)/8,0))</f>
        <v/>
      </c>
    </row>
    <row r="3935">
      <c r="A3935" s="6" t="inlineStr">
        <is>
          <t>2012-12-11</t>
        </is>
      </c>
      <c r="B3935" s="6" t="n">
        <v>21</v>
      </c>
      <c r="C3935" s="6" t="n">
        <v>0.78798</v>
      </c>
      <c r="D3935" s="6" t="n">
        <v>0.00013</v>
      </c>
      <c r="E3935" s="6">
        <f>C3935*sel_scale</f>
        <v/>
      </c>
      <c r="F3935" s="6">
        <f>IF(AND(B3935&gt;=10,B3935&lt;=14),sel_ev_daily*sel_dayshare/5,IF(OR(B3935&gt;=22,B3935&lt;=5),sel_ev_daily*(1-sel_dayshare)/8,0))</f>
        <v/>
      </c>
    </row>
    <row r="3936">
      <c r="A3936" s="6" t="inlineStr">
        <is>
          <t>2012-12-11</t>
        </is>
      </c>
      <c r="B3936" s="6" t="n">
        <v>22</v>
      </c>
      <c r="C3936" s="6" t="n">
        <v>0.78407</v>
      </c>
      <c r="D3936" s="6" t="n">
        <v>0.0001</v>
      </c>
      <c r="E3936" s="6">
        <f>C3936*sel_scale</f>
        <v/>
      </c>
      <c r="F3936" s="6">
        <f>IF(AND(B3936&gt;=10,B3936&lt;=14),sel_ev_daily*sel_dayshare/5,IF(OR(B3936&gt;=22,B3936&lt;=5),sel_ev_daily*(1-sel_dayshare)/8,0))</f>
        <v/>
      </c>
    </row>
    <row r="3937">
      <c r="A3937" s="6" t="inlineStr">
        <is>
          <t>2012-12-11</t>
        </is>
      </c>
      <c r="B3937" s="6" t="n">
        <v>23</v>
      </c>
      <c r="C3937" s="6" t="n">
        <v>0.76319</v>
      </c>
      <c r="D3937" s="6" t="n">
        <v>3e-05</v>
      </c>
      <c r="E3937" s="6">
        <f>C3937*sel_scale</f>
        <v/>
      </c>
      <c r="F3937" s="6">
        <f>IF(AND(B3937&gt;=10,B3937&lt;=14),sel_ev_daily*sel_dayshare/5,IF(OR(B3937&gt;=22,B3937&lt;=5),sel_ev_daily*(1-sel_dayshare)/8,0))</f>
        <v/>
      </c>
    </row>
    <row r="3938">
      <c r="A3938" s="6" t="inlineStr">
        <is>
          <t>2012-12-12</t>
        </is>
      </c>
      <c r="B3938" s="6" t="n">
        <v>0</v>
      </c>
      <c r="C3938" s="6" t="n">
        <v>0.88675</v>
      </c>
      <c r="D3938" s="6" t="n">
        <v>0.00014</v>
      </c>
      <c r="E3938" s="6">
        <f>C3938*sel_scale</f>
        <v/>
      </c>
      <c r="F3938" s="6">
        <f>IF(AND(B3938&gt;=10,B3938&lt;=14),sel_ev_daily*sel_dayshare/5,IF(OR(B3938&gt;=22,B3938&lt;=5),sel_ev_daily*(1-sel_dayshare)/8,0))</f>
        <v/>
      </c>
    </row>
    <row r="3939">
      <c r="A3939" s="6" t="inlineStr">
        <is>
          <t>2012-12-12</t>
        </is>
      </c>
      <c r="B3939" s="6" t="n">
        <v>1</v>
      </c>
      <c r="C3939" s="6" t="n">
        <v>0.83491</v>
      </c>
      <c r="D3939" s="6" t="n">
        <v>8.000000000000001e-05</v>
      </c>
      <c r="E3939" s="6">
        <f>C3939*sel_scale</f>
        <v/>
      </c>
      <c r="F3939" s="6">
        <f>IF(AND(B3939&gt;=10,B3939&lt;=14),sel_ev_daily*sel_dayshare/5,IF(OR(B3939&gt;=22,B3939&lt;=5),sel_ev_daily*(1-sel_dayshare)/8,0))</f>
        <v/>
      </c>
    </row>
    <row r="3940">
      <c r="A3940" s="6" t="inlineStr">
        <is>
          <t>2012-12-12</t>
        </is>
      </c>
      <c r="B3940" s="6" t="n">
        <v>2</v>
      </c>
      <c r="C3940" s="6" t="n">
        <v>0.5477</v>
      </c>
      <c r="D3940" s="6" t="n">
        <v>6.999999999999999e-05</v>
      </c>
      <c r="E3940" s="6">
        <f>C3940*sel_scale</f>
        <v/>
      </c>
      <c r="F3940" s="6">
        <f>IF(AND(B3940&gt;=10,B3940&lt;=14),sel_ev_daily*sel_dayshare/5,IF(OR(B3940&gt;=22,B3940&lt;=5),sel_ev_daily*(1-sel_dayshare)/8,0))</f>
        <v/>
      </c>
    </row>
    <row r="3941">
      <c r="A3941" s="6" t="inlineStr">
        <is>
          <t>2012-12-12</t>
        </is>
      </c>
      <c r="B3941" s="6" t="n">
        <v>3</v>
      </c>
      <c r="C3941" s="6" t="n">
        <v>0.41822</v>
      </c>
      <c r="D3941" s="6" t="n">
        <v>3e-05</v>
      </c>
      <c r="E3941" s="6">
        <f>C3941*sel_scale</f>
        <v/>
      </c>
      <c r="F3941" s="6">
        <f>IF(AND(B3941&gt;=10,B3941&lt;=14),sel_ev_daily*sel_dayshare/5,IF(OR(B3941&gt;=22,B3941&lt;=5),sel_ev_daily*(1-sel_dayshare)/8,0))</f>
        <v/>
      </c>
    </row>
    <row r="3942">
      <c r="A3942" s="6" t="inlineStr">
        <is>
          <t>2012-12-12</t>
        </is>
      </c>
      <c r="B3942" s="6" t="n">
        <v>4</v>
      </c>
      <c r="C3942" s="6" t="n">
        <v>0.38944</v>
      </c>
      <c r="D3942" s="6" t="n">
        <v>0.0001</v>
      </c>
      <c r="E3942" s="6">
        <f>C3942*sel_scale</f>
        <v/>
      </c>
      <c r="F3942" s="6">
        <f>IF(AND(B3942&gt;=10,B3942&lt;=14),sel_ev_daily*sel_dayshare/5,IF(OR(B3942&gt;=22,B3942&lt;=5),sel_ev_daily*(1-sel_dayshare)/8,0))</f>
        <v/>
      </c>
    </row>
    <row r="3943">
      <c r="A3943" s="6" t="inlineStr">
        <is>
          <t>2012-12-12</t>
        </is>
      </c>
      <c r="B3943" s="6" t="n">
        <v>5</v>
      </c>
      <c r="C3943" s="6" t="n">
        <v>0.43753</v>
      </c>
      <c r="D3943" s="6" t="n">
        <v>0.00039</v>
      </c>
      <c r="E3943" s="6">
        <f>C3943*sel_scale</f>
        <v/>
      </c>
      <c r="F3943" s="6">
        <f>IF(AND(B3943&gt;=10,B3943&lt;=14),sel_ev_daily*sel_dayshare/5,IF(OR(B3943&gt;=22,B3943&lt;=5),sel_ev_daily*(1-sel_dayshare)/8,0))</f>
        <v/>
      </c>
    </row>
    <row r="3944">
      <c r="A3944" s="6" t="inlineStr">
        <is>
          <t>2012-12-12</t>
        </is>
      </c>
      <c r="B3944" s="6" t="n">
        <v>6</v>
      </c>
      <c r="C3944" s="6" t="n">
        <v>0.62126</v>
      </c>
      <c r="D3944" s="6" t="n">
        <v>0.02776</v>
      </c>
      <c r="E3944" s="6">
        <f>C3944*sel_scale</f>
        <v/>
      </c>
      <c r="F3944" s="6">
        <f>IF(AND(B3944&gt;=10,B3944&lt;=14),sel_ev_daily*sel_dayshare/5,IF(OR(B3944&gt;=22,B3944&lt;=5),sel_ev_daily*(1-sel_dayshare)/8,0))</f>
        <v/>
      </c>
    </row>
    <row r="3945">
      <c r="A3945" s="6" t="inlineStr">
        <is>
          <t>2012-12-12</t>
        </is>
      </c>
      <c r="B3945" s="6" t="n">
        <v>7</v>
      </c>
      <c r="C3945" s="6" t="n">
        <v>0.59749</v>
      </c>
      <c r="D3945" s="6" t="n">
        <v>0.13738</v>
      </c>
      <c r="E3945" s="6">
        <f>C3945*sel_scale</f>
        <v/>
      </c>
      <c r="F3945" s="6">
        <f>IF(AND(B3945&gt;=10,B3945&lt;=14),sel_ev_daily*sel_dayshare/5,IF(OR(B3945&gt;=22,B3945&lt;=5),sel_ev_daily*(1-sel_dayshare)/8,0))</f>
        <v/>
      </c>
    </row>
    <row r="3946">
      <c r="A3946" s="6" t="inlineStr">
        <is>
          <t>2012-12-12</t>
        </is>
      </c>
      <c r="B3946" s="6" t="n">
        <v>8</v>
      </c>
      <c r="C3946" s="6" t="n">
        <v>0.57292</v>
      </c>
      <c r="D3946" s="6" t="n">
        <v>0.27153</v>
      </c>
      <c r="E3946" s="6">
        <f>C3946*sel_scale</f>
        <v/>
      </c>
      <c r="F3946" s="6">
        <f>IF(AND(B3946&gt;=10,B3946&lt;=14),sel_ev_daily*sel_dayshare/5,IF(OR(B3946&gt;=22,B3946&lt;=5),sel_ev_daily*(1-sel_dayshare)/8,0))</f>
        <v/>
      </c>
    </row>
    <row r="3947">
      <c r="A3947" s="6" t="inlineStr">
        <is>
          <t>2012-12-12</t>
        </is>
      </c>
      <c r="B3947" s="6" t="n">
        <v>9</v>
      </c>
      <c r="C3947" s="6" t="n">
        <v>0.55335</v>
      </c>
      <c r="D3947" s="6" t="n">
        <v>0.39815</v>
      </c>
      <c r="E3947" s="6">
        <f>C3947*sel_scale</f>
        <v/>
      </c>
      <c r="F3947" s="6">
        <f>IF(AND(B3947&gt;=10,B3947&lt;=14),sel_ev_daily*sel_dayshare/5,IF(OR(B3947&gt;=22,B3947&lt;=5),sel_ev_daily*(1-sel_dayshare)/8,0))</f>
        <v/>
      </c>
    </row>
    <row r="3948">
      <c r="A3948" s="6" t="inlineStr">
        <is>
          <t>2012-12-12</t>
        </is>
      </c>
      <c r="B3948" s="6" t="n">
        <v>10</v>
      </c>
      <c r="C3948" s="6" t="n">
        <v>0.54596</v>
      </c>
      <c r="D3948" s="6" t="n">
        <v>0.55926</v>
      </c>
      <c r="E3948" s="6">
        <f>C3948*sel_scale</f>
        <v/>
      </c>
      <c r="F3948" s="6">
        <f>IF(AND(B3948&gt;=10,B3948&lt;=14),sel_ev_daily*sel_dayshare/5,IF(OR(B3948&gt;=22,B3948&lt;=5),sel_ev_daily*(1-sel_dayshare)/8,0))</f>
        <v/>
      </c>
    </row>
    <row r="3949">
      <c r="A3949" s="6" t="inlineStr">
        <is>
          <t>2012-12-12</t>
        </is>
      </c>
      <c r="B3949" s="6" t="n">
        <v>11</v>
      </c>
      <c r="C3949" s="6" t="n">
        <v>0.53308</v>
      </c>
      <c r="D3949" s="6" t="n">
        <v>0.66401</v>
      </c>
      <c r="E3949" s="6">
        <f>C3949*sel_scale</f>
        <v/>
      </c>
      <c r="F3949" s="6">
        <f>IF(AND(B3949&gt;=10,B3949&lt;=14),sel_ev_daily*sel_dayshare/5,IF(OR(B3949&gt;=22,B3949&lt;=5),sel_ev_daily*(1-sel_dayshare)/8,0))</f>
        <v/>
      </c>
    </row>
    <row r="3950">
      <c r="A3950" s="6" t="inlineStr">
        <is>
          <t>2012-12-12</t>
        </is>
      </c>
      <c r="B3950" s="6" t="n">
        <v>12</v>
      </c>
      <c r="C3950" s="6" t="n">
        <v>0.53547</v>
      </c>
      <c r="D3950" s="6" t="n">
        <v>0.74514</v>
      </c>
      <c r="E3950" s="6">
        <f>C3950*sel_scale</f>
        <v/>
      </c>
      <c r="F3950" s="6">
        <f>IF(AND(B3950&gt;=10,B3950&lt;=14),sel_ev_daily*sel_dayshare/5,IF(OR(B3950&gt;=22,B3950&lt;=5),sel_ev_daily*(1-sel_dayshare)/8,0))</f>
        <v/>
      </c>
    </row>
    <row r="3951">
      <c r="A3951" s="6" t="inlineStr">
        <is>
          <t>2012-12-12</t>
        </is>
      </c>
      <c r="B3951" s="6" t="n">
        <v>13</v>
      </c>
      <c r="C3951" s="6" t="n">
        <v>0.50236</v>
      </c>
      <c r="D3951" s="6" t="n">
        <v>0.73411</v>
      </c>
      <c r="E3951" s="6">
        <f>C3951*sel_scale</f>
        <v/>
      </c>
      <c r="F3951" s="6">
        <f>IF(AND(B3951&gt;=10,B3951&lt;=14),sel_ev_daily*sel_dayshare/5,IF(OR(B3951&gt;=22,B3951&lt;=5),sel_ev_daily*(1-sel_dayshare)/8,0))</f>
        <v/>
      </c>
    </row>
    <row r="3952">
      <c r="A3952" s="6" t="inlineStr">
        <is>
          <t>2012-12-12</t>
        </is>
      </c>
      <c r="B3952" s="6" t="n">
        <v>14</v>
      </c>
      <c r="C3952" s="6" t="n">
        <v>0.48222</v>
      </c>
      <c r="D3952" s="6" t="n">
        <v>0.69278</v>
      </c>
      <c r="E3952" s="6">
        <f>C3952*sel_scale</f>
        <v/>
      </c>
      <c r="F3952" s="6">
        <f>IF(AND(B3952&gt;=10,B3952&lt;=14),sel_ev_daily*sel_dayshare/5,IF(OR(B3952&gt;=22,B3952&lt;=5),sel_ev_daily*(1-sel_dayshare)/8,0))</f>
        <v/>
      </c>
    </row>
    <row r="3953">
      <c r="A3953" s="6" t="inlineStr">
        <is>
          <t>2012-12-12</t>
        </is>
      </c>
      <c r="B3953" s="6" t="n">
        <v>15</v>
      </c>
      <c r="C3953" s="6" t="n">
        <v>0.46995</v>
      </c>
      <c r="D3953" s="6" t="n">
        <v>0.59839</v>
      </c>
      <c r="E3953" s="6">
        <f>C3953*sel_scale</f>
        <v/>
      </c>
      <c r="F3953" s="6">
        <f>IF(AND(B3953&gt;=10,B3953&lt;=14),sel_ev_daily*sel_dayshare/5,IF(OR(B3953&gt;=22,B3953&lt;=5),sel_ev_daily*(1-sel_dayshare)/8,0))</f>
        <v/>
      </c>
    </row>
    <row r="3954">
      <c r="A3954" s="6" t="inlineStr">
        <is>
          <t>2012-12-12</t>
        </is>
      </c>
      <c r="B3954" s="6" t="n">
        <v>16</v>
      </c>
      <c r="C3954" s="6" t="n">
        <v>0.50598</v>
      </c>
      <c r="D3954" s="6" t="n">
        <v>0.44119</v>
      </c>
      <c r="E3954" s="6">
        <f>C3954*sel_scale</f>
        <v/>
      </c>
      <c r="F3954" s="6">
        <f>IF(AND(B3954&gt;=10,B3954&lt;=14),sel_ev_daily*sel_dayshare/5,IF(OR(B3954&gt;=22,B3954&lt;=5),sel_ev_daily*(1-sel_dayshare)/8,0))</f>
        <v/>
      </c>
    </row>
    <row r="3955">
      <c r="A3955" s="6" t="inlineStr">
        <is>
          <t>2012-12-12</t>
        </is>
      </c>
      <c r="B3955" s="6" t="n">
        <v>17</v>
      </c>
      <c r="C3955" s="6" t="n">
        <v>0.6430900000000001</v>
      </c>
      <c r="D3955" s="6" t="n">
        <v>0.24915</v>
      </c>
      <c r="E3955" s="6">
        <f>C3955*sel_scale</f>
        <v/>
      </c>
      <c r="F3955" s="6">
        <f>IF(AND(B3955&gt;=10,B3955&lt;=14),sel_ev_daily*sel_dayshare/5,IF(OR(B3955&gt;=22,B3955&lt;=5),sel_ev_daily*(1-sel_dayshare)/8,0))</f>
        <v/>
      </c>
    </row>
    <row r="3956">
      <c r="A3956" s="6" t="inlineStr">
        <is>
          <t>2012-12-12</t>
        </is>
      </c>
      <c r="B3956" s="6" t="n">
        <v>18</v>
      </c>
      <c r="C3956" s="6" t="n">
        <v>0.73485</v>
      </c>
      <c r="D3956" s="6" t="n">
        <v>0.08171</v>
      </c>
      <c r="E3956" s="6">
        <f>C3956*sel_scale</f>
        <v/>
      </c>
      <c r="F3956" s="6">
        <f>IF(AND(B3956&gt;=10,B3956&lt;=14),sel_ev_daily*sel_dayshare/5,IF(OR(B3956&gt;=22,B3956&lt;=5),sel_ev_daily*(1-sel_dayshare)/8,0))</f>
        <v/>
      </c>
    </row>
    <row r="3957">
      <c r="A3957" s="6" t="inlineStr">
        <is>
          <t>2012-12-12</t>
        </is>
      </c>
      <c r="B3957" s="6" t="n">
        <v>19</v>
      </c>
      <c r="C3957" s="6" t="n">
        <v>0.7024</v>
      </c>
      <c r="D3957" s="6" t="n">
        <v>0.009990000000000001</v>
      </c>
      <c r="E3957" s="6">
        <f>C3957*sel_scale</f>
        <v/>
      </c>
      <c r="F3957" s="6">
        <f>IF(AND(B3957&gt;=10,B3957&lt;=14),sel_ev_daily*sel_dayshare/5,IF(OR(B3957&gt;=22,B3957&lt;=5),sel_ev_daily*(1-sel_dayshare)/8,0))</f>
        <v/>
      </c>
    </row>
    <row r="3958">
      <c r="A3958" s="6" t="inlineStr">
        <is>
          <t>2012-12-12</t>
        </is>
      </c>
      <c r="B3958" s="6" t="n">
        <v>20</v>
      </c>
      <c r="C3958" s="6" t="n">
        <v>0.74857</v>
      </c>
      <c r="D3958" s="6" t="n">
        <v>8.000000000000001e-05</v>
      </c>
      <c r="E3958" s="6">
        <f>C3958*sel_scale</f>
        <v/>
      </c>
      <c r="F3958" s="6">
        <f>IF(AND(B3958&gt;=10,B3958&lt;=14),sel_ev_daily*sel_dayshare/5,IF(OR(B3958&gt;=22,B3958&lt;=5),sel_ev_daily*(1-sel_dayshare)/8,0))</f>
        <v/>
      </c>
    </row>
    <row r="3959">
      <c r="A3959" s="6" t="inlineStr">
        <is>
          <t>2012-12-12</t>
        </is>
      </c>
      <c r="B3959" s="6" t="n">
        <v>21</v>
      </c>
      <c r="C3959" s="6" t="n">
        <v>0.75388</v>
      </c>
      <c r="D3959" s="6" t="n">
        <v>9.000000000000001e-05</v>
      </c>
      <c r="E3959" s="6">
        <f>C3959*sel_scale</f>
        <v/>
      </c>
      <c r="F3959" s="6">
        <f>IF(AND(B3959&gt;=10,B3959&lt;=14),sel_ev_daily*sel_dayshare/5,IF(OR(B3959&gt;=22,B3959&lt;=5),sel_ev_daily*(1-sel_dayshare)/8,0))</f>
        <v/>
      </c>
    </row>
    <row r="3960">
      <c r="A3960" s="6" t="inlineStr">
        <is>
          <t>2012-12-12</t>
        </is>
      </c>
      <c r="B3960" s="6" t="n">
        <v>22</v>
      </c>
      <c r="C3960" s="6" t="n">
        <v>0.71865</v>
      </c>
      <c r="D3960" s="6" t="n">
        <v>0.00013</v>
      </c>
      <c r="E3960" s="6">
        <f>C3960*sel_scale</f>
        <v/>
      </c>
      <c r="F3960" s="6">
        <f>IF(AND(B3960&gt;=10,B3960&lt;=14),sel_ev_daily*sel_dayshare/5,IF(OR(B3960&gt;=22,B3960&lt;=5),sel_ev_daily*(1-sel_dayshare)/8,0))</f>
        <v/>
      </c>
    </row>
    <row r="3961">
      <c r="A3961" s="6" t="inlineStr">
        <is>
          <t>2012-12-12</t>
        </is>
      </c>
      <c r="B3961" s="6" t="n">
        <v>23</v>
      </c>
      <c r="C3961" s="6" t="n">
        <v>0.69547</v>
      </c>
      <c r="D3961" s="6" t="n">
        <v>6.999999999999999e-05</v>
      </c>
      <c r="E3961" s="6">
        <f>C3961*sel_scale</f>
        <v/>
      </c>
      <c r="F3961" s="6">
        <f>IF(AND(B3961&gt;=10,B3961&lt;=14),sel_ev_daily*sel_dayshare/5,IF(OR(B3961&gt;=22,B3961&lt;=5),sel_ev_daily*(1-sel_dayshare)/8,0))</f>
        <v/>
      </c>
    </row>
    <row r="3962">
      <c r="A3962" s="6" t="inlineStr">
        <is>
          <t>2012-12-13</t>
        </is>
      </c>
      <c r="B3962" s="6" t="n">
        <v>0</v>
      </c>
      <c r="C3962" s="6" t="n">
        <v>0.78895</v>
      </c>
      <c r="D3962" s="6" t="n">
        <v>6e-05</v>
      </c>
      <c r="E3962" s="6">
        <f>C3962*sel_scale</f>
        <v/>
      </c>
      <c r="F3962" s="6">
        <f>IF(AND(B3962&gt;=10,B3962&lt;=14),sel_ev_daily*sel_dayshare/5,IF(OR(B3962&gt;=22,B3962&lt;=5),sel_ev_daily*(1-sel_dayshare)/8,0))</f>
        <v/>
      </c>
    </row>
    <row r="3963">
      <c r="A3963" s="6" t="inlineStr">
        <is>
          <t>2012-12-13</t>
        </is>
      </c>
      <c r="B3963" s="6" t="n">
        <v>1</v>
      </c>
      <c r="C3963" s="6" t="n">
        <v>0.76452</v>
      </c>
      <c r="D3963" s="6" t="n">
        <v>0.00014</v>
      </c>
      <c r="E3963" s="6">
        <f>C3963*sel_scale</f>
        <v/>
      </c>
      <c r="F3963" s="6">
        <f>IF(AND(B3963&gt;=10,B3963&lt;=14),sel_ev_daily*sel_dayshare/5,IF(OR(B3963&gt;=22,B3963&lt;=5),sel_ev_daily*(1-sel_dayshare)/8,0))</f>
        <v/>
      </c>
    </row>
    <row r="3964">
      <c r="A3964" s="6" t="inlineStr">
        <is>
          <t>2012-12-13</t>
        </is>
      </c>
      <c r="B3964" s="6" t="n">
        <v>2</v>
      </c>
      <c r="C3964" s="6" t="n">
        <v>0.48231</v>
      </c>
      <c r="D3964" s="6" t="n">
        <v>6.999999999999999e-05</v>
      </c>
      <c r="E3964" s="6">
        <f>C3964*sel_scale</f>
        <v/>
      </c>
      <c r="F3964" s="6">
        <f>IF(AND(B3964&gt;=10,B3964&lt;=14),sel_ev_daily*sel_dayshare/5,IF(OR(B3964&gt;=22,B3964&lt;=5),sel_ev_daily*(1-sel_dayshare)/8,0))</f>
        <v/>
      </c>
    </row>
    <row r="3965">
      <c r="A3965" s="6" t="inlineStr">
        <is>
          <t>2012-12-13</t>
        </is>
      </c>
      <c r="B3965" s="6" t="n">
        <v>3</v>
      </c>
      <c r="C3965" s="6" t="n">
        <v>0.42325</v>
      </c>
      <c r="D3965" s="6" t="n">
        <v>6.999999999999999e-05</v>
      </c>
      <c r="E3965" s="6">
        <f>C3965*sel_scale</f>
        <v/>
      </c>
      <c r="F3965" s="6">
        <f>IF(AND(B3965&gt;=10,B3965&lt;=14),sel_ev_daily*sel_dayshare/5,IF(OR(B3965&gt;=22,B3965&lt;=5),sel_ev_daily*(1-sel_dayshare)/8,0))</f>
        <v/>
      </c>
    </row>
    <row r="3966">
      <c r="A3966" s="6" t="inlineStr">
        <is>
          <t>2012-12-13</t>
        </is>
      </c>
      <c r="B3966" s="6" t="n">
        <v>4</v>
      </c>
      <c r="C3966" s="6" t="n">
        <v>0.39128</v>
      </c>
      <c r="D3966" s="6" t="n">
        <v>8.000000000000001e-05</v>
      </c>
      <c r="E3966" s="6">
        <f>C3966*sel_scale</f>
        <v/>
      </c>
      <c r="F3966" s="6">
        <f>IF(AND(B3966&gt;=10,B3966&lt;=14),sel_ev_daily*sel_dayshare/5,IF(OR(B3966&gt;=22,B3966&lt;=5),sel_ev_daily*(1-sel_dayshare)/8,0))</f>
        <v/>
      </c>
    </row>
    <row r="3967">
      <c r="A3967" s="6" t="inlineStr">
        <is>
          <t>2012-12-13</t>
        </is>
      </c>
      <c r="B3967" s="6" t="n">
        <v>5</v>
      </c>
      <c r="C3967" s="6" t="n">
        <v>0.44794</v>
      </c>
      <c r="D3967" s="6" t="n">
        <v>0.00026</v>
      </c>
      <c r="E3967" s="6">
        <f>C3967*sel_scale</f>
        <v/>
      </c>
      <c r="F3967" s="6">
        <f>IF(AND(B3967&gt;=10,B3967&lt;=14),sel_ev_daily*sel_dayshare/5,IF(OR(B3967&gt;=22,B3967&lt;=5),sel_ev_daily*(1-sel_dayshare)/8,0))</f>
        <v/>
      </c>
    </row>
    <row r="3968">
      <c r="A3968" s="6" t="inlineStr">
        <is>
          <t>2012-12-13</t>
        </is>
      </c>
      <c r="B3968" s="6" t="n">
        <v>6</v>
      </c>
      <c r="C3968" s="6" t="n">
        <v>0.6118</v>
      </c>
      <c r="D3968" s="6" t="n">
        <v>0.03032</v>
      </c>
      <c r="E3968" s="6">
        <f>C3968*sel_scale</f>
        <v/>
      </c>
      <c r="F3968" s="6">
        <f>IF(AND(B3968&gt;=10,B3968&lt;=14),sel_ev_daily*sel_dayshare/5,IF(OR(B3968&gt;=22,B3968&lt;=5),sel_ev_daily*(1-sel_dayshare)/8,0))</f>
        <v/>
      </c>
    </row>
    <row r="3969">
      <c r="A3969" s="6" t="inlineStr">
        <is>
          <t>2012-12-13</t>
        </is>
      </c>
      <c r="B3969" s="6" t="n">
        <v>7</v>
      </c>
      <c r="C3969" s="6" t="n">
        <v>0.59677</v>
      </c>
      <c r="D3969" s="6" t="n">
        <v>0.14477</v>
      </c>
      <c r="E3969" s="6">
        <f>C3969*sel_scale</f>
        <v/>
      </c>
      <c r="F3969" s="6">
        <f>IF(AND(B3969&gt;=10,B3969&lt;=14),sel_ev_daily*sel_dayshare/5,IF(OR(B3969&gt;=22,B3969&lt;=5),sel_ev_daily*(1-sel_dayshare)/8,0))</f>
        <v/>
      </c>
    </row>
    <row r="3970">
      <c r="A3970" s="6" t="inlineStr">
        <is>
          <t>2012-12-13</t>
        </is>
      </c>
      <c r="B3970" s="6" t="n">
        <v>8</v>
      </c>
      <c r="C3970" s="6" t="n">
        <v>0.56386</v>
      </c>
      <c r="D3970" s="6" t="n">
        <v>0.32766</v>
      </c>
      <c r="E3970" s="6">
        <f>C3970*sel_scale</f>
        <v/>
      </c>
      <c r="F3970" s="6">
        <f>IF(AND(B3970&gt;=10,B3970&lt;=14),sel_ev_daily*sel_dayshare/5,IF(OR(B3970&gt;=22,B3970&lt;=5),sel_ev_daily*(1-sel_dayshare)/8,0))</f>
        <v/>
      </c>
    </row>
    <row r="3971">
      <c r="A3971" s="6" t="inlineStr">
        <is>
          <t>2012-12-13</t>
        </is>
      </c>
      <c r="B3971" s="6" t="n">
        <v>9</v>
      </c>
      <c r="C3971" s="6" t="n">
        <v>0.5043299999999999</v>
      </c>
      <c r="D3971" s="6" t="n">
        <v>0.47825</v>
      </c>
      <c r="E3971" s="6">
        <f>C3971*sel_scale</f>
        <v/>
      </c>
      <c r="F3971" s="6">
        <f>IF(AND(B3971&gt;=10,B3971&lt;=14),sel_ev_daily*sel_dayshare/5,IF(OR(B3971&gt;=22,B3971&lt;=5),sel_ev_daily*(1-sel_dayshare)/8,0))</f>
        <v/>
      </c>
    </row>
    <row r="3972">
      <c r="A3972" s="6" t="inlineStr">
        <is>
          <t>2012-12-13</t>
        </is>
      </c>
      <c r="B3972" s="6" t="n">
        <v>10</v>
      </c>
      <c r="C3972" s="6" t="n">
        <v>0.49022</v>
      </c>
      <c r="D3972" s="6" t="n">
        <v>0.6132</v>
      </c>
      <c r="E3972" s="6">
        <f>C3972*sel_scale</f>
        <v/>
      </c>
      <c r="F3972" s="6">
        <f>IF(AND(B3972&gt;=10,B3972&lt;=14),sel_ev_daily*sel_dayshare/5,IF(OR(B3972&gt;=22,B3972&lt;=5),sel_ev_daily*(1-sel_dayshare)/8,0))</f>
        <v/>
      </c>
    </row>
    <row r="3973">
      <c r="A3973" s="6" t="inlineStr">
        <is>
          <t>2012-12-13</t>
        </is>
      </c>
      <c r="B3973" s="6" t="n">
        <v>11</v>
      </c>
      <c r="C3973" s="6" t="n">
        <v>0.53856</v>
      </c>
      <c r="D3973" s="6" t="n">
        <v>0.72645</v>
      </c>
      <c r="E3973" s="6">
        <f>C3973*sel_scale</f>
        <v/>
      </c>
      <c r="F3973" s="6">
        <f>IF(AND(B3973&gt;=10,B3973&lt;=14),sel_ev_daily*sel_dayshare/5,IF(OR(B3973&gt;=22,B3973&lt;=5),sel_ev_daily*(1-sel_dayshare)/8,0))</f>
        <v/>
      </c>
    </row>
    <row r="3974">
      <c r="A3974" s="6" t="inlineStr">
        <is>
          <t>2012-12-13</t>
        </is>
      </c>
      <c r="B3974" s="6" t="n">
        <v>12</v>
      </c>
      <c r="C3974" s="6" t="n">
        <v>0.53242</v>
      </c>
      <c r="D3974" s="6" t="n">
        <v>0.7693</v>
      </c>
      <c r="E3974" s="6">
        <f>C3974*sel_scale</f>
        <v/>
      </c>
      <c r="F3974" s="6">
        <f>IF(AND(B3974&gt;=10,B3974&lt;=14),sel_ev_daily*sel_dayshare/5,IF(OR(B3974&gt;=22,B3974&lt;=5),sel_ev_daily*(1-sel_dayshare)/8,0))</f>
        <v/>
      </c>
    </row>
    <row r="3975">
      <c r="A3975" s="6" t="inlineStr">
        <is>
          <t>2012-12-13</t>
        </is>
      </c>
      <c r="B3975" s="6" t="n">
        <v>13</v>
      </c>
      <c r="C3975" s="6" t="n">
        <v>0.52683</v>
      </c>
      <c r="D3975" s="6" t="n">
        <v>0.7700399999999999</v>
      </c>
      <c r="E3975" s="6">
        <f>C3975*sel_scale</f>
        <v/>
      </c>
      <c r="F3975" s="6">
        <f>IF(AND(B3975&gt;=10,B3975&lt;=14),sel_ev_daily*sel_dayshare/5,IF(OR(B3975&gt;=22,B3975&lt;=5),sel_ev_daily*(1-sel_dayshare)/8,0))</f>
        <v/>
      </c>
    </row>
    <row r="3976">
      <c r="A3976" s="6" t="inlineStr">
        <is>
          <t>2012-12-13</t>
        </is>
      </c>
      <c r="B3976" s="6" t="n">
        <v>14</v>
      </c>
      <c r="C3976" s="6" t="n">
        <v>0.52102</v>
      </c>
      <c r="D3976" s="6" t="n">
        <v>0.7098</v>
      </c>
      <c r="E3976" s="6">
        <f>C3976*sel_scale</f>
        <v/>
      </c>
      <c r="F3976" s="6">
        <f>IF(AND(B3976&gt;=10,B3976&lt;=14),sel_ev_daily*sel_dayshare/5,IF(OR(B3976&gt;=22,B3976&lt;=5),sel_ev_daily*(1-sel_dayshare)/8,0))</f>
        <v/>
      </c>
    </row>
    <row r="3977">
      <c r="A3977" s="6" t="inlineStr">
        <is>
          <t>2012-12-13</t>
        </is>
      </c>
      <c r="B3977" s="6" t="n">
        <v>15</v>
      </c>
      <c r="C3977" s="6" t="n">
        <v>0.5389</v>
      </c>
      <c r="D3977" s="6" t="n">
        <v>0.60828</v>
      </c>
      <c r="E3977" s="6">
        <f>C3977*sel_scale</f>
        <v/>
      </c>
      <c r="F3977" s="6">
        <f>IF(AND(B3977&gt;=10,B3977&lt;=14),sel_ev_daily*sel_dayshare/5,IF(OR(B3977&gt;=22,B3977&lt;=5),sel_ev_daily*(1-sel_dayshare)/8,0))</f>
        <v/>
      </c>
    </row>
    <row r="3978">
      <c r="A3978" s="6" t="inlineStr">
        <is>
          <t>2012-12-13</t>
        </is>
      </c>
      <c r="B3978" s="6" t="n">
        <v>16</v>
      </c>
      <c r="C3978" s="6" t="n">
        <v>0.57707</v>
      </c>
      <c r="D3978" s="6" t="n">
        <v>0.44694</v>
      </c>
      <c r="E3978" s="6">
        <f>C3978*sel_scale</f>
        <v/>
      </c>
      <c r="F3978" s="6">
        <f>IF(AND(B3978&gt;=10,B3978&lt;=14),sel_ev_daily*sel_dayshare/5,IF(OR(B3978&gt;=22,B3978&lt;=5),sel_ev_daily*(1-sel_dayshare)/8,0))</f>
        <v/>
      </c>
    </row>
    <row r="3979">
      <c r="A3979" s="6" t="inlineStr">
        <is>
          <t>2012-12-13</t>
        </is>
      </c>
      <c r="B3979" s="6" t="n">
        <v>17</v>
      </c>
      <c r="C3979" s="6" t="n">
        <v>0.65062</v>
      </c>
      <c r="D3979" s="6" t="n">
        <v>0.2516</v>
      </c>
      <c r="E3979" s="6">
        <f>C3979*sel_scale</f>
        <v/>
      </c>
      <c r="F3979" s="6">
        <f>IF(AND(B3979&gt;=10,B3979&lt;=14),sel_ev_daily*sel_dayshare/5,IF(OR(B3979&gt;=22,B3979&lt;=5),sel_ev_daily*(1-sel_dayshare)/8,0))</f>
        <v/>
      </c>
    </row>
    <row r="3980">
      <c r="A3980" s="6" t="inlineStr">
        <is>
          <t>2012-12-13</t>
        </is>
      </c>
      <c r="B3980" s="6" t="n">
        <v>18</v>
      </c>
      <c r="C3980" s="6" t="n">
        <v>0.75454</v>
      </c>
      <c r="D3980" s="6" t="n">
        <v>0.0839</v>
      </c>
      <c r="E3980" s="6">
        <f>C3980*sel_scale</f>
        <v/>
      </c>
      <c r="F3980" s="6">
        <f>IF(AND(B3980&gt;=10,B3980&lt;=14),sel_ev_daily*sel_dayshare/5,IF(OR(B3980&gt;=22,B3980&lt;=5),sel_ev_daily*(1-sel_dayshare)/8,0))</f>
        <v/>
      </c>
    </row>
    <row r="3981">
      <c r="A3981" s="6" t="inlineStr">
        <is>
          <t>2012-12-13</t>
        </is>
      </c>
      <c r="B3981" s="6" t="n">
        <v>19</v>
      </c>
      <c r="C3981" s="6" t="n">
        <v>0.71852</v>
      </c>
      <c r="D3981" s="6" t="n">
        <v>0.009990000000000001</v>
      </c>
      <c r="E3981" s="6">
        <f>C3981*sel_scale</f>
        <v/>
      </c>
      <c r="F3981" s="6">
        <f>IF(AND(B3981&gt;=10,B3981&lt;=14),sel_ev_daily*sel_dayshare/5,IF(OR(B3981&gt;=22,B3981&lt;=5),sel_ev_daily*(1-sel_dayshare)/8,0))</f>
        <v/>
      </c>
    </row>
    <row r="3982">
      <c r="A3982" s="6" t="inlineStr">
        <is>
          <t>2012-12-13</t>
        </is>
      </c>
      <c r="B3982" s="6" t="n">
        <v>20</v>
      </c>
      <c r="C3982" s="6" t="n">
        <v>0.78429</v>
      </c>
      <c r="D3982" s="6" t="n">
        <v>6.999999999999999e-05</v>
      </c>
      <c r="E3982" s="6">
        <f>C3982*sel_scale</f>
        <v/>
      </c>
      <c r="F3982" s="6">
        <f>IF(AND(B3982&gt;=10,B3982&lt;=14),sel_ev_daily*sel_dayshare/5,IF(OR(B3982&gt;=22,B3982&lt;=5),sel_ev_daily*(1-sel_dayshare)/8,0))</f>
        <v/>
      </c>
    </row>
    <row r="3983">
      <c r="A3983" s="6" t="inlineStr">
        <is>
          <t>2012-12-13</t>
        </is>
      </c>
      <c r="B3983" s="6" t="n">
        <v>21</v>
      </c>
      <c r="C3983" s="6" t="n">
        <v>0.77565</v>
      </c>
      <c r="D3983" s="6" t="n">
        <v>0.00013</v>
      </c>
      <c r="E3983" s="6">
        <f>C3983*sel_scale</f>
        <v/>
      </c>
      <c r="F3983" s="6">
        <f>IF(AND(B3983&gt;=10,B3983&lt;=14),sel_ev_daily*sel_dayshare/5,IF(OR(B3983&gt;=22,B3983&lt;=5),sel_ev_daily*(1-sel_dayshare)/8,0))</f>
        <v/>
      </c>
    </row>
    <row r="3984">
      <c r="A3984" s="6" t="inlineStr">
        <is>
          <t>2012-12-13</t>
        </is>
      </c>
      <c r="B3984" s="6" t="n">
        <v>22</v>
      </c>
      <c r="C3984" s="6" t="n">
        <v>0.7309</v>
      </c>
      <c r="D3984" s="6" t="n">
        <v>0.00016</v>
      </c>
      <c r="E3984" s="6">
        <f>C3984*sel_scale</f>
        <v/>
      </c>
      <c r="F3984" s="6">
        <f>IF(AND(B3984&gt;=10,B3984&lt;=14),sel_ev_daily*sel_dayshare/5,IF(OR(B3984&gt;=22,B3984&lt;=5),sel_ev_daily*(1-sel_dayshare)/8,0))</f>
        <v/>
      </c>
    </row>
    <row r="3985">
      <c r="A3985" s="6" t="inlineStr">
        <is>
          <t>2012-12-13</t>
        </is>
      </c>
      <c r="B3985" s="6" t="n">
        <v>23</v>
      </c>
      <c r="C3985" s="6" t="n">
        <v>0.71867</v>
      </c>
      <c r="D3985" s="6" t="n">
        <v>6.999999999999999e-05</v>
      </c>
      <c r="E3985" s="6">
        <f>C3985*sel_scale</f>
        <v/>
      </c>
      <c r="F3985" s="6">
        <f>IF(AND(B3985&gt;=10,B3985&lt;=14),sel_ev_daily*sel_dayshare/5,IF(OR(B3985&gt;=22,B3985&lt;=5),sel_ev_daily*(1-sel_dayshare)/8,0))</f>
        <v/>
      </c>
    </row>
    <row r="3986">
      <c r="A3986" s="6" t="inlineStr">
        <is>
          <t>2012-12-14</t>
        </is>
      </c>
      <c r="B3986" s="6" t="n">
        <v>0</v>
      </c>
      <c r="C3986" s="6" t="n">
        <v>0.76939</v>
      </c>
      <c r="D3986" s="6" t="n">
        <v>6.999999999999999e-05</v>
      </c>
      <c r="E3986" s="6">
        <f>C3986*sel_scale</f>
        <v/>
      </c>
      <c r="F3986" s="6">
        <f>IF(AND(B3986&gt;=10,B3986&lt;=14),sel_ev_daily*sel_dayshare/5,IF(OR(B3986&gt;=22,B3986&lt;=5),sel_ev_daily*(1-sel_dayshare)/8,0))</f>
        <v/>
      </c>
    </row>
    <row r="3987">
      <c r="A3987" s="6" t="inlineStr">
        <is>
          <t>2012-12-14</t>
        </is>
      </c>
      <c r="B3987" s="6" t="n">
        <v>1</v>
      </c>
      <c r="C3987" s="6" t="n">
        <v>0.76674</v>
      </c>
      <c r="D3987" s="6" t="n">
        <v>6.999999999999999e-05</v>
      </c>
      <c r="E3987" s="6">
        <f>C3987*sel_scale</f>
        <v/>
      </c>
      <c r="F3987" s="6">
        <f>IF(AND(B3987&gt;=10,B3987&lt;=14),sel_ev_daily*sel_dayshare/5,IF(OR(B3987&gt;=22,B3987&lt;=5),sel_ev_daily*(1-sel_dayshare)/8,0))</f>
        <v/>
      </c>
    </row>
    <row r="3988">
      <c r="A3988" s="6" t="inlineStr">
        <is>
          <t>2012-12-14</t>
        </is>
      </c>
      <c r="B3988" s="6" t="n">
        <v>2</v>
      </c>
      <c r="C3988" s="6" t="n">
        <v>0.47398</v>
      </c>
      <c r="D3988" s="6" t="n">
        <v>6e-05</v>
      </c>
      <c r="E3988" s="6">
        <f>C3988*sel_scale</f>
        <v/>
      </c>
      <c r="F3988" s="6">
        <f>IF(AND(B3988&gt;=10,B3988&lt;=14),sel_ev_daily*sel_dayshare/5,IF(OR(B3988&gt;=22,B3988&lt;=5),sel_ev_daily*(1-sel_dayshare)/8,0))</f>
        <v/>
      </c>
    </row>
    <row r="3989">
      <c r="A3989" s="6" t="inlineStr">
        <is>
          <t>2012-12-14</t>
        </is>
      </c>
      <c r="B3989" s="6" t="n">
        <v>3</v>
      </c>
      <c r="C3989" s="6" t="n">
        <v>0.38499</v>
      </c>
      <c r="D3989" s="6" t="n">
        <v>8.000000000000001e-05</v>
      </c>
      <c r="E3989" s="6">
        <f>C3989*sel_scale</f>
        <v/>
      </c>
      <c r="F3989" s="6">
        <f>IF(AND(B3989&gt;=10,B3989&lt;=14),sel_ev_daily*sel_dayshare/5,IF(OR(B3989&gt;=22,B3989&lt;=5),sel_ev_daily*(1-sel_dayshare)/8,0))</f>
        <v/>
      </c>
    </row>
    <row r="3990">
      <c r="A3990" s="6" t="inlineStr">
        <is>
          <t>2012-12-14</t>
        </is>
      </c>
      <c r="B3990" s="6" t="n">
        <v>4</v>
      </c>
      <c r="C3990" s="6" t="n">
        <v>0.38852</v>
      </c>
      <c r="D3990" s="6" t="n">
        <v>9.000000000000001e-05</v>
      </c>
      <c r="E3990" s="6">
        <f>C3990*sel_scale</f>
        <v/>
      </c>
      <c r="F3990" s="6">
        <f>IF(AND(B3990&gt;=10,B3990&lt;=14),sel_ev_daily*sel_dayshare/5,IF(OR(B3990&gt;=22,B3990&lt;=5),sel_ev_daily*(1-sel_dayshare)/8,0))</f>
        <v/>
      </c>
    </row>
    <row r="3991">
      <c r="A3991" s="6" t="inlineStr">
        <is>
          <t>2012-12-14</t>
        </is>
      </c>
      <c r="B3991" s="6" t="n">
        <v>5</v>
      </c>
      <c r="C3991" s="6" t="n">
        <v>0.42313</v>
      </c>
      <c r="D3991" s="6" t="n">
        <v>0.00038</v>
      </c>
      <c r="E3991" s="6">
        <f>C3991*sel_scale</f>
        <v/>
      </c>
      <c r="F3991" s="6">
        <f>IF(AND(B3991&gt;=10,B3991&lt;=14),sel_ev_daily*sel_dayshare/5,IF(OR(B3991&gt;=22,B3991&lt;=5),sel_ev_daily*(1-sel_dayshare)/8,0))</f>
        <v/>
      </c>
    </row>
    <row r="3992">
      <c r="A3992" s="6" t="inlineStr">
        <is>
          <t>2012-12-14</t>
        </is>
      </c>
      <c r="B3992" s="6" t="n">
        <v>6</v>
      </c>
      <c r="C3992" s="6" t="n">
        <v>0.54771</v>
      </c>
      <c r="D3992" s="6" t="n">
        <v>0.04036</v>
      </c>
      <c r="E3992" s="6">
        <f>C3992*sel_scale</f>
        <v/>
      </c>
      <c r="F3992" s="6">
        <f>IF(AND(B3992&gt;=10,B3992&lt;=14),sel_ev_daily*sel_dayshare/5,IF(OR(B3992&gt;=22,B3992&lt;=5),sel_ev_daily*(1-sel_dayshare)/8,0))</f>
        <v/>
      </c>
    </row>
    <row r="3993">
      <c r="A3993" s="6" t="inlineStr">
        <is>
          <t>2012-12-14</t>
        </is>
      </c>
      <c r="B3993" s="6" t="n">
        <v>7</v>
      </c>
      <c r="C3993" s="6" t="n">
        <v>0.60199</v>
      </c>
      <c r="D3993" s="6" t="n">
        <v>0.15174</v>
      </c>
      <c r="E3993" s="6">
        <f>C3993*sel_scale</f>
        <v/>
      </c>
      <c r="F3993" s="6">
        <f>IF(AND(B3993&gt;=10,B3993&lt;=14),sel_ev_daily*sel_dayshare/5,IF(OR(B3993&gt;=22,B3993&lt;=5),sel_ev_daily*(1-sel_dayshare)/8,0))</f>
        <v/>
      </c>
    </row>
    <row r="3994">
      <c r="A3994" s="6" t="inlineStr">
        <is>
          <t>2012-12-14</t>
        </is>
      </c>
      <c r="B3994" s="6" t="n">
        <v>8</v>
      </c>
      <c r="C3994" s="6" t="n">
        <v>0.54347</v>
      </c>
      <c r="D3994" s="6" t="n">
        <v>0.29842</v>
      </c>
      <c r="E3994" s="6">
        <f>C3994*sel_scale</f>
        <v/>
      </c>
      <c r="F3994" s="6">
        <f>IF(AND(B3994&gt;=10,B3994&lt;=14),sel_ev_daily*sel_dayshare/5,IF(OR(B3994&gt;=22,B3994&lt;=5),sel_ev_daily*(1-sel_dayshare)/8,0))</f>
        <v/>
      </c>
    </row>
    <row r="3995">
      <c r="A3995" s="6" t="inlineStr">
        <is>
          <t>2012-12-14</t>
        </is>
      </c>
      <c r="B3995" s="6" t="n">
        <v>9</v>
      </c>
      <c r="C3995" s="6" t="n">
        <v>0.50345</v>
      </c>
      <c r="D3995" s="6" t="n">
        <v>0.41774</v>
      </c>
      <c r="E3995" s="6">
        <f>C3995*sel_scale</f>
        <v/>
      </c>
      <c r="F3995" s="6">
        <f>IF(AND(B3995&gt;=10,B3995&lt;=14),sel_ev_daily*sel_dayshare/5,IF(OR(B3995&gt;=22,B3995&lt;=5),sel_ev_daily*(1-sel_dayshare)/8,0))</f>
        <v/>
      </c>
    </row>
    <row r="3996">
      <c r="A3996" s="6" t="inlineStr">
        <is>
          <t>2012-12-14</t>
        </is>
      </c>
      <c r="B3996" s="6" t="n">
        <v>10</v>
      </c>
      <c r="C3996" s="6" t="n">
        <v>0.51325</v>
      </c>
      <c r="D3996" s="6" t="n">
        <v>0.46568</v>
      </c>
      <c r="E3996" s="6">
        <f>C3996*sel_scale</f>
        <v/>
      </c>
      <c r="F3996" s="6">
        <f>IF(AND(B3996&gt;=10,B3996&lt;=14),sel_ev_daily*sel_dayshare/5,IF(OR(B3996&gt;=22,B3996&lt;=5),sel_ev_daily*(1-sel_dayshare)/8,0))</f>
        <v/>
      </c>
    </row>
    <row r="3997">
      <c r="A3997" s="6" t="inlineStr">
        <is>
          <t>2012-12-14</t>
        </is>
      </c>
      <c r="B3997" s="6" t="n">
        <v>11</v>
      </c>
      <c r="C3997" s="6" t="n">
        <v>0.55929</v>
      </c>
      <c r="D3997" s="6" t="n">
        <v>0.42663</v>
      </c>
      <c r="E3997" s="6">
        <f>C3997*sel_scale</f>
        <v/>
      </c>
      <c r="F3997" s="6">
        <f>IF(AND(B3997&gt;=10,B3997&lt;=14),sel_ev_daily*sel_dayshare/5,IF(OR(B3997&gt;=22,B3997&lt;=5),sel_ev_daily*(1-sel_dayshare)/8,0))</f>
        <v/>
      </c>
    </row>
    <row r="3998">
      <c r="A3998" s="6" t="inlineStr">
        <is>
          <t>2012-12-14</t>
        </is>
      </c>
      <c r="B3998" s="6" t="n">
        <v>12</v>
      </c>
      <c r="C3998" s="6" t="n">
        <v>0.57584</v>
      </c>
      <c r="D3998" s="6" t="n">
        <v>0.44469</v>
      </c>
      <c r="E3998" s="6">
        <f>C3998*sel_scale</f>
        <v/>
      </c>
      <c r="F3998" s="6">
        <f>IF(AND(B3998&gt;=10,B3998&lt;=14),sel_ev_daily*sel_dayshare/5,IF(OR(B3998&gt;=22,B3998&lt;=5),sel_ev_daily*(1-sel_dayshare)/8,0))</f>
        <v/>
      </c>
    </row>
    <row r="3999">
      <c r="A3999" s="6" t="inlineStr">
        <is>
          <t>2012-12-14</t>
        </is>
      </c>
      <c r="B3999" s="6" t="n">
        <v>13</v>
      </c>
      <c r="C3999" s="6" t="n">
        <v>0.56182</v>
      </c>
      <c r="D3999" s="6" t="n">
        <v>0.43873</v>
      </c>
      <c r="E3999" s="6">
        <f>C3999*sel_scale</f>
        <v/>
      </c>
      <c r="F3999" s="6">
        <f>IF(AND(B3999&gt;=10,B3999&lt;=14),sel_ev_daily*sel_dayshare/5,IF(OR(B3999&gt;=22,B3999&lt;=5),sel_ev_daily*(1-sel_dayshare)/8,0))</f>
        <v/>
      </c>
    </row>
    <row r="4000">
      <c r="A4000" s="6" t="inlineStr">
        <is>
          <t>2012-12-14</t>
        </is>
      </c>
      <c r="B4000" s="6" t="n">
        <v>14</v>
      </c>
      <c r="C4000" s="6" t="n">
        <v>0.55403</v>
      </c>
      <c r="D4000" s="6" t="n">
        <v>0.46769</v>
      </c>
      <c r="E4000" s="6">
        <f>C4000*sel_scale</f>
        <v/>
      </c>
      <c r="F4000" s="6">
        <f>IF(AND(B4000&gt;=10,B4000&lt;=14),sel_ev_daily*sel_dayshare/5,IF(OR(B4000&gt;=22,B4000&lt;=5),sel_ev_daily*(1-sel_dayshare)/8,0))</f>
        <v/>
      </c>
    </row>
    <row r="4001">
      <c r="A4001" s="6" t="inlineStr">
        <is>
          <t>2012-12-14</t>
        </is>
      </c>
      <c r="B4001" s="6" t="n">
        <v>15</v>
      </c>
      <c r="C4001" s="6" t="n">
        <v>0.59966</v>
      </c>
      <c r="D4001" s="6" t="n">
        <v>0.49231</v>
      </c>
      <c r="E4001" s="6">
        <f>C4001*sel_scale</f>
        <v/>
      </c>
      <c r="F4001" s="6">
        <f>IF(AND(B4001&gt;=10,B4001&lt;=14),sel_ev_daily*sel_dayshare/5,IF(OR(B4001&gt;=22,B4001&lt;=5),sel_ev_daily*(1-sel_dayshare)/8,0))</f>
        <v/>
      </c>
    </row>
    <row r="4002">
      <c r="A4002" s="6" t="inlineStr">
        <is>
          <t>2012-12-14</t>
        </is>
      </c>
      <c r="B4002" s="6" t="n">
        <v>16</v>
      </c>
      <c r="C4002" s="6" t="n">
        <v>0.70135</v>
      </c>
      <c r="D4002" s="6" t="n">
        <v>0.33534</v>
      </c>
      <c r="E4002" s="6">
        <f>C4002*sel_scale</f>
        <v/>
      </c>
      <c r="F4002" s="6">
        <f>IF(AND(B4002&gt;=10,B4002&lt;=14),sel_ev_daily*sel_dayshare/5,IF(OR(B4002&gt;=22,B4002&lt;=5),sel_ev_daily*(1-sel_dayshare)/8,0))</f>
        <v/>
      </c>
    </row>
    <row r="4003">
      <c r="A4003" s="6" t="inlineStr">
        <is>
          <t>2012-12-14</t>
        </is>
      </c>
      <c r="B4003" s="6" t="n">
        <v>17</v>
      </c>
      <c r="C4003" s="6" t="n">
        <v>0.82201</v>
      </c>
      <c r="D4003" s="6" t="n">
        <v>0.12588</v>
      </c>
      <c r="E4003" s="6">
        <f>C4003*sel_scale</f>
        <v/>
      </c>
      <c r="F4003" s="6">
        <f>IF(AND(B4003&gt;=10,B4003&lt;=14),sel_ev_daily*sel_dayshare/5,IF(OR(B4003&gt;=22,B4003&lt;=5),sel_ev_daily*(1-sel_dayshare)/8,0))</f>
        <v/>
      </c>
    </row>
    <row r="4004">
      <c r="A4004" s="6" t="inlineStr">
        <is>
          <t>2012-12-14</t>
        </is>
      </c>
      <c r="B4004" s="6" t="n">
        <v>18</v>
      </c>
      <c r="C4004" s="6" t="n">
        <v>0.84248</v>
      </c>
      <c r="D4004" s="6" t="n">
        <v>0.02792</v>
      </c>
      <c r="E4004" s="6">
        <f>C4004*sel_scale</f>
        <v/>
      </c>
      <c r="F4004" s="6">
        <f>IF(AND(B4004&gt;=10,B4004&lt;=14),sel_ev_daily*sel_dayshare/5,IF(OR(B4004&gt;=22,B4004&lt;=5),sel_ev_daily*(1-sel_dayshare)/8,0))</f>
        <v/>
      </c>
    </row>
    <row r="4005">
      <c r="A4005" s="6" t="inlineStr">
        <is>
          <t>2012-12-14</t>
        </is>
      </c>
      <c r="B4005" s="6" t="n">
        <v>19</v>
      </c>
      <c r="C4005" s="6" t="n">
        <v>0.78929</v>
      </c>
      <c r="D4005" s="6" t="n">
        <v>0.00423</v>
      </c>
      <c r="E4005" s="6">
        <f>C4005*sel_scale</f>
        <v/>
      </c>
      <c r="F4005" s="6">
        <f>IF(AND(B4005&gt;=10,B4005&lt;=14),sel_ev_daily*sel_dayshare/5,IF(OR(B4005&gt;=22,B4005&lt;=5),sel_ev_daily*(1-sel_dayshare)/8,0))</f>
        <v/>
      </c>
    </row>
    <row r="4006">
      <c r="A4006" s="6" t="inlineStr">
        <is>
          <t>2012-12-14</t>
        </is>
      </c>
      <c r="B4006" s="6" t="n">
        <v>20</v>
      </c>
      <c r="C4006" s="6" t="n">
        <v>0.78706</v>
      </c>
      <c r="D4006" s="6" t="n">
        <v>6.999999999999999e-05</v>
      </c>
      <c r="E4006" s="6">
        <f>C4006*sel_scale</f>
        <v/>
      </c>
      <c r="F4006" s="6">
        <f>IF(AND(B4006&gt;=10,B4006&lt;=14),sel_ev_daily*sel_dayshare/5,IF(OR(B4006&gt;=22,B4006&lt;=5),sel_ev_daily*(1-sel_dayshare)/8,0))</f>
        <v/>
      </c>
    </row>
    <row r="4007">
      <c r="A4007" s="6" t="inlineStr">
        <is>
          <t>2012-12-14</t>
        </is>
      </c>
      <c r="B4007" s="6" t="n">
        <v>21</v>
      </c>
      <c r="C4007" s="6" t="n">
        <v>0.7351799999999999</v>
      </c>
      <c r="D4007" s="6" t="n">
        <v>0.00015</v>
      </c>
      <c r="E4007" s="6">
        <f>C4007*sel_scale</f>
        <v/>
      </c>
      <c r="F4007" s="6">
        <f>IF(AND(B4007&gt;=10,B4007&lt;=14),sel_ev_daily*sel_dayshare/5,IF(OR(B4007&gt;=22,B4007&lt;=5),sel_ev_daily*(1-sel_dayshare)/8,0))</f>
        <v/>
      </c>
    </row>
    <row r="4008">
      <c r="A4008" s="6" t="inlineStr">
        <is>
          <t>2012-12-14</t>
        </is>
      </c>
      <c r="B4008" s="6" t="n">
        <v>22</v>
      </c>
      <c r="C4008" s="6" t="n">
        <v>0.75063</v>
      </c>
      <c r="D4008" s="6" t="n">
        <v>4e-05</v>
      </c>
      <c r="E4008" s="6">
        <f>C4008*sel_scale</f>
        <v/>
      </c>
      <c r="F4008" s="6">
        <f>IF(AND(B4008&gt;=10,B4008&lt;=14),sel_ev_daily*sel_dayshare/5,IF(OR(B4008&gt;=22,B4008&lt;=5),sel_ev_daily*(1-sel_dayshare)/8,0))</f>
        <v/>
      </c>
    </row>
    <row r="4009">
      <c r="A4009" s="6" t="inlineStr">
        <is>
          <t>2012-12-14</t>
        </is>
      </c>
      <c r="B4009" s="6" t="n">
        <v>23</v>
      </c>
      <c r="C4009" s="6" t="n">
        <v>0.75776</v>
      </c>
      <c r="D4009" s="6" t="n">
        <v>6.999999999999999e-05</v>
      </c>
      <c r="E4009" s="6">
        <f>C4009*sel_scale</f>
        <v/>
      </c>
      <c r="F4009" s="6">
        <f>IF(AND(B4009&gt;=10,B4009&lt;=14),sel_ev_daily*sel_dayshare/5,IF(OR(B4009&gt;=22,B4009&lt;=5),sel_ev_daily*(1-sel_dayshare)/8,0))</f>
        <v/>
      </c>
    </row>
    <row r="4010">
      <c r="A4010" s="6" t="inlineStr">
        <is>
          <t>2012-12-15</t>
        </is>
      </c>
      <c r="B4010" s="6" t="n">
        <v>0</v>
      </c>
      <c r="C4010" s="6" t="n">
        <v>0.78734</v>
      </c>
      <c r="D4010" s="6" t="n">
        <v>5e-05</v>
      </c>
      <c r="E4010" s="6">
        <f>C4010*sel_scale</f>
        <v/>
      </c>
      <c r="F4010" s="6">
        <f>IF(AND(B4010&gt;=10,B4010&lt;=14),sel_ev_daily*sel_dayshare/5,IF(OR(B4010&gt;=22,B4010&lt;=5),sel_ev_daily*(1-sel_dayshare)/8,0))</f>
        <v/>
      </c>
    </row>
    <row r="4011">
      <c r="A4011" s="6" t="inlineStr">
        <is>
          <t>2012-12-15</t>
        </is>
      </c>
      <c r="B4011" s="6" t="n">
        <v>1</v>
      </c>
      <c r="C4011" s="6" t="n">
        <v>0.77217</v>
      </c>
      <c r="D4011" s="6" t="n">
        <v>0.00013</v>
      </c>
      <c r="E4011" s="6">
        <f>C4011*sel_scale</f>
        <v/>
      </c>
      <c r="F4011" s="6">
        <f>IF(AND(B4011&gt;=10,B4011&lt;=14),sel_ev_daily*sel_dayshare/5,IF(OR(B4011&gt;=22,B4011&lt;=5),sel_ev_daily*(1-sel_dayshare)/8,0))</f>
        <v/>
      </c>
    </row>
    <row r="4012">
      <c r="A4012" s="6" t="inlineStr">
        <is>
          <t>2012-12-15</t>
        </is>
      </c>
      <c r="B4012" s="6" t="n">
        <v>2</v>
      </c>
      <c r="C4012" s="6" t="n">
        <v>0.51104</v>
      </c>
      <c r="D4012" s="6" t="n">
        <v>5e-05</v>
      </c>
      <c r="E4012" s="6">
        <f>C4012*sel_scale</f>
        <v/>
      </c>
      <c r="F4012" s="6">
        <f>IF(AND(B4012&gt;=10,B4012&lt;=14),sel_ev_daily*sel_dayshare/5,IF(OR(B4012&gt;=22,B4012&lt;=5),sel_ev_daily*(1-sel_dayshare)/8,0))</f>
        <v/>
      </c>
    </row>
    <row r="4013">
      <c r="A4013" s="6" t="inlineStr">
        <is>
          <t>2012-12-15</t>
        </is>
      </c>
      <c r="B4013" s="6" t="n">
        <v>3</v>
      </c>
      <c r="C4013" s="6" t="n">
        <v>0.42929</v>
      </c>
      <c r="D4013" s="6" t="n">
        <v>5e-05</v>
      </c>
      <c r="E4013" s="6">
        <f>C4013*sel_scale</f>
        <v/>
      </c>
      <c r="F4013" s="6">
        <f>IF(AND(B4013&gt;=10,B4013&lt;=14),sel_ev_daily*sel_dayshare/5,IF(OR(B4013&gt;=22,B4013&lt;=5),sel_ev_daily*(1-sel_dayshare)/8,0))</f>
        <v/>
      </c>
    </row>
    <row r="4014">
      <c r="A4014" s="6" t="inlineStr">
        <is>
          <t>2012-12-15</t>
        </is>
      </c>
      <c r="B4014" s="6" t="n">
        <v>4</v>
      </c>
      <c r="C4014" s="6" t="n">
        <v>0.419</v>
      </c>
      <c r="D4014" s="6" t="n">
        <v>5e-05</v>
      </c>
      <c r="E4014" s="6">
        <f>C4014*sel_scale</f>
        <v/>
      </c>
      <c r="F4014" s="6">
        <f>IF(AND(B4014&gt;=10,B4014&lt;=14),sel_ev_daily*sel_dayshare/5,IF(OR(B4014&gt;=22,B4014&lt;=5),sel_ev_daily*(1-sel_dayshare)/8,0))</f>
        <v/>
      </c>
    </row>
    <row r="4015">
      <c r="A4015" s="6" t="inlineStr">
        <is>
          <t>2012-12-15</t>
        </is>
      </c>
      <c r="B4015" s="6" t="n">
        <v>5</v>
      </c>
      <c r="C4015" s="6" t="n">
        <v>0.40971</v>
      </c>
      <c r="D4015" s="6" t="n">
        <v>0.00011</v>
      </c>
      <c r="E4015" s="6">
        <f>C4015*sel_scale</f>
        <v/>
      </c>
      <c r="F4015" s="6">
        <f>IF(AND(B4015&gt;=10,B4015&lt;=14),sel_ev_daily*sel_dayshare/5,IF(OR(B4015&gt;=22,B4015&lt;=5),sel_ev_daily*(1-sel_dayshare)/8,0))</f>
        <v/>
      </c>
    </row>
    <row r="4016">
      <c r="A4016" s="6" t="inlineStr">
        <is>
          <t>2012-12-15</t>
        </is>
      </c>
      <c r="B4016" s="6" t="n">
        <v>6</v>
      </c>
      <c r="C4016" s="6" t="n">
        <v>0.48705</v>
      </c>
      <c r="D4016" s="6" t="n">
        <v>0.01475</v>
      </c>
      <c r="E4016" s="6">
        <f>C4016*sel_scale</f>
        <v/>
      </c>
      <c r="F4016" s="6">
        <f>IF(AND(B4016&gt;=10,B4016&lt;=14),sel_ev_daily*sel_dayshare/5,IF(OR(B4016&gt;=22,B4016&lt;=5),sel_ev_daily*(1-sel_dayshare)/8,0))</f>
        <v/>
      </c>
    </row>
    <row r="4017">
      <c r="A4017" s="6" t="inlineStr">
        <is>
          <t>2012-12-15</t>
        </is>
      </c>
      <c r="B4017" s="6" t="n">
        <v>7</v>
      </c>
      <c r="C4017" s="6" t="n">
        <v>0.55837</v>
      </c>
      <c r="D4017" s="6" t="n">
        <v>0.06892</v>
      </c>
      <c r="E4017" s="6">
        <f>C4017*sel_scale</f>
        <v/>
      </c>
      <c r="F4017" s="6">
        <f>IF(AND(B4017&gt;=10,B4017&lt;=14),sel_ev_daily*sel_dayshare/5,IF(OR(B4017&gt;=22,B4017&lt;=5),sel_ev_daily*(1-sel_dayshare)/8,0))</f>
        <v/>
      </c>
    </row>
    <row r="4018">
      <c r="A4018" s="6" t="inlineStr">
        <is>
          <t>2012-12-15</t>
        </is>
      </c>
      <c r="B4018" s="6" t="n">
        <v>8</v>
      </c>
      <c r="C4018" s="6" t="n">
        <v>0.66338</v>
      </c>
      <c r="D4018" s="6" t="n">
        <v>0.17792</v>
      </c>
      <c r="E4018" s="6">
        <f>C4018*sel_scale</f>
        <v/>
      </c>
      <c r="F4018" s="6">
        <f>IF(AND(B4018&gt;=10,B4018&lt;=14),sel_ev_daily*sel_dayshare/5,IF(OR(B4018&gt;=22,B4018&lt;=5),sel_ev_daily*(1-sel_dayshare)/8,0))</f>
        <v/>
      </c>
    </row>
    <row r="4019">
      <c r="A4019" s="6" t="inlineStr">
        <is>
          <t>2012-12-15</t>
        </is>
      </c>
      <c r="B4019" s="6" t="n">
        <v>9</v>
      </c>
      <c r="C4019" s="6" t="n">
        <v>0.67879</v>
      </c>
      <c r="D4019" s="6" t="n">
        <v>0.34176</v>
      </c>
      <c r="E4019" s="6">
        <f>C4019*sel_scale</f>
        <v/>
      </c>
      <c r="F4019" s="6">
        <f>IF(AND(B4019&gt;=10,B4019&lt;=14),sel_ev_daily*sel_dayshare/5,IF(OR(B4019&gt;=22,B4019&lt;=5),sel_ev_daily*(1-sel_dayshare)/8,0))</f>
        <v/>
      </c>
    </row>
    <row r="4020">
      <c r="A4020" s="6" t="inlineStr">
        <is>
          <t>2012-12-15</t>
        </is>
      </c>
      <c r="B4020" s="6" t="n">
        <v>10</v>
      </c>
      <c r="C4020" s="6" t="n">
        <v>0.69216</v>
      </c>
      <c r="D4020" s="6" t="n">
        <v>0.35937</v>
      </c>
      <c r="E4020" s="6">
        <f>C4020*sel_scale</f>
        <v/>
      </c>
      <c r="F4020" s="6">
        <f>IF(AND(B4020&gt;=10,B4020&lt;=14),sel_ev_daily*sel_dayshare/5,IF(OR(B4020&gt;=22,B4020&lt;=5),sel_ev_daily*(1-sel_dayshare)/8,0))</f>
        <v/>
      </c>
    </row>
    <row r="4021">
      <c r="A4021" s="6" t="inlineStr">
        <is>
          <t>2012-12-15</t>
        </is>
      </c>
      <c r="B4021" s="6" t="n">
        <v>11</v>
      </c>
      <c r="C4021" s="6" t="n">
        <v>0.74075</v>
      </c>
      <c r="D4021" s="6" t="n">
        <v>0.29641</v>
      </c>
      <c r="E4021" s="6">
        <f>C4021*sel_scale</f>
        <v/>
      </c>
      <c r="F4021" s="6">
        <f>IF(AND(B4021&gt;=10,B4021&lt;=14),sel_ev_daily*sel_dayshare/5,IF(OR(B4021&gt;=22,B4021&lt;=5),sel_ev_daily*(1-sel_dayshare)/8,0))</f>
        <v/>
      </c>
    </row>
    <row r="4022">
      <c r="A4022" s="6" t="inlineStr">
        <is>
          <t>2012-12-15</t>
        </is>
      </c>
      <c r="B4022" s="6" t="n">
        <v>12</v>
      </c>
      <c r="C4022" s="6" t="n">
        <v>0.69591</v>
      </c>
      <c r="D4022" s="6" t="n">
        <v>0.19358</v>
      </c>
      <c r="E4022" s="6">
        <f>C4022*sel_scale</f>
        <v/>
      </c>
      <c r="F4022" s="6">
        <f>IF(AND(B4022&gt;=10,B4022&lt;=14),sel_ev_daily*sel_dayshare/5,IF(OR(B4022&gt;=22,B4022&lt;=5),sel_ev_daily*(1-sel_dayshare)/8,0))</f>
        <v/>
      </c>
    </row>
    <row r="4023">
      <c r="A4023" s="6" t="inlineStr">
        <is>
          <t>2012-12-15</t>
        </is>
      </c>
      <c r="B4023" s="6" t="n">
        <v>13</v>
      </c>
      <c r="C4023" s="6" t="n">
        <v>0.6591399999999999</v>
      </c>
      <c r="D4023" s="6" t="n">
        <v>0.15821</v>
      </c>
      <c r="E4023" s="6">
        <f>C4023*sel_scale</f>
        <v/>
      </c>
      <c r="F4023" s="6">
        <f>IF(AND(B4023&gt;=10,B4023&lt;=14),sel_ev_daily*sel_dayshare/5,IF(OR(B4023&gt;=22,B4023&lt;=5),sel_ev_daily*(1-sel_dayshare)/8,0))</f>
        <v/>
      </c>
    </row>
    <row r="4024">
      <c r="A4024" s="6" t="inlineStr">
        <is>
          <t>2012-12-15</t>
        </is>
      </c>
      <c r="B4024" s="6" t="n">
        <v>14</v>
      </c>
      <c r="C4024" s="6" t="n">
        <v>0.66553</v>
      </c>
      <c r="D4024" s="6" t="n">
        <v>0.1032</v>
      </c>
      <c r="E4024" s="6">
        <f>C4024*sel_scale</f>
        <v/>
      </c>
      <c r="F4024" s="6">
        <f>IF(AND(B4024&gt;=10,B4024&lt;=14),sel_ev_daily*sel_dayshare/5,IF(OR(B4024&gt;=22,B4024&lt;=5),sel_ev_daily*(1-sel_dayshare)/8,0))</f>
        <v/>
      </c>
    </row>
    <row r="4025">
      <c r="A4025" s="6" t="inlineStr">
        <is>
          <t>2012-12-15</t>
        </is>
      </c>
      <c r="B4025" s="6" t="n">
        <v>15</v>
      </c>
      <c r="C4025" s="6" t="n">
        <v>0.67294</v>
      </c>
      <c r="D4025" s="6" t="n">
        <v>0.09767000000000001</v>
      </c>
      <c r="E4025" s="6">
        <f>C4025*sel_scale</f>
        <v/>
      </c>
      <c r="F4025" s="6">
        <f>IF(AND(B4025&gt;=10,B4025&lt;=14),sel_ev_daily*sel_dayshare/5,IF(OR(B4025&gt;=22,B4025&lt;=5),sel_ev_daily*(1-sel_dayshare)/8,0))</f>
        <v/>
      </c>
    </row>
    <row r="4026">
      <c r="A4026" s="6" t="inlineStr">
        <is>
          <t>2012-12-15</t>
        </is>
      </c>
      <c r="B4026" s="6" t="n">
        <v>16</v>
      </c>
      <c r="C4026" s="6" t="n">
        <v>0.71376</v>
      </c>
      <c r="D4026" s="6" t="n">
        <v>0.08302</v>
      </c>
      <c r="E4026" s="6">
        <f>C4026*sel_scale</f>
        <v/>
      </c>
      <c r="F4026" s="6">
        <f>IF(AND(B4026&gt;=10,B4026&lt;=14),sel_ev_daily*sel_dayshare/5,IF(OR(B4026&gt;=22,B4026&lt;=5),sel_ev_daily*(1-sel_dayshare)/8,0))</f>
        <v/>
      </c>
    </row>
    <row r="4027">
      <c r="A4027" s="6" t="inlineStr">
        <is>
          <t>2012-12-15</t>
        </is>
      </c>
      <c r="B4027" s="6" t="n">
        <v>17</v>
      </c>
      <c r="C4027" s="6" t="n">
        <v>0.83145</v>
      </c>
      <c r="D4027" s="6" t="n">
        <v>0.05376</v>
      </c>
      <c r="E4027" s="6">
        <f>C4027*sel_scale</f>
        <v/>
      </c>
      <c r="F4027" s="6">
        <f>IF(AND(B4027&gt;=10,B4027&lt;=14),sel_ev_daily*sel_dayshare/5,IF(OR(B4027&gt;=22,B4027&lt;=5),sel_ev_daily*(1-sel_dayshare)/8,0))</f>
        <v/>
      </c>
    </row>
    <row r="4028">
      <c r="A4028" s="6" t="inlineStr">
        <is>
          <t>2012-12-15</t>
        </is>
      </c>
      <c r="B4028" s="6" t="n">
        <v>18</v>
      </c>
      <c r="C4028" s="6" t="n">
        <v>0.8245</v>
      </c>
      <c r="D4028" s="6" t="n">
        <v>0.02777</v>
      </c>
      <c r="E4028" s="6">
        <f>C4028*sel_scale</f>
        <v/>
      </c>
      <c r="F4028" s="6">
        <f>IF(AND(B4028&gt;=10,B4028&lt;=14),sel_ev_daily*sel_dayshare/5,IF(OR(B4028&gt;=22,B4028&lt;=5),sel_ev_daily*(1-sel_dayshare)/8,0))</f>
        <v/>
      </c>
    </row>
    <row r="4029">
      <c r="A4029" s="6" t="inlineStr">
        <is>
          <t>2012-12-15</t>
        </is>
      </c>
      <c r="B4029" s="6" t="n">
        <v>19</v>
      </c>
      <c r="C4029" s="6" t="n">
        <v>0.8071199999999999</v>
      </c>
      <c r="D4029" s="6" t="n">
        <v>0.00095</v>
      </c>
      <c r="E4029" s="6">
        <f>C4029*sel_scale</f>
        <v/>
      </c>
      <c r="F4029" s="6">
        <f>IF(AND(B4029&gt;=10,B4029&lt;=14),sel_ev_daily*sel_dayshare/5,IF(OR(B4029&gt;=22,B4029&lt;=5),sel_ev_daily*(1-sel_dayshare)/8,0))</f>
        <v/>
      </c>
    </row>
    <row r="4030">
      <c r="A4030" s="6" t="inlineStr">
        <is>
          <t>2012-12-15</t>
        </is>
      </c>
      <c r="B4030" s="6" t="n">
        <v>20</v>
      </c>
      <c r="C4030" s="6" t="n">
        <v>0.8688</v>
      </c>
      <c r="D4030" s="6" t="n">
        <v>5e-05</v>
      </c>
      <c r="E4030" s="6">
        <f>C4030*sel_scale</f>
        <v/>
      </c>
      <c r="F4030" s="6">
        <f>IF(AND(B4030&gt;=10,B4030&lt;=14),sel_ev_daily*sel_dayshare/5,IF(OR(B4030&gt;=22,B4030&lt;=5),sel_ev_daily*(1-sel_dayshare)/8,0))</f>
        <v/>
      </c>
    </row>
    <row r="4031">
      <c r="A4031" s="6" t="inlineStr">
        <is>
          <t>2012-12-15</t>
        </is>
      </c>
      <c r="B4031" s="6" t="n">
        <v>21</v>
      </c>
      <c r="C4031" s="6" t="n">
        <v>0.77817</v>
      </c>
      <c r="D4031" s="6" t="n">
        <v>5e-05</v>
      </c>
      <c r="E4031" s="6">
        <f>C4031*sel_scale</f>
        <v/>
      </c>
      <c r="F4031" s="6">
        <f>IF(AND(B4031&gt;=10,B4031&lt;=14),sel_ev_daily*sel_dayshare/5,IF(OR(B4031&gt;=22,B4031&lt;=5),sel_ev_daily*(1-sel_dayshare)/8,0))</f>
        <v/>
      </c>
    </row>
    <row r="4032">
      <c r="A4032" s="6" t="inlineStr">
        <is>
          <t>2012-12-15</t>
        </is>
      </c>
      <c r="B4032" s="6" t="n">
        <v>22</v>
      </c>
      <c r="C4032" s="6" t="n">
        <v>0.82195</v>
      </c>
      <c r="D4032" s="6" t="n">
        <v>0.00013</v>
      </c>
      <c r="E4032" s="6">
        <f>C4032*sel_scale</f>
        <v/>
      </c>
      <c r="F4032" s="6">
        <f>IF(AND(B4032&gt;=10,B4032&lt;=14),sel_ev_daily*sel_dayshare/5,IF(OR(B4032&gt;=22,B4032&lt;=5),sel_ev_daily*(1-sel_dayshare)/8,0))</f>
        <v/>
      </c>
    </row>
    <row r="4033">
      <c r="A4033" s="6" t="inlineStr">
        <is>
          <t>2012-12-15</t>
        </is>
      </c>
      <c r="B4033" s="6" t="n">
        <v>23</v>
      </c>
      <c r="C4033" s="6" t="n">
        <v>0.84931</v>
      </c>
      <c r="D4033" s="6" t="n">
        <v>9.000000000000001e-05</v>
      </c>
      <c r="E4033" s="6">
        <f>C4033*sel_scale</f>
        <v/>
      </c>
      <c r="F4033" s="6">
        <f>IF(AND(B4033&gt;=10,B4033&lt;=14),sel_ev_daily*sel_dayshare/5,IF(OR(B4033&gt;=22,B4033&lt;=5),sel_ev_daily*(1-sel_dayshare)/8,0))</f>
        <v/>
      </c>
    </row>
    <row r="4034">
      <c r="A4034" s="6" t="inlineStr">
        <is>
          <t>2012-12-16</t>
        </is>
      </c>
      <c r="B4034" s="6" t="n">
        <v>0</v>
      </c>
      <c r="C4034" s="6" t="n">
        <v>0.81558</v>
      </c>
      <c r="D4034" s="6" t="n">
        <v>6e-05</v>
      </c>
      <c r="E4034" s="6">
        <f>C4034*sel_scale</f>
        <v/>
      </c>
      <c r="F4034" s="6">
        <f>IF(AND(B4034&gt;=10,B4034&lt;=14),sel_ev_daily*sel_dayshare/5,IF(OR(B4034&gt;=22,B4034&lt;=5),sel_ev_daily*(1-sel_dayshare)/8,0))</f>
        <v/>
      </c>
    </row>
    <row r="4035">
      <c r="A4035" s="6" t="inlineStr">
        <is>
          <t>2012-12-16</t>
        </is>
      </c>
      <c r="B4035" s="6" t="n">
        <v>1</v>
      </c>
      <c r="C4035" s="6" t="n">
        <v>0.8242</v>
      </c>
      <c r="D4035" s="6" t="n">
        <v>6e-05</v>
      </c>
      <c r="E4035" s="6">
        <f>C4035*sel_scale</f>
        <v/>
      </c>
      <c r="F4035" s="6">
        <f>IF(AND(B4035&gt;=10,B4035&lt;=14),sel_ev_daily*sel_dayshare/5,IF(OR(B4035&gt;=22,B4035&lt;=5),sel_ev_daily*(1-sel_dayshare)/8,0))</f>
        <v/>
      </c>
    </row>
    <row r="4036">
      <c r="A4036" s="6" t="inlineStr">
        <is>
          <t>2012-12-16</t>
        </is>
      </c>
      <c r="B4036" s="6" t="n">
        <v>2</v>
      </c>
      <c r="C4036" s="6" t="n">
        <v>0.56436</v>
      </c>
      <c r="D4036" s="6" t="n">
        <v>0.00012</v>
      </c>
      <c r="E4036" s="6">
        <f>C4036*sel_scale</f>
        <v/>
      </c>
      <c r="F4036" s="6">
        <f>IF(AND(B4036&gt;=10,B4036&lt;=14),sel_ev_daily*sel_dayshare/5,IF(OR(B4036&gt;=22,B4036&lt;=5),sel_ev_daily*(1-sel_dayshare)/8,0))</f>
        <v/>
      </c>
    </row>
    <row r="4037">
      <c r="A4037" s="6" t="inlineStr">
        <is>
          <t>2012-12-16</t>
        </is>
      </c>
      <c r="B4037" s="6" t="n">
        <v>3</v>
      </c>
      <c r="C4037" s="6" t="n">
        <v>0.45463</v>
      </c>
      <c r="D4037" s="6" t="n">
        <v>0.0001</v>
      </c>
      <c r="E4037" s="6">
        <f>C4037*sel_scale</f>
        <v/>
      </c>
      <c r="F4037" s="6">
        <f>IF(AND(B4037&gt;=10,B4037&lt;=14),sel_ev_daily*sel_dayshare/5,IF(OR(B4037&gt;=22,B4037&lt;=5),sel_ev_daily*(1-sel_dayshare)/8,0))</f>
        <v/>
      </c>
    </row>
    <row r="4038">
      <c r="A4038" s="6" t="inlineStr">
        <is>
          <t>2012-12-16</t>
        </is>
      </c>
      <c r="B4038" s="6" t="n">
        <v>4</v>
      </c>
      <c r="C4038" s="6" t="n">
        <v>0.4202</v>
      </c>
      <c r="D4038" s="6" t="n">
        <v>0.00014</v>
      </c>
      <c r="E4038" s="6">
        <f>C4038*sel_scale</f>
        <v/>
      </c>
      <c r="F4038" s="6">
        <f>IF(AND(B4038&gt;=10,B4038&lt;=14),sel_ev_daily*sel_dayshare/5,IF(OR(B4038&gt;=22,B4038&lt;=5),sel_ev_daily*(1-sel_dayshare)/8,0))</f>
        <v/>
      </c>
    </row>
    <row r="4039">
      <c r="A4039" s="6" t="inlineStr">
        <is>
          <t>2012-12-16</t>
        </is>
      </c>
      <c r="B4039" s="6" t="n">
        <v>5</v>
      </c>
      <c r="C4039" s="6" t="n">
        <v>0.42923</v>
      </c>
      <c r="D4039" s="6" t="n">
        <v>0.00019</v>
      </c>
      <c r="E4039" s="6">
        <f>C4039*sel_scale</f>
        <v/>
      </c>
      <c r="F4039" s="6">
        <f>IF(AND(B4039&gt;=10,B4039&lt;=14),sel_ev_daily*sel_dayshare/5,IF(OR(B4039&gt;=22,B4039&lt;=5),sel_ev_daily*(1-sel_dayshare)/8,0))</f>
        <v/>
      </c>
    </row>
    <row r="4040">
      <c r="A4040" s="6" t="inlineStr">
        <is>
          <t>2012-12-16</t>
        </is>
      </c>
      <c r="B4040" s="6" t="n">
        <v>6</v>
      </c>
      <c r="C4040" s="6" t="n">
        <v>0.46052</v>
      </c>
      <c r="D4040" s="6" t="n">
        <v>0.02939</v>
      </c>
      <c r="E4040" s="6">
        <f>C4040*sel_scale</f>
        <v/>
      </c>
      <c r="F4040" s="6">
        <f>IF(AND(B4040&gt;=10,B4040&lt;=14),sel_ev_daily*sel_dayshare/5,IF(OR(B4040&gt;=22,B4040&lt;=5),sel_ev_daily*(1-sel_dayshare)/8,0))</f>
        <v/>
      </c>
    </row>
    <row r="4041">
      <c r="A4041" s="6" t="inlineStr">
        <is>
          <t>2012-12-16</t>
        </is>
      </c>
      <c r="B4041" s="6" t="n">
        <v>7</v>
      </c>
      <c r="C4041" s="6" t="n">
        <v>0.51476</v>
      </c>
      <c r="D4041" s="6" t="n">
        <v>0.13793</v>
      </c>
      <c r="E4041" s="6">
        <f>C4041*sel_scale</f>
        <v/>
      </c>
      <c r="F4041" s="6">
        <f>IF(AND(B4041&gt;=10,B4041&lt;=14),sel_ev_daily*sel_dayshare/5,IF(OR(B4041&gt;=22,B4041&lt;=5),sel_ev_daily*(1-sel_dayshare)/8,0))</f>
        <v/>
      </c>
    </row>
    <row r="4042">
      <c r="A4042" s="6" t="inlineStr">
        <is>
          <t>2012-12-16</t>
        </is>
      </c>
      <c r="B4042" s="6" t="n">
        <v>8</v>
      </c>
      <c r="C4042" s="6" t="n">
        <v>0.64644</v>
      </c>
      <c r="D4042" s="6" t="n">
        <v>0.31157</v>
      </c>
      <c r="E4042" s="6">
        <f>C4042*sel_scale</f>
        <v/>
      </c>
      <c r="F4042" s="6">
        <f>IF(AND(B4042&gt;=10,B4042&lt;=14),sel_ev_daily*sel_dayshare/5,IF(OR(B4042&gt;=22,B4042&lt;=5),sel_ev_daily*(1-sel_dayshare)/8,0))</f>
        <v/>
      </c>
    </row>
    <row r="4043">
      <c r="A4043" s="6" t="inlineStr">
        <is>
          <t>2012-12-16</t>
        </is>
      </c>
      <c r="B4043" s="6" t="n">
        <v>9</v>
      </c>
      <c r="C4043" s="6" t="n">
        <v>0.71126</v>
      </c>
      <c r="D4043" s="6" t="n">
        <v>0.49013</v>
      </c>
      <c r="E4043" s="6">
        <f>C4043*sel_scale</f>
        <v/>
      </c>
      <c r="F4043" s="6">
        <f>IF(AND(B4043&gt;=10,B4043&lt;=14),sel_ev_daily*sel_dayshare/5,IF(OR(B4043&gt;=22,B4043&lt;=5),sel_ev_daily*(1-sel_dayshare)/8,0))</f>
        <v/>
      </c>
    </row>
    <row r="4044">
      <c r="A4044" s="6" t="inlineStr">
        <is>
          <t>2012-12-16</t>
        </is>
      </c>
      <c r="B4044" s="6" t="n">
        <v>10</v>
      </c>
      <c r="C4044" s="6" t="n">
        <v>0.76325</v>
      </c>
      <c r="D4044" s="6" t="n">
        <v>0.61721</v>
      </c>
      <c r="E4044" s="6">
        <f>C4044*sel_scale</f>
        <v/>
      </c>
      <c r="F4044" s="6">
        <f>IF(AND(B4044&gt;=10,B4044&lt;=14),sel_ev_daily*sel_dayshare/5,IF(OR(B4044&gt;=22,B4044&lt;=5),sel_ev_daily*(1-sel_dayshare)/8,0))</f>
        <v/>
      </c>
    </row>
    <row r="4045">
      <c r="A4045" s="6" t="inlineStr">
        <is>
          <t>2012-12-16</t>
        </is>
      </c>
      <c r="B4045" s="6" t="n">
        <v>11</v>
      </c>
      <c r="C4045" s="6" t="n">
        <v>0.97126</v>
      </c>
      <c r="D4045" s="6" t="n">
        <v>0.69467</v>
      </c>
      <c r="E4045" s="6">
        <f>C4045*sel_scale</f>
        <v/>
      </c>
      <c r="F4045" s="6">
        <f>IF(AND(B4045&gt;=10,B4045&lt;=14),sel_ev_daily*sel_dayshare/5,IF(OR(B4045&gt;=22,B4045&lt;=5),sel_ev_daily*(1-sel_dayshare)/8,0))</f>
        <v/>
      </c>
    </row>
    <row r="4046">
      <c r="A4046" s="6" t="inlineStr">
        <is>
          <t>2012-12-16</t>
        </is>
      </c>
      <c r="B4046" s="6" t="n">
        <v>12</v>
      </c>
      <c r="C4046" s="6" t="n">
        <v>1.03249</v>
      </c>
      <c r="D4046" s="6" t="n">
        <v>0.60229</v>
      </c>
      <c r="E4046" s="6">
        <f>C4046*sel_scale</f>
        <v/>
      </c>
      <c r="F4046" s="6">
        <f>IF(AND(B4046&gt;=10,B4046&lt;=14),sel_ev_daily*sel_dayshare/5,IF(OR(B4046&gt;=22,B4046&lt;=5),sel_ev_daily*(1-sel_dayshare)/8,0))</f>
        <v/>
      </c>
    </row>
    <row r="4047">
      <c r="A4047" s="6" t="inlineStr">
        <is>
          <t>2012-12-16</t>
        </is>
      </c>
      <c r="B4047" s="6" t="n">
        <v>13</v>
      </c>
      <c r="C4047" s="6" t="n">
        <v>1.09385</v>
      </c>
      <c r="D4047" s="6" t="n">
        <v>0.52552</v>
      </c>
      <c r="E4047" s="6">
        <f>C4047*sel_scale</f>
        <v/>
      </c>
      <c r="F4047" s="6">
        <f>IF(AND(B4047&gt;=10,B4047&lt;=14),sel_ev_daily*sel_dayshare/5,IF(OR(B4047&gt;=22,B4047&lt;=5),sel_ev_daily*(1-sel_dayshare)/8,0))</f>
        <v/>
      </c>
    </row>
    <row r="4048">
      <c r="A4048" s="6" t="inlineStr">
        <is>
          <t>2012-12-16</t>
        </is>
      </c>
      <c r="B4048" s="6" t="n">
        <v>14</v>
      </c>
      <c r="C4048" s="6" t="n">
        <v>1.10027</v>
      </c>
      <c r="D4048" s="6" t="n">
        <v>0.37885</v>
      </c>
      <c r="E4048" s="6">
        <f>C4048*sel_scale</f>
        <v/>
      </c>
      <c r="F4048" s="6">
        <f>IF(AND(B4048&gt;=10,B4048&lt;=14),sel_ev_daily*sel_dayshare/5,IF(OR(B4048&gt;=22,B4048&lt;=5),sel_ev_daily*(1-sel_dayshare)/8,0))</f>
        <v/>
      </c>
    </row>
    <row r="4049">
      <c r="A4049" s="6" t="inlineStr">
        <is>
          <t>2012-12-16</t>
        </is>
      </c>
      <c r="B4049" s="6" t="n">
        <v>15</v>
      </c>
      <c r="C4049" s="6" t="n">
        <v>1.12425</v>
      </c>
      <c r="D4049" s="6" t="n">
        <v>0.35153</v>
      </c>
      <c r="E4049" s="6">
        <f>C4049*sel_scale</f>
        <v/>
      </c>
      <c r="F4049" s="6">
        <f>IF(AND(B4049&gt;=10,B4049&lt;=14),sel_ev_daily*sel_dayshare/5,IF(OR(B4049&gt;=22,B4049&lt;=5),sel_ev_daily*(1-sel_dayshare)/8,0))</f>
        <v/>
      </c>
    </row>
    <row r="4050">
      <c r="A4050" s="6" t="inlineStr">
        <is>
          <t>2012-12-16</t>
        </is>
      </c>
      <c r="B4050" s="6" t="n">
        <v>16</v>
      </c>
      <c r="C4050" s="6" t="n">
        <v>1.2132</v>
      </c>
      <c r="D4050" s="6" t="n">
        <v>0.22106</v>
      </c>
      <c r="E4050" s="6">
        <f>C4050*sel_scale</f>
        <v/>
      </c>
      <c r="F4050" s="6">
        <f>IF(AND(B4050&gt;=10,B4050&lt;=14),sel_ev_daily*sel_dayshare/5,IF(OR(B4050&gt;=22,B4050&lt;=5),sel_ev_daily*(1-sel_dayshare)/8,0))</f>
        <v/>
      </c>
    </row>
    <row r="4051">
      <c r="A4051" s="6" t="inlineStr">
        <is>
          <t>2012-12-16</t>
        </is>
      </c>
      <c r="B4051" s="6" t="n">
        <v>17</v>
      </c>
      <c r="C4051" s="6" t="n">
        <v>1.25017</v>
      </c>
      <c r="D4051" s="6" t="n">
        <v>0.13063</v>
      </c>
      <c r="E4051" s="6">
        <f>C4051*sel_scale</f>
        <v/>
      </c>
      <c r="F4051" s="6">
        <f>IF(AND(B4051&gt;=10,B4051&lt;=14),sel_ev_daily*sel_dayshare/5,IF(OR(B4051&gt;=22,B4051&lt;=5),sel_ev_daily*(1-sel_dayshare)/8,0))</f>
        <v/>
      </c>
    </row>
    <row r="4052">
      <c r="A4052" s="6" t="inlineStr">
        <is>
          <t>2012-12-16</t>
        </is>
      </c>
      <c r="B4052" s="6" t="n">
        <v>18</v>
      </c>
      <c r="C4052" s="6" t="n">
        <v>1.14</v>
      </c>
      <c r="D4052" s="6" t="n">
        <v>0.04111</v>
      </c>
      <c r="E4052" s="6">
        <f>C4052*sel_scale</f>
        <v/>
      </c>
      <c r="F4052" s="6">
        <f>IF(AND(B4052&gt;=10,B4052&lt;=14),sel_ev_daily*sel_dayshare/5,IF(OR(B4052&gt;=22,B4052&lt;=5),sel_ev_daily*(1-sel_dayshare)/8,0))</f>
        <v/>
      </c>
    </row>
    <row r="4053">
      <c r="A4053" s="6" t="inlineStr">
        <is>
          <t>2012-12-16</t>
        </is>
      </c>
      <c r="B4053" s="6" t="n">
        <v>19</v>
      </c>
      <c r="C4053" s="6" t="n">
        <v>1.11967</v>
      </c>
      <c r="D4053" s="6" t="n">
        <v>0.00522</v>
      </c>
      <c r="E4053" s="6">
        <f>C4053*sel_scale</f>
        <v/>
      </c>
      <c r="F4053" s="6">
        <f>IF(AND(B4053&gt;=10,B4053&lt;=14),sel_ev_daily*sel_dayshare/5,IF(OR(B4053&gt;=22,B4053&lt;=5),sel_ev_daily*(1-sel_dayshare)/8,0))</f>
        <v/>
      </c>
    </row>
    <row r="4054">
      <c r="A4054" s="6" t="inlineStr">
        <is>
          <t>2012-12-16</t>
        </is>
      </c>
      <c r="B4054" s="6" t="n">
        <v>20</v>
      </c>
      <c r="C4054" s="6" t="n">
        <v>1.05912</v>
      </c>
      <c r="D4054" s="6" t="n">
        <v>0.00012</v>
      </c>
      <c r="E4054" s="6">
        <f>C4054*sel_scale</f>
        <v/>
      </c>
      <c r="F4054" s="6">
        <f>IF(AND(B4054&gt;=10,B4054&lt;=14),sel_ev_daily*sel_dayshare/5,IF(OR(B4054&gt;=22,B4054&lt;=5),sel_ev_daily*(1-sel_dayshare)/8,0))</f>
        <v/>
      </c>
    </row>
    <row r="4055">
      <c r="A4055" s="6" t="inlineStr">
        <is>
          <t>2012-12-16</t>
        </is>
      </c>
      <c r="B4055" s="6" t="n">
        <v>21</v>
      </c>
      <c r="C4055" s="6" t="n">
        <v>0.95546</v>
      </c>
      <c r="D4055" s="6" t="n">
        <v>0.00017</v>
      </c>
      <c r="E4055" s="6">
        <f>C4055*sel_scale</f>
        <v/>
      </c>
      <c r="F4055" s="6">
        <f>IF(AND(B4055&gt;=10,B4055&lt;=14),sel_ev_daily*sel_dayshare/5,IF(OR(B4055&gt;=22,B4055&lt;=5),sel_ev_daily*(1-sel_dayshare)/8,0))</f>
        <v/>
      </c>
    </row>
    <row r="4056">
      <c r="A4056" s="6" t="inlineStr">
        <is>
          <t>2012-12-16</t>
        </is>
      </c>
      <c r="B4056" s="6" t="n">
        <v>22</v>
      </c>
      <c r="C4056" s="6" t="n">
        <v>0.88864</v>
      </c>
      <c r="D4056" s="6" t="n">
        <v>9.000000000000001e-05</v>
      </c>
      <c r="E4056" s="6">
        <f>C4056*sel_scale</f>
        <v/>
      </c>
      <c r="F4056" s="6">
        <f>IF(AND(B4056&gt;=10,B4056&lt;=14),sel_ev_daily*sel_dayshare/5,IF(OR(B4056&gt;=22,B4056&lt;=5),sel_ev_daily*(1-sel_dayshare)/8,0))</f>
        <v/>
      </c>
    </row>
    <row r="4057">
      <c r="A4057" s="6" t="inlineStr">
        <is>
          <t>2012-12-16</t>
        </is>
      </c>
      <c r="B4057" s="6" t="n">
        <v>23</v>
      </c>
      <c r="C4057" s="6" t="n">
        <v>0.8499100000000001</v>
      </c>
      <c r="D4057" s="6" t="n">
        <v>6e-05</v>
      </c>
      <c r="E4057" s="6">
        <f>C4057*sel_scale</f>
        <v/>
      </c>
      <c r="F4057" s="6">
        <f>IF(AND(B4057&gt;=10,B4057&lt;=14),sel_ev_daily*sel_dayshare/5,IF(OR(B4057&gt;=22,B4057&lt;=5),sel_ev_daily*(1-sel_dayshare)/8,0))</f>
        <v/>
      </c>
    </row>
    <row r="4058">
      <c r="A4058" s="6" t="inlineStr">
        <is>
          <t>2012-12-17</t>
        </is>
      </c>
      <c r="B4058" s="6" t="n">
        <v>0</v>
      </c>
      <c r="C4058" s="6" t="n">
        <v>0.8242699999999999</v>
      </c>
      <c r="D4058" s="6" t="n">
        <v>3e-05</v>
      </c>
      <c r="E4058" s="6">
        <f>C4058*sel_scale</f>
        <v/>
      </c>
      <c r="F4058" s="6">
        <f>IF(AND(B4058&gt;=10,B4058&lt;=14),sel_ev_daily*sel_dayshare/5,IF(OR(B4058&gt;=22,B4058&lt;=5),sel_ev_daily*(1-sel_dayshare)/8,0))</f>
        <v/>
      </c>
    </row>
    <row r="4059">
      <c r="A4059" s="6" t="inlineStr">
        <is>
          <t>2012-12-17</t>
        </is>
      </c>
      <c r="B4059" s="6" t="n">
        <v>1</v>
      </c>
      <c r="C4059" s="6" t="n">
        <v>0.74553</v>
      </c>
      <c r="D4059" s="6" t="n">
        <v>0.0001</v>
      </c>
      <c r="E4059" s="6">
        <f>C4059*sel_scale</f>
        <v/>
      </c>
      <c r="F4059" s="6">
        <f>IF(AND(B4059&gt;=10,B4059&lt;=14),sel_ev_daily*sel_dayshare/5,IF(OR(B4059&gt;=22,B4059&lt;=5),sel_ev_daily*(1-sel_dayshare)/8,0))</f>
        <v/>
      </c>
    </row>
    <row r="4060">
      <c r="A4060" s="6" t="inlineStr">
        <is>
          <t>2012-12-17</t>
        </is>
      </c>
      <c r="B4060" s="6" t="n">
        <v>2</v>
      </c>
      <c r="C4060" s="6" t="n">
        <v>0.5545</v>
      </c>
      <c r="D4060" s="6" t="n">
        <v>6e-05</v>
      </c>
      <c r="E4060" s="6">
        <f>C4060*sel_scale</f>
        <v/>
      </c>
      <c r="F4060" s="6">
        <f>IF(AND(B4060&gt;=10,B4060&lt;=14),sel_ev_daily*sel_dayshare/5,IF(OR(B4060&gt;=22,B4060&lt;=5),sel_ev_daily*(1-sel_dayshare)/8,0))</f>
        <v/>
      </c>
    </row>
    <row r="4061">
      <c r="A4061" s="6" t="inlineStr">
        <is>
          <t>2012-12-17</t>
        </is>
      </c>
      <c r="B4061" s="6" t="n">
        <v>3</v>
      </c>
      <c r="C4061" s="6" t="n">
        <v>0.44459</v>
      </c>
      <c r="D4061" s="6" t="n">
        <v>2e-05</v>
      </c>
      <c r="E4061" s="6">
        <f>C4061*sel_scale</f>
        <v/>
      </c>
      <c r="F4061" s="6">
        <f>IF(AND(B4061&gt;=10,B4061&lt;=14),sel_ev_daily*sel_dayshare/5,IF(OR(B4061&gt;=22,B4061&lt;=5),sel_ev_daily*(1-sel_dayshare)/8,0))</f>
        <v/>
      </c>
    </row>
    <row r="4062">
      <c r="A4062" s="6" t="inlineStr">
        <is>
          <t>2012-12-17</t>
        </is>
      </c>
      <c r="B4062" s="6" t="n">
        <v>4</v>
      </c>
      <c r="C4062" s="6" t="n">
        <v>0.44388</v>
      </c>
      <c r="D4062" s="6" t="n">
        <v>8.000000000000001e-05</v>
      </c>
      <c r="E4062" s="6">
        <f>C4062*sel_scale</f>
        <v/>
      </c>
      <c r="F4062" s="6">
        <f>IF(AND(B4062&gt;=10,B4062&lt;=14),sel_ev_daily*sel_dayshare/5,IF(OR(B4062&gt;=22,B4062&lt;=5),sel_ev_daily*(1-sel_dayshare)/8,0))</f>
        <v/>
      </c>
    </row>
    <row r="4063">
      <c r="A4063" s="6" t="inlineStr">
        <is>
          <t>2012-12-17</t>
        </is>
      </c>
      <c r="B4063" s="6" t="n">
        <v>5</v>
      </c>
      <c r="C4063" s="6" t="n">
        <v>0.49346</v>
      </c>
      <c r="D4063" s="6" t="n">
        <v>9.000000000000001e-05</v>
      </c>
      <c r="E4063" s="6">
        <f>C4063*sel_scale</f>
        <v/>
      </c>
      <c r="F4063" s="6">
        <f>IF(AND(B4063&gt;=10,B4063&lt;=14),sel_ev_daily*sel_dayshare/5,IF(OR(B4063&gt;=22,B4063&lt;=5),sel_ev_daily*(1-sel_dayshare)/8,0))</f>
        <v/>
      </c>
    </row>
    <row r="4064">
      <c r="A4064" s="6" t="inlineStr">
        <is>
          <t>2012-12-17</t>
        </is>
      </c>
      <c r="B4064" s="6" t="n">
        <v>6</v>
      </c>
      <c r="C4064" s="6" t="n">
        <v>0.59424</v>
      </c>
      <c r="D4064" s="6" t="n">
        <v>0.009860000000000001</v>
      </c>
      <c r="E4064" s="6">
        <f>C4064*sel_scale</f>
        <v/>
      </c>
      <c r="F4064" s="6">
        <f>IF(AND(B4064&gt;=10,B4064&lt;=14),sel_ev_daily*sel_dayshare/5,IF(OR(B4064&gt;=22,B4064&lt;=5),sel_ev_daily*(1-sel_dayshare)/8,0))</f>
        <v/>
      </c>
    </row>
    <row r="4065">
      <c r="A4065" s="6" t="inlineStr">
        <is>
          <t>2012-12-17</t>
        </is>
      </c>
      <c r="B4065" s="6" t="n">
        <v>7</v>
      </c>
      <c r="C4065" s="6" t="n">
        <v>0.61063</v>
      </c>
      <c r="D4065" s="6" t="n">
        <v>0.05116</v>
      </c>
      <c r="E4065" s="6">
        <f>C4065*sel_scale</f>
        <v/>
      </c>
      <c r="F4065" s="6">
        <f>IF(AND(B4065&gt;=10,B4065&lt;=14),sel_ev_daily*sel_dayshare/5,IF(OR(B4065&gt;=22,B4065&lt;=5),sel_ev_daily*(1-sel_dayshare)/8,0))</f>
        <v/>
      </c>
    </row>
    <row r="4066">
      <c r="A4066" s="6" t="inlineStr">
        <is>
          <t>2012-12-17</t>
        </is>
      </c>
      <c r="B4066" s="6" t="n">
        <v>8</v>
      </c>
      <c r="C4066" s="6" t="n">
        <v>0.5436299999999999</v>
      </c>
      <c r="D4066" s="6" t="n">
        <v>0.11885</v>
      </c>
      <c r="E4066" s="6">
        <f>C4066*sel_scale</f>
        <v/>
      </c>
      <c r="F4066" s="6">
        <f>IF(AND(B4066&gt;=10,B4066&lt;=14),sel_ev_daily*sel_dayshare/5,IF(OR(B4066&gt;=22,B4066&lt;=5),sel_ev_daily*(1-sel_dayshare)/8,0))</f>
        <v/>
      </c>
    </row>
    <row r="4067">
      <c r="A4067" s="6" t="inlineStr">
        <is>
          <t>2012-12-17</t>
        </is>
      </c>
      <c r="B4067" s="6" t="n">
        <v>9</v>
      </c>
      <c r="C4067" s="6" t="n">
        <v>0.49594</v>
      </c>
      <c r="D4067" s="6" t="n">
        <v>0.17164</v>
      </c>
      <c r="E4067" s="6">
        <f>C4067*sel_scale</f>
        <v/>
      </c>
      <c r="F4067" s="6">
        <f>IF(AND(B4067&gt;=10,B4067&lt;=14),sel_ev_daily*sel_dayshare/5,IF(OR(B4067&gt;=22,B4067&lt;=5),sel_ev_daily*(1-sel_dayshare)/8,0))</f>
        <v/>
      </c>
    </row>
    <row r="4068">
      <c r="A4068" s="6" t="inlineStr">
        <is>
          <t>2012-12-17</t>
        </is>
      </c>
      <c r="B4068" s="6" t="n">
        <v>10</v>
      </c>
      <c r="C4068" s="6" t="n">
        <v>0.51431</v>
      </c>
      <c r="D4068" s="6" t="n">
        <v>0.2152</v>
      </c>
      <c r="E4068" s="6">
        <f>C4068*sel_scale</f>
        <v/>
      </c>
      <c r="F4068" s="6">
        <f>IF(AND(B4068&gt;=10,B4068&lt;=14),sel_ev_daily*sel_dayshare/5,IF(OR(B4068&gt;=22,B4068&lt;=5),sel_ev_daily*(1-sel_dayshare)/8,0))</f>
        <v/>
      </c>
    </row>
    <row r="4069">
      <c r="A4069" s="6" t="inlineStr">
        <is>
          <t>2012-12-17</t>
        </is>
      </c>
      <c r="B4069" s="6" t="n">
        <v>11</v>
      </c>
      <c r="C4069" s="6" t="n">
        <v>0.55213</v>
      </c>
      <c r="D4069" s="6" t="n">
        <v>0.28546</v>
      </c>
      <c r="E4069" s="6">
        <f>C4069*sel_scale</f>
        <v/>
      </c>
      <c r="F4069" s="6">
        <f>IF(AND(B4069&gt;=10,B4069&lt;=14),sel_ev_daily*sel_dayshare/5,IF(OR(B4069&gt;=22,B4069&lt;=5),sel_ev_daily*(1-sel_dayshare)/8,0))</f>
        <v/>
      </c>
    </row>
    <row r="4070">
      <c r="A4070" s="6" t="inlineStr">
        <is>
          <t>2012-12-17</t>
        </is>
      </c>
      <c r="B4070" s="6" t="n">
        <v>12</v>
      </c>
      <c r="C4070" s="6" t="n">
        <v>0.5155999999999999</v>
      </c>
      <c r="D4070" s="6" t="n">
        <v>0.35009</v>
      </c>
      <c r="E4070" s="6">
        <f>C4070*sel_scale</f>
        <v/>
      </c>
      <c r="F4070" s="6">
        <f>IF(AND(B4070&gt;=10,B4070&lt;=14),sel_ev_daily*sel_dayshare/5,IF(OR(B4070&gt;=22,B4070&lt;=5),sel_ev_daily*(1-sel_dayshare)/8,0))</f>
        <v/>
      </c>
    </row>
    <row r="4071">
      <c r="A4071" s="6" t="inlineStr">
        <is>
          <t>2012-12-17</t>
        </is>
      </c>
      <c r="B4071" s="6" t="n">
        <v>13</v>
      </c>
      <c r="C4071" s="6" t="n">
        <v>0.50971</v>
      </c>
      <c r="D4071" s="6" t="n">
        <v>0.35576</v>
      </c>
      <c r="E4071" s="6">
        <f>C4071*sel_scale</f>
        <v/>
      </c>
      <c r="F4071" s="6">
        <f>IF(AND(B4071&gt;=10,B4071&lt;=14),sel_ev_daily*sel_dayshare/5,IF(OR(B4071&gt;=22,B4071&lt;=5),sel_ev_daily*(1-sel_dayshare)/8,0))</f>
        <v/>
      </c>
    </row>
    <row r="4072">
      <c r="A4072" s="6" t="inlineStr">
        <is>
          <t>2012-12-17</t>
        </is>
      </c>
      <c r="B4072" s="6" t="n">
        <v>14</v>
      </c>
      <c r="C4072" s="6" t="n">
        <v>0.47022</v>
      </c>
      <c r="D4072" s="6" t="n">
        <v>0.34472</v>
      </c>
      <c r="E4072" s="6">
        <f>C4072*sel_scale</f>
        <v/>
      </c>
      <c r="F4072" s="6">
        <f>IF(AND(B4072&gt;=10,B4072&lt;=14),sel_ev_daily*sel_dayshare/5,IF(OR(B4072&gt;=22,B4072&lt;=5),sel_ev_daily*(1-sel_dayshare)/8,0))</f>
        <v/>
      </c>
    </row>
    <row r="4073">
      <c r="A4073" s="6" t="inlineStr">
        <is>
          <t>2012-12-17</t>
        </is>
      </c>
      <c r="B4073" s="6" t="n">
        <v>15</v>
      </c>
      <c r="C4073" s="6" t="n">
        <v>0.45558</v>
      </c>
      <c r="D4073" s="6" t="n">
        <v>0.32747</v>
      </c>
      <c r="E4073" s="6">
        <f>C4073*sel_scale</f>
        <v/>
      </c>
      <c r="F4073" s="6">
        <f>IF(AND(B4073&gt;=10,B4073&lt;=14),sel_ev_daily*sel_dayshare/5,IF(OR(B4073&gt;=22,B4073&lt;=5),sel_ev_daily*(1-sel_dayshare)/8,0))</f>
        <v/>
      </c>
    </row>
    <row r="4074">
      <c r="A4074" s="6" t="inlineStr">
        <is>
          <t>2012-12-17</t>
        </is>
      </c>
      <c r="B4074" s="6" t="n">
        <v>16</v>
      </c>
      <c r="C4074" s="6" t="n">
        <v>0.5343</v>
      </c>
      <c r="D4074" s="6" t="n">
        <v>0.26102</v>
      </c>
      <c r="E4074" s="6">
        <f>C4074*sel_scale</f>
        <v/>
      </c>
      <c r="F4074" s="6">
        <f>IF(AND(B4074&gt;=10,B4074&lt;=14),sel_ev_daily*sel_dayshare/5,IF(OR(B4074&gt;=22,B4074&lt;=5),sel_ev_daily*(1-sel_dayshare)/8,0))</f>
        <v/>
      </c>
    </row>
    <row r="4075">
      <c r="A4075" s="6" t="inlineStr">
        <is>
          <t>2012-12-17</t>
        </is>
      </c>
      <c r="B4075" s="6" t="n">
        <v>17</v>
      </c>
      <c r="C4075" s="6" t="n">
        <v>0.69212</v>
      </c>
      <c r="D4075" s="6" t="n">
        <v>0.13387</v>
      </c>
      <c r="E4075" s="6">
        <f>C4075*sel_scale</f>
        <v/>
      </c>
      <c r="F4075" s="6">
        <f>IF(AND(B4075&gt;=10,B4075&lt;=14),sel_ev_daily*sel_dayshare/5,IF(OR(B4075&gt;=22,B4075&lt;=5),sel_ev_daily*(1-sel_dayshare)/8,0))</f>
        <v/>
      </c>
    </row>
    <row r="4076">
      <c r="A4076" s="6" t="inlineStr">
        <is>
          <t>2012-12-17</t>
        </is>
      </c>
      <c r="B4076" s="6" t="n">
        <v>18</v>
      </c>
      <c r="C4076" s="6" t="n">
        <v>0.77844</v>
      </c>
      <c r="D4076" s="6" t="n">
        <v>0.06269</v>
      </c>
      <c r="E4076" s="6">
        <f>C4076*sel_scale</f>
        <v/>
      </c>
      <c r="F4076" s="6">
        <f>IF(AND(B4076&gt;=10,B4076&lt;=14),sel_ev_daily*sel_dayshare/5,IF(OR(B4076&gt;=22,B4076&lt;=5),sel_ev_daily*(1-sel_dayshare)/8,0))</f>
        <v/>
      </c>
    </row>
    <row r="4077">
      <c r="A4077" s="6" t="inlineStr">
        <is>
          <t>2012-12-17</t>
        </is>
      </c>
      <c r="B4077" s="6" t="n">
        <v>19</v>
      </c>
      <c r="C4077" s="6" t="n">
        <v>0.74441</v>
      </c>
      <c r="D4077" s="6" t="n">
        <v>0.00756</v>
      </c>
      <c r="E4077" s="6">
        <f>C4077*sel_scale</f>
        <v/>
      </c>
      <c r="F4077" s="6">
        <f>IF(AND(B4077&gt;=10,B4077&lt;=14),sel_ev_daily*sel_dayshare/5,IF(OR(B4077&gt;=22,B4077&lt;=5),sel_ev_daily*(1-sel_dayshare)/8,0))</f>
        <v/>
      </c>
    </row>
    <row r="4078">
      <c r="A4078" s="6" t="inlineStr">
        <is>
          <t>2012-12-17</t>
        </is>
      </c>
      <c r="B4078" s="6" t="n">
        <v>20</v>
      </c>
      <c r="C4078" s="6" t="n">
        <v>0.77436</v>
      </c>
      <c r="D4078" s="6" t="n">
        <v>0.00015</v>
      </c>
      <c r="E4078" s="6">
        <f>C4078*sel_scale</f>
        <v/>
      </c>
      <c r="F4078" s="6">
        <f>IF(AND(B4078&gt;=10,B4078&lt;=14),sel_ev_daily*sel_dayshare/5,IF(OR(B4078&gt;=22,B4078&lt;=5),sel_ev_daily*(1-sel_dayshare)/8,0))</f>
        <v/>
      </c>
    </row>
    <row r="4079">
      <c r="A4079" s="6" t="inlineStr">
        <is>
          <t>2012-12-17</t>
        </is>
      </c>
      <c r="B4079" s="6" t="n">
        <v>21</v>
      </c>
      <c r="C4079" s="6" t="n">
        <v>0.73513</v>
      </c>
      <c r="D4079" s="6" t="n">
        <v>6e-05</v>
      </c>
      <c r="E4079" s="6">
        <f>C4079*sel_scale</f>
        <v/>
      </c>
      <c r="F4079" s="6">
        <f>IF(AND(B4079&gt;=10,B4079&lt;=14),sel_ev_daily*sel_dayshare/5,IF(OR(B4079&gt;=22,B4079&lt;=5),sel_ev_daily*(1-sel_dayshare)/8,0))</f>
        <v/>
      </c>
    </row>
    <row r="4080">
      <c r="A4080" s="6" t="inlineStr">
        <is>
          <t>2012-12-17</t>
        </is>
      </c>
      <c r="B4080" s="6" t="n">
        <v>22</v>
      </c>
      <c r="C4080" s="6" t="n">
        <v>0.73605</v>
      </c>
      <c r="D4080" s="6" t="n">
        <v>8.000000000000001e-05</v>
      </c>
      <c r="E4080" s="6">
        <f>C4080*sel_scale</f>
        <v/>
      </c>
      <c r="F4080" s="6">
        <f>IF(AND(B4080&gt;=10,B4080&lt;=14),sel_ev_daily*sel_dayshare/5,IF(OR(B4080&gt;=22,B4080&lt;=5),sel_ev_daily*(1-sel_dayshare)/8,0))</f>
        <v/>
      </c>
    </row>
    <row r="4081">
      <c r="A4081" s="6" t="inlineStr">
        <is>
          <t>2012-12-17</t>
        </is>
      </c>
      <c r="B4081" s="6" t="n">
        <v>23</v>
      </c>
      <c r="C4081" s="6" t="n">
        <v>0.7367899999999999</v>
      </c>
      <c r="D4081" s="6" t="n">
        <v>8.000000000000001e-05</v>
      </c>
      <c r="E4081" s="6">
        <f>C4081*sel_scale</f>
        <v/>
      </c>
      <c r="F4081" s="6">
        <f>IF(AND(B4081&gt;=10,B4081&lt;=14),sel_ev_daily*sel_dayshare/5,IF(OR(B4081&gt;=22,B4081&lt;=5),sel_ev_daily*(1-sel_dayshare)/8,0))</f>
        <v/>
      </c>
    </row>
    <row r="4082">
      <c r="A4082" s="6" t="inlineStr">
        <is>
          <t>2012-12-18</t>
        </is>
      </c>
      <c r="B4082" s="6" t="n">
        <v>0</v>
      </c>
      <c r="C4082" s="6" t="n">
        <v>0.82709</v>
      </c>
      <c r="D4082" s="6" t="n">
        <v>6e-05</v>
      </c>
      <c r="E4082" s="6">
        <f>C4082*sel_scale</f>
        <v/>
      </c>
      <c r="F4082" s="6">
        <f>IF(AND(B4082&gt;=10,B4082&lt;=14),sel_ev_daily*sel_dayshare/5,IF(OR(B4082&gt;=22,B4082&lt;=5),sel_ev_daily*(1-sel_dayshare)/8,0))</f>
        <v/>
      </c>
    </row>
    <row r="4083">
      <c r="A4083" s="6" t="inlineStr">
        <is>
          <t>2012-12-18</t>
        </is>
      </c>
      <c r="B4083" s="6" t="n">
        <v>1</v>
      </c>
      <c r="C4083" s="6" t="n">
        <v>0.81746</v>
      </c>
      <c r="D4083" s="6" t="n">
        <v>6.999999999999999e-05</v>
      </c>
      <c r="E4083" s="6">
        <f>C4083*sel_scale</f>
        <v/>
      </c>
      <c r="F4083" s="6">
        <f>IF(AND(B4083&gt;=10,B4083&lt;=14),sel_ev_daily*sel_dayshare/5,IF(OR(B4083&gt;=22,B4083&lt;=5),sel_ev_daily*(1-sel_dayshare)/8,0))</f>
        <v/>
      </c>
    </row>
    <row r="4084">
      <c r="A4084" s="6" t="inlineStr">
        <is>
          <t>2012-12-18</t>
        </is>
      </c>
      <c r="B4084" s="6" t="n">
        <v>2</v>
      </c>
      <c r="C4084" s="6" t="n">
        <v>0.5476</v>
      </c>
      <c r="D4084" s="6" t="n">
        <v>8.000000000000001e-05</v>
      </c>
      <c r="E4084" s="6">
        <f>C4084*sel_scale</f>
        <v/>
      </c>
      <c r="F4084" s="6">
        <f>IF(AND(B4084&gt;=10,B4084&lt;=14),sel_ev_daily*sel_dayshare/5,IF(OR(B4084&gt;=22,B4084&lt;=5),sel_ev_daily*(1-sel_dayshare)/8,0))</f>
        <v/>
      </c>
    </row>
    <row r="4085">
      <c r="A4085" s="6" t="inlineStr">
        <is>
          <t>2012-12-18</t>
        </is>
      </c>
      <c r="B4085" s="6" t="n">
        <v>3</v>
      </c>
      <c r="C4085" s="6" t="n">
        <v>0.42631</v>
      </c>
      <c r="D4085" s="6" t="n">
        <v>0.0001</v>
      </c>
      <c r="E4085" s="6">
        <f>C4085*sel_scale</f>
        <v/>
      </c>
      <c r="F4085" s="6">
        <f>IF(AND(B4085&gt;=10,B4085&lt;=14),sel_ev_daily*sel_dayshare/5,IF(OR(B4085&gt;=22,B4085&lt;=5),sel_ev_daily*(1-sel_dayshare)/8,0))</f>
        <v/>
      </c>
    </row>
    <row r="4086">
      <c r="A4086" s="6" t="inlineStr">
        <is>
          <t>2012-12-18</t>
        </is>
      </c>
      <c r="B4086" s="6" t="n">
        <v>4</v>
      </c>
      <c r="C4086" s="6" t="n">
        <v>0.38375</v>
      </c>
      <c r="D4086" s="6" t="n">
        <v>1e-05</v>
      </c>
      <c r="E4086" s="6">
        <f>C4086*sel_scale</f>
        <v/>
      </c>
      <c r="F4086" s="6">
        <f>IF(AND(B4086&gt;=10,B4086&lt;=14),sel_ev_daily*sel_dayshare/5,IF(OR(B4086&gt;=22,B4086&lt;=5),sel_ev_daily*(1-sel_dayshare)/8,0))</f>
        <v/>
      </c>
    </row>
    <row r="4087">
      <c r="A4087" s="6" t="inlineStr">
        <is>
          <t>2012-12-18</t>
        </is>
      </c>
      <c r="B4087" s="6" t="n">
        <v>5</v>
      </c>
      <c r="C4087" s="6" t="n">
        <v>0.46618</v>
      </c>
      <c r="D4087" s="6" t="n">
        <v>0.00016</v>
      </c>
      <c r="E4087" s="6">
        <f>C4087*sel_scale</f>
        <v/>
      </c>
      <c r="F4087" s="6">
        <f>IF(AND(B4087&gt;=10,B4087&lt;=14),sel_ev_daily*sel_dayshare/5,IF(OR(B4087&gt;=22,B4087&lt;=5),sel_ev_daily*(1-sel_dayshare)/8,0))</f>
        <v/>
      </c>
    </row>
    <row r="4088">
      <c r="A4088" s="6" t="inlineStr">
        <is>
          <t>2012-12-18</t>
        </is>
      </c>
      <c r="B4088" s="6" t="n">
        <v>6</v>
      </c>
      <c r="C4088" s="6" t="n">
        <v>0.54996</v>
      </c>
      <c r="D4088" s="6" t="n">
        <v>0.02064</v>
      </c>
      <c r="E4088" s="6">
        <f>C4088*sel_scale</f>
        <v/>
      </c>
      <c r="F4088" s="6">
        <f>IF(AND(B4088&gt;=10,B4088&lt;=14),sel_ev_daily*sel_dayshare/5,IF(OR(B4088&gt;=22,B4088&lt;=5),sel_ev_daily*(1-sel_dayshare)/8,0))</f>
        <v/>
      </c>
    </row>
    <row r="4089">
      <c r="A4089" s="6" t="inlineStr">
        <is>
          <t>2012-12-18</t>
        </is>
      </c>
      <c r="B4089" s="6" t="n">
        <v>7</v>
      </c>
      <c r="C4089" s="6" t="n">
        <v>0.6160600000000001</v>
      </c>
      <c r="D4089" s="6" t="n">
        <v>0.10735</v>
      </c>
      <c r="E4089" s="6">
        <f>C4089*sel_scale</f>
        <v/>
      </c>
      <c r="F4089" s="6">
        <f>IF(AND(B4089&gt;=10,B4089&lt;=14),sel_ev_daily*sel_dayshare/5,IF(OR(B4089&gt;=22,B4089&lt;=5),sel_ev_daily*(1-sel_dayshare)/8,0))</f>
        <v/>
      </c>
    </row>
    <row r="4090">
      <c r="A4090" s="6" t="inlineStr">
        <is>
          <t>2012-12-18</t>
        </is>
      </c>
      <c r="B4090" s="6" t="n">
        <v>8</v>
      </c>
      <c r="C4090" s="6" t="n">
        <v>0.54013</v>
      </c>
      <c r="D4090" s="6" t="n">
        <v>0.24486</v>
      </c>
      <c r="E4090" s="6">
        <f>C4090*sel_scale</f>
        <v/>
      </c>
      <c r="F4090" s="6">
        <f>IF(AND(B4090&gt;=10,B4090&lt;=14),sel_ev_daily*sel_dayshare/5,IF(OR(B4090&gt;=22,B4090&lt;=5),sel_ev_daily*(1-sel_dayshare)/8,0))</f>
        <v/>
      </c>
    </row>
    <row r="4091">
      <c r="A4091" s="6" t="inlineStr">
        <is>
          <t>2012-12-18</t>
        </is>
      </c>
      <c r="B4091" s="6" t="n">
        <v>9</v>
      </c>
      <c r="C4091" s="6" t="n">
        <v>0.53359</v>
      </c>
      <c r="D4091" s="6" t="n">
        <v>0.37213</v>
      </c>
      <c r="E4091" s="6">
        <f>C4091*sel_scale</f>
        <v/>
      </c>
      <c r="F4091" s="6">
        <f>IF(AND(B4091&gt;=10,B4091&lt;=14),sel_ev_daily*sel_dayshare/5,IF(OR(B4091&gt;=22,B4091&lt;=5),sel_ev_daily*(1-sel_dayshare)/8,0))</f>
        <v/>
      </c>
    </row>
    <row r="4092">
      <c r="A4092" s="6" t="inlineStr">
        <is>
          <t>2012-12-18</t>
        </is>
      </c>
      <c r="B4092" s="6" t="n">
        <v>10</v>
      </c>
      <c r="C4092" s="6" t="n">
        <v>0.5190900000000001</v>
      </c>
      <c r="D4092" s="6" t="n">
        <v>0.5216499999999999</v>
      </c>
      <c r="E4092" s="6">
        <f>C4092*sel_scale</f>
        <v/>
      </c>
      <c r="F4092" s="6">
        <f>IF(AND(B4092&gt;=10,B4092&lt;=14),sel_ev_daily*sel_dayshare/5,IF(OR(B4092&gt;=22,B4092&lt;=5),sel_ev_daily*(1-sel_dayshare)/8,0))</f>
        <v/>
      </c>
    </row>
    <row r="4093">
      <c r="A4093" s="6" t="inlineStr">
        <is>
          <t>2012-12-18</t>
        </is>
      </c>
      <c r="B4093" s="6" t="n">
        <v>11</v>
      </c>
      <c r="C4093" s="6" t="n">
        <v>0.52984</v>
      </c>
      <c r="D4093" s="6" t="n">
        <v>0.6564</v>
      </c>
      <c r="E4093" s="6">
        <f>C4093*sel_scale</f>
        <v/>
      </c>
      <c r="F4093" s="6">
        <f>IF(AND(B4093&gt;=10,B4093&lt;=14),sel_ev_daily*sel_dayshare/5,IF(OR(B4093&gt;=22,B4093&lt;=5),sel_ev_daily*(1-sel_dayshare)/8,0))</f>
        <v/>
      </c>
    </row>
    <row r="4094">
      <c r="A4094" s="6" t="inlineStr">
        <is>
          <t>2012-12-18</t>
        </is>
      </c>
      <c r="B4094" s="6" t="n">
        <v>12</v>
      </c>
      <c r="C4094" s="6" t="n">
        <v>0.55252</v>
      </c>
      <c r="D4094" s="6" t="n">
        <v>0.7400099999999999</v>
      </c>
      <c r="E4094" s="6">
        <f>C4094*sel_scale</f>
        <v/>
      </c>
      <c r="F4094" s="6">
        <f>IF(AND(B4094&gt;=10,B4094&lt;=14),sel_ev_daily*sel_dayshare/5,IF(OR(B4094&gt;=22,B4094&lt;=5),sel_ev_daily*(1-sel_dayshare)/8,0))</f>
        <v/>
      </c>
    </row>
    <row r="4095">
      <c r="A4095" s="6" t="inlineStr">
        <is>
          <t>2012-12-18</t>
        </is>
      </c>
      <c r="B4095" s="6" t="n">
        <v>13</v>
      </c>
      <c r="C4095" s="6" t="n">
        <v>0.5299700000000001</v>
      </c>
      <c r="D4095" s="6" t="n">
        <v>0.73793</v>
      </c>
      <c r="E4095" s="6">
        <f>C4095*sel_scale</f>
        <v/>
      </c>
      <c r="F4095" s="6">
        <f>IF(AND(B4095&gt;=10,B4095&lt;=14),sel_ev_daily*sel_dayshare/5,IF(OR(B4095&gt;=22,B4095&lt;=5),sel_ev_daily*(1-sel_dayshare)/8,0))</f>
        <v/>
      </c>
    </row>
    <row r="4096">
      <c r="A4096" s="6" t="inlineStr">
        <is>
          <t>2012-12-18</t>
        </is>
      </c>
      <c r="B4096" s="6" t="n">
        <v>14</v>
      </c>
      <c r="C4096" s="6" t="n">
        <v>0.50329</v>
      </c>
      <c r="D4096" s="6" t="n">
        <v>0.69307</v>
      </c>
      <c r="E4096" s="6">
        <f>C4096*sel_scale</f>
        <v/>
      </c>
      <c r="F4096" s="6">
        <f>IF(AND(B4096&gt;=10,B4096&lt;=14),sel_ev_daily*sel_dayshare/5,IF(OR(B4096&gt;=22,B4096&lt;=5),sel_ev_daily*(1-sel_dayshare)/8,0))</f>
        <v/>
      </c>
    </row>
    <row r="4097">
      <c r="A4097" s="6" t="inlineStr">
        <is>
          <t>2012-12-18</t>
        </is>
      </c>
      <c r="B4097" s="6" t="n">
        <v>15</v>
      </c>
      <c r="C4097" s="6" t="n">
        <v>0.61818</v>
      </c>
      <c r="D4097" s="6" t="n">
        <v>0.59444</v>
      </c>
      <c r="E4097" s="6">
        <f>C4097*sel_scale</f>
        <v/>
      </c>
      <c r="F4097" s="6">
        <f>IF(AND(B4097&gt;=10,B4097&lt;=14),sel_ev_daily*sel_dayshare/5,IF(OR(B4097&gt;=22,B4097&lt;=5),sel_ev_daily*(1-sel_dayshare)/8,0))</f>
        <v/>
      </c>
    </row>
    <row r="4098">
      <c r="A4098" s="6" t="inlineStr">
        <is>
          <t>2012-12-18</t>
        </is>
      </c>
      <c r="B4098" s="6" t="n">
        <v>16</v>
      </c>
      <c r="C4098" s="6" t="n">
        <v>0.71726</v>
      </c>
      <c r="D4098" s="6" t="n">
        <v>0.43823</v>
      </c>
      <c r="E4098" s="6">
        <f>C4098*sel_scale</f>
        <v/>
      </c>
      <c r="F4098" s="6">
        <f>IF(AND(B4098&gt;=10,B4098&lt;=14),sel_ev_daily*sel_dayshare/5,IF(OR(B4098&gt;=22,B4098&lt;=5),sel_ev_daily*(1-sel_dayshare)/8,0))</f>
        <v/>
      </c>
    </row>
    <row r="4099">
      <c r="A4099" s="6" t="inlineStr">
        <is>
          <t>2012-12-18</t>
        </is>
      </c>
      <c r="B4099" s="6" t="n">
        <v>17</v>
      </c>
      <c r="C4099" s="6" t="n">
        <v>0.84375</v>
      </c>
      <c r="D4099" s="6" t="n">
        <v>0.24814</v>
      </c>
      <c r="E4099" s="6">
        <f>C4099*sel_scale</f>
        <v/>
      </c>
      <c r="F4099" s="6">
        <f>IF(AND(B4099&gt;=10,B4099&lt;=14),sel_ev_daily*sel_dayshare/5,IF(OR(B4099&gt;=22,B4099&lt;=5),sel_ev_daily*(1-sel_dayshare)/8,0))</f>
        <v/>
      </c>
    </row>
    <row r="4100">
      <c r="A4100" s="6" t="inlineStr">
        <is>
          <t>2012-12-18</t>
        </is>
      </c>
      <c r="B4100" s="6" t="n">
        <v>18</v>
      </c>
      <c r="C4100" s="6" t="n">
        <v>0.87519</v>
      </c>
      <c r="D4100" s="6" t="n">
        <v>0.07711</v>
      </c>
      <c r="E4100" s="6">
        <f>C4100*sel_scale</f>
        <v/>
      </c>
      <c r="F4100" s="6">
        <f>IF(AND(B4100&gt;=10,B4100&lt;=14),sel_ev_daily*sel_dayshare/5,IF(OR(B4100&gt;=22,B4100&lt;=5),sel_ev_daily*(1-sel_dayshare)/8,0))</f>
        <v/>
      </c>
    </row>
    <row r="4101">
      <c r="A4101" s="6" t="inlineStr">
        <is>
          <t>2012-12-18</t>
        </is>
      </c>
      <c r="B4101" s="6" t="n">
        <v>19</v>
      </c>
      <c r="C4101" s="6" t="n">
        <v>0.83997</v>
      </c>
      <c r="D4101" s="6" t="n">
        <v>0.00808</v>
      </c>
      <c r="E4101" s="6">
        <f>C4101*sel_scale</f>
        <v/>
      </c>
      <c r="F4101" s="6">
        <f>IF(AND(B4101&gt;=10,B4101&lt;=14),sel_ev_daily*sel_dayshare/5,IF(OR(B4101&gt;=22,B4101&lt;=5),sel_ev_daily*(1-sel_dayshare)/8,0))</f>
        <v/>
      </c>
    </row>
    <row r="4102">
      <c r="A4102" s="6" t="inlineStr">
        <is>
          <t>2012-12-18</t>
        </is>
      </c>
      <c r="B4102" s="6" t="n">
        <v>20</v>
      </c>
      <c r="C4102" s="6" t="n">
        <v>0.87522</v>
      </c>
      <c r="D4102" s="6" t="n">
        <v>0.0002</v>
      </c>
      <c r="E4102" s="6">
        <f>C4102*sel_scale</f>
        <v/>
      </c>
      <c r="F4102" s="6">
        <f>IF(AND(B4102&gt;=10,B4102&lt;=14),sel_ev_daily*sel_dayshare/5,IF(OR(B4102&gt;=22,B4102&lt;=5),sel_ev_daily*(1-sel_dayshare)/8,0))</f>
        <v/>
      </c>
    </row>
    <row r="4103">
      <c r="A4103" s="6" t="inlineStr">
        <is>
          <t>2012-12-18</t>
        </is>
      </c>
      <c r="B4103" s="6" t="n">
        <v>21</v>
      </c>
      <c r="C4103" s="6" t="n">
        <v>0.86107</v>
      </c>
      <c r="D4103" s="6" t="n">
        <v>8.000000000000001e-05</v>
      </c>
      <c r="E4103" s="6">
        <f>C4103*sel_scale</f>
        <v/>
      </c>
      <c r="F4103" s="6">
        <f>IF(AND(B4103&gt;=10,B4103&lt;=14),sel_ev_daily*sel_dayshare/5,IF(OR(B4103&gt;=22,B4103&lt;=5),sel_ev_daily*(1-sel_dayshare)/8,0))</f>
        <v/>
      </c>
    </row>
    <row r="4104">
      <c r="A4104" s="6" t="inlineStr">
        <is>
          <t>2012-12-18</t>
        </is>
      </c>
      <c r="B4104" s="6" t="n">
        <v>22</v>
      </c>
      <c r="C4104" s="6" t="n">
        <v>0.78794</v>
      </c>
      <c r="D4104" s="6" t="n">
        <v>0.00013</v>
      </c>
      <c r="E4104" s="6">
        <f>C4104*sel_scale</f>
        <v/>
      </c>
      <c r="F4104" s="6">
        <f>IF(AND(B4104&gt;=10,B4104&lt;=14),sel_ev_daily*sel_dayshare/5,IF(OR(B4104&gt;=22,B4104&lt;=5),sel_ev_daily*(1-sel_dayshare)/8,0))</f>
        <v/>
      </c>
    </row>
    <row r="4105">
      <c r="A4105" s="6" t="inlineStr">
        <is>
          <t>2012-12-18</t>
        </is>
      </c>
      <c r="B4105" s="6" t="n">
        <v>23</v>
      </c>
      <c r="C4105" s="6" t="n">
        <v>0.76516</v>
      </c>
      <c r="D4105" s="6" t="n">
        <v>1e-05</v>
      </c>
      <c r="E4105" s="6">
        <f>C4105*sel_scale</f>
        <v/>
      </c>
      <c r="F4105" s="6">
        <f>IF(AND(B4105&gt;=10,B4105&lt;=14),sel_ev_daily*sel_dayshare/5,IF(OR(B4105&gt;=22,B4105&lt;=5),sel_ev_daily*(1-sel_dayshare)/8,0))</f>
        <v/>
      </c>
    </row>
    <row r="4106">
      <c r="A4106" s="6" t="inlineStr">
        <is>
          <t>2012-12-19</t>
        </is>
      </c>
      <c r="B4106" s="6" t="n">
        <v>0</v>
      </c>
      <c r="C4106" s="6" t="n">
        <v>0.83435</v>
      </c>
      <c r="D4106" s="6" t="n">
        <v>6.999999999999999e-05</v>
      </c>
      <c r="E4106" s="6">
        <f>C4106*sel_scale</f>
        <v/>
      </c>
      <c r="F4106" s="6">
        <f>IF(AND(B4106&gt;=10,B4106&lt;=14),sel_ev_daily*sel_dayshare/5,IF(OR(B4106&gt;=22,B4106&lt;=5),sel_ev_daily*(1-sel_dayshare)/8,0))</f>
        <v/>
      </c>
    </row>
    <row r="4107">
      <c r="A4107" s="6" t="inlineStr">
        <is>
          <t>2012-12-19</t>
        </is>
      </c>
      <c r="B4107" s="6" t="n">
        <v>1</v>
      </c>
      <c r="C4107" s="6" t="n">
        <v>0.7710900000000001</v>
      </c>
      <c r="D4107" s="6" t="n">
        <v>5e-05</v>
      </c>
      <c r="E4107" s="6">
        <f>C4107*sel_scale</f>
        <v/>
      </c>
      <c r="F4107" s="6">
        <f>IF(AND(B4107&gt;=10,B4107&lt;=14),sel_ev_daily*sel_dayshare/5,IF(OR(B4107&gt;=22,B4107&lt;=5),sel_ev_daily*(1-sel_dayshare)/8,0))</f>
        <v/>
      </c>
    </row>
    <row r="4108">
      <c r="A4108" s="6" t="inlineStr">
        <is>
          <t>2012-12-19</t>
        </is>
      </c>
      <c r="B4108" s="6" t="n">
        <v>2</v>
      </c>
      <c r="C4108" s="6" t="n">
        <v>0.51796</v>
      </c>
      <c r="D4108" s="6" t="n">
        <v>6.999999999999999e-05</v>
      </c>
      <c r="E4108" s="6">
        <f>C4108*sel_scale</f>
        <v/>
      </c>
      <c r="F4108" s="6">
        <f>IF(AND(B4108&gt;=10,B4108&lt;=14),sel_ev_daily*sel_dayshare/5,IF(OR(B4108&gt;=22,B4108&lt;=5),sel_ev_daily*(1-sel_dayshare)/8,0))</f>
        <v/>
      </c>
    </row>
    <row r="4109">
      <c r="A4109" s="6" t="inlineStr">
        <is>
          <t>2012-12-19</t>
        </is>
      </c>
      <c r="B4109" s="6" t="n">
        <v>3</v>
      </c>
      <c r="C4109" s="6" t="n">
        <v>0.42228</v>
      </c>
      <c r="D4109" s="6" t="n">
        <v>0.0001</v>
      </c>
      <c r="E4109" s="6">
        <f>C4109*sel_scale</f>
        <v/>
      </c>
      <c r="F4109" s="6">
        <f>IF(AND(B4109&gt;=10,B4109&lt;=14),sel_ev_daily*sel_dayshare/5,IF(OR(B4109&gt;=22,B4109&lt;=5),sel_ev_daily*(1-sel_dayshare)/8,0))</f>
        <v/>
      </c>
    </row>
    <row r="4110">
      <c r="A4110" s="6" t="inlineStr">
        <is>
          <t>2012-12-19</t>
        </is>
      </c>
      <c r="B4110" s="6" t="n">
        <v>4</v>
      </c>
      <c r="C4110" s="6" t="n">
        <v>0.43799</v>
      </c>
      <c r="D4110" s="6" t="n">
        <v>4e-05</v>
      </c>
      <c r="E4110" s="6">
        <f>C4110*sel_scale</f>
        <v/>
      </c>
      <c r="F4110" s="6">
        <f>IF(AND(B4110&gt;=10,B4110&lt;=14),sel_ev_daily*sel_dayshare/5,IF(OR(B4110&gt;=22,B4110&lt;=5),sel_ev_daily*(1-sel_dayshare)/8,0))</f>
        <v/>
      </c>
    </row>
    <row r="4111">
      <c r="A4111" s="6" t="inlineStr">
        <is>
          <t>2012-12-19</t>
        </is>
      </c>
      <c r="B4111" s="6" t="n">
        <v>5</v>
      </c>
      <c r="C4111" s="6" t="n">
        <v>0.47975</v>
      </c>
      <c r="D4111" s="6" t="n">
        <v>0.00017</v>
      </c>
      <c r="E4111" s="6">
        <f>C4111*sel_scale</f>
        <v/>
      </c>
      <c r="F4111" s="6">
        <f>IF(AND(B4111&gt;=10,B4111&lt;=14),sel_ev_daily*sel_dayshare/5,IF(OR(B4111&gt;=22,B4111&lt;=5),sel_ev_daily*(1-sel_dayshare)/8,0))</f>
        <v/>
      </c>
    </row>
    <row r="4112">
      <c r="A4112" s="6" t="inlineStr">
        <is>
          <t>2012-12-19</t>
        </is>
      </c>
      <c r="B4112" s="6" t="n">
        <v>6</v>
      </c>
      <c r="C4112" s="6" t="n">
        <v>0.57453</v>
      </c>
      <c r="D4112" s="6" t="n">
        <v>0.02937</v>
      </c>
      <c r="E4112" s="6">
        <f>C4112*sel_scale</f>
        <v/>
      </c>
      <c r="F4112" s="6">
        <f>IF(AND(B4112&gt;=10,B4112&lt;=14),sel_ev_daily*sel_dayshare/5,IF(OR(B4112&gt;=22,B4112&lt;=5),sel_ev_daily*(1-sel_dayshare)/8,0))</f>
        <v/>
      </c>
    </row>
    <row r="4113">
      <c r="A4113" s="6" t="inlineStr">
        <is>
          <t>2012-12-19</t>
        </is>
      </c>
      <c r="B4113" s="6" t="n">
        <v>7</v>
      </c>
      <c r="C4113" s="6" t="n">
        <v>0.61267</v>
      </c>
      <c r="D4113" s="6" t="n">
        <v>0.12034</v>
      </c>
      <c r="E4113" s="6">
        <f>C4113*sel_scale</f>
        <v/>
      </c>
      <c r="F4113" s="6">
        <f>IF(AND(B4113&gt;=10,B4113&lt;=14),sel_ev_daily*sel_dayshare/5,IF(OR(B4113&gt;=22,B4113&lt;=5),sel_ev_daily*(1-sel_dayshare)/8,0))</f>
        <v/>
      </c>
    </row>
    <row r="4114">
      <c r="A4114" s="6" t="inlineStr">
        <is>
          <t>2012-12-19</t>
        </is>
      </c>
      <c r="B4114" s="6" t="n">
        <v>8</v>
      </c>
      <c r="C4114" s="6" t="n">
        <v>0.60847</v>
      </c>
      <c r="D4114" s="6" t="n">
        <v>0.21335</v>
      </c>
      <c r="E4114" s="6">
        <f>C4114*sel_scale</f>
        <v/>
      </c>
      <c r="F4114" s="6">
        <f>IF(AND(B4114&gt;=10,B4114&lt;=14),sel_ev_daily*sel_dayshare/5,IF(OR(B4114&gt;=22,B4114&lt;=5),sel_ev_daily*(1-sel_dayshare)/8,0))</f>
        <v/>
      </c>
    </row>
    <row r="4115">
      <c r="A4115" s="6" t="inlineStr">
        <is>
          <t>2012-12-19</t>
        </is>
      </c>
      <c r="B4115" s="6" t="n">
        <v>9</v>
      </c>
      <c r="C4115" s="6" t="n">
        <v>0.55918</v>
      </c>
      <c r="D4115" s="6" t="n">
        <v>0.24184</v>
      </c>
      <c r="E4115" s="6">
        <f>C4115*sel_scale</f>
        <v/>
      </c>
      <c r="F4115" s="6">
        <f>IF(AND(B4115&gt;=10,B4115&lt;=14),sel_ev_daily*sel_dayshare/5,IF(OR(B4115&gt;=22,B4115&lt;=5),sel_ev_daily*(1-sel_dayshare)/8,0))</f>
        <v/>
      </c>
    </row>
    <row r="4116">
      <c r="A4116" s="6" t="inlineStr">
        <is>
          <t>2012-12-19</t>
        </is>
      </c>
      <c r="B4116" s="6" t="n">
        <v>10</v>
      </c>
      <c r="C4116" s="6" t="n">
        <v>0.57919</v>
      </c>
      <c r="D4116" s="6" t="n">
        <v>0.42782</v>
      </c>
      <c r="E4116" s="6">
        <f>C4116*sel_scale</f>
        <v/>
      </c>
      <c r="F4116" s="6">
        <f>IF(AND(B4116&gt;=10,B4116&lt;=14),sel_ev_daily*sel_dayshare/5,IF(OR(B4116&gt;=22,B4116&lt;=5),sel_ev_daily*(1-sel_dayshare)/8,0))</f>
        <v/>
      </c>
    </row>
    <row r="4117">
      <c r="A4117" s="6" t="inlineStr">
        <is>
          <t>2012-12-19</t>
        </is>
      </c>
      <c r="B4117" s="6" t="n">
        <v>11</v>
      </c>
      <c r="C4117" s="6" t="n">
        <v>0.57097</v>
      </c>
      <c r="D4117" s="6" t="n">
        <v>0.52787</v>
      </c>
      <c r="E4117" s="6">
        <f>C4117*sel_scale</f>
        <v/>
      </c>
      <c r="F4117" s="6">
        <f>IF(AND(B4117&gt;=10,B4117&lt;=14),sel_ev_daily*sel_dayshare/5,IF(OR(B4117&gt;=22,B4117&lt;=5),sel_ev_daily*(1-sel_dayshare)/8,0))</f>
        <v/>
      </c>
    </row>
    <row r="4118">
      <c r="A4118" s="6" t="inlineStr">
        <is>
          <t>2012-12-19</t>
        </is>
      </c>
      <c r="B4118" s="6" t="n">
        <v>12</v>
      </c>
      <c r="C4118" s="6" t="n">
        <v>0.60645</v>
      </c>
      <c r="D4118" s="6" t="n">
        <v>0.48388</v>
      </c>
      <c r="E4118" s="6">
        <f>C4118*sel_scale</f>
        <v/>
      </c>
      <c r="F4118" s="6">
        <f>IF(AND(B4118&gt;=10,B4118&lt;=14),sel_ev_daily*sel_dayshare/5,IF(OR(B4118&gt;=22,B4118&lt;=5),sel_ev_daily*(1-sel_dayshare)/8,0))</f>
        <v/>
      </c>
    </row>
    <row r="4119">
      <c r="A4119" s="6" t="inlineStr">
        <is>
          <t>2012-12-19</t>
        </is>
      </c>
      <c r="B4119" s="6" t="n">
        <v>13</v>
      </c>
      <c r="C4119" s="6" t="n">
        <v>0.63461</v>
      </c>
      <c r="D4119" s="6" t="n">
        <v>0.50142</v>
      </c>
      <c r="E4119" s="6">
        <f>C4119*sel_scale</f>
        <v/>
      </c>
      <c r="F4119" s="6">
        <f>IF(AND(B4119&gt;=10,B4119&lt;=14),sel_ev_daily*sel_dayshare/5,IF(OR(B4119&gt;=22,B4119&lt;=5),sel_ev_daily*(1-sel_dayshare)/8,0))</f>
        <v/>
      </c>
    </row>
    <row r="4120">
      <c r="A4120" s="6" t="inlineStr">
        <is>
          <t>2012-12-19</t>
        </is>
      </c>
      <c r="B4120" s="6" t="n">
        <v>14</v>
      </c>
      <c r="C4120" s="6" t="n">
        <v>0.6559700000000001</v>
      </c>
      <c r="D4120" s="6" t="n">
        <v>0.56773</v>
      </c>
      <c r="E4120" s="6">
        <f>C4120*sel_scale</f>
        <v/>
      </c>
      <c r="F4120" s="6">
        <f>IF(AND(B4120&gt;=10,B4120&lt;=14),sel_ev_daily*sel_dayshare/5,IF(OR(B4120&gt;=22,B4120&lt;=5),sel_ev_daily*(1-sel_dayshare)/8,0))</f>
        <v/>
      </c>
    </row>
    <row r="4121">
      <c r="A4121" s="6" t="inlineStr">
        <is>
          <t>2012-12-19</t>
        </is>
      </c>
      <c r="B4121" s="6" t="n">
        <v>15</v>
      </c>
      <c r="C4121" s="6" t="n">
        <v>0.65832</v>
      </c>
      <c r="D4121" s="6" t="n">
        <v>0.5456299999999999</v>
      </c>
      <c r="E4121" s="6">
        <f>C4121*sel_scale</f>
        <v/>
      </c>
      <c r="F4121" s="6">
        <f>IF(AND(B4121&gt;=10,B4121&lt;=14),sel_ev_daily*sel_dayshare/5,IF(OR(B4121&gt;=22,B4121&lt;=5),sel_ev_daily*(1-sel_dayshare)/8,0))</f>
        <v/>
      </c>
    </row>
    <row r="4122">
      <c r="A4122" s="6" t="inlineStr">
        <is>
          <t>2012-12-19</t>
        </is>
      </c>
      <c r="B4122" s="6" t="n">
        <v>16</v>
      </c>
      <c r="C4122" s="6" t="n">
        <v>0.77716</v>
      </c>
      <c r="D4122" s="6" t="n">
        <v>0.4026</v>
      </c>
      <c r="E4122" s="6">
        <f>C4122*sel_scale</f>
        <v/>
      </c>
      <c r="F4122" s="6">
        <f>IF(AND(B4122&gt;=10,B4122&lt;=14),sel_ev_daily*sel_dayshare/5,IF(OR(B4122&gt;=22,B4122&lt;=5),sel_ev_daily*(1-sel_dayshare)/8,0))</f>
        <v/>
      </c>
    </row>
    <row r="4123">
      <c r="A4123" s="6" t="inlineStr">
        <is>
          <t>2012-12-19</t>
        </is>
      </c>
      <c r="B4123" s="6" t="n">
        <v>17</v>
      </c>
      <c r="C4123" s="6" t="n">
        <v>0.84416</v>
      </c>
      <c r="D4123" s="6" t="n">
        <v>0.22645</v>
      </c>
      <c r="E4123" s="6">
        <f>C4123*sel_scale</f>
        <v/>
      </c>
      <c r="F4123" s="6">
        <f>IF(AND(B4123&gt;=10,B4123&lt;=14),sel_ev_daily*sel_dayshare/5,IF(OR(B4123&gt;=22,B4123&lt;=5),sel_ev_daily*(1-sel_dayshare)/8,0))</f>
        <v/>
      </c>
    </row>
    <row r="4124">
      <c r="A4124" s="6" t="inlineStr">
        <is>
          <t>2012-12-19</t>
        </is>
      </c>
      <c r="B4124" s="6" t="n">
        <v>18</v>
      </c>
      <c r="C4124" s="6" t="n">
        <v>0.92001</v>
      </c>
      <c r="D4124" s="6" t="n">
        <v>0.07671</v>
      </c>
      <c r="E4124" s="6">
        <f>C4124*sel_scale</f>
        <v/>
      </c>
      <c r="F4124" s="6">
        <f>IF(AND(B4124&gt;=10,B4124&lt;=14),sel_ev_daily*sel_dayshare/5,IF(OR(B4124&gt;=22,B4124&lt;=5),sel_ev_daily*(1-sel_dayshare)/8,0))</f>
        <v/>
      </c>
    </row>
    <row r="4125">
      <c r="A4125" s="6" t="inlineStr">
        <is>
          <t>2012-12-19</t>
        </is>
      </c>
      <c r="B4125" s="6" t="n">
        <v>19</v>
      </c>
      <c r="C4125" s="6" t="n">
        <v>0.90024</v>
      </c>
      <c r="D4125" s="6" t="n">
        <v>0.01136</v>
      </c>
      <c r="E4125" s="6">
        <f>C4125*sel_scale</f>
        <v/>
      </c>
      <c r="F4125" s="6">
        <f>IF(AND(B4125&gt;=10,B4125&lt;=14),sel_ev_daily*sel_dayshare/5,IF(OR(B4125&gt;=22,B4125&lt;=5),sel_ev_daily*(1-sel_dayshare)/8,0))</f>
        <v/>
      </c>
    </row>
    <row r="4126">
      <c r="A4126" s="6" t="inlineStr">
        <is>
          <t>2012-12-19</t>
        </is>
      </c>
      <c r="B4126" s="6" t="n">
        <v>20</v>
      </c>
      <c r="C4126" s="6" t="n">
        <v>0.8905</v>
      </c>
      <c r="D4126" s="6" t="n">
        <v>0.00015</v>
      </c>
      <c r="E4126" s="6">
        <f>C4126*sel_scale</f>
        <v/>
      </c>
      <c r="F4126" s="6">
        <f>IF(AND(B4126&gt;=10,B4126&lt;=14),sel_ev_daily*sel_dayshare/5,IF(OR(B4126&gt;=22,B4126&lt;=5),sel_ev_daily*(1-sel_dayshare)/8,0))</f>
        <v/>
      </c>
    </row>
    <row r="4127">
      <c r="A4127" s="6" t="inlineStr">
        <is>
          <t>2012-12-19</t>
        </is>
      </c>
      <c r="B4127" s="6" t="n">
        <v>21</v>
      </c>
      <c r="C4127" s="6" t="n">
        <v>0.89136</v>
      </c>
      <c r="D4127" s="6" t="n">
        <v>4e-05</v>
      </c>
      <c r="E4127" s="6">
        <f>C4127*sel_scale</f>
        <v/>
      </c>
      <c r="F4127" s="6">
        <f>IF(AND(B4127&gt;=10,B4127&lt;=14),sel_ev_daily*sel_dayshare/5,IF(OR(B4127&gt;=22,B4127&lt;=5),sel_ev_daily*(1-sel_dayshare)/8,0))</f>
        <v/>
      </c>
    </row>
    <row r="4128">
      <c r="A4128" s="6" t="inlineStr">
        <is>
          <t>2012-12-19</t>
        </is>
      </c>
      <c r="B4128" s="6" t="n">
        <v>22</v>
      </c>
      <c r="C4128" s="6" t="n">
        <v>0.82992</v>
      </c>
      <c r="D4128" s="6" t="n">
        <v>3e-05</v>
      </c>
      <c r="E4128" s="6">
        <f>C4128*sel_scale</f>
        <v/>
      </c>
      <c r="F4128" s="6">
        <f>IF(AND(B4128&gt;=10,B4128&lt;=14),sel_ev_daily*sel_dayshare/5,IF(OR(B4128&gt;=22,B4128&lt;=5),sel_ev_daily*(1-sel_dayshare)/8,0))</f>
        <v/>
      </c>
    </row>
    <row r="4129">
      <c r="A4129" s="6" t="inlineStr">
        <is>
          <t>2012-12-19</t>
        </is>
      </c>
      <c r="B4129" s="6" t="n">
        <v>23</v>
      </c>
      <c r="C4129" s="6" t="n">
        <v>0.81267</v>
      </c>
      <c r="D4129" s="6" t="n">
        <v>0.00011</v>
      </c>
      <c r="E4129" s="6">
        <f>C4129*sel_scale</f>
        <v/>
      </c>
      <c r="F4129" s="6">
        <f>IF(AND(B4129&gt;=10,B4129&lt;=14),sel_ev_daily*sel_dayshare/5,IF(OR(B4129&gt;=22,B4129&lt;=5),sel_ev_daily*(1-sel_dayshare)/8,0))</f>
        <v/>
      </c>
    </row>
    <row r="4130">
      <c r="A4130" s="6" t="inlineStr">
        <is>
          <t>2012-12-20</t>
        </is>
      </c>
      <c r="B4130" s="6" t="n">
        <v>0</v>
      </c>
      <c r="C4130" s="6" t="n">
        <v>0.81976</v>
      </c>
      <c r="D4130" s="6" t="n">
        <v>6.999999999999999e-05</v>
      </c>
      <c r="E4130" s="6">
        <f>C4130*sel_scale</f>
        <v/>
      </c>
      <c r="F4130" s="6">
        <f>IF(AND(B4130&gt;=10,B4130&lt;=14),sel_ev_daily*sel_dayshare/5,IF(OR(B4130&gt;=22,B4130&lt;=5),sel_ev_daily*(1-sel_dayshare)/8,0))</f>
        <v/>
      </c>
    </row>
    <row r="4131">
      <c r="A4131" s="6" t="inlineStr">
        <is>
          <t>2012-12-20</t>
        </is>
      </c>
      <c r="B4131" s="6" t="n">
        <v>1</v>
      </c>
      <c r="C4131" s="6" t="n">
        <v>0.77374</v>
      </c>
      <c r="D4131" s="6" t="n">
        <v>9.000000000000001e-05</v>
      </c>
      <c r="E4131" s="6">
        <f>C4131*sel_scale</f>
        <v/>
      </c>
      <c r="F4131" s="6">
        <f>IF(AND(B4131&gt;=10,B4131&lt;=14),sel_ev_daily*sel_dayshare/5,IF(OR(B4131&gt;=22,B4131&lt;=5),sel_ev_daily*(1-sel_dayshare)/8,0))</f>
        <v/>
      </c>
    </row>
    <row r="4132">
      <c r="A4132" s="6" t="inlineStr">
        <is>
          <t>2012-12-20</t>
        </is>
      </c>
      <c r="B4132" s="6" t="n">
        <v>2</v>
      </c>
      <c r="C4132" s="6" t="n">
        <v>0.54861</v>
      </c>
      <c r="D4132" s="6" t="n">
        <v>4e-05</v>
      </c>
      <c r="E4132" s="6">
        <f>C4132*sel_scale</f>
        <v/>
      </c>
      <c r="F4132" s="6">
        <f>IF(AND(B4132&gt;=10,B4132&lt;=14),sel_ev_daily*sel_dayshare/5,IF(OR(B4132&gt;=22,B4132&lt;=5),sel_ev_daily*(1-sel_dayshare)/8,0))</f>
        <v/>
      </c>
    </row>
    <row r="4133">
      <c r="A4133" s="6" t="inlineStr">
        <is>
          <t>2012-12-20</t>
        </is>
      </c>
      <c r="B4133" s="6" t="n">
        <v>3</v>
      </c>
      <c r="C4133" s="6" t="n">
        <v>0.44047</v>
      </c>
      <c r="D4133" s="6" t="n">
        <v>0.00013</v>
      </c>
      <c r="E4133" s="6">
        <f>C4133*sel_scale</f>
        <v/>
      </c>
      <c r="F4133" s="6">
        <f>IF(AND(B4133&gt;=10,B4133&lt;=14),sel_ev_daily*sel_dayshare/5,IF(OR(B4133&gt;=22,B4133&lt;=5),sel_ev_daily*(1-sel_dayshare)/8,0))</f>
        <v/>
      </c>
    </row>
    <row r="4134">
      <c r="A4134" s="6" t="inlineStr">
        <is>
          <t>2012-12-20</t>
        </is>
      </c>
      <c r="B4134" s="6" t="n">
        <v>4</v>
      </c>
      <c r="C4134" s="6" t="n">
        <v>0.43096</v>
      </c>
      <c r="D4134" s="6" t="n">
        <v>2e-05</v>
      </c>
      <c r="E4134" s="6">
        <f>C4134*sel_scale</f>
        <v/>
      </c>
      <c r="F4134" s="6">
        <f>IF(AND(B4134&gt;=10,B4134&lt;=14),sel_ev_daily*sel_dayshare/5,IF(OR(B4134&gt;=22,B4134&lt;=5),sel_ev_daily*(1-sel_dayshare)/8,0))</f>
        <v/>
      </c>
    </row>
    <row r="4135">
      <c r="A4135" s="6" t="inlineStr">
        <is>
          <t>2012-12-20</t>
        </is>
      </c>
      <c r="B4135" s="6" t="n">
        <v>5</v>
      </c>
      <c r="C4135" s="6" t="n">
        <v>0.49468</v>
      </c>
      <c r="D4135" s="6" t="n">
        <v>1e-05</v>
      </c>
      <c r="E4135" s="6">
        <f>C4135*sel_scale</f>
        <v/>
      </c>
      <c r="F4135" s="6">
        <f>IF(AND(B4135&gt;=10,B4135&lt;=14),sel_ev_daily*sel_dayshare/5,IF(OR(B4135&gt;=22,B4135&lt;=5),sel_ev_daily*(1-sel_dayshare)/8,0))</f>
        <v/>
      </c>
    </row>
    <row r="4136">
      <c r="A4136" s="6" t="inlineStr">
        <is>
          <t>2012-12-20</t>
        </is>
      </c>
      <c r="B4136" s="6" t="n">
        <v>6</v>
      </c>
      <c r="C4136" s="6" t="n">
        <v>0.6378200000000001</v>
      </c>
      <c r="D4136" s="6" t="n">
        <v>0.01633</v>
      </c>
      <c r="E4136" s="6">
        <f>C4136*sel_scale</f>
        <v/>
      </c>
      <c r="F4136" s="6">
        <f>IF(AND(B4136&gt;=10,B4136&lt;=14),sel_ev_daily*sel_dayshare/5,IF(OR(B4136&gt;=22,B4136&lt;=5),sel_ev_daily*(1-sel_dayshare)/8,0))</f>
        <v/>
      </c>
    </row>
    <row r="4137">
      <c r="A4137" s="6" t="inlineStr">
        <is>
          <t>2012-12-20</t>
        </is>
      </c>
      <c r="B4137" s="6" t="n">
        <v>7</v>
      </c>
      <c r="C4137" s="6" t="n">
        <v>0.64442</v>
      </c>
      <c r="D4137" s="6" t="n">
        <v>0.12948</v>
      </c>
      <c r="E4137" s="6">
        <f>C4137*sel_scale</f>
        <v/>
      </c>
      <c r="F4137" s="6">
        <f>IF(AND(B4137&gt;=10,B4137&lt;=14),sel_ev_daily*sel_dayshare/5,IF(OR(B4137&gt;=22,B4137&lt;=5),sel_ev_daily*(1-sel_dayshare)/8,0))</f>
        <v/>
      </c>
    </row>
    <row r="4138">
      <c r="A4138" s="6" t="inlineStr">
        <is>
          <t>2012-12-20</t>
        </is>
      </c>
      <c r="B4138" s="6" t="n">
        <v>8</v>
      </c>
      <c r="C4138" s="6" t="n">
        <v>0.67953</v>
      </c>
      <c r="D4138" s="6" t="n">
        <v>0.23653</v>
      </c>
      <c r="E4138" s="6">
        <f>C4138*sel_scale</f>
        <v/>
      </c>
      <c r="F4138" s="6">
        <f>IF(AND(B4138&gt;=10,B4138&lt;=14),sel_ev_daily*sel_dayshare/5,IF(OR(B4138&gt;=22,B4138&lt;=5),sel_ev_daily*(1-sel_dayshare)/8,0))</f>
        <v/>
      </c>
    </row>
    <row r="4139">
      <c r="A4139" s="6" t="inlineStr">
        <is>
          <t>2012-12-20</t>
        </is>
      </c>
      <c r="B4139" s="6" t="n">
        <v>9</v>
      </c>
      <c r="C4139" s="6" t="n">
        <v>0.73537</v>
      </c>
      <c r="D4139" s="6" t="n">
        <v>0.22771</v>
      </c>
      <c r="E4139" s="6">
        <f>C4139*sel_scale</f>
        <v/>
      </c>
      <c r="F4139" s="6">
        <f>IF(AND(B4139&gt;=10,B4139&lt;=14),sel_ev_daily*sel_dayshare/5,IF(OR(B4139&gt;=22,B4139&lt;=5),sel_ev_daily*(1-sel_dayshare)/8,0))</f>
        <v/>
      </c>
    </row>
    <row r="4140">
      <c r="A4140" s="6" t="inlineStr">
        <is>
          <t>2012-12-20</t>
        </is>
      </c>
      <c r="B4140" s="6" t="n">
        <v>10</v>
      </c>
      <c r="C4140" s="6" t="n">
        <v>0.7987300000000001</v>
      </c>
      <c r="D4140" s="6" t="n">
        <v>0.17882</v>
      </c>
      <c r="E4140" s="6">
        <f>C4140*sel_scale</f>
        <v/>
      </c>
      <c r="F4140" s="6">
        <f>IF(AND(B4140&gt;=10,B4140&lt;=14),sel_ev_daily*sel_dayshare/5,IF(OR(B4140&gt;=22,B4140&lt;=5),sel_ev_daily*(1-sel_dayshare)/8,0))</f>
        <v/>
      </c>
    </row>
    <row r="4141">
      <c r="A4141" s="6" t="inlineStr">
        <is>
          <t>2012-12-20</t>
        </is>
      </c>
      <c r="B4141" s="6" t="n">
        <v>11</v>
      </c>
      <c r="C4141" s="6" t="n">
        <v>0.83164</v>
      </c>
      <c r="D4141" s="6" t="n">
        <v>0.21644</v>
      </c>
      <c r="E4141" s="6">
        <f>C4141*sel_scale</f>
        <v/>
      </c>
      <c r="F4141" s="6">
        <f>IF(AND(B4141&gt;=10,B4141&lt;=14),sel_ev_daily*sel_dayshare/5,IF(OR(B4141&gt;=22,B4141&lt;=5),sel_ev_daily*(1-sel_dayshare)/8,0))</f>
        <v/>
      </c>
    </row>
    <row r="4142">
      <c r="A4142" s="6" t="inlineStr">
        <is>
          <t>2012-12-20</t>
        </is>
      </c>
      <c r="B4142" s="6" t="n">
        <v>12</v>
      </c>
      <c r="C4142" s="6" t="n">
        <v>0.87109</v>
      </c>
      <c r="D4142" s="6" t="n">
        <v>0.47865</v>
      </c>
      <c r="E4142" s="6">
        <f>C4142*sel_scale</f>
        <v/>
      </c>
      <c r="F4142" s="6">
        <f>IF(AND(B4142&gt;=10,B4142&lt;=14),sel_ev_daily*sel_dayshare/5,IF(OR(B4142&gt;=22,B4142&lt;=5),sel_ev_daily*(1-sel_dayshare)/8,0))</f>
        <v/>
      </c>
    </row>
    <row r="4143">
      <c r="A4143" s="6" t="inlineStr">
        <is>
          <t>2012-12-20</t>
        </is>
      </c>
      <c r="B4143" s="6" t="n">
        <v>13</v>
      </c>
      <c r="C4143" s="6" t="n">
        <v>0.8691</v>
      </c>
      <c r="D4143" s="6" t="n">
        <v>0.60833</v>
      </c>
      <c r="E4143" s="6">
        <f>C4143*sel_scale</f>
        <v/>
      </c>
      <c r="F4143" s="6">
        <f>IF(AND(B4143&gt;=10,B4143&lt;=14),sel_ev_daily*sel_dayshare/5,IF(OR(B4143&gt;=22,B4143&lt;=5),sel_ev_daily*(1-sel_dayshare)/8,0))</f>
        <v/>
      </c>
    </row>
    <row r="4144">
      <c r="A4144" s="6" t="inlineStr">
        <is>
          <t>2012-12-20</t>
        </is>
      </c>
      <c r="B4144" s="6" t="n">
        <v>14</v>
      </c>
      <c r="C4144" s="6" t="n">
        <v>0.86748</v>
      </c>
      <c r="D4144" s="6" t="n">
        <v>0.44833</v>
      </c>
      <c r="E4144" s="6">
        <f>C4144*sel_scale</f>
        <v/>
      </c>
      <c r="F4144" s="6">
        <f>IF(AND(B4144&gt;=10,B4144&lt;=14),sel_ev_daily*sel_dayshare/5,IF(OR(B4144&gt;=22,B4144&lt;=5),sel_ev_daily*(1-sel_dayshare)/8,0))</f>
        <v/>
      </c>
    </row>
    <row r="4145">
      <c r="A4145" s="6" t="inlineStr">
        <is>
          <t>2012-12-20</t>
        </is>
      </c>
      <c r="B4145" s="6" t="n">
        <v>15</v>
      </c>
      <c r="C4145" s="6" t="n">
        <v>0.8168299999999999</v>
      </c>
      <c r="D4145" s="6" t="n">
        <v>0.29161</v>
      </c>
      <c r="E4145" s="6">
        <f>C4145*sel_scale</f>
        <v/>
      </c>
      <c r="F4145" s="6">
        <f>IF(AND(B4145&gt;=10,B4145&lt;=14),sel_ev_daily*sel_dayshare/5,IF(OR(B4145&gt;=22,B4145&lt;=5),sel_ev_daily*(1-sel_dayshare)/8,0))</f>
        <v/>
      </c>
    </row>
    <row r="4146">
      <c r="A4146" s="6" t="inlineStr">
        <is>
          <t>2012-12-20</t>
        </is>
      </c>
      <c r="B4146" s="6" t="n">
        <v>16</v>
      </c>
      <c r="C4146" s="6" t="n">
        <v>0.7884100000000001</v>
      </c>
      <c r="D4146" s="6" t="n">
        <v>0.28284</v>
      </c>
      <c r="E4146" s="6">
        <f>C4146*sel_scale</f>
        <v/>
      </c>
      <c r="F4146" s="6">
        <f>IF(AND(B4146&gt;=10,B4146&lt;=14),sel_ev_daily*sel_dayshare/5,IF(OR(B4146&gt;=22,B4146&lt;=5),sel_ev_daily*(1-sel_dayshare)/8,0))</f>
        <v/>
      </c>
    </row>
    <row r="4147">
      <c r="A4147" s="6" t="inlineStr">
        <is>
          <t>2012-12-20</t>
        </is>
      </c>
      <c r="B4147" s="6" t="n">
        <v>17</v>
      </c>
      <c r="C4147" s="6" t="n">
        <v>0.8909899999999999</v>
      </c>
      <c r="D4147" s="6" t="n">
        <v>0.18662</v>
      </c>
      <c r="E4147" s="6">
        <f>C4147*sel_scale</f>
        <v/>
      </c>
      <c r="F4147" s="6">
        <f>IF(AND(B4147&gt;=10,B4147&lt;=14),sel_ev_daily*sel_dayshare/5,IF(OR(B4147&gt;=22,B4147&lt;=5),sel_ev_daily*(1-sel_dayshare)/8,0))</f>
        <v/>
      </c>
    </row>
    <row r="4148">
      <c r="A4148" s="6" t="inlineStr">
        <is>
          <t>2012-12-20</t>
        </is>
      </c>
      <c r="B4148" s="6" t="n">
        <v>18</v>
      </c>
      <c r="C4148" s="6" t="n">
        <v>0.86818</v>
      </c>
      <c r="D4148" s="6" t="n">
        <v>0.05037</v>
      </c>
      <c r="E4148" s="6">
        <f>C4148*sel_scale</f>
        <v/>
      </c>
      <c r="F4148" s="6">
        <f>IF(AND(B4148&gt;=10,B4148&lt;=14),sel_ev_daily*sel_dayshare/5,IF(OR(B4148&gt;=22,B4148&lt;=5),sel_ev_daily*(1-sel_dayshare)/8,0))</f>
        <v/>
      </c>
    </row>
    <row r="4149">
      <c r="A4149" s="6" t="inlineStr">
        <is>
          <t>2012-12-20</t>
        </is>
      </c>
      <c r="B4149" s="6" t="n">
        <v>19</v>
      </c>
      <c r="C4149" s="6" t="n">
        <v>0.78711</v>
      </c>
      <c r="D4149" s="6" t="n">
        <v>0.0047</v>
      </c>
      <c r="E4149" s="6">
        <f>C4149*sel_scale</f>
        <v/>
      </c>
      <c r="F4149" s="6">
        <f>IF(AND(B4149&gt;=10,B4149&lt;=14),sel_ev_daily*sel_dayshare/5,IF(OR(B4149&gt;=22,B4149&lt;=5),sel_ev_daily*(1-sel_dayshare)/8,0))</f>
        <v/>
      </c>
    </row>
    <row r="4150">
      <c r="A4150" s="6" t="inlineStr">
        <is>
          <t>2012-12-20</t>
        </is>
      </c>
      <c r="B4150" s="6" t="n">
        <v>20</v>
      </c>
      <c r="C4150" s="6" t="n">
        <v>0.81542</v>
      </c>
      <c r="D4150" s="6" t="n">
        <v>9.000000000000001e-05</v>
      </c>
      <c r="E4150" s="6">
        <f>C4150*sel_scale</f>
        <v/>
      </c>
      <c r="F4150" s="6">
        <f>IF(AND(B4150&gt;=10,B4150&lt;=14),sel_ev_daily*sel_dayshare/5,IF(OR(B4150&gt;=22,B4150&lt;=5),sel_ev_daily*(1-sel_dayshare)/8,0))</f>
        <v/>
      </c>
    </row>
    <row r="4151">
      <c r="A4151" s="6" t="inlineStr">
        <is>
          <t>2012-12-20</t>
        </is>
      </c>
      <c r="B4151" s="6" t="n">
        <v>21</v>
      </c>
      <c r="C4151" s="6" t="n">
        <v>0.8077800000000001</v>
      </c>
      <c r="D4151" s="6" t="n">
        <v>6e-05</v>
      </c>
      <c r="E4151" s="6">
        <f>C4151*sel_scale</f>
        <v/>
      </c>
      <c r="F4151" s="6">
        <f>IF(AND(B4151&gt;=10,B4151&lt;=14),sel_ev_daily*sel_dayshare/5,IF(OR(B4151&gt;=22,B4151&lt;=5),sel_ev_daily*(1-sel_dayshare)/8,0))</f>
        <v/>
      </c>
    </row>
    <row r="4152">
      <c r="A4152" s="6" t="inlineStr">
        <is>
          <t>2012-12-20</t>
        </is>
      </c>
      <c r="B4152" s="6" t="n">
        <v>22</v>
      </c>
      <c r="C4152" s="6" t="n">
        <v>0.75688</v>
      </c>
      <c r="D4152" s="6" t="n">
        <v>0.00013</v>
      </c>
      <c r="E4152" s="6">
        <f>C4152*sel_scale</f>
        <v/>
      </c>
      <c r="F4152" s="6">
        <f>IF(AND(B4152&gt;=10,B4152&lt;=14),sel_ev_daily*sel_dayshare/5,IF(OR(B4152&gt;=22,B4152&lt;=5),sel_ev_daily*(1-sel_dayshare)/8,0))</f>
        <v/>
      </c>
    </row>
    <row r="4153">
      <c r="A4153" s="6" t="inlineStr">
        <is>
          <t>2012-12-20</t>
        </is>
      </c>
      <c r="B4153" s="6" t="n">
        <v>23</v>
      </c>
      <c r="C4153" s="6" t="n">
        <v>0.73589</v>
      </c>
      <c r="D4153" s="6" t="n">
        <v>5e-05</v>
      </c>
      <c r="E4153" s="6">
        <f>C4153*sel_scale</f>
        <v/>
      </c>
      <c r="F4153" s="6">
        <f>IF(AND(B4153&gt;=10,B4153&lt;=14),sel_ev_daily*sel_dayshare/5,IF(OR(B4153&gt;=22,B4153&lt;=5),sel_ev_daily*(1-sel_dayshare)/8,0))</f>
        <v/>
      </c>
    </row>
    <row r="4154">
      <c r="A4154" s="6" t="inlineStr">
        <is>
          <t>2012-12-21</t>
        </is>
      </c>
      <c r="B4154" s="6" t="n">
        <v>0</v>
      </c>
      <c r="C4154" s="6" t="n">
        <v>0.80213</v>
      </c>
      <c r="D4154" s="6" t="n">
        <v>9.000000000000001e-05</v>
      </c>
      <c r="E4154" s="6">
        <f>C4154*sel_scale</f>
        <v/>
      </c>
      <c r="F4154" s="6">
        <f>IF(AND(B4154&gt;=10,B4154&lt;=14),sel_ev_daily*sel_dayshare/5,IF(OR(B4154&gt;=22,B4154&lt;=5),sel_ev_daily*(1-sel_dayshare)/8,0))</f>
        <v/>
      </c>
    </row>
    <row r="4155">
      <c r="A4155" s="6" t="inlineStr">
        <is>
          <t>2012-12-21</t>
        </is>
      </c>
      <c r="B4155" s="6" t="n">
        <v>1</v>
      </c>
      <c r="C4155" s="6" t="n">
        <v>0.76695</v>
      </c>
      <c r="D4155" s="6" t="n">
        <v>0.00011</v>
      </c>
      <c r="E4155" s="6">
        <f>C4155*sel_scale</f>
        <v/>
      </c>
      <c r="F4155" s="6">
        <f>IF(AND(B4155&gt;=10,B4155&lt;=14),sel_ev_daily*sel_dayshare/5,IF(OR(B4155&gt;=22,B4155&lt;=5),sel_ev_daily*(1-sel_dayshare)/8,0))</f>
        <v/>
      </c>
    </row>
    <row r="4156">
      <c r="A4156" s="6" t="inlineStr">
        <is>
          <t>2012-12-21</t>
        </is>
      </c>
      <c r="B4156" s="6" t="n">
        <v>2</v>
      </c>
      <c r="C4156" s="6" t="n">
        <v>0.52934</v>
      </c>
      <c r="D4156" s="6" t="n">
        <v>6.999999999999999e-05</v>
      </c>
      <c r="E4156" s="6">
        <f>C4156*sel_scale</f>
        <v/>
      </c>
      <c r="F4156" s="6">
        <f>IF(AND(B4156&gt;=10,B4156&lt;=14),sel_ev_daily*sel_dayshare/5,IF(OR(B4156&gt;=22,B4156&lt;=5),sel_ev_daily*(1-sel_dayshare)/8,0))</f>
        <v/>
      </c>
    </row>
    <row r="4157">
      <c r="A4157" s="6" t="inlineStr">
        <is>
          <t>2012-12-21</t>
        </is>
      </c>
      <c r="B4157" s="6" t="n">
        <v>3</v>
      </c>
      <c r="C4157" s="6" t="n">
        <v>0.45181</v>
      </c>
      <c r="D4157" s="6" t="n">
        <v>0</v>
      </c>
      <c r="E4157" s="6">
        <f>C4157*sel_scale</f>
        <v/>
      </c>
      <c r="F4157" s="6">
        <f>IF(AND(B4157&gt;=10,B4157&lt;=14),sel_ev_daily*sel_dayshare/5,IF(OR(B4157&gt;=22,B4157&lt;=5),sel_ev_daily*(1-sel_dayshare)/8,0))</f>
        <v/>
      </c>
    </row>
    <row r="4158">
      <c r="A4158" s="6" t="inlineStr">
        <is>
          <t>2012-12-21</t>
        </is>
      </c>
      <c r="B4158" s="6" t="n">
        <v>4</v>
      </c>
      <c r="C4158" s="6" t="n">
        <v>0.42752</v>
      </c>
      <c r="D4158" s="6" t="n">
        <v>6.999999999999999e-05</v>
      </c>
      <c r="E4158" s="6">
        <f>C4158*sel_scale</f>
        <v/>
      </c>
      <c r="F4158" s="6">
        <f>IF(AND(B4158&gt;=10,B4158&lt;=14),sel_ev_daily*sel_dayshare/5,IF(OR(B4158&gt;=22,B4158&lt;=5),sel_ev_daily*(1-sel_dayshare)/8,0))</f>
        <v/>
      </c>
    </row>
    <row r="4159">
      <c r="A4159" s="6" t="inlineStr">
        <is>
          <t>2012-12-21</t>
        </is>
      </c>
      <c r="B4159" s="6" t="n">
        <v>5</v>
      </c>
      <c r="C4159" s="6" t="n">
        <v>0.46995</v>
      </c>
      <c r="D4159" s="6" t="n">
        <v>6.999999999999999e-05</v>
      </c>
      <c r="E4159" s="6">
        <f>C4159*sel_scale</f>
        <v/>
      </c>
      <c r="F4159" s="6">
        <f>IF(AND(B4159&gt;=10,B4159&lt;=14),sel_ev_daily*sel_dayshare/5,IF(OR(B4159&gt;=22,B4159&lt;=5),sel_ev_daily*(1-sel_dayshare)/8,0))</f>
        <v/>
      </c>
    </row>
    <row r="4160">
      <c r="A4160" s="6" t="inlineStr">
        <is>
          <t>2012-12-21</t>
        </is>
      </c>
      <c r="B4160" s="6" t="n">
        <v>6</v>
      </c>
      <c r="C4160" s="6" t="n">
        <v>0.57674</v>
      </c>
      <c r="D4160" s="6" t="n">
        <v>0.00583</v>
      </c>
      <c r="E4160" s="6">
        <f>C4160*sel_scale</f>
        <v/>
      </c>
      <c r="F4160" s="6">
        <f>IF(AND(B4160&gt;=10,B4160&lt;=14),sel_ev_daily*sel_dayshare/5,IF(OR(B4160&gt;=22,B4160&lt;=5),sel_ev_daily*(1-sel_dayshare)/8,0))</f>
        <v/>
      </c>
    </row>
    <row r="4161">
      <c r="A4161" s="6" t="inlineStr">
        <is>
          <t>2012-12-21</t>
        </is>
      </c>
      <c r="B4161" s="6" t="n">
        <v>7</v>
      </c>
      <c r="C4161" s="6" t="n">
        <v>0.61591</v>
      </c>
      <c r="D4161" s="6" t="n">
        <v>0.04243</v>
      </c>
      <c r="E4161" s="6">
        <f>C4161*sel_scale</f>
        <v/>
      </c>
      <c r="F4161" s="6">
        <f>IF(AND(B4161&gt;=10,B4161&lt;=14),sel_ev_daily*sel_dayshare/5,IF(OR(B4161&gt;=22,B4161&lt;=5),sel_ev_daily*(1-sel_dayshare)/8,0))</f>
        <v/>
      </c>
    </row>
    <row r="4162">
      <c r="A4162" s="6" t="inlineStr">
        <is>
          <t>2012-12-21</t>
        </is>
      </c>
      <c r="B4162" s="6" t="n">
        <v>8</v>
      </c>
      <c r="C4162" s="6" t="n">
        <v>0.59861</v>
      </c>
      <c r="D4162" s="6" t="n">
        <v>0.12462</v>
      </c>
      <c r="E4162" s="6">
        <f>C4162*sel_scale</f>
        <v/>
      </c>
      <c r="F4162" s="6">
        <f>IF(AND(B4162&gt;=10,B4162&lt;=14),sel_ev_daily*sel_dayshare/5,IF(OR(B4162&gt;=22,B4162&lt;=5),sel_ev_daily*(1-sel_dayshare)/8,0))</f>
        <v/>
      </c>
    </row>
    <row r="4163">
      <c r="A4163" s="6" t="inlineStr">
        <is>
          <t>2012-12-21</t>
        </is>
      </c>
      <c r="B4163" s="6" t="n">
        <v>9</v>
      </c>
      <c r="C4163" s="6" t="n">
        <v>0.58551</v>
      </c>
      <c r="D4163" s="6" t="n">
        <v>0.21495</v>
      </c>
      <c r="E4163" s="6">
        <f>C4163*sel_scale</f>
        <v/>
      </c>
      <c r="F4163" s="6">
        <f>IF(AND(B4163&gt;=10,B4163&lt;=14),sel_ev_daily*sel_dayshare/5,IF(OR(B4163&gt;=22,B4163&lt;=5),sel_ev_daily*(1-sel_dayshare)/8,0))</f>
        <v/>
      </c>
    </row>
    <row r="4164">
      <c r="A4164" s="6" t="inlineStr">
        <is>
          <t>2012-12-21</t>
        </is>
      </c>
      <c r="B4164" s="6" t="n">
        <v>10</v>
      </c>
      <c r="C4164" s="6" t="n">
        <v>0.53904</v>
      </c>
      <c r="D4164" s="6" t="n">
        <v>0.33535</v>
      </c>
      <c r="E4164" s="6">
        <f>C4164*sel_scale</f>
        <v/>
      </c>
      <c r="F4164" s="6">
        <f>IF(AND(B4164&gt;=10,B4164&lt;=14),sel_ev_daily*sel_dayshare/5,IF(OR(B4164&gt;=22,B4164&lt;=5),sel_ev_daily*(1-sel_dayshare)/8,0))</f>
        <v/>
      </c>
    </row>
    <row r="4165">
      <c r="A4165" s="6" t="inlineStr">
        <is>
          <t>2012-12-21</t>
        </is>
      </c>
      <c r="B4165" s="6" t="n">
        <v>11</v>
      </c>
      <c r="C4165" s="6" t="n">
        <v>0.56486</v>
      </c>
      <c r="D4165" s="6" t="n">
        <v>0.41987</v>
      </c>
      <c r="E4165" s="6">
        <f>C4165*sel_scale</f>
        <v/>
      </c>
      <c r="F4165" s="6">
        <f>IF(AND(B4165&gt;=10,B4165&lt;=14),sel_ev_daily*sel_dayshare/5,IF(OR(B4165&gt;=22,B4165&lt;=5),sel_ev_daily*(1-sel_dayshare)/8,0))</f>
        <v/>
      </c>
    </row>
    <row r="4166">
      <c r="A4166" s="6" t="inlineStr">
        <is>
          <t>2012-12-21</t>
        </is>
      </c>
      <c r="B4166" s="6" t="n">
        <v>12</v>
      </c>
      <c r="C4166" s="6" t="n">
        <v>0.59027</v>
      </c>
      <c r="D4166" s="6" t="n">
        <v>0.47575</v>
      </c>
      <c r="E4166" s="6">
        <f>C4166*sel_scale</f>
        <v/>
      </c>
      <c r="F4166" s="6">
        <f>IF(AND(B4166&gt;=10,B4166&lt;=14),sel_ev_daily*sel_dayshare/5,IF(OR(B4166&gt;=22,B4166&lt;=5),sel_ev_daily*(1-sel_dayshare)/8,0))</f>
        <v/>
      </c>
    </row>
    <row r="4167">
      <c r="A4167" s="6" t="inlineStr">
        <is>
          <t>2012-12-21</t>
        </is>
      </c>
      <c r="B4167" s="6" t="n">
        <v>13</v>
      </c>
      <c r="C4167" s="6" t="n">
        <v>0.57035</v>
      </c>
      <c r="D4167" s="6" t="n">
        <v>0.47632</v>
      </c>
      <c r="E4167" s="6">
        <f>C4167*sel_scale</f>
        <v/>
      </c>
      <c r="F4167" s="6">
        <f>IF(AND(B4167&gt;=10,B4167&lt;=14),sel_ev_daily*sel_dayshare/5,IF(OR(B4167&gt;=22,B4167&lt;=5),sel_ev_daily*(1-sel_dayshare)/8,0))</f>
        <v/>
      </c>
    </row>
    <row r="4168">
      <c r="A4168" s="6" t="inlineStr">
        <is>
          <t>2012-12-21</t>
        </is>
      </c>
      <c r="B4168" s="6" t="n">
        <v>14</v>
      </c>
      <c r="C4168" s="6" t="n">
        <v>0.52543</v>
      </c>
      <c r="D4168" s="6" t="n">
        <v>0.44015</v>
      </c>
      <c r="E4168" s="6">
        <f>C4168*sel_scale</f>
        <v/>
      </c>
      <c r="F4168" s="6">
        <f>IF(AND(B4168&gt;=10,B4168&lt;=14),sel_ev_daily*sel_dayshare/5,IF(OR(B4168&gt;=22,B4168&lt;=5),sel_ev_daily*(1-sel_dayshare)/8,0))</f>
        <v/>
      </c>
    </row>
    <row r="4169">
      <c r="A4169" s="6" t="inlineStr">
        <is>
          <t>2012-12-21</t>
        </is>
      </c>
      <c r="B4169" s="6" t="n">
        <v>15</v>
      </c>
      <c r="C4169" s="6" t="n">
        <v>0.55883</v>
      </c>
      <c r="D4169" s="6" t="n">
        <v>0.35569</v>
      </c>
      <c r="E4169" s="6">
        <f>C4169*sel_scale</f>
        <v/>
      </c>
      <c r="F4169" s="6">
        <f>IF(AND(B4169&gt;=10,B4169&lt;=14),sel_ev_daily*sel_dayshare/5,IF(OR(B4169&gt;=22,B4169&lt;=5),sel_ev_daily*(1-sel_dayshare)/8,0))</f>
        <v/>
      </c>
    </row>
    <row r="4170">
      <c r="A4170" s="6" t="inlineStr">
        <is>
          <t>2012-12-21</t>
        </is>
      </c>
      <c r="B4170" s="6" t="n">
        <v>16</v>
      </c>
      <c r="C4170" s="6" t="n">
        <v>0.59177</v>
      </c>
      <c r="D4170" s="6" t="n">
        <v>0.27202</v>
      </c>
      <c r="E4170" s="6">
        <f>C4170*sel_scale</f>
        <v/>
      </c>
      <c r="F4170" s="6">
        <f>IF(AND(B4170&gt;=10,B4170&lt;=14),sel_ev_daily*sel_dayshare/5,IF(OR(B4170&gt;=22,B4170&lt;=5),sel_ev_daily*(1-sel_dayshare)/8,0))</f>
        <v/>
      </c>
    </row>
    <row r="4171">
      <c r="A4171" s="6" t="inlineStr">
        <is>
          <t>2012-12-21</t>
        </is>
      </c>
      <c r="B4171" s="6" t="n">
        <v>17</v>
      </c>
      <c r="C4171" s="6" t="n">
        <v>0.66717</v>
      </c>
      <c r="D4171" s="6" t="n">
        <v>0.16771</v>
      </c>
      <c r="E4171" s="6">
        <f>C4171*sel_scale</f>
        <v/>
      </c>
      <c r="F4171" s="6">
        <f>IF(AND(B4171&gt;=10,B4171&lt;=14),sel_ev_daily*sel_dayshare/5,IF(OR(B4171&gt;=22,B4171&lt;=5),sel_ev_daily*(1-sel_dayshare)/8,0))</f>
        <v/>
      </c>
    </row>
    <row r="4172">
      <c r="A4172" s="6" t="inlineStr">
        <is>
          <t>2012-12-21</t>
        </is>
      </c>
      <c r="B4172" s="6" t="n">
        <v>18</v>
      </c>
      <c r="C4172" s="6" t="n">
        <v>0.71347</v>
      </c>
      <c r="D4172" s="6" t="n">
        <v>0.07242999999999999</v>
      </c>
      <c r="E4172" s="6">
        <f>C4172*sel_scale</f>
        <v/>
      </c>
      <c r="F4172" s="6">
        <f>IF(AND(B4172&gt;=10,B4172&lt;=14),sel_ev_daily*sel_dayshare/5,IF(OR(B4172&gt;=22,B4172&lt;=5),sel_ev_daily*(1-sel_dayshare)/8,0))</f>
        <v/>
      </c>
    </row>
    <row r="4173">
      <c r="A4173" s="6" t="inlineStr">
        <is>
          <t>2012-12-21</t>
        </is>
      </c>
      <c r="B4173" s="6" t="n">
        <v>19</v>
      </c>
      <c r="C4173" s="6" t="n">
        <v>0.73883</v>
      </c>
      <c r="D4173" s="6" t="n">
        <v>0.00886</v>
      </c>
      <c r="E4173" s="6">
        <f>C4173*sel_scale</f>
        <v/>
      </c>
      <c r="F4173" s="6">
        <f>IF(AND(B4173&gt;=10,B4173&lt;=14),sel_ev_daily*sel_dayshare/5,IF(OR(B4173&gt;=22,B4173&lt;=5),sel_ev_daily*(1-sel_dayshare)/8,0))</f>
        <v/>
      </c>
    </row>
    <row r="4174">
      <c r="A4174" s="6" t="inlineStr">
        <is>
          <t>2012-12-21</t>
        </is>
      </c>
      <c r="B4174" s="6" t="n">
        <v>20</v>
      </c>
      <c r="C4174" s="6" t="n">
        <v>0.79321</v>
      </c>
      <c r="D4174" s="6" t="n">
        <v>8.000000000000001e-05</v>
      </c>
      <c r="E4174" s="6">
        <f>C4174*sel_scale</f>
        <v/>
      </c>
      <c r="F4174" s="6">
        <f>IF(AND(B4174&gt;=10,B4174&lt;=14),sel_ev_daily*sel_dayshare/5,IF(OR(B4174&gt;=22,B4174&lt;=5),sel_ev_daily*(1-sel_dayshare)/8,0))</f>
        <v/>
      </c>
    </row>
    <row r="4175">
      <c r="A4175" s="6" t="inlineStr">
        <is>
          <t>2012-12-21</t>
        </is>
      </c>
      <c r="B4175" s="6" t="n">
        <v>21</v>
      </c>
      <c r="C4175" s="6" t="n">
        <v>0.7924</v>
      </c>
      <c r="D4175" s="6" t="n">
        <v>9.000000000000001e-05</v>
      </c>
      <c r="E4175" s="6">
        <f>C4175*sel_scale</f>
        <v/>
      </c>
      <c r="F4175" s="6">
        <f>IF(AND(B4175&gt;=10,B4175&lt;=14),sel_ev_daily*sel_dayshare/5,IF(OR(B4175&gt;=22,B4175&lt;=5),sel_ev_daily*(1-sel_dayshare)/8,0))</f>
        <v/>
      </c>
    </row>
    <row r="4176">
      <c r="A4176" s="6" t="inlineStr">
        <is>
          <t>2012-12-21</t>
        </is>
      </c>
      <c r="B4176" s="6" t="n">
        <v>22</v>
      </c>
      <c r="C4176" s="6" t="n">
        <v>0.76696</v>
      </c>
      <c r="D4176" s="6" t="n">
        <v>0.00012</v>
      </c>
      <c r="E4176" s="6">
        <f>C4176*sel_scale</f>
        <v/>
      </c>
      <c r="F4176" s="6">
        <f>IF(AND(B4176&gt;=10,B4176&lt;=14),sel_ev_daily*sel_dayshare/5,IF(OR(B4176&gt;=22,B4176&lt;=5),sel_ev_daily*(1-sel_dayshare)/8,0))</f>
        <v/>
      </c>
    </row>
    <row r="4177">
      <c r="A4177" s="6" t="inlineStr">
        <is>
          <t>2012-12-21</t>
        </is>
      </c>
      <c r="B4177" s="6" t="n">
        <v>23</v>
      </c>
      <c r="C4177" s="6" t="n">
        <v>0.73591</v>
      </c>
      <c r="D4177" s="6" t="n">
        <v>0.00011</v>
      </c>
      <c r="E4177" s="6">
        <f>C4177*sel_scale</f>
        <v/>
      </c>
      <c r="F4177" s="6">
        <f>IF(AND(B4177&gt;=10,B4177&lt;=14),sel_ev_daily*sel_dayshare/5,IF(OR(B4177&gt;=22,B4177&lt;=5),sel_ev_daily*(1-sel_dayshare)/8,0))</f>
        <v/>
      </c>
    </row>
    <row r="4178">
      <c r="A4178" s="6" t="inlineStr">
        <is>
          <t>2012-12-22</t>
        </is>
      </c>
      <c r="B4178" s="6" t="n">
        <v>0</v>
      </c>
      <c r="C4178" s="6" t="n">
        <v>0.84114</v>
      </c>
      <c r="D4178" s="6" t="n">
        <v>9.000000000000001e-05</v>
      </c>
      <c r="E4178" s="6">
        <f>C4178*sel_scale</f>
        <v/>
      </c>
      <c r="F4178" s="6">
        <f>IF(AND(B4178&gt;=10,B4178&lt;=14),sel_ev_daily*sel_dayshare/5,IF(OR(B4178&gt;=22,B4178&lt;=5),sel_ev_daily*(1-sel_dayshare)/8,0))</f>
        <v/>
      </c>
    </row>
    <row r="4179">
      <c r="A4179" s="6" t="inlineStr">
        <is>
          <t>2012-12-22</t>
        </is>
      </c>
      <c r="B4179" s="6" t="n">
        <v>1</v>
      </c>
      <c r="C4179" s="6" t="n">
        <v>0.77643</v>
      </c>
      <c r="D4179" s="6" t="n">
        <v>5e-05</v>
      </c>
      <c r="E4179" s="6">
        <f>C4179*sel_scale</f>
        <v/>
      </c>
      <c r="F4179" s="6">
        <f>IF(AND(B4179&gt;=10,B4179&lt;=14),sel_ev_daily*sel_dayshare/5,IF(OR(B4179&gt;=22,B4179&lt;=5),sel_ev_daily*(1-sel_dayshare)/8,0))</f>
        <v/>
      </c>
    </row>
    <row r="4180">
      <c r="A4180" s="6" t="inlineStr">
        <is>
          <t>2012-12-22</t>
        </is>
      </c>
      <c r="B4180" s="6" t="n">
        <v>2</v>
      </c>
      <c r="C4180" s="6" t="n">
        <v>0.5402400000000001</v>
      </c>
      <c r="D4180" s="6" t="n">
        <v>9.000000000000001e-05</v>
      </c>
      <c r="E4180" s="6">
        <f>C4180*sel_scale</f>
        <v/>
      </c>
      <c r="F4180" s="6">
        <f>IF(AND(B4180&gt;=10,B4180&lt;=14),sel_ev_daily*sel_dayshare/5,IF(OR(B4180&gt;=22,B4180&lt;=5),sel_ev_daily*(1-sel_dayshare)/8,0))</f>
        <v/>
      </c>
    </row>
    <row r="4181">
      <c r="A4181" s="6" t="inlineStr">
        <is>
          <t>2012-12-22</t>
        </is>
      </c>
      <c r="B4181" s="6" t="n">
        <v>3</v>
      </c>
      <c r="C4181" s="6" t="n">
        <v>0.44696</v>
      </c>
      <c r="D4181" s="6" t="n">
        <v>3e-05</v>
      </c>
      <c r="E4181" s="6">
        <f>C4181*sel_scale</f>
        <v/>
      </c>
      <c r="F4181" s="6">
        <f>IF(AND(B4181&gt;=10,B4181&lt;=14),sel_ev_daily*sel_dayshare/5,IF(OR(B4181&gt;=22,B4181&lt;=5),sel_ev_daily*(1-sel_dayshare)/8,0))</f>
        <v/>
      </c>
    </row>
    <row r="4182">
      <c r="A4182" s="6" t="inlineStr">
        <is>
          <t>2012-12-22</t>
        </is>
      </c>
      <c r="B4182" s="6" t="n">
        <v>4</v>
      </c>
      <c r="C4182" s="6" t="n">
        <v>0.4326</v>
      </c>
      <c r="D4182" s="6" t="n">
        <v>0.0001</v>
      </c>
      <c r="E4182" s="6">
        <f>C4182*sel_scale</f>
        <v/>
      </c>
      <c r="F4182" s="6">
        <f>IF(AND(B4182&gt;=10,B4182&lt;=14),sel_ev_daily*sel_dayshare/5,IF(OR(B4182&gt;=22,B4182&lt;=5),sel_ev_daily*(1-sel_dayshare)/8,0))</f>
        <v/>
      </c>
    </row>
    <row r="4183">
      <c r="A4183" s="6" t="inlineStr">
        <is>
          <t>2012-12-22</t>
        </is>
      </c>
      <c r="B4183" s="6" t="n">
        <v>5</v>
      </c>
      <c r="C4183" s="6" t="n">
        <v>0.43549</v>
      </c>
      <c r="D4183" s="6" t="n">
        <v>6.999999999999999e-05</v>
      </c>
      <c r="E4183" s="6">
        <f>C4183*sel_scale</f>
        <v/>
      </c>
      <c r="F4183" s="6">
        <f>IF(AND(B4183&gt;=10,B4183&lt;=14),sel_ev_daily*sel_dayshare/5,IF(OR(B4183&gt;=22,B4183&lt;=5),sel_ev_daily*(1-sel_dayshare)/8,0))</f>
        <v/>
      </c>
    </row>
    <row r="4184">
      <c r="A4184" s="6" t="inlineStr">
        <is>
          <t>2012-12-22</t>
        </is>
      </c>
      <c r="B4184" s="6" t="n">
        <v>6</v>
      </c>
      <c r="C4184" s="6" t="n">
        <v>0.48079</v>
      </c>
      <c r="D4184" s="6" t="n">
        <v>0.0118</v>
      </c>
      <c r="E4184" s="6">
        <f>C4184*sel_scale</f>
        <v/>
      </c>
      <c r="F4184" s="6">
        <f>IF(AND(B4184&gt;=10,B4184&lt;=14),sel_ev_daily*sel_dayshare/5,IF(OR(B4184&gt;=22,B4184&lt;=5),sel_ev_daily*(1-sel_dayshare)/8,0))</f>
        <v/>
      </c>
    </row>
    <row r="4185">
      <c r="A4185" s="6" t="inlineStr">
        <is>
          <t>2012-12-22</t>
        </is>
      </c>
      <c r="B4185" s="6" t="n">
        <v>7</v>
      </c>
      <c r="C4185" s="6" t="n">
        <v>0.57333</v>
      </c>
      <c r="D4185" s="6" t="n">
        <v>0.06759</v>
      </c>
      <c r="E4185" s="6">
        <f>C4185*sel_scale</f>
        <v/>
      </c>
      <c r="F4185" s="6">
        <f>IF(AND(B4185&gt;=10,B4185&lt;=14),sel_ev_daily*sel_dayshare/5,IF(OR(B4185&gt;=22,B4185&lt;=5),sel_ev_daily*(1-sel_dayshare)/8,0))</f>
        <v/>
      </c>
    </row>
    <row r="4186">
      <c r="A4186" s="6" t="inlineStr">
        <is>
          <t>2012-12-22</t>
        </is>
      </c>
      <c r="B4186" s="6" t="n">
        <v>8</v>
      </c>
      <c r="C4186" s="6" t="n">
        <v>0.59089</v>
      </c>
      <c r="D4186" s="6" t="n">
        <v>0.13759</v>
      </c>
      <c r="E4186" s="6">
        <f>C4186*sel_scale</f>
        <v/>
      </c>
      <c r="F4186" s="6">
        <f>IF(AND(B4186&gt;=10,B4186&lt;=14),sel_ev_daily*sel_dayshare/5,IF(OR(B4186&gt;=22,B4186&lt;=5),sel_ev_daily*(1-sel_dayshare)/8,0))</f>
        <v/>
      </c>
    </row>
    <row r="4187">
      <c r="A4187" s="6" t="inlineStr">
        <is>
          <t>2012-12-22</t>
        </is>
      </c>
      <c r="B4187" s="6" t="n">
        <v>9</v>
      </c>
      <c r="C4187" s="6" t="n">
        <v>0.65821</v>
      </c>
      <c r="D4187" s="6" t="n">
        <v>0.17041</v>
      </c>
      <c r="E4187" s="6">
        <f>C4187*sel_scale</f>
        <v/>
      </c>
      <c r="F4187" s="6">
        <f>IF(AND(B4187&gt;=10,B4187&lt;=14),sel_ev_daily*sel_dayshare/5,IF(OR(B4187&gt;=22,B4187&lt;=5),sel_ev_daily*(1-sel_dayshare)/8,0))</f>
        <v/>
      </c>
    </row>
    <row r="4188">
      <c r="A4188" s="6" t="inlineStr">
        <is>
          <t>2012-12-22</t>
        </is>
      </c>
      <c r="B4188" s="6" t="n">
        <v>10</v>
      </c>
      <c r="C4188" s="6" t="n">
        <v>0.6509</v>
      </c>
      <c r="D4188" s="6" t="n">
        <v>0.2239</v>
      </c>
      <c r="E4188" s="6">
        <f>C4188*sel_scale</f>
        <v/>
      </c>
      <c r="F4188" s="6">
        <f>IF(AND(B4188&gt;=10,B4188&lt;=14),sel_ev_daily*sel_dayshare/5,IF(OR(B4188&gt;=22,B4188&lt;=5),sel_ev_daily*(1-sel_dayshare)/8,0))</f>
        <v/>
      </c>
    </row>
    <row r="4189">
      <c r="A4189" s="6" t="inlineStr">
        <is>
          <t>2012-12-22</t>
        </is>
      </c>
      <c r="B4189" s="6" t="n">
        <v>11</v>
      </c>
      <c r="C4189" s="6" t="n">
        <v>0.65974</v>
      </c>
      <c r="D4189" s="6" t="n">
        <v>0.28381</v>
      </c>
      <c r="E4189" s="6">
        <f>C4189*sel_scale</f>
        <v/>
      </c>
      <c r="F4189" s="6">
        <f>IF(AND(B4189&gt;=10,B4189&lt;=14),sel_ev_daily*sel_dayshare/5,IF(OR(B4189&gt;=22,B4189&lt;=5),sel_ev_daily*(1-sel_dayshare)/8,0))</f>
        <v/>
      </c>
    </row>
    <row r="4190">
      <c r="A4190" s="6" t="inlineStr">
        <is>
          <t>2012-12-22</t>
        </is>
      </c>
      <c r="B4190" s="6" t="n">
        <v>12</v>
      </c>
      <c r="C4190" s="6" t="n">
        <v>0.6508</v>
      </c>
      <c r="D4190" s="6" t="n">
        <v>0.29418</v>
      </c>
      <c r="E4190" s="6">
        <f>C4190*sel_scale</f>
        <v/>
      </c>
      <c r="F4190" s="6">
        <f>IF(AND(B4190&gt;=10,B4190&lt;=14),sel_ev_daily*sel_dayshare/5,IF(OR(B4190&gt;=22,B4190&lt;=5),sel_ev_daily*(1-sel_dayshare)/8,0))</f>
        <v/>
      </c>
    </row>
    <row r="4191">
      <c r="A4191" s="6" t="inlineStr">
        <is>
          <t>2012-12-22</t>
        </is>
      </c>
      <c r="B4191" s="6" t="n">
        <v>13</v>
      </c>
      <c r="C4191" s="6" t="n">
        <v>0.62904</v>
      </c>
      <c r="D4191" s="6" t="n">
        <v>0.3909</v>
      </c>
      <c r="E4191" s="6">
        <f>C4191*sel_scale</f>
        <v/>
      </c>
      <c r="F4191" s="6">
        <f>IF(AND(B4191&gt;=10,B4191&lt;=14),sel_ev_daily*sel_dayshare/5,IF(OR(B4191&gt;=22,B4191&lt;=5),sel_ev_daily*(1-sel_dayshare)/8,0))</f>
        <v/>
      </c>
    </row>
    <row r="4192">
      <c r="A4192" s="6" t="inlineStr">
        <is>
          <t>2012-12-22</t>
        </is>
      </c>
      <c r="B4192" s="6" t="n">
        <v>14</v>
      </c>
      <c r="C4192" s="6" t="n">
        <v>0.64783</v>
      </c>
      <c r="D4192" s="6" t="n">
        <v>0.45907</v>
      </c>
      <c r="E4192" s="6">
        <f>C4192*sel_scale</f>
        <v/>
      </c>
      <c r="F4192" s="6">
        <f>IF(AND(B4192&gt;=10,B4192&lt;=14),sel_ev_daily*sel_dayshare/5,IF(OR(B4192&gt;=22,B4192&lt;=5),sel_ev_daily*(1-sel_dayshare)/8,0))</f>
        <v/>
      </c>
    </row>
    <row r="4193">
      <c r="A4193" s="6" t="inlineStr">
        <is>
          <t>2012-12-22</t>
        </is>
      </c>
      <c r="B4193" s="6" t="n">
        <v>15</v>
      </c>
      <c r="C4193" s="6" t="n">
        <v>0.69202</v>
      </c>
      <c r="D4193" s="6" t="n">
        <v>0.51616</v>
      </c>
      <c r="E4193" s="6">
        <f>C4193*sel_scale</f>
        <v/>
      </c>
      <c r="F4193" s="6">
        <f>IF(AND(B4193&gt;=10,B4193&lt;=14),sel_ev_daily*sel_dayshare/5,IF(OR(B4193&gt;=22,B4193&lt;=5),sel_ev_daily*(1-sel_dayshare)/8,0))</f>
        <v/>
      </c>
    </row>
    <row r="4194">
      <c r="A4194" s="6" t="inlineStr">
        <is>
          <t>2012-12-22</t>
        </is>
      </c>
      <c r="B4194" s="6" t="n">
        <v>16</v>
      </c>
      <c r="C4194" s="6" t="n">
        <v>0.75165</v>
      </c>
      <c r="D4194" s="6" t="n">
        <v>0.39681</v>
      </c>
      <c r="E4194" s="6">
        <f>C4194*sel_scale</f>
        <v/>
      </c>
      <c r="F4194" s="6">
        <f>IF(AND(B4194&gt;=10,B4194&lt;=14),sel_ev_daily*sel_dayshare/5,IF(OR(B4194&gt;=22,B4194&lt;=5),sel_ev_daily*(1-sel_dayshare)/8,0))</f>
        <v/>
      </c>
    </row>
    <row r="4195">
      <c r="A4195" s="6" t="inlineStr">
        <is>
          <t>2012-12-22</t>
        </is>
      </c>
      <c r="B4195" s="6" t="n">
        <v>17</v>
      </c>
      <c r="C4195" s="6" t="n">
        <v>0.78187</v>
      </c>
      <c r="D4195" s="6" t="n">
        <v>0.17319</v>
      </c>
      <c r="E4195" s="6">
        <f>C4195*sel_scale</f>
        <v/>
      </c>
      <c r="F4195" s="6">
        <f>IF(AND(B4195&gt;=10,B4195&lt;=14),sel_ev_daily*sel_dayshare/5,IF(OR(B4195&gt;=22,B4195&lt;=5),sel_ev_daily*(1-sel_dayshare)/8,0))</f>
        <v/>
      </c>
    </row>
    <row r="4196">
      <c r="A4196" s="6" t="inlineStr">
        <is>
          <t>2012-12-22</t>
        </is>
      </c>
      <c r="B4196" s="6" t="n">
        <v>18</v>
      </c>
      <c r="C4196" s="6" t="n">
        <v>0.89758</v>
      </c>
      <c r="D4196" s="6" t="n">
        <v>0.05684</v>
      </c>
      <c r="E4196" s="6">
        <f>C4196*sel_scale</f>
        <v/>
      </c>
      <c r="F4196" s="6">
        <f>IF(AND(B4196&gt;=10,B4196&lt;=14),sel_ev_daily*sel_dayshare/5,IF(OR(B4196&gt;=22,B4196&lt;=5),sel_ev_daily*(1-sel_dayshare)/8,0))</f>
        <v/>
      </c>
    </row>
    <row r="4197">
      <c r="A4197" s="6" t="inlineStr">
        <is>
          <t>2012-12-22</t>
        </is>
      </c>
      <c r="B4197" s="6" t="n">
        <v>19</v>
      </c>
      <c r="C4197" s="6" t="n">
        <v>0.8420800000000001</v>
      </c>
      <c r="D4197" s="6" t="n">
        <v>0.00756</v>
      </c>
      <c r="E4197" s="6">
        <f>C4197*sel_scale</f>
        <v/>
      </c>
      <c r="F4197" s="6">
        <f>IF(AND(B4197&gt;=10,B4197&lt;=14),sel_ev_daily*sel_dayshare/5,IF(OR(B4197&gt;=22,B4197&lt;=5),sel_ev_daily*(1-sel_dayshare)/8,0))</f>
        <v/>
      </c>
    </row>
    <row r="4198">
      <c r="A4198" s="6" t="inlineStr">
        <is>
          <t>2012-12-22</t>
        </is>
      </c>
      <c r="B4198" s="6" t="n">
        <v>20</v>
      </c>
      <c r="C4198" s="6" t="n">
        <v>0.86044</v>
      </c>
      <c r="D4198" s="6" t="n">
        <v>0.00011</v>
      </c>
      <c r="E4198" s="6">
        <f>C4198*sel_scale</f>
        <v/>
      </c>
      <c r="F4198" s="6">
        <f>IF(AND(B4198&gt;=10,B4198&lt;=14),sel_ev_daily*sel_dayshare/5,IF(OR(B4198&gt;=22,B4198&lt;=5),sel_ev_daily*(1-sel_dayshare)/8,0))</f>
        <v/>
      </c>
    </row>
    <row r="4199">
      <c r="A4199" s="6" t="inlineStr">
        <is>
          <t>2012-12-22</t>
        </is>
      </c>
      <c r="B4199" s="6" t="n">
        <v>21</v>
      </c>
      <c r="C4199" s="6" t="n">
        <v>0.792</v>
      </c>
      <c r="D4199" s="6" t="n">
        <v>5e-05</v>
      </c>
      <c r="E4199" s="6">
        <f>C4199*sel_scale</f>
        <v/>
      </c>
      <c r="F4199" s="6">
        <f>IF(AND(B4199&gt;=10,B4199&lt;=14),sel_ev_daily*sel_dayshare/5,IF(OR(B4199&gt;=22,B4199&lt;=5),sel_ev_daily*(1-sel_dayshare)/8,0))</f>
        <v/>
      </c>
    </row>
    <row r="4200">
      <c r="A4200" s="6" t="inlineStr">
        <is>
          <t>2012-12-22</t>
        </is>
      </c>
      <c r="B4200" s="6" t="n">
        <v>22</v>
      </c>
      <c r="C4200" s="6" t="n">
        <v>0.77903</v>
      </c>
      <c r="D4200" s="6" t="n">
        <v>0.00013</v>
      </c>
      <c r="E4200" s="6">
        <f>C4200*sel_scale</f>
        <v/>
      </c>
      <c r="F4200" s="6">
        <f>IF(AND(B4200&gt;=10,B4200&lt;=14),sel_ev_daily*sel_dayshare/5,IF(OR(B4200&gt;=22,B4200&lt;=5),sel_ev_daily*(1-sel_dayshare)/8,0))</f>
        <v/>
      </c>
    </row>
    <row r="4201">
      <c r="A4201" s="6" t="inlineStr">
        <is>
          <t>2012-12-22</t>
        </is>
      </c>
      <c r="B4201" s="6" t="n">
        <v>23</v>
      </c>
      <c r="C4201" s="6" t="n">
        <v>0.80014</v>
      </c>
      <c r="D4201" s="6" t="n">
        <v>3e-05</v>
      </c>
      <c r="E4201" s="6">
        <f>C4201*sel_scale</f>
        <v/>
      </c>
      <c r="F4201" s="6">
        <f>IF(AND(B4201&gt;=10,B4201&lt;=14),sel_ev_daily*sel_dayshare/5,IF(OR(B4201&gt;=22,B4201&lt;=5),sel_ev_daily*(1-sel_dayshare)/8,0))</f>
        <v/>
      </c>
    </row>
    <row r="4202">
      <c r="A4202" s="6" t="inlineStr">
        <is>
          <t>2012-12-23</t>
        </is>
      </c>
      <c r="B4202" s="6" t="n">
        <v>0</v>
      </c>
      <c r="C4202" s="6" t="n">
        <v>0.83179</v>
      </c>
      <c r="D4202" s="6" t="n">
        <v>8.000000000000001e-05</v>
      </c>
      <c r="E4202" s="6">
        <f>C4202*sel_scale</f>
        <v/>
      </c>
      <c r="F4202" s="6">
        <f>IF(AND(B4202&gt;=10,B4202&lt;=14),sel_ev_daily*sel_dayshare/5,IF(OR(B4202&gt;=22,B4202&lt;=5),sel_ev_daily*(1-sel_dayshare)/8,0))</f>
        <v/>
      </c>
    </row>
    <row r="4203">
      <c r="A4203" s="6" t="inlineStr">
        <is>
          <t>2012-12-23</t>
        </is>
      </c>
      <c r="B4203" s="6" t="n">
        <v>1</v>
      </c>
      <c r="C4203" s="6" t="n">
        <v>0.79937</v>
      </c>
      <c r="D4203" s="6" t="n">
        <v>6e-05</v>
      </c>
      <c r="E4203" s="6">
        <f>C4203*sel_scale</f>
        <v/>
      </c>
      <c r="F4203" s="6">
        <f>IF(AND(B4203&gt;=10,B4203&lt;=14),sel_ev_daily*sel_dayshare/5,IF(OR(B4203&gt;=22,B4203&lt;=5),sel_ev_daily*(1-sel_dayshare)/8,0))</f>
        <v/>
      </c>
    </row>
    <row r="4204">
      <c r="A4204" s="6" t="inlineStr">
        <is>
          <t>2012-12-23</t>
        </is>
      </c>
      <c r="B4204" s="6" t="n">
        <v>2</v>
      </c>
      <c r="C4204" s="6" t="n">
        <v>0.52467</v>
      </c>
      <c r="D4204" s="6" t="n">
        <v>2e-05</v>
      </c>
      <c r="E4204" s="6">
        <f>C4204*sel_scale</f>
        <v/>
      </c>
      <c r="F4204" s="6">
        <f>IF(AND(B4204&gt;=10,B4204&lt;=14),sel_ev_daily*sel_dayshare/5,IF(OR(B4204&gt;=22,B4204&lt;=5),sel_ev_daily*(1-sel_dayshare)/8,0))</f>
        <v/>
      </c>
    </row>
    <row r="4205">
      <c r="A4205" s="6" t="inlineStr">
        <is>
          <t>2012-12-23</t>
        </is>
      </c>
      <c r="B4205" s="6" t="n">
        <v>3</v>
      </c>
      <c r="C4205" s="6" t="n">
        <v>0.46524</v>
      </c>
      <c r="D4205" s="6" t="n">
        <v>6e-05</v>
      </c>
      <c r="E4205" s="6">
        <f>C4205*sel_scale</f>
        <v/>
      </c>
      <c r="F4205" s="6">
        <f>IF(AND(B4205&gt;=10,B4205&lt;=14),sel_ev_daily*sel_dayshare/5,IF(OR(B4205&gt;=22,B4205&lt;=5),sel_ev_daily*(1-sel_dayshare)/8,0))</f>
        <v/>
      </c>
    </row>
    <row r="4206">
      <c r="A4206" s="6" t="inlineStr">
        <is>
          <t>2012-12-23</t>
        </is>
      </c>
      <c r="B4206" s="6" t="n">
        <v>4</v>
      </c>
      <c r="C4206" s="6" t="n">
        <v>0.42428</v>
      </c>
      <c r="D4206" s="6" t="n">
        <v>6.999999999999999e-05</v>
      </c>
      <c r="E4206" s="6">
        <f>C4206*sel_scale</f>
        <v/>
      </c>
      <c r="F4206" s="6">
        <f>IF(AND(B4206&gt;=10,B4206&lt;=14),sel_ev_daily*sel_dayshare/5,IF(OR(B4206&gt;=22,B4206&lt;=5),sel_ev_daily*(1-sel_dayshare)/8,0))</f>
        <v/>
      </c>
    </row>
    <row r="4207">
      <c r="A4207" s="6" t="inlineStr">
        <is>
          <t>2012-12-23</t>
        </is>
      </c>
      <c r="B4207" s="6" t="n">
        <v>5</v>
      </c>
      <c r="C4207" s="6" t="n">
        <v>0.46863</v>
      </c>
      <c r="D4207" s="6" t="n">
        <v>0.0001</v>
      </c>
      <c r="E4207" s="6">
        <f>C4207*sel_scale</f>
        <v/>
      </c>
      <c r="F4207" s="6">
        <f>IF(AND(B4207&gt;=10,B4207&lt;=14),sel_ev_daily*sel_dayshare/5,IF(OR(B4207&gt;=22,B4207&lt;=5),sel_ev_daily*(1-sel_dayshare)/8,0))</f>
        <v/>
      </c>
    </row>
    <row r="4208">
      <c r="A4208" s="6" t="inlineStr">
        <is>
          <t>2012-12-23</t>
        </is>
      </c>
      <c r="B4208" s="6" t="n">
        <v>6</v>
      </c>
      <c r="C4208" s="6" t="n">
        <v>0.49797</v>
      </c>
      <c r="D4208" s="6" t="n">
        <v>0.02573</v>
      </c>
      <c r="E4208" s="6">
        <f>C4208*sel_scale</f>
        <v/>
      </c>
      <c r="F4208" s="6">
        <f>IF(AND(B4208&gt;=10,B4208&lt;=14),sel_ev_daily*sel_dayshare/5,IF(OR(B4208&gt;=22,B4208&lt;=5),sel_ev_daily*(1-sel_dayshare)/8,0))</f>
        <v/>
      </c>
    </row>
    <row r="4209">
      <c r="A4209" s="6" t="inlineStr">
        <is>
          <t>2012-12-23</t>
        </is>
      </c>
      <c r="B4209" s="6" t="n">
        <v>7</v>
      </c>
      <c r="C4209" s="6" t="n">
        <v>0.5531700000000001</v>
      </c>
      <c r="D4209" s="6" t="n">
        <v>0.12914</v>
      </c>
      <c r="E4209" s="6">
        <f>C4209*sel_scale</f>
        <v/>
      </c>
      <c r="F4209" s="6">
        <f>IF(AND(B4209&gt;=10,B4209&lt;=14),sel_ev_daily*sel_dayshare/5,IF(OR(B4209&gt;=22,B4209&lt;=5),sel_ev_daily*(1-sel_dayshare)/8,0))</f>
        <v/>
      </c>
    </row>
    <row r="4210">
      <c r="A4210" s="6" t="inlineStr">
        <is>
          <t>2012-12-23</t>
        </is>
      </c>
      <c r="B4210" s="6" t="n">
        <v>8</v>
      </c>
      <c r="C4210" s="6" t="n">
        <v>0.64921</v>
      </c>
      <c r="D4210" s="6" t="n">
        <v>0.28736</v>
      </c>
      <c r="E4210" s="6">
        <f>C4210*sel_scale</f>
        <v/>
      </c>
      <c r="F4210" s="6">
        <f>IF(AND(B4210&gt;=10,B4210&lt;=14),sel_ev_daily*sel_dayshare/5,IF(OR(B4210&gt;=22,B4210&lt;=5),sel_ev_daily*(1-sel_dayshare)/8,0))</f>
        <v/>
      </c>
    </row>
    <row r="4211">
      <c r="A4211" s="6" t="inlineStr">
        <is>
          <t>2012-12-23</t>
        </is>
      </c>
      <c r="B4211" s="6" t="n">
        <v>9</v>
      </c>
      <c r="C4211" s="6" t="n">
        <v>0.7549</v>
      </c>
      <c r="D4211" s="6" t="n">
        <v>0.46517</v>
      </c>
      <c r="E4211" s="6">
        <f>C4211*sel_scale</f>
        <v/>
      </c>
      <c r="F4211" s="6">
        <f>IF(AND(B4211&gt;=10,B4211&lt;=14),sel_ev_daily*sel_dayshare/5,IF(OR(B4211&gt;=22,B4211&lt;=5),sel_ev_daily*(1-sel_dayshare)/8,0))</f>
        <v/>
      </c>
    </row>
    <row r="4212">
      <c r="A4212" s="6" t="inlineStr">
        <is>
          <t>2012-12-23</t>
        </is>
      </c>
      <c r="B4212" s="6" t="n">
        <v>10</v>
      </c>
      <c r="C4212" s="6" t="n">
        <v>0.8323199999999999</v>
      </c>
      <c r="D4212" s="6" t="n">
        <v>0.6029600000000001</v>
      </c>
      <c r="E4212" s="6">
        <f>C4212*sel_scale</f>
        <v/>
      </c>
      <c r="F4212" s="6">
        <f>IF(AND(B4212&gt;=10,B4212&lt;=14),sel_ev_daily*sel_dayshare/5,IF(OR(B4212&gt;=22,B4212&lt;=5),sel_ev_daily*(1-sel_dayshare)/8,0))</f>
        <v/>
      </c>
    </row>
    <row r="4213">
      <c r="A4213" s="6" t="inlineStr">
        <is>
          <t>2012-12-23</t>
        </is>
      </c>
      <c r="B4213" s="6" t="n">
        <v>11</v>
      </c>
      <c r="C4213" s="6" t="n">
        <v>1.00192</v>
      </c>
      <c r="D4213" s="6" t="n">
        <v>0.69486</v>
      </c>
      <c r="E4213" s="6">
        <f>C4213*sel_scale</f>
        <v/>
      </c>
      <c r="F4213" s="6">
        <f>IF(AND(B4213&gt;=10,B4213&lt;=14),sel_ev_daily*sel_dayshare/5,IF(OR(B4213&gt;=22,B4213&lt;=5),sel_ev_daily*(1-sel_dayshare)/8,0))</f>
        <v/>
      </c>
    </row>
    <row r="4214">
      <c r="A4214" s="6" t="inlineStr">
        <is>
          <t>2012-12-23</t>
        </is>
      </c>
      <c r="B4214" s="6" t="n">
        <v>12</v>
      </c>
      <c r="C4214" s="6" t="n">
        <v>1.15757</v>
      </c>
      <c r="D4214" s="6" t="n">
        <v>0.74302</v>
      </c>
      <c r="E4214" s="6">
        <f>C4214*sel_scale</f>
        <v/>
      </c>
      <c r="F4214" s="6">
        <f>IF(AND(B4214&gt;=10,B4214&lt;=14),sel_ev_daily*sel_dayshare/5,IF(OR(B4214&gt;=22,B4214&lt;=5),sel_ev_daily*(1-sel_dayshare)/8,0))</f>
        <v/>
      </c>
    </row>
    <row r="4215">
      <c r="A4215" s="6" t="inlineStr">
        <is>
          <t>2012-12-23</t>
        </is>
      </c>
      <c r="B4215" s="6" t="n">
        <v>13</v>
      </c>
      <c r="C4215" s="6" t="n">
        <v>1.18102</v>
      </c>
      <c r="D4215" s="6" t="n">
        <v>0.74257</v>
      </c>
      <c r="E4215" s="6">
        <f>C4215*sel_scale</f>
        <v/>
      </c>
      <c r="F4215" s="6">
        <f>IF(AND(B4215&gt;=10,B4215&lt;=14),sel_ev_daily*sel_dayshare/5,IF(OR(B4215&gt;=22,B4215&lt;=5),sel_ev_daily*(1-sel_dayshare)/8,0))</f>
        <v/>
      </c>
    </row>
    <row r="4216">
      <c r="A4216" s="6" t="inlineStr">
        <is>
          <t>2012-12-23</t>
        </is>
      </c>
      <c r="B4216" s="6" t="n">
        <v>14</v>
      </c>
      <c r="C4216" s="6" t="n">
        <v>1.18978</v>
      </c>
      <c r="D4216" s="6" t="n">
        <v>0.69911</v>
      </c>
      <c r="E4216" s="6">
        <f>C4216*sel_scale</f>
        <v/>
      </c>
      <c r="F4216" s="6">
        <f>IF(AND(B4216&gt;=10,B4216&lt;=14),sel_ev_daily*sel_dayshare/5,IF(OR(B4216&gt;=22,B4216&lt;=5),sel_ev_daily*(1-sel_dayshare)/8,0))</f>
        <v/>
      </c>
    </row>
    <row r="4217">
      <c r="A4217" s="6" t="inlineStr">
        <is>
          <t>2012-12-23</t>
        </is>
      </c>
      <c r="B4217" s="6" t="n">
        <v>15</v>
      </c>
      <c r="C4217" s="6" t="n">
        <v>1.20255</v>
      </c>
      <c r="D4217" s="6" t="n">
        <v>0.57318</v>
      </c>
      <c r="E4217" s="6">
        <f>C4217*sel_scale</f>
        <v/>
      </c>
      <c r="F4217" s="6">
        <f>IF(AND(B4217&gt;=10,B4217&lt;=14),sel_ev_daily*sel_dayshare/5,IF(OR(B4217&gt;=22,B4217&lt;=5),sel_ev_daily*(1-sel_dayshare)/8,0))</f>
        <v/>
      </c>
    </row>
    <row r="4218">
      <c r="A4218" s="6" t="inlineStr">
        <is>
          <t>2012-12-23</t>
        </is>
      </c>
      <c r="B4218" s="6" t="n">
        <v>16</v>
      </c>
      <c r="C4218" s="6" t="n">
        <v>1.18362</v>
      </c>
      <c r="D4218" s="6" t="n">
        <v>0.34362</v>
      </c>
      <c r="E4218" s="6">
        <f>C4218*sel_scale</f>
        <v/>
      </c>
      <c r="F4218" s="6">
        <f>IF(AND(B4218&gt;=10,B4218&lt;=14),sel_ev_daily*sel_dayshare/5,IF(OR(B4218&gt;=22,B4218&lt;=5),sel_ev_daily*(1-sel_dayshare)/8,0))</f>
        <v/>
      </c>
    </row>
    <row r="4219">
      <c r="A4219" s="6" t="inlineStr">
        <is>
          <t>2012-12-23</t>
        </is>
      </c>
      <c r="B4219" s="6" t="n">
        <v>17</v>
      </c>
      <c r="C4219" s="6" t="n">
        <v>1.20368</v>
      </c>
      <c r="D4219" s="6" t="n">
        <v>0.12114</v>
      </c>
      <c r="E4219" s="6">
        <f>C4219*sel_scale</f>
        <v/>
      </c>
      <c r="F4219" s="6">
        <f>IF(AND(B4219&gt;=10,B4219&lt;=14),sel_ev_daily*sel_dayshare/5,IF(OR(B4219&gt;=22,B4219&lt;=5),sel_ev_daily*(1-sel_dayshare)/8,0))</f>
        <v/>
      </c>
    </row>
    <row r="4220">
      <c r="A4220" s="6" t="inlineStr">
        <is>
          <t>2012-12-23</t>
        </is>
      </c>
      <c r="B4220" s="6" t="n">
        <v>18</v>
      </c>
      <c r="C4220" s="6" t="n">
        <v>1.19254</v>
      </c>
      <c r="D4220" s="6" t="n">
        <v>0.0391</v>
      </c>
      <c r="E4220" s="6">
        <f>C4220*sel_scale</f>
        <v/>
      </c>
      <c r="F4220" s="6">
        <f>IF(AND(B4220&gt;=10,B4220&lt;=14),sel_ev_daily*sel_dayshare/5,IF(OR(B4220&gt;=22,B4220&lt;=5),sel_ev_daily*(1-sel_dayshare)/8,0))</f>
        <v/>
      </c>
    </row>
    <row r="4221">
      <c r="A4221" s="6" t="inlineStr">
        <is>
          <t>2012-12-23</t>
        </is>
      </c>
      <c r="B4221" s="6" t="n">
        <v>19</v>
      </c>
      <c r="C4221" s="6" t="n">
        <v>1.10738</v>
      </c>
      <c r="D4221" s="6" t="n">
        <v>0.00397</v>
      </c>
      <c r="E4221" s="6">
        <f>C4221*sel_scale</f>
        <v/>
      </c>
      <c r="F4221" s="6">
        <f>IF(AND(B4221&gt;=10,B4221&lt;=14),sel_ev_daily*sel_dayshare/5,IF(OR(B4221&gt;=22,B4221&lt;=5),sel_ev_daily*(1-sel_dayshare)/8,0))</f>
        <v/>
      </c>
    </row>
    <row r="4222">
      <c r="A4222" s="6" t="inlineStr">
        <is>
          <t>2012-12-23</t>
        </is>
      </c>
      <c r="B4222" s="6" t="n">
        <v>20</v>
      </c>
      <c r="C4222" s="6" t="n">
        <v>1.12418</v>
      </c>
      <c r="D4222" s="6" t="n">
        <v>0.0001</v>
      </c>
      <c r="E4222" s="6">
        <f>C4222*sel_scale</f>
        <v/>
      </c>
      <c r="F4222" s="6">
        <f>IF(AND(B4222&gt;=10,B4222&lt;=14),sel_ev_daily*sel_dayshare/5,IF(OR(B4222&gt;=22,B4222&lt;=5),sel_ev_daily*(1-sel_dayshare)/8,0))</f>
        <v/>
      </c>
    </row>
    <row r="4223">
      <c r="A4223" s="6" t="inlineStr">
        <is>
          <t>2012-12-23</t>
        </is>
      </c>
      <c r="B4223" s="6" t="n">
        <v>21</v>
      </c>
      <c r="C4223" s="6" t="n">
        <v>1.0157</v>
      </c>
      <c r="D4223" s="6" t="n">
        <v>8.000000000000001e-05</v>
      </c>
      <c r="E4223" s="6">
        <f>C4223*sel_scale</f>
        <v/>
      </c>
      <c r="F4223" s="6">
        <f>IF(AND(B4223&gt;=10,B4223&lt;=14),sel_ev_daily*sel_dayshare/5,IF(OR(B4223&gt;=22,B4223&lt;=5),sel_ev_daily*(1-sel_dayshare)/8,0))</f>
        <v/>
      </c>
    </row>
    <row r="4224">
      <c r="A4224" s="6" t="inlineStr">
        <is>
          <t>2012-12-23</t>
        </is>
      </c>
      <c r="B4224" s="6" t="n">
        <v>22</v>
      </c>
      <c r="C4224" s="6" t="n">
        <v>0.97201</v>
      </c>
      <c r="D4224" s="6" t="n">
        <v>0.0001</v>
      </c>
      <c r="E4224" s="6">
        <f>C4224*sel_scale</f>
        <v/>
      </c>
      <c r="F4224" s="6">
        <f>IF(AND(B4224&gt;=10,B4224&lt;=14),sel_ev_daily*sel_dayshare/5,IF(OR(B4224&gt;=22,B4224&lt;=5),sel_ev_daily*(1-sel_dayshare)/8,0))</f>
        <v/>
      </c>
    </row>
    <row r="4225">
      <c r="A4225" s="6" t="inlineStr">
        <is>
          <t>2012-12-23</t>
        </is>
      </c>
      <c r="B4225" s="6" t="n">
        <v>23</v>
      </c>
      <c r="C4225" s="6" t="n">
        <v>0.95205</v>
      </c>
      <c r="D4225" s="6" t="n">
        <v>0.00013</v>
      </c>
      <c r="E4225" s="6">
        <f>C4225*sel_scale</f>
        <v/>
      </c>
      <c r="F4225" s="6">
        <f>IF(AND(B4225&gt;=10,B4225&lt;=14),sel_ev_daily*sel_dayshare/5,IF(OR(B4225&gt;=22,B4225&lt;=5),sel_ev_daily*(1-sel_dayshare)/8,0))</f>
        <v/>
      </c>
    </row>
    <row r="4226">
      <c r="A4226" s="6" t="inlineStr">
        <is>
          <t>2012-12-24</t>
        </is>
      </c>
      <c r="B4226" s="6" t="n">
        <v>0</v>
      </c>
      <c r="C4226" s="6" t="n">
        <v>0.89317</v>
      </c>
      <c r="D4226" s="6" t="n">
        <v>8.000000000000001e-05</v>
      </c>
      <c r="E4226" s="6">
        <f>C4226*sel_scale</f>
        <v/>
      </c>
      <c r="F4226" s="6">
        <f>IF(AND(B4226&gt;=10,B4226&lt;=14),sel_ev_daily*sel_dayshare/5,IF(OR(B4226&gt;=22,B4226&lt;=5),sel_ev_daily*(1-sel_dayshare)/8,0))</f>
        <v/>
      </c>
    </row>
    <row r="4227">
      <c r="A4227" s="6" t="inlineStr">
        <is>
          <t>2012-12-24</t>
        </is>
      </c>
      <c r="B4227" s="6" t="n">
        <v>1</v>
      </c>
      <c r="C4227" s="6" t="n">
        <v>0.80147</v>
      </c>
      <c r="D4227" s="6" t="n">
        <v>5e-05</v>
      </c>
      <c r="E4227" s="6">
        <f>C4227*sel_scale</f>
        <v/>
      </c>
      <c r="F4227" s="6">
        <f>IF(AND(B4227&gt;=10,B4227&lt;=14),sel_ev_daily*sel_dayshare/5,IF(OR(B4227&gt;=22,B4227&lt;=5),sel_ev_daily*(1-sel_dayshare)/8,0))</f>
        <v/>
      </c>
    </row>
    <row r="4228">
      <c r="A4228" s="6" t="inlineStr">
        <is>
          <t>2012-12-24</t>
        </is>
      </c>
      <c r="B4228" s="6" t="n">
        <v>2</v>
      </c>
      <c r="C4228" s="6" t="n">
        <v>0.54698</v>
      </c>
      <c r="D4228" s="6" t="n">
        <v>2e-05</v>
      </c>
      <c r="E4228" s="6">
        <f>C4228*sel_scale</f>
        <v/>
      </c>
      <c r="F4228" s="6">
        <f>IF(AND(B4228&gt;=10,B4228&lt;=14),sel_ev_daily*sel_dayshare/5,IF(OR(B4228&gt;=22,B4228&lt;=5),sel_ev_daily*(1-sel_dayshare)/8,0))</f>
        <v/>
      </c>
    </row>
    <row r="4229">
      <c r="A4229" s="6" t="inlineStr">
        <is>
          <t>2012-12-24</t>
        </is>
      </c>
      <c r="B4229" s="6" t="n">
        <v>3</v>
      </c>
      <c r="C4229" s="6" t="n">
        <v>0.47233</v>
      </c>
      <c r="D4229" s="6" t="n">
        <v>9.000000000000001e-05</v>
      </c>
      <c r="E4229" s="6">
        <f>C4229*sel_scale</f>
        <v/>
      </c>
      <c r="F4229" s="6">
        <f>IF(AND(B4229&gt;=10,B4229&lt;=14),sel_ev_daily*sel_dayshare/5,IF(OR(B4229&gt;=22,B4229&lt;=5),sel_ev_daily*(1-sel_dayshare)/8,0))</f>
        <v/>
      </c>
    </row>
    <row r="4230">
      <c r="A4230" s="6" t="inlineStr">
        <is>
          <t>2012-12-24</t>
        </is>
      </c>
      <c r="B4230" s="6" t="n">
        <v>4</v>
      </c>
      <c r="C4230" s="6" t="n">
        <v>0.48239</v>
      </c>
      <c r="D4230" s="6" t="n">
        <v>6e-05</v>
      </c>
      <c r="E4230" s="6">
        <f>C4230*sel_scale</f>
        <v/>
      </c>
      <c r="F4230" s="6">
        <f>IF(AND(B4230&gt;=10,B4230&lt;=14),sel_ev_daily*sel_dayshare/5,IF(OR(B4230&gt;=22,B4230&lt;=5),sel_ev_daily*(1-sel_dayshare)/8,0))</f>
        <v/>
      </c>
    </row>
    <row r="4231">
      <c r="A4231" s="6" t="inlineStr">
        <is>
          <t>2012-12-24</t>
        </is>
      </c>
      <c r="B4231" s="6" t="n">
        <v>5</v>
      </c>
      <c r="C4231" s="6" t="n">
        <v>0.46975</v>
      </c>
      <c r="D4231" s="6" t="n">
        <v>0.00011</v>
      </c>
      <c r="E4231" s="6">
        <f>C4231*sel_scale</f>
        <v/>
      </c>
      <c r="F4231" s="6">
        <f>IF(AND(B4231&gt;=10,B4231&lt;=14),sel_ev_daily*sel_dayshare/5,IF(OR(B4231&gt;=22,B4231&lt;=5),sel_ev_daily*(1-sel_dayshare)/8,0))</f>
        <v/>
      </c>
    </row>
    <row r="4232">
      <c r="A4232" s="6" t="inlineStr">
        <is>
          <t>2012-12-24</t>
        </is>
      </c>
      <c r="B4232" s="6" t="n">
        <v>6</v>
      </c>
      <c r="C4232" s="6" t="n">
        <v>0.55154</v>
      </c>
      <c r="D4232" s="6" t="n">
        <v>0.02781</v>
      </c>
      <c r="E4232" s="6">
        <f>C4232*sel_scale</f>
        <v/>
      </c>
      <c r="F4232" s="6">
        <f>IF(AND(B4232&gt;=10,B4232&lt;=14),sel_ev_daily*sel_dayshare/5,IF(OR(B4232&gt;=22,B4232&lt;=5),sel_ev_daily*(1-sel_dayshare)/8,0))</f>
        <v/>
      </c>
    </row>
    <row r="4233">
      <c r="A4233" s="6" t="inlineStr">
        <is>
          <t>2012-12-24</t>
        </is>
      </c>
      <c r="B4233" s="6" t="n">
        <v>7</v>
      </c>
      <c r="C4233" s="6" t="n">
        <v>0.62702</v>
      </c>
      <c r="D4233" s="6" t="n">
        <v>0.12148</v>
      </c>
      <c r="E4233" s="6">
        <f>C4233*sel_scale</f>
        <v/>
      </c>
      <c r="F4233" s="6">
        <f>IF(AND(B4233&gt;=10,B4233&lt;=14),sel_ev_daily*sel_dayshare/5,IF(OR(B4233&gt;=22,B4233&lt;=5),sel_ev_daily*(1-sel_dayshare)/8,0))</f>
        <v/>
      </c>
    </row>
    <row r="4234">
      <c r="A4234" s="6" t="inlineStr">
        <is>
          <t>2012-12-24</t>
        </is>
      </c>
      <c r="B4234" s="6" t="n">
        <v>8</v>
      </c>
      <c r="C4234" s="6" t="n">
        <v>0.7143699999999999</v>
      </c>
      <c r="D4234" s="6" t="n">
        <v>0.30136</v>
      </c>
      <c r="E4234" s="6">
        <f>C4234*sel_scale</f>
        <v/>
      </c>
      <c r="F4234" s="6">
        <f>IF(AND(B4234&gt;=10,B4234&lt;=14),sel_ev_daily*sel_dayshare/5,IF(OR(B4234&gt;=22,B4234&lt;=5),sel_ev_daily*(1-sel_dayshare)/8,0))</f>
        <v/>
      </c>
    </row>
    <row r="4235">
      <c r="A4235" s="6" t="inlineStr">
        <is>
          <t>2012-12-24</t>
        </is>
      </c>
      <c r="B4235" s="6" t="n">
        <v>9</v>
      </c>
      <c r="C4235" s="6" t="n">
        <v>0.83738</v>
      </c>
      <c r="D4235" s="6" t="n">
        <v>0.47544</v>
      </c>
      <c r="E4235" s="6">
        <f>C4235*sel_scale</f>
        <v/>
      </c>
      <c r="F4235" s="6">
        <f>IF(AND(B4235&gt;=10,B4235&lt;=14),sel_ev_daily*sel_dayshare/5,IF(OR(B4235&gt;=22,B4235&lt;=5),sel_ev_daily*(1-sel_dayshare)/8,0))</f>
        <v/>
      </c>
    </row>
    <row r="4236">
      <c r="A4236" s="6" t="inlineStr">
        <is>
          <t>2012-12-24</t>
        </is>
      </c>
      <c r="B4236" s="6" t="n">
        <v>10</v>
      </c>
      <c r="C4236" s="6" t="n">
        <v>0.91926</v>
      </c>
      <c r="D4236" s="6" t="n">
        <v>0.59179</v>
      </c>
      <c r="E4236" s="6">
        <f>C4236*sel_scale</f>
        <v/>
      </c>
      <c r="F4236" s="6">
        <f>IF(AND(B4236&gt;=10,B4236&lt;=14),sel_ev_daily*sel_dayshare/5,IF(OR(B4236&gt;=22,B4236&lt;=5),sel_ev_daily*(1-sel_dayshare)/8,0))</f>
        <v/>
      </c>
    </row>
    <row r="4237">
      <c r="A4237" s="6" t="inlineStr">
        <is>
          <t>2012-12-24</t>
        </is>
      </c>
      <c r="B4237" s="6" t="n">
        <v>11</v>
      </c>
      <c r="C4237" s="6" t="n">
        <v>1.07581</v>
      </c>
      <c r="D4237" s="6" t="n">
        <v>0.6307199999999999</v>
      </c>
      <c r="E4237" s="6">
        <f>C4237*sel_scale</f>
        <v/>
      </c>
      <c r="F4237" s="6">
        <f>IF(AND(B4237&gt;=10,B4237&lt;=14),sel_ev_daily*sel_dayshare/5,IF(OR(B4237&gt;=22,B4237&lt;=5),sel_ev_daily*(1-sel_dayshare)/8,0))</f>
        <v/>
      </c>
    </row>
    <row r="4238">
      <c r="A4238" s="6" t="inlineStr">
        <is>
          <t>2012-12-24</t>
        </is>
      </c>
      <c r="B4238" s="6" t="n">
        <v>12</v>
      </c>
      <c r="C4238" s="6" t="n">
        <v>1.27385</v>
      </c>
      <c r="D4238" s="6" t="n">
        <v>0.71891</v>
      </c>
      <c r="E4238" s="6">
        <f>C4238*sel_scale</f>
        <v/>
      </c>
      <c r="F4238" s="6">
        <f>IF(AND(B4238&gt;=10,B4238&lt;=14),sel_ev_daily*sel_dayshare/5,IF(OR(B4238&gt;=22,B4238&lt;=5),sel_ev_daily*(1-sel_dayshare)/8,0))</f>
        <v/>
      </c>
    </row>
    <row r="4239">
      <c r="A4239" s="6" t="inlineStr">
        <is>
          <t>2012-12-24</t>
        </is>
      </c>
      <c r="B4239" s="6" t="n">
        <v>13</v>
      </c>
      <c r="C4239" s="6" t="n">
        <v>1.37422</v>
      </c>
      <c r="D4239" s="6" t="n">
        <v>0.72296</v>
      </c>
      <c r="E4239" s="6">
        <f>C4239*sel_scale</f>
        <v/>
      </c>
      <c r="F4239" s="6">
        <f>IF(AND(B4239&gt;=10,B4239&lt;=14),sel_ev_daily*sel_dayshare/5,IF(OR(B4239&gt;=22,B4239&lt;=5),sel_ev_daily*(1-sel_dayshare)/8,0))</f>
        <v/>
      </c>
    </row>
    <row r="4240">
      <c r="A4240" s="6" t="inlineStr">
        <is>
          <t>2012-12-24</t>
        </is>
      </c>
      <c r="B4240" s="6" t="n">
        <v>14</v>
      </c>
      <c r="C4240" s="6" t="n">
        <v>1.45015</v>
      </c>
      <c r="D4240" s="6" t="n">
        <v>0.67006</v>
      </c>
      <c r="E4240" s="6">
        <f>C4240*sel_scale</f>
        <v/>
      </c>
      <c r="F4240" s="6">
        <f>IF(AND(B4240&gt;=10,B4240&lt;=14),sel_ev_daily*sel_dayshare/5,IF(OR(B4240&gt;=22,B4240&lt;=5),sel_ev_daily*(1-sel_dayshare)/8,0))</f>
        <v/>
      </c>
    </row>
    <row r="4241">
      <c r="A4241" s="6" t="inlineStr">
        <is>
          <t>2012-12-24</t>
        </is>
      </c>
      <c r="B4241" s="6" t="n">
        <v>15</v>
      </c>
      <c r="C4241" s="6" t="n">
        <v>1.47675</v>
      </c>
      <c r="D4241" s="6" t="n">
        <v>0.43352</v>
      </c>
      <c r="E4241" s="6">
        <f>C4241*sel_scale</f>
        <v/>
      </c>
      <c r="F4241" s="6">
        <f>IF(AND(B4241&gt;=10,B4241&lt;=14),sel_ev_daily*sel_dayshare/5,IF(OR(B4241&gt;=22,B4241&lt;=5),sel_ev_daily*(1-sel_dayshare)/8,0))</f>
        <v/>
      </c>
    </row>
    <row r="4242">
      <c r="A4242" s="6" t="inlineStr">
        <is>
          <t>2012-12-24</t>
        </is>
      </c>
      <c r="B4242" s="6" t="n">
        <v>16</v>
      </c>
      <c r="C4242" s="6" t="n">
        <v>1.37266</v>
      </c>
      <c r="D4242" s="6" t="n">
        <v>0.19648</v>
      </c>
      <c r="E4242" s="6">
        <f>C4242*sel_scale</f>
        <v/>
      </c>
      <c r="F4242" s="6">
        <f>IF(AND(B4242&gt;=10,B4242&lt;=14),sel_ev_daily*sel_dayshare/5,IF(OR(B4242&gt;=22,B4242&lt;=5),sel_ev_daily*(1-sel_dayshare)/8,0))</f>
        <v/>
      </c>
    </row>
    <row r="4243">
      <c r="A4243" s="6" t="inlineStr">
        <is>
          <t>2012-12-24</t>
        </is>
      </c>
      <c r="B4243" s="6" t="n">
        <v>17</v>
      </c>
      <c r="C4243" s="6" t="n">
        <v>1.31924</v>
      </c>
      <c r="D4243" s="6" t="n">
        <v>0.05244</v>
      </c>
      <c r="E4243" s="6">
        <f>C4243*sel_scale</f>
        <v/>
      </c>
      <c r="F4243" s="6">
        <f>IF(AND(B4243&gt;=10,B4243&lt;=14),sel_ev_daily*sel_dayshare/5,IF(OR(B4243&gt;=22,B4243&lt;=5),sel_ev_daily*(1-sel_dayshare)/8,0))</f>
        <v/>
      </c>
    </row>
    <row r="4244">
      <c r="A4244" s="6" t="inlineStr">
        <is>
          <t>2012-12-24</t>
        </is>
      </c>
      <c r="B4244" s="6" t="n">
        <v>18</v>
      </c>
      <c r="C4244" s="6" t="n">
        <v>1.21675</v>
      </c>
      <c r="D4244" s="6" t="n">
        <v>0.01502</v>
      </c>
      <c r="E4244" s="6">
        <f>C4244*sel_scale</f>
        <v/>
      </c>
      <c r="F4244" s="6">
        <f>IF(AND(B4244&gt;=10,B4244&lt;=14),sel_ev_daily*sel_dayshare/5,IF(OR(B4244&gt;=22,B4244&lt;=5),sel_ev_daily*(1-sel_dayshare)/8,0))</f>
        <v/>
      </c>
    </row>
    <row r="4245">
      <c r="A4245" s="6" t="inlineStr">
        <is>
          <t>2012-12-24</t>
        </is>
      </c>
      <c r="B4245" s="6" t="n">
        <v>19</v>
      </c>
      <c r="C4245" s="6" t="n">
        <v>1.19714</v>
      </c>
      <c r="D4245" s="6" t="n">
        <v>0.00146</v>
      </c>
      <c r="E4245" s="6">
        <f>C4245*sel_scale</f>
        <v/>
      </c>
      <c r="F4245" s="6">
        <f>IF(AND(B4245&gt;=10,B4245&lt;=14),sel_ev_daily*sel_dayshare/5,IF(OR(B4245&gt;=22,B4245&lt;=5),sel_ev_daily*(1-sel_dayshare)/8,0))</f>
        <v/>
      </c>
    </row>
    <row r="4246">
      <c r="A4246" s="6" t="inlineStr">
        <is>
          <t>2012-12-24</t>
        </is>
      </c>
      <c r="B4246" s="6" t="n">
        <v>20</v>
      </c>
      <c r="C4246" s="6" t="n">
        <v>1.19388</v>
      </c>
      <c r="D4246" s="6" t="n">
        <v>4e-05</v>
      </c>
      <c r="E4246" s="6">
        <f>C4246*sel_scale</f>
        <v/>
      </c>
      <c r="F4246" s="6">
        <f>IF(AND(B4246&gt;=10,B4246&lt;=14),sel_ev_daily*sel_dayshare/5,IF(OR(B4246&gt;=22,B4246&lt;=5),sel_ev_daily*(1-sel_dayshare)/8,0))</f>
        <v/>
      </c>
    </row>
    <row r="4247">
      <c r="A4247" s="6" t="inlineStr">
        <is>
          <t>2012-12-24</t>
        </is>
      </c>
      <c r="B4247" s="6" t="n">
        <v>21</v>
      </c>
      <c r="C4247" s="6" t="n">
        <v>1.12661</v>
      </c>
      <c r="D4247" s="6" t="n">
        <v>8.000000000000001e-05</v>
      </c>
      <c r="E4247" s="6">
        <f>C4247*sel_scale</f>
        <v/>
      </c>
      <c r="F4247" s="6">
        <f>IF(AND(B4247&gt;=10,B4247&lt;=14),sel_ev_daily*sel_dayshare/5,IF(OR(B4247&gt;=22,B4247&lt;=5),sel_ev_daily*(1-sel_dayshare)/8,0))</f>
        <v/>
      </c>
    </row>
    <row r="4248">
      <c r="A4248" s="6" t="inlineStr">
        <is>
          <t>2012-12-24</t>
        </is>
      </c>
      <c r="B4248" s="6" t="n">
        <v>22</v>
      </c>
      <c r="C4248" s="6" t="n">
        <v>1.04429</v>
      </c>
      <c r="D4248" s="6" t="n">
        <v>6e-05</v>
      </c>
      <c r="E4248" s="6">
        <f>C4248*sel_scale</f>
        <v/>
      </c>
      <c r="F4248" s="6">
        <f>IF(AND(B4248&gt;=10,B4248&lt;=14),sel_ev_daily*sel_dayshare/5,IF(OR(B4248&gt;=22,B4248&lt;=5),sel_ev_daily*(1-sel_dayshare)/8,0))</f>
        <v/>
      </c>
    </row>
    <row r="4249">
      <c r="A4249" s="6" t="inlineStr">
        <is>
          <t>2012-12-24</t>
        </is>
      </c>
      <c r="B4249" s="6" t="n">
        <v>23</v>
      </c>
      <c r="C4249" s="6" t="n">
        <v>0.97722</v>
      </c>
      <c r="D4249" s="6" t="n">
        <v>0.00018</v>
      </c>
      <c r="E4249" s="6">
        <f>C4249*sel_scale</f>
        <v/>
      </c>
      <c r="F4249" s="6">
        <f>IF(AND(B4249&gt;=10,B4249&lt;=14),sel_ev_daily*sel_dayshare/5,IF(OR(B4249&gt;=22,B4249&lt;=5),sel_ev_daily*(1-sel_dayshare)/8,0))</f>
        <v/>
      </c>
    </row>
    <row r="4250">
      <c r="A4250" s="6" t="inlineStr">
        <is>
          <t>2012-12-25</t>
        </is>
      </c>
      <c r="B4250" s="6" t="n">
        <v>0</v>
      </c>
      <c r="C4250" s="6" t="n">
        <v>0.9384</v>
      </c>
      <c r="D4250" s="6" t="n">
        <v>0.00012</v>
      </c>
      <c r="E4250" s="6">
        <f>C4250*sel_scale</f>
        <v/>
      </c>
      <c r="F4250" s="6">
        <f>IF(AND(B4250&gt;=10,B4250&lt;=14),sel_ev_daily*sel_dayshare/5,IF(OR(B4250&gt;=22,B4250&lt;=5),sel_ev_daily*(1-sel_dayshare)/8,0))</f>
        <v/>
      </c>
    </row>
    <row r="4251">
      <c r="A4251" s="6" t="inlineStr">
        <is>
          <t>2012-12-25</t>
        </is>
      </c>
      <c r="B4251" s="6" t="n">
        <v>1</v>
      </c>
      <c r="C4251" s="6" t="n">
        <v>0.89495</v>
      </c>
      <c r="D4251" s="6" t="n">
        <v>6e-05</v>
      </c>
      <c r="E4251" s="6">
        <f>C4251*sel_scale</f>
        <v/>
      </c>
      <c r="F4251" s="6">
        <f>IF(AND(B4251&gt;=10,B4251&lt;=14),sel_ev_daily*sel_dayshare/5,IF(OR(B4251&gt;=22,B4251&lt;=5),sel_ev_daily*(1-sel_dayshare)/8,0))</f>
        <v/>
      </c>
    </row>
    <row r="4252">
      <c r="A4252" s="6" t="inlineStr">
        <is>
          <t>2012-12-25</t>
        </is>
      </c>
      <c r="B4252" s="6" t="n">
        <v>2</v>
      </c>
      <c r="C4252" s="6" t="n">
        <v>0.56647</v>
      </c>
      <c r="D4252" s="6" t="n">
        <v>6e-05</v>
      </c>
      <c r="E4252" s="6">
        <f>C4252*sel_scale</f>
        <v/>
      </c>
      <c r="F4252" s="6">
        <f>IF(AND(B4252&gt;=10,B4252&lt;=14),sel_ev_daily*sel_dayshare/5,IF(OR(B4252&gt;=22,B4252&lt;=5),sel_ev_daily*(1-sel_dayshare)/8,0))</f>
        <v/>
      </c>
    </row>
    <row r="4253">
      <c r="A4253" s="6" t="inlineStr">
        <is>
          <t>2012-12-25</t>
        </is>
      </c>
      <c r="B4253" s="6" t="n">
        <v>3</v>
      </c>
      <c r="C4253" s="6" t="n">
        <v>0.48932</v>
      </c>
      <c r="D4253" s="6" t="n">
        <v>6e-05</v>
      </c>
      <c r="E4253" s="6">
        <f>C4253*sel_scale</f>
        <v/>
      </c>
      <c r="F4253" s="6">
        <f>IF(AND(B4253&gt;=10,B4253&lt;=14),sel_ev_daily*sel_dayshare/5,IF(OR(B4253&gt;=22,B4253&lt;=5),sel_ev_daily*(1-sel_dayshare)/8,0))</f>
        <v/>
      </c>
    </row>
    <row r="4254">
      <c r="A4254" s="6" t="inlineStr">
        <is>
          <t>2012-12-25</t>
        </is>
      </c>
      <c r="B4254" s="6" t="n">
        <v>4</v>
      </c>
      <c r="C4254" s="6" t="n">
        <v>0.44803</v>
      </c>
      <c r="D4254" s="6" t="n">
        <v>6e-05</v>
      </c>
      <c r="E4254" s="6">
        <f>C4254*sel_scale</f>
        <v/>
      </c>
      <c r="F4254" s="6">
        <f>IF(AND(B4254&gt;=10,B4254&lt;=14),sel_ev_daily*sel_dayshare/5,IF(OR(B4254&gt;=22,B4254&lt;=5),sel_ev_daily*(1-sel_dayshare)/8,0))</f>
        <v/>
      </c>
    </row>
    <row r="4255">
      <c r="A4255" s="6" t="inlineStr">
        <is>
          <t>2012-12-25</t>
        </is>
      </c>
      <c r="B4255" s="6" t="n">
        <v>5</v>
      </c>
      <c r="C4255" s="6" t="n">
        <v>0.46734</v>
      </c>
      <c r="D4255" s="6" t="n">
        <v>0.00011</v>
      </c>
      <c r="E4255" s="6">
        <f>C4255*sel_scale</f>
        <v/>
      </c>
      <c r="F4255" s="6">
        <f>IF(AND(B4255&gt;=10,B4255&lt;=14),sel_ev_daily*sel_dayshare/5,IF(OR(B4255&gt;=22,B4255&lt;=5),sel_ev_daily*(1-sel_dayshare)/8,0))</f>
        <v/>
      </c>
    </row>
    <row r="4256">
      <c r="A4256" s="6" t="inlineStr">
        <is>
          <t>2012-12-25</t>
        </is>
      </c>
      <c r="B4256" s="6" t="n">
        <v>6</v>
      </c>
      <c r="C4256" s="6" t="n">
        <v>0.59405</v>
      </c>
      <c r="D4256" s="6" t="n">
        <v>0.00944</v>
      </c>
      <c r="E4256" s="6">
        <f>C4256*sel_scale</f>
        <v/>
      </c>
      <c r="F4256" s="6">
        <f>IF(AND(B4256&gt;=10,B4256&lt;=14),sel_ev_daily*sel_dayshare/5,IF(OR(B4256&gt;=22,B4256&lt;=5),sel_ev_daily*(1-sel_dayshare)/8,0))</f>
        <v/>
      </c>
    </row>
    <row r="4257">
      <c r="A4257" s="6" t="inlineStr">
        <is>
          <t>2012-12-25</t>
        </is>
      </c>
      <c r="B4257" s="6" t="n">
        <v>7</v>
      </c>
      <c r="C4257" s="6" t="n">
        <v>0.67203</v>
      </c>
      <c r="D4257" s="6" t="n">
        <v>0.05352</v>
      </c>
      <c r="E4257" s="6">
        <f>C4257*sel_scale</f>
        <v/>
      </c>
      <c r="F4257" s="6">
        <f>IF(AND(B4257&gt;=10,B4257&lt;=14),sel_ev_daily*sel_dayshare/5,IF(OR(B4257&gt;=22,B4257&lt;=5),sel_ev_daily*(1-sel_dayshare)/8,0))</f>
        <v/>
      </c>
    </row>
    <row r="4258">
      <c r="A4258" s="6" t="inlineStr">
        <is>
          <t>2012-12-25</t>
        </is>
      </c>
      <c r="B4258" s="6" t="n">
        <v>8</v>
      </c>
      <c r="C4258" s="6" t="n">
        <v>0.72741</v>
      </c>
      <c r="D4258" s="6" t="n">
        <v>0.08863</v>
      </c>
      <c r="E4258" s="6">
        <f>C4258*sel_scale</f>
        <v/>
      </c>
      <c r="F4258" s="6">
        <f>IF(AND(B4258&gt;=10,B4258&lt;=14),sel_ev_daily*sel_dayshare/5,IF(OR(B4258&gt;=22,B4258&lt;=5),sel_ev_daily*(1-sel_dayshare)/8,0))</f>
        <v/>
      </c>
    </row>
    <row r="4259">
      <c r="A4259" s="6" t="inlineStr">
        <is>
          <t>2012-12-25</t>
        </is>
      </c>
      <c r="B4259" s="6" t="n">
        <v>9</v>
      </c>
      <c r="C4259" s="6" t="n">
        <v>0.87545</v>
      </c>
      <c r="D4259" s="6" t="n">
        <v>0.06463000000000001</v>
      </c>
      <c r="E4259" s="6">
        <f>C4259*sel_scale</f>
        <v/>
      </c>
      <c r="F4259" s="6">
        <f>IF(AND(B4259&gt;=10,B4259&lt;=14),sel_ev_daily*sel_dayshare/5,IF(OR(B4259&gt;=22,B4259&lt;=5),sel_ev_daily*(1-sel_dayshare)/8,0))</f>
        <v/>
      </c>
    </row>
    <row r="4260">
      <c r="A4260" s="6" t="inlineStr">
        <is>
          <t>2012-12-25</t>
        </is>
      </c>
      <c r="B4260" s="6" t="n">
        <v>10</v>
      </c>
      <c r="C4260" s="6" t="n">
        <v>0.8708399999999999</v>
      </c>
      <c r="D4260" s="6" t="n">
        <v>0.08654000000000001</v>
      </c>
      <c r="E4260" s="6">
        <f>C4260*sel_scale</f>
        <v/>
      </c>
      <c r="F4260" s="6">
        <f>IF(AND(B4260&gt;=10,B4260&lt;=14),sel_ev_daily*sel_dayshare/5,IF(OR(B4260&gt;=22,B4260&lt;=5),sel_ev_daily*(1-sel_dayshare)/8,0))</f>
        <v/>
      </c>
    </row>
    <row r="4261">
      <c r="A4261" s="6" t="inlineStr">
        <is>
          <t>2012-12-25</t>
        </is>
      </c>
      <c r="B4261" s="6" t="n">
        <v>11</v>
      </c>
      <c r="C4261" s="6" t="n">
        <v>0.91337</v>
      </c>
      <c r="D4261" s="6" t="n">
        <v>0.08393</v>
      </c>
      <c r="E4261" s="6">
        <f>C4261*sel_scale</f>
        <v/>
      </c>
      <c r="F4261" s="6">
        <f>IF(AND(B4261&gt;=10,B4261&lt;=14),sel_ev_daily*sel_dayshare/5,IF(OR(B4261&gt;=22,B4261&lt;=5),sel_ev_daily*(1-sel_dayshare)/8,0))</f>
        <v/>
      </c>
    </row>
    <row r="4262">
      <c r="A4262" s="6" t="inlineStr">
        <is>
          <t>2012-12-25</t>
        </is>
      </c>
      <c r="B4262" s="6" t="n">
        <v>12</v>
      </c>
      <c r="C4262" s="6" t="n">
        <v>0.8362000000000001</v>
      </c>
      <c r="D4262" s="6" t="n">
        <v>0.08757</v>
      </c>
      <c r="E4262" s="6">
        <f>C4262*sel_scale</f>
        <v/>
      </c>
      <c r="F4262" s="6">
        <f>IF(AND(B4262&gt;=10,B4262&lt;=14),sel_ev_daily*sel_dayshare/5,IF(OR(B4262&gt;=22,B4262&lt;=5),sel_ev_daily*(1-sel_dayshare)/8,0))</f>
        <v/>
      </c>
    </row>
    <row r="4263">
      <c r="A4263" s="6" t="inlineStr">
        <is>
          <t>2012-12-25</t>
        </is>
      </c>
      <c r="B4263" s="6" t="n">
        <v>13</v>
      </c>
      <c r="C4263" s="6" t="n">
        <v>0.7496699999999999</v>
      </c>
      <c r="D4263" s="6" t="n">
        <v>0.19753</v>
      </c>
      <c r="E4263" s="6">
        <f>C4263*sel_scale</f>
        <v/>
      </c>
      <c r="F4263" s="6">
        <f>IF(AND(B4263&gt;=10,B4263&lt;=14),sel_ev_daily*sel_dayshare/5,IF(OR(B4263&gt;=22,B4263&lt;=5),sel_ev_daily*(1-sel_dayshare)/8,0))</f>
        <v/>
      </c>
    </row>
    <row r="4264">
      <c r="A4264" s="6" t="inlineStr">
        <is>
          <t>2012-12-25</t>
        </is>
      </c>
      <c r="B4264" s="6" t="n">
        <v>14</v>
      </c>
      <c r="C4264" s="6" t="n">
        <v>0.69603</v>
      </c>
      <c r="D4264" s="6" t="n">
        <v>0.04284</v>
      </c>
      <c r="E4264" s="6">
        <f>C4264*sel_scale</f>
        <v/>
      </c>
      <c r="F4264" s="6">
        <f>IF(AND(B4264&gt;=10,B4264&lt;=14),sel_ev_daily*sel_dayshare/5,IF(OR(B4264&gt;=22,B4264&lt;=5),sel_ev_daily*(1-sel_dayshare)/8,0))</f>
        <v/>
      </c>
    </row>
    <row r="4265">
      <c r="A4265" s="6" t="inlineStr">
        <is>
          <t>2012-12-25</t>
        </is>
      </c>
      <c r="B4265" s="6" t="n">
        <v>15</v>
      </c>
      <c r="C4265" s="6" t="n">
        <v>0.71662</v>
      </c>
      <c r="D4265" s="6" t="n">
        <v>0.00877</v>
      </c>
      <c r="E4265" s="6">
        <f>C4265*sel_scale</f>
        <v/>
      </c>
      <c r="F4265" s="6">
        <f>IF(AND(B4265&gt;=10,B4265&lt;=14),sel_ev_daily*sel_dayshare/5,IF(OR(B4265&gt;=22,B4265&lt;=5),sel_ev_daily*(1-sel_dayshare)/8,0))</f>
        <v/>
      </c>
    </row>
    <row r="4266">
      <c r="A4266" s="6" t="inlineStr">
        <is>
          <t>2012-12-25</t>
        </is>
      </c>
      <c r="B4266" s="6" t="n">
        <v>16</v>
      </c>
      <c r="C4266" s="6" t="n">
        <v>0.69442</v>
      </c>
      <c r="D4266" s="6" t="n">
        <v>0.00465</v>
      </c>
      <c r="E4266" s="6">
        <f>C4266*sel_scale</f>
        <v/>
      </c>
      <c r="F4266" s="6">
        <f>IF(AND(B4266&gt;=10,B4266&lt;=14),sel_ev_daily*sel_dayshare/5,IF(OR(B4266&gt;=22,B4266&lt;=5),sel_ev_daily*(1-sel_dayshare)/8,0))</f>
        <v/>
      </c>
    </row>
    <row r="4267">
      <c r="A4267" s="6" t="inlineStr">
        <is>
          <t>2012-12-25</t>
        </is>
      </c>
      <c r="B4267" s="6" t="n">
        <v>17</v>
      </c>
      <c r="C4267" s="6" t="n">
        <v>0.69942</v>
      </c>
      <c r="D4267" s="6" t="n">
        <v>0.00357</v>
      </c>
      <c r="E4267" s="6">
        <f>C4267*sel_scale</f>
        <v/>
      </c>
      <c r="F4267" s="6">
        <f>IF(AND(B4267&gt;=10,B4267&lt;=14),sel_ev_daily*sel_dayshare/5,IF(OR(B4267&gt;=22,B4267&lt;=5),sel_ev_daily*(1-sel_dayshare)/8,0))</f>
        <v/>
      </c>
    </row>
    <row r="4268">
      <c r="A4268" s="6" t="inlineStr">
        <is>
          <t>2012-12-25</t>
        </is>
      </c>
      <c r="B4268" s="6" t="n">
        <v>18</v>
      </c>
      <c r="C4268" s="6" t="n">
        <v>0.73032</v>
      </c>
      <c r="D4268" s="6" t="n">
        <v>0.00038</v>
      </c>
      <c r="E4268" s="6">
        <f>C4268*sel_scale</f>
        <v/>
      </c>
      <c r="F4268" s="6">
        <f>IF(AND(B4268&gt;=10,B4268&lt;=14),sel_ev_daily*sel_dayshare/5,IF(OR(B4268&gt;=22,B4268&lt;=5),sel_ev_daily*(1-sel_dayshare)/8,0))</f>
        <v/>
      </c>
    </row>
    <row r="4269">
      <c r="A4269" s="6" t="inlineStr">
        <is>
          <t>2012-12-25</t>
        </is>
      </c>
      <c r="B4269" s="6" t="n">
        <v>19</v>
      </c>
      <c r="C4269" s="6" t="n">
        <v>0.7403</v>
      </c>
      <c r="D4269" s="6" t="n">
        <v>0.00016</v>
      </c>
      <c r="E4269" s="6">
        <f>C4269*sel_scale</f>
        <v/>
      </c>
      <c r="F4269" s="6">
        <f>IF(AND(B4269&gt;=10,B4269&lt;=14),sel_ev_daily*sel_dayshare/5,IF(OR(B4269&gt;=22,B4269&lt;=5),sel_ev_daily*(1-sel_dayshare)/8,0))</f>
        <v/>
      </c>
    </row>
    <row r="4270">
      <c r="A4270" s="6" t="inlineStr">
        <is>
          <t>2012-12-25</t>
        </is>
      </c>
      <c r="B4270" s="6" t="n">
        <v>20</v>
      </c>
      <c r="C4270" s="6" t="n">
        <v>0.76451</v>
      </c>
      <c r="D4270" s="6" t="n">
        <v>0.0001</v>
      </c>
      <c r="E4270" s="6">
        <f>C4270*sel_scale</f>
        <v/>
      </c>
      <c r="F4270" s="6">
        <f>IF(AND(B4270&gt;=10,B4270&lt;=14),sel_ev_daily*sel_dayshare/5,IF(OR(B4270&gt;=22,B4270&lt;=5),sel_ev_daily*(1-sel_dayshare)/8,0))</f>
        <v/>
      </c>
    </row>
    <row r="4271">
      <c r="A4271" s="6" t="inlineStr">
        <is>
          <t>2012-12-25</t>
        </is>
      </c>
      <c r="B4271" s="6" t="n">
        <v>21</v>
      </c>
      <c r="C4271" s="6" t="n">
        <v>0.73644</v>
      </c>
      <c r="D4271" s="6" t="n">
        <v>0.00011</v>
      </c>
      <c r="E4271" s="6">
        <f>C4271*sel_scale</f>
        <v/>
      </c>
      <c r="F4271" s="6">
        <f>IF(AND(B4271&gt;=10,B4271&lt;=14),sel_ev_daily*sel_dayshare/5,IF(OR(B4271&gt;=22,B4271&lt;=5),sel_ev_daily*(1-sel_dayshare)/8,0))</f>
        <v/>
      </c>
    </row>
    <row r="4272">
      <c r="A4272" s="6" t="inlineStr">
        <is>
          <t>2012-12-25</t>
        </is>
      </c>
      <c r="B4272" s="6" t="n">
        <v>22</v>
      </c>
      <c r="C4272" s="6" t="n">
        <v>0.70069</v>
      </c>
      <c r="D4272" s="6" t="n">
        <v>0.00011</v>
      </c>
      <c r="E4272" s="6">
        <f>C4272*sel_scale</f>
        <v/>
      </c>
      <c r="F4272" s="6">
        <f>IF(AND(B4272&gt;=10,B4272&lt;=14),sel_ev_daily*sel_dayshare/5,IF(OR(B4272&gt;=22,B4272&lt;=5),sel_ev_daily*(1-sel_dayshare)/8,0))</f>
        <v/>
      </c>
    </row>
    <row r="4273">
      <c r="A4273" s="6" t="inlineStr">
        <is>
          <t>2012-12-25</t>
        </is>
      </c>
      <c r="B4273" s="6" t="n">
        <v>23</v>
      </c>
      <c r="C4273" s="6" t="n">
        <v>0.7219100000000001</v>
      </c>
      <c r="D4273" s="6" t="n">
        <v>0.00011</v>
      </c>
      <c r="E4273" s="6">
        <f>C4273*sel_scale</f>
        <v/>
      </c>
      <c r="F4273" s="6">
        <f>IF(AND(B4273&gt;=10,B4273&lt;=14),sel_ev_daily*sel_dayshare/5,IF(OR(B4273&gt;=22,B4273&lt;=5),sel_ev_daily*(1-sel_dayshare)/8,0))</f>
        <v/>
      </c>
    </row>
    <row r="4274">
      <c r="A4274" s="6" t="inlineStr">
        <is>
          <t>2012-12-26</t>
        </is>
      </c>
      <c r="B4274" s="6" t="n">
        <v>0</v>
      </c>
      <c r="C4274" s="6" t="n">
        <v>0.81775</v>
      </c>
      <c r="D4274" s="6" t="n">
        <v>8.000000000000001e-05</v>
      </c>
      <c r="E4274" s="6">
        <f>C4274*sel_scale</f>
        <v/>
      </c>
      <c r="F4274" s="6">
        <f>IF(AND(B4274&gt;=10,B4274&lt;=14),sel_ev_daily*sel_dayshare/5,IF(OR(B4274&gt;=22,B4274&lt;=5),sel_ev_daily*(1-sel_dayshare)/8,0))</f>
        <v/>
      </c>
    </row>
    <row r="4275">
      <c r="A4275" s="6" t="inlineStr">
        <is>
          <t>2012-12-26</t>
        </is>
      </c>
      <c r="B4275" s="6" t="n">
        <v>1</v>
      </c>
      <c r="C4275" s="6" t="n">
        <v>0.78894</v>
      </c>
      <c r="D4275" s="6" t="n">
        <v>0.0001</v>
      </c>
      <c r="E4275" s="6">
        <f>C4275*sel_scale</f>
        <v/>
      </c>
      <c r="F4275" s="6">
        <f>IF(AND(B4275&gt;=10,B4275&lt;=14),sel_ev_daily*sel_dayshare/5,IF(OR(B4275&gt;=22,B4275&lt;=5),sel_ev_daily*(1-sel_dayshare)/8,0))</f>
        <v/>
      </c>
    </row>
    <row r="4276">
      <c r="A4276" s="6" t="inlineStr">
        <is>
          <t>2012-12-26</t>
        </is>
      </c>
      <c r="B4276" s="6" t="n">
        <v>2</v>
      </c>
      <c r="C4276" s="6" t="n">
        <v>0.60354</v>
      </c>
      <c r="D4276" s="6" t="n">
        <v>6.999999999999999e-05</v>
      </c>
      <c r="E4276" s="6">
        <f>C4276*sel_scale</f>
        <v/>
      </c>
      <c r="F4276" s="6">
        <f>IF(AND(B4276&gt;=10,B4276&lt;=14),sel_ev_daily*sel_dayshare/5,IF(OR(B4276&gt;=22,B4276&lt;=5),sel_ev_daily*(1-sel_dayshare)/8,0))</f>
        <v/>
      </c>
    </row>
    <row r="4277">
      <c r="A4277" s="6" t="inlineStr">
        <is>
          <t>2012-12-26</t>
        </is>
      </c>
      <c r="B4277" s="6" t="n">
        <v>3</v>
      </c>
      <c r="C4277" s="6" t="n">
        <v>0.42725</v>
      </c>
      <c r="D4277" s="6" t="n">
        <v>0.00013</v>
      </c>
      <c r="E4277" s="6">
        <f>C4277*sel_scale</f>
        <v/>
      </c>
      <c r="F4277" s="6">
        <f>IF(AND(B4277&gt;=10,B4277&lt;=14),sel_ev_daily*sel_dayshare/5,IF(OR(B4277&gt;=22,B4277&lt;=5),sel_ev_daily*(1-sel_dayshare)/8,0))</f>
        <v/>
      </c>
    </row>
    <row r="4278">
      <c r="A4278" s="6" t="inlineStr">
        <is>
          <t>2012-12-26</t>
        </is>
      </c>
      <c r="B4278" s="6" t="n">
        <v>4</v>
      </c>
      <c r="C4278" s="6" t="n">
        <v>0.39593</v>
      </c>
      <c r="D4278" s="6" t="n">
        <v>0</v>
      </c>
      <c r="E4278" s="6">
        <f>C4278*sel_scale</f>
        <v/>
      </c>
      <c r="F4278" s="6">
        <f>IF(AND(B4278&gt;=10,B4278&lt;=14),sel_ev_daily*sel_dayshare/5,IF(OR(B4278&gt;=22,B4278&lt;=5),sel_ev_daily*(1-sel_dayshare)/8,0))</f>
        <v/>
      </c>
    </row>
    <row r="4279">
      <c r="A4279" s="6" t="inlineStr">
        <is>
          <t>2012-12-26</t>
        </is>
      </c>
      <c r="B4279" s="6" t="n">
        <v>5</v>
      </c>
      <c r="C4279" s="6" t="n">
        <v>0.37297</v>
      </c>
      <c r="D4279" s="6" t="n">
        <v>6.999999999999999e-05</v>
      </c>
      <c r="E4279" s="6">
        <f>C4279*sel_scale</f>
        <v/>
      </c>
      <c r="F4279" s="6">
        <f>IF(AND(B4279&gt;=10,B4279&lt;=14),sel_ev_daily*sel_dayshare/5,IF(OR(B4279&gt;=22,B4279&lt;=5),sel_ev_daily*(1-sel_dayshare)/8,0))</f>
        <v/>
      </c>
    </row>
    <row r="4280">
      <c r="A4280" s="6" t="inlineStr">
        <is>
          <t>2012-12-26</t>
        </is>
      </c>
      <c r="B4280" s="6" t="n">
        <v>6</v>
      </c>
      <c r="C4280" s="6" t="n">
        <v>0.43317</v>
      </c>
      <c r="D4280" s="6" t="n">
        <v>0.00252</v>
      </c>
      <c r="E4280" s="6">
        <f>C4280*sel_scale</f>
        <v/>
      </c>
      <c r="F4280" s="6">
        <f>IF(AND(B4280&gt;=10,B4280&lt;=14),sel_ev_daily*sel_dayshare/5,IF(OR(B4280&gt;=22,B4280&lt;=5),sel_ev_daily*(1-sel_dayshare)/8,0))</f>
        <v/>
      </c>
    </row>
    <row r="4281">
      <c r="A4281" s="6" t="inlineStr">
        <is>
          <t>2012-12-26</t>
        </is>
      </c>
      <c r="B4281" s="6" t="n">
        <v>7</v>
      </c>
      <c r="C4281" s="6" t="n">
        <v>0.54358</v>
      </c>
      <c r="D4281" s="6" t="n">
        <v>0.04188</v>
      </c>
      <c r="E4281" s="6">
        <f>C4281*sel_scale</f>
        <v/>
      </c>
      <c r="F4281" s="6">
        <f>IF(AND(B4281&gt;=10,B4281&lt;=14),sel_ev_daily*sel_dayshare/5,IF(OR(B4281&gt;=22,B4281&lt;=5),sel_ev_daily*(1-sel_dayshare)/8,0))</f>
        <v/>
      </c>
    </row>
    <row r="4282">
      <c r="A4282" s="6" t="inlineStr">
        <is>
          <t>2012-12-26</t>
        </is>
      </c>
      <c r="B4282" s="6" t="n">
        <v>8</v>
      </c>
      <c r="C4282" s="6" t="n">
        <v>0.63247</v>
      </c>
      <c r="D4282" s="6" t="n">
        <v>0.12703</v>
      </c>
      <c r="E4282" s="6">
        <f>C4282*sel_scale</f>
        <v/>
      </c>
      <c r="F4282" s="6">
        <f>IF(AND(B4282&gt;=10,B4282&lt;=14),sel_ev_daily*sel_dayshare/5,IF(OR(B4282&gt;=22,B4282&lt;=5),sel_ev_daily*(1-sel_dayshare)/8,0))</f>
        <v/>
      </c>
    </row>
    <row r="4283">
      <c r="A4283" s="6" t="inlineStr">
        <is>
          <t>2012-12-26</t>
        </is>
      </c>
      <c r="B4283" s="6" t="n">
        <v>9</v>
      </c>
      <c r="C4283" s="6" t="n">
        <v>0.69729</v>
      </c>
      <c r="D4283" s="6" t="n">
        <v>0.26326</v>
      </c>
      <c r="E4283" s="6">
        <f>C4283*sel_scale</f>
        <v/>
      </c>
      <c r="F4283" s="6">
        <f>IF(AND(B4283&gt;=10,B4283&lt;=14),sel_ev_daily*sel_dayshare/5,IF(OR(B4283&gt;=22,B4283&lt;=5),sel_ev_daily*(1-sel_dayshare)/8,0))</f>
        <v/>
      </c>
    </row>
    <row r="4284">
      <c r="A4284" s="6" t="inlineStr">
        <is>
          <t>2012-12-26</t>
        </is>
      </c>
      <c r="B4284" s="6" t="n">
        <v>10</v>
      </c>
      <c r="C4284" s="6" t="n">
        <v>0.73894</v>
      </c>
      <c r="D4284" s="6" t="n">
        <v>0.38286</v>
      </c>
      <c r="E4284" s="6">
        <f>C4284*sel_scale</f>
        <v/>
      </c>
      <c r="F4284" s="6">
        <f>IF(AND(B4284&gt;=10,B4284&lt;=14),sel_ev_daily*sel_dayshare/5,IF(OR(B4284&gt;=22,B4284&lt;=5),sel_ev_daily*(1-sel_dayshare)/8,0))</f>
        <v/>
      </c>
    </row>
    <row r="4285">
      <c r="A4285" s="6" t="inlineStr">
        <is>
          <t>2012-12-26</t>
        </is>
      </c>
      <c r="B4285" s="6" t="n">
        <v>11</v>
      </c>
      <c r="C4285" s="6" t="n">
        <v>0.7440600000000001</v>
      </c>
      <c r="D4285" s="6" t="n">
        <v>0.45643</v>
      </c>
      <c r="E4285" s="6">
        <f>C4285*sel_scale</f>
        <v/>
      </c>
      <c r="F4285" s="6">
        <f>IF(AND(B4285&gt;=10,B4285&lt;=14),sel_ev_daily*sel_dayshare/5,IF(OR(B4285&gt;=22,B4285&lt;=5),sel_ev_daily*(1-sel_dayshare)/8,0))</f>
        <v/>
      </c>
    </row>
    <row r="4286">
      <c r="A4286" s="6" t="inlineStr">
        <is>
          <t>2012-12-26</t>
        </is>
      </c>
      <c r="B4286" s="6" t="n">
        <v>12</v>
      </c>
      <c r="C4286" s="6" t="n">
        <v>0.69403</v>
      </c>
      <c r="D4286" s="6" t="n">
        <v>0.52954</v>
      </c>
      <c r="E4286" s="6">
        <f>C4286*sel_scale</f>
        <v/>
      </c>
      <c r="F4286" s="6">
        <f>IF(AND(B4286&gt;=10,B4286&lt;=14),sel_ev_daily*sel_dayshare/5,IF(OR(B4286&gt;=22,B4286&lt;=5),sel_ev_daily*(1-sel_dayshare)/8,0))</f>
        <v/>
      </c>
    </row>
    <row r="4287">
      <c r="A4287" s="6" t="inlineStr">
        <is>
          <t>2012-12-26</t>
        </is>
      </c>
      <c r="B4287" s="6" t="n">
        <v>13</v>
      </c>
      <c r="C4287" s="6" t="n">
        <v>0.63144</v>
      </c>
      <c r="D4287" s="6" t="n">
        <v>0.53024</v>
      </c>
      <c r="E4287" s="6">
        <f>C4287*sel_scale</f>
        <v/>
      </c>
      <c r="F4287" s="6">
        <f>IF(AND(B4287&gt;=10,B4287&lt;=14),sel_ev_daily*sel_dayshare/5,IF(OR(B4287&gt;=22,B4287&lt;=5),sel_ev_daily*(1-sel_dayshare)/8,0))</f>
        <v/>
      </c>
    </row>
    <row r="4288">
      <c r="A4288" s="6" t="inlineStr">
        <is>
          <t>2012-12-26</t>
        </is>
      </c>
      <c r="B4288" s="6" t="n">
        <v>14</v>
      </c>
      <c r="C4288" s="6" t="n">
        <v>0.59312</v>
      </c>
      <c r="D4288" s="6" t="n">
        <v>0.38558</v>
      </c>
      <c r="E4288" s="6">
        <f>C4288*sel_scale</f>
        <v/>
      </c>
      <c r="F4288" s="6">
        <f>IF(AND(B4288&gt;=10,B4288&lt;=14),sel_ev_daily*sel_dayshare/5,IF(OR(B4288&gt;=22,B4288&lt;=5),sel_ev_daily*(1-sel_dayshare)/8,0))</f>
        <v/>
      </c>
    </row>
    <row r="4289">
      <c r="A4289" s="6" t="inlineStr">
        <is>
          <t>2012-12-26</t>
        </is>
      </c>
      <c r="B4289" s="6" t="n">
        <v>15</v>
      </c>
      <c r="C4289" s="6" t="n">
        <v>0.56254</v>
      </c>
      <c r="D4289" s="6" t="n">
        <v>0.24396</v>
      </c>
      <c r="E4289" s="6">
        <f>C4289*sel_scale</f>
        <v/>
      </c>
      <c r="F4289" s="6">
        <f>IF(AND(B4289&gt;=10,B4289&lt;=14),sel_ev_daily*sel_dayshare/5,IF(OR(B4289&gt;=22,B4289&lt;=5),sel_ev_daily*(1-sel_dayshare)/8,0))</f>
        <v/>
      </c>
    </row>
    <row r="4290">
      <c r="A4290" s="6" t="inlineStr">
        <is>
          <t>2012-12-26</t>
        </is>
      </c>
      <c r="B4290" s="6" t="n">
        <v>16</v>
      </c>
      <c r="C4290" s="6" t="n">
        <v>0.57024</v>
      </c>
      <c r="D4290" s="6" t="n">
        <v>0.17487</v>
      </c>
      <c r="E4290" s="6">
        <f>C4290*sel_scale</f>
        <v/>
      </c>
      <c r="F4290" s="6">
        <f>IF(AND(B4290&gt;=10,B4290&lt;=14),sel_ev_daily*sel_dayshare/5,IF(OR(B4290&gt;=22,B4290&lt;=5),sel_ev_daily*(1-sel_dayshare)/8,0))</f>
        <v/>
      </c>
    </row>
    <row r="4291">
      <c r="A4291" s="6" t="inlineStr">
        <is>
          <t>2012-12-26</t>
        </is>
      </c>
      <c r="B4291" s="6" t="n">
        <v>17</v>
      </c>
      <c r="C4291" s="6" t="n">
        <v>0.68413</v>
      </c>
      <c r="D4291" s="6" t="n">
        <v>0.13556</v>
      </c>
      <c r="E4291" s="6">
        <f>C4291*sel_scale</f>
        <v/>
      </c>
      <c r="F4291" s="6">
        <f>IF(AND(B4291&gt;=10,B4291&lt;=14),sel_ev_daily*sel_dayshare/5,IF(OR(B4291&gt;=22,B4291&lt;=5),sel_ev_daily*(1-sel_dayshare)/8,0))</f>
        <v/>
      </c>
    </row>
    <row r="4292">
      <c r="A4292" s="6" t="inlineStr">
        <is>
          <t>2012-12-26</t>
        </is>
      </c>
      <c r="B4292" s="6" t="n">
        <v>18</v>
      </c>
      <c r="C4292" s="6" t="n">
        <v>0.69919</v>
      </c>
      <c r="D4292" s="6" t="n">
        <v>0.07204000000000001</v>
      </c>
      <c r="E4292" s="6">
        <f>C4292*sel_scale</f>
        <v/>
      </c>
      <c r="F4292" s="6">
        <f>IF(AND(B4292&gt;=10,B4292&lt;=14),sel_ev_daily*sel_dayshare/5,IF(OR(B4292&gt;=22,B4292&lt;=5),sel_ev_daily*(1-sel_dayshare)/8,0))</f>
        <v/>
      </c>
    </row>
    <row r="4293">
      <c r="A4293" s="6" t="inlineStr">
        <is>
          <t>2012-12-26</t>
        </is>
      </c>
      <c r="B4293" s="6" t="n">
        <v>19</v>
      </c>
      <c r="C4293" s="6" t="n">
        <v>0.72582</v>
      </c>
      <c r="D4293" s="6" t="n">
        <v>0.009769999999999999</v>
      </c>
      <c r="E4293" s="6">
        <f>C4293*sel_scale</f>
        <v/>
      </c>
      <c r="F4293" s="6">
        <f>IF(AND(B4293&gt;=10,B4293&lt;=14),sel_ev_daily*sel_dayshare/5,IF(OR(B4293&gt;=22,B4293&lt;=5),sel_ev_daily*(1-sel_dayshare)/8,0))</f>
        <v/>
      </c>
    </row>
    <row r="4294">
      <c r="A4294" s="6" t="inlineStr">
        <is>
          <t>2012-12-26</t>
        </is>
      </c>
      <c r="B4294" s="6" t="n">
        <v>20</v>
      </c>
      <c r="C4294" s="6" t="n">
        <v>0.78308</v>
      </c>
      <c r="D4294" s="6" t="n">
        <v>6e-05</v>
      </c>
      <c r="E4294" s="6">
        <f>C4294*sel_scale</f>
        <v/>
      </c>
      <c r="F4294" s="6">
        <f>IF(AND(B4294&gt;=10,B4294&lt;=14),sel_ev_daily*sel_dayshare/5,IF(OR(B4294&gt;=22,B4294&lt;=5),sel_ev_daily*(1-sel_dayshare)/8,0))</f>
        <v/>
      </c>
    </row>
    <row r="4295">
      <c r="A4295" s="6" t="inlineStr">
        <is>
          <t>2012-12-26</t>
        </is>
      </c>
      <c r="B4295" s="6" t="n">
        <v>21</v>
      </c>
      <c r="C4295" s="6" t="n">
        <v>0.74709</v>
      </c>
      <c r="D4295" s="6" t="n">
        <v>0.00014</v>
      </c>
      <c r="E4295" s="6">
        <f>C4295*sel_scale</f>
        <v/>
      </c>
      <c r="F4295" s="6">
        <f>IF(AND(B4295&gt;=10,B4295&lt;=14),sel_ev_daily*sel_dayshare/5,IF(OR(B4295&gt;=22,B4295&lt;=5),sel_ev_daily*(1-sel_dayshare)/8,0))</f>
        <v/>
      </c>
    </row>
    <row r="4296">
      <c r="A4296" s="6" t="inlineStr">
        <is>
          <t>2012-12-26</t>
        </is>
      </c>
      <c r="B4296" s="6" t="n">
        <v>22</v>
      </c>
      <c r="C4296" s="6" t="n">
        <v>0.7474</v>
      </c>
      <c r="D4296" s="6" t="n">
        <v>0.0001</v>
      </c>
      <c r="E4296" s="6">
        <f>C4296*sel_scale</f>
        <v/>
      </c>
      <c r="F4296" s="6">
        <f>IF(AND(B4296&gt;=10,B4296&lt;=14),sel_ev_daily*sel_dayshare/5,IF(OR(B4296&gt;=22,B4296&lt;=5),sel_ev_daily*(1-sel_dayshare)/8,0))</f>
        <v/>
      </c>
    </row>
    <row r="4297">
      <c r="A4297" s="6" t="inlineStr">
        <is>
          <t>2012-12-26</t>
        </is>
      </c>
      <c r="B4297" s="6" t="n">
        <v>23</v>
      </c>
      <c r="C4297" s="6" t="n">
        <v>0.76527</v>
      </c>
      <c r="D4297" s="6" t="n">
        <v>0.00013</v>
      </c>
      <c r="E4297" s="6">
        <f>C4297*sel_scale</f>
        <v/>
      </c>
      <c r="F4297" s="6">
        <f>IF(AND(B4297&gt;=10,B4297&lt;=14),sel_ev_daily*sel_dayshare/5,IF(OR(B4297&gt;=22,B4297&lt;=5),sel_ev_daily*(1-sel_dayshare)/8,0))</f>
        <v/>
      </c>
    </row>
    <row r="4298">
      <c r="A4298" s="6" t="inlineStr">
        <is>
          <t>2012-12-27</t>
        </is>
      </c>
      <c r="B4298" s="6" t="n">
        <v>0</v>
      </c>
      <c r="C4298" s="6" t="n">
        <v>0.76222</v>
      </c>
      <c r="D4298" s="6" t="n">
        <v>5e-05</v>
      </c>
      <c r="E4298" s="6">
        <f>C4298*sel_scale</f>
        <v/>
      </c>
      <c r="F4298" s="6">
        <f>IF(AND(B4298&gt;=10,B4298&lt;=14),sel_ev_daily*sel_dayshare/5,IF(OR(B4298&gt;=22,B4298&lt;=5),sel_ev_daily*(1-sel_dayshare)/8,0))</f>
        <v/>
      </c>
    </row>
    <row r="4299">
      <c r="A4299" s="6" t="inlineStr">
        <is>
          <t>2012-12-27</t>
        </is>
      </c>
      <c r="B4299" s="6" t="n">
        <v>1</v>
      </c>
      <c r="C4299" s="6" t="n">
        <v>0.77973</v>
      </c>
      <c r="D4299" s="6" t="n">
        <v>0.0001</v>
      </c>
      <c r="E4299" s="6">
        <f>C4299*sel_scale</f>
        <v/>
      </c>
      <c r="F4299" s="6">
        <f>IF(AND(B4299&gt;=10,B4299&lt;=14),sel_ev_daily*sel_dayshare/5,IF(OR(B4299&gt;=22,B4299&lt;=5),sel_ev_daily*(1-sel_dayshare)/8,0))</f>
        <v/>
      </c>
    </row>
    <row r="4300">
      <c r="A4300" s="6" t="inlineStr">
        <is>
          <t>2012-12-27</t>
        </is>
      </c>
      <c r="B4300" s="6" t="n">
        <v>2</v>
      </c>
      <c r="C4300" s="6" t="n">
        <v>0.52241</v>
      </c>
      <c r="D4300" s="6" t="n">
        <v>6.999999999999999e-05</v>
      </c>
      <c r="E4300" s="6">
        <f>C4300*sel_scale</f>
        <v/>
      </c>
      <c r="F4300" s="6">
        <f>IF(AND(B4300&gt;=10,B4300&lt;=14),sel_ev_daily*sel_dayshare/5,IF(OR(B4300&gt;=22,B4300&lt;=5),sel_ev_daily*(1-sel_dayshare)/8,0))</f>
        <v/>
      </c>
    </row>
    <row r="4301">
      <c r="A4301" s="6" t="inlineStr">
        <is>
          <t>2012-12-27</t>
        </is>
      </c>
      <c r="B4301" s="6" t="n">
        <v>3</v>
      </c>
      <c r="C4301" s="6" t="n">
        <v>0.43447</v>
      </c>
      <c r="D4301" s="6" t="n">
        <v>0.00011</v>
      </c>
      <c r="E4301" s="6">
        <f>C4301*sel_scale</f>
        <v/>
      </c>
      <c r="F4301" s="6">
        <f>IF(AND(B4301&gt;=10,B4301&lt;=14),sel_ev_daily*sel_dayshare/5,IF(OR(B4301&gt;=22,B4301&lt;=5),sel_ev_daily*(1-sel_dayshare)/8,0))</f>
        <v/>
      </c>
    </row>
    <row r="4302">
      <c r="A4302" s="6" t="inlineStr">
        <is>
          <t>2012-12-27</t>
        </is>
      </c>
      <c r="B4302" s="6" t="n">
        <v>4</v>
      </c>
      <c r="C4302" s="6" t="n">
        <v>0.38132</v>
      </c>
      <c r="D4302" s="6" t="n">
        <v>5e-05</v>
      </c>
      <c r="E4302" s="6">
        <f>C4302*sel_scale</f>
        <v/>
      </c>
      <c r="F4302" s="6">
        <f>IF(AND(B4302&gt;=10,B4302&lt;=14),sel_ev_daily*sel_dayshare/5,IF(OR(B4302&gt;=22,B4302&lt;=5),sel_ev_daily*(1-sel_dayshare)/8,0))</f>
        <v/>
      </c>
    </row>
    <row r="4303">
      <c r="A4303" s="6" t="inlineStr">
        <is>
          <t>2012-12-27</t>
        </is>
      </c>
      <c r="B4303" s="6" t="n">
        <v>5</v>
      </c>
      <c r="C4303" s="6" t="n">
        <v>0.41633</v>
      </c>
      <c r="D4303" s="6" t="n">
        <v>8.000000000000001e-05</v>
      </c>
      <c r="E4303" s="6">
        <f>C4303*sel_scale</f>
        <v/>
      </c>
      <c r="F4303" s="6">
        <f>IF(AND(B4303&gt;=10,B4303&lt;=14),sel_ev_daily*sel_dayshare/5,IF(OR(B4303&gt;=22,B4303&lt;=5),sel_ev_daily*(1-sel_dayshare)/8,0))</f>
        <v/>
      </c>
    </row>
    <row r="4304">
      <c r="A4304" s="6" t="inlineStr">
        <is>
          <t>2012-12-27</t>
        </is>
      </c>
      <c r="B4304" s="6" t="n">
        <v>6</v>
      </c>
      <c r="C4304" s="6" t="n">
        <v>0.44373</v>
      </c>
      <c r="D4304" s="6" t="n">
        <v>0.0256</v>
      </c>
      <c r="E4304" s="6">
        <f>C4304*sel_scale</f>
        <v/>
      </c>
      <c r="F4304" s="6">
        <f>IF(AND(B4304&gt;=10,B4304&lt;=14),sel_ev_daily*sel_dayshare/5,IF(OR(B4304&gt;=22,B4304&lt;=5),sel_ev_daily*(1-sel_dayshare)/8,0))</f>
        <v/>
      </c>
    </row>
    <row r="4305">
      <c r="A4305" s="6" t="inlineStr">
        <is>
          <t>2012-12-27</t>
        </is>
      </c>
      <c r="B4305" s="6" t="n">
        <v>7</v>
      </c>
      <c r="C4305" s="6" t="n">
        <v>0.52671</v>
      </c>
      <c r="D4305" s="6" t="n">
        <v>0.13703</v>
      </c>
      <c r="E4305" s="6">
        <f>C4305*sel_scale</f>
        <v/>
      </c>
      <c r="F4305" s="6">
        <f>IF(AND(B4305&gt;=10,B4305&lt;=14),sel_ev_daily*sel_dayshare/5,IF(OR(B4305&gt;=22,B4305&lt;=5),sel_ev_daily*(1-sel_dayshare)/8,0))</f>
        <v/>
      </c>
    </row>
    <row r="4306">
      <c r="A4306" s="6" t="inlineStr">
        <is>
          <t>2012-12-27</t>
        </is>
      </c>
      <c r="B4306" s="6" t="n">
        <v>8</v>
      </c>
      <c r="C4306" s="6" t="n">
        <v>0.58989</v>
      </c>
      <c r="D4306" s="6" t="n">
        <v>0.29584</v>
      </c>
      <c r="E4306" s="6">
        <f>C4306*sel_scale</f>
        <v/>
      </c>
      <c r="F4306" s="6">
        <f>IF(AND(B4306&gt;=10,B4306&lt;=14),sel_ev_daily*sel_dayshare/5,IF(OR(B4306&gt;=22,B4306&lt;=5),sel_ev_daily*(1-sel_dayshare)/8,0))</f>
        <v/>
      </c>
    </row>
    <row r="4307">
      <c r="A4307" s="6" t="inlineStr">
        <is>
          <t>2012-12-27</t>
        </is>
      </c>
      <c r="B4307" s="6" t="n">
        <v>9</v>
      </c>
      <c r="C4307" s="6" t="n">
        <v>0.58199</v>
      </c>
      <c r="D4307" s="6" t="n">
        <v>0.44807</v>
      </c>
      <c r="E4307" s="6">
        <f>C4307*sel_scale</f>
        <v/>
      </c>
      <c r="F4307" s="6">
        <f>IF(AND(B4307&gt;=10,B4307&lt;=14),sel_ev_daily*sel_dayshare/5,IF(OR(B4307&gt;=22,B4307&lt;=5),sel_ev_daily*(1-sel_dayshare)/8,0))</f>
        <v/>
      </c>
    </row>
    <row r="4308">
      <c r="A4308" s="6" t="inlineStr">
        <is>
          <t>2012-12-27</t>
        </is>
      </c>
      <c r="B4308" s="6" t="n">
        <v>10</v>
      </c>
      <c r="C4308" s="6" t="n">
        <v>0.5984699999999999</v>
      </c>
      <c r="D4308" s="6" t="n">
        <v>0.45682</v>
      </c>
      <c r="E4308" s="6">
        <f>C4308*sel_scale</f>
        <v/>
      </c>
      <c r="F4308" s="6">
        <f>IF(AND(B4308&gt;=10,B4308&lt;=14),sel_ev_daily*sel_dayshare/5,IF(OR(B4308&gt;=22,B4308&lt;=5),sel_ev_daily*(1-sel_dayshare)/8,0))</f>
        <v/>
      </c>
    </row>
    <row r="4309">
      <c r="A4309" s="6" t="inlineStr">
        <is>
          <t>2012-12-27</t>
        </is>
      </c>
      <c r="B4309" s="6" t="n">
        <v>11</v>
      </c>
      <c r="C4309" s="6" t="n">
        <v>0.5904199999999999</v>
      </c>
      <c r="D4309" s="6" t="n">
        <v>0.42588</v>
      </c>
      <c r="E4309" s="6">
        <f>C4309*sel_scale</f>
        <v/>
      </c>
      <c r="F4309" s="6">
        <f>IF(AND(B4309&gt;=10,B4309&lt;=14),sel_ev_daily*sel_dayshare/5,IF(OR(B4309&gt;=22,B4309&lt;=5),sel_ev_daily*(1-sel_dayshare)/8,0))</f>
        <v/>
      </c>
    </row>
    <row r="4310">
      <c r="A4310" s="6" t="inlineStr">
        <is>
          <t>2012-12-27</t>
        </is>
      </c>
      <c r="B4310" s="6" t="n">
        <v>12</v>
      </c>
      <c r="C4310" s="6" t="n">
        <v>0.54496</v>
      </c>
      <c r="D4310" s="6" t="n">
        <v>0.61594</v>
      </c>
      <c r="E4310" s="6">
        <f>C4310*sel_scale</f>
        <v/>
      </c>
      <c r="F4310" s="6">
        <f>IF(AND(B4310&gt;=10,B4310&lt;=14),sel_ev_daily*sel_dayshare/5,IF(OR(B4310&gt;=22,B4310&lt;=5),sel_ev_daily*(1-sel_dayshare)/8,0))</f>
        <v/>
      </c>
    </row>
    <row r="4311">
      <c r="A4311" s="6" t="inlineStr">
        <is>
          <t>2012-12-27</t>
        </is>
      </c>
      <c r="B4311" s="6" t="n">
        <v>13</v>
      </c>
      <c r="C4311" s="6" t="n">
        <v>0.54514</v>
      </c>
      <c r="D4311" s="6" t="n">
        <v>0.65471</v>
      </c>
      <c r="E4311" s="6">
        <f>C4311*sel_scale</f>
        <v/>
      </c>
      <c r="F4311" s="6">
        <f>IF(AND(B4311&gt;=10,B4311&lt;=14),sel_ev_daily*sel_dayshare/5,IF(OR(B4311&gt;=22,B4311&lt;=5),sel_ev_daily*(1-sel_dayshare)/8,0))</f>
        <v/>
      </c>
    </row>
    <row r="4312">
      <c r="A4312" s="6" t="inlineStr">
        <is>
          <t>2012-12-27</t>
        </is>
      </c>
      <c r="B4312" s="6" t="n">
        <v>14</v>
      </c>
      <c r="C4312" s="6" t="n">
        <v>0.49062</v>
      </c>
      <c r="D4312" s="6" t="n">
        <v>0.67394</v>
      </c>
      <c r="E4312" s="6">
        <f>C4312*sel_scale</f>
        <v/>
      </c>
      <c r="F4312" s="6">
        <f>IF(AND(B4312&gt;=10,B4312&lt;=14),sel_ev_daily*sel_dayshare/5,IF(OR(B4312&gt;=22,B4312&lt;=5),sel_ev_daily*(1-sel_dayshare)/8,0))</f>
        <v/>
      </c>
    </row>
    <row r="4313">
      <c r="A4313" s="6" t="inlineStr">
        <is>
          <t>2012-12-27</t>
        </is>
      </c>
      <c r="B4313" s="6" t="n">
        <v>15</v>
      </c>
      <c r="C4313" s="6" t="n">
        <v>0.51581</v>
      </c>
      <c r="D4313" s="6" t="n">
        <v>0.6128</v>
      </c>
      <c r="E4313" s="6">
        <f>C4313*sel_scale</f>
        <v/>
      </c>
      <c r="F4313" s="6">
        <f>IF(AND(B4313&gt;=10,B4313&lt;=14),sel_ev_daily*sel_dayshare/5,IF(OR(B4313&gt;=22,B4313&lt;=5),sel_ev_daily*(1-sel_dayshare)/8,0))</f>
        <v/>
      </c>
    </row>
    <row r="4314">
      <c r="A4314" s="6" t="inlineStr">
        <is>
          <t>2012-12-27</t>
        </is>
      </c>
      <c r="B4314" s="6" t="n">
        <v>16</v>
      </c>
      <c r="C4314" s="6" t="n">
        <v>0.53828</v>
      </c>
      <c r="D4314" s="6" t="n">
        <v>0.45031</v>
      </c>
      <c r="E4314" s="6">
        <f>C4314*sel_scale</f>
        <v/>
      </c>
      <c r="F4314" s="6">
        <f>IF(AND(B4314&gt;=10,B4314&lt;=14),sel_ev_daily*sel_dayshare/5,IF(OR(B4314&gt;=22,B4314&lt;=5),sel_ev_daily*(1-sel_dayshare)/8,0))</f>
        <v/>
      </c>
    </row>
    <row r="4315">
      <c r="A4315" s="6" t="inlineStr">
        <is>
          <t>2012-12-27</t>
        </is>
      </c>
      <c r="B4315" s="6" t="n">
        <v>17</v>
      </c>
      <c r="C4315" s="6" t="n">
        <v>0.59053</v>
      </c>
      <c r="D4315" s="6" t="n">
        <v>0.2693</v>
      </c>
      <c r="E4315" s="6">
        <f>C4315*sel_scale</f>
        <v/>
      </c>
      <c r="F4315" s="6">
        <f>IF(AND(B4315&gt;=10,B4315&lt;=14),sel_ev_daily*sel_dayshare/5,IF(OR(B4315&gt;=22,B4315&lt;=5),sel_ev_daily*(1-sel_dayshare)/8,0))</f>
        <v/>
      </c>
    </row>
    <row r="4316">
      <c r="A4316" s="6" t="inlineStr">
        <is>
          <t>2012-12-27</t>
        </is>
      </c>
      <c r="B4316" s="6" t="n">
        <v>18</v>
      </c>
      <c r="C4316" s="6" t="n">
        <v>0.66334</v>
      </c>
      <c r="D4316" s="6" t="n">
        <v>0.09825</v>
      </c>
      <c r="E4316" s="6">
        <f>C4316*sel_scale</f>
        <v/>
      </c>
      <c r="F4316" s="6">
        <f>IF(AND(B4316&gt;=10,B4316&lt;=14),sel_ev_daily*sel_dayshare/5,IF(OR(B4316&gt;=22,B4316&lt;=5),sel_ev_daily*(1-sel_dayshare)/8,0))</f>
        <v/>
      </c>
    </row>
    <row r="4317">
      <c r="A4317" s="6" t="inlineStr">
        <is>
          <t>2012-12-27</t>
        </is>
      </c>
      <c r="B4317" s="6" t="n">
        <v>19</v>
      </c>
      <c r="C4317" s="6" t="n">
        <v>0.66083</v>
      </c>
      <c r="D4317" s="6" t="n">
        <v>0.01926</v>
      </c>
      <c r="E4317" s="6">
        <f>C4317*sel_scale</f>
        <v/>
      </c>
      <c r="F4317" s="6">
        <f>IF(AND(B4317&gt;=10,B4317&lt;=14),sel_ev_daily*sel_dayshare/5,IF(OR(B4317&gt;=22,B4317&lt;=5),sel_ev_daily*(1-sel_dayshare)/8,0))</f>
        <v/>
      </c>
    </row>
    <row r="4318">
      <c r="A4318" s="6" t="inlineStr">
        <is>
          <t>2012-12-27</t>
        </is>
      </c>
      <c r="B4318" s="6" t="n">
        <v>20</v>
      </c>
      <c r="C4318" s="6" t="n">
        <v>0.76892</v>
      </c>
      <c r="D4318" s="6" t="n">
        <v>0.00014</v>
      </c>
      <c r="E4318" s="6">
        <f>C4318*sel_scale</f>
        <v/>
      </c>
      <c r="F4318" s="6">
        <f>IF(AND(B4318&gt;=10,B4318&lt;=14),sel_ev_daily*sel_dayshare/5,IF(OR(B4318&gt;=22,B4318&lt;=5),sel_ev_daily*(1-sel_dayshare)/8,0))</f>
        <v/>
      </c>
    </row>
    <row r="4319">
      <c r="A4319" s="6" t="inlineStr">
        <is>
          <t>2012-12-27</t>
        </is>
      </c>
      <c r="B4319" s="6" t="n">
        <v>21</v>
      </c>
      <c r="C4319" s="6" t="n">
        <v>0.70855</v>
      </c>
      <c r="D4319" s="6" t="n">
        <v>4e-05</v>
      </c>
      <c r="E4319" s="6">
        <f>C4319*sel_scale</f>
        <v/>
      </c>
      <c r="F4319" s="6">
        <f>IF(AND(B4319&gt;=10,B4319&lt;=14),sel_ev_daily*sel_dayshare/5,IF(OR(B4319&gt;=22,B4319&lt;=5),sel_ev_daily*(1-sel_dayshare)/8,0))</f>
        <v/>
      </c>
    </row>
    <row r="4320">
      <c r="A4320" s="6" t="inlineStr">
        <is>
          <t>2012-12-27</t>
        </is>
      </c>
      <c r="B4320" s="6" t="n">
        <v>22</v>
      </c>
      <c r="C4320" s="6" t="n">
        <v>0.72189</v>
      </c>
      <c r="D4320" s="6" t="n">
        <v>0.00018</v>
      </c>
      <c r="E4320" s="6">
        <f>C4320*sel_scale</f>
        <v/>
      </c>
      <c r="F4320" s="6">
        <f>IF(AND(B4320&gt;=10,B4320&lt;=14),sel_ev_daily*sel_dayshare/5,IF(OR(B4320&gt;=22,B4320&lt;=5),sel_ev_daily*(1-sel_dayshare)/8,0))</f>
        <v/>
      </c>
    </row>
    <row r="4321">
      <c r="A4321" s="6" t="inlineStr">
        <is>
          <t>2012-12-27</t>
        </is>
      </c>
      <c r="B4321" s="6" t="n">
        <v>23</v>
      </c>
      <c r="C4321" s="6" t="n">
        <v>0.68821</v>
      </c>
      <c r="D4321" s="6" t="n">
        <v>0.0001</v>
      </c>
      <c r="E4321" s="6">
        <f>C4321*sel_scale</f>
        <v/>
      </c>
      <c r="F4321" s="6">
        <f>IF(AND(B4321&gt;=10,B4321&lt;=14),sel_ev_daily*sel_dayshare/5,IF(OR(B4321&gt;=22,B4321&lt;=5),sel_ev_daily*(1-sel_dayshare)/8,0))</f>
        <v/>
      </c>
    </row>
    <row r="4322">
      <c r="A4322" s="6" t="inlineStr">
        <is>
          <t>2012-12-28</t>
        </is>
      </c>
      <c r="B4322" s="6" t="n">
        <v>0</v>
      </c>
      <c r="C4322" s="6" t="n">
        <v>0.78912</v>
      </c>
      <c r="D4322" s="6" t="n">
        <v>9.000000000000001e-05</v>
      </c>
      <c r="E4322" s="6">
        <f>C4322*sel_scale</f>
        <v/>
      </c>
      <c r="F4322" s="6">
        <f>IF(AND(B4322&gt;=10,B4322&lt;=14),sel_ev_daily*sel_dayshare/5,IF(OR(B4322&gt;=22,B4322&lt;=5),sel_ev_daily*(1-sel_dayshare)/8,0))</f>
        <v/>
      </c>
    </row>
    <row r="4323">
      <c r="A4323" s="6" t="inlineStr">
        <is>
          <t>2012-12-28</t>
        </is>
      </c>
      <c r="B4323" s="6" t="n">
        <v>1</v>
      </c>
      <c r="C4323" s="6" t="n">
        <v>0.77984</v>
      </c>
      <c r="D4323" s="6" t="n">
        <v>8.000000000000001e-05</v>
      </c>
      <c r="E4323" s="6">
        <f>C4323*sel_scale</f>
        <v/>
      </c>
      <c r="F4323" s="6">
        <f>IF(AND(B4323&gt;=10,B4323&lt;=14),sel_ev_daily*sel_dayshare/5,IF(OR(B4323&gt;=22,B4323&lt;=5),sel_ev_daily*(1-sel_dayshare)/8,0))</f>
        <v/>
      </c>
    </row>
    <row r="4324">
      <c r="A4324" s="6" t="inlineStr">
        <is>
          <t>2012-12-28</t>
        </is>
      </c>
      <c r="B4324" s="6" t="n">
        <v>2</v>
      </c>
      <c r="C4324" s="6" t="n">
        <v>0.48858</v>
      </c>
      <c r="D4324" s="6" t="n">
        <v>0.0001</v>
      </c>
      <c r="E4324" s="6">
        <f>C4324*sel_scale</f>
        <v/>
      </c>
      <c r="F4324" s="6">
        <f>IF(AND(B4324&gt;=10,B4324&lt;=14),sel_ev_daily*sel_dayshare/5,IF(OR(B4324&gt;=22,B4324&lt;=5),sel_ev_daily*(1-sel_dayshare)/8,0))</f>
        <v/>
      </c>
    </row>
    <row r="4325">
      <c r="A4325" s="6" t="inlineStr">
        <is>
          <t>2012-12-28</t>
        </is>
      </c>
      <c r="B4325" s="6" t="n">
        <v>3</v>
      </c>
      <c r="C4325" s="6" t="n">
        <v>0.38991</v>
      </c>
      <c r="D4325" s="6" t="n">
        <v>6.999999999999999e-05</v>
      </c>
      <c r="E4325" s="6">
        <f>C4325*sel_scale</f>
        <v/>
      </c>
      <c r="F4325" s="6">
        <f>IF(AND(B4325&gt;=10,B4325&lt;=14),sel_ev_daily*sel_dayshare/5,IF(OR(B4325&gt;=22,B4325&lt;=5),sel_ev_daily*(1-sel_dayshare)/8,0))</f>
        <v/>
      </c>
    </row>
    <row r="4326">
      <c r="A4326" s="6" t="inlineStr">
        <is>
          <t>2012-12-28</t>
        </is>
      </c>
      <c r="B4326" s="6" t="n">
        <v>4</v>
      </c>
      <c r="C4326" s="6" t="n">
        <v>0.37644</v>
      </c>
      <c r="D4326" s="6" t="n">
        <v>0.0001</v>
      </c>
      <c r="E4326" s="6">
        <f>C4326*sel_scale</f>
        <v/>
      </c>
      <c r="F4326" s="6">
        <f>IF(AND(B4326&gt;=10,B4326&lt;=14),sel_ev_daily*sel_dayshare/5,IF(OR(B4326&gt;=22,B4326&lt;=5),sel_ev_daily*(1-sel_dayshare)/8,0))</f>
        <v/>
      </c>
    </row>
    <row r="4327">
      <c r="A4327" s="6" t="inlineStr">
        <is>
          <t>2012-12-28</t>
        </is>
      </c>
      <c r="B4327" s="6" t="n">
        <v>5</v>
      </c>
      <c r="C4327" s="6" t="n">
        <v>0.46039</v>
      </c>
      <c r="D4327" s="6" t="n">
        <v>6.999999999999999e-05</v>
      </c>
      <c r="E4327" s="6">
        <f>C4327*sel_scale</f>
        <v/>
      </c>
      <c r="F4327" s="6">
        <f>IF(AND(B4327&gt;=10,B4327&lt;=14),sel_ev_daily*sel_dayshare/5,IF(OR(B4327&gt;=22,B4327&lt;=5),sel_ev_daily*(1-sel_dayshare)/8,0))</f>
        <v/>
      </c>
    </row>
    <row r="4328">
      <c r="A4328" s="6" t="inlineStr">
        <is>
          <t>2012-12-28</t>
        </is>
      </c>
      <c r="B4328" s="6" t="n">
        <v>6</v>
      </c>
      <c r="C4328" s="6" t="n">
        <v>0.45394</v>
      </c>
      <c r="D4328" s="6" t="n">
        <v>0.02086</v>
      </c>
      <c r="E4328" s="6">
        <f>C4328*sel_scale</f>
        <v/>
      </c>
      <c r="F4328" s="6">
        <f>IF(AND(B4328&gt;=10,B4328&lt;=14),sel_ev_daily*sel_dayshare/5,IF(OR(B4328&gt;=22,B4328&lt;=5),sel_ev_daily*(1-sel_dayshare)/8,0))</f>
        <v/>
      </c>
    </row>
    <row r="4329">
      <c r="A4329" s="6" t="inlineStr">
        <is>
          <t>2012-12-28</t>
        </is>
      </c>
      <c r="B4329" s="6" t="n">
        <v>7</v>
      </c>
      <c r="C4329" s="6" t="n">
        <v>0.48801</v>
      </c>
      <c r="D4329" s="6" t="n">
        <v>0.1375</v>
      </c>
      <c r="E4329" s="6">
        <f>C4329*sel_scale</f>
        <v/>
      </c>
      <c r="F4329" s="6">
        <f>IF(AND(B4329&gt;=10,B4329&lt;=14),sel_ev_daily*sel_dayshare/5,IF(OR(B4329&gt;=22,B4329&lt;=5),sel_ev_daily*(1-sel_dayshare)/8,0))</f>
        <v/>
      </c>
    </row>
    <row r="4330">
      <c r="A4330" s="6" t="inlineStr">
        <is>
          <t>2012-12-28</t>
        </is>
      </c>
      <c r="B4330" s="6" t="n">
        <v>8</v>
      </c>
      <c r="C4330" s="6" t="n">
        <v>0.55424</v>
      </c>
      <c r="D4330" s="6" t="n">
        <v>0.30392</v>
      </c>
      <c r="E4330" s="6">
        <f>C4330*sel_scale</f>
        <v/>
      </c>
      <c r="F4330" s="6">
        <f>IF(AND(B4330&gt;=10,B4330&lt;=14),sel_ev_daily*sel_dayshare/5,IF(OR(B4330&gt;=22,B4330&lt;=5),sel_ev_daily*(1-sel_dayshare)/8,0))</f>
        <v/>
      </c>
    </row>
    <row r="4331">
      <c r="A4331" s="6" t="inlineStr">
        <is>
          <t>2012-12-28</t>
        </is>
      </c>
      <c r="B4331" s="6" t="n">
        <v>9</v>
      </c>
      <c r="C4331" s="6" t="n">
        <v>0.58723</v>
      </c>
      <c r="D4331" s="6" t="n">
        <v>0.47811</v>
      </c>
      <c r="E4331" s="6">
        <f>C4331*sel_scale</f>
        <v/>
      </c>
      <c r="F4331" s="6">
        <f>IF(AND(B4331&gt;=10,B4331&lt;=14),sel_ev_daily*sel_dayshare/5,IF(OR(B4331&gt;=22,B4331&lt;=5),sel_ev_daily*(1-sel_dayshare)/8,0))</f>
        <v/>
      </c>
    </row>
    <row r="4332">
      <c r="A4332" s="6" t="inlineStr">
        <is>
          <t>2012-12-28</t>
        </is>
      </c>
      <c r="B4332" s="6" t="n">
        <v>10</v>
      </c>
      <c r="C4332" s="6" t="n">
        <v>0.60671</v>
      </c>
      <c r="D4332" s="6" t="n">
        <v>0.6208399999999999</v>
      </c>
      <c r="E4332" s="6">
        <f>C4332*sel_scale</f>
        <v/>
      </c>
      <c r="F4332" s="6">
        <f>IF(AND(B4332&gt;=10,B4332&lt;=14),sel_ev_daily*sel_dayshare/5,IF(OR(B4332&gt;=22,B4332&lt;=5),sel_ev_daily*(1-sel_dayshare)/8,0))</f>
        <v/>
      </c>
    </row>
    <row r="4333">
      <c r="A4333" s="6" t="inlineStr">
        <is>
          <t>2012-12-28</t>
        </is>
      </c>
      <c r="B4333" s="6" t="n">
        <v>11</v>
      </c>
      <c r="C4333" s="6" t="n">
        <v>0.65344</v>
      </c>
      <c r="D4333" s="6" t="n">
        <v>0.6928800000000001</v>
      </c>
      <c r="E4333" s="6">
        <f>C4333*sel_scale</f>
        <v/>
      </c>
      <c r="F4333" s="6">
        <f>IF(AND(B4333&gt;=10,B4333&lt;=14),sel_ev_daily*sel_dayshare/5,IF(OR(B4333&gt;=22,B4333&lt;=5),sel_ev_daily*(1-sel_dayshare)/8,0))</f>
        <v/>
      </c>
    </row>
    <row r="4334">
      <c r="A4334" s="6" t="inlineStr">
        <is>
          <t>2012-12-28</t>
        </is>
      </c>
      <c r="B4334" s="6" t="n">
        <v>12</v>
      </c>
      <c r="C4334" s="6" t="n">
        <v>0.69867</v>
      </c>
      <c r="D4334" s="6" t="n">
        <v>0.71336</v>
      </c>
      <c r="E4334" s="6">
        <f>C4334*sel_scale</f>
        <v/>
      </c>
      <c r="F4334" s="6">
        <f>IF(AND(B4334&gt;=10,B4334&lt;=14),sel_ev_daily*sel_dayshare/5,IF(OR(B4334&gt;=22,B4334&lt;=5),sel_ev_daily*(1-sel_dayshare)/8,0))</f>
        <v/>
      </c>
    </row>
    <row r="4335">
      <c r="A4335" s="6" t="inlineStr">
        <is>
          <t>2012-12-28</t>
        </is>
      </c>
      <c r="B4335" s="6" t="n">
        <v>13</v>
      </c>
      <c r="C4335" s="6" t="n">
        <v>0.78433</v>
      </c>
      <c r="D4335" s="6" t="n">
        <v>0.59709</v>
      </c>
      <c r="E4335" s="6">
        <f>C4335*sel_scale</f>
        <v/>
      </c>
      <c r="F4335" s="6">
        <f>IF(AND(B4335&gt;=10,B4335&lt;=14),sel_ev_daily*sel_dayshare/5,IF(OR(B4335&gt;=22,B4335&lt;=5),sel_ev_daily*(1-sel_dayshare)/8,0))</f>
        <v/>
      </c>
    </row>
    <row r="4336">
      <c r="A4336" s="6" t="inlineStr">
        <is>
          <t>2012-12-28</t>
        </is>
      </c>
      <c r="B4336" s="6" t="n">
        <v>14</v>
      </c>
      <c r="C4336" s="6" t="n">
        <v>0.75236</v>
      </c>
      <c r="D4336" s="6" t="n">
        <v>0.4767</v>
      </c>
      <c r="E4336" s="6">
        <f>C4336*sel_scale</f>
        <v/>
      </c>
      <c r="F4336" s="6">
        <f>IF(AND(B4336&gt;=10,B4336&lt;=14),sel_ev_daily*sel_dayshare/5,IF(OR(B4336&gt;=22,B4336&lt;=5),sel_ev_daily*(1-sel_dayshare)/8,0))</f>
        <v/>
      </c>
    </row>
    <row r="4337">
      <c r="A4337" s="6" t="inlineStr">
        <is>
          <t>2012-12-28</t>
        </is>
      </c>
      <c r="B4337" s="6" t="n">
        <v>15</v>
      </c>
      <c r="C4337" s="6" t="n">
        <v>0.73516</v>
      </c>
      <c r="D4337" s="6" t="n">
        <v>0.46132</v>
      </c>
      <c r="E4337" s="6">
        <f>C4337*sel_scale</f>
        <v/>
      </c>
      <c r="F4337" s="6">
        <f>IF(AND(B4337&gt;=10,B4337&lt;=14),sel_ev_daily*sel_dayshare/5,IF(OR(B4337&gt;=22,B4337&lt;=5),sel_ev_daily*(1-sel_dayshare)/8,0))</f>
        <v/>
      </c>
    </row>
    <row r="4338">
      <c r="A4338" s="6" t="inlineStr">
        <is>
          <t>2012-12-28</t>
        </is>
      </c>
      <c r="B4338" s="6" t="n">
        <v>16</v>
      </c>
      <c r="C4338" s="6" t="n">
        <v>0.73204</v>
      </c>
      <c r="D4338" s="6" t="n">
        <v>0.28475</v>
      </c>
      <c r="E4338" s="6">
        <f>C4338*sel_scale</f>
        <v/>
      </c>
      <c r="F4338" s="6">
        <f>IF(AND(B4338&gt;=10,B4338&lt;=14),sel_ev_daily*sel_dayshare/5,IF(OR(B4338&gt;=22,B4338&lt;=5),sel_ev_daily*(1-sel_dayshare)/8,0))</f>
        <v/>
      </c>
    </row>
    <row r="4339">
      <c r="A4339" s="6" t="inlineStr">
        <is>
          <t>2012-12-28</t>
        </is>
      </c>
      <c r="B4339" s="6" t="n">
        <v>17</v>
      </c>
      <c r="C4339" s="6" t="n">
        <v>0.73761</v>
      </c>
      <c r="D4339" s="6" t="n">
        <v>0.18643</v>
      </c>
      <c r="E4339" s="6">
        <f>C4339*sel_scale</f>
        <v/>
      </c>
      <c r="F4339" s="6">
        <f>IF(AND(B4339&gt;=10,B4339&lt;=14),sel_ev_daily*sel_dayshare/5,IF(OR(B4339&gt;=22,B4339&lt;=5),sel_ev_daily*(1-sel_dayshare)/8,0))</f>
        <v/>
      </c>
    </row>
    <row r="4340">
      <c r="A4340" s="6" t="inlineStr">
        <is>
          <t>2012-12-28</t>
        </is>
      </c>
      <c r="B4340" s="6" t="n">
        <v>18</v>
      </c>
      <c r="C4340" s="6" t="n">
        <v>0.76414</v>
      </c>
      <c r="D4340" s="6" t="n">
        <v>0.09286999999999999</v>
      </c>
      <c r="E4340" s="6">
        <f>C4340*sel_scale</f>
        <v/>
      </c>
      <c r="F4340" s="6">
        <f>IF(AND(B4340&gt;=10,B4340&lt;=14),sel_ev_daily*sel_dayshare/5,IF(OR(B4340&gt;=22,B4340&lt;=5),sel_ev_daily*(1-sel_dayshare)/8,0))</f>
        <v/>
      </c>
    </row>
    <row r="4341">
      <c r="A4341" s="6" t="inlineStr">
        <is>
          <t>2012-12-28</t>
        </is>
      </c>
      <c r="B4341" s="6" t="n">
        <v>19</v>
      </c>
      <c r="C4341" s="6" t="n">
        <v>0.73925</v>
      </c>
      <c r="D4341" s="6" t="n">
        <v>0.01367</v>
      </c>
      <c r="E4341" s="6">
        <f>C4341*sel_scale</f>
        <v/>
      </c>
      <c r="F4341" s="6">
        <f>IF(AND(B4341&gt;=10,B4341&lt;=14),sel_ev_daily*sel_dayshare/5,IF(OR(B4341&gt;=22,B4341&lt;=5),sel_ev_daily*(1-sel_dayshare)/8,0))</f>
        <v/>
      </c>
    </row>
    <row r="4342">
      <c r="A4342" s="6" t="inlineStr">
        <is>
          <t>2012-12-28</t>
        </is>
      </c>
      <c r="B4342" s="6" t="n">
        <v>20</v>
      </c>
      <c r="C4342" s="6" t="n">
        <v>0.72289</v>
      </c>
      <c r="D4342" s="6" t="n">
        <v>0.00014</v>
      </c>
      <c r="E4342" s="6">
        <f>C4342*sel_scale</f>
        <v/>
      </c>
      <c r="F4342" s="6">
        <f>IF(AND(B4342&gt;=10,B4342&lt;=14),sel_ev_daily*sel_dayshare/5,IF(OR(B4342&gt;=22,B4342&lt;=5),sel_ev_daily*(1-sel_dayshare)/8,0))</f>
        <v/>
      </c>
    </row>
    <row r="4343">
      <c r="A4343" s="6" t="inlineStr">
        <is>
          <t>2012-12-28</t>
        </is>
      </c>
      <c r="B4343" s="6" t="n">
        <v>21</v>
      </c>
      <c r="C4343" s="6" t="n">
        <v>0.66692</v>
      </c>
      <c r="D4343" s="6" t="n">
        <v>0.00011</v>
      </c>
      <c r="E4343" s="6">
        <f>C4343*sel_scale</f>
        <v/>
      </c>
      <c r="F4343" s="6">
        <f>IF(AND(B4343&gt;=10,B4343&lt;=14),sel_ev_daily*sel_dayshare/5,IF(OR(B4343&gt;=22,B4343&lt;=5),sel_ev_daily*(1-sel_dayshare)/8,0))</f>
        <v/>
      </c>
    </row>
    <row r="4344">
      <c r="A4344" s="6" t="inlineStr">
        <is>
          <t>2012-12-28</t>
        </is>
      </c>
      <c r="B4344" s="6" t="n">
        <v>22</v>
      </c>
      <c r="C4344" s="6" t="n">
        <v>0.69448</v>
      </c>
      <c r="D4344" s="6" t="n">
        <v>0.00014</v>
      </c>
      <c r="E4344" s="6">
        <f>C4344*sel_scale</f>
        <v/>
      </c>
      <c r="F4344" s="6">
        <f>IF(AND(B4344&gt;=10,B4344&lt;=14),sel_ev_daily*sel_dayshare/5,IF(OR(B4344&gt;=22,B4344&lt;=5),sel_ev_daily*(1-sel_dayshare)/8,0))</f>
        <v/>
      </c>
    </row>
    <row r="4345">
      <c r="A4345" s="6" t="inlineStr">
        <is>
          <t>2012-12-28</t>
        </is>
      </c>
      <c r="B4345" s="6" t="n">
        <v>23</v>
      </c>
      <c r="C4345" s="6" t="n">
        <v>0.67274</v>
      </c>
      <c r="D4345" s="6" t="n">
        <v>0.0001</v>
      </c>
      <c r="E4345" s="6">
        <f>C4345*sel_scale</f>
        <v/>
      </c>
      <c r="F4345" s="6">
        <f>IF(AND(B4345&gt;=10,B4345&lt;=14),sel_ev_daily*sel_dayshare/5,IF(OR(B4345&gt;=22,B4345&lt;=5),sel_ev_daily*(1-sel_dayshare)/8,0))</f>
        <v/>
      </c>
    </row>
    <row r="4346">
      <c r="A4346" s="6" t="inlineStr">
        <is>
          <t>2012-12-29</t>
        </is>
      </c>
      <c r="B4346" s="6" t="n">
        <v>0</v>
      </c>
      <c r="C4346" s="6" t="n">
        <v>0.7791</v>
      </c>
      <c r="D4346" s="6" t="n">
        <v>6e-05</v>
      </c>
      <c r="E4346" s="6">
        <f>C4346*sel_scale</f>
        <v/>
      </c>
      <c r="F4346" s="6">
        <f>IF(AND(B4346&gt;=10,B4346&lt;=14),sel_ev_daily*sel_dayshare/5,IF(OR(B4346&gt;=22,B4346&lt;=5),sel_ev_daily*(1-sel_dayshare)/8,0))</f>
        <v/>
      </c>
    </row>
    <row r="4347">
      <c r="A4347" s="6" t="inlineStr">
        <is>
          <t>2012-12-29</t>
        </is>
      </c>
      <c r="B4347" s="6" t="n">
        <v>1</v>
      </c>
      <c r="C4347" s="6" t="n">
        <v>0.74009</v>
      </c>
      <c r="D4347" s="6" t="n">
        <v>6e-05</v>
      </c>
      <c r="E4347" s="6">
        <f>C4347*sel_scale</f>
        <v/>
      </c>
      <c r="F4347" s="6">
        <f>IF(AND(B4347&gt;=10,B4347&lt;=14),sel_ev_daily*sel_dayshare/5,IF(OR(B4347&gt;=22,B4347&lt;=5),sel_ev_daily*(1-sel_dayshare)/8,0))</f>
        <v/>
      </c>
    </row>
    <row r="4348">
      <c r="A4348" s="6" t="inlineStr">
        <is>
          <t>2012-12-29</t>
        </is>
      </c>
      <c r="B4348" s="6" t="n">
        <v>2</v>
      </c>
      <c r="C4348" s="6" t="n">
        <v>0.4746</v>
      </c>
      <c r="D4348" s="6" t="n">
        <v>4e-05</v>
      </c>
      <c r="E4348" s="6">
        <f>C4348*sel_scale</f>
        <v/>
      </c>
      <c r="F4348" s="6">
        <f>IF(AND(B4348&gt;=10,B4348&lt;=14),sel_ev_daily*sel_dayshare/5,IF(OR(B4348&gt;=22,B4348&lt;=5),sel_ev_daily*(1-sel_dayshare)/8,0))</f>
        <v/>
      </c>
    </row>
    <row r="4349">
      <c r="A4349" s="6" t="inlineStr">
        <is>
          <t>2012-12-29</t>
        </is>
      </c>
      <c r="B4349" s="6" t="n">
        <v>3</v>
      </c>
      <c r="C4349" s="6" t="n">
        <v>0.41052</v>
      </c>
      <c r="D4349" s="6" t="n">
        <v>5e-05</v>
      </c>
      <c r="E4349" s="6">
        <f>C4349*sel_scale</f>
        <v/>
      </c>
      <c r="F4349" s="6">
        <f>IF(AND(B4349&gt;=10,B4349&lt;=14),sel_ev_daily*sel_dayshare/5,IF(OR(B4349&gt;=22,B4349&lt;=5),sel_ev_daily*(1-sel_dayshare)/8,0))</f>
        <v/>
      </c>
    </row>
    <row r="4350">
      <c r="A4350" s="6" t="inlineStr">
        <is>
          <t>2012-12-29</t>
        </is>
      </c>
      <c r="B4350" s="6" t="n">
        <v>4</v>
      </c>
      <c r="C4350" s="6" t="n">
        <v>0.37434</v>
      </c>
      <c r="D4350" s="6" t="n">
        <v>1e-05</v>
      </c>
      <c r="E4350" s="6">
        <f>C4350*sel_scale</f>
        <v/>
      </c>
      <c r="F4350" s="6">
        <f>IF(AND(B4350&gt;=10,B4350&lt;=14),sel_ev_daily*sel_dayshare/5,IF(OR(B4350&gt;=22,B4350&lt;=5),sel_ev_daily*(1-sel_dayshare)/8,0))</f>
        <v/>
      </c>
    </row>
    <row r="4351">
      <c r="A4351" s="6" t="inlineStr">
        <is>
          <t>2012-12-29</t>
        </is>
      </c>
      <c r="B4351" s="6" t="n">
        <v>5</v>
      </c>
      <c r="C4351" s="6" t="n">
        <v>0.38459</v>
      </c>
      <c r="D4351" s="6" t="n">
        <v>0.0001</v>
      </c>
      <c r="E4351" s="6">
        <f>C4351*sel_scale</f>
        <v/>
      </c>
      <c r="F4351" s="6">
        <f>IF(AND(B4351&gt;=10,B4351&lt;=14),sel_ev_daily*sel_dayshare/5,IF(OR(B4351&gt;=22,B4351&lt;=5),sel_ev_daily*(1-sel_dayshare)/8,0))</f>
        <v/>
      </c>
    </row>
    <row r="4352">
      <c r="A4352" s="6" t="inlineStr">
        <is>
          <t>2012-12-29</t>
        </is>
      </c>
      <c r="B4352" s="6" t="n">
        <v>6</v>
      </c>
      <c r="C4352" s="6" t="n">
        <v>0.44444</v>
      </c>
      <c r="D4352" s="6" t="n">
        <v>0.008880000000000001</v>
      </c>
      <c r="E4352" s="6">
        <f>C4352*sel_scale</f>
        <v/>
      </c>
      <c r="F4352" s="6">
        <f>IF(AND(B4352&gt;=10,B4352&lt;=14),sel_ev_daily*sel_dayshare/5,IF(OR(B4352&gt;=22,B4352&lt;=5),sel_ev_daily*(1-sel_dayshare)/8,0))</f>
        <v/>
      </c>
    </row>
    <row r="4353">
      <c r="A4353" s="6" t="inlineStr">
        <is>
          <t>2012-12-29</t>
        </is>
      </c>
      <c r="B4353" s="6" t="n">
        <v>7</v>
      </c>
      <c r="C4353" s="6" t="n">
        <v>0.49842</v>
      </c>
      <c r="D4353" s="6" t="n">
        <v>0.05636</v>
      </c>
      <c r="E4353" s="6">
        <f>C4353*sel_scale</f>
        <v/>
      </c>
      <c r="F4353" s="6">
        <f>IF(AND(B4353&gt;=10,B4353&lt;=14),sel_ev_daily*sel_dayshare/5,IF(OR(B4353&gt;=22,B4353&lt;=5),sel_ev_daily*(1-sel_dayshare)/8,0))</f>
        <v/>
      </c>
    </row>
    <row r="4354">
      <c r="A4354" s="6" t="inlineStr">
        <is>
          <t>2012-12-29</t>
        </is>
      </c>
      <c r="B4354" s="6" t="n">
        <v>8</v>
      </c>
      <c r="C4354" s="6" t="n">
        <v>0.5603</v>
      </c>
      <c r="D4354" s="6" t="n">
        <v>0.12661</v>
      </c>
      <c r="E4354" s="6">
        <f>C4354*sel_scale</f>
        <v/>
      </c>
      <c r="F4354" s="6">
        <f>IF(AND(B4354&gt;=10,B4354&lt;=14),sel_ev_daily*sel_dayshare/5,IF(OR(B4354&gt;=22,B4354&lt;=5),sel_ev_daily*(1-sel_dayshare)/8,0))</f>
        <v/>
      </c>
    </row>
    <row r="4355">
      <c r="A4355" s="6" t="inlineStr">
        <is>
          <t>2012-12-29</t>
        </is>
      </c>
      <c r="B4355" s="6" t="n">
        <v>9</v>
      </c>
      <c r="C4355" s="6" t="n">
        <v>0.5811500000000001</v>
      </c>
      <c r="D4355" s="6" t="n">
        <v>0.19256</v>
      </c>
      <c r="E4355" s="6">
        <f>C4355*sel_scale</f>
        <v/>
      </c>
      <c r="F4355" s="6">
        <f>IF(AND(B4355&gt;=10,B4355&lt;=14),sel_ev_daily*sel_dayshare/5,IF(OR(B4355&gt;=22,B4355&lt;=5),sel_ev_daily*(1-sel_dayshare)/8,0))</f>
        <v/>
      </c>
    </row>
    <row r="4356">
      <c r="A4356" s="6" t="inlineStr">
        <is>
          <t>2012-12-29</t>
        </is>
      </c>
      <c r="B4356" s="6" t="n">
        <v>10</v>
      </c>
      <c r="C4356" s="6" t="n">
        <v>0.5917</v>
      </c>
      <c r="D4356" s="6" t="n">
        <v>0.28458</v>
      </c>
      <c r="E4356" s="6">
        <f>C4356*sel_scale</f>
        <v/>
      </c>
      <c r="F4356" s="6">
        <f>IF(AND(B4356&gt;=10,B4356&lt;=14),sel_ev_daily*sel_dayshare/5,IF(OR(B4356&gt;=22,B4356&lt;=5),sel_ev_daily*(1-sel_dayshare)/8,0))</f>
        <v/>
      </c>
    </row>
    <row r="4357">
      <c r="A4357" s="6" t="inlineStr">
        <is>
          <t>2012-12-29</t>
        </is>
      </c>
      <c r="B4357" s="6" t="n">
        <v>11</v>
      </c>
      <c r="C4357" s="6" t="n">
        <v>0.62112</v>
      </c>
      <c r="D4357" s="6" t="n">
        <v>0.39797</v>
      </c>
      <c r="E4357" s="6">
        <f>C4357*sel_scale</f>
        <v/>
      </c>
      <c r="F4357" s="6">
        <f>IF(AND(B4357&gt;=10,B4357&lt;=14),sel_ev_daily*sel_dayshare/5,IF(OR(B4357&gt;=22,B4357&lt;=5),sel_ev_daily*(1-sel_dayshare)/8,0))</f>
        <v/>
      </c>
    </row>
    <row r="4358">
      <c r="A4358" s="6" t="inlineStr">
        <is>
          <t>2012-12-29</t>
        </is>
      </c>
      <c r="B4358" s="6" t="n">
        <v>12</v>
      </c>
      <c r="C4358" s="6" t="n">
        <v>0.58517</v>
      </c>
      <c r="D4358" s="6" t="n">
        <v>0.5632</v>
      </c>
      <c r="E4358" s="6">
        <f>C4358*sel_scale</f>
        <v/>
      </c>
      <c r="F4358" s="6">
        <f>IF(AND(B4358&gt;=10,B4358&lt;=14),sel_ev_daily*sel_dayshare/5,IF(OR(B4358&gt;=22,B4358&lt;=5),sel_ev_daily*(1-sel_dayshare)/8,0))</f>
        <v/>
      </c>
    </row>
    <row r="4359">
      <c r="A4359" s="6" t="inlineStr">
        <is>
          <t>2012-12-29</t>
        </is>
      </c>
      <c r="B4359" s="6" t="n">
        <v>13</v>
      </c>
      <c r="C4359" s="6" t="n">
        <v>0.58443</v>
      </c>
      <c r="D4359" s="6" t="n">
        <v>0.6979300000000001</v>
      </c>
      <c r="E4359" s="6">
        <f>C4359*sel_scale</f>
        <v/>
      </c>
      <c r="F4359" s="6">
        <f>IF(AND(B4359&gt;=10,B4359&lt;=14),sel_ev_daily*sel_dayshare/5,IF(OR(B4359&gt;=22,B4359&lt;=5),sel_ev_daily*(1-sel_dayshare)/8,0))</f>
        <v/>
      </c>
    </row>
    <row r="4360">
      <c r="A4360" s="6" t="inlineStr">
        <is>
          <t>2012-12-29</t>
        </is>
      </c>
      <c r="B4360" s="6" t="n">
        <v>14</v>
      </c>
      <c r="C4360" s="6" t="n">
        <v>0.56201</v>
      </c>
      <c r="D4360" s="6" t="n">
        <v>0.71548</v>
      </c>
      <c r="E4360" s="6">
        <f>C4360*sel_scale</f>
        <v/>
      </c>
      <c r="F4360" s="6">
        <f>IF(AND(B4360&gt;=10,B4360&lt;=14),sel_ev_daily*sel_dayshare/5,IF(OR(B4360&gt;=22,B4360&lt;=5),sel_ev_daily*(1-sel_dayshare)/8,0))</f>
        <v/>
      </c>
    </row>
    <row r="4361">
      <c r="A4361" s="6" t="inlineStr">
        <is>
          <t>2012-12-29</t>
        </is>
      </c>
      <c r="B4361" s="6" t="n">
        <v>15</v>
      </c>
      <c r="C4361" s="6" t="n">
        <v>0.6038</v>
      </c>
      <c r="D4361" s="6" t="n">
        <v>0.62205</v>
      </c>
      <c r="E4361" s="6">
        <f>C4361*sel_scale</f>
        <v/>
      </c>
      <c r="F4361" s="6">
        <f>IF(AND(B4361&gt;=10,B4361&lt;=14),sel_ev_daily*sel_dayshare/5,IF(OR(B4361&gt;=22,B4361&lt;=5),sel_ev_daily*(1-sel_dayshare)/8,0))</f>
        <v/>
      </c>
    </row>
    <row r="4362">
      <c r="A4362" s="6" t="inlineStr">
        <is>
          <t>2012-12-29</t>
        </is>
      </c>
      <c r="B4362" s="6" t="n">
        <v>16</v>
      </c>
      <c r="C4362" s="6" t="n">
        <v>0.5931</v>
      </c>
      <c r="D4362" s="6" t="n">
        <v>0.46613</v>
      </c>
      <c r="E4362" s="6">
        <f>C4362*sel_scale</f>
        <v/>
      </c>
      <c r="F4362" s="6">
        <f>IF(AND(B4362&gt;=10,B4362&lt;=14),sel_ev_daily*sel_dayshare/5,IF(OR(B4362&gt;=22,B4362&lt;=5),sel_ev_daily*(1-sel_dayshare)/8,0))</f>
        <v/>
      </c>
    </row>
    <row r="4363">
      <c r="A4363" s="6" t="inlineStr">
        <is>
          <t>2012-12-29</t>
        </is>
      </c>
      <c r="B4363" s="6" t="n">
        <v>17</v>
      </c>
      <c r="C4363" s="6" t="n">
        <v>0.68575</v>
      </c>
      <c r="D4363" s="6" t="n">
        <v>0.27272</v>
      </c>
      <c r="E4363" s="6">
        <f>C4363*sel_scale</f>
        <v/>
      </c>
      <c r="F4363" s="6">
        <f>IF(AND(B4363&gt;=10,B4363&lt;=14),sel_ev_daily*sel_dayshare/5,IF(OR(B4363&gt;=22,B4363&lt;=5),sel_ev_daily*(1-sel_dayshare)/8,0))</f>
        <v/>
      </c>
    </row>
    <row r="4364">
      <c r="A4364" s="6" t="inlineStr">
        <is>
          <t>2012-12-29</t>
        </is>
      </c>
      <c r="B4364" s="6" t="n">
        <v>18</v>
      </c>
      <c r="C4364" s="6" t="n">
        <v>0.71091</v>
      </c>
      <c r="D4364" s="6" t="n">
        <v>0.10105</v>
      </c>
      <c r="E4364" s="6">
        <f>C4364*sel_scale</f>
        <v/>
      </c>
      <c r="F4364" s="6">
        <f>IF(AND(B4364&gt;=10,B4364&lt;=14),sel_ev_daily*sel_dayshare/5,IF(OR(B4364&gt;=22,B4364&lt;=5),sel_ev_daily*(1-sel_dayshare)/8,0))</f>
        <v/>
      </c>
    </row>
    <row r="4365">
      <c r="A4365" s="6" t="inlineStr">
        <is>
          <t>2012-12-29</t>
        </is>
      </c>
      <c r="B4365" s="6" t="n">
        <v>19</v>
      </c>
      <c r="C4365" s="6" t="n">
        <v>0.71058</v>
      </c>
      <c r="D4365" s="6" t="n">
        <v>0.01636</v>
      </c>
      <c r="E4365" s="6">
        <f>C4365*sel_scale</f>
        <v/>
      </c>
      <c r="F4365" s="6">
        <f>IF(AND(B4365&gt;=10,B4365&lt;=14),sel_ev_daily*sel_dayshare/5,IF(OR(B4365&gt;=22,B4365&lt;=5),sel_ev_daily*(1-sel_dayshare)/8,0))</f>
        <v/>
      </c>
    </row>
    <row r="4366">
      <c r="A4366" s="6" t="inlineStr">
        <is>
          <t>2012-12-29</t>
        </is>
      </c>
      <c r="B4366" s="6" t="n">
        <v>20</v>
      </c>
      <c r="C4366" s="6" t="n">
        <v>0.7506699999999999</v>
      </c>
      <c r="D4366" s="6" t="n">
        <v>5e-05</v>
      </c>
      <c r="E4366" s="6">
        <f>C4366*sel_scale</f>
        <v/>
      </c>
      <c r="F4366" s="6">
        <f>IF(AND(B4366&gt;=10,B4366&lt;=14),sel_ev_daily*sel_dayshare/5,IF(OR(B4366&gt;=22,B4366&lt;=5),sel_ev_daily*(1-sel_dayshare)/8,0))</f>
        <v/>
      </c>
    </row>
    <row r="4367">
      <c r="A4367" s="6" t="inlineStr">
        <is>
          <t>2012-12-29</t>
        </is>
      </c>
      <c r="B4367" s="6" t="n">
        <v>21</v>
      </c>
      <c r="C4367" s="6" t="n">
        <v>0.70538</v>
      </c>
      <c r="D4367" s="6" t="n">
        <v>9.000000000000001e-05</v>
      </c>
      <c r="E4367" s="6">
        <f>C4367*sel_scale</f>
        <v/>
      </c>
      <c r="F4367" s="6">
        <f>IF(AND(B4367&gt;=10,B4367&lt;=14),sel_ev_daily*sel_dayshare/5,IF(OR(B4367&gt;=22,B4367&lt;=5),sel_ev_daily*(1-sel_dayshare)/8,0))</f>
        <v/>
      </c>
    </row>
    <row r="4368">
      <c r="A4368" s="6" t="inlineStr">
        <is>
          <t>2012-12-29</t>
        </is>
      </c>
      <c r="B4368" s="6" t="n">
        <v>22</v>
      </c>
      <c r="C4368" s="6" t="n">
        <v>0.6845</v>
      </c>
      <c r="D4368" s="6" t="n">
        <v>6e-05</v>
      </c>
      <c r="E4368" s="6">
        <f>C4368*sel_scale</f>
        <v/>
      </c>
      <c r="F4368" s="6">
        <f>IF(AND(B4368&gt;=10,B4368&lt;=14),sel_ev_daily*sel_dayshare/5,IF(OR(B4368&gt;=22,B4368&lt;=5),sel_ev_daily*(1-sel_dayshare)/8,0))</f>
        <v/>
      </c>
    </row>
    <row r="4369">
      <c r="A4369" s="6" t="inlineStr">
        <is>
          <t>2012-12-29</t>
        </is>
      </c>
      <c r="B4369" s="6" t="n">
        <v>23</v>
      </c>
      <c r="C4369" s="6" t="n">
        <v>0.7128</v>
      </c>
      <c r="D4369" s="6" t="n">
        <v>6e-05</v>
      </c>
      <c r="E4369" s="6">
        <f>C4369*sel_scale</f>
        <v/>
      </c>
      <c r="F4369" s="6">
        <f>IF(AND(B4369&gt;=10,B4369&lt;=14),sel_ev_daily*sel_dayshare/5,IF(OR(B4369&gt;=22,B4369&lt;=5),sel_ev_daily*(1-sel_dayshare)/8,0))</f>
        <v/>
      </c>
    </row>
    <row r="4370">
      <c r="A4370" s="6" t="inlineStr">
        <is>
          <t>2012-12-30</t>
        </is>
      </c>
      <c r="B4370" s="6" t="n">
        <v>0</v>
      </c>
      <c r="C4370" s="6" t="n">
        <v>0.75403</v>
      </c>
      <c r="D4370" s="6" t="n">
        <v>0.00011</v>
      </c>
      <c r="E4370" s="6">
        <f>C4370*sel_scale</f>
        <v/>
      </c>
      <c r="F4370" s="6">
        <f>IF(AND(B4370&gt;=10,B4370&lt;=14),sel_ev_daily*sel_dayshare/5,IF(OR(B4370&gt;=22,B4370&lt;=5),sel_ev_daily*(1-sel_dayshare)/8,0))</f>
        <v/>
      </c>
    </row>
    <row r="4371">
      <c r="A4371" s="6" t="inlineStr">
        <is>
          <t>2012-12-30</t>
        </is>
      </c>
      <c r="B4371" s="6" t="n">
        <v>1</v>
      </c>
      <c r="C4371" s="6" t="n">
        <v>0.76916</v>
      </c>
      <c r="D4371" s="6" t="n">
        <v>4e-05</v>
      </c>
      <c r="E4371" s="6">
        <f>C4371*sel_scale</f>
        <v/>
      </c>
      <c r="F4371" s="6">
        <f>IF(AND(B4371&gt;=10,B4371&lt;=14),sel_ev_daily*sel_dayshare/5,IF(OR(B4371&gt;=22,B4371&lt;=5),sel_ev_daily*(1-sel_dayshare)/8,0))</f>
        <v/>
      </c>
    </row>
    <row r="4372">
      <c r="A4372" s="6" t="inlineStr">
        <is>
          <t>2012-12-30</t>
        </is>
      </c>
      <c r="B4372" s="6" t="n">
        <v>2</v>
      </c>
      <c r="C4372" s="6" t="n">
        <v>0.48287</v>
      </c>
      <c r="D4372" s="6" t="n">
        <v>6e-05</v>
      </c>
      <c r="E4372" s="6">
        <f>C4372*sel_scale</f>
        <v/>
      </c>
      <c r="F4372" s="6">
        <f>IF(AND(B4372&gt;=10,B4372&lt;=14),sel_ev_daily*sel_dayshare/5,IF(OR(B4372&gt;=22,B4372&lt;=5),sel_ev_daily*(1-sel_dayshare)/8,0))</f>
        <v/>
      </c>
    </row>
    <row r="4373">
      <c r="A4373" s="6" t="inlineStr">
        <is>
          <t>2012-12-30</t>
        </is>
      </c>
      <c r="B4373" s="6" t="n">
        <v>3</v>
      </c>
      <c r="C4373" s="6" t="n">
        <v>0.41106</v>
      </c>
      <c r="D4373" s="6" t="n">
        <v>6.999999999999999e-05</v>
      </c>
      <c r="E4373" s="6">
        <f>C4373*sel_scale</f>
        <v/>
      </c>
      <c r="F4373" s="6">
        <f>IF(AND(B4373&gt;=10,B4373&lt;=14),sel_ev_daily*sel_dayshare/5,IF(OR(B4373&gt;=22,B4373&lt;=5),sel_ev_daily*(1-sel_dayshare)/8,0))</f>
        <v/>
      </c>
    </row>
    <row r="4374">
      <c r="A4374" s="6" t="inlineStr">
        <is>
          <t>2012-12-30</t>
        </is>
      </c>
      <c r="B4374" s="6" t="n">
        <v>4</v>
      </c>
      <c r="C4374" s="6" t="n">
        <v>0.37969</v>
      </c>
      <c r="D4374" s="6" t="n">
        <v>9.000000000000001e-05</v>
      </c>
      <c r="E4374" s="6">
        <f>C4374*sel_scale</f>
        <v/>
      </c>
      <c r="F4374" s="6">
        <f>IF(AND(B4374&gt;=10,B4374&lt;=14),sel_ev_daily*sel_dayshare/5,IF(OR(B4374&gt;=22,B4374&lt;=5),sel_ev_daily*(1-sel_dayshare)/8,0))</f>
        <v/>
      </c>
    </row>
    <row r="4375">
      <c r="A4375" s="6" t="inlineStr">
        <is>
          <t>2012-12-30</t>
        </is>
      </c>
      <c r="B4375" s="6" t="n">
        <v>5</v>
      </c>
      <c r="C4375" s="6" t="n">
        <v>0.38303</v>
      </c>
      <c r="D4375" s="6" t="n">
        <v>0.00012</v>
      </c>
      <c r="E4375" s="6">
        <f>C4375*sel_scale</f>
        <v/>
      </c>
      <c r="F4375" s="6">
        <f>IF(AND(B4375&gt;=10,B4375&lt;=14),sel_ev_daily*sel_dayshare/5,IF(OR(B4375&gt;=22,B4375&lt;=5),sel_ev_daily*(1-sel_dayshare)/8,0))</f>
        <v/>
      </c>
    </row>
    <row r="4376">
      <c r="A4376" s="6" t="inlineStr">
        <is>
          <t>2012-12-30</t>
        </is>
      </c>
      <c r="B4376" s="6" t="n">
        <v>6</v>
      </c>
      <c r="C4376" s="6" t="n">
        <v>0.4556</v>
      </c>
      <c r="D4376" s="6" t="n">
        <v>0.009889999999999999</v>
      </c>
      <c r="E4376" s="6">
        <f>C4376*sel_scale</f>
        <v/>
      </c>
      <c r="F4376" s="6">
        <f>IF(AND(B4376&gt;=10,B4376&lt;=14),sel_ev_daily*sel_dayshare/5,IF(OR(B4376&gt;=22,B4376&lt;=5),sel_ev_daily*(1-sel_dayshare)/8,0))</f>
        <v/>
      </c>
    </row>
    <row r="4377">
      <c r="A4377" s="6" t="inlineStr">
        <is>
          <t>2012-12-30</t>
        </is>
      </c>
      <c r="B4377" s="6" t="n">
        <v>7</v>
      </c>
      <c r="C4377" s="6" t="n">
        <v>0.51281</v>
      </c>
      <c r="D4377" s="6" t="n">
        <v>0.06523</v>
      </c>
      <c r="E4377" s="6">
        <f>C4377*sel_scale</f>
        <v/>
      </c>
      <c r="F4377" s="6">
        <f>IF(AND(B4377&gt;=10,B4377&lt;=14),sel_ev_daily*sel_dayshare/5,IF(OR(B4377&gt;=22,B4377&lt;=5),sel_ev_daily*(1-sel_dayshare)/8,0))</f>
        <v/>
      </c>
    </row>
    <row r="4378">
      <c r="A4378" s="6" t="inlineStr">
        <is>
          <t>2012-12-30</t>
        </is>
      </c>
      <c r="B4378" s="6" t="n">
        <v>8</v>
      </c>
      <c r="C4378" s="6" t="n">
        <v>0.53976</v>
      </c>
      <c r="D4378" s="6" t="n">
        <v>0.15857</v>
      </c>
      <c r="E4378" s="6">
        <f>C4378*sel_scale</f>
        <v/>
      </c>
      <c r="F4378" s="6">
        <f>IF(AND(B4378&gt;=10,B4378&lt;=14),sel_ev_daily*sel_dayshare/5,IF(OR(B4378&gt;=22,B4378&lt;=5),sel_ev_daily*(1-sel_dayshare)/8,0))</f>
        <v/>
      </c>
    </row>
    <row r="4379">
      <c r="A4379" s="6" t="inlineStr">
        <is>
          <t>2012-12-30</t>
        </is>
      </c>
      <c r="B4379" s="6" t="n">
        <v>9</v>
      </c>
      <c r="C4379" s="6" t="n">
        <v>0.61333</v>
      </c>
      <c r="D4379" s="6" t="n">
        <v>0.28885</v>
      </c>
      <c r="E4379" s="6">
        <f>C4379*sel_scale</f>
        <v/>
      </c>
      <c r="F4379" s="6">
        <f>IF(AND(B4379&gt;=10,B4379&lt;=14),sel_ev_daily*sel_dayshare/5,IF(OR(B4379&gt;=22,B4379&lt;=5),sel_ev_daily*(1-sel_dayshare)/8,0))</f>
        <v/>
      </c>
    </row>
    <row r="4380">
      <c r="A4380" s="6" t="inlineStr">
        <is>
          <t>2012-12-30</t>
        </is>
      </c>
      <c r="B4380" s="6" t="n">
        <v>10</v>
      </c>
      <c r="C4380" s="6" t="n">
        <v>0.57197</v>
      </c>
      <c r="D4380" s="6" t="n">
        <v>0.41729</v>
      </c>
      <c r="E4380" s="6">
        <f>C4380*sel_scale</f>
        <v/>
      </c>
      <c r="F4380" s="6">
        <f>IF(AND(B4380&gt;=10,B4380&lt;=14),sel_ev_daily*sel_dayshare/5,IF(OR(B4380&gt;=22,B4380&lt;=5),sel_ev_daily*(1-sel_dayshare)/8,0))</f>
        <v/>
      </c>
    </row>
    <row r="4381">
      <c r="A4381" s="6" t="inlineStr">
        <is>
          <t>2012-12-30</t>
        </is>
      </c>
      <c r="B4381" s="6" t="n">
        <v>11</v>
      </c>
      <c r="C4381" s="6" t="n">
        <v>0.5911999999999999</v>
      </c>
      <c r="D4381" s="6" t="n">
        <v>0.54386</v>
      </c>
      <c r="E4381" s="6">
        <f>C4381*sel_scale</f>
        <v/>
      </c>
      <c r="F4381" s="6">
        <f>IF(AND(B4381&gt;=10,B4381&lt;=14),sel_ev_daily*sel_dayshare/5,IF(OR(B4381&gt;=22,B4381&lt;=5),sel_ev_daily*(1-sel_dayshare)/8,0))</f>
        <v/>
      </c>
    </row>
    <row r="4382">
      <c r="A4382" s="6" t="inlineStr">
        <is>
          <t>2012-12-30</t>
        </is>
      </c>
      <c r="B4382" s="6" t="n">
        <v>12</v>
      </c>
      <c r="C4382" s="6" t="n">
        <v>0.61252</v>
      </c>
      <c r="D4382" s="6" t="n">
        <v>0.61441</v>
      </c>
      <c r="E4382" s="6">
        <f>C4382*sel_scale</f>
        <v/>
      </c>
      <c r="F4382" s="6">
        <f>IF(AND(B4382&gt;=10,B4382&lt;=14),sel_ev_daily*sel_dayshare/5,IF(OR(B4382&gt;=22,B4382&lt;=5),sel_ev_daily*(1-sel_dayshare)/8,0))</f>
        <v/>
      </c>
    </row>
    <row r="4383">
      <c r="A4383" s="6" t="inlineStr">
        <is>
          <t>2012-12-30</t>
        </is>
      </c>
      <c r="B4383" s="6" t="n">
        <v>13</v>
      </c>
      <c r="C4383" s="6" t="n">
        <v>0.61247</v>
      </c>
      <c r="D4383" s="6" t="n">
        <v>0.60145</v>
      </c>
      <c r="E4383" s="6">
        <f>C4383*sel_scale</f>
        <v/>
      </c>
      <c r="F4383" s="6">
        <f>IF(AND(B4383&gt;=10,B4383&lt;=14),sel_ev_daily*sel_dayshare/5,IF(OR(B4383&gt;=22,B4383&lt;=5),sel_ev_daily*(1-sel_dayshare)/8,0))</f>
        <v/>
      </c>
    </row>
    <row r="4384">
      <c r="A4384" s="6" t="inlineStr">
        <is>
          <t>2012-12-30</t>
        </is>
      </c>
      <c r="B4384" s="6" t="n">
        <v>14</v>
      </c>
      <c r="C4384" s="6" t="n">
        <v>0.59023</v>
      </c>
      <c r="D4384" s="6" t="n">
        <v>0.48164</v>
      </c>
      <c r="E4384" s="6">
        <f>C4384*sel_scale</f>
        <v/>
      </c>
      <c r="F4384" s="6">
        <f>IF(AND(B4384&gt;=10,B4384&lt;=14),sel_ev_daily*sel_dayshare/5,IF(OR(B4384&gt;=22,B4384&lt;=5),sel_ev_daily*(1-sel_dayshare)/8,0))</f>
        <v/>
      </c>
    </row>
    <row r="4385">
      <c r="A4385" s="6" t="inlineStr">
        <is>
          <t>2012-12-30</t>
        </is>
      </c>
      <c r="B4385" s="6" t="n">
        <v>15</v>
      </c>
      <c r="C4385" s="6" t="n">
        <v>0.5742699999999999</v>
      </c>
      <c r="D4385" s="6" t="n">
        <v>0.42414</v>
      </c>
      <c r="E4385" s="6">
        <f>C4385*sel_scale</f>
        <v/>
      </c>
      <c r="F4385" s="6">
        <f>IF(AND(B4385&gt;=10,B4385&lt;=14),sel_ev_daily*sel_dayshare/5,IF(OR(B4385&gt;=22,B4385&lt;=5),sel_ev_daily*(1-sel_dayshare)/8,0))</f>
        <v/>
      </c>
    </row>
    <row r="4386">
      <c r="A4386" s="6" t="inlineStr">
        <is>
          <t>2012-12-30</t>
        </is>
      </c>
      <c r="B4386" s="6" t="n">
        <v>16</v>
      </c>
      <c r="C4386" s="6" t="n">
        <v>0.5936399999999999</v>
      </c>
      <c r="D4386" s="6" t="n">
        <v>0.3416</v>
      </c>
      <c r="E4386" s="6">
        <f>C4386*sel_scale</f>
        <v/>
      </c>
      <c r="F4386" s="6">
        <f>IF(AND(B4386&gt;=10,B4386&lt;=14),sel_ev_daily*sel_dayshare/5,IF(OR(B4386&gt;=22,B4386&lt;=5),sel_ev_daily*(1-sel_dayshare)/8,0))</f>
        <v/>
      </c>
    </row>
    <row r="4387">
      <c r="A4387" s="6" t="inlineStr">
        <is>
          <t>2012-12-30</t>
        </is>
      </c>
      <c r="B4387" s="6" t="n">
        <v>17</v>
      </c>
      <c r="C4387" s="6" t="n">
        <v>0.67881</v>
      </c>
      <c r="D4387" s="6" t="n">
        <v>0.23013</v>
      </c>
      <c r="E4387" s="6">
        <f>C4387*sel_scale</f>
        <v/>
      </c>
      <c r="F4387" s="6">
        <f>IF(AND(B4387&gt;=10,B4387&lt;=14),sel_ev_daily*sel_dayshare/5,IF(OR(B4387&gt;=22,B4387&lt;=5),sel_ev_daily*(1-sel_dayshare)/8,0))</f>
        <v/>
      </c>
    </row>
    <row r="4388">
      <c r="A4388" s="6" t="inlineStr">
        <is>
          <t>2012-12-30</t>
        </is>
      </c>
      <c r="B4388" s="6" t="n">
        <v>18</v>
      </c>
      <c r="C4388" s="6" t="n">
        <v>0.7587</v>
      </c>
      <c r="D4388" s="6" t="n">
        <v>0.09851</v>
      </c>
      <c r="E4388" s="6">
        <f>C4388*sel_scale</f>
        <v/>
      </c>
      <c r="F4388" s="6">
        <f>IF(AND(B4388&gt;=10,B4388&lt;=14),sel_ev_daily*sel_dayshare/5,IF(OR(B4388&gt;=22,B4388&lt;=5),sel_ev_daily*(1-sel_dayshare)/8,0))</f>
        <v/>
      </c>
    </row>
    <row r="4389">
      <c r="A4389" s="6" t="inlineStr">
        <is>
          <t>2012-12-30</t>
        </is>
      </c>
      <c r="B4389" s="6" t="n">
        <v>19</v>
      </c>
      <c r="C4389" s="6" t="n">
        <v>0.73761</v>
      </c>
      <c r="D4389" s="6" t="n">
        <v>0.01512</v>
      </c>
      <c r="E4389" s="6">
        <f>C4389*sel_scale</f>
        <v/>
      </c>
      <c r="F4389" s="6">
        <f>IF(AND(B4389&gt;=10,B4389&lt;=14),sel_ev_daily*sel_dayshare/5,IF(OR(B4389&gt;=22,B4389&lt;=5),sel_ev_daily*(1-sel_dayshare)/8,0))</f>
        <v/>
      </c>
    </row>
    <row r="4390">
      <c r="A4390" s="6" t="inlineStr">
        <is>
          <t>2012-12-30</t>
        </is>
      </c>
      <c r="B4390" s="6" t="n">
        <v>20</v>
      </c>
      <c r="C4390" s="6" t="n">
        <v>0.73766</v>
      </c>
      <c r="D4390" s="6" t="n">
        <v>0.0001</v>
      </c>
      <c r="E4390" s="6">
        <f>C4390*sel_scale</f>
        <v/>
      </c>
      <c r="F4390" s="6">
        <f>IF(AND(B4390&gt;=10,B4390&lt;=14),sel_ev_daily*sel_dayshare/5,IF(OR(B4390&gt;=22,B4390&lt;=5),sel_ev_daily*(1-sel_dayshare)/8,0))</f>
        <v/>
      </c>
    </row>
    <row r="4391">
      <c r="A4391" s="6" t="inlineStr">
        <is>
          <t>2012-12-30</t>
        </is>
      </c>
      <c r="B4391" s="6" t="n">
        <v>21</v>
      </c>
      <c r="C4391" s="6" t="n">
        <v>0.7099299999999999</v>
      </c>
      <c r="D4391" s="6" t="n">
        <v>8.000000000000001e-05</v>
      </c>
      <c r="E4391" s="6">
        <f>C4391*sel_scale</f>
        <v/>
      </c>
      <c r="F4391" s="6">
        <f>IF(AND(B4391&gt;=10,B4391&lt;=14),sel_ev_daily*sel_dayshare/5,IF(OR(B4391&gt;=22,B4391&lt;=5),sel_ev_daily*(1-sel_dayshare)/8,0))</f>
        <v/>
      </c>
    </row>
    <row r="4392">
      <c r="A4392" s="6" t="inlineStr">
        <is>
          <t>2012-12-30</t>
        </is>
      </c>
      <c r="B4392" s="6" t="n">
        <v>22</v>
      </c>
      <c r="C4392" s="6" t="n">
        <v>0.70355</v>
      </c>
      <c r="D4392" s="6" t="n">
        <v>8.000000000000001e-05</v>
      </c>
      <c r="E4392" s="6">
        <f>C4392*sel_scale</f>
        <v/>
      </c>
      <c r="F4392" s="6">
        <f>IF(AND(B4392&gt;=10,B4392&lt;=14),sel_ev_daily*sel_dayshare/5,IF(OR(B4392&gt;=22,B4392&lt;=5),sel_ev_daily*(1-sel_dayshare)/8,0))</f>
        <v/>
      </c>
    </row>
    <row r="4393">
      <c r="A4393" s="6" t="inlineStr">
        <is>
          <t>2012-12-30</t>
        </is>
      </c>
      <c r="B4393" s="6" t="n">
        <v>23</v>
      </c>
      <c r="C4393" s="6" t="n">
        <v>0.661</v>
      </c>
      <c r="D4393" s="6" t="n">
        <v>8.000000000000001e-05</v>
      </c>
      <c r="E4393" s="6">
        <f>C4393*sel_scale</f>
        <v/>
      </c>
      <c r="F4393" s="6">
        <f>IF(AND(B4393&gt;=10,B4393&lt;=14),sel_ev_daily*sel_dayshare/5,IF(OR(B4393&gt;=22,B4393&lt;=5),sel_ev_daily*(1-sel_dayshare)/8,0))</f>
        <v/>
      </c>
    </row>
    <row r="4394">
      <c r="A4394" s="6" t="inlineStr">
        <is>
          <t>2012-12-31</t>
        </is>
      </c>
      <c r="B4394" s="6" t="n">
        <v>0</v>
      </c>
      <c r="C4394" s="6" t="n">
        <v>0.72703</v>
      </c>
      <c r="D4394" s="6" t="n">
        <v>8.000000000000001e-05</v>
      </c>
      <c r="E4394" s="6">
        <f>C4394*sel_scale</f>
        <v/>
      </c>
      <c r="F4394" s="6">
        <f>IF(AND(B4394&gt;=10,B4394&lt;=14),sel_ev_daily*sel_dayshare/5,IF(OR(B4394&gt;=22,B4394&lt;=5),sel_ev_daily*(1-sel_dayshare)/8,0))</f>
        <v/>
      </c>
    </row>
    <row r="4395">
      <c r="A4395" s="6" t="inlineStr">
        <is>
          <t>2012-12-31</t>
        </is>
      </c>
      <c r="B4395" s="6" t="n">
        <v>1</v>
      </c>
      <c r="C4395" s="6" t="n">
        <v>0.76534</v>
      </c>
      <c r="D4395" s="6" t="n">
        <v>0.0001</v>
      </c>
      <c r="E4395" s="6">
        <f>C4395*sel_scale</f>
        <v/>
      </c>
      <c r="F4395" s="6">
        <f>IF(AND(B4395&gt;=10,B4395&lt;=14),sel_ev_daily*sel_dayshare/5,IF(OR(B4395&gt;=22,B4395&lt;=5),sel_ev_daily*(1-sel_dayshare)/8,0))</f>
        <v/>
      </c>
    </row>
    <row r="4396">
      <c r="A4396" s="6" t="inlineStr">
        <is>
          <t>2012-12-31</t>
        </is>
      </c>
      <c r="B4396" s="6" t="n">
        <v>2</v>
      </c>
      <c r="C4396" s="6" t="n">
        <v>0.49365</v>
      </c>
      <c r="D4396" s="6" t="n">
        <v>9.000000000000001e-05</v>
      </c>
      <c r="E4396" s="6">
        <f>C4396*sel_scale</f>
        <v/>
      </c>
      <c r="F4396" s="6">
        <f>IF(AND(B4396&gt;=10,B4396&lt;=14),sel_ev_daily*sel_dayshare/5,IF(OR(B4396&gt;=22,B4396&lt;=5),sel_ev_daily*(1-sel_dayshare)/8,0))</f>
        <v/>
      </c>
    </row>
    <row r="4397">
      <c r="A4397" s="6" t="inlineStr">
        <is>
          <t>2012-12-31</t>
        </is>
      </c>
      <c r="B4397" s="6" t="n">
        <v>3</v>
      </c>
      <c r="C4397" s="6" t="n">
        <v>0.40627</v>
      </c>
      <c r="D4397" s="6" t="n">
        <v>5e-05</v>
      </c>
      <c r="E4397" s="6">
        <f>C4397*sel_scale</f>
        <v/>
      </c>
      <c r="F4397" s="6">
        <f>IF(AND(B4397&gt;=10,B4397&lt;=14),sel_ev_daily*sel_dayshare/5,IF(OR(B4397&gt;=22,B4397&lt;=5),sel_ev_daily*(1-sel_dayshare)/8,0))</f>
        <v/>
      </c>
    </row>
    <row r="4398">
      <c r="A4398" s="6" t="inlineStr">
        <is>
          <t>2012-12-31</t>
        </is>
      </c>
      <c r="B4398" s="6" t="n">
        <v>4</v>
      </c>
      <c r="C4398" s="6" t="n">
        <v>0.39478</v>
      </c>
      <c r="D4398" s="6" t="n">
        <v>2e-05</v>
      </c>
      <c r="E4398" s="6">
        <f>C4398*sel_scale</f>
        <v/>
      </c>
      <c r="F4398" s="6">
        <f>IF(AND(B4398&gt;=10,B4398&lt;=14),sel_ev_daily*sel_dayshare/5,IF(OR(B4398&gt;=22,B4398&lt;=5),sel_ev_daily*(1-sel_dayshare)/8,0))</f>
        <v/>
      </c>
    </row>
    <row r="4399">
      <c r="A4399" s="6" t="inlineStr">
        <is>
          <t>2012-12-31</t>
        </is>
      </c>
      <c r="B4399" s="6" t="n">
        <v>5</v>
      </c>
      <c r="C4399" s="6" t="n">
        <v>0.42525</v>
      </c>
      <c r="D4399" s="6" t="n">
        <v>6.999999999999999e-05</v>
      </c>
      <c r="E4399" s="6">
        <f>C4399*sel_scale</f>
        <v/>
      </c>
      <c r="F4399" s="6">
        <f>IF(AND(B4399&gt;=10,B4399&lt;=14),sel_ev_daily*sel_dayshare/5,IF(OR(B4399&gt;=22,B4399&lt;=5),sel_ev_daily*(1-sel_dayshare)/8,0))</f>
        <v/>
      </c>
    </row>
    <row r="4400">
      <c r="A4400" s="6" t="inlineStr">
        <is>
          <t>2012-12-31</t>
        </is>
      </c>
      <c r="B4400" s="6" t="n">
        <v>6</v>
      </c>
      <c r="C4400" s="6" t="n">
        <v>0.49453</v>
      </c>
      <c r="D4400" s="6" t="n">
        <v>0.02173</v>
      </c>
      <c r="E4400" s="6">
        <f>C4400*sel_scale</f>
        <v/>
      </c>
      <c r="F4400" s="6">
        <f>IF(AND(B4400&gt;=10,B4400&lt;=14),sel_ev_daily*sel_dayshare/5,IF(OR(B4400&gt;=22,B4400&lt;=5),sel_ev_daily*(1-sel_dayshare)/8,0))</f>
        <v/>
      </c>
    </row>
    <row r="4401">
      <c r="A4401" s="6" t="inlineStr">
        <is>
          <t>2012-12-31</t>
        </is>
      </c>
      <c r="B4401" s="6" t="n">
        <v>7</v>
      </c>
      <c r="C4401" s="6" t="n">
        <v>0.49648</v>
      </c>
      <c r="D4401" s="6" t="n">
        <v>0.12202</v>
      </c>
      <c r="E4401" s="6">
        <f>C4401*sel_scale</f>
        <v/>
      </c>
      <c r="F4401" s="6">
        <f>IF(AND(B4401&gt;=10,B4401&lt;=14),sel_ev_daily*sel_dayshare/5,IF(OR(B4401&gt;=22,B4401&lt;=5),sel_ev_daily*(1-sel_dayshare)/8,0))</f>
        <v/>
      </c>
    </row>
    <row r="4402">
      <c r="A4402" s="6" t="inlineStr">
        <is>
          <t>2012-12-31</t>
        </is>
      </c>
      <c r="B4402" s="6" t="n">
        <v>8</v>
      </c>
      <c r="C4402" s="6" t="n">
        <v>0.5157</v>
      </c>
      <c r="D4402" s="6" t="n">
        <v>0.27665</v>
      </c>
      <c r="E4402" s="6">
        <f>C4402*sel_scale</f>
        <v/>
      </c>
      <c r="F4402" s="6">
        <f>IF(AND(B4402&gt;=10,B4402&lt;=14),sel_ev_daily*sel_dayshare/5,IF(OR(B4402&gt;=22,B4402&lt;=5),sel_ev_daily*(1-sel_dayshare)/8,0))</f>
        <v/>
      </c>
    </row>
    <row r="4403">
      <c r="A4403" s="6" t="inlineStr">
        <is>
          <t>2012-12-31</t>
        </is>
      </c>
      <c r="B4403" s="6" t="n">
        <v>9</v>
      </c>
      <c r="C4403" s="6" t="n">
        <v>0.576</v>
      </c>
      <c r="D4403" s="6" t="n">
        <v>0.44328</v>
      </c>
      <c r="E4403" s="6">
        <f>C4403*sel_scale</f>
        <v/>
      </c>
      <c r="F4403" s="6">
        <f>IF(AND(B4403&gt;=10,B4403&lt;=14),sel_ev_daily*sel_dayshare/5,IF(OR(B4403&gt;=22,B4403&lt;=5),sel_ev_daily*(1-sel_dayshare)/8,0))</f>
        <v/>
      </c>
    </row>
    <row r="4404">
      <c r="A4404" s="6" t="inlineStr">
        <is>
          <t>2012-12-31</t>
        </is>
      </c>
      <c r="B4404" s="6" t="n">
        <v>10</v>
      </c>
      <c r="C4404" s="6" t="n">
        <v>0.6022999999999999</v>
      </c>
      <c r="D4404" s="6" t="n">
        <v>0.6111</v>
      </c>
      <c r="E4404" s="6">
        <f>C4404*sel_scale</f>
        <v/>
      </c>
      <c r="F4404" s="6">
        <f>IF(AND(B4404&gt;=10,B4404&lt;=14),sel_ev_daily*sel_dayshare/5,IF(OR(B4404&gt;=22,B4404&lt;=5),sel_ev_daily*(1-sel_dayshare)/8,0))</f>
        <v/>
      </c>
    </row>
    <row r="4405">
      <c r="A4405" s="6" t="inlineStr">
        <is>
          <t>2012-12-31</t>
        </is>
      </c>
      <c r="B4405" s="6" t="n">
        <v>11</v>
      </c>
      <c r="C4405" s="6" t="n">
        <v>0.66605</v>
      </c>
      <c r="D4405" s="6" t="n">
        <v>0.7129</v>
      </c>
      <c r="E4405" s="6">
        <f>C4405*sel_scale</f>
        <v/>
      </c>
      <c r="F4405" s="6">
        <f>IF(AND(B4405&gt;=10,B4405&lt;=14),sel_ev_daily*sel_dayshare/5,IF(OR(B4405&gt;=22,B4405&lt;=5),sel_ev_daily*(1-sel_dayshare)/8,0))</f>
        <v/>
      </c>
    </row>
    <row r="4406">
      <c r="A4406" s="6" t="inlineStr">
        <is>
          <t>2012-12-31</t>
        </is>
      </c>
      <c r="B4406" s="6" t="n">
        <v>12</v>
      </c>
      <c r="C4406" s="6" t="n">
        <v>0.77027</v>
      </c>
      <c r="D4406" s="6" t="n">
        <v>0.75373</v>
      </c>
      <c r="E4406" s="6">
        <f>C4406*sel_scale</f>
        <v/>
      </c>
      <c r="F4406" s="6">
        <f>IF(AND(B4406&gt;=10,B4406&lt;=14),sel_ev_daily*sel_dayshare/5,IF(OR(B4406&gt;=22,B4406&lt;=5),sel_ev_daily*(1-sel_dayshare)/8,0))</f>
        <v/>
      </c>
    </row>
    <row r="4407">
      <c r="A4407" s="6" t="inlineStr">
        <is>
          <t>2012-12-31</t>
        </is>
      </c>
      <c r="B4407" s="6" t="n">
        <v>13</v>
      </c>
      <c r="C4407" s="6" t="n">
        <v>0.8317</v>
      </c>
      <c r="D4407" s="6" t="n">
        <v>0.75115</v>
      </c>
      <c r="E4407" s="6">
        <f>C4407*sel_scale</f>
        <v/>
      </c>
      <c r="F4407" s="6">
        <f>IF(AND(B4407&gt;=10,B4407&lt;=14),sel_ev_daily*sel_dayshare/5,IF(OR(B4407&gt;=22,B4407&lt;=5),sel_ev_daily*(1-sel_dayshare)/8,0))</f>
        <v/>
      </c>
    </row>
    <row r="4408">
      <c r="A4408" s="6" t="inlineStr">
        <is>
          <t>2012-12-31</t>
        </is>
      </c>
      <c r="B4408" s="6" t="n">
        <v>14</v>
      </c>
      <c r="C4408" s="6" t="n">
        <v>0.87224</v>
      </c>
      <c r="D4408" s="6" t="n">
        <v>0.7049800000000001</v>
      </c>
      <c r="E4408" s="6">
        <f>C4408*sel_scale</f>
        <v/>
      </c>
      <c r="F4408" s="6">
        <f>IF(AND(B4408&gt;=10,B4408&lt;=14),sel_ev_daily*sel_dayshare/5,IF(OR(B4408&gt;=22,B4408&lt;=5),sel_ev_daily*(1-sel_dayshare)/8,0))</f>
        <v/>
      </c>
    </row>
    <row r="4409">
      <c r="A4409" s="6" t="inlineStr">
        <is>
          <t>2012-12-31</t>
        </is>
      </c>
      <c r="B4409" s="6" t="n">
        <v>15</v>
      </c>
      <c r="C4409" s="6" t="n">
        <v>0.93933</v>
      </c>
      <c r="D4409" s="6" t="n">
        <v>0.60987</v>
      </c>
      <c r="E4409" s="6">
        <f>C4409*sel_scale</f>
        <v/>
      </c>
      <c r="F4409" s="6">
        <f>IF(AND(B4409&gt;=10,B4409&lt;=14),sel_ev_daily*sel_dayshare/5,IF(OR(B4409&gt;=22,B4409&lt;=5),sel_ev_daily*(1-sel_dayshare)/8,0))</f>
        <v/>
      </c>
    </row>
    <row r="4410">
      <c r="A4410" s="6" t="inlineStr">
        <is>
          <t>2012-12-31</t>
        </is>
      </c>
      <c r="B4410" s="6" t="n">
        <v>16</v>
      </c>
      <c r="C4410" s="6" t="n">
        <v>0.97833</v>
      </c>
      <c r="D4410" s="6" t="n">
        <v>0.45638</v>
      </c>
      <c r="E4410" s="6">
        <f>C4410*sel_scale</f>
        <v/>
      </c>
      <c r="F4410" s="6">
        <f>IF(AND(B4410&gt;=10,B4410&lt;=14),sel_ev_daily*sel_dayshare/5,IF(OR(B4410&gt;=22,B4410&lt;=5),sel_ev_daily*(1-sel_dayshare)/8,0))</f>
        <v/>
      </c>
    </row>
    <row r="4411">
      <c r="A4411" s="6" t="inlineStr">
        <is>
          <t>2012-12-31</t>
        </is>
      </c>
      <c r="B4411" s="6" t="n">
        <v>17</v>
      </c>
      <c r="C4411" s="6" t="n">
        <v>1.07922</v>
      </c>
      <c r="D4411" s="6" t="n">
        <v>0.26424</v>
      </c>
      <c r="E4411" s="6">
        <f>C4411*sel_scale</f>
        <v/>
      </c>
      <c r="F4411" s="6">
        <f>IF(AND(B4411&gt;=10,B4411&lt;=14),sel_ev_daily*sel_dayshare/5,IF(OR(B4411&gt;=22,B4411&lt;=5),sel_ev_daily*(1-sel_dayshare)/8,0))</f>
        <v/>
      </c>
    </row>
    <row r="4412">
      <c r="A4412" s="6" t="inlineStr">
        <is>
          <t>2012-12-31</t>
        </is>
      </c>
      <c r="B4412" s="6" t="n">
        <v>18</v>
      </c>
      <c r="C4412" s="6" t="n">
        <v>1.03313</v>
      </c>
      <c r="D4412" s="6" t="n">
        <v>0.09766</v>
      </c>
      <c r="E4412" s="6">
        <f>C4412*sel_scale</f>
        <v/>
      </c>
      <c r="F4412" s="6">
        <f>IF(AND(B4412&gt;=10,B4412&lt;=14),sel_ev_daily*sel_dayshare/5,IF(OR(B4412&gt;=22,B4412&lt;=5),sel_ev_daily*(1-sel_dayshare)/8,0))</f>
        <v/>
      </c>
    </row>
    <row r="4413">
      <c r="A4413" s="6" t="inlineStr">
        <is>
          <t>2012-12-31</t>
        </is>
      </c>
      <c r="B4413" s="6" t="n">
        <v>19</v>
      </c>
      <c r="C4413" s="6" t="n">
        <v>0.92095</v>
      </c>
      <c r="D4413" s="6" t="n">
        <v>0.01506</v>
      </c>
      <c r="E4413" s="6">
        <f>C4413*sel_scale</f>
        <v/>
      </c>
      <c r="F4413" s="6">
        <f>IF(AND(B4413&gt;=10,B4413&lt;=14),sel_ev_daily*sel_dayshare/5,IF(OR(B4413&gt;=22,B4413&lt;=5),sel_ev_daily*(1-sel_dayshare)/8,0))</f>
        <v/>
      </c>
    </row>
    <row r="4414">
      <c r="A4414" s="6" t="inlineStr">
        <is>
          <t>2012-12-31</t>
        </is>
      </c>
      <c r="B4414" s="6" t="n">
        <v>20</v>
      </c>
      <c r="C4414" s="6" t="n">
        <v>0.8952</v>
      </c>
      <c r="D4414" s="6" t="n">
        <v>9.000000000000001e-05</v>
      </c>
      <c r="E4414" s="6">
        <f>C4414*sel_scale</f>
        <v/>
      </c>
      <c r="F4414" s="6">
        <f>IF(AND(B4414&gt;=10,B4414&lt;=14),sel_ev_daily*sel_dayshare/5,IF(OR(B4414&gt;=22,B4414&lt;=5),sel_ev_daily*(1-sel_dayshare)/8,0))</f>
        <v/>
      </c>
    </row>
    <row r="4415">
      <c r="A4415" s="6" t="inlineStr">
        <is>
          <t>2012-12-31</t>
        </is>
      </c>
      <c r="B4415" s="6" t="n">
        <v>21</v>
      </c>
      <c r="C4415" s="6" t="n">
        <v>0.8650099999999999</v>
      </c>
      <c r="D4415" s="6" t="n">
        <v>6.999999999999999e-05</v>
      </c>
      <c r="E4415" s="6">
        <f>C4415*sel_scale</f>
        <v/>
      </c>
      <c r="F4415" s="6">
        <f>IF(AND(B4415&gt;=10,B4415&lt;=14),sel_ev_daily*sel_dayshare/5,IF(OR(B4415&gt;=22,B4415&lt;=5),sel_ev_daily*(1-sel_dayshare)/8,0))</f>
        <v/>
      </c>
    </row>
    <row r="4416">
      <c r="A4416" s="6" t="inlineStr">
        <is>
          <t>2012-12-31</t>
        </is>
      </c>
      <c r="B4416" s="6" t="n">
        <v>22</v>
      </c>
      <c r="C4416" s="6" t="n">
        <v>0.91557</v>
      </c>
      <c r="D4416" s="6" t="n">
        <v>6.999999999999999e-05</v>
      </c>
      <c r="E4416" s="6">
        <f>C4416*sel_scale</f>
        <v/>
      </c>
      <c r="F4416" s="6">
        <f>IF(AND(B4416&gt;=10,B4416&lt;=14),sel_ev_daily*sel_dayshare/5,IF(OR(B4416&gt;=22,B4416&lt;=5),sel_ev_daily*(1-sel_dayshare)/8,0))</f>
        <v/>
      </c>
    </row>
    <row r="4417">
      <c r="A4417" s="6" t="inlineStr">
        <is>
          <t>2012-12-31</t>
        </is>
      </c>
      <c r="B4417" s="6" t="n">
        <v>23</v>
      </c>
      <c r="C4417" s="6" t="n">
        <v>0.85916</v>
      </c>
      <c r="D4417" s="6" t="n">
        <v>8.000000000000001e-05</v>
      </c>
      <c r="E4417" s="6">
        <f>C4417*sel_scale</f>
        <v/>
      </c>
      <c r="F4417" s="6">
        <f>IF(AND(B4417&gt;=10,B4417&lt;=14),sel_ev_daily*sel_dayshare/5,IF(OR(B4417&gt;=22,B4417&lt;=5),sel_ev_daily*(1-sel_dayshare)/8,0))</f>
        <v/>
      </c>
    </row>
    <row r="4418">
      <c r="A4418" s="6" t="inlineStr">
        <is>
          <t>2013-01-01</t>
        </is>
      </c>
      <c r="B4418" s="6" t="n">
        <v>0</v>
      </c>
      <c r="C4418" s="6" t="n">
        <v>0.92358</v>
      </c>
      <c r="D4418" s="6" t="n">
        <v>0.00012</v>
      </c>
      <c r="E4418" s="6">
        <f>C4418*sel_scale</f>
        <v/>
      </c>
      <c r="F4418" s="6">
        <f>IF(AND(B4418&gt;=10,B4418&lt;=14),sel_ev_daily*sel_dayshare/5,IF(OR(B4418&gt;=22,B4418&lt;=5),sel_ev_daily*(1-sel_dayshare)/8,0))</f>
        <v/>
      </c>
    </row>
    <row r="4419">
      <c r="A4419" s="6" t="inlineStr">
        <is>
          <t>2013-01-01</t>
        </is>
      </c>
      <c r="B4419" s="6" t="n">
        <v>1</v>
      </c>
      <c r="C4419" s="6" t="n">
        <v>0.90849</v>
      </c>
      <c r="D4419" s="6" t="n">
        <v>6e-05</v>
      </c>
      <c r="E4419" s="6">
        <f>C4419*sel_scale</f>
        <v/>
      </c>
      <c r="F4419" s="6">
        <f>IF(AND(B4419&gt;=10,B4419&lt;=14),sel_ev_daily*sel_dayshare/5,IF(OR(B4419&gt;=22,B4419&lt;=5),sel_ev_daily*(1-sel_dayshare)/8,0))</f>
        <v/>
      </c>
    </row>
    <row r="4420">
      <c r="A4420" s="6" t="inlineStr">
        <is>
          <t>2013-01-01</t>
        </is>
      </c>
      <c r="B4420" s="6" t="n">
        <v>2</v>
      </c>
      <c r="C4420" s="6" t="n">
        <v>0.62559</v>
      </c>
      <c r="D4420" s="6" t="n">
        <v>4e-05</v>
      </c>
      <c r="E4420" s="6">
        <f>C4420*sel_scale</f>
        <v/>
      </c>
      <c r="F4420" s="6">
        <f>IF(AND(B4420&gt;=10,B4420&lt;=14),sel_ev_daily*sel_dayshare/5,IF(OR(B4420&gt;=22,B4420&lt;=5),sel_ev_daily*(1-sel_dayshare)/8,0))</f>
        <v/>
      </c>
    </row>
    <row r="4421">
      <c r="A4421" s="6" t="inlineStr">
        <is>
          <t>2013-01-01</t>
        </is>
      </c>
      <c r="B4421" s="6" t="n">
        <v>3</v>
      </c>
      <c r="C4421" s="6" t="n">
        <v>0.48802</v>
      </c>
      <c r="D4421" s="6" t="n">
        <v>5e-05</v>
      </c>
      <c r="E4421" s="6">
        <f>C4421*sel_scale</f>
        <v/>
      </c>
      <c r="F4421" s="6">
        <f>IF(AND(B4421&gt;=10,B4421&lt;=14),sel_ev_daily*sel_dayshare/5,IF(OR(B4421&gt;=22,B4421&lt;=5),sel_ev_daily*(1-sel_dayshare)/8,0))</f>
        <v/>
      </c>
    </row>
    <row r="4422">
      <c r="A4422" s="6" t="inlineStr">
        <is>
          <t>2013-01-01</t>
        </is>
      </c>
      <c r="B4422" s="6" t="n">
        <v>4</v>
      </c>
      <c r="C4422" s="6" t="n">
        <v>0.42735</v>
      </c>
      <c r="D4422" s="6" t="n">
        <v>2e-05</v>
      </c>
      <c r="E4422" s="6">
        <f>C4422*sel_scale</f>
        <v/>
      </c>
      <c r="F4422" s="6">
        <f>IF(AND(B4422&gt;=10,B4422&lt;=14),sel_ev_daily*sel_dayshare/5,IF(OR(B4422&gt;=22,B4422&lt;=5),sel_ev_daily*(1-sel_dayshare)/8,0))</f>
        <v/>
      </c>
    </row>
    <row r="4423">
      <c r="A4423" s="6" t="inlineStr">
        <is>
          <t>2013-01-01</t>
        </is>
      </c>
      <c r="B4423" s="6" t="n">
        <v>5</v>
      </c>
      <c r="C4423" s="6" t="n">
        <v>0.44577</v>
      </c>
      <c r="D4423" s="6" t="n">
        <v>8.000000000000001e-05</v>
      </c>
      <c r="E4423" s="6">
        <f>C4423*sel_scale</f>
        <v/>
      </c>
      <c r="F4423" s="6">
        <f>IF(AND(B4423&gt;=10,B4423&lt;=14),sel_ev_daily*sel_dayshare/5,IF(OR(B4423&gt;=22,B4423&lt;=5),sel_ev_daily*(1-sel_dayshare)/8,0))</f>
        <v/>
      </c>
    </row>
    <row r="4424">
      <c r="A4424" s="6" t="inlineStr">
        <is>
          <t>2013-01-01</t>
        </is>
      </c>
      <c r="B4424" s="6" t="n">
        <v>6</v>
      </c>
      <c r="C4424" s="6" t="n">
        <v>0.43397</v>
      </c>
      <c r="D4424" s="6" t="n">
        <v>0.01722</v>
      </c>
      <c r="E4424" s="6">
        <f>C4424*sel_scale</f>
        <v/>
      </c>
      <c r="F4424" s="6">
        <f>IF(AND(B4424&gt;=10,B4424&lt;=14),sel_ev_daily*sel_dayshare/5,IF(OR(B4424&gt;=22,B4424&lt;=5),sel_ev_daily*(1-sel_dayshare)/8,0))</f>
        <v/>
      </c>
    </row>
    <row r="4425">
      <c r="A4425" s="6" t="inlineStr">
        <is>
          <t>2013-01-01</t>
        </is>
      </c>
      <c r="B4425" s="6" t="n">
        <v>7</v>
      </c>
      <c r="C4425" s="6" t="n">
        <v>0.49913</v>
      </c>
      <c r="D4425" s="6" t="n">
        <v>0.10952</v>
      </c>
      <c r="E4425" s="6">
        <f>C4425*sel_scale</f>
        <v/>
      </c>
      <c r="F4425" s="6">
        <f>IF(AND(B4425&gt;=10,B4425&lt;=14),sel_ev_daily*sel_dayshare/5,IF(OR(B4425&gt;=22,B4425&lt;=5),sel_ev_daily*(1-sel_dayshare)/8,0))</f>
        <v/>
      </c>
    </row>
    <row r="4426">
      <c r="A4426" s="6" t="inlineStr">
        <is>
          <t>2013-01-01</t>
        </is>
      </c>
      <c r="B4426" s="6" t="n">
        <v>8</v>
      </c>
      <c r="C4426" s="6" t="n">
        <v>0.5612</v>
      </c>
      <c r="D4426" s="6" t="n">
        <v>0.27212</v>
      </c>
      <c r="E4426" s="6">
        <f>C4426*sel_scale</f>
        <v/>
      </c>
      <c r="F4426" s="6">
        <f>IF(AND(B4426&gt;=10,B4426&lt;=14),sel_ev_daily*sel_dayshare/5,IF(OR(B4426&gt;=22,B4426&lt;=5),sel_ev_daily*(1-sel_dayshare)/8,0))</f>
        <v/>
      </c>
    </row>
    <row r="4427">
      <c r="A4427" s="6" t="inlineStr">
        <is>
          <t>2013-01-01</t>
        </is>
      </c>
      <c r="B4427" s="6" t="n">
        <v>9</v>
      </c>
      <c r="C4427" s="6" t="n">
        <v>0.68182</v>
      </c>
      <c r="D4427" s="6" t="n">
        <v>0.46341</v>
      </c>
      <c r="E4427" s="6">
        <f>C4427*sel_scale</f>
        <v/>
      </c>
      <c r="F4427" s="6">
        <f>IF(AND(B4427&gt;=10,B4427&lt;=14),sel_ev_daily*sel_dayshare/5,IF(OR(B4427&gt;=22,B4427&lt;=5),sel_ev_daily*(1-sel_dayshare)/8,0))</f>
        <v/>
      </c>
    </row>
    <row r="4428">
      <c r="A4428" s="6" t="inlineStr">
        <is>
          <t>2013-01-01</t>
        </is>
      </c>
      <c r="B4428" s="6" t="n">
        <v>10</v>
      </c>
      <c r="C4428" s="6" t="n">
        <v>0.83214</v>
      </c>
      <c r="D4428" s="6" t="n">
        <v>0.61076</v>
      </c>
      <c r="E4428" s="6">
        <f>C4428*sel_scale</f>
        <v/>
      </c>
      <c r="F4428" s="6">
        <f>IF(AND(B4428&gt;=10,B4428&lt;=14),sel_ev_daily*sel_dayshare/5,IF(OR(B4428&gt;=22,B4428&lt;=5),sel_ev_daily*(1-sel_dayshare)/8,0))</f>
        <v/>
      </c>
    </row>
    <row r="4429">
      <c r="A4429" s="6" t="inlineStr">
        <is>
          <t>2013-01-01</t>
        </is>
      </c>
      <c r="B4429" s="6" t="n">
        <v>11</v>
      </c>
      <c r="C4429" s="6" t="n">
        <v>0.94895</v>
      </c>
      <c r="D4429" s="6" t="n">
        <v>0.70222</v>
      </c>
      <c r="E4429" s="6">
        <f>C4429*sel_scale</f>
        <v/>
      </c>
      <c r="F4429" s="6">
        <f>IF(AND(B4429&gt;=10,B4429&lt;=14),sel_ev_daily*sel_dayshare/5,IF(OR(B4429&gt;=22,B4429&lt;=5),sel_ev_daily*(1-sel_dayshare)/8,0))</f>
        <v/>
      </c>
    </row>
    <row r="4430">
      <c r="A4430" s="6" t="inlineStr">
        <is>
          <t>2013-01-01</t>
        </is>
      </c>
      <c r="B4430" s="6" t="n">
        <v>12</v>
      </c>
      <c r="C4430" s="6" t="n">
        <v>1.05701</v>
      </c>
      <c r="D4430" s="6" t="n">
        <v>0.735</v>
      </c>
      <c r="E4430" s="6">
        <f>C4430*sel_scale</f>
        <v/>
      </c>
      <c r="F4430" s="6">
        <f>IF(AND(B4430&gt;=10,B4430&lt;=14),sel_ev_daily*sel_dayshare/5,IF(OR(B4430&gt;=22,B4430&lt;=5),sel_ev_daily*(1-sel_dayshare)/8,0))</f>
        <v/>
      </c>
    </row>
    <row r="4431">
      <c r="A4431" s="6" t="inlineStr">
        <is>
          <t>2013-01-01</t>
        </is>
      </c>
      <c r="B4431" s="6" t="n">
        <v>13</v>
      </c>
      <c r="C4431" s="6" t="n">
        <v>1.04355</v>
      </c>
      <c r="D4431" s="6" t="n">
        <v>0.70652</v>
      </c>
      <c r="E4431" s="6">
        <f>C4431*sel_scale</f>
        <v/>
      </c>
      <c r="F4431" s="6">
        <f>IF(AND(B4431&gt;=10,B4431&lt;=14),sel_ev_daily*sel_dayshare/5,IF(OR(B4431&gt;=22,B4431&lt;=5),sel_ev_daily*(1-sel_dayshare)/8,0))</f>
        <v/>
      </c>
    </row>
    <row r="4432">
      <c r="A4432" s="6" t="inlineStr">
        <is>
          <t>2013-01-01</t>
        </is>
      </c>
      <c r="B4432" s="6" t="n">
        <v>14</v>
      </c>
      <c r="C4432" s="6" t="n">
        <v>1.09826</v>
      </c>
      <c r="D4432" s="6" t="n">
        <v>0.63284</v>
      </c>
      <c r="E4432" s="6">
        <f>C4432*sel_scale</f>
        <v/>
      </c>
      <c r="F4432" s="6">
        <f>IF(AND(B4432&gt;=10,B4432&lt;=14),sel_ev_daily*sel_dayshare/5,IF(OR(B4432&gt;=22,B4432&lt;=5),sel_ev_daily*(1-sel_dayshare)/8,0))</f>
        <v/>
      </c>
    </row>
    <row r="4433">
      <c r="A4433" s="6" t="inlineStr">
        <is>
          <t>2013-01-01</t>
        </is>
      </c>
      <c r="B4433" s="6" t="n">
        <v>15</v>
      </c>
      <c r="C4433" s="6" t="n">
        <v>1.08288</v>
      </c>
      <c r="D4433" s="6" t="n">
        <v>0.5188700000000001</v>
      </c>
      <c r="E4433" s="6">
        <f>C4433*sel_scale</f>
        <v/>
      </c>
      <c r="F4433" s="6">
        <f>IF(AND(B4433&gt;=10,B4433&lt;=14),sel_ev_daily*sel_dayshare/5,IF(OR(B4433&gt;=22,B4433&lt;=5),sel_ev_daily*(1-sel_dayshare)/8,0))</f>
        <v/>
      </c>
    </row>
    <row r="4434">
      <c r="A4434" s="6" t="inlineStr">
        <is>
          <t>2013-01-01</t>
        </is>
      </c>
      <c r="B4434" s="6" t="n">
        <v>16</v>
      </c>
      <c r="C4434" s="6" t="n">
        <v>1.04012</v>
      </c>
      <c r="D4434" s="6" t="n">
        <v>0.4017</v>
      </c>
      <c r="E4434" s="6">
        <f>C4434*sel_scale</f>
        <v/>
      </c>
      <c r="F4434" s="6">
        <f>IF(AND(B4434&gt;=10,B4434&lt;=14),sel_ev_daily*sel_dayshare/5,IF(OR(B4434&gt;=22,B4434&lt;=5),sel_ev_daily*(1-sel_dayshare)/8,0))</f>
        <v/>
      </c>
    </row>
    <row r="4435">
      <c r="A4435" s="6" t="inlineStr">
        <is>
          <t>2013-01-01</t>
        </is>
      </c>
      <c r="B4435" s="6" t="n">
        <v>17</v>
      </c>
      <c r="C4435" s="6" t="n">
        <v>1.1119</v>
      </c>
      <c r="D4435" s="6" t="n">
        <v>0.24902</v>
      </c>
      <c r="E4435" s="6">
        <f>C4435*sel_scale</f>
        <v/>
      </c>
      <c r="F4435" s="6">
        <f>IF(AND(B4435&gt;=10,B4435&lt;=14),sel_ev_daily*sel_dayshare/5,IF(OR(B4435&gt;=22,B4435&lt;=5),sel_ev_daily*(1-sel_dayshare)/8,0))</f>
        <v/>
      </c>
    </row>
    <row r="4436">
      <c r="A4436" s="6" t="inlineStr">
        <is>
          <t>2013-01-01</t>
        </is>
      </c>
      <c r="B4436" s="6" t="n">
        <v>18</v>
      </c>
      <c r="C4436" s="6" t="n">
        <v>1.15136</v>
      </c>
      <c r="D4436" s="6" t="n">
        <v>0.10135</v>
      </c>
      <c r="E4436" s="6">
        <f>C4436*sel_scale</f>
        <v/>
      </c>
      <c r="F4436" s="6">
        <f>IF(AND(B4436&gt;=10,B4436&lt;=14),sel_ev_daily*sel_dayshare/5,IF(OR(B4436&gt;=22,B4436&lt;=5),sel_ev_daily*(1-sel_dayshare)/8,0))</f>
        <v/>
      </c>
    </row>
    <row r="4437">
      <c r="A4437" s="6" t="inlineStr">
        <is>
          <t>2013-01-01</t>
        </is>
      </c>
      <c r="B4437" s="6" t="n">
        <v>19</v>
      </c>
      <c r="C4437" s="6" t="n">
        <v>1.09816</v>
      </c>
      <c r="D4437" s="6" t="n">
        <v>0.01629</v>
      </c>
      <c r="E4437" s="6">
        <f>C4437*sel_scale</f>
        <v/>
      </c>
      <c r="F4437" s="6">
        <f>IF(AND(B4437&gt;=10,B4437&lt;=14),sel_ev_daily*sel_dayshare/5,IF(OR(B4437&gt;=22,B4437&lt;=5),sel_ev_daily*(1-sel_dayshare)/8,0))</f>
        <v/>
      </c>
    </row>
    <row r="4438">
      <c r="A4438" s="6" t="inlineStr">
        <is>
          <t>2013-01-01</t>
        </is>
      </c>
      <c r="B4438" s="6" t="n">
        <v>20</v>
      </c>
      <c r="C4438" s="6" t="n">
        <v>1.07213</v>
      </c>
      <c r="D4438" s="6" t="n">
        <v>0.00011</v>
      </c>
      <c r="E4438" s="6">
        <f>C4438*sel_scale</f>
        <v/>
      </c>
      <c r="F4438" s="6">
        <f>IF(AND(B4438&gt;=10,B4438&lt;=14),sel_ev_daily*sel_dayshare/5,IF(OR(B4438&gt;=22,B4438&lt;=5),sel_ev_daily*(1-sel_dayshare)/8,0))</f>
        <v/>
      </c>
    </row>
    <row r="4439">
      <c r="A4439" s="6" t="inlineStr">
        <is>
          <t>2013-01-01</t>
        </is>
      </c>
      <c r="B4439" s="6" t="n">
        <v>21</v>
      </c>
      <c r="C4439" s="6" t="n">
        <v>0.99858</v>
      </c>
      <c r="D4439" s="6" t="n">
        <v>6.999999999999999e-05</v>
      </c>
      <c r="E4439" s="6">
        <f>C4439*sel_scale</f>
        <v/>
      </c>
      <c r="F4439" s="6">
        <f>IF(AND(B4439&gt;=10,B4439&lt;=14),sel_ev_daily*sel_dayshare/5,IF(OR(B4439&gt;=22,B4439&lt;=5),sel_ev_daily*(1-sel_dayshare)/8,0))</f>
        <v/>
      </c>
    </row>
    <row r="4440">
      <c r="A4440" s="6" t="inlineStr">
        <is>
          <t>2013-01-01</t>
        </is>
      </c>
      <c r="B4440" s="6" t="n">
        <v>22</v>
      </c>
      <c r="C4440" s="6" t="n">
        <v>0.85415</v>
      </c>
      <c r="D4440" s="6" t="n">
        <v>9.000000000000001e-05</v>
      </c>
      <c r="E4440" s="6">
        <f>C4440*sel_scale</f>
        <v/>
      </c>
      <c r="F4440" s="6">
        <f>IF(AND(B4440&gt;=10,B4440&lt;=14),sel_ev_daily*sel_dayshare/5,IF(OR(B4440&gt;=22,B4440&lt;=5),sel_ev_daily*(1-sel_dayshare)/8,0))</f>
        <v/>
      </c>
    </row>
    <row r="4441">
      <c r="A4441" s="6" t="inlineStr">
        <is>
          <t>2013-01-01</t>
        </is>
      </c>
      <c r="B4441" s="6" t="n">
        <v>23</v>
      </c>
      <c r="C4441" s="6" t="n">
        <v>0.78996</v>
      </c>
      <c r="D4441" s="6" t="n">
        <v>8.000000000000001e-05</v>
      </c>
      <c r="E4441" s="6">
        <f>C4441*sel_scale</f>
        <v/>
      </c>
      <c r="F4441" s="6">
        <f>IF(AND(B4441&gt;=10,B4441&lt;=14),sel_ev_daily*sel_dayshare/5,IF(OR(B4441&gt;=22,B4441&lt;=5),sel_ev_daily*(1-sel_dayshare)/8,0))</f>
        <v/>
      </c>
    </row>
    <row r="4442">
      <c r="A4442" s="6" t="inlineStr">
        <is>
          <t>2013-01-02</t>
        </is>
      </c>
      <c r="B4442" s="6" t="n">
        <v>0</v>
      </c>
      <c r="C4442" s="6" t="n">
        <v>0.81357</v>
      </c>
      <c r="D4442" s="6" t="n">
        <v>6.999999999999999e-05</v>
      </c>
      <c r="E4442" s="6">
        <f>C4442*sel_scale</f>
        <v/>
      </c>
      <c r="F4442" s="6">
        <f>IF(AND(B4442&gt;=10,B4442&lt;=14),sel_ev_daily*sel_dayshare/5,IF(OR(B4442&gt;=22,B4442&lt;=5),sel_ev_daily*(1-sel_dayshare)/8,0))</f>
        <v/>
      </c>
    </row>
    <row r="4443">
      <c r="A4443" s="6" t="inlineStr">
        <is>
          <t>2013-01-02</t>
        </is>
      </c>
      <c r="B4443" s="6" t="n">
        <v>1</v>
      </c>
      <c r="C4443" s="6" t="n">
        <v>0.78767</v>
      </c>
      <c r="D4443" s="6" t="n">
        <v>0.0001</v>
      </c>
      <c r="E4443" s="6">
        <f>C4443*sel_scale</f>
        <v/>
      </c>
      <c r="F4443" s="6">
        <f>IF(AND(B4443&gt;=10,B4443&lt;=14),sel_ev_daily*sel_dayshare/5,IF(OR(B4443&gt;=22,B4443&lt;=5),sel_ev_daily*(1-sel_dayshare)/8,0))</f>
        <v/>
      </c>
    </row>
    <row r="4444">
      <c r="A4444" s="6" t="inlineStr">
        <is>
          <t>2013-01-02</t>
        </is>
      </c>
      <c r="B4444" s="6" t="n">
        <v>2</v>
      </c>
      <c r="C4444" s="6" t="n">
        <v>0.54194</v>
      </c>
      <c r="D4444" s="6" t="n">
        <v>6e-05</v>
      </c>
      <c r="E4444" s="6">
        <f>C4444*sel_scale</f>
        <v/>
      </c>
      <c r="F4444" s="6">
        <f>IF(AND(B4444&gt;=10,B4444&lt;=14),sel_ev_daily*sel_dayshare/5,IF(OR(B4444&gt;=22,B4444&lt;=5),sel_ev_daily*(1-sel_dayshare)/8,0))</f>
        <v/>
      </c>
    </row>
    <row r="4445">
      <c r="A4445" s="6" t="inlineStr">
        <is>
          <t>2013-01-02</t>
        </is>
      </c>
      <c r="B4445" s="6" t="n">
        <v>3</v>
      </c>
      <c r="C4445" s="6" t="n">
        <v>0.46976</v>
      </c>
      <c r="D4445" s="6" t="n">
        <v>6e-05</v>
      </c>
      <c r="E4445" s="6">
        <f>C4445*sel_scale</f>
        <v/>
      </c>
      <c r="F4445" s="6">
        <f>IF(AND(B4445&gt;=10,B4445&lt;=14),sel_ev_daily*sel_dayshare/5,IF(OR(B4445&gt;=22,B4445&lt;=5),sel_ev_daily*(1-sel_dayshare)/8,0))</f>
        <v/>
      </c>
    </row>
    <row r="4446">
      <c r="A4446" s="6" t="inlineStr">
        <is>
          <t>2013-01-02</t>
        </is>
      </c>
      <c r="B4446" s="6" t="n">
        <v>4</v>
      </c>
      <c r="C4446" s="6" t="n">
        <v>0.44027</v>
      </c>
      <c r="D4446" s="6" t="n">
        <v>5e-05</v>
      </c>
      <c r="E4446" s="6">
        <f>C4446*sel_scale</f>
        <v/>
      </c>
      <c r="F4446" s="6">
        <f>IF(AND(B4446&gt;=10,B4446&lt;=14),sel_ev_daily*sel_dayshare/5,IF(OR(B4446&gt;=22,B4446&lt;=5),sel_ev_daily*(1-sel_dayshare)/8,0))</f>
        <v/>
      </c>
    </row>
    <row r="4447">
      <c r="A4447" s="6" t="inlineStr">
        <is>
          <t>2013-01-02</t>
        </is>
      </c>
      <c r="B4447" s="6" t="n">
        <v>5</v>
      </c>
      <c r="C4447" s="6" t="n">
        <v>0.47907</v>
      </c>
      <c r="D4447" s="6" t="n">
        <v>3e-05</v>
      </c>
      <c r="E4447" s="6">
        <f>C4447*sel_scale</f>
        <v/>
      </c>
      <c r="F4447" s="6">
        <f>IF(AND(B4447&gt;=10,B4447&lt;=14),sel_ev_daily*sel_dayshare/5,IF(OR(B4447&gt;=22,B4447&lt;=5),sel_ev_daily*(1-sel_dayshare)/8,0))</f>
        <v/>
      </c>
    </row>
    <row r="4448">
      <c r="A4448" s="6" t="inlineStr">
        <is>
          <t>2013-01-02</t>
        </is>
      </c>
      <c r="B4448" s="6" t="n">
        <v>6</v>
      </c>
      <c r="C4448" s="6" t="n">
        <v>0.52638</v>
      </c>
      <c r="D4448" s="6" t="n">
        <v>0.01531</v>
      </c>
      <c r="E4448" s="6">
        <f>C4448*sel_scale</f>
        <v/>
      </c>
      <c r="F4448" s="6">
        <f>IF(AND(B4448&gt;=10,B4448&lt;=14),sel_ev_daily*sel_dayshare/5,IF(OR(B4448&gt;=22,B4448&lt;=5),sel_ev_daily*(1-sel_dayshare)/8,0))</f>
        <v/>
      </c>
    </row>
    <row r="4449">
      <c r="A4449" s="6" t="inlineStr">
        <is>
          <t>2013-01-02</t>
        </is>
      </c>
      <c r="B4449" s="6" t="n">
        <v>7</v>
      </c>
      <c r="C4449" s="6" t="n">
        <v>0.51754</v>
      </c>
      <c r="D4449" s="6" t="n">
        <v>0.08269</v>
      </c>
      <c r="E4449" s="6">
        <f>C4449*sel_scale</f>
        <v/>
      </c>
      <c r="F4449" s="6">
        <f>IF(AND(B4449&gt;=10,B4449&lt;=14),sel_ev_daily*sel_dayshare/5,IF(OR(B4449&gt;=22,B4449&lt;=5),sel_ev_daily*(1-sel_dayshare)/8,0))</f>
        <v/>
      </c>
    </row>
    <row r="4450">
      <c r="A4450" s="6" t="inlineStr">
        <is>
          <t>2013-01-02</t>
        </is>
      </c>
      <c r="B4450" s="6" t="n">
        <v>8</v>
      </c>
      <c r="C4450" s="6" t="n">
        <v>0.53288</v>
      </c>
      <c r="D4450" s="6" t="n">
        <v>0.1973</v>
      </c>
      <c r="E4450" s="6">
        <f>C4450*sel_scale</f>
        <v/>
      </c>
      <c r="F4450" s="6">
        <f>IF(AND(B4450&gt;=10,B4450&lt;=14),sel_ev_daily*sel_dayshare/5,IF(OR(B4450&gt;=22,B4450&lt;=5),sel_ev_daily*(1-sel_dayshare)/8,0))</f>
        <v/>
      </c>
    </row>
    <row r="4451">
      <c r="A4451" s="6" t="inlineStr">
        <is>
          <t>2013-01-02</t>
        </is>
      </c>
      <c r="B4451" s="6" t="n">
        <v>9</v>
      </c>
      <c r="C4451" s="6" t="n">
        <v>0.56285</v>
      </c>
      <c r="D4451" s="6" t="n">
        <v>0.28917</v>
      </c>
      <c r="E4451" s="6">
        <f>C4451*sel_scale</f>
        <v/>
      </c>
      <c r="F4451" s="6">
        <f>IF(AND(B4451&gt;=10,B4451&lt;=14),sel_ev_daily*sel_dayshare/5,IF(OR(B4451&gt;=22,B4451&lt;=5),sel_ev_daily*(1-sel_dayshare)/8,0))</f>
        <v/>
      </c>
    </row>
    <row r="4452">
      <c r="A4452" s="6" t="inlineStr">
        <is>
          <t>2013-01-02</t>
        </is>
      </c>
      <c r="B4452" s="6" t="n">
        <v>10</v>
      </c>
      <c r="C4452" s="6" t="n">
        <v>0.55272</v>
      </c>
      <c r="D4452" s="6" t="n">
        <v>0.36519</v>
      </c>
      <c r="E4452" s="6">
        <f>C4452*sel_scale</f>
        <v/>
      </c>
      <c r="F4452" s="6">
        <f>IF(AND(B4452&gt;=10,B4452&lt;=14),sel_ev_daily*sel_dayshare/5,IF(OR(B4452&gt;=22,B4452&lt;=5),sel_ev_daily*(1-sel_dayshare)/8,0))</f>
        <v/>
      </c>
    </row>
    <row r="4453">
      <c r="A4453" s="6" t="inlineStr">
        <is>
          <t>2013-01-02</t>
        </is>
      </c>
      <c r="B4453" s="6" t="n">
        <v>11</v>
      </c>
      <c r="C4453" s="6" t="n">
        <v>0.57369</v>
      </c>
      <c r="D4453" s="6" t="n">
        <v>0.45075</v>
      </c>
      <c r="E4453" s="6">
        <f>C4453*sel_scale</f>
        <v/>
      </c>
      <c r="F4453" s="6">
        <f>IF(AND(B4453&gt;=10,B4453&lt;=14),sel_ev_daily*sel_dayshare/5,IF(OR(B4453&gt;=22,B4453&lt;=5),sel_ev_daily*(1-sel_dayshare)/8,0))</f>
        <v/>
      </c>
    </row>
    <row r="4454">
      <c r="A4454" s="6" t="inlineStr">
        <is>
          <t>2013-01-02</t>
        </is>
      </c>
      <c r="B4454" s="6" t="n">
        <v>12</v>
      </c>
      <c r="C4454" s="6" t="n">
        <v>0.67458</v>
      </c>
      <c r="D4454" s="6" t="n">
        <v>0.53107</v>
      </c>
      <c r="E4454" s="6">
        <f>C4454*sel_scale</f>
        <v/>
      </c>
      <c r="F4454" s="6">
        <f>IF(AND(B4454&gt;=10,B4454&lt;=14),sel_ev_daily*sel_dayshare/5,IF(OR(B4454&gt;=22,B4454&lt;=5),sel_ev_daily*(1-sel_dayshare)/8,0))</f>
        <v/>
      </c>
    </row>
    <row r="4455">
      <c r="A4455" s="6" t="inlineStr">
        <is>
          <t>2013-01-02</t>
        </is>
      </c>
      <c r="B4455" s="6" t="n">
        <v>13</v>
      </c>
      <c r="C4455" s="6" t="n">
        <v>0.60726</v>
      </c>
      <c r="D4455" s="6" t="n">
        <v>0.46278</v>
      </c>
      <c r="E4455" s="6">
        <f>C4455*sel_scale</f>
        <v/>
      </c>
      <c r="F4455" s="6">
        <f>IF(AND(B4455&gt;=10,B4455&lt;=14),sel_ev_daily*sel_dayshare/5,IF(OR(B4455&gt;=22,B4455&lt;=5),sel_ev_daily*(1-sel_dayshare)/8,0))</f>
        <v/>
      </c>
    </row>
    <row r="4456">
      <c r="A4456" s="6" t="inlineStr">
        <is>
          <t>2013-01-02</t>
        </is>
      </c>
      <c r="B4456" s="6" t="n">
        <v>14</v>
      </c>
      <c r="C4456" s="6" t="n">
        <v>0.61333</v>
      </c>
      <c r="D4456" s="6" t="n">
        <v>0.40011</v>
      </c>
      <c r="E4456" s="6">
        <f>C4456*sel_scale</f>
        <v/>
      </c>
      <c r="F4456" s="6">
        <f>IF(AND(B4456&gt;=10,B4456&lt;=14),sel_ev_daily*sel_dayshare/5,IF(OR(B4456&gt;=22,B4456&lt;=5),sel_ev_daily*(1-sel_dayshare)/8,0))</f>
        <v/>
      </c>
    </row>
    <row r="4457">
      <c r="A4457" s="6" t="inlineStr">
        <is>
          <t>2013-01-02</t>
        </is>
      </c>
      <c r="B4457" s="6" t="n">
        <v>15</v>
      </c>
      <c r="C4457" s="6" t="n">
        <v>0.63917</v>
      </c>
      <c r="D4457" s="6" t="n">
        <v>0.3068</v>
      </c>
      <c r="E4457" s="6">
        <f>C4457*sel_scale</f>
        <v/>
      </c>
      <c r="F4457" s="6">
        <f>IF(AND(B4457&gt;=10,B4457&lt;=14),sel_ev_daily*sel_dayshare/5,IF(OR(B4457&gt;=22,B4457&lt;=5),sel_ev_daily*(1-sel_dayshare)/8,0))</f>
        <v/>
      </c>
    </row>
    <row r="4458">
      <c r="A4458" s="6" t="inlineStr">
        <is>
          <t>2013-01-02</t>
        </is>
      </c>
      <c r="B4458" s="6" t="n">
        <v>16</v>
      </c>
      <c r="C4458" s="6" t="n">
        <v>0.68474</v>
      </c>
      <c r="D4458" s="6" t="n">
        <v>0.19339</v>
      </c>
      <c r="E4458" s="6">
        <f>C4458*sel_scale</f>
        <v/>
      </c>
      <c r="F4458" s="6">
        <f>IF(AND(B4458&gt;=10,B4458&lt;=14),sel_ev_daily*sel_dayshare/5,IF(OR(B4458&gt;=22,B4458&lt;=5),sel_ev_daily*(1-sel_dayshare)/8,0))</f>
        <v/>
      </c>
    </row>
    <row r="4459">
      <c r="A4459" s="6" t="inlineStr">
        <is>
          <t>2013-01-02</t>
        </is>
      </c>
      <c r="B4459" s="6" t="n">
        <v>17</v>
      </c>
      <c r="C4459" s="6" t="n">
        <v>0.78099</v>
      </c>
      <c r="D4459" s="6" t="n">
        <v>0.07163</v>
      </c>
      <c r="E4459" s="6">
        <f>C4459*sel_scale</f>
        <v/>
      </c>
      <c r="F4459" s="6">
        <f>IF(AND(B4459&gt;=10,B4459&lt;=14),sel_ev_daily*sel_dayshare/5,IF(OR(B4459&gt;=22,B4459&lt;=5),sel_ev_daily*(1-sel_dayshare)/8,0))</f>
        <v/>
      </c>
    </row>
    <row r="4460">
      <c r="A4460" s="6" t="inlineStr">
        <is>
          <t>2013-01-02</t>
        </is>
      </c>
      <c r="B4460" s="6" t="n">
        <v>18</v>
      </c>
      <c r="C4460" s="6" t="n">
        <v>0.84173</v>
      </c>
      <c r="D4460" s="6" t="n">
        <v>0.01743</v>
      </c>
      <c r="E4460" s="6">
        <f>C4460*sel_scale</f>
        <v/>
      </c>
      <c r="F4460" s="6">
        <f>IF(AND(B4460&gt;=10,B4460&lt;=14),sel_ev_daily*sel_dayshare/5,IF(OR(B4460&gt;=22,B4460&lt;=5),sel_ev_daily*(1-sel_dayshare)/8,0))</f>
        <v/>
      </c>
    </row>
    <row r="4461">
      <c r="A4461" s="6" t="inlineStr">
        <is>
          <t>2013-01-02</t>
        </is>
      </c>
      <c r="B4461" s="6" t="n">
        <v>19</v>
      </c>
      <c r="C4461" s="6" t="n">
        <v>0.75774</v>
      </c>
      <c r="D4461" s="6" t="n">
        <v>0.00166</v>
      </c>
      <c r="E4461" s="6">
        <f>C4461*sel_scale</f>
        <v/>
      </c>
      <c r="F4461" s="6">
        <f>IF(AND(B4461&gt;=10,B4461&lt;=14),sel_ev_daily*sel_dayshare/5,IF(OR(B4461&gt;=22,B4461&lt;=5),sel_ev_daily*(1-sel_dayshare)/8,0))</f>
        <v/>
      </c>
    </row>
    <row r="4462">
      <c r="A4462" s="6" t="inlineStr">
        <is>
          <t>2013-01-02</t>
        </is>
      </c>
      <c r="B4462" s="6" t="n">
        <v>20</v>
      </c>
      <c r="C4462" s="6" t="n">
        <v>0.70503</v>
      </c>
      <c r="D4462" s="6" t="n">
        <v>8.000000000000001e-05</v>
      </c>
      <c r="E4462" s="6">
        <f>C4462*sel_scale</f>
        <v/>
      </c>
      <c r="F4462" s="6">
        <f>IF(AND(B4462&gt;=10,B4462&lt;=14),sel_ev_daily*sel_dayshare/5,IF(OR(B4462&gt;=22,B4462&lt;=5),sel_ev_daily*(1-sel_dayshare)/8,0))</f>
        <v/>
      </c>
    </row>
    <row r="4463">
      <c r="A4463" s="6" t="inlineStr">
        <is>
          <t>2013-01-02</t>
        </is>
      </c>
      <c r="B4463" s="6" t="n">
        <v>21</v>
      </c>
      <c r="C4463" s="6" t="n">
        <v>0.66131</v>
      </c>
      <c r="D4463" s="6" t="n">
        <v>0.00016</v>
      </c>
      <c r="E4463" s="6">
        <f>C4463*sel_scale</f>
        <v/>
      </c>
      <c r="F4463" s="6">
        <f>IF(AND(B4463&gt;=10,B4463&lt;=14),sel_ev_daily*sel_dayshare/5,IF(OR(B4463&gt;=22,B4463&lt;=5),sel_ev_daily*(1-sel_dayshare)/8,0))</f>
        <v/>
      </c>
    </row>
    <row r="4464">
      <c r="A4464" s="6" t="inlineStr">
        <is>
          <t>2013-01-02</t>
        </is>
      </c>
      <c r="B4464" s="6" t="n">
        <v>22</v>
      </c>
      <c r="C4464" s="6" t="n">
        <v>0.68098</v>
      </c>
      <c r="D4464" s="6" t="n">
        <v>8.000000000000001e-05</v>
      </c>
      <c r="E4464" s="6">
        <f>C4464*sel_scale</f>
        <v/>
      </c>
      <c r="F4464" s="6">
        <f>IF(AND(B4464&gt;=10,B4464&lt;=14),sel_ev_daily*sel_dayshare/5,IF(OR(B4464&gt;=22,B4464&lt;=5),sel_ev_daily*(1-sel_dayshare)/8,0))</f>
        <v/>
      </c>
    </row>
    <row r="4465">
      <c r="A4465" s="6" t="inlineStr">
        <is>
          <t>2013-01-02</t>
        </is>
      </c>
      <c r="B4465" s="6" t="n">
        <v>23</v>
      </c>
      <c r="C4465" s="6" t="n">
        <v>0.67402</v>
      </c>
      <c r="D4465" s="6" t="n">
        <v>4e-05</v>
      </c>
      <c r="E4465" s="6">
        <f>C4465*sel_scale</f>
        <v/>
      </c>
      <c r="F4465" s="6">
        <f>IF(AND(B4465&gt;=10,B4465&lt;=14),sel_ev_daily*sel_dayshare/5,IF(OR(B4465&gt;=22,B4465&lt;=5),sel_ev_daily*(1-sel_dayshare)/8,0))</f>
        <v/>
      </c>
    </row>
    <row r="4466">
      <c r="A4466" s="6" t="inlineStr">
        <is>
          <t>2013-01-03</t>
        </is>
      </c>
      <c r="B4466" s="6" t="n">
        <v>0</v>
      </c>
      <c r="C4466" s="6" t="n">
        <v>0.77335</v>
      </c>
      <c r="D4466" s="6" t="n">
        <v>0.00011</v>
      </c>
      <c r="E4466" s="6">
        <f>C4466*sel_scale</f>
        <v/>
      </c>
      <c r="F4466" s="6">
        <f>IF(AND(B4466&gt;=10,B4466&lt;=14),sel_ev_daily*sel_dayshare/5,IF(OR(B4466&gt;=22,B4466&lt;=5),sel_ev_daily*(1-sel_dayshare)/8,0))</f>
        <v/>
      </c>
    </row>
    <row r="4467">
      <c r="A4467" s="6" t="inlineStr">
        <is>
          <t>2013-01-03</t>
        </is>
      </c>
      <c r="B4467" s="6" t="n">
        <v>1</v>
      </c>
      <c r="C4467" s="6" t="n">
        <v>0.74163</v>
      </c>
      <c r="D4467" s="6" t="n">
        <v>9.000000000000001e-05</v>
      </c>
      <c r="E4467" s="6">
        <f>C4467*sel_scale</f>
        <v/>
      </c>
      <c r="F4467" s="6">
        <f>IF(AND(B4467&gt;=10,B4467&lt;=14),sel_ev_daily*sel_dayshare/5,IF(OR(B4467&gt;=22,B4467&lt;=5),sel_ev_daily*(1-sel_dayshare)/8,0))</f>
        <v/>
      </c>
    </row>
    <row r="4468">
      <c r="A4468" s="6" t="inlineStr">
        <is>
          <t>2013-01-03</t>
        </is>
      </c>
      <c r="B4468" s="6" t="n">
        <v>2</v>
      </c>
      <c r="C4468" s="6" t="n">
        <v>0.48454</v>
      </c>
      <c r="D4468" s="6" t="n">
        <v>3e-05</v>
      </c>
      <c r="E4468" s="6">
        <f>C4468*sel_scale</f>
        <v/>
      </c>
      <c r="F4468" s="6">
        <f>IF(AND(B4468&gt;=10,B4468&lt;=14),sel_ev_daily*sel_dayshare/5,IF(OR(B4468&gt;=22,B4468&lt;=5),sel_ev_daily*(1-sel_dayshare)/8,0))</f>
        <v/>
      </c>
    </row>
    <row r="4469">
      <c r="A4469" s="6" t="inlineStr">
        <is>
          <t>2013-01-03</t>
        </is>
      </c>
      <c r="B4469" s="6" t="n">
        <v>3</v>
      </c>
      <c r="C4469" s="6" t="n">
        <v>0.38099</v>
      </c>
      <c r="D4469" s="6" t="n">
        <v>5e-05</v>
      </c>
      <c r="E4469" s="6">
        <f>C4469*sel_scale</f>
        <v/>
      </c>
      <c r="F4469" s="6">
        <f>IF(AND(B4469&gt;=10,B4469&lt;=14),sel_ev_daily*sel_dayshare/5,IF(OR(B4469&gt;=22,B4469&lt;=5),sel_ev_daily*(1-sel_dayshare)/8,0))</f>
        <v/>
      </c>
    </row>
    <row r="4470">
      <c r="A4470" s="6" t="inlineStr">
        <is>
          <t>2013-01-03</t>
        </is>
      </c>
      <c r="B4470" s="6" t="n">
        <v>4</v>
      </c>
      <c r="C4470" s="6" t="n">
        <v>0.38172</v>
      </c>
      <c r="D4470" s="6" t="n">
        <v>6.999999999999999e-05</v>
      </c>
      <c r="E4470" s="6">
        <f>C4470*sel_scale</f>
        <v/>
      </c>
      <c r="F4470" s="6">
        <f>IF(AND(B4470&gt;=10,B4470&lt;=14),sel_ev_daily*sel_dayshare/5,IF(OR(B4470&gt;=22,B4470&lt;=5),sel_ev_daily*(1-sel_dayshare)/8,0))</f>
        <v/>
      </c>
    </row>
    <row r="4471">
      <c r="A4471" s="6" t="inlineStr">
        <is>
          <t>2013-01-03</t>
        </is>
      </c>
      <c r="B4471" s="6" t="n">
        <v>5</v>
      </c>
      <c r="C4471" s="6" t="n">
        <v>0.4059</v>
      </c>
      <c r="D4471" s="6" t="n">
        <v>9.000000000000001e-05</v>
      </c>
      <c r="E4471" s="6">
        <f>C4471*sel_scale</f>
        <v/>
      </c>
      <c r="F4471" s="6">
        <f>IF(AND(B4471&gt;=10,B4471&lt;=14),sel_ev_daily*sel_dayshare/5,IF(OR(B4471&gt;=22,B4471&lt;=5),sel_ev_daily*(1-sel_dayshare)/8,0))</f>
        <v/>
      </c>
    </row>
    <row r="4472">
      <c r="A4472" s="6" t="inlineStr">
        <is>
          <t>2013-01-03</t>
        </is>
      </c>
      <c r="B4472" s="6" t="n">
        <v>6</v>
      </c>
      <c r="C4472" s="6" t="n">
        <v>0.46956</v>
      </c>
      <c r="D4472" s="6" t="n">
        <v>0.01296</v>
      </c>
      <c r="E4472" s="6">
        <f>C4472*sel_scale</f>
        <v/>
      </c>
      <c r="F4472" s="6">
        <f>IF(AND(B4472&gt;=10,B4472&lt;=14),sel_ev_daily*sel_dayshare/5,IF(OR(B4472&gt;=22,B4472&lt;=5),sel_ev_daily*(1-sel_dayshare)/8,0))</f>
        <v/>
      </c>
    </row>
    <row r="4473">
      <c r="A4473" s="6" t="inlineStr">
        <is>
          <t>2013-01-03</t>
        </is>
      </c>
      <c r="B4473" s="6" t="n">
        <v>7</v>
      </c>
      <c r="C4473" s="6" t="n">
        <v>0.52376</v>
      </c>
      <c r="D4473" s="6" t="n">
        <v>0.09719999999999999</v>
      </c>
      <c r="E4473" s="6">
        <f>C4473*sel_scale</f>
        <v/>
      </c>
      <c r="F4473" s="6">
        <f>IF(AND(B4473&gt;=10,B4473&lt;=14),sel_ev_daily*sel_dayshare/5,IF(OR(B4473&gt;=22,B4473&lt;=5),sel_ev_daily*(1-sel_dayshare)/8,0))</f>
        <v/>
      </c>
    </row>
    <row r="4474">
      <c r="A4474" s="6" t="inlineStr">
        <is>
          <t>2013-01-03</t>
        </is>
      </c>
      <c r="B4474" s="6" t="n">
        <v>8</v>
      </c>
      <c r="C4474" s="6" t="n">
        <v>0.52934</v>
      </c>
      <c r="D4474" s="6" t="n">
        <v>0.20164</v>
      </c>
      <c r="E4474" s="6">
        <f>C4474*sel_scale</f>
        <v/>
      </c>
      <c r="F4474" s="6">
        <f>IF(AND(B4474&gt;=10,B4474&lt;=14),sel_ev_daily*sel_dayshare/5,IF(OR(B4474&gt;=22,B4474&lt;=5),sel_ev_daily*(1-sel_dayshare)/8,0))</f>
        <v/>
      </c>
    </row>
    <row r="4475">
      <c r="A4475" s="6" t="inlineStr">
        <is>
          <t>2013-01-03</t>
        </is>
      </c>
      <c r="B4475" s="6" t="n">
        <v>9</v>
      </c>
      <c r="C4475" s="6" t="n">
        <v>0.53122</v>
      </c>
      <c r="D4475" s="6" t="n">
        <v>0.34413</v>
      </c>
      <c r="E4475" s="6">
        <f>C4475*sel_scale</f>
        <v/>
      </c>
      <c r="F4475" s="6">
        <f>IF(AND(B4475&gt;=10,B4475&lt;=14),sel_ev_daily*sel_dayshare/5,IF(OR(B4475&gt;=22,B4475&lt;=5),sel_ev_daily*(1-sel_dayshare)/8,0))</f>
        <v/>
      </c>
    </row>
    <row r="4476">
      <c r="A4476" s="6" t="inlineStr">
        <is>
          <t>2013-01-03</t>
        </is>
      </c>
      <c r="B4476" s="6" t="n">
        <v>10</v>
      </c>
      <c r="C4476" s="6" t="n">
        <v>0.53115</v>
      </c>
      <c r="D4476" s="6" t="n">
        <v>0.49076</v>
      </c>
      <c r="E4476" s="6">
        <f>C4476*sel_scale</f>
        <v/>
      </c>
      <c r="F4476" s="6">
        <f>IF(AND(B4476&gt;=10,B4476&lt;=14),sel_ev_daily*sel_dayshare/5,IF(OR(B4476&gt;=22,B4476&lt;=5),sel_ev_daily*(1-sel_dayshare)/8,0))</f>
        <v/>
      </c>
    </row>
    <row r="4477">
      <c r="A4477" s="6" t="inlineStr">
        <is>
          <t>2013-01-03</t>
        </is>
      </c>
      <c r="B4477" s="6" t="n">
        <v>11</v>
      </c>
      <c r="C4477" s="6" t="n">
        <v>0.56981</v>
      </c>
      <c r="D4477" s="6" t="n">
        <v>0.53796</v>
      </c>
      <c r="E4477" s="6">
        <f>C4477*sel_scale</f>
        <v/>
      </c>
      <c r="F4477" s="6">
        <f>IF(AND(B4477&gt;=10,B4477&lt;=14),sel_ev_daily*sel_dayshare/5,IF(OR(B4477&gt;=22,B4477&lt;=5),sel_ev_daily*(1-sel_dayshare)/8,0))</f>
        <v/>
      </c>
    </row>
    <row r="4478">
      <c r="A4478" s="6" t="inlineStr">
        <is>
          <t>2013-01-03</t>
        </is>
      </c>
      <c r="B4478" s="6" t="n">
        <v>12</v>
      </c>
      <c r="C4478" s="6" t="n">
        <v>0.58165</v>
      </c>
      <c r="D4478" s="6" t="n">
        <v>0.51134</v>
      </c>
      <c r="E4478" s="6">
        <f>C4478*sel_scale</f>
        <v/>
      </c>
      <c r="F4478" s="6">
        <f>IF(AND(B4478&gt;=10,B4478&lt;=14),sel_ev_daily*sel_dayshare/5,IF(OR(B4478&gt;=22,B4478&lt;=5),sel_ev_daily*(1-sel_dayshare)/8,0))</f>
        <v/>
      </c>
    </row>
    <row r="4479">
      <c r="A4479" s="6" t="inlineStr">
        <is>
          <t>2013-01-03</t>
        </is>
      </c>
      <c r="B4479" s="6" t="n">
        <v>13</v>
      </c>
      <c r="C4479" s="6" t="n">
        <v>0.54719</v>
      </c>
      <c r="D4479" s="6" t="n">
        <v>0.60238</v>
      </c>
      <c r="E4479" s="6">
        <f>C4479*sel_scale</f>
        <v/>
      </c>
      <c r="F4479" s="6">
        <f>IF(AND(B4479&gt;=10,B4479&lt;=14),sel_ev_daily*sel_dayshare/5,IF(OR(B4479&gt;=22,B4479&lt;=5),sel_ev_daily*(1-sel_dayshare)/8,0))</f>
        <v/>
      </c>
    </row>
    <row r="4480">
      <c r="A4480" s="6" t="inlineStr">
        <is>
          <t>2013-01-03</t>
        </is>
      </c>
      <c r="B4480" s="6" t="n">
        <v>14</v>
      </c>
      <c r="C4480" s="6" t="n">
        <v>0.52413</v>
      </c>
      <c r="D4480" s="6" t="n">
        <v>0.64897</v>
      </c>
      <c r="E4480" s="6">
        <f>C4480*sel_scale</f>
        <v/>
      </c>
      <c r="F4480" s="6">
        <f>IF(AND(B4480&gt;=10,B4480&lt;=14),sel_ev_daily*sel_dayshare/5,IF(OR(B4480&gt;=22,B4480&lt;=5),sel_ev_daily*(1-sel_dayshare)/8,0))</f>
        <v/>
      </c>
    </row>
    <row r="4481">
      <c r="A4481" s="6" t="inlineStr">
        <is>
          <t>2013-01-03</t>
        </is>
      </c>
      <c r="B4481" s="6" t="n">
        <v>15</v>
      </c>
      <c r="C4481" s="6" t="n">
        <v>0.56227</v>
      </c>
      <c r="D4481" s="6" t="n">
        <v>0.57003</v>
      </c>
      <c r="E4481" s="6">
        <f>C4481*sel_scale</f>
        <v/>
      </c>
      <c r="F4481" s="6">
        <f>IF(AND(B4481&gt;=10,B4481&lt;=14),sel_ev_daily*sel_dayshare/5,IF(OR(B4481&gt;=22,B4481&lt;=5),sel_ev_daily*(1-sel_dayshare)/8,0))</f>
        <v/>
      </c>
    </row>
    <row r="4482">
      <c r="A4482" s="6" t="inlineStr">
        <is>
          <t>2013-01-03</t>
        </is>
      </c>
      <c r="B4482" s="6" t="n">
        <v>16</v>
      </c>
      <c r="C4482" s="6" t="n">
        <v>0.62275</v>
      </c>
      <c r="D4482" s="6" t="n">
        <v>0.44951</v>
      </c>
      <c r="E4482" s="6">
        <f>C4482*sel_scale</f>
        <v/>
      </c>
      <c r="F4482" s="6">
        <f>IF(AND(B4482&gt;=10,B4482&lt;=14),sel_ev_daily*sel_dayshare/5,IF(OR(B4482&gt;=22,B4482&lt;=5),sel_ev_daily*(1-sel_dayshare)/8,0))</f>
        <v/>
      </c>
    </row>
    <row r="4483">
      <c r="A4483" s="6" t="inlineStr">
        <is>
          <t>2013-01-03</t>
        </is>
      </c>
      <c r="B4483" s="6" t="n">
        <v>17</v>
      </c>
      <c r="C4483" s="6" t="n">
        <v>0.73348</v>
      </c>
      <c r="D4483" s="6" t="n">
        <v>0.26494</v>
      </c>
      <c r="E4483" s="6">
        <f>C4483*sel_scale</f>
        <v/>
      </c>
      <c r="F4483" s="6">
        <f>IF(AND(B4483&gt;=10,B4483&lt;=14),sel_ev_daily*sel_dayshare/5,IF(OR(B4483&gt;=22,B4483&lt;=5),sel_ev_daily*(1-sel_dayshare)/8,0))</f>
        <v/>
      </c>
    </row>
    <row r="4484">
      <c r="A4484" s="6" t="inlineStr">
        <is>
          <t>2013-01-03</t>
        </is>
      </c>
      <c r="B4484" s="6" t="n">
        <v>18</v>
      </c>
      <c r="C4484" s="6" t="n">
        <v>0.77927</v>
      </c>
      <c r="D4484" s="6" t="n">
        <v>0.09857</v>
      </c>
      <c r="E4484" s="6">
        <f>C4484*sel_scale</f>
        <v/>
      </c>
      <c r="F4484" s="6">
        <f>IF(AND(B4484&gt;=10,B4484&lt;=14),sel_ev_daily*sel_dayshare/5,IF(OR(B4484&gt;=22,B4484&lt;=5),sel_ev_daily*(1-sel_dayshare)/8,0))</f>
        <v/>
      </c>
    </row>
    <row r="4485">
      <c r="A4485" s="6" t="inlineStr">
        <is>
          <t>2013-01-03</t>
        </is>
      </c>
      <c r="B4485" s="6" t="n">
        <v>19</v>
      </c>
      <c r="C4485" s="6" t="n">
        <v>0.72764</v>
      </c>
      <c r="D4485" s="6" t="n">
        <v>0.01396</v>
      </c>
      <c r="E4485" s="6">
        <f>C4485*sel_scale</f>
        <v/>
      </c>
      <c r="F4485" s="6">
        <f>IF(AND(B4485&gt;=10,B4485&lt;=14),sel_ev_daily*sel_dayshare/5,IF(OR(B4485&gt;=22,B4485&lt;=5),sel_ev_daily*(1-sel_dayshare)/8,0))</f>
        <v/>
      </c>
    </row>
    <row r="4486">
      <c r="A4486" s="6" t="inlineStr">
        <is>
          <t>2013-01-03</t>
        </is>
      </c>
      <c r="B4486" s="6" t="n">
        <v>20</v>
      </c>
      <c r="C4486" s="6" t="n">
        <v>0.73847</v>
      </c>
      <c r="D4486" s="6" t="n">
        <v>8.000000000000001e-05</v>
      </c>
      <c r="E4486" s="6">
        <f>C4486*sel_scale</f>
        <v/>
      </c>
      <c r="F4486" s="6">
        <f>IF(AND(B4486&gt;=10,B4486&lt;=14),sel_ev_daily*sel_dayshare/5,IF(OR(B4486&gt;=22,B4486&lt;=5),sel_ev_daily*(1-sel_dayshare)/8,0))</f>
        <v/>
      </c>
    </row>
    <row r="4487">
      <c r="A4487" s="6" t="inlineStr">
        <is>
          <t>2013-01-03</t>
        </is>
      </c>
      <c r="B4487" s="6" t="n">
        <v>21</v>
      </c>
      <c r="C4487" s="6" t="n">
        <v>0.69891</v>
      </c>
      <c r="D4487" s="6" t="n">
        <v>8.000000000000001e-05</v>
      </c>
      <c r="E4487" s="6">
        <f>C4487*sel_scale</f>
        <v/>
      </c>
      <c r="F4487" s="6">
        <f>IF(AND(B4487&gt;=10,B4487&lt;=14),sel_ev_daily*sel_dayshare/5,IF(OR(B4487&gt;=22,B4487&lt;=5),sel_ev_daily*(1-sel_dayshare)/8,0))</f>
        <v/>
      </c>
    </row>
    <row r="4488">
      <c r="A4488" s="6" t="inlineStr">
        <is>
          <t>2013-01-03</t>
        </is>
      </c>
      <c r="B4488" s="6" t="n">
        <v>22</v>
      </c>
      <c r="C4488" s="6" t="n">
        <v>0.68591</v>
      </c>
      <c r="D4488" s="6" t="n">
        <v>9.000000000000001e-05</v>
      </c>
      <c r="E4488" s="6">
        <f>C4488*sel_scale</f>
        <v/>
      </c>
      <c r="F4488" s="6">
        <f>IF(AND(B4488&gt;=10,B4488&lt;=14),sel_ev_daily*sel_dayshare/5,IF(OR(B4488&gt;=22,B4488&lt;=5),sel_ev_daily*(1-sel_dayshare)/8,0))</f>
        <v/>
      </c>
    </row>
    <row r="4489">
      <c r="A4489" s="6" t="inlineStr">
        <is>
          <t>2013-01-03</t>
        </is>
      </c>
      <c r="B4489" s="6" t="n">
        <v>23</v>
      </c>
      <c r="C4489" s="6" t="n">
        <v>0.68737</v>
      </c>
      <c r="D4489" s="6" t="n">
        <v>4e-05</v>
      </c>
      <c r="E4489" s="6">
        <f>C4489*sel_scale</f>
        <v/>
      </c>
      <c r="F4489" s="6">
        <f>IF(AND(B4489&gt;=10,B4489&lt;=14),sel_ev_daily*sel_dayshare/5,IF(OR(B4489&gt;=22,B4489&lt;=5),sel_ev_daily*(1-sel_dayshare)/8,0))</f>
        <v/>
      </c>
    </row>
    <row r="4490">
      <c r="A4490" s="6" t="inlineStr">
        <is>
          <t>2013-01-04</t>
        </is>
      </c>
      <c r="B4490" s="6" t="n">
        <v>0</v>
      </c>
      <c r="C4490" s="6" t="n">
        <v>0.77699</v>
      </c>
      <c r="D4490" s="6" t="n">
        <v>9.000000000000001e-05</v>
      </c>
      <c r="E4490" s="6">
        <f>C4490*sel_scale</f>
        <v/>
      </c>
      <c r="F4490" s="6">
        <f>IF(AND(B4490&gt;=10,B4490&lt;=14),sel_ev_daily*sel_dayshare/5,IF(OR(B4490&gt;=22,B4490&lt;=5),sel_ev_daily*(1-sel_dayshare)/8,0))</f>
        <v/>
      </c>
    </row>
    <row r="4491">
      <c r="A4491" s="6" t="inlineStr">
        <is>
          <t>2013-01-04</t>
        </is>
      </c>
      <c r="B4491" s="6" t="n">
        <v>1</v>
      </c>
      <c r="C4491" s="6" t="n">
        <v>0.7549400000000001</v>
      </c>
      <c r="D4491" s="6" t="n">
        <v>0.00013</v>
      </c>
      <c r="E4491" s="6">
        <f>C4491*sel_scale</f>
        <v/>
      </c>
      <c r="F4491" s="6">
        <f>IF(AND(B4491&gt;=10,B4491&lt;=14),sel_ev_daily*sel_dayshare/5,IF(OR(B4491&gt;=22,B4491&lt;=5),sel_ev_daily*(1-sel_dayshare)/8,0))</f>
        <v/>
      </c>
    </row>
    <row r="4492">
      <c r="A4492" s="6" t="inlineStr">
        <is>
          <t>2013-01-04</t>
        </is>
      </c>
      <c r="B4492" s="6" t="n">
        <v>2</v>
      </c>
      <c r="C4492" s="6" t="n">
        <v>0.48609</v>
      </c>
      <c r="D4492" s="6" t="n">
        <v>9.000000000000001e-05</v>
      </c>
      <c r="E4492" s="6">
        <f>C4492*sel_scale</f>
        <v/>
      </c>
      <c r="F4492" s="6">
        <f>IF(AND(B4492&gt;=10,B4492&lt;=14),sel_ev_daily*sel_dayshare/5,IF(OR(B4492&gt;=22,B4492&lt;=5),sel_ev_daily*(1-sel_dayshare)/8,0))</f>
        <v/>
      </c>
    </row>
    <row r="4493">
      <c r="A4493" s="6" t="inlineStr">
        <is>
          <t>2013-01-04</t>
        </is>
      </c>
      <c r="B4493" s="6" t="n">
        <v>3</v>
      </c>
      <c r="C4493" s="6" t="n">
        <v>0.41705</v>
      </c>
      <c r="D4493" s="6" t="n">
        <v>9.000000000000001e-05</v>
      </c>
      <c r="E4493" s="6">
        <f>C4493*sel_scale</f>
        <v/>
      </c>
      <c r="F4493" s="6">
        <f>IF(AND(B4493&gt;=10,B4493&lt;=14),sel_ev_daily*sel_dayshare/5,IF(OR(B4493&gt;=22,B4493&lt;=5),sel_ev_daily*(1-sel_dayshare)/8,0))</f>
        <v/>
      </c>
    </row>
    <row r="4494">
      <c r="A4494" s="6" t="inlineStr">
        <is>
          <t>2013-01-04</t>
        </is>
      </c>
      <c r="B4494" s="6" t="n">
        <v>4</v>
      </c>
      <c r="C4494" s="6" t="n">
        <v>0.39767</v>
      </c>
      <c r="D4494" s="6" t="n">
        <v>2e-05</v>
      </c>
      <c r="E4494" s="6">
        <f>C4494*sel_scale</f>
        <v/>
      </c>
      <c r="F4494" s="6">
        <f>IF(AND(B4494&gt;=10,B4494&lt;=14),sel_ev_daily*sel_dayshare/5,IF(OR(B4494&gt;=22,B4494&lt;=5),sel_ev_daily*(1-sel_dayshare)/8,0))</f>
        <v/>
      </c>
    </row>
    <row r="4495">
      <c r="A4495" s="6" t="inlineStr">
        <is>
          <t>2013-01-04</t>
        </is>
      </c>
      <c r="B4495" s="6" t="n">
        <v>5</v>
      </c>
      <c r="C4495" s="6" t="n">
        <v>0.42849</v>
      </c>
      <c r="D4495" s="6" t="n">
        <v>8.000000000000001e-05</v>
      </c>
      <c r="E4495" s="6">
        <f>C4495*sel_scale</f>
        <v/>
      </c>
      <c r="F4495" s="6">
        <f>IF(AND(B4495&gt;=10,B4495&lt;=14),sel_ev_daily*sel_dayshare/5,IF(OR(B4495&gt;=22,B4495&lt;=5),sel_ev_daily*(1-sel_dayshare)/8,0))</f>
        <v/>
      </c>
    </row>
    <row r="4496">
      <c r="A4496" s="6" t="inlineStr">
        <is>
          <t>2013-01-04</t>
        </is>
      </c>
      <c r="B4496" s="6" t="n">
        <v>6</v>
      </c>
      <c r="C4496" s="6" t="n">
        <v>0.49215</v>
      </c>
      <c r="D4496" s="6" t="n">
        <v>0.01862</v>
      </c>
      <c r="E4496" s="6">
        <f>C4496*sel_scale</f>
        <v/>
      </c>
      <c r="F4496" s="6">
        <f>IF(AND(B4496&gt;=10,B4496&lt;=14),sel_ev_daily*sel_dayshare/5,IF(OR(B4496&gt;=22,B4496&lt;=5),sel_ev_daily*(1-sel_dayshare)/8,0))</f>
        <v/>
      </c>
    </row>
    <row r="4497">
      <c r="A4497" s="6" t="inlineStr">
        <is>
          <t>2013-01-04</t>
        </is>
      </c>
      <c r="B4497" s="6" t="n">
        <v>7</v>
      </c>
      <c r="C4497" s="6" t="n">
        <v>0.54442</v>
      </c>
      <c r="D4497" s="6" t="n">
        <v>0.11919</v>
      </c>
      <c r="E4497" s="6">
        <f>C4497*sel_scale</f>
        <v/>
      </c>
      <c r="F4497" s="6">
        <f>IF(AND(B4497&gt;=10,B4497&lt;=14),sel_ev_daily*sel_dayshare/5,IF(OR(B4497&gt;=22,B4497&lt;=5),sel_ev_daily*(1-sel_dayshare)/8,0))</f>
        <v/>
      </c>
    </row>
    <row r="4498">
      <c r="A4498" s="6" t="inlineStr">
        <is>
          <t>2013-01-04</t>
        </is>
      </c>
      <c r="B4498" s="6" t="n">
        <v>8</v>
      </c>
      <c r="C4498" s="6" t="n">
        <v>0.51737</v>
      </c>
      <c r="D4498" s="6" t="n">
        <v>0.29064</v>
      </c>
      <c r="E4498" s="6">
        <f>C4498*sel_scale</f>
        <v/>
      </c>
      <c r="F4498" s="6">
        <f>IF(AND(B4498&gt;=10,B4498&lt;=14),sel_ev_daily*sel_dayshare/5,IF(OR(B4498&gt;=22,B4498&lt;=5),sel_ev_daily*(1-sel_dayshare)/8,0))</f>
        <v/>
      </c>
    </row>
    <row r="4499">
      <c r="A4499" s="6" t="inlineStr">
        <is>
          <t>2013-01-04</t>
        </is>
      </c>
      <c r="B4499" s="6" t="n">
        <v>9</v>
      </c>
      <c r="C4499" s="6" t="n">
        <v>0.5352</v>
      </c>
      <c r="D4499" s="6" t="n">
        <v>0.47604</v>
      </c>
      <c r="E4499" s="6">
        <f>C4499*sel_scale</f>
        <v/>
      </c>
      <c r="F4499" s="6">
        <f>IF(AND(B4499&gt;=10,B4499&lt;=14),sel_ev_daily*sel_dayshare/5,IF(OR(B4499&gt;=22,B4499&lt;=5),sel_ev_daily*(1-sel_dayshare)/8,0))</f>
        <v/>
      </c>
    </row>
    <row r="4500">
      <c r="A4500" s="6" t="inlineStr">
        <is>
          <t>2013-01-04</t>
        </is>
      </c>
      <c r="B4500" s="6" t="n">
        <v>10</v>
      </c>
      <c r="C4500" s="6" t="n">
        <v>0.55709</v>
      </c>
      <c r="D4500" s="6" t="n">
        <v>0.62475</v>
      </c>
      <c r="E4500" s="6">
        <f>C4500*sel_scale</f>
        <v/>
      </c>
      <c r="F4500" s="6">
        <f>IF(AND(B4500&gt;=10,B4500&lt;=14),sel_ev_daily*sel_dayshare/5,IF(OR(B4500&gt;=22,B4500&lt;=5),sel_ev_daily*(1-sel_dayshare)/8,0))</f>
        <v/>
      </c>
    </row>
    <row r="4501">
      <c r="A4501" s="6" t="inlineStr">
        <is>
          <t>2013-01-04</t>
        </is>
      </c>
      <c r="B4501" s="6" t="n">
        <v>11</v>
      </c>
      <c r="C4501" s="6" t="n">
        <v>0.6083</v>
      </c>
      <c r="D4501" s="6" t="n">
        <v>0.7244</v>
      </c>
      <c r="E4501" s="6">
        <f>C4501*sel_scale</f>
        <v/>
      </c>
      <c r="F4501" s="6">
        <f>IF(AND(B4501&gt;=10,B4501&lt;=14),sel_ev_daily*sel_dayshare/5,IF(OR(B4501&gt;=22,B4501&lt;=5),sel_ev_daily*(1-sel_dayshare)/8,0))</f>
        <v/>
      </c>
    </row>
    <row r="4502">
      <c r="A4502" s="6" t="inlineStr">
        <is>
          <t>2013-01-04</t>
        </is>
      </c>
      <c r="B4502" s="6" t="n">
        <v>12</v>
      </c>
      <c r="C4502" s="6" t="n">
        <v>0.64822</v>
      </c>
      <c r="D4502" s="6" t="n">
        <v>0.76864</v>
      </c>
      <c r="E4502" s="6">
        <f>C4502*sel_scale</f>
        <v/>
      </c>
      <c r="F4502" s="6">
        <f>IF(AND(B4502&gt;=10,B4502&lt;=14),sel_ev_daily*sel_dayshare/5,IF(OR(B4502&gt;=22,B4502&lt;=5),sel_ev_daily*(1-sel_dayshare)/8,0))</f>
        <v/>
      </c>
    </row>
    <row r="4503">
      <c r="A4503" s="6" t="inlineStr">
        <is>
          <t>2013-01-04</t>
        </is>
      </c>
      <c r="B4503" s="6" t="n">
        <v>13</v>
      </c>
      <c r="C4503" s="6" t="n">
        <v>0.69212</v>
      </c>
      <c r="D4503" s="6" t="n">
        <v>0.76497</v>
      </c>
      <c r="E4503" s="6">
        <f>C4503*sel_scale</f>
        <v/>
      </c>
      <c r="F4503" s="6">
        <f>IF(AND(B4503&gt;=10,B4503&lt;=14),sel_ev_daily*sel_dayshare/5,IF(OR(B4503&gt;=22,B4503&lt;=5),sel_ev_daily*(1-sel_dayshare)/8,0))</f>
        <v/>
      </c>
    </row>
    <row r="4504">
      <c r="A4504" s="6" t="inlineStr">
        <is>
          <t>2013-01-04</t>
        </is>
      </c>
      <c r="B4504" s="6" t="n">
        <v>14</v>
      </c>
      <c r="C4504" s="6" t="n">
        <v>0.72734</v>
      </c>
      <c r="D4504" s="6" t="n">
        <v>0.72043</v>
      </c>
      <c r="E4504" s="6">
        <f>C4504*sel_scale</f>
        <v/>
      </c>
      <c r="F4504" s="6">
        <f>IF(AND(B4504&gt;=10,B4504&lt;=14),sel_ev_daily*sel_dayshare/5,IF(OR(B4504&gt;=22,B4504&lt;=5),sel_ev_daily*(1-sel_dayshare)/8,0))</f>
        <v/>
      </c>
    </row>
    <row r="4505">
      <c r="A4505" s="6" t="inlineStr">
        <is>
          <t>2013-01-04</t>
        </is>
      </c>
      <c r="B4505" s="6" t="n">
        <v>15</v>
      </c>
      <c r="C4505" s="6" t="n">
        <v>0.78803</v>
      </c>
      <c r="D4505" s="6" t="n">
        <v>0.62422</v>
      </c>
      <c r="E4505" s="6">
        <f>C4505*sel_scale</f>
        <v/>
      </c>
      <c r="F4505" s="6">
        <f>IF(AND(B4505&gt;=10,B4505&lt;=14),sel_ev_daily*sel_dayshare/5,IF(OR(B4505&gt;=22,B4505&lt;=5),sel_ev_daily*(1-sel_dayshare)/8,0))</f>
        <v/>
      </c>
    </row>
    <row r="4506">
      <c r="A4506" s="6" t="inlineStr">
        <is>
          <t>2013-01-04</t>
        </is>
      </c>
      <c r="B4506" s="6" t="n">
        <v>16</v>
      </c>
      <c r="C4506" s="6" t="n">
        <v>0.82112</v>
      </c>
      <c r="D4506" s="6" t="n">
        <v>0.4711</v>
      </c>
      <c r="E4506" s="6">
        <f>C4506*sel_scale</f>
        <v/>
      </c>
      <c r="F4506" s="6">
        <f>IF(AND(B4506&gt;=10,B4506&lt;=14),sel_ev_daily*sel_dayshare/5,IF(OR(B4506&gt;=22,B4506&lt;=5),sel_ev_daily*(1-sel_dayshare)/8,0))</f>
        <v/>
      </c>
    </row>
    <row r="4507">
      <c r="A4507" s="6" t="inlineStr">
        <is>
          <t>2013-01-04</t>
        </is>
      </c>
      <c r="B4507" s="6" t="n">
        <v>17</v>
      </c>
      <c r="C4507" s="6" t="n">
        <v>0.90565</v>
      </c>
      <c r="D4507" s="6" t="n">
        <v>0.2776</v>
      </c>
      <c r="E4507" s="6">
        <f>C4507*sel_scale</f>
        <v/>
      </c>
      <c r="F4507" s="6">
        <f>IF(AND(B4507&gt;=10,B4507&lt;=14),sel_ev_daily*sel_dayshare/5,IF(OR(B4507&gt;=22,B4507&lt;=5),sel_ev_daily*(1-sel_dayshare)/8,0))</f>
        <v/>
      </c>
    </row>
    <row r="4508">
      <c r="A4508" s="6" t="inlineStr">
        <is>
          <t>2013-01-04</t>
        </is>
      </c>
      <c r="B4508" s="6" t="n">
        <v>18</v>
      </c>
      <c r="C4508" s="6" t="n">
        <v>0.90115</v>
      </c>
      <c r="D4508" s="6" t="n">
        <v>0.10278</v>
      </c>
      <c r="E4508" s="6">
        <f>C4508*sel_scale</f>
        <v/>
      </c>
      <c r="F4508" s="6">
        <f>IF(AND(B4508&gt;=10,B4508&lt;=14),sel_ev_daily*sel_dayshare/5,IF(OR(B4508&gt;=22,B4508&lt;=5),sel_ev_daily*(1-sel_dayshare)/8,0))</f>
        <v/>
      </c>
    </row>
    <row r="4509">
      <c r="A4509" s="6" t="inlineStr">
        <is>
          <t>2013-01-04</t>
        </is>
      </c>
      <c r="B4509" s="6" t="n">
        <v>19</v>
      </c>
      <c r="C4509" s="6" t="n">
        <v>0.88917</v>
      </c>
      <c r="D4509" s="6" t="n">
        <v>0.016</v>
      </c>
      <c r="E4509" s="6">
        <f>C4509*sel_scale</f>
        <v/>
      </c>
      <c r="F4509" s="6">
        <f>IF(AND(B4509&gt;=10,B4509&lt;=14),sel_ev_daily*sel_dayshare/5,IF(OR(B4509&gt;=22,B4509&lt;=5),sel_ev_daily*(1-sel_dayshare)/8,0))</f>
        <v/>
      </c>
    </row>
    <row r="4510">
      <c r="A4510" s="6" t="inlineStr">
        <is>
          <t>2013-01-04</t>
        </is>
      </c>
      <c r="B4510" s="6" t="n">
        <v>20</v>
      </c>
      <c r="C4510" s="6" t="n">
        <v>0.86535</v>
      </c>
      <c r="D4510" s="6" t="n">
        <v>6.999999999999999e-05</v>
      </c>
      <c r="E4510" s="6">
        <f>C4510*sel_scale</f>
        <v/>
      </c>
      <c r="F4510" s="6">
        <f>IF(AND(B4510&gt;=10,B4510&lt;=14),sel_ev_daily*sel_dayshare/5,IF(OR(B4510&gt;=22,B4510&lt;=5),sel_ev_daily*(1-sel_dayshare)/8,0))</f>
        <v/>
      </c>
    </row>
    <row r="4511">
      <c r="A4511" s="6" t="inlineStr">
        <is>
          <t>2013-01-04</t>
        </is>
      </c>
      <c r="B4511" s="6" t="n">
        <v>21</v>
      </c>
      <c r="C4511" s="6" t="n">
        <v>0.81795</v>
      </c>
      <c r="D4511" s="6" t="n">
        <v>6e-05</v>
      </c>
      <c r="E4511" s="6">
        <f>C4511*sel_scale</f>
        <v/>
      </c>
      <c r="F4511" s="6">
        <f>IF(AND(B4511&gt;=10,B4511&lt;=14),sel_ev_daily*sel_dayshare/5,IF(OR(B4511&gt;=22,B4511&lt;=5),sel_ev_daily*(1-sel_dayshare)/8,0))</f>
        <v/>
      </c>
    </row>
    <row r="4512">
      <c r="A4512" s="6" t="inlineStr">
        <is>
          <t>2013-01-04</t>
        </is>
      </c>
      <c r="B4512" s="6" t="n">
        <v>22</v>
      </c>
      <c r="C4512" s="6" t="n">
        <v>0.8222699999999999</v>
      </c>
      <c r="D4512" s="6" t="n">
        <v>8.000000000000001e-05</v>
      </c>
      <c r="E4512" s="6">
        <f>C4512*sel_scale</f>
        <v/>
      </c>
      <c r="F4512" s="6">
        <f>IF(AND(B4512&gt;=10,B4512&lt;=14),sel_ev_daily*sel_dayshare/5,IF(OR(B4512&gt;=22,B4512&lt;=5),sel_ev_daily*(1-sel_dayshare)/8,0))</f>
        <v/>
      </c>
    </row>
    <row r="4513">
      <c r="A4513" s="6" t="inlineStr">
        <is>
          <t>2013-01-04</t>
        </is>
      </c>
      <c r="B4513" s="6" t="n">
        <v>23</v>
      </c>
      <c r="C4513" s="6" t="n">
        <v>0.78522</v>
      </c>
      <c r="D4513" s="6" t="n">
        <v>0.0001</v>
      </c>
      <c r="E4513" s="6">
        <f>C4513*sel_scale</f>
        <v/>
      </c>
      <c r="F4513" s="6">
        <f>IF(AND(B4513&gt;=10,B4513&lt;=14),sel_ev_daily*sel_dayshare/5,IF(OR(B4513&gt;=22,B4513&lt;=5),sel_ev_daily*(1-sel_dayshare)/8,0))</f>
        <v/>
      </c>
    </row>
    <row r="4514">
      <c r="A4514" s="6" t="inlineStr">
        <is>
          <t>2013-01-05</t>
        </is>
      </c>
      <c r="B4514" s="6" t="n">
        <v>0</v>
      </c>
      <c r="C4514" s="6" t="n">
        <v>0.8190499999999999</v>
      </c>
      <c r="D4514" s="6" t="n">
        <v>0.00012</v>
      </c>
      <c r="E4514" s="6">
        <f>C4514*sel_scale</f>
        <v/>
      </c>
      <c r="F4514" s="6">
        <f>IF(AND(B4514&gt;=10,B4514&lt;=14),sel_ev_daily*sel_dayshare/5,IF(OR(B4514&gt;=22,B4514&lt;=5),sel_ev_daily*(1-sel_dayshare)/8,0))</f>
        <v/>
      </c>
    </row>
    <row r="4515">
      <c r="A4515" s="6" t="inlineStr">
        <is>
          <t>2013-01-05</t>
        </is>
      </c>
      <c r="B4515" s="6" t="n">
        <v>1</v>
      </c>
      <c r="C4515" s="6" t="n">
        <v>0.7802</v>
      </c>
      <c r="D4515" s="6" t="n">
        <v>0.00013</v>
      </c>
      <c r="E4515" s="6">
        <f>C4515*sel_scale</f>
        <v/>
      </c>
      <c r="F4515" s="6">
        <f>IF(AND(B4515&gt;=10,B4515&lt;=14),sel_ev_daily*sel_dayshare/5,IF(OR(B4515&gt;=22,B4515&lt;=5),sel_ev_daily*(1-sel_dayshare)/8,0))</f>
        <v/>
      </c>
    </row>
    <row r="4516">
      <c r="A4516" s="6" t="inlineStr">
        <is>
          <t>2013-01-05</t>
        </is>
      </c>
      <c r="B4516" s="6" t="n">
        <v>2</v>
      </c>
      <c r="C4516" s="6" t="n">
        <v>0.48616</v>
      </c>
      <c r="D4516" s="6" t="n">
        <v>6.999999999999999e-05</v>
      </c>
      <c r="E4516" s="6">
        <f>C4516*sel_scale</f>
        <v/>
      </c>
      <c r="F4516" s="6">
        <f>IF(AND(B4516&gt;=10,B4516&lt;=14),sel_ev_daily*sel_dayshare/5,IF(OR(B4516&gt;=22,B4516&lt;=5),sel_ev_daily*(1-sel_dayshare)/8,0))</f>
        <v/>
      </c>
    </row>
    <row r="4517">
      <c r="A4517" s="6" t="inlineStr">
        <is>
          <t>2013-01-05</t>
        </is>
      </c>
      <c r="B4517" s="6" t="n">
        <v>3</v>
      </c>
      <c r="C4517" s="6" t="n">
        <v>0.40657</v>
      </c>
      <c r="D4517" s="6" t="n">
        <v>3e-05</v>
      </c>
      <c r="E4517" s="6">
        <f>C4517*sel_scale</f>
        <v/>
      </c>
      <c r="F4517" s="6">
        <f>IF(AND(B4517&gt;=10,B4517&lt;=14),sel_ev_daily*sel_dayshare/5,IF(OR(B4517&gt;=22,B4517&lt;=5),sel_ev_daily*(1-sel_dayshare)/8,0))</f>
        <v/>
      </c>
    </row>
    <row r="4518">
      <c r="A4518" s="6" t="inlineStr">
        <is>
          <t>2013-01-05</t>
        </is>
      </c>
      <c r="B4518" s="6" t="n">
        <v>4</v>
      </c>
      <c r="C4518" s="6" t="n">
        <v>0.40466</v>
      </c>
      <c r="D4518" s="6" t="n">
        <v>9.000000000000001e-05</v>
      </c>
      <c r="E4518" s="6">
        <f>C4518*sel_scale</f>
        <v/>
      </c>
      <c r="F4518" s="6">
        <f>IF(AND(B4518&gt;=10,B4518&lt;=14),sel_ev_daily*sel_dayshare/5,IF(OR(B4518&gt;=22,B4518&lt;=5),sel_ev_daily*(1-sel_dayshare)/8,0))</f>
        <v/>
      </c>
    </row>
    <row r="4519">
      <c r="A4519" s="6" t="inlineStr">
        <is>
          <t>2013-01-05</t>
        </is>
      </c>
      <c r="B4519" s="6" t="n">
        <v>5</v>
      </c>
      <c r="C4519" s="6" t="n">
        <v>0.39054</v>
      </c>
      <c r="D4519" s="6" t="n">
        <v>0.00011</v>
      </c>
      <c r="E4519" s="6">
        <f>C4519*sel_scale</f>
        <v/>
      </c>
      <c r="F4519" s="6">
        <f>IF(AND(B4519&gt;=10,B4519&lt;=14),sel_ev_daily*sel_dayshare/5,IF(OR(B4519&gt;=22,B4519&lt;=5),sel_ev_daily*(1-sel_dayshare)/8,0))</f>
        <v/>
      </c>
    </row>
    <row r="4520">
      <c r="A4520" s="6" t="inlineStr">
        <is>
          <t>2013-01-05</t>
        </is>
      </c>
      <c r="B4520" s="6" t="n">
        <v>6</v>
      </c>
      <c r="C4520" s="6" t="n">
        <v>0.43658</v>
      </c>
      <c r="D4520" s="6" t="n">
        <v>0.01779</v>
      </c>
      <c r="E4520" s="6">
        <f>C4520*sel_scale</f>
        <v/>
      </c>
      <c r="F4520" s="6">
        <f>IF(AND(B4520&gt;=10,B4520&lt;=14),sel_ev_daily*sel_dayshare/5,IF(OR(B4520&gt;=22,B4520&lt;=5),sel_ev_daily*(1-sel_dayshare)/8,0))</f>
        <v/>
      </c>
    </row>
    <row r="4521">
      <c r="A4521" s="6" t="inlineStr">
        <is>
          <t>2013-01-05</t>
        </is>
      </c>
      <c r="B4521" s="6" t="n">
        <v>7</v>
      </c>
      <c r="C4521" s="6" t="n">
        <v>0.50042</v>
      </c>
      <c r="D4521" s="6" t="n">
        <v>0.11875</v>
      </c>
      <c r="E4521" s="6">
        <f>C4521*sel_scale</f>
        <v/>
      </c>
      <c r="F4521" s="6">
        <f>IF(AND(B4521&gt;=10,B4521&lt;=14),sel_ev_daily*sel_dayshare/5,IF(OR(B4521&gt;=22,B4521&lt;=5),sel_ev_daily*(1-sel_dayshare)/8,0))</f>
        <v/>
      </c>
    </row>
    <row r="4522">
      <c r="A4522" s="6" t="inlineStr">
        <is>
          <t>2013-01-05</t>
        </is>
      </c>
      <c r="B4522" s="6" t="n">
        <v>8</v>
      </c>
      <c r="C4522" s="6" t="n">
        <v>0.56587</v>
      </c>
      <c r="D4522" s="6" t="n">
        <v>0.29258</v>
      </c>
      <c r="E4522" s="6">
        <f>C4522*sel_scale</f>
        <v/>
      </c>
      <c r="F4522" s="6">
        <f>IF(AND(B4522&gt;=10,B4522&lt;=14),sel_ev_daily*sel_dayshare/5,IF(OR(B4522&gt;=22,B4522&lt;=5),sel_ev_daily*(1-sel_dayshare)/8,0))</f>
        <v/>
      </c>
    </row>
    <row r="4523">
      <c r="A4523" s="6" t="inlineStr">
        <is>
          <t>2013-01-05</t>
        </is>
      </c>
      <c r="B4523" s="6" t="n">
        <v>9</v>
      </c>
      <c r="C4523" s="6" t="n">
        <v>0.61929</v>
      </c>
      <c r="D4523" s="6" t="n">
        <v>0.47648</v>
      </c>
      <c r="E4523" s="6">
        <f>C4523*sel_scale</f>
        <v/>
      </c>
      <c r="F4523" s="6">
        <f>IF(AND(B4523&gt;=10,B4523&lt;=14),sel_ev_daily*sel_dayshare/5,IF(OR(B4523&gt;=22,B4523&lt;=5),sel_ev_daily*(1-sel_dayshare)/8,0))</f>
        <v/>
      </c>
    </row>
    <row r="4524">
      <c r="A4524" s="6" t="inlineStr">
        <is>
          <t>2013-01-05</t>
        </is>
      </c>
      <c r="B4524" s="6" t="n">
        <v>10</v>
      </c>
      <c r="C4524" s="6" t="n">
        <v>0.70348</v>
      </c>
      <c r="D4524" s="6" t="n">
        <v>0.62237</v>
      </c>
      <c r="E4524" s="6">
        <f>C4524*sel_scale</f>
        <v/>
      </c>
      <c r="F4524" s="6">
        <f>IF(AND(B4524&gt;=10,B4524&lt;=14),sel_ev_daily*sel_dayshare/5,IF(OR(B4524&gt;=22,B4524&lt;=5),sel_ev_daily*(1-sel_dayshare)/8,0))</f>
        <v/>
      </c>
    </row>
    <row r="4525">
      <c r="A4525" s="6" t="inlineStr">
        <is>
          <t>2013-01-05</t>
        </is>
      </c>
      <c r="B4525" s="6" t="n">
        <v>11</v>
      </c>
      <c r="C4525" s="6" t="n">
        <v>0.81032</v>
      </c>
      <c r="D4525" s="6" t="n">
        <v>0.71439</v>
      </c>
      <c r="E4525" s="6">
        <f>C4525*sel_scale</f>
        <v/>
      </c>
      <c r="F4525" s="6">
        <f>IF(AND(B4525&gt;=10,B4525&lt;=14),sel_ev_daily*sel_dayshare/5,IF(OR(B4525&gt;=22,B4525&lt;=5),sel_ev_daily*(1-sel_dayshare)/8,0))</f>
        <v/>
      </c>
    </row>
    <row r="4526">
      <c r="A4526" s="6" t="inlineStr">
        <is>
          <t>2013-01-05</t>
        </is>
      </c>
      <c r="B4526" s="6" t="n">
        <v>12</v>
      </c>
      <c r="C4526" s="6" t="n">
        <v>0.93626</v>
      </c>
      <c r="D4526" s="6" t="n">
        <v>0.7548899999999999</v>
      </c>
      <c r="E4526" s="6">
        <f>C4526*sel_scale</f>
        <v/>
      </c>
      <c r="F4526" s="6">
        <f>IF(AND(B4526&gt;=10,B4526&lt;=14),sel_ev_daily*sel_dayshare/5,IF(OR(B4526&gt;=22,B4526&lt;=5),sel_ev_daily*(1-sel_dayshare)/8,0))</f>
        <v/>
      </c>
    </row>
    <row r="4527">
      <c r="A4527" s="6" t="inlineStr">
        <is>
          <t>2013-01-05</t>
        </is>
      </c>
      <c r="B4527" s="6" t="n">
        <v>13</v>
      </c>
      <c r="C4527" s="6" t="n">
        <v>0.91849</v>
      </c>
      <c r="D4527" s="6" t="n">
        <v>0.7503</v>
      </c>
      <c r="E4527" s="6">
        <f>C4527*sel_scale</f>
        <v/>
      </c>
      <c r="F4527" s="6">
        <f>IF(AND(B4527&gt;=10,B4527&lt;=14),sel_ev_daily*sel_dayshare/5,IF(OR(B4527&gt;=22,B4527&lt;=5),sel_ev_daily*(1-sel_dayshare)/8,0))</f>
        <v/>
      </c>
    </row>
    <row r="4528">
      <c r="A4528" s="6" t="inlineStr">
        <is>
          <t>2013-01-05</t>
        </is>
      </c>
      <c r="B4528" s="6" t="n">
        <v>14</v>
      </c>
      <c r="C4528" s="6" t="n">
        <v>1.08372</v>
      </c>
      <c r="D4528" s="6" t="n">
        <v>0.70663</v>
      </c>
      <c r="E4528" s="6">
        <f>C4528*sel_scale</f>
        <v/>
      </c>
      <c r="F4528" s="6">
        <f>IF(AND(B4528&gt;=10,B4528&lt;=14),sel_ev_daily*sel_dayshare/5,IF(OR(B4528&gt;=22,B4528&lt;=5),sel_ev_daily*(1-sel_dayshare)/8,0))</f>
        <v/>
      </c>
    </row>
    <row r="4529">
      <c r="A4529" s="6" t="inlineStr">
        <is>
          <t>2013-01-05</t>
        </is>
      </c>
      <c r="B4529" s="6" t="n">
        <v>15</v>
      </c>
      <c r="C4529" s="6" t="n">
        <v>1.21417</v>
      </c>
      <c r="D4529" s="6" t="n">
        <v>0.61238</v>
      </c>
      <c r="E4529" s="6">
        <f>C4529*sel_scale</f>
        <v/>
      </c>
      <c r="F4529" s="6">
        <f>IF(AND(B4529&gt;=10,B4529&lt;=14),sel_ev_daily*sel_dayshare/5,IF(OR(B4529&gt;=22,B4529&lt;=5),sel_ev_daily*(1-sel_dayshare)/8,0))</f>
        <v/>
      </c>
    </row>
    <row r="4530">
      <c r="A4530" s="6" t="inlineStr">
        <is>
          <t>2013-01-05</t>
        </is>
      </c>
      <c r="B4530" s="6" t="n">
        <v>16</v>
      </c>
      <c r="C4530" s="6" t="n">
        <v>1.23963</v>
      </c>
      <c r="D4530" s="6" t="n">
        <v>0.46683</v>
      </c>
      <c r="E4530" s="6">
        <f>C4530*sel_scale</f>
        <v/>
      </c>
      <c r="F4530" s="6">
        <f>IF(AND(B4530&gt;=10,B4530&lt;=14),sel_ev_daily*sel_dayshare/5,IF(OR(B4530&gt;=22,B4530&lt;=5),sel_ev_daily*(1-sel_dayshare)/8,0))</f>
        <v/>
      </c>
    </row>
    <row r="4531">
      <c r="A4531" s="6" t="inlineStr">
        <is>
          <t>2013-01-05</t>
        </is>
      </c>
      <c r="B4531" s="6" t="n">
        <v>17</v>
      </c>
      <c r="C4531" s="6" t="n">
        <v>1.2408</v>
      </c>
      <c r="D4531" s="6" t="n">
        <v>0.2767</v>
      </c>
      <c r="E4531" s="6">
        <f>C4531*sel_scale</f>
        <v/>
      </c>
      <c r="F4531" s="6">
        <f>IF(AND(B4531&gt;=10,B4531&lt;=14),sel_ev_daily*sel_dayshare/5,IF(OR(B4531&gt;=22,B4531&lt;=5),sel_ev_daily*(1-sel_dayshare)/8,0))</f>
        <v/>
      </c>
    </row>
    <row r="4532">
      <c r="A4532" s="6" t="inlineStr">
        <is>
          <t>2013-01-05</t>
        </is>
      </c>
      <c r="B4532" s="6" t="n">
        <v>18</v>
      </c>
      <c r="C4532" s="6" t="n">
        <v>1.28545</v>
      </c>
      <c r="D4532" s="6" t="n">
        <v>0.10179</v>
      </c>
      <c r="E4532" s="6">
        <f>C4532*sel_scale</f>
        <v/>
      </c>
      <c r="F4532" s="6">
        <f>IF(AND(B4532&gt;=10,B4532&lt;=14),sel_ev_daily*sel_dayshare/5,IF(OR(B4532&gt;=22,B4532&lt;=5),sel_ev_daily*(1-sel_dayshare)/8,0))</f>
        <v/>
      </c>
    </row>
    <row r="4533">
      <c r="A4533" s="6" t="inlineStr">
        <is>
          <t>2013-01-05</t>
        </is>
      </c>
      <c r="B4533" s="6" t="n">
        <v>19</v>
      </c>
      <c r="C4533" s="6" t="n">
        <v>1.1909</v>
      </c>
      <c r="D4533" s="6" t="n">
        <v>0.0155</v>
      </c>
      <c r="E4533" s="6">
        <f>C4533*sel_scale</f>
        <v/>
      </c>
      <c r="F4533" s="6">
        <f>IF(AND(B4533&gt;=10,B4533&lt;=14),sel_ev_daily*sel_dayshare/5,IF(OR(B4533&gt;=22,B4533&lt;=5),sel_ev_daily*(1-sel_dayshare)/8,0))</f>
        <v/>
      </c>
    </row>
    <row r="4534">
      <c r="A4534" s="6" t="inlineStr">
        <is>
          <t>2013-01-05</t>
        </is>
      </c>
      <c r="B4534" s="6" t="n">
        <v>20</v>
      </c>
      <c r="C4534" s="6" t="n">
        <v>1.0848</v>
      </c>
      <c r="D4534" s="6" t="n">
        <v>6e-05</v>
      </c>
      <c r="E4534" s="6">
        <f>C4534*sel_scale</f>
        <v/>
      </c>
      <c r="F4534" s="6">
        <f>IF(AND(B4534&gt;=10,B4534&lt;=14),sel_ev_daily*sel_dayshare/5,IF(OR(B4534&gt;=22,B4534&lt;=5),sel_ev_daily*(1-sel_dayshare)/8,0))</f>
        <v/>
      </c>
    </row>
    <row r="4535">
      <c r="A4535" s="6" t="inlineStr">
        <is>
          <t>2013-01-05</t>
        </is>
      </c>
      <c r="B4535" s="6" t="n">
        <v>21</v>
      </c>
      <c r="C4535" s="6" t="n">
        <v>0.95289</v>
      </c>
      <c r="D4535" s="6" t="n">
        <v>0.0001</v>
      </c>
      <c r="E4535" s="6">
        <f>C4535*sel_scale</f>
        <v/>
      </c>
      <c r="F4535" s="6">
        <f>IF(AND(B4535&gt;=10,B4535&lt;=14),sel_ev_daily*sel_dayshare/5,IF(OR(B4535&gt;=22,B4535&lt;=5),sel_ev_daily*(1-sel_dayshare)/8,0))</f>
        <v/>
      </c>
    </row>
    <row r="4536">
      <c r="A4536" s="6" t="inlineStr">
        <is>
          <t>2013-01-05</t>
        </is>
      </c>
      <c r="B4536" s="6" t="n">
        <v>22</v>
      </c>
      <c r="C4536" s="6" t="n">
        <v>0.89442</v>
      </c>
      <c r="D4536" s="6" t="n">
        <v>0.00012</v>
      </c>
      <c r="E4536" s="6">
        <f>C4536*sel_scale</f>
        <v/>
      </c>
      <c r="F4536" s="6">
        <f>IF(AND(B4536&gt;=10,B4536&lt;=14),sel_ev_daily*sel_dayshare/5,IF(OR(B4536&gt;=22,B4536&lt;=5),sel_ev_daily*(1-sel_dayshare)/8,0))</f>
        <v/>
      </c>
    </row>
    <row r="4537">
      <c r="A4537" s="6" t="inlineStr">
        <is>
          <t>2013-01-05</t>
        </is>
      </c>
      <c r="B4537" s="6" t="n">
        <v>23</v>
      </c>
      <c r="C4537" s="6" t="n">
        <v>0.81812</v>
      </c>
      <c r="D4537" s="6" t="n">
        <v>0.00011</v>
      </c>
      <c r="E4537" s="6">
        <f>C4537*sel_scale</f>
        <v/>
      </c>
      <c r="F4537" s="6">
        <f>IF(AND(B4537&gt;=10,B4537&lt;=14),sel_ev_daily*sel_dayshare/5,IF(OR(B4537&gt;=22,B4537&lt;=5),sel_ev_daily*(1-sel_dayshare)/8,0))</f>
        <v/>
      </c>
    </row>
    <row r="4538">
      <c r="A4538" s="6" t="inlineStr">
        <is>
          <t>2013-01-06</t>
        </is>
      </c>
      <c r="B4538" s="6" t="n">
        <v>0</v>
      </c>
      <c r="C4538" s="6" t="n">
        <v>0.83449</v>
      </c>
      <c r="D4538" s="6" t="n">
        <v>5e-05</v>
      </c>
      <c r="E4538" s="6">
        <f>C4538*sel_scale</f>
        <v/>
      </c>
      <c r="F4538" s="6">
        <f>IF(AND(B4538&gt;=10,B4538&lt;=14),sel_ev_daily*sel_dayshare/5,IF(OR(B4538&gt;=22,B4538&lt;=5),sel_ev_daily*(1-sel_dayshare)/8,0))</f>
        <v/>
      </c>
    </row>
    <row r="4539">
      <c r="A4539" s="6" t="inlineStr">
        <is>
          <t>2013-01-06</t>
        </is>
      </c>
      <c r="B4539" s="6" t="n">
        <v>1</v>
      </c>
      <c r="C4539" s="6" t="n">
        <v>0.74146</v>
      </c>
      <c r="D4539" s="6" t="n">
        <v>0</v>
      </c>
      <c r="E4539" s="6">
        <f>C4539*sel_scale</f>
        <v/>
      </c>
      <c r="F4539" s="6">
        <f>IF(AND(B4539&gt;=10,B4539&lt;=14),sel_ev_daily*sel_dayshare/5,IF(OR(B4539&gt;=22,B4539&lt;=5),sel_ev_daily*(1-sel_dayshare)/8,0))</f>
        <v/>
      </c>
    </row>
    <row r="4540">
      <c r="A4540" s="6" t="inlineStr">
        <is>
          <t>2013-01-06</t>
        </is>
      </c>
      <c r="B4540" s="6" t="n">
        <v>2</v>
      </c>
      <c r="C4540" s="6" t="n">
        <v>0.5253100000000001</v>
      </c>
      <c r="D4540" s="6" t="n">
        <v>2e-05</v>
      </c>
      <c r="E4540" s="6">
        <f>C4540*sel_scale</f>
        <v/>
      </c>
      <c r="F4540" s="6">
        <f>IF(AND(B4540&gt;=10,B4540&lt;=14),sel_ev_daily*sel_dayshare/5,IF(OR(B4540&gt;=22,B4540&lt;=5),sel_ev_daily*(1-sel_dayshare)/8,0))</f>
        <v/>
      </c>
    </row>
    <row r="4541">
      <c r="A4541" s="6" t="inlineStr">
        <is>
          <t>2013-01-06</t>
        </is>
      </c>
      <c r="B4541" s="6" t="n">
        <v>3</v>
      </c>
      <c r="C4541" s="6" t="n">
        <v>0.4584</v>
      </c>
      <c r="D4541" s="6" t="n">
        <v>5e-05</v>
      </c>
      <c r="E4541" s="6">
        <f>C4541*sel_scale</f>
        <v/>
      </c>
      <c r="F4541" s="6">
        <f>IF(AND(B4541&gt;=10,B4541&lt;=14),sel_ev_daily*sel_dayshare/5,IF(OR(B4541&gt;=22,B4541&lt;=5),sel_ev_daily*(1-sel_dayshare)/8,0))</f>
        <v/>
      </c>
    </row>
    <row r="4542">
      <c r="A4542" s="6" t="inlineStr">
        <is>
          <t>2013-01-06</t>
        </is>
      </c>
      <c r="B4542" s="6" t="n">
        <v>4</v>
      </c>
      <c r="C4542" s="6" t="n">
        <v>0.42054</v>
      </c>
      <c r="D4542" s="6" t="n">
        <v>8.000000000000001e-05</v>
      </c>
      <c r="E4542" s="6">
        <f>C4542*sel_scale</f>
        <v/>
      </c>
      <c r="F4542" s="6">
        <f>IF(AND(B4542&gt;=10,B4542&lt;=14),sel_ev_daily*sel_dayshare/5,IF(OR(B4542&gt;=22,B4542&lt;=5),sel_ev_daily*(1-sel_dayshare)/8,0))</f>
        <v/>
      </c>
    </row>
    <row r="4543">
      <c r="A4543" s="6" t="inlineStr">
        <is>
          <t>2013-01-06</t>
        </is>
      </c>
      <c r="B4543" s="6" t="n">
        <v>5</v>
      </c>
      <c r="C4543" s="6" t="n">
        <v>0.40691</v>
      </c>
      <c r="D4543" s="6" t="n">
        <v>5e-05</v>
      </c>
      <c r="E4543" s="6">
        <f>C4543*sel_scale</f>
        <v/>
      </c>
      <c r="F4543" s="6">
        <f>IF(AND(B4543&gt;=10,B4543&lt;=14),sel_ev_daily*sel_dayshare/5,IF(OR(B4543&gt;=22,B4543&lt;=5),sel_ev_daily*(1-sel_dayshare)/8,0))</f>
        <v/>
      </c>
    </row>
    <row r="4544">
      <c r="A4544" s="6" t="inlineStr">
        <is>
          <t>2013-01-06</t>
        </is>
      </c>
      <c r="B4544" s="6" t="n">
        <v>6</v>
      </c>
      <c r="C4544" s="6" t="n">
        <v>0.46898</v>
      </c>
      <c r="D4544" s="6" t="n">
        <v>0.01829</v>
      </c>
      <c r="E4544" s="6">
        <f>C4544*sel_scale</f>
        <v/>
      </c>
      <c r="F4544" s="6">
        <f>IF(AND(B4544&gt;=10,B4544&lt;=14),sel_ev_daily*sel_dayshare/5,IF(OR(B4544&gt;=22,B4544&lt;=5),sel_ev_daily*(1-sel_dayshare)/8,0))</f>
        <v/>
      </c>
    </row>
    <row r="4545">
      <c r="A4545" s="6" t="inlineStr">
        <is>
          <t>2013-01-06</t>
        </is>
      </c>
      <c r="B4545" s="6" t="n">
        <v>7</v>
      </c>
      <c r="C4545" s="6" t="n">
        <v>0.48144</v>
      </c>
      <c r="D4545" s="6" t="n">
        <v>0.11535</v>
      </c>
      <c r="E4545" s="6">
        <f>C4545*sel_scale</f>
        <v/>
      </c>
      <c r="F4545" s="6">
        <f>IF(AND(B4545&gt;=10,B4545&lt;=14),sel_ev_daily*sel_dayshare/5,IF(OR(B4545&gt;=22,B4545&lt;=5),sel_ev_daily*(1-sel_dayshare)/8,0))</f>
        <v/>
      </c>
    </row>
    <row r="4546">
      <c r="A4546" s="6" t="inlineStr">
        <is>
          <t>2013-01-06</t>
        </is>
      </c>
      <c r="B4546" s="6" t="n">
        <v>8</v>
      </c>
      <c r="C4546" s="6" t="n">
        <v>0.59226</v>
      </c>
      <c r="D4546" s="6" t="n">
        <v>0.27696</v>
      </c>
      <c r="E4546" s="6">
        <f>C4546*sel_scale</f>
        <v/>
      </c>
      <c r="F4546" s="6">
        <f>IF(AND(B4546&gt;=10,B4546&lt;=14),sel_ev_daily*sel_dayshare/5,IF(OR(B4546&gt;=22,B4546&lt;=5),sel_ev_daily*(1-sel_dayshare)/8,0))</f>
        <v/>
      </c>
    </row>
    <row r="4547">
      <c r="A4547" s="6" t="inlineStr">
        <is>
          <t>2013-01-06</t>
        </is>
      </c>
      <c r="B4547" s="6" t="n">
        <v>9</v>
      </c>
      <c r="C4547" s="6" t="n">
        <v>0.67298</v>
      </c>
      <c r="D4547" s="6" t="n">
        <v>0.44679</v>
      </c>
      <c r="E4547" s="6">
        <f>C4547*sel_scale</f>
        <v/>
      </c>
      <c r="F4547" s="6">
        <f>IF(AND(B4547&gt;=10,B4547&lt;=14),sel_ev_daily*sel_dayshare/5,IF(OR(B4547&gt;=22,B4547&lt;=5),sel_ev_daily*(1-sel_dayshare)/8,0))</f>
        <v/>
      </c>
    </row>
    <row r="4548">
      <c r="A4548" s="6" t="inlineStr">
        <is>
          <t>2013-01-06</t>
        </is>
      </c>
      <c r="B4548" s="6" t="n">
        <v>10</v>
      </c>
      <c r="C4548" s="6" t="n">
        <v>0.71695</v>
      </c>
      <c r="D4548" s="6" t="n">
        <v>0.60111</v>
      </c>
      <c r="E4548" s="6">
        <f>C4548*sel_scale</f>
        <v/>
      </c>
      <c r="F4548" s="6">
        <f>IF(AND(B4548&gt;=10,B4548&lt;=14),sel_ev_daily*sel_dayshare/5,IF(OR(B4548&gt;=22,B4548&lt;=5),sel_ev_daily*(1-sel_dayshare)/8,0))</f>
        <v/>
      </c>
    </row>
    <row r="4549">
      <c r="A4549" s="6" t="inlineStr">
        <is>
          <t>2013-01-06</t>
        </is>
      </c>
      <c r="B4549" s="6" t="n">
        <v>11</v>
      </c>
      <c r="C4549" s="6" t="n">
        <v>0.78904</v>
      </c>
      <c r="D4549" s="6" t="n">
        <v>0.70857</v>
      </c>
      <c r="E4549" s="6">
        <f>C4549*sel_scale</f>
        <v/>
      </c>
      <c r="F4549" s="6">
        <f>IF(AND(B4549&gt;=10,B4549&lt;=14),sel_ev_daily*sel_dayshare/5,IF(OR(B4549&gt;=22,B4549&lt;=5),sel_ev_daily*(1-sel_dayshare)/8,0))</f>
        <v/>
      </c>
    </row>
    <row r="4550">
      <c r="A4550" s="6" t="inlineStr">
        <is>
          <t>2013-01-06</t>
        </is>
      </c>
      <c r="B4550" s="6" t="n">
        <v>12</v>
      </c>
      <c r="C4550" s="6" t="n">
        <v>0.91193</v>
      </c>
      <c r="D4550" s="6" t="n">
        <v>0.75605</v>
      </c>
      <c r="E4550" s="6">
        <f>C4550*sel_scale</f>
        <v/>
      </c>
      <c r="F4550" s="6">
        <f>IF(AND(B4550&gt;=10,B4550&lt;=14),sel_ev_daily*sel_dayshare/5,IF(OR(B4550&gt;=22,B4550&lt;=5),sel_ev_daily*(1-sel_dayshare)/8,0))</f>
        <v/>
      </c>
    </row>
    <row r="4551">
      <c r="A4551" s="6" t="inlineStr">
        <is>
          <t>2013-01-06</t>
        </is>
      </c>
      <c r="B4551" s="6" t="n">
        <v>13</v>
      </c>
      <c r="C4551" s="6" t="n">
        <v>1.0606</v>
      </c>
      <c r="D4551" s="6" t="n">
        <v>0.7544999999999999</v>
      </c>
      <c r="E4551" s="6">
        <f>C4551*sel_scale</f>
        <v/>
      </c>
      <c r="F4551" s="6">
        <f>IF(AND(B4551&gt;=10,B4551&lt;=14),sel_ev_daily*sel_dayshare/5,IF(OR(B4551&gt;=22,B4551&lt;=5),sel_ev_daily*(1-sel_dayshare)/8,0))</f>
        <v/>
      </c>
    </row>
    <row r="4552">
      <c r="A4552" s="6" t="inlineStr">
        <is>
          <t>2013-01-06</t>
        </is>
      </c>
      <c r="B4552" s="6" t="n">
        <v>14</v>
      </c>
      <c r="C4552" s="6" t="n">
        <v>1.09521</v>
      </c>
      <c r="D4552" s="6" t="n">
        <v>0.7066</v>
      </c>
      <c r="E4552" s="6">
        <f>C4552*sel_scale</f>
        <v/>
      </c>
      <c r="F4552" s="6">
        <f>IF(AND(B4552&gt;=10,B4552&lt;=14),sel_ev_daily*sel_dayshare/5,IF(OR(B4552&gt;=22,B4552&lt;=5),sel_ev_daily*(1-sel_dayshare)/8,0))</f>
        <v/>
      </c>
    </row>
    <row r="4553">
      <c r="A4553" s="6" t="inlineStr">
        <is>
          <t>2013-01-06</t>
        </is>
      </c>
      <c r="B4553" s="6" t="n">
        <v>15</v>
      </c>
      <c r="C4553" s="6" t="n">
        <v>1.09821</v>
      </c>
      <c r="D4553" s="6" t="n">
        <v>0.61469</v>
      </c>
      <c r="E4553" s="6">
        <f>C4553*sel_scale</f>
        <v/>
      </c>
      <c r="F4553" s="6">
        <f>IF(AND(B4553&gt;=10,B4553&lt;=14),sel_ev_daily*sel_dayshare/5,IF(OR(B4553&gt;=22,B4553&lt;=5),sel_ev_daily*(1-sel_dayshare)/8,0))</f>
        <v/>
      </c>
    </row>
    <row r="4554">
      <c r="A4554" s="6" t="inlineStr">
        <is>
          <t>2013-01-06</t>
        </is>
      </c>
      <c r="B4554" s="6" t="n">
        <v>16</v>
      </c>
      <c r="C4554" s="6" t="n">
        <v>1.08119</v>
      </c>
      <c r="D4554" s="6" t="n">
        <v>0.46576</v>
      </c>
      <c r="E4554" s="6">
        <f>C4554*sel_scale</f>
        <v/>
      </c>
      <c r="F4554" s="6">
        <f>IF(AND(B4554&gt;=10,B4554&lt;=14),sel_ev_daily*sel_dayshare/5,IF(OR(B4554&gt;=22,B4554&lt;=5),sel_ev_daily*(1-sel_dayshare)/8,0))</f>
        <v/>
      </c>
    </row>
    <row r="4555">
      <c r="A4555" s="6" t="inlineStr">
        <is>
          <t>2013-01-06</t>
        </is>
      </c>
      <c r="B4555" s="6" t="n">
        <v>17</v>
      </c>
      <c r="C4555" s="6" t="n">
        <v>1.19203</v>
      </c>
      <c r="D4555" s="6" t="n">
        <v>0.27489</v>
      </c>
      <c r="E4555" s="6">
        <f>C4555*sel_scale</f>
        <v/>
      </c>
      <c r="F4555" s="6">
        <f>IF(AND(B4555&gt;=10,B4555&lt;=14),sel_ev_daily*sel_dayshare/5,IF(OR(B4555&gt;=22,B4555&lt;=5),sel_ev_daily*(1-sel_dayshare)/8,0))</f>
        <v/>
      </c>
    </row>
    <row r="4556">
      <c r="A4556" s="6" t="inlineStr">
        <is>
          <t>2013-01-06</t>
        </is>
      </c>
      <c r="B4556" s="6" t="n">
        <v>18</v>
      </c>
      <c r="C4556" s="6" t="n">
        <v>1.11374</v>
      </c>
      <c r="D4556" s="6" t="n">
        <v>0.10184</v>
      </c>
      <c r="E4556" s="6">
        <f>C4556*sel_scale</f>
        <v/>
      </c>
      <c r="F4556" s="6">
        <f>IF(AND(B4556&gt;=10,B4556&lt;=14),sel_ev_daily*sel_dayshare/5,IF(OR(B4556&gt;=22,B4556&lt;=5),sel_ev_daily*(1-sel_dayshare)/8,0))</f>
        <v/>
      </c>
    </row>
    <row r="4557">
      <c r="A4557" s="6" t="inlineStr">
        <is>
          <t>2013-01-06</t>
        </is>
      </c>
      <c r="B4557" s="6" t="n">
        <v>19</v>
      </c>
      <c r="C4557" s="6" t="n">
        <v>1.04615</v>
      </c>
      <c r="D4557" s="6" t="n">
        <v>0.01617</v>
      </c>
      <c r="E4557" s="6">
        <f>C4557*sel_scale</f>
        <v/>
      </c>
      <c r="F4557" s="6">
        <f>IF(AND(B4557&gt;=10,B4557&lt;=14),sel_ev_daily*sel_dayshare/5,IF(OR(B4557&gt;=22,B4557&lt;=5),sel_ev_daily*(1-sel_dayshare)/8,0))</f>
        <v/>
      </c>
    </row>
    <row r="4558">
      <c r="A4558" s="6" t="inlineStr">
        <is>
          <t>2013-01-06</t>
        </is>
      </c>
      <c r="B4558" s="6" t="n">
        <v>20</v>
      </c>
      <c r="C4558" s="6" t="n">
        <v>0.9843</v>
      </c>
      <c r="D4558" s="6" t="n">
        <v>6.999999999999999e-05</v>
      </c>
      <c r="E4558" s="6">
        <f>C4558*sel_scale</f>
        <v/>
      </c>
      <c r="F4558" s="6">
        <f>IF(AND(B4558&gt;=10,B4558&lt;=14),sel_ev_daily*sel_dayshare/5,IF(OR(B4558&gt;=22,B4558&lt;=5),sel_ev_daily*(1-sel_dayshare)/8,0))</f>
        <v/>
      </c>
    </row>
    <row r="4559">
      <c r="A4559" s="6" t="inlineStr">
        <is>
          <t>2013-01-06</t>
        </is>
      </c>
      <c r="B4559" s="6" t="n">
        <v>21</v>
      </c>
      <c r="C4559" s="6" t="n">
        <v>0.91749</v>
      </c>
      <c r="D4559" s="6" t="n">
        <v>9.000000000000001e-05</v>
      </c>
      <c r="E4559" s="6">
        <f>C4559*sel_scale</f>
        <v/>
      </c>
      <c r="F4559" s="6">
        <f>IF(AND(B4559&gt;=10,B4559&lt;=14),sel_ev_daily*sel_dayshare/5,IF(OR(B4559&gt;=22,B4559&lt;=5),sel_ev_daily*(1-sel_dayshare)/8,0))</f>
        <v/>
      </c>
    </row>
    <row r="4560">
      <c r="A4560" s="6" t="inlineStr">
        <is>
          <t>2013-01-06</t>
        </is>
      </c>
      <c r="B4560" s="6" t="n">
        <v>22</v>
      </c>
      <c r="C4560" s="6" t="n">
        <v>0.88039</v>
      </c>
      <c r="D4560" s="6" t="n">
        <v>2e-05</v>
      </c>
      <c r="E4560" s="6">
        <f>C4560*sel_scale</f>
        <v/>
      </c>
      <c r="F4560" s="6">
        <f>IF(AND(B4560&gt;=10,B4560&lt;=14),sel_ev_daily*sel_dayshare/5,IF(OR(B4560&gt;=22,B4560&lt;=5),sel_ev_daily*(1-sel_dayshare)/8,0))</f>
        <v/>
      </c>
    </row>
    <row r="4561">
      <c r="A4561" s="6" t="inlineStr">
        <is>
          <t>2013-01-06</t>
        </is>
      </c>
      <c r="B4561" s="6" t="n">
        <v>23</v>
      </c>
      <c r="C4561" s="6" t="n">
        <v>0.78282</v>
      </c>
      <c r="D4561" s="6" t="n">
        <v>0.00011</v>
      </c>
      <c r="E4561" s="6">
        <f>C4561*sel_scale</f>
        <v/>
      </c>
      <c r="F4561" s="6">
        <f>IF(AND(B4561&gt;=10,B4561&lt;=14),sel_ev_daily*sel_dayshare/5,IF(OR(B4561&gt;=22,B4561&lt;=5),sel_ev_daily*(1-sel_dayshare)/8,0))</f>
        <v/>
      </c>
    </row>
    <row r="4562">
      <c r="A4562" s="6" t="inlineStr">
        <is>
          <t>2013-01-07</t>
        </is>
      </c>
      <c r="B4562" s="6" t="n">
        <v>0</v>
      </c>
      <c r="C4562" s="6" t="n">
        <v>0.82721</v>
      </c>
      <c r="D4562" s="6" t="n">
        <v>4e-05</v>
      </c>
      <c r="E4562" s="6">
        <f>C4562*sel_scale</f>
        <v/>
      </c>
      <c r="F4562" s="6">
        <f>IF(AND(B4562&gt;=10,B4562&lt;=14),sel_ev_daily*sel_dayshare/5,IF(OR(B4562&gt;=22,B4562&lt;=5),sel_ev_daily*(1-sel_dayshare)/8,0))</f>
        <v/>
      </c>
    </row>
    <row r="4563">
      <c r="A4563" s="6" t="inlineStr">
        <is>
          <t>2013-01-07</t>
        </is>
      </c>
      <c r="B4563" s="6" t="n">
        <v>1</v>
      </c>
      <c r="C4563" s="6" t="n">
        <v>0.71431</v>
      </c>
      <c r="D4563" s="6" t="n">
        <v>9.000000000000001e-05</v>
      </c>
      <c r="E4563" s="6">
        <f>C4563*sel_scale</f>
        <v/>
      </c>
      <c r="F4563" s="6">
        <f>IF(AND(B4563&gt;=10,B4563&lt;=14),sel_ev_daily*sel_dayshare/5,IF(OR(B4563&gt;=22,B4563&lt;=5),sel_ev_daily*(1-sel_dayshare)/8,0))</f>
        <v/>
      </c>
    </row>
    <row r="4564">
      <c r="A4564" s="6" t="inlineStr">
        <is>
          <t>2013-01-07</t>
        </is>
      </c>
      <c r="B4564" s="6" t="n">
        <v>2</v>
      </c>
      <c r="C4564" s="6" t="n">
        <v>0.49323</v>
      </c>
      <c r="D4564" s="6" t="n">
        <v>4e-05</v>
      </c>
      <c r="E4564" s="6">
        <f>C4564*sel_scale</f>
        <v/>
      </c>
      <c r="F4564" s="6">
        <f>IF(AND(B4564&gt;=10,B4564&lt;=14),sel_ev_daily*sel_dayshare/5,IF(OR(B4564&gt;=22,B4564&lt;=5),sel_ev_daily*(1-sel_dayshare)/8,0))</f>
        <v/>
      </c>
    </row>
    <row r="4565">
      <c r="A4565" s="6" t="inlineStr">
        <is>
          <t>2013-01-07</t>
        </is>
      </c>
      <c r="B4565" s="6" t="n">
        <v>3</v>
      </c>
      <c r="C4565" s="6" t="n">
        <v>0.44326</v>
      </c>
      <c r="D4565" s="6" t="n">
        <v>6e-05</v>
      </c>
      <c r="E4565" s="6">
        <f>C4565*sel_scale</f>
        <v/>
      </c>
      <c r="F4565" s="6">
        <f>IF(AND(B4565&gt;=10,B4565&lt;=14),sel_ev_daily*sel_dayshare/5,IF(OR(B4565&gt;=22,B4565&lt;=5),sel_ev_daily*(1-sel_dayshare)/8,0))</f>
        <v/>
      </c>
    </row>
    <row r="4566">
      <c r="A4566" s="6" t="inlineStr">
        <is>
          <t>2013-01-07</t>
        </is>
      </c>
      <c r="B4566" s="6" t="n">
        <v>4</v>
      </c>
      <c r="C4566" s="6" t="n">
        <v>0.44527</v>
      </c>
      <c r="D4566" s="6" t="n">
        <v>0.00013</v>
      </c>
      <c r="E4566" s="6">
        <f>C4566*sel_scale</f>
        <v/>
      </c>
      <c r="F4566" s="6">
        <f>IF(AND(B4566&gt;=10,B4566&lt;=14),sel_ev_daily*sel_dayshare/5,IF(OR(B4566&gt;=22,B4566&lt;=5),sel_ev_daily*(1-sel_dayshare)/8,0))</f>
        <v/>
      </c>
    </row>
    <row r="4567">
      <c r="A4567" s="6" t="inlineStr">
        <is>
          <t>2013-01-07</t>
        </is>
      </c>
      <c r="B4567" s="6" t="n">
        <v>5</v>
      </c>
      <c r="C4567" s="6" t="n">
        <v>0.44588</v>
      </c>
      <c r="D4567" s="6" t="n">
        <v>4e-05</v>
      </c>
      <c r="E4567" s="6">
        <f>C4567*sel_scale</f>
        <v/>
      </c>
      <c r="F4567" s="6">
        <f>IF(AND(B4567&gt;=10,B4567&lt;=14),sel_ev_daily*sel_dayshare/5,IF(OR(B4567&gt;=22,B4567&lt;=5),sel_ev_daily*(1-sel_dayshare)/8,0))</f>
        <v/>
      </c>
    </row>
    <row r="4568">
      <c r="A4568" s="6" t="inlineStr">
        <is>
          <t>2013-01-07</t>
        </is>
      </c>
      <c r="B4568" s="6" t="n">
        <v>6</v>
      </c>
      <c r="C4568" s="6" t="n">
        <v>0.53408</v>
      </c>
      <c r="D4568" s="6" t="n">
        <v>0.01132</v>
      </c>
      <c r="E4568" s="6">
        <f>C4568*sel_scale</f>
        <v/>
      </c>
      <c r="F4568" s="6">
        <f>IF(AND(B4568&gt;=10,B4568&lt;=14),sel_ev_daily*sel_dayshare/5,IF(OR(B4568&gt;=22,B4568&lt;=5),sel_ev_daily*(1-sel_dayshare)/8,0))</f>
        <v/>
      </c>
    </row>
    <row r="4569">
      <c r="A4569" s="6" t="inlineStr">
        <is>
          <t>2013-01-07</t>
        </is>
      </c>
      <c r="B4569" s="6" t="n">
        <v>7</v>
      </c>
      <c r="C4569" s="6" t="n">
        <v>0.5414600000000001</v>
      </c>
      <c r="D4569" s="6" t="n">
        <v>0.08033999999999999</v>
      </c>
      <c r="E4569" s="6">
        <f>C4569*sel_scale</f>
        <v/>
      </c>
      <c r="F4569" s="6">
        <f>IF(AND(B4569&gt;=10,B4569&lt;=14),sel_ev_daily*sel_dayshare/5,IF(OR(B4569&gt;=22,B4569&lt;=5),sel_ev_daily*(1-sel_dayshare)/8,0))</f>
        <v/>
      </c>
    </row>
    <row r="4570">
      <c r="A4570" s="6" t="inlineStr">
        <is>
          <t>2013-01-07</t>
        </is>
      </c>
      <c r="B4570" s="6" t="n">
        <v>8</v>
      </c>
      <c r="C4570" s="6" t="n">
        <v>0.53623</v>
      </c>
      <c r="D4570" s="6" t="n">
        <v>0.19133</v>
      </c>
      <c r="E4570" s="6">
        <f>C4570*sel_scale</f>
        <v/>
      </c>
      <c r="F4570" s="6">
        <f>IF(AND(B4570&gt;=10,B4570&lt;=14),sel_ev_daily*sel_dayshare/5,IF(OR(B4570&gt;=22,B4570&lt;=5),sel_ev_daily*(1-sel_dayshare)/8,0))</f>
        <v/>
      </c>
    </row>
    <row r="4571">
      <c r="A4571" s="6" t="inlineStr">
        <is>
          <t>2013-01-07</t>
        </is>
      </c>
      <c r="B4571" s="6" t="n">
        <v>9</v>
      </c>
      <c r="C4571" s="6" t="n">
        <v>0.5187</v>
      </c>
      <c r="D4571" s="6" t="n">
        <v>0.33207</v>
      </c>
      <c r="E4571" s="6">
        <f>C4571*sel_scale</f>
        <v/>
      </c>
      <c r="F4571" s="6">
        <f>IF(AND(B4571&gt;=10,B4571&lt;=14),sel_ev_daily*sel_dayshare/5,IF(OR(B4571&gt;=22,B4571&lt;=5),sel_ev_daily*(1-sel_dayshare)/8,0))</f>
        <v/>
      </c>
    </row>
    <row r="4572">
      <c r="A4572" s="6" t="inlineStr">
        <is>
          <t>2013-01-07</t>
        </is>
      </c>
      <c r="B4572" s="6" t="n">
        <v>10</v>
      </c>
      <c r="C4572" s="6" t="n">
        <v>0.58335</v>
      </c>
      <c r="D4572" s="6" t="n">
        <v>0.48188</v>
      </c>
      <c r="E4572" s="6">
        <f>C4572*sel_scale</f>
        <v/>
      </c>
      <c r="F4572" s="6">
        <f>IF(AND(B4572&gt;=10,B4572&lt;=14),sel_ev_daily*sel_dayshare/5,IF(OR(B4572&gt;=22,B4572&lt;=5),sel_ev_daily*(1-sel_dayshare)/8,0))</f>
        <v/>
      </c>
    </row>
    <row r="4573">
      <c r="A4573" s="6" t="inlineStr">
        <is>
          <t>2013-01-07</t>
        </is>
      </c>
      <c r="B4573" s="6" t="n">
        <v>11</v>
      </c>
      <c r="C4573" s="6" t="n">
        <v>0.57646</v>
      </c>
      <c r="D4573" s="6" t="n">
        <v>0.57987</v>
      </c>
      <c r="E4573" s="6">
        <f>C4573*sel_scale</f>
        <v/>
      </c>
      <c r="F4573" s="6">
        <f>IF(AND(B4573&gt;=10,B4573&lt;=14),sel_ev_daily*sel_dayshare/5,IF(OR(B4573&gt;=22,B4573&lt;=5),sel_ev_daily*(1-sel_dayshare)/8,0))</f>
        <v/>
      </c>
    </row>
    <row r="4574">
      <c r="A4574" s="6" t="inlineStr">
        <is>
          <t>2013-01-07</t>
        </is>
      </c>
      <c r="B4574" s="6" t="n">
        <v>12</v>
      </c>
      <c r="C4574" s="6" t="n">
        <v>0.64684</v>
      </c>
      <c r="D4574" s="6" t="n">
        <v>0.6264</v>
      </c>
      <c r="E4574" s="6">
        <f>C4574*sel_scale</f>
        <v/>
      </c>
      <c r="F4574" s="6">
        <f>IF(AND(B4574&gt;=10,B4574&lt;=14),sel_ev_daily*sel_dayshare/5,IF(OR(B4574&gt;=22,B4574&lt;=5),sel_ev_daily*(1-sel_dayshare)/8,0))</f>
        <v/>
      </c>
    </row>
    <row r="4575">
      <c r="A4575" s="6" t="inlineStr">
        <is>
          <t>2013-01-07</t>
        </is>
      </c>
      <c r="B4575" s="6" t="n">
        <v>13</v>
      </c>
      <c r="C4575" s="6" t="n">
        <v>0.65502</v>
      </c>
      <c r="D4575" s="6" t="n">
        <v>0.66587</v>
      </c>
      <c r="E4575" s="6">
        <f>C4575*sel_scale</f>
        <v/>
      </c>
      <c r="F4575" s="6">
        <f>IF(AND(B4575&gt;=10,B4575&lt;=14),sel_ev_daily*sel_dayshare/5,IF(OR(B4575&gt;=22,B4575&lt;=5),sel_ev_daily*(1-sel_dayshare)/8,0))</f>
        <v/>
      </c>
    </row>
    <row r="4576">
      <c r="A4576" s="6" t="inlineStr">
        <is>
          <t>2013-01-07</t>
        </is>
      </c>
      <c r="B4576" s="6" t="n">
        <v>14</v>
      </c>
      <c r="C4576" s="6" t="n">
        <v>0.76191</v>
      </c>
      <c r="D4576" s="6" t="n">
        <v>0.67495</v>
      </c>
      <c r="E4576" s="6">
        <f>C4576*sel_scale</f>
        <v/>
      </c>
      <c r="F4576" s="6">
        <f>IF(AND(B4576&gt;=10,B4576&lt;=14),sel_ev_daily*sel_dayshare/5,IF(OR(B4576&gt;=22,B4576&lt;=5),sel_ev_daily*(1-sel_dayshare)/8,0))</f>
        <v/>
      </c>
    </row>
    <row r="4577">
      <c r="A4577" s="6" t="inlineStr">
        <is>
          <t>2013-01-07</t>
        </is>
      </c>
      <c r="B4577" s="6" t="n">
        <v>15</v>
      </c>
      <c r="C4577" s="6" t="n">
        <v>0.90272</v>
      </c>
      <c r="D4577" s="6" t="n">
        <v>0.59233</v>
      </c>
      <c r="E4577" s="6">
        <f>C4577*sel_scale</f>
        <v/>
      </c>
      <c r="F4577" s="6">
        <f>IF(AND(B4577&gt;=10,B4577&lt;=14),sel_ev_daily*sel_dayshare/5,IF(OR(B4577&gt;=22,B4577&lt;=5),sel_ev_daily*(1-sel_dayshare)/8,0))</f>
        <v/>
      </c>
    </row>
    <row r="4578">
      <c r="A4578" s="6" t="inlineStr">
        <is>
          <t>2013-01-07</t>
        </is>
      </c>
      <c r="B4578" s="6" t="n">
        <v>16</v>
      </c>
      <c r="C4578" s="6" t="n">
        <v>0.9027500000000001</v>
      </c>
      <c r="D4578" s="6" t="n">
        <v>0.44266</v>
      </c>
      <c r="E4578" s="6">
        <f>C4578*sel_scale</f>
        <v/>
      </c>
      <c r="F4578" s="6">
        <f>IF(AND(B4578&gt;=10,B4578&lt;=14),sel_ev_daily*sel_dayshare/5,IF(OR(B4578&gt;=22,B4578&lt;=5),sel_ev_daily*(1-sel_dayshare)/8,0))</f>
        <v/>
      </c>
    </row>
    <row r="4579">
      <c r="A4579" s="6" t="inlineStr">
        <is>
          <t>2013-01-07</t>
        </is>
      </c>
      <c r="B4579" s="6" t="n">
        <v>17</v>
      </c>
      <c r="C4579" s="6" t="n">
        <v>1.03149</v>
      </c>
      <c r="D4579" s="6" t="n">
        <v>0.26783</v>
      </c>
      <c r="E4579" s="6">
        <f>C4579*sel_scale</f>
        <v/>
      </c>
      <c r="F4579" s="6">
        <f>IF(AND(B4579&gt;=10,B4579&lt;=14),sel_ev_daily*sel_dayshare/5,IF(OR(B4579&gt;=22,B4579&lt;=5),sel_ev_daily*(1-sel_dayshare)/8,0))</f>
        <v/>
      </c>
    </row>
    <row r="4580">
      <c r="A4580" s="6" t="inlineStr">
        <is>
          <t>2013-01-07</t>
        </is>
      </c>
      <c r="B4580" s="6" t="n">
        <v>18</v>
      </c>
      <c r="C4580" s="6" t="n">
        <v>1.1084</v>
      </c>
      <c r="D4580" s="6" t="n">
        <v>0.10213</v>
      </c>
      <c r="E4580" s="6">
        <f>C4580*sel_scale</f>
        <v/>
      </c>
      <c r="F4580" s="6">
        <f>IF(AND(B4580&gt;=10,B4580&lt;=14),sel_ev_daily*sel_dayshare/5,IF(OR(B4580&gt;=22,B4580&lt;=5),sel_ev_daily*(1-sel_dayshare)/8,0))</f>
        <v/>
      </c>
    </row>
    <row r="4581">
      <c r="A4581" s="6" t="inlineStr">
        <is>
          <t>2013-01-07</t>
        </is>
      </c>
      <c r="B4581" s="6" t="n">
        <v>19</v>
      </c>
      <c r="C4581" s="6" t="n">
        <v>1.00604</v>
      </c>
      <c r="D4581" s="6" t="n">
        <v>0.01689</v>
      </c>
      <c r="E4581" s="6">
        <f>C4581*sel_scale</f>
        <v/>
      </c>
      <c r="F4581" s="6">
        <f>IF(AND(B4581&gt;=10,B4581&lt;=14),sel_ev_daily*sel_dayshare/5,IF(OR(B4581&gt;=22,B4581&lt;=5),sel_ev_daily*(1-sel_dayshare)/8,0))</f>
        <v/>
      </c>
    </row>
    <row r="4582">
      <c r="A4582" s="6" t="inlineStr">
        <is>
          <t>2013-01-07</t>
        </is>
      </c>
      <c r="B4582" s="6" t="n">
        <v>20</v>
      </c>
      <c r="C4582" s="6" t="n">
        <v>0.94972</v>
      </c>
      <c r="D4582" s="6" t="n">
        <v>6.999999999999999e-05</v>
      </c>
      <c r="E4582" s="6">
        <f>C4582*sel_scale</f>
        <v/>
      </c>
      <c r="F4582" s="6">
        <f>IF(AND(B4582&gt;=10,B4582&lt;=14),sel_ev_daily*sel_dayshare/5,IF(OR(B4582&gt;=22,B4582&lt;=5),sel_ev_daily*(1-sel_dayshare)/8,0))</f>
        <v/>
      </c>
    </row>
    <row r="4583">
      <c r="A4583" s="6" t="inlineStr">
        <is>
          <t>2013-01-07</t>
        </is>
      </c>
      <c r="B4583" s="6" t="n">
        <v>21</v>
      </c>
      <c r="C4583" s="6" t="n">
        <v>0.92006</v>
      </c>
      <c r="D4583" s="6" t="n">
        <v>5e-05</v>
      </c>
      <c r="E4583" s="6">
        <f>C4583*sel_scale</f>
        <v/>
      </c>
      <c r="F4583" s="6">
        <f>IF(AND(B4583&gt;=10,B4583&lt;=14),sel_ev_daily*sel_dayshare/5,IF(OR(B4583&gt;=22,B4583&lt;=5),sel_ev_daily*(1-sel_dayshare)/8,0))</f>
        <v/>
      </c>
    </row>
    <row r="4584">
      <c r="A4584" s="6" t="inlineStr">
        <is>
          <t>2013-01-07</t>
        </is>
      </c>
      <c r="B4584" s="6" t="n">
        <v>22</v>
      </c>
      <c r="C4584" s="6" t="n">
        <v>0.86342</v>
      </c>
      <c r="D4584" s="6" t="n">
        <v>6.999999999999999e-05</v>
      </c>
      <c r="E4584" s="6">
        <f>C4584*sel_scale</f>
        <v/>
      </c>
      <c r="F4584" s="6">
        <f>IF(AND(B4584&gt;=10,B4584&lt;=14),sel_ev_daily*sel_dayshare/5,IF(OR(B4584&gt;=22,B4584&lt;=5),sel_ev_daily*(1-sel_dayshare)/8,0))</f>
        <v/>
      </c>
    </row>
    <row r="4585">
      <c r="A4585" s="6" t="inlineStr">
        <is>
          <t>2013-01-07</t>
        </is>
      </c>
      <c r="B4585" s="6" t="n">
        <v>23</v>
      </c>
      <c r="C4585" s="6" t="n">
        <v>0.77943</v>
      </c>
      <c r="D4585" s="6" t="n">
        <v>9.000000000000001e-05</v>
      </c>
      <c r="E4585" s="6">
        <f>C4585*sel_scale</f>
        <v/>
      </c>
      <c r="F4585" s="6">
        <f>IF(AND(B4585&gt;=10,B4585&lt;=14),sel_ev_daily*sel_dayshare/5,IF(OR(B4585&gt;=22,B4585&lt;=5),sel_ev_daily*(1-sel_dayshare)/8,0))</f>
        <v/>
      </c>
    </row>
    <row r="4586">
      <c r="A4586" s="6" t="inlineStr">
        <is>
          <t>2013-01-08</t>
        </is>
      </c>
      <c r="B4586" s="6" t="n">
        <v>0</v>
      </c>
      <c r="C4586" s="6" t="n">
        <v>0.8369799999999999</v>
      </c>
      <c r="D4586" s="6" t="n">
        <v>3e-05</v>
      </c>
      <c r="E4586" s="6">
        <f>C4586*sel_scale</f>
        <v/>
      </c>
      <c r="F4586" s="6">
        <f>IF(AND(B4586&gt;=10,B4586&lt;=14),sel_ev_daily*sel_dayshare/5,IF(OR(B4586&gt;=22,B4586&lt;=5),sel_ev_daily*(1-sel_dayshare)/8,0))</f>
        <v/>
      </c>
    </row>
    <row r="4587">
      <c r="A4587" s="6" t="inlineStr">
        <is>
          <t>2013-01-08</t>
        </is>
      </c>
      <c r="B4587" s="6" t="n">
        <v>1</v>
      </c>
      <c r="C4587" s="6" t="n">
        <v>0.75244</v>
      </c>
      <c r="D4587" s="6" t="n">
        <v>9.000000000000001e-05</v>
      </c>
      <c r="E4587" s="6">
        <f>C4587*sel_scale</f>
        <v/>
      </c>
      <c r="F4587" s="6">
        <f>IF(AND(B4587&gt;=10,B4587&lt;=14),sel_ev_daily*sel_dayshare/5,IF(OR(B4587&gt;=22,B4587&lt;=5),sel_ev_daily*(1-sel_dayshare)/8,0))</f>
        <v/>
      </c>
    </row>
    <row r="4588">
      <c r="A4588" s="6" t="inlineStr">
        <is>
          <t>2013-01-08</t>
        </is>
      </c>
      <c r="B4588" s="6" t="n">
        <v>2</v>
      </c>
      <c r="C4588" s="6" t="n">
        <v>0.50532</v>
      </c>
      <c r="D4588" s="6" t="n">
        <v>8.000000000000001e-05</v>
      </c>
      <c r="E4588" s="6">
        <f>C4588*sel_scale</f>
        <v/>
      </c>
      <c r="F4588" s="6">
        <f>IF(AND(B4588&gt;=10,B4588&lt;=14),sel_ev_daily*sel_dayshare/5,IF(OR(B4588&gt;=22,B4588&lt;=5),sel_ev_daily*(1-sel_dayshare)/8,0))</f>
        <v/>
      </c>
    </row>
    <row r="4589">
      <c r="A4589" s="6" t="inlineStr">
        <is>
          <t>2013-01-08</t>
        </is>
      </c>
      <c r="B4589" s="6" t="n">
        <v>3</v>
      </c>
      <c r="C4589" s="6" t="n">
        <v>0.46141</v>
      </c>
      <c r="D4589" s="6" t="n">
        <v>1e-05</v>
      </c>
      <c r="E4589" s="6">
        <f>C4589*sel_scale</f>
        <v/>
      </c>
      <c r="F4589" s="6">
        <f>IF(AND(B4589&gt;=10,B4589&lt;=14),sel_ev_daily*sel_dayshare/5,IF(OR(B4589&gt;=22,B4589&lt;=5),sel_ev_daily*(1-sel_dayshare)/8,0))</f>
        <v/>
      </c>
    </row>
    <row r="4590">
      <c r="A4590" s="6" t="inlineStr">
        <is>
          <t>2013-01-08</t>
        </is>
      </c>
      <c r="B4590" s="6" t="n">
        <v>4</v>
      </c>
      <c r="C4590" s="6" t="n">
        <v>0.48006</v>
      </c>
      <c r="D4590" s="6" t="n">
        <v>0.00014</v>
      </c>
      <c r="E4590" s="6">
        <f>C4590*sel_scale</f>
        <v/>
      </c>
      <c r="F4590" s="6">
        <f>IF(AND(B4590&gt;=10,B4590&lt;=14),sel_ev_daily*sel_dayshare/5,IF(OR(B4590&gt;=22,B4590&lt;=5),sel_ev_daily*(1-sel_dayshare)/8,0))</f>
        <v/>
      </c>
    </row>
    <row r="4591">
      <c r="A4591" s="6" t="inlineStr">
        <is>
          <t>2013-01-08</t>
        </is>
      </c>
      <c r="B4591" s="6" t="n">
        <v>5</v>
      </c>
      <c r="C4591" s="6" t="n">
        <v>0.44213</v>
      </c>
      <c r="D4591" s="6" t="n">
        <v>0.00011</v>
      </c>
      <c r="E4591" s="6">
        <f>C4591*sel_scale</f>
        <v/>
      </c>
      <c r="F4591" s="6">
        <f>IF(AND(B4591&gt;=10,B4591&lt;=14),sel_ev_daily*sel_dayshare/5,IF(OR(B4591&gt;=22,B4591&lt;=5),sel_ev_daily*(1-sel_dayshare)/8,0))</f>
        <v/>
      </c>
    </row>
    <row r="4592">
      <c r="A4592" s="6" t="inlineStr">
        <is>
          <t>2013-01-08</t>
        </is>
      </c>
      <c r="B4592" s="6" t="n">
        <v>6</v>
      </c>
      <c r="C4592" s="6" t="n">
        <v>0.53195</v>
      </c>
      <c r="D4592" s="6" t="n">
        <v>0.01582</v>
      </c>
      <c r="E4592" s="6">
        <f>C4592*sel_scale</f>
        <v/>
      </c>
      <c r="F4592" s="6">
        <f>IF(AND(B4592&gt;=10,B4592&lt;=14),sel_ev_daily*sel_dayshare/5,IF(OR(B4592&gt;=22,B4592&lt;=5),sel_ev_daily*(1-sel_dayshare)/8,0))</f>
        <v/>
      </c>
    </row>
    <row r="4593">
      <c r="A4593" s="6" t="inlineStr">
        <is>
          <t>2013-01-08</t>
        </is>
      </c>
      <c r="B4593" s="6" t="n">
        <v>7</v>
      </c>
      <c r="C4593" s="6" t="n">
        <v>0.58407</v>
      </c>
      <c r="D4593" s="6" t="n">
        <v>0.11153</v>
      </c>
      <c r="E4593" s="6">
        <f>C4593*sel_scale</f>
        <v/>
      </c>
      <c r="F4593" s="6">
        <f>IF(AND(B4593&gt;=10,B4593&lt;=14),sel_ev_daily*sel_dayshare/5,IF(OR(B4593&gt;=22,B4593&lt;=5),sel_ev_daily*(1-sel_dayshare)/8,0))</f>
        <v/>
      </c>
    </row>
    <row r="4594">
      <c r="A4594" s="6" t="inlineStr">
        <is>
          <t>2013-01-08</t>
        </is>
      </c>
      <c r="B4594" s="6" t="n">
        <v>8</v>
      </c>
      <c r="C4594" s="6" t="n">
        <v>0.638</v>
      </c>
      <c r="D4594" s="6" t="n">
        <v>0.23493</v>
      </c>
      <c r="E4594" s="6">
        <f>C4594*sel_scale</f>
        <v/>
      </c>
      <c r="F4594" s="6">
        <f>IF(AND(B4594&gt;=10,B4594&lt;=14),sel_ev_daily*sel_dayshare/5,IF(OR(B4594&gt;=22,B4594&lt;=5),sel_ev_daily*(1-sel_dayshare)/8,0))</f>
        <v/>
      </c>
    </row>
    <row r="4595">
      <c r="A4595" s="6" t="inlineStr">
        <is>
          <t>2013-01-08</t>
        </is>
      </c>
      <c r="B4595" s="6" t="n">
        <v>9</v>
      </c>
      <c r="C4595" s="6" t="n">
        <v>0.71715</v>
      </c>
      <c r="D4595" s="6" t="n">
        <v>0.40469</v>
      </c>
      <c r="E4595" s="6">
        <f>C4595*sel_scale</f>
        <v/>
      </c>
      <c r="F4595" s="6">
        <f>IF(AND(B4595&gt;=10,B4595&lt;=14),sel_ev_daily*sel_dayshare/5,IF(OR(B4595&gt;=22,B4595&lt;=5),sel_ev_daily*(1-sel_dayshare)/8,0))</f>
        <v/>
      </c>
    </row>
    <row r="4596">
      <c r="A4596" s="6" t="inlineStr">
        <is>
          <t>2013-01-08</t>
        </is>
      </c>
      <c r="B4596" s="6" t="n">
        <v>10</v>
      </c>
      <c r="C4596" s="6" t="n">
        <v>0.9361</v>
      </c>
      <c r="D4596" s="6" t="n">
        <v>0.47478</v>
      </c>
      <c r="E4596" s="6">
        <f>C4596*sel_scale</f>
        <v/>
      </c>
      <c r="F4596" s="6">
        <f>IF(AND(B4596&gt;=10,B4596&lt;=14),sel_ev_daily*sel_dayshare/5,IF(OR(B4596&gt;=22,B4596&lt;=5),sel_ev_daily*(1-sel_dayshare)/8,0))</f>
        <v/>
      </c>
    </row>
    <row r="4597">
      <c r="A4597" s="6" t="inlineStr">
        <is>
          <t>2013-01-08</t>
        </is>
      </c>
      <c r="B4597" s="6" t="n">
        <v>11</v>
      </c>
      <c r="C4597" s="6" t="n">
        <v>1.12769</v>
      </c>
      <c r="D4597" s="6" t="n">
        <v>0.55975</v>
      </c>
      <c r="E4597" s="6">
        <f>C4597*sel_scale</f>
        <v/>
      </c>
      <c r="F4597" s="6">
        <f>IF(AND(B4597&gt;=10,B4597&lt;=14),sel_ev_daily*sel_dayshare/5,IF(OR(B4597&gt;=22,B4597&lt;=5),sel_ev_daily*(1-sel_dayshare)/8,0))</f>
        <v/>
      </c>
    </row>
    <row r="4598">
      <c r="A4598" s="6" t="inlineStr">
        <is>
          <t>2013-01-08</t>
        </is>
      </c>
      <c r="B4598" s="6" t="n">
        <v>12</v>
      </c>
      <c r="C4598" s="6" t="n">
        <v>1.41197</v>
      </c>
      <c r="D4598" s="6" t="n">
        <v>0.67396</v>
      </c>
      <c r="E4598" s="6">
        <f>C4598*sel_scale</f>
        <v/>
      </c>
      <c r="F4598" s="6">
        <f>IF(AND(B4598&gt;=10,B4598&lt;=14),sel_ev_daily*sel_dayshare/5,IF(OR(B4598&gt;=22,B4598&lt;=5),sel_ev_daily*(1-sel_dayshare)/8,0))</f>
        <v/>
      </c>
    </row>
    <row r="4599">
      <c r="A4599" s="6" t="inlineStr">
        <is>
          <t>2013-01-08</t>
        </is>
      </c>
      <c r="B4599" s="6" t="n">
        <v>13</v>
      </c>
      <c r="C4599" s="6" t="n">
        <v>1.60927</v>
      </c>
      <c r="D4599" s="6" t="n">
        <v>0.69689</v>
      </c>
      <c r="E4599" s="6">
        <f>C4599*sel_scale</f>
        <v/>
      </c>
      <c r="F4599" s="6">
        <f>IF(AND(B4599&gt;=10,B4599&lt;=14),sel_ev_daily*sel_dayshare/5,IF(OR(B4599&gt;=22,B4599&lt;=5),sel_ev_daily*(1-sel_dayshare)/8,0))</f>
        <v/>
      </c>
    </row>
    <row r="4600">
      <c r="A4600" s="6" t="inlineStr">
        <is>
          <t>2013-01-08</t>
        </is>
      </c>
      <c r="B4600" s="6" t="n">
        <v>14</v>
      </c>
      <c r="C4600" s="6" t="n">
        <v>1.81812</v>
      </c>
      <c r="D4600" s="6" t="n">
        <v>0.58425</v>
      </c>
      <c r="E4600" s="6">
        <f>C4600*sel_scale</f>
        <v/>
      </c>
      <c r="F4600" s="6">
        <f>IF(AND(B4600&gt;=10,B4600&lt;=14),sel_ev_daily*sel_dayshare/5,IF(OR(B4600&gt;=22,B4600&lt;=5),sel_ev_daily*(1-sel_dayshare)/8,0))</f>
        <v/>
      </c>
    </row>
    <row r="4601">
      <c r="A4601" s="6" t="inlineStr">
        <is>
          <t>2013-01-08</t>
        </is>
      </c>
      <c r="B4601" s="6" t="n">
        <v>15</v>
      </c>
      <c r="C4601" s="6" t="n">
        <v>1.93516</v>
      </c>
      <c r="D4601" s="6" t="n">
        <v>0.51129</v>
      </c>
      <c r="E4601" s="6">
        <f>C4601*sel_scale</f>
        <v/>
      </c>
      <c r="F4601" s="6">
        <f>IF(AND(B4601&gt;=10,B4601&lt;=14),sel_ev_daily*sel_dayshare/5,IF(OR(B4601&gt;=22,B4601&lt;=5),sel_ev_daily*(1-sel_dayshare)/8,0))</f>
        <v/>
      </c>
    </row>
    <row r="4602">
      <c r="A4602" s="6" t="inlineStr">
        <is>
          <t>2013-01-08</t>
        </is>
      </c>
      <c r="B4602" s="6" t="n">
        <v>16</v>
      </c>
      <c r="C4602" s="6" t="n">
        <v>2.06001</v>
      </c>
      <c r="D4602" s="6" t="n">
        <v>0.37953</v>
      </c>
      <c r="E4602" s="6">
        <f>C4602*sel_scale</f>
        <v/>
      </c>
      <c r="F4602" s="6">
        <f>IF(AND(B4602&gt;=10,B4602&lt;=14),sel_ev_daily*sel_dayshare/5,IF(OR(B4602&gt;=22,B4602&lt;=5),sel_ev_daily*(1-sel_dayshare)/8,0))</f>
        <v/>
      </c>
    </row>
    <row r="4603">
      <c r="A4603" s="6" t="inlineStr">
        <is>
          <t>2013-01-08</t>
        </is>
      </c>
      <c r="B4603" s="6" t="n">
        <v>17</v>
      </c>
      <c r="C4603" s="6" t="n">
        <v>2.29322</v>
      </c>
      <c r="D4603" s="6" t="n">
        <v>0.2096</v>
      </c>
      <c r="E4603" s="6">
        <f>C4603*sel_scale</f>
        <v/>
      </c>
      <c r="F4603" s="6">
        <f>IF(AND(B4603&gt;=10,B4603&lt;=14),sel_ev_daily*sel_dayshare/5,IF(OR(B4603&gt;=22,B4603&lt;=5),sel_ev_daily*(1-sel_dayshare)/8,0))</f>
        <v/>
      </c>
    </row>
    <row r="4604">
      <c r="A4604" s="6" t="inlineStr">
        <is>
          <t>2013-01-08</t>
        </is>
      </c>
      <c r="B4604" s="6" t="n">
        <v>18</v>
      </c>
      <c r="C4604" s="6" t="n">
        <v>2.4687</v>
      </c>
      <c r="D4604" s="6" t="n">
        <v>0.09404</v>
      </c>
      <c r="E4604" s="6">
        <f>C4604*sel_scale</f>
        <v/>
      </c>
      <c r="F4604" s="6">
        <f>IF(AND(B4604&gt;=10,B4604&lt;=14),sel_ev_daily*sel_dayshare/5,IF(OR(B4604&gt;=22,B4604&lt;=5),sel_ev_daily*(1-sel_dayshare)/8,0))</f>
        <v/>
      </c>
    </row>
    <row r="4605">
      <c r="A4605" s="6" t="inlineStr">
        <is>
          <t>2013-01-08</t>
        </is>
      </c>
      <c r="B4605" s="6" t="n">
        <v>19</v>
      </c>
      <c r="C4605" s="6" t="n">
        <v>2.49451</v>
      </c>
      <c r="D4605" s="6" t="n">
        <v>0.01664</v>
      </c>
      <c r="E4605" s="6">
        <f>C4605*sel_scale</f>
        <v/>
      </c>
      <c r="F4605" s="6">
        <f>IF(AND(B4605&gt;=10,B4605&lt;=14),sel_ev_daily*sel_dayshare/5,IF(OR(B4605&gt;=22,B4605&lt;=5),sel_ev_daily*(1-sel_dayshare)/8,0))</f>
        <v/>
      </c>
    </row>
    <row r="4606">
      <c r="A4606" s="6" t="inlineStr">
        <is>
          <t>2013-01-08</t>
        </is>
      </c>
      <c r="B4606" s="6" t="n">
        <v>20</v>
      </c>
      <c r="C4606" s="6" t="n">
        <v>2.43845</v>
      </c>
      <c r="D4606" s="6" t="n">
        <v>0.0001</v>
      </c>
      <c r="E4606" s="6">
        <f>C4606*sel_scale</f>
        <v/>
      </c>
      <c r="F4606" s="6">
        <f>IF(AND(B4606&gt;=10,B4606&lt;=14),sel_ev_daily*sel_dayshare/5,IF(OR(B4606&gt;=22,B4606&lt;=5),sel_ev_daily*(1-sel_dayshare)/8,0))</f>
        <v/>
      </c>
    </row>
    <row r="4607">
      <c r="A4607" s="6" t="inlineStr">
        <is>
          <t>2013-01-08</t>
        </is>
      </c>
      <c r="B4607" s="6" t="n">
        <v>21</v>
      </c>
      <c r="C4607" s="6" t="n">
        <v>2.20376</v>
      </c>
      <c r="D4607" s="6" t="n">
        <v>0.00013</v>
      </c>
      <c r="E4607" s="6">
        <f>C4607*sel_scale</f>
        <v/>
      </c>
      <c r="F4607" s="6">
        <f>IF(AND(B4607&gt;=10,B4607&lt;=14),sel_ev_daily*sel_dayshare/5,IF(OR(B4607&gt;=22,B4607&lt;=5),sel_ev_daily*(1-sel_dayshare)/8,0))</f>
        <v/>
      </c>
    </row>
    <row r="4608">
      <c r="A4608" s="6" t="inlineStr">
        <is>
          <t>2013-01-08</t>
        </is>
      </c>
      <c r="B4608" s="6" t="n">
        <v>22</v>
      </c>
      <c r="C4608" s="6" t="n">
        <v>1.82114</v>
      </c>
      <c r="D4608" s="6" t="n">
        <v>6.999999999999999e-05</v>
      </c>
      <c r="E4608" s="6">
        <f>C4608*sel_scale</f>
        <v/>
      </c>
      <c r="F4608" s="6">
        <f>IF(AND(B4608&gt;=10,B4608&lt;=14),sel_ev_daily*sel_dayshare/5,IF(OR(B4608&gt;=22,B4608&lt;=5),sel_ev_daily*(1-sel_dayshare)/8,0))</f>
        <v/>
      </c>
    </row>
    <row r="4609">
      <c r="A4609" s="6" t="inlineStr">
        <is>
          <t>2013-01-08</t>
        </is>
      </c>
      <c r="B4609" s="6" t="n">
        <v>23</v>
      </c>
      <c r="C4609" s="6" t="n">
        <v>1.44966</v>
      </c>
      <c r="D4609" s="6" t="n">
        <v>3e-05</v>
      </c>
      <c r="E4609" s="6">
        <f>C4609*sel_scale</f>
        <v/>
      </c>
      <c r="F4609" s="6">
        <f>IF(AND(B4609&gt;=10,B4609&lt;=14),sel_ev_daily*sel_dayshare/5,IF(OR(B4609&gt;=22,B4609&lt;=5),sel_ev_daily*(1-sel_dayshare)/8,0))</f>
        <v/>
      </c>
    </row>
    <row r="4610">
      <c r="A4610" s="6" t="inlineStr">
        <is>
          <t>2013-01-09</t>
        </is>
      </c>
      <c r="B4610" s="6" t="n">
        <v>0</v>
      </c>
      <c r="C4610" s="6" t="n">
        <v>1.36963</v>
      </c>
      <c r="D4610" s="6" t="n">
        <v>6.999999999999999e-05</v>
      </c>
      <c r="E4610" s="6">
        <f>C4610*sel_scale</f>
        <v/>
      </c>
      <c r="F4610" s="6">
        <f>IF(AND(B4610&gt;=10,B4610&lt;=14),sel_ev_daily*sel_dayshare/5,IF(OR(B4610&gt;=22,B4610&lt;=5),sel_ev_daily*(1-sel_dayshare)/8,0))</f>
        <v/>
      </c>
    </row>
    <row r="4611">
      <c r="A4611" s="6" t="inlineStr">
        <is>
          <t>2013-01-09</t>
        </is>
      </c>
      <c r="B4611" s="6" t="n">
        <v>1</v>
      </c>
      <c r="C4611" s="6" t="n">
        <v>1.20831</v>
      </c>
      <c r="D4611" s="6" t="n">
        <v>8.000000000000001e-05</v>
      </c>
      <c r="E4611" s="6">
        <f>C4611*sel_scale</f>
        <v/>
      </c>
      <c r="F4611" s="6">
        <f>IF(AND(B4611&gt;=10,B4611&lt;=14),sel_ev_daily*sel_dayshare/5,IF(OR(B4611&gt;=22,B4611&lt;=5),sel_ev_daily*(1-sel_dayshare)/8,0))</f>
        <v/>
      </c>
    </row>
    <row r="4612">
      <c r="A4612" s="6" t="inlineStr">
        <is>
          <t>2013-01-09</t>
        </is>
      </c>
      <c r="B4612" s="6" t="n">
        <v>2</v>
      </c>
      <c r="C4612" s="6" t="n">
        <v>0.99254</v>
      </c>
      <c r="D4612" s="6" t="n">
        <v>0.00014</v>
      </c>
      <c r="E4612" s="6">
        <f>C4612*sel_scale</f>
        <v/>
      </c>
      <c r="F4612" s="6">
        <f>IF(AND(B4612&gt;=10,B4612&lt;=14),sel_ev_daily*sel_dayshare/5,IF(OR(B4612&gt;=22,B4612&lt;=5),sel_ev_daily*(1-sel_dayshare)/8,0))</f>
        <v/>
      </c>
    </row>
    <row r="4613">
      <c r="A4613" s="6" t="inlineStr">
        <is>
          <t>2013-01-09</t>
        </is>
      </c>
      <c r="B4613" s="6" t="n">
        <v>3</v>
      </c>
      <c r="C4613" s="6" t="n">
        <v>0.86429</v>
      </c>
      <c r="D4613" s="6" t="n">
        <v>0.00014</v>
      </c>
      <c r="E4613" s="6">
        <f>C4613*sel_scale</f>
        <v/>
      </c>
      <c r="F4613" s="6">
        <f>IF(AND(B4613&gt;=10,B4613&lt;=14),sel_ev_daily*sel_dayshare/5,IF(OR(B4613&gt;=22,B4613&lt;=5),sel_ev_daily*(1-sel_dayshare)/8,0))</f>
        <v/>
      </c>
    </row>
    <row r="4614">
      <c r="A4614" s="6" t="inlineStr">
        <is>
          <t>2013-01-09</t>
        </is>
      </c>
      <c r="B4614" s="6" t="n">
        <v>4</v>
      </c>
      <c r="C4614" s="6" t="n">
        <v>0.79709</v>
      </c>
      <c r="D4614" s="6" t="n">
        <v>6e-05</v>
      </c>
      <c r="E4614" s="6">
        <f>C4614*sel_scale</f>
        <v/>
      </c>
      <c r="F4614" s="6">
        <f>IF(AND(B4614&gt;=10,B4614&lt;=14),sel_ev_daily*sel_dayshare/5,IF(OR(B4614&gt;=22,B4614&lt;=5),sel_ev_daily*(1-sel_dayshare)/8,0))</f>
        <v/>
      </c>
    </row>
    <row r="4615">
      <c r="A4615" s="6" t="inlineStr">
        <is>
          <t>2013-01-09</t>
        </is>
      </c>
      <c r="B4615" s="6" t="n">
        <v>5</v>
      </c>
      <c r="C4615" s="6" t="n">
        <v>0.7204</v>
      </c>
      <c r="D4615" s="6" t="n">
        <v>8.000000000000001e-05</v>
      </c>
      <c r="E4615" s="6">
        <f>C4615*sel_scale</f>
        <v/>
      </c>
      <c r="F4615" s="6">
        <f>IF(AND(B4615&gt;=10,B4615&lt;=14),sel_ev_daily*sel_dayshare/5,IF(OR(B4615&gt;=22,B4615&lt;=5),sel_ev_daily*(1-sel_dayshare)/8,0))</f>
        <v/>
      </c>
    </row>
    <row r="4616">
      <c r="A4616" s="6" t="inlineStr">
        <is>
          <t>2013-01-09</t>
        </is>
      </c>
      <c r="B4616" s="6" t="n">
        <v>6</v>
      </c>
      <c r="C4616" s="6" t="n">
        <v>0.67703</v>
      </c>
      <c r="D4616" s="6" t="n">
        <v>0.01485</v>
      </c>
      <c r="E4616" s="6">
        <f>C4616*sel_scale</f>
        <v/>
      </c>
      <c r="F4616" s="6">
        <f>IF(AND(B4616&gt;=10,B4616&lt;=14),sel_ev_daily*sel_dayshare/5,IF(OR(B4616&gt;=22,B4616&lt;=5),sel_ev_daily*(1-sel_dayshare)/8,0))</f>
        <v/>
      </c>
    </row>
    <row r="4617">
      <c r="A4617" s="6" t="inlineStr">
        <is>
          <t>2013-01-09</t>
        </is>
      </c>
      <c r="B4617" s="6" t="n">
        <v>7</v>
      </c>
      <c r="C4617" s="6" t="n">
        <v>0.64252</v>
      </c>
      <c r="D4617" s="6" t="n">
        <v>0.08624999999999999</v>
      </c>
      <c r="E4617" s="6">
        <f>C4617*sel_scale</f>
        <v/>
      </c>
      <c r="F4617" s="6">
        <f>IF(AND(B4617&gt;=10,B4617&lt;=14),sel_ev_daily*sel_dayshare/5,IF(OR(B4617&gt;=22,B4617&lt;=5),sel_ev_daily*(1-sel_dayshare)/8,0))</f>
        <v/>
      </c>
    </row>
    <row r="4618">
      <c r="A4618" s="6" t="inlineStr">
        <is>
          <t>2013-01-09</t>
        </is>
      </c>
      <c r="B4618" s="6" t="n">
        <v>8</v>
      </c>
      <c r="C4618" s="6" t="n">
        <v>0.60565</v>
      </c>
      <c r="D4618" s="6" t="n">
        <v>0.18801</v>
      </c>
      <c r="E4618" s="6">
        <f>C4618*sel_scale</f>
        <v/>
      </c>
      <c r="F4618" s="6">
        <f>IF(AND(B4618&gt;=10,B4618&lt;=14),sel_ev_daily*sel_dayshare/5,IF(OR(B4618&gt;=22,B4618&lt;=5),sel_ev_daily*(1-sel_dayshare)/8,0))</f>
        <v/>
      </c>
    </row>
    <row r="4619">
      <c r="A4619" s="6" t="inlineStr">
        <is>
          <t>2013-01-09</t>
        </is>
      </c>
      <c r="B4619" s="6" t="n">
        <v>9</v>
      </c>
      <c r="C4619" s="6" t="n">
        <v>0.61312</v>
      </c>
      <c r="D4619" s="6" t="n">
        <v>0.30094</v>
      </c>
      <c r="E4619" s="6">
        <f>C4619*sel_scale</f>
        <v/>
      </c>
      <c r="F4619" s="6">
        <f>IF(AND(B4619&gt;=10,B4619&lt;=14),sel_ev_daily*sel_dayshare/5,IF(OR(B4619&gt;=22,B4619&lt;=5),sel_ev_daily*(1-sel_dayshare)/8,0))</f>
        <v/>
      </c>
    </row>
    <row r="4620">
      <c r="A4620" s="6" t="inlineStr">
        <is>
          <t>2013-01-09</t>
        </is>
      </c>
      <c r="B4620" s="6" t="n">
        <v>10</v>
      </c>
      <c r="C4620" s="6" t="n">
        <v>0.61512</v>
      </c>
      <c r="D4620" s="6" t="n">
        <v>0.37468</v>
      </c>
      <c r="E4620" s="6">
        <f>C4620*sel_scale</f>
        <v/>
      </c>
      <c r="F4620" s="6">
        <f>IF(AND(B4620&gt;=10,B4620&lt;=14),sel_ev_daily*sel_dayshare/5,IF(OR(B4620&gt;=22,B4620&lt;=5),sel_ev_daily*(1-sel_dayshare)/8,0))</f>
        <v/>
      </c>
    </row>
    <row r="4621">
      <c r="A4621" s="6" t="inlineStr">
        <is>
          <t>2013-01-09</t>
        </is>
      </c>
      <c r="B4621" s="6" t="n">
        <v>11</v>
      </c>
      <c r="C4621" s="6" t="n">
        <v>0.62887</v>
      </c>
      <c r="D4621" s="6" t="n">
        <v>0.44375</v>
      </c>
      <c r="E4621" s="6">
        <f>C4621*sel_scale</f>
        <v/>
      </c>
      <c r="F4621" s="6">
        <f>IF(AND(B4621&gt;=10,B4621&lt;=14),sel_ev_daily*sel_dayshare/5,IF(OR(B4621&gt;=22,B4621&lt;=5),sel_ev_daily*(1-sel_dayshare)/8,0))</f>
        <v/>
      </c>
    </row>
    <row r="4622">
      <c r="A4622" s="6" t="inlineStr">
        <is>
          <t>2013-01-09</t>
        </is>
      </c>
      <c r="B4622" s="6" t="n">
        <v>12</v>
      </c>
      <c r="C4622" s="6" t="n">
        <v>0.64377</v>
      </c>
      <c r="D4622" s="6" t="n">
        <v>0.49873</v>
      </c>
      <c r="E4622" s="6">
        <f>C4622*sel_scale</f>
        <v/>
      </c>
      <c r="F4622" s="6">
        <f>IF(AND(B4622&gt;=10,B4622&lt;=14),sel_ev_daily*sel_dayshare/5,IF(OR(B4622&gt;=22,B4622&lt;=5),sel_ev_daily*(1-sel_dayshare)/8,0))</f>
        <v/>
      </c>
    </row>
    <row r="4623">
      <c r="A4623" s="6" t="inlineStr">
        <is>
          <t>2013-01-09</t>
        </is>
      </c>
      <c r="B4623" s="6" t="n">
        <v>13</v>
      </c>
      <c r="C4623" s="6" t="n">
        <v>0.60488</v>
      </c>
      <c r="D4623" s="6" t="n">
        <v>0.48009</v>
      </c>
      <c r="E4623" s="6">
        <f>C4623*sel_scale</f>
        <v/>
      </c>
      <c r="F4623" s="6">
        <f>IF(AND(B4623&gt;=10,B4623&lt;=14),sel_ev_daily*sel_dayshare/5,IF(OR(B4623&gt;=22,B4623&lt;=5),sel_ev_daily*(1-sel_dayshare)/8,0))</f>
        <v/>
      </c>
    </row>
    <row r="4624">
      <c r="A4624" s="6" t="inlineStr">
        <is>
          <t>2013-01-09</t>
        </is>
      </c>
      <c r="B4624" s="6" t="n">
        <v>14</v>
      </c>
      <c r="C4624" s="6" t="n">
        <v>0.59087</v>
      </c>
      <c r="D4624" s="6" t="n">
        <v>0.46132</v>
      </c>
      <c r="E4624" s="6">
        <f>C4624*sel_scale</f>
        <v/>
      </c>
      <c r="F4624" s="6">
        <f>IF(AND(B4624&gt;=10,B4624&lt;=14),sel_ev_daily*sel_dayshare/5,IF(OR(B4624&gt;=22,B4624&lt;=5),sel_ev_daily*(1-sel_dayshare)/8,0))</f>
        <v/>
      </c>
    </row>
    <row r="4625">
      <c r="A4625" s="6" t="inlineStr">
        <is>
          <t>2013-01-09</t>
        </is>
      </c>
      <c r="B4625" s="6" t="n">
        <v>15</v>
      </c>
      <c r="C4625" s="6" t="n">
        <v>0.62838</v>
      </c>
      <c r="D4625" s="6" t="n">
        <v>0.38522</v>
      </c>
      <c r="E4625" s="6">
        <f>C4625*sel_scale</f>
        <v/>
      </c>
      <c r="F4625" s="6">
        <f>IF(AND(B4625&gt;=10,B4625&lt;=14),sel_ev_daily*sel_dayshare/5,IF(OR(B4625&gt;=22,B4625&lt;=5),sel_ev_daily*(1-sel_dayshare)/8,0))</f>
        <v/>
      </c>
    </row>
    <row r="4626">
      <c r="A4626" s="6" t="inlineStr">
        <is>
          <t>2013-01-09</t>
        </is>
      </c>
      <c r="B4626" s="6" t="n">
        <v>16</v>
      </c>
      <c r="C4626" s="6" t="n">
        <v>0.63168</v>
      </c>
      <c r="D4626" s="6" t="n">
        <v>0.27787</v>
      </c>
      <c r="E4626" s="6">
        <f>C4626*sel_scale</f>
        <v/>
      </c>
      <c r="F4626" s="6">
        <f>IF(AND(B4626&gt;=10,B4626&lt;=14),sel_ev_daily*sel_dayshare/5,IF(OR(B4626&gt;=22,B4626&lt;=5),sel_ev_daily*(1-sel_dayshare)/8,0))</f>
        <v/>
      </c>
    </row>
    <row r="4627">
      <c r="A4627" s="6" t="inlineStr">
        <is>
          <t>2013-01-09</t>
        </is>
      </c>
      <c r="B4627" s="6" t="n">
        <v>17</v>
      </c>
      <c r="C4627" s="6" t="n">
        <v>0.69987</v>
      </c>
      <c r="D4627" s="6" t="n">
        <v>0.17183</v>
      </c>
      <c r="E4627" s="6">
        <f>C4627*sel_scale</f>
        <v/>
      </c>
      <c r="F4627" s="6">
        <f>IF(AND(B4627&gt;=10,B4627&lt;=14),sel_ev_daily*sel_dayshare/5,IF(OR(B4627&gt;=22,B4627&lt;=5),sel_ev_daily*(1-sel_dayshare)/8,0))</f>
        <v/>
      </c>
    </row>
    <row r="4628">
      <c r="A4628" s="6" t="inlineStr">
        <is>
          <t>2013-01-09</t>
        </is>
      </c>
      <c r="B4628" s="6" t="n">
        <v>18</v>
      </c>
      <c r="C4628" s="6" t="n">
        <v>0.79077</v>
      </c>
      <c r="D4628" s="6" t="n">
        <v>0.03928</v>
      </c>
      <c r="E4628" s="6">
        <f>C4628*sel_scale</f>
        <v/>
      </c>
      <c r="F4628" s="6">
        <f>IF(AND(B4628&gt;=10,B4628&lt;=14),sel_ev_daily*sel_dayshare/5,IF(OR(B4628&gt;=22,B4628&lt;=5),sel_ev_daily*(1-sel_dayshare)/8,0))</f>
        <v/>
      </c>
    </row>
    <row r="4629">
      <c r="A4629" s="6" t="inlineStr">
        <is>
          <t>2013-01-09</t>
        </is>
      </c>
      <c r="B4629" s="6" t="n">
        <v>19</v>
      </c>
      <c r="C4629" s="6" t="n">
        <v>0.7096</v>
      </c>
      <c r="D4629" s="6" t="n">
        <v>0.00268</v>
      </c>
      <c r="E4629" s="6">
        <f>C4629*sel_scale</f>
        <v/>
      </c>
      <c r="F4629" s="6">
        <f>IF(AND(B4629&gt;=10,B4629&lt;=14),sel_ev_daily*sel_dayshare/5,IF(OR(B4629&gt;=22,B4629&lt;=5),sel_ev_daily*(1-sel_dayshare)/8,0))</f>
        <v/>
      </c>
    </row>
    <row r="4630">
      <c r="A4630" s="6" t="inlineStr">
        <is>
          <t>2013-01-09</t>
        </is>
      </c>
      <c r="B4630" s="6" t="n">
        <v>20</v>
      </c>
      <c r="C4630" s="6" t="n">
        <v>0.75618</v>
      </c>
      <c r="D4630" s="6" t="n">
        <v>0.00016</v>
      </c>
      <c r="E4630" s="6">
        <f>C4630*sel_scale</f>
        <v/>
      </c>
      <c r="F4630" s="6">
        <f>IF(AND(B4630&gt;=10,B4630&lt;=14),sel_ev_daily*sel_dayshare/5,IF(OR(B4630&gt;=22,B4630&lt;=5),sel_ev_daily*(1-sel_dayshare)/8,0))</f>
        <v/>
      </c>
    </row>
    <row r="4631">
      <c r="A4631" s="6" t="inlineStr">
        <is>
          <t>2013-01-09</t>
        </is>
      </c>
      <c r="B4631" s="6" t="n">
        <v>21</v>
      </c>
      <c r="C4631" s="6" t="n">
        <v>0.69028</v>
      </c>
      <c r="D4631" s="6" t="n">
        <v>0.00014</v>
      </c>
      <c r="E4631" s="6">
        <f>C4631*sel_scale</f>
        <v/>
      </c>
      <c r="F4631" s="6">
        <f>IF(AND(B4631&gt;=10,B4631&lt;=14),sel_ev_daily*sel_dayshare/5,IF(OR(B4631&gt;=22,B4631&lt;=5),sel_ev_daily*(1-sel_dayshare)/8,0))</f>
        <v/>
      </c>
    </row>
    <row r="4632">
      <c r="A4632" s="6" t="inlineStr">
        <is>
          <t>2013-01-09</t>
        </is>
      </c>
      <c r="B4632" s="6" t="n">
        <v>22</v>
      </c>
      <c r="C4632" s="6" t="n">
        <v>0.69694</v>
      </c>
      <c r="D4632" s="6" t="n">
        <v>9.000000000000001e-05</v>
      </c>
      <c r="E4632" s="6">
        <f>C4632*sel_scale</f>
        <v/>
      </c>
      <c r="F4632" s="6">
        <f>IF(AND(B4632&gt;=10,B4632&lt;=14),sel_ev_daily*sel_dayshare/5,IF(OR(B4632&gt;=22,B4632&lt;=5),sel_ev_daily*(1-sel_dayshare)/8,0))</f>
        <v/>
      </c>
    </row>
    <row r="4633">
      <c r="A4633" s="6" t="inlineStr">
        <is>
          <t>2013-01-09</t>
        </is>
      </c>
      <c r="B4633" s="6" t="n">
        <v>23</v>
      </c>
      <c r="C4633" s="6" t="n">
        <v>0.6954399999999999</v>
      </c>
      <c r="D4633" s="6" t="n">
        <v>5e-05</v>
      </c>
      <c r="E4633" s="6">
        <f>C4633*sel_scale</f>
        <v/>
      </c>
      <c r="F4633" s="6">
        <f>IF(AND(B4633&gt;=10,B4633&lt;=14),sel_ev_daily*sel_dayshare/5,IF(OR(B4633&gt;=22,B4633&lt;=5),sel_ev_daily*(1-sel_dayshare)/8,0))</f>
        <v/>
      </c>
    </row>
    <row r="4634">
      <c r="A4634" s="6" t="inlineStr">
        <is>
          <t>2013-01-10</t>
        </is>
      </c>
      <c r="B4634" s="6" t="n">
        <v>0</v>
      </c>
      <c r="C4634" s="6" t="n">
        <v>0.8001200000000001</v>
      </c>
      <c r="D4634" s="6" t="n">
        <v>6e-05</v>
      </c>
      <c r="E4634" s="6">
        <f>C4634*sel_scale</f>
        <v/>
      </c>
      <c r="F4634" s="6">
        <f>IF(AND(B4634&gt;=10,B4634&lt;=14),sel_ev_daily*sel_dayshare/5,IF(OR(B4634&gt;=22,B4634&lt;=5),sel_ev_daily*(1-sel_dayshare)/8,0))</f>
        <v/>
      </c>
    </row>
    <row r="4635">
      <c r="A4635" s="6" t="inlineStr">
        <is>
          <t>2013-01-10</t>
        </is>
      </c>
      <c r="B4635" s="6" t="n">
        <v>1</v>
      </c>
      <c r="C4635" s="6" t="n">
        <v>0.72251</v>
      </c>
      <c r="D4635" s="6" t="n">
        <v>9.000000000000001e-05</v>
      </c>
      <c r="E4635" s="6">
        <f>C4635*sel_scale</f>
        <v/>
      </c>
      <c r="F4635" s="6">
        <f>IF(AND(B4635&gt;=10,B4635&lt;=14),sel_ev_daily*sel_dayshare/5,IF(OR(B4635&gt;=22,B4635&lt;=5),sel_ev_daily*(1-sel_dayshare)/8,0))</f>
        <v/>
      </c>
    </row>
    <row r="4636">
      <c r="A4636" s="6" t="inlineStr">
        <is>
          <t>2013-01-10</t>
        </is>
      </c>
      <c r="B4636" s="6" t="n">
        <v>2</v>
      </c>
      <c r="C4636" s="6" t="n">
        <v>0.49346</v>
      </c>
      <c r="D4636" s="6" t="n">
        <v>4e-05</v>
      </c>
      <c r="E4636" s="6">
        <f>C4636*sel_scale</f>
        <v/>
      </c>
      <c r="F4636" s="6">
        <f>IF(AND(B4636&gt;=10,B4636&lt;=14),sel_ev_daily*sel_dayshare/5,IF(OR(B4636&gt;=22,B4636&lt;=5),sel_ev_daily*(1-sel_dayshare)/8,0))</f>
        <v/>
      </c>
    </row>
    <row r="4637">
      <c r="A4637" s="6" t="inlineStr">
        <is>
          <t>2013-01-10</t>
        </is>
      </c>
      <c r="B4637" s="6" t="n">
        <v>3</v>
      </c>
      <c r="C4637" s="6" t="n">
        <v>0.40904</v>
      </c>
      <c r="D4637" s="6" t="n">
        <v>0.0001</v>
      </c>
      <c r="E4637" s="6">
        <f>C4637*sel_scale</f>
        <v/>
      </c>
      <c r="F4637" s="6">
        <f>IF(AND(B4637&gt;=10,B4637&lt;=14),sel_ev_daily*sel_dayshare/5,IF(OR(B4637&gt;=22,B4637&lt;=5),sel_ev_daily*(1-sel_dayshare)/8,0))</f>
        <v/>
      </c>
    </row>
    <row r="4638">
      <c r="A4638" s="6" t="inlineStr">
        <is>
          <t>2013-01-10</t>
        </is>
      </c>
      <c r="B4638" s="6" t="n">
        <v>4</v>
      </c>
      <c r="C4638" s="6" t="n">
        <v>0.38552</v>
      </c>
      <c r="D4638" s="6" t="n">
        <v>8.000000000000001e-05</v>
      </c>
      <c r="E4638" s="6">
        <f>C4638*sel_scale</f>
        <v/>
      </c>
      <c r="F4638" s="6">
        <f>IF(AND(B4638&gt;=10,B4638&lt;=14),sel_ev_daily*sel_dayshare/5,IF(OR(B4638&gt;=22,B4638&lt;=5),sel_ev_daily*(1-sel_dayshare)/8,0))</f>
        <v/>
      </c>
    </row>
    <row r="4639">
      <c r="A4639" s="6" t="inlineStr">
        <is>
          <t>2013-01-10</t>
        </is>
      </c>
      <c r="B4639" s="6" t="n">
        <v>5</v>
      </c>
      <c r="C4639" s="6" t="n">
        <v>0.40511</v>
      </c>
      <c r="D4639" s="6" t="n">
        <v>0.00012</v>
      </c>
      <c r="E4639" s="6">
        <f>C4639*sel_scale</f>
        <v/>
      </c>
      <c r="F4639" s="6">
        <f>IF(AND(B4639&gt;=10,B4639&lt;=14),sel_ev_daily*sel_dayshare/5,IF(OR(B4639&gt;=22,B4639&lt;=5),sel_ev_daily*(1-sel_dayshare)/8,0))</f>
        <v/>
      </c>
    </row>
    <row r="4640">
      <c r="A4640" s="6" t="inlineStr">
        <is>
          <t>2013-01-10</t>
        </is>
      </c>
      <c r="B4640" s="6" t="n">
        <v>6</v>
      </c>
      <c r="C4640" s="6" t="n">
        <v>0.51118</v>
      </c>
      <c r="D4640" s="6" t="n">
        <v>0.00228</v>
      </c>
      <c r="E4640" s="6">
        <f>C4640*sel_scale</f>
        <v/>
      </c>
      <c r="F4640" s="6">
        <f>IF(AND(B4640&gt;=10,B4640&lt;=14),sel_ev_daily*sel_dayshare/5,IF(OR(B4640&gt;=22,B4640&lt;=5),sel_ev_daily*(1-sel_dayshare)/8,0))</f>
        <v/>
      </c>
    </row>
    <row r="4641">
      <c r="A4641" s="6" t="inlineStr">
        <is>
          <t>2013-01-10</t>
        </is>
      </c>
      <c r="B4641" s="6" t="n">
        <v>7</v>
      </c>
      <c r="C4641" s="6" t="n">
        <v>0.55661</v>
      </c>
      <c r="D4641" s="6" t="n">
        <v>0.03246</v>
      </c>
      <c r="E4641" s="6">
        <f>C4641*sel_scale</f>
        <v/>
      </c>
      <c r="F4641" s="6">
        <f>IF(AND(B4641&gt;=10,B4641&lt;=14),sel_ev_daily*sel_dayshare/5,IF(OR(B4641&gt;=22,B4641&lt;=5),sel_ev_daily*(1-sel_dayshare)/8,0))</f>
        <v/>
      </c>
    </row>
    <row r="4642">
      <c r="A4642" s="6" t="inlineStr">
        <is>
          <t>2013-01-10</t>
        </is>
      </c>
      <c r="B4642" s="6" t="n">
        <v>8</v>
      </c>
      <c r="C4642" s="6" t="n">
        <v>0.53894</v>
      </c>
      <c r="D4642" s="6" t="n">
        <v>0.10297</v>
      </c>
      <c r="E4642" s="6">
        <f>C4642*sel_scale</f>
        <v/>
      </c>
      <c r="F4642" s="6">
        <f>IF(AND(B4642&gt;=10,B4642&lt;=14),sel_ev_daily*sel_dayshare/5,IF(OR(B4642&gt;=22,B4642&lt;=5),sel_ev_daily*(1-sel_dayshare)/8,0))</f>
        <v/>
      </c>
    </row>
    <row r="4643">
      <c r="A4643" s="6" t="inlineStr">
        <is>
          <t>2013-01-10</t>
        </is>
      </c>
      <c r="B4643" s="6" t="n">
        <v>9</v>
      </c>
      <c r="C4643" s="6" t="n">
        <v>0.56872</v>
      </c>
      <c r="D4643" s="6" t="n">
        <v>0.15206</v>
      </c>
      <c r="E4643" s="6">
        <f>C4643*sel_scale</f>
        <v/>
      </c>
      <c r="F4643" s="6">
        <f>IF(AND(B4643&gt;=10,B4643&lt;=14),sel_ev_daily*sel_dayshare/5,IF(OR(B4643&gt;=22,B4643&lt;=5),sel_ev_daily*(1-sel_dayshare)/8,0))</f>
        <v/>
      </c>
    </row>
    <row r="4644">
      <c r="A4644" s="6" t="inlineStr">
        <is>
          <t>2013-01-10</t>
        </is>
      </c>
      <c r="B4644" s="6" t="n">
        <v>10</v>
      </c>
      <c r="C4644" s="6" t="n">
        <v>0.56098</v>
      </c>
      <c r="D4644" s="6" t="n">
        <v>0.22627</v>
      </c>
      <c r="E4644" s="6">
        <f>C4644*sel_scale</f>
        <v/>
      </c>
      <c r="F4644" s="6">
        <f>IF(AND(B4644&gt;=10,B4644&lt;=14),sel_ev_daily*sel_dayshare/5,IF(OR(B4644&gt;=22,B4644&lt;=5),sel_ev_daily*(1-sel_dayshare)/8,0))</f>
        <v/>
      </c>
    </row>
    <row r="4645">
      <c r="A4645" s="6" t="inlineStr">
        <is>
          <t>2013-01-10</t>
        </is>
      </c>
      <c r="B4645" s="6" t="n">
        <v>11</v>
      </c>
      <c r="C4645" s="6" t="n">
        <v>0.58367</v>
      </c>
      <c r="D4645" s="6" t="n">
        <v>0.25462</v>
      </c>
      <c r="E4645" s="6">
        <f>C4645*sel_scale</f>
        <v/>
      </c>
      <c r="F4645" s="6">
        <f>IF(AND(B4645&gt;=10,B4645&lt;=14),sel_ev_daily*sel_dayshare/5,IF(OR(B4645&gt;=22,B4645&lt;=5),sel_ev_daily*(1-sel_dayshare)/8,0))</f>
        <v/>
      </c>
    </row>
    <row r="4646">
      <c r="A4646" s="6" t="inlineStr">
        <is>
          <t>2013-01-10</t>
        </is>
      </c>
      <c r="B4646" s="6" t="n">
        <v>12</v>
      </c>
      <c r="C4646" s="6" t="n">
        <v>0.55807</v>
      </c>
      <c r="D4646" s="6" t="n">
        <v>0.30326</v>
      </c>
      <c r="E4646" s="6">
        <f>C4646*sel_scale</f>
        <v/>
      </c>
      <c r="F4646" s="6">
        <f>IF(AND(B4646&gt;=10,B4646&lt;=14),sel_ev_daily*sel_dayshare/5,IF(OR(B4646&gt;=22,B4646&lt;=5),sel_ev_daily*(1-sel_dayshare)/8,0))</f>
        <v/>
      </c>
    </row>
    <row r="4647">
      <c r="A4647" s="6" t="inlineStr">
        <is>
          <t>2013-01-10</t>
        </is>
      </c>
      <c r="B4647" s="6" t="n">
        <v>13</v>
      </c>
      <c r="C4647" s="6" t="n">
        <v>0.54269</v>
      </c>
      <c r="D4647" s="6" t="n">
        <v>0.26028</v>
      </c>
      <c r="E4647" s="6">
        <f>C4647*sel_scale</f>
        <v/>
      </c>
      <c r="F4647" s="6">
        <f>IF(AND(B4647&gt;=10,B4647&lt;=14),sel_ev_daily*sel_dayshare/5,IF(OR(B4647&gt;=22,B4647&lt;=5),sel_ev_daily*(1-sel_dayshare)/8,0))</f>
        <v/>
      </c>
    </row>
    <row r="4648">
      <c r="A4648" s="6" t="inlineStr">
        <is>
          <t>2013-01-10</t>
        </is>
      </c>
      <c r="B4648" s="6" t="n">
        <v>14</v>
      </c>
      <c r="C4648" s="6" t="n">
        <v>0.53125</v>
      </c>
      <c r="D4648" s="6" t="n">
        <v>0.28538</v>
      </c>
      <c r="E4648" s="6">
        <f>C4648*sel_scale</f>
        <v/>
      </c>
      <c r="F4648" s="6">
        <f>IF(AND(B4648&gt;=10,B4648&lt;=14),sel_ev_daily*sel_dayshare/5,IF(OR(B4648&gt;=22,B4648&lt;=5),sel_ev_daily*(1-sel_dayshare)/8,0))</f>
        <v/>
      </c>
    </row>
    <row r="4649">
      <c r="A4649" s="6" t="inlineStr">
        <is>
          <t>2013-01-10</t>
        </is>
      </c>
      <c r="B4649" s="6" t="n">
        <v>15</v>
      </c>
      <c r="C4649" s="6" t="n">
        <v>0.51673</v>
      </c>
      <c r="D4649" s="6" t="n">
        <v>0.26866</v>
      </c>
      <c r="E4649" s="6">
        <f>C4649*sel_scale</f>
        <v/>
      </c>
      <c r="F4649" s="6">
        <f>IF(AND(B4649&gt;=10,B4649&lt;=14),sel_ev_daily*sel_dayshare/5,IF(OR(B4649&gt;=22,B4649&lt;=5),sel_ev_daily*(1-sel_dayshare)/8,0))</f>
        <v/>
      </c>
    </row>
    <row r="4650">
      <c r="A4650" s="6" t="inlineStr">
        <is>
          <t>2013-01-10</t>
        </is>
      </c>
      <c r="B4650" s="6" t="n">
        <v>16</v>
      </c>
      <c r="C4650" s="6" t="n">
        <v>0.54545</v>
      </c>
      <c r="D4650" s="6" t="n">
        <v>0.24226</v>
      </c>
      <c r="E4650" s="6">
        <f>C4650*sel_scale</f>
        <v/>
      </c>
      <c r="F4650" s="6">
        <f>IF(AND(B4650&gt;=10,B4650&lt;=14),sel_ev_daily*sel_dayshare/5,IF(OR(B4650&gt;=22,B4650&lt;=5),sel_ev_daily*(1-sel_dayshare)/8,0))</f>
        <v/>
      </c>
    </row>
    <row r="4651">
      <c r="A4651" s="6" t="inlineStr">
        <is>
          <t>2013-01-10</t>
        </is>
      </c>
      <c r="B4651" s="6" t="n">
        <v>17</v>
      </c>
      <c r="C4651" s="6" t="n">
        <v>0.65335</v>
      </c>
      <c r="D4651" s="6" t="n">
        <v>0.14352</v>
      </c>
      <c r="E4651" s="6">
        <f>C4651*sel_scale</f>
        <v/>
      </c>
      <c r="F4651" s="6">
        <f>IF(AND(B4651&gt;=10,B4651&lt;=14),sel_ev_daily*sel_dayshare/5,IF(OR(B4651&gt;=22,B4651&lt;=5),sel_ev_daily*(1-sel_dayshare)/8,0))</f>
        <v/>
      </c>
    </row>
    <row r="4652">
      <c r="A4652" s="6" t="inlineStr">
        <is>
          <t>2013-01-10</t>
        </is>
      </c>
      <c r="B4652" s="6" t="n">
        <v>18</v>
      </c>
      <c r="C4652" s="6" t="n">
        <v>0.70707</v>
      </c>
      <c r="D4652" s="6" t="n">
        <v>0.06950000000000001</v>
      </c>
      <c r="E4652" s="6">
        <f>C4652*sel_scale</f>
        <v/>
      </c>
      <c r="F4652" s="6">
        <f>IF(AND(B4652&gt;=10,B4652&lt;=14),sel_ev_daily*sel_dayshare/5,IF(OR(B4652&gt;=22,B4652&lt;=5),sel_ev_daily*(1-sel_dayshare)/8,0))</f>
        <v/>
      </c>
    </row>
    <row r="4653">
      <c r="A4653" s="6" t="inlineStr">
        <is>
          <t>2013-01-10</t>
        </is>
      </c>
      <c r="B4653" s="6" t="n">
        <v>19</v>
      </c>
      <c r="C4653" s="6" t="n">
        <v>0.70735</v>
      </c>
      <c r="D4653" s="6" t="n">
        <v>0.01691</v>
      </c>
      <c r="E4653" s="6">
        <f>C4653*sel_scale</f>
        <v/>
      </c>
      <c r="F4653" s="6">
        <f>IF(AND(B4653&gt;=10,B4653&lt;=14),sel_ev_daily*sel_dayshare/5,IF(OR(B4653&gt;=22,B4653&lt;=5),sel_ev_daily*(1-sel_dayshare)/8,0))</f>
        <v/>
      </c>
    </row>
    <row r="4654">
      <c r="A4654" s="6" t="inlineStr">
        <is>
          <t>2013-01-10</t>
        </is>
      </c>
      <c r="B4654" s="6" t="n">
        <v>20</v>
      </c>
      <c r="C4654" s="6" t="n">
        <v>0.77297</v>
      </c>
      <c r="D4654" s="6" t="n">
        <v>0.00013</v>
      </c>
      <c r="E4654" s="6">
        <f>C4654*sel_scale</f>
        <v/>
      </c>
      <c r="F4654" s="6">
        <f>IF(AND(B4654&gt;=10,B4654&lt;=14),sel_ev_daily*sel_dayshare/5,IF(OR(B4654&gt;=22,B4654&lt;=5),sel_ev_daily*(1-sel_dayshare)/8,0))</f>
        <v/>
      </c>
    </row>
    <row r="4655">
      <c r="A4655" s="6" t="inlineStr">
        <is>
          <t>2013-01-10</t>
        </is>
      </c>
      <c r="B4655" s="6" t="n">
        <v>21</v>
      </c>
      <c r="C4655" s="6" t="n">
        <v>0.71194</v>
      </c>
      <c r="D4655" s="6" t="n">
        <v>0.00012</v>
      </c>
      <c r="E4655" s="6">
        <f>C4655*sel_scale</f>
        <v/>
      </c>
      <c r="F4655" s="6">
        <f>IF(AND(B4655&gt;=10,B4655&lt;=14),sel_ev_daily*sel_dayshare/5,IF(OR(B4655&gt;=22,B4655&lt;=5),sel_ev_daily*(1-sel_dayshare)/8,0))</f>
        <v/>
      </c>
    </row>
    <row r="4656">
      <c r="A4656" s="6" t="inlineStr">
        <is>
          <t>2013-01-10</t>
        </is>
      </c>
      <c r="B4656" s="6" t="n">
        <v>22</v>
      </c>
      <c r="C4656" s="6" t="n">
        <v>0.71992</v>
      </c>
      <c r="D4656" s="6" t="n">
        <v>9.000000000000001e-05</v>
      </c>
      <c r="E4656" s="6">
        <f>C4656*sel_scale</f>
        <v/>
      </c>
      <c r="F4656" s="6">
        <f>IF(AND(B4656&gt;=10,B4656&lt;=14),sel_ev_daily*sel_dayshare/5,IF(OR(B4656&gt;=22,B4656&lt;=5),sel_ev_daily*(1-sel_dayshare)/8,0))</f>
        <v/>
      </c>
    </row>
    <row r="4657">
      <c r="A4657" s="6" t="inlineStr">
        <is>
          <t>2013-01-10</t>
        </is>
      </c>
      <c r="B4657" s="6" t="n">
        <v>23</v>
      </c>
      <c r="C4657" s="6" t="n">
        <v>0.72362</v>
      </c>
      <c r="D4657" s="6" t="n">
        <v>4e-05</v>
      </c>
      <c r="E4657" s="6">
        <f>C4657*sel_scale</f>
        <v/>
      </c>
      <c r="F4657" s="6">
        <f>IF(AND(B4657&gt;=10,B4657&lt;=14),sel_ev_daily*sel_dayshare/5,IF(OR(B4657&gt;=22,B4657&lt;=5),sel_ev_daily*(1-sel_dayshare)/8,0))</f>
        <v/>
      </c>
    </row>
    <row r="4658">
      <c r="A4658" s="6" t="inlineStr">
        <is>
          <t>2013-01-11</t>
        </is>
      </c>
      <c r="B4658" s="6" t="n">
        <v>0</v>
      </c>
      <c r="C4658" s="6" t="n">
        <v>0.79112</v>
      </c>
      <c r="D4658" s="6" t="n">
        <v>8.000000000000001e-05</v>
      </c>
      <c r="E4658" s="6">
        <f>C4658*sel_scale</f>
        <v/>
      </c>
      <c r="F4658" s="6">
        <f>IF(AND(B4658&gt;=10,B4658&lt;=14),sel_ev_daily*sel_dayshare/5,IF(OR(B4658&gt;=22,B4658&lt;=5),sel_ev_daily*(1-sel_dayshare)/8,0))</f>
        <v/>
      </c>
    </row>
    <row r="4659">
      <c r="A4659" s="6" t="inlineStr">
        <is>
          <t>2013-01-11</t>
        </is>
      </c>
      <c r="B4659" s="6" t="n">
        <v>1</v>
      </c>
      <c r="C4659" s="6" t="n">
        <v>0.76228</v>
      </c>
      <c r="D4659" s="6" t="n">
        <v>6.999999999999999e-05</v>
      </c>
      <c r="E4659" s="6">
        <f>C4659*sel_scale</f>
        <v/>
      </c>
      <c r="F4659" s="6">
        <f>IF(AND(B4659&gt;=10,B4659&lt;=14),sel_ev_daily*sel_dayshare/5,IF(OR(B4659&gt;=22,B4659&lt;=5),sel_ev_daily*(1-sel_dayshare)/8,0))</f>
        <v/>
      </c>
    </row>
    <row r="4660">
      <c r="A4660" s="6" t="inlineStr">
        <is>
          <t>2013-01-11</t>
        </is>
      </c>
      <c r="B4660" s="6" t="n">
        <v>2</v>
      </c>
      <c r="C4660" s="6" t="n">
        <v>0.48568</v>
      </c>
      <c r="D4660" s="6" t="n">
        <v>8.000000000000001e-05</v>
      </c>
      <c r="E4660" s="6">
        <f>C4660*sel_scale</f>
        <v/>
      </c>
      <c r="F4660" s="6">
        <f>IF(AND(B4660&gt;=10,B4660&lt;=14),sel_ev_daily*sel_dayshare/5,IF(OR(B4660&gt;=22,B4660&lt;=5),sel_ev_daily*(1-sel_dayshare)/8,0))</f>
        <v/>
      </c>
    </row>
    <row r="4661">
      <c r="A4661" s="6" t="inlineStr">
        <is>
          <t>2013-01-11</t>
        </is>
      </c>
      <c r="B4661" s="6" t="n">
        <v>3</v>
      </c>
      <c r="C4661" s="6" t="n">
        <v>0.44354</v>
      </c>
      <c r="D4661" s="6" t="n">
        <v>9.000000000000001e-05</v>
      </c>
      <c r="E4661" s="6">
        <f>C4661*sel_scale</f>
        <v/>
      </c>
      <c r="F4661" s="6">
        <f>IF(AND(B4661&gt;=10,B4661&lt;=14),sel_ev_daily*sel_dayshare/5,IF(OR(B4661&gt;=22,B4661&lt;=5),sel_ev_daily*(1-sel_dayshare)/8,0))</f>
        <v/>
      </c>
    </row>
    <row r="4662">
      <c r="A4662" s="6" t="inlineStr">
        <is>
          <t>2013-01-11</t>
        </is>
      </c>
      <c r="B4662" s="6" t="n">
        <v>4</v>
      </c>
      <c r="C4662" s="6" t="n">
        <v>0.38208</v>
      </c>
      <c r="D4662" s="6" t="n">
        <v>8.000000000000001e-05</v>
      </c>
      <c r="E4662" s="6">
        <f>C4662*sel_scale</f>
        <v/>
      </c>
      <c r="F4662" s="6">
        <f>IF(AND(B4662&gt;=10,B4662&lt;=14),sel_ev_daily*sel_dayshare/5,IF(OR(B4662&gt;=22,B4662&lt;=5),sel_ev_daily*(1-sel_dayshare)/8,0))</f>
        <v/>
      </c>
    </row>
    <row r="4663">
      <c r="A4663" s="6" t="inlineStr">
        <is>
          <t>2013-01-11</t>
        </is>
      </c>
      <c r="B4663" s="6" t="n">
        <v>5</v>
      </c>
      <c r="C4663" s="6" t="n">
        <v>0.41938</v>
      </c>
      <c r="D4663" s="6" t="n">
        <v>6e-05</v>
      </c>
      <c r="E4663" s="6">
        <f>C4663*sel_scale</f>
        <v/>
      </c>
      <c r="F4663" s="6">
        <f>IF(AND(B4663&gt;=10,B4663&lt;=14),sel_ev_daily*sel_dayshare/5,IF(OR(B4663&gt;=22,B4663&lt;=5),sel_ev_daily*(1-sel_dayshare)/8,0))</f>
        <v/>
      </c>
    </row>
    <row r="4664">
      <c r="A4664" s="6" t="inlineStr">
        <is>
          <t>2013-01-11</t>
        </is>
      </c>
      <c r="B4664" s="6" t="n">
        <v>6</v>
      </c>
      <c r="C4664" s="6" t="n">
        <v>0.50131</v>
      </c>
      <c r="D4664" s="6" t="n">
        <v>0.00667</v>
      </c>
      <c r="E4664" s="6">
        <f>C4664*sel_scale</f>
        <v/>
      </c>
      <c r="F4664" s="6">
        <f>IF(AND(B4664&gt;=10,B4664&lt;=14),sel_ev_daily*sel_dayshare/5,IF(OR(B4664&gt;=22,B4664&lt;=5),sel_ev_daily*(1-sel_dayshare)/8,0))</f>
        <v/>
      </c>
    </row>
    <row r="4665">
      <c r="A4665" s="6" t="inlineStr">
        <is>
          <t>2013-01-11</t>
        </is>
      </c>
      <c r="B4665" s="6" t="n">
        <v>7</v>
      </c>
      <c r="C4665" s="6" t="n">
        <v>0.51727</v>
      </c>
      <c r="D4665" s="6" t="n">
        <v>0.07897</v>
      </c>
      <c r="E4665" s="6">
        <f>C4665*sel_scale</f>
        <v/>
      </c>
      <c r="F4665" s="6">
        <f>IF(AND(B4665&gt;=10,B4665&lt;=14),sel_ev_daily*sel_dayshare/5,IF(OR(B4665&gt;=22,B4665&lt;=5),sel_ev_daily*(1-sel_dayshare)/8,0))</f>
        <v/>
      </c>
    </row>
    <row r="4666">
      <c r="A4666" s="6" t="inlineStr">
        <is>
          <t>2013-01-11</t>
        </is>
      </c>
      <c r="B4666" s="6" t="n">
        <v>8</v>
      </c>
      <c r="C4666" s="6" t="n">
        <v>0.55149</v>
      </c>
      <c r="D4666" s="6" t="n">
        <v>0.25105</v>
      </c>
      <c r="E4666" s="6">
        <f>C4666*sel_scale</f>
        <v/>
      </c>
      <c r="F4666" s="6">
        <f>IF(AND(B4666&gt;=10,B4666&lt;=14),sel_ev_daily*sel_dayshare/5,IF(OR(B4666&gt;=22,B4666&lt;=5),sel_ev_daily*(1-sel_dayshare)/8,0))</f>
        <v/>
      </c>
    </row>
    <row r="4667">
      <c r="A4667" s="6" t="inlineStr">
        <is>
          <t>2013-01-11</t>
        </is>
      </c>
      <c r="B4667" s="6" t="n">
        <v>9</v>
      </c>
      <c r="C4667" s="6" t="n">
        <v>0.60725</v>
      </c>
      <c r="D4667" s="6" t="n">
        <v>0.44402</v>
      </c>
      <c r="E4667" s="6">
        <f>C4667*sel_scale</f>
        <v/>
      </c>
      <c r="F4667" s="6">
        <f>IF(AND(B4667&gt;=10,B4667&lt;=14),sel_ev_daily*sel_dayshare/5,IF(OR(B4667&gt;=22,B4667&lt;=5),sel_ev_daily*(1-sel_dayshare)/8,0))</f>
        <v/>
      </c>
    </row>
    <row r="4668">
      <c r="A4668" s="6" t="inlineStr">
        <is>
          <t>2013-01-11</t>
        </is>
      </c>
      <c r="B4668" s="6" t="n">
        <v>10</v>
      </c>
      <c r="C4668" s="6" t="n">
        <v>0.59556</v>
      </c>
      <c r="D4668" s="6" t="n">
        <v>0.59748</v>
      </c>
      <c r="E4668" s="6">
        <f>C4668*sel_scale</f>
        <v/>
      </c>
      <c r="F4668" s="6">
        <f>IF(AND(B4668&gt;=10,B4668&lt;=14),sel_ev_daily*sel_dayshare/5,IF(OR(B4668&gt;=22,B4668&lt;=5),sel_ev_daily*(1-sel_dayshare)/8,0))</f>
        <v/>
      </c>
    </row>
    <row r="4669">
      <c r="A4669" s="6" t="inlineStr">
        <is>
          <t>2013-01-11</t>
        </is>
      </c>
      <c r="B4669" s="6" t="n">
        <v>11</v>
      </c>
      <c r="C4669" s="6" t="n">
        <v>0.7481100000000001</v>
      </c>
      <c r="D4669" s="6" t="n">
        <v>0.69614</v>
      </c>
      <c r="E4669" s="6">
        <f>C4669*sel_scale</f>
        <v/>
      </c>
      <c r="F4669" s="6">
        <f>IF(AND(B4669&gt;=10,B4669&lt;=14),sel_ev_daily*sel_dayshare/5,IF(OR(B4669&gt;=22,B4669&lt;=5),sel_ev_daily*(1-sel_dayshare)/8,0))</f>
        <v/>
      </c>
    </row>
    <row r="4670">
      <c r="A4670" s="6" t="inlineStr">
        <is>
          <t>2013-01-11</t>
        </is>
      </c>
      <c r="B4670" s="6" t="n">
        <v>12</v>
      </c>
      <c r="C4670" s="6" t="n">
        <v>0.86276</v>
      </c>
      <c r="D4670" s="6" t="n">
        <v>0.70118</v>
      </c>
      <c r="E4670" s="6">
        <f>C4670*sel_scale</f>
        <v/>
      </c>
      <c r="F4670" s="6">
        <f>IF(AND(B4670&gt;=10,B4670&lt;=14),sel_ev_daily*sel_dayshare/5,IF(OR(B4670&gt;=22,B4670&lt;=5),sel_ev_daily*(1-sel_dayshare)/8,0))</f>
        <v/>
      </c>
    </row>
    <row r="4671">
      <c r="A4671" s="6" t="inlineStr">
        <is>
          <t>2013-01-11</t>
        </is>
      </c>
      <c r="B4671" s="6" t="n">
        <v>13</v>
      </c>
      <c r="C4671" s="6" t="n">
        <v>0.8863799999999999</v>
      </c>
      <c r="D4671" s="6" t="n">
        <v>0.72471</v>
      </c>
      <c r="E4671" s="6">
        <f>C4671*sel_scale</f>
        <v/>
      </c>
      <c r="F4671" s="6">
        <f>IF(AND(B4671&gt;=10,B4671&lt;=14),sel_ev_daily*sel_dayshare/5,IF(OR(B4671&gt;=22,B4671&lt;=5),sel_ev_daily*(1-sel_dayshare)/8,0))</f>
        <v/>
      </c>
    </row>
    <row r="4672">
      <c r="A4672" s="6" t="inlineStr">
        <is>
          <t>2013-01-11</t>
        </is>
      </c>
      <c r="B4672" s="6" t="n">
        <v>14</v>
      </c>
      <c r="C4672" s="6" t="n">
        <v>0.99917</v>
      </c>
      <c r="D4672" s="6" t="n">
        <v>0.63847</v>
      </c>
      <c r="E4672" s="6">
        <f>C4672*sel_scale</f>
        <v/>
      </c>
      <c r="F4672" s="6">
        <f>IF(AND(B4672&gt;=10,B4672&lt;=14),sel_ev_daily*sel_dayshare/5,IF(OR(B4672&gt;=22,B4672&lt;=5),sel_ev_daily*(1-sel_dayshare)/8,0))</f>
        <v/>
      </c>
    </row>
    <row r="4673">
      <c r="A4673" s="6" t="inlineStr">
        <is>
          <t>2013-01-11</t>
        </is>
      </c>
      <c r="B4673" s="6" t="n">
        <v>15</v>
      </c>
      <c r="C4673" s="6" t="n">
        <v>1.09989</v>
      </c>
      <c r="D4673" s="6" t="n">
        <v>0.5456299999999999</v>
      </c>
      <c r="E4673" s="6">
        <f>C4673*sel_scale</f>
        <v/>
      </c>
      <c r="F4673" s="6">
        <f>IF(AND(B4673&gt;=10,B4673&lt;=14),sel_ev_daily*sel_dayshare/5,IF(OR(B4673&gt;=22,B4673&lt;=5),sel_ev_daily*(1-sel_dayshare)/8,0))</f>
        <v/>
      </c>
    </row>
    <row r="4674">
      <c r="A4674" s="6" t="inlineStr">
        <is>
          <t>2013-01-11</t>
        </is>
      </c>
      <c r="B4674" s="6" t="n">
        <v>16</v>
      </c>
      <c r="C4674" s="6" t="n">
        <v>1.16309</v>
      </c>
      <c r="D4674" s="6" t="n">
        <v>0.45592</v>
      </c>
      <c r="E4674" s="6">
        <f>C4674*sel_scale</f>
        <v/>
      </c>
      <c r="F4674" s="6">
        <f>IF(AND(B4674&gt;=10,B4674&lt;=14),sel_ev_daily*sel_dayshare/5,IF(OR(B4674&gt;=22,B4674&lt;=5),sel_ev_daily*(1-sel_dayshare)/8,0))</f>
        <v/>
      </c>
    </row>
    <row r="4675">
      <c r="A4675" s="6" t="inlineStr">
        <is>
          <t>2013-01-11</t>
        </is>
      </c>
      <c r="B4675" s="6" t="n">
        <v>17</v>
      </c>
      <c r="C4675" s="6" t="n">
        <v>1.31219</v>
      </c>
      <c r="D4675" s="6" t="n">
        <v>0.26834</v>
      </c>
      <c r="E4675" s="6">
        <f>C4675*sel_scale</f>
        <v/>
      </c>
      <c r="F4675" s="6">
        <f>IF(AND(B4675&gt;=10,B4675&lt;=14),sel_ev_daily*sel_dayshare/5,IF(OR(B4675&gt;=22,B4675&lt;=5),sel_ev_daily*(1-sel_dayshare)/8,0))</f>
        <v/>
      </c>
    </row>
    <row r="4676">
      <c r="A4676" s="6" t="inlineStr">
        <is>
          <t>2013-01-11</t>
        </is>
      </c>
      <c r="B4676" s="6" t="n">
        <v>18</v>
      </c>
      <c r="C4676" s="6" t="n">
        <v>1.44028</v>
      </c>
      <c r="D4676" s="6" t="n">
        <v>0.10064</v>
      </c>
      <c r="E4676" s="6">
        <f>C4676*sel_scale</f>
        <v/>
      </c>
      <c r="F4676" s="6">
        <f>IF(AND(B4676&gt;=10,B4676&lt;=14),sel_ev_daily*sel_dayshare/5,IF(OR(B4676&gt;=22,B4676&lt;=5),sel_ev_daily*(1-sel_dayshare)/8,0))</f>
        <v/>
      </c>
    </row>
    <row r="4677">
      <c r="A4677" s="6" t="inlineStr">
        <is>
          <t>2013-01-11</t>
        </is>
      </c>
      <c r="B4677" s="6" t="n">
        <v>19</v>
      </c>
      <c r="C4677" s="6" t="n">
        <v>1.48699</v>
      </c>
      <c r="D4677" s="6" t="n">
        <v>0.01558</v>
      </c>
      <c r="E4677" s="6">
        <f>C4677*sel_scale</f>
        <v/>
      </c>
      <c r="F4677" s="6">
        <f>IF(AND(B4677&gt;=10,B4677&lt;=14),sel_ev_daily*sel_dayshare/5,IF(OR(B4677&gt;=22,B4677&lt;=5),sel_ev_daily*(1-sel_dayshare)/8,0))</f>
        <v/>
      </c>
    </row>
    <row r="4678">
      <c r="A4678" s="6" t="inlineStr">
        <is>
          <t>2013-01-11</t>
        </is>
      </c>
      <c r="B4678" s="6" t="n">
        <v>20</v>
      </c>
      <c r="C4678" s="6" t="n">
        <v>1.48345</v>
      </c>
      <c r="D4678" s="6" t="n">
        <v>0.00013</v>
      </c>
      <c r="E4678" s="6">
        <f>C4678*sel_scale</f>
        <v/>
      </c>
      <c r="F4678" s="6">
        <f>IF(AND(B4678&gt;=10,B4678&lt;=14),sel_ev_daily*sel_dayshare/5,IF(OR(B4678&gt;=22,B4678&lt;=5),sel_ev_daily*(1-sel_dayshare)/8,0))</f>
        <v/>
      </c>
    </row>
    <row r="4679">
      <c r="A4679" s="6" t="inlineStr">
        <is>
          <t>2013-01-11</t>
        </is>
      </c>
      <c r="B4679" s="6" t="n">
        <v>21</v>
      </c>
      <c r="C4679" s="6" t="n">
        <v>1.36654</v>
      </c>
      <c r="D4679" s="6" t="n">
        <v>8.000000000000001e-05</v>
      </c>
      <c r="E4679" s="6">
        <f>C4679*sel_scale</f>
        <v/>
      </c>
      <c r="F4679" s="6">
        <f>IF(AND(B4679&gt;=10,B4679&lt;=14),sel_ev_daily*sel_dayshare/5,IF(OR(B4679&gt;=22,B4679&lt;=5),sel_ev_daily*(1-sel_dayshare)/8,0))</f>
        <v/>
      </c>
    </row>
    <row r="4680">
      <c r="A4680" s="6" t="inlineStr">
        <is>
          <t>2013-01-11</t>
        </is>
      </c>
      <c r="B4680" s="6" t="n">
        <v>22</v>
      </c>
      <c r="C4680" s="6" t="n">
        <v>1.20934</v>
      </c>
      <c r="D4680" s="6" t="n">
        <v>0.00012</v>
      </c>
      <c r="E4680" s="6">
        <f>C4680*sel_scale</f>
        <v/>
      </c>
      <c r="F4680" s="6">
        <f>IF(AND(B4680&gt;=10,B4680&lt;=14),sel_ev_daily*sel_dayshare/5,IF(OR(B4680&gt;=22,B4680&lt;=5),sel_ev_daily*(1-sel_dayshare)/8,0))</f>
        <v/>
      </c>
    </row>
    <row r="4681">
      <c r="A4681" s="6" t="inlineStr">
        <is>
          <t>2013-01-11</t>
        </is>
      </c>
      <c r="B4681" s="6" t="n">
        <v>23</v>
      </c>
      <c r="C4681" s="6" t="n">
        <v>1.14644</v>
      </c>
      <c r="D4681" s="6" t="n">
        <v>0.00018</v>
      </c>
      <c r="E4681" s="6">
        <f>C4681*sel_scale</f>
        <v/>
      </c>
      <c r="F4681" s="6">
        <f>IF(AND(B4681&gt;=10,B4681&lt;=14),sel_ev_daily*sel_dayshare/5,IF(OR(B4681&gt;=22,B4681&lt;=5),sel_ev_daily*(1-sel_dayshare)/8,0))</f>
        <v/>
      </c>
    </row>
    <row r="4682">
      <c r="A4682" s="6" t="inlineStr">
        <is>
          <t>2013-01-12</t>
        </is>
      </c>
      <c r="B4682" s="6" t="n">
        <v>0</v>
      </c>
      <c r="C4682" s="6" t="n">
        <v>1.05793</v>
      </c>
      <c r="D4682" s="6" t="n">
        <v>3e-05</v>
      </c>
      <c r="E4682" s="6">
        <f>C4682*sel_scale</f>
        <v/>
      </c>
      <c r="F4682" s="6">
        <f>IF(AND(B4682&gt;=10,B4682&lt;=14),sel_ev_daily*sel_dayshare/5,IF(OR(B4682&gt;=22,B4682&lt;=5),sel_ev_daily*(1-sel_dayshare)/8,0))</f>
        <v/>
      </c>
    </row>
    <row r="4683">
      <c r="A4683" s="6" t="inlineStr">
        <is>
          <t>2013-01-12</t>
        </is>
      </c>
      <c r="B4683" s="6" t="n">
        <v>1</v>
      </c>
      <c r="C4683" s="6" t="n">
        <v>0.89095</v>
      </c>
      <c r="D4683" s="6" t="n">
        <v>6e-05</v>
      </c>
      <c r="E4683" s="6">
        <f>C4683*sel_scale</f>
        <v/>
      </c>
      <c r="F4683" s="6">
        <f>IF(AND(B4683&gt;=10,B4683&lt;=14),sel_ev_daily*sel_dayshare/5,IF(OR(B4683&gt;=22,B4683&lt;=5),sel_ev_daily*(1-sel_dayshare)/8,0))</f>
        <v/>
      </c>
    </row>
    <row r="4684">
      <c r="A4684" s="6" t="inlineStr">
        <is>
          <t>2013-01-12</t>
        </is>
      </c>
      <c r="B4684" s="6" t="n">
        <v>2</v>
      </c>
      <c r="C4684" s="6" t="n">
        <v>0.66804</v>
      </c>
      <c r="D4684" s="6" t="n">
        <v>4e-05</v>
      </c>
      <c r="E4684" s="6">
        <f>C4684*sel_scale</f>
        <v/>
      </c>
      <c r="F4684" s="6">
        <f>IF(AND(B4684&gt;=10,B4684&lt;=14),sel_ev_daily*sel_dayshare/5,IF(OR(B4684&gt;=22,B4684&lt;=5),sel_ev_daily*(1-sel_dayshare)/8,0))</f>
        <v/>
      </c>
    </row>
    <row r="4685">
      <c r="A4685" s="6" t="inlineStr">
        <is>
          <t>2013-01-12</t>
        </is>
      </c>
      <c r="B4685" s="6" t="n">
        <v>3</v>
      </c>
      <c r="C4685" s="6" t="n">
        <v>0.55593</v>
      </c>
      <c r="D4685" s="6" t="n">
        <v>6e-05</v>
      </c>
      <c r="E4685" s="6">
        <f>C4685*sel_scale</f>
        <v/>
      </c>
      <c r="F4685" s="6">
        <f>IF(AND(B4685&gt;=10,B4685&lt;=14),sel_ev_daily*sel_dayshare/5,IF(OR(B4685&gt;=22,B4685&lt;=5),sel_ev_daily*(1-sel_dayshare)/8,0))</f>
        <v/>
      </c>
    </row>
    <row r="4686">
      <c r="A4686" s="6" t="inlineStr">
        <is>
          <t>2013-01-12</t>
        </is>
      </c>
      <c r="B4686" s="6" t="n">
        <v>4</v>
      </c>
      <c r="C4686" s="6" t="n">
        <v>0.5311399999999999</v>
      </c>
      <c r="D4686" s="6" t="n">
        <v>5e-05</v>
      </c>
      <c r="E4686" s="6">
        <f>C4686*sel_scale</f>
        <v/>
      </c>
      <c r="F4686" s="6">
        <f>IF(AND(B4686&gt;=10,B4686&lt;=14),sel_ev_daily*sel_dayshare/5,IF(OR(B4686&gt;=22,B4686&lt;=5),sel_ev_daily*(1-sel_dayshare)/8,0))</f>
        <v/>
      </c>
    </row>
    <row r="4687">
      <c r="A4687" s="6" t="inlineStr">
        <is>
          <t>2013-01-12</t>
        </is>
      </c>
      <c r="B4687" s="6" t="n">
        <v>5</v>
      </c>
      <c r="C4687" s="6" t="n">
        <v>0.53653</v>
      </c>
      <c r="D4687" s="6" t="n">
        <v>4e-05</v>
      </c>
      <c r="E4687" s="6">
        <f>C4687*sel_scale</f>
        <v/>
      </c>
      <c r="F4687" s="6">
        <f>IF(AND(B4687&gt;=10,B4687&lt;=14),sel_ev_daily*sel_dayshare/5,IF(OR(B4687&gt;=22,B4687&lt;=5),sel_ev_daily*(1-sel_dayshare)/8,0))</f>
        <v/>
      </c>
    </row>
    <row r="4688">
      <c r="A4688" s="6" t="inlineStr">
        <is>
          <t>2013-01-12</t>
        </is>
      </c>
      <c r="B4688" s="6" t="n">
        <v>6</v>
      </c>
      <c r="C4688" s="6" t="n">
        <v>0.5574</v>
      </c>
      <c r="D4688" s="6" t="n">
        <v>0.01335</v>
      </c>
      <c r="E4688" s="6">
        <f>C4688*sel_scale</f>
        <v/>
      </c>
      <c r="F4688" s="6">
        <f>IF(AND(B4688&gt;=10,B4688&lt;=14),sel_ev_daily*sel_dayshare/5,IF(OR(B4688&gt;=22,B4688&lt;=5),sel_ev_daily*(1-sel_dayshare)/8,0))</f>
        <v/>
      </c>
    </row>
    <row r="4689">
      <c r="A4689" s="6" t="inlineStr">
        <is>
          <t>2013-01-12</t>
        </is>
      </c>
      <c r="B4689" s="6" t="n">
        <v>7</v>
      </c>
      <c r="C4689" s="6" t="n">
        <v>0.62664</v>
      </c>
      <c r="D4689" s="6" t="n">
        <v>0.10534</v>
      </c>
      <c r="E4689" s="6">
        <f>C4689*sel_scale</f>
        <v/>
      </c>
      <c r="F4689" s="6">
        <f>IF(AND(B4689&gt;=10,B4689&lt;=14),sel_ev_daily*sel_dayshare/5,IF(OR(B4689&gt;=22,B4689&lt;=5),sel_ev_daily*(1-sel_dayshare)/8,0))</f>
        <v/>
      </c>
    </row>
    <row r="4690">
      <c r="A4690" s="6" t="inlineStr">
        <is>
          <t>2013-01-12</t>
        </is>
      </c>
      <c r="B4690" s="6" t="n">
        <v>8</v>
      </c>
      <c r="C4690" s="6" t="n">
        <v>0.80476</v>
      </c>
      <c r="D4690" s="6" t="n">
        <v>0.21651</v>
      </c>
      <c r="E4690" s="6">
        <f>C4690*sel_scale</f>
        <v/>
      </c>
      <c r="F4690" s="6">
        <f>IF(AND(B4690&gt;=10,B4690&lt;=14),sel_ev_daily*sel_dayshare/5,IF(OR(B4690&gt;=22,B4690&lt;=5),sel_ev_daily*(1-sel_dayshare)/8,0))</f>
        <v/>
      </c>
    </row>
    <row r="4691">
      <c r="A4691" s="6" t="inlineStr">
        <is>
          <t>2013-01-12</t>
        </is>
      </c>
      <c r="B4691" s="6" t="n">
        <v>9</v>
      </c>
      <c r="C4691" s="6" t="n">
        <v>1.0263</v>
      </c>
      <c r="D4691" s="6" t="n">
        <v>0.2733</v>
      </c>
      <c r="E4691" s="6">
        <f>C4691*sel_scale</f>
        <v/>
      </c>
      <c r="F4691" s="6">
        <f>IF(AND(B4691&gt;=10,B4691&lt;=14),sel_ev_daily*sel_dayshare/5,IF(OR(B4691&gt;=22,B4691&lt;=5),sel_ev_daily*(1-sel_dayshare)/8,0))</f>
        <v/>
      </c>
    </row>
    <row r="4692">
      <c r="A4692" s="6" t="inlineStr">
        <is>
          <t>2013-01-12</t>
        </is>
      </c>
      <c r="B4692" s="6" t="n">
        <v>10</v>
      </c>
      <c r="C4692" s="6" t="n">
        <v>1.26717</v>
      </c>
      <c r="D4692" s="6" t="n">
        <v>0.2498</v>
      </c>
      <c r="E4692" s="6">
        <f>C4692*sel_scale</f>
        <v/>
      </c>
      <c r="F4692" s="6">
        <f>IF(AND(B4692&gt;=10,B4692&lt;=14),sel_ev_daily*sel_dayshare/5,IF(OR(B4692&gt;=22,B4692&lt;=5),sel_ev_daily*(1-sel_dayshare)/8,0))</f>
        <v/>
      </c>
    </row>
    <row r="4693">
      <c r="A4693" s="6" t="inlineStr">
        <is>
          <t>2013-01-12</t>
        </is>
      </c>
      <c r="B4693" s="6" t="n">
        <v>11</v>
      </c>
      <c r="C4693" s="6" t="n">
        <v>1.36715</v>
      </c>
      <c r="D4693" s="6" t="n">
        <v>0.16388</v>
      </c>
      <c r="E4693" s="6">
        <f>C4693*sel_scale</f>
        <v/>
      </c>
      <c r="F4693" s="6">
        <f>IF(AND(B4693&gt;=10,B4693&lt;=14),sel_ev_daily*sel_dayshare/5,IF(OR(B4693&gt;=22,B4693&lt;=5),sel_ev_daily*(1-sel_dayshare)/8,0))</f>
        <v/>
      </c>
    </row>
    <row r="4694">
      <c r="A4694" s="6" t="inlineStr">
        <is>
          <t>2013-01-12</t>
        </is>
      </c>
      <c r="B4694" s="6" t="n">
        <v>12</v>
      </c>
      <c r="C4694" s="6" t="n">
        <v>1.37877</v>
      </c>
      <c r="D4694" s="6" t="n">
        <v>0.18912</v>
      </c>
      <c r="E4694" s="6">
        <f>C4694*sel_scale</f>
        <v/>
      </c>
      <c r="F4694" s="6">
        <f>IF(AND(B4694&gt;=10,B4694&lt;=14),sel_ev_daily*sel_dayshare/5,IF(OR(B4694&gt;=22,B4694&lt;=5),sel_ev_daily*(1-sel_dayshare)/8,0))</f>
        <v/>
      </c>
    </row>
    <row r="4695">
      <c r="A4695" s="6" t="inlineStr">
        <is>
          <t>2013-01-12</t>
        </is>
      </c>
      <c r="B4695" s="6" t="n">
        <v>13</v>
      </c>
      <c r="C4695" s="6" t="n">
        <v>1.52524</v>
      </c>
      <c r="D4695" s="6" t="n">
        <v>0.39129</v>
      </c>
      <c r="E4695" s="6">
        <f>C4695*sel_scale</f>
        <v/>
      </c>
      <c r="F4695" s="6">
        <f>IF(AND(B4695&gt;=10,B4695&lt;=14),sel_ev_daily*sel_dayshare/5,IF(OR(B4695&gt;=22,B4695&lt;=5),sel_ev_daily*(1-sel_dayshare)/8,0))</f>
        <v/>
      </c>
    </row>
    <row r="4696">
      <c r="A4696" s="6" t="inlineStr">
        <is>
          <t>2013-01-12</t>
        </is>
      </c>
      <c r="B4696" s="6" t="n">
        <v>14</v>
      </c>
      <c r="C4696" s="6" t="n">
        <v>1.56603</v>
      </c>
      <c r="D4696" s="6" t="n">
        <v>0.55304</v>
      </c>
      <c r="E4696" s="6">
        <f>C4696*sel_scale</f>
        <v/>
      </c>
      <c r="F4696" s="6">
        <f>IF(AND(B4696&gt;=10,B4696&lt;=14),sel_ev_daily*sel_dayshare/5,IF(OR(B4696&gt;=22,B4696&lt;=5),sel_ev_daily*(1-sel_dayshare)/8,0))</f>
        <v/>
      </c>
    </row>
    <row r="4697">
      <c r="A4697" s="6" t="inlineStr">
        <is>
          <t>2013-01-12</t>
        </is>
      </c>
      <c r="B4697" s="6" t="n">
        <v>15</v>
      </c>
      <c r="C4697" s="6" t="n">
        <v>1.53071</v>
      </c>
      <c r="D4697" s="6" t="n">
        <v>0.45743</v>
      </c>
      <c r="E4697" s="6">
        <f>C4697*sel_scale</f>
        <v/>
      </c>
      <c r="F4697" s="6">
        <f>IF(AND(B4697&gt;=10,B4697&lt;=14),sel_ev_daily*sel_dayshare/5,IF(OR(B4697&gt;=22,B4697&lt;=5),sel_ev_daily*(1-sel_dayshare)/8,0))</f>
        <v/>
      </c>
    </row>
    <row r="4698">
      <c r="A4698" s="6" t="inlineStr">
        <is>
          <t>2013-01-12</t>
        </is>
      </c>
      <c r="B4698" s="6" t="n">
        <v>16</v>
      </c>
      <c r="C4698" s="6" t="n">
        <v>1.36076</v>
      </c>
      <c r="D4698" s="6" t="n">
        <v>0.23866</v>
      </c>
      <c r="E4698" s="6">
        <f>C4698*sel_scale</f>
        <v/>
      </c>
      <c r="F4698" s="6">
        <f>IF(AND(B4698&gt;=10,B4698&lt;=14),sel_ev_daily*sel_dayshare/5,IF(OR(B4698&gt;=22,B4698&lt;=5),sel_ev_daily*(1-sel_dayshare)/8,0))</f>
        <v/>
      </c>
    </row>
    <row r="4699">
      <c r="A4699" s="6" t="inlineStr">
        <is>
          <t>2013-01-12</t>
        </is>
      </c>
      <c r="B4699" s="6" t="n">
        <v>17</v>
      </c>
      <c r="C4699" s="6" t="n">
        <v>1.14626</v>
      </c>
      <c r="D4699" s="6" t="n">
        <v>0.1514</v>
      </c>
      <c r="E4699" s="6">
        <f>C4699*sel_scale</f>
        <v/>
      </c>
      <c r="F4699" s="6">
        <f>IF(AND(B4699&gt;=10,B4699&lt;=14),sel_ev_daily*sel_dayshare/5,IF(OR(B4699&gt;=22,B4699&lt;=5),sel_ev_daily*(1-sel_dayshare)/8,0))</f>
        <v/>
      </c>
    </row>
    <row r="4700">
      <c r="A4700" s="6" t="inlineStr">
        <is>
          <t>2013-01-12</t>
        </is>
      </c>
      <c r="B4700" s="6" t="n">
        <v>18</v>
      </c>
      <c r="C4700" s="6" t="n">
        <v>0.93454</v>
      </c>
      <c r="D4700" s="6" t="n">
        <v>0.06533</v>
      </c>
      <c r="E4700" s="6">
        <f>C4700*sel_scale</f>
        <v/>
      </c>
      <c r="F4700" s="6">
        <f>IF(AND(B4700&gt;=10,B4700&lt;=14),sel_ev_daily*sel_dayshare/5,IF(OR(B4700&gt;=22,B4700&lt;=5),sel_ev_daily*(1-sel_dayshare)/8,0))</f>
        <v/>
      </c>
    </row>
    <row r="4701">
      <c r="A4701" s="6" t="inlineStr">
        <is>
          <t>2013-01-12</t>
        </is>
      </c>
      <c r="B4701" s="6" t="n">
        <v>19</v>
      </c>
      <c r="C4701" s="6" t="n">
        <v>0.83126</v>
      </c>
      <c r="D4701" s="6" t="n">
        <v>0.01994</v>
      </c>
      <c r="E4701" s="6">
        <f>C4701*sel_scale</f>
        <v/>
      </c>
      <c r="F4701" s="6">
        <f>IF(AND(B4701&gt;=10,B4701&lt;=14),sel_ev_daily*sel_dayshare/5,IF(OR(B4701&gt;=22,B4701&lt;=5),sel_ev_daily*(1-sel_dayshare)/8,0))</f>
        <v/>
      </c>
    </row>
    <row r="4702">
      <c r="A4702" s="6" t="inlineStr">
        <is>
          <t>2013-01-12</t>
        </is>
      </c>
      <c r="B4702" s="6" t="n">
        <v>20</v>
      </c>
      <c r="C4702" s="6" t="n">
        <v>0.80319</v>
      </c>
      <c r="D4702" s="6" t="n">
        <v>9.000000000000001e-05</v>
      </c>
      <c r="E4702" s="6">
        <f>C4702*sel_scale</f>
        <v/>
      </c>
      <c r="F4702" s="6">
        <f>IF(AND(B4702&gt;=10,B4702&lt;=14),sel_ev_daily*sel_dayshare/5,IF(OR(B4702&gt;=22,B4702&lt;=5),sel_ev_daily*(1-sel_dayshare)/8,0))</f>
        <v/>
      </c>
    </row>
    <row r="4703">
      <c r="A4703" s="6" t="inlineStr">
        <is>
          <t>2013-01-12</t>
        </is>
      </c>
      <c r="B4703" s="6" t="n">
        <v>21</v>
      </c>
      <c r="C4703" s="6" t="n">
        <v>0.7859699999999999</v>
      </c>
      <c r="D4703" s="6" t="n">
        <v>8.000000000000001e-05</v>
      </c>
      <c r="E4703" s="6">
        <f>C4703*sel_scale</f>
        <v/>
      </c>
      <c r="F4703" s="6">
        <f>IF(AND(B4703&gt;=10,B4703&lt;=14),sel_ev_daily*sel_dayshare/5,IF(OR(B4703&gt;=22,B4703&lt;=5),sel_ev_daily*(1-sel_dayshare)/8,0))</f>
        <v/>
      </c>
    </row>
    <row r="4704">
      <c r="A4704" s="6" t="inlineStr">
        <is>
          <t>2013-01-12</t>
        </is>
      </c>
      <c r="B4704" s="6" t="n">
        <v>22</v>
      </c>
      <c r="C4704" s="6" t="n">
        <v>0.80599</v>
      </c>
      <c r="D4704" s="6" t="n">
        <v>9.000000000000001e-05</v>
      </c>
      <c r="E4704" s="6">
        <f>C4704*sel_scale</f>
        <v/>
      </c>
      <c r="F4704" s="6">
        <f>IF(AND(B4704&gt;=10,B4704&lt;=14),sel_ev_daily*sel_dayshare/5,IF(OR(B4704&gt;=22,B4704&lt;=5),sel_ev_daily*(1-sel_dayshare)/8,0))</f>
        <v/>
      </c>
    </row>
    <row r="4705">
      <c r="A4705" s="6" t="inlineStr">
        <is>
          <t>2013-01-12</t>
        </is>
      </c>
      <c r="B4705" s="6" t="n">
        <v>23</v>
      </c>
      <c r="C4705" s="6" t="n">
        <v>0.76064</v>
      </c>
      <c r="D4705" s="6" t="n">
        <v>4e-05</v>
      </c>
      <c r="E4705" s="6">
        <f>C4705*sel_scale</f>
        <v/>
      </c>
      <c r="F4705" s="6">
        <f>IF(AND(B4705&gt;=10,B4705&lt;=14),sel_ev_daily*sel_dayshare/5,IF(OR(B4705&gt;=22,B4705&lt;=5),sel_ev_daily*(1-sel_dayshare)/8,0))</f>
        <v/>
      </c>
    </row>
    <row r="4706">
      <c r="A4706" s="6" t="inlineStr">
        <is>
          <t>2013-01-13</t>
        </is>
      </c>
      <c r="B4706" s="6" t="n">
        <v>0</v>
      </c>
      <c r="C4706" s="6" t="n">
        <v>0.7764799999999999</v>
      </c>
      <c r="D4706" s="6" t="n">
        <v>0.00012</v>
      </c>
      <c r="E4706" s="6">
        <f>C4706*sel_scale</f>
        <v/>
      </c>
      <c r="F4706" s="6">
        <f>IF(AND(B4706&gt;=10,B4706&lt;=14),sel_ev_daily*sel_dayshare/5,IF(OR(B4706&gt;=22,B4706&lt;=5),sel_ev_daily*(1-sel_dayshare)/8,0))</f>
        <v/>
      </c>
    </row>
    <row r="4707">
      <c r="A4707" s="6" t="inlineStr">
        <is>
          <t>2013-01-13</t>
        </is>
      </c>
      <c r="B4707" s="6" t="n">
        <v>1</v>
      </c>
      <c r="C4707" s="6" t="n">
        <v>0.74932</v>
      </c>
      <c r="D4707" s="6" t="n">
        <v>0.0001</v>
      </c>
      <c r="E4707" s="6">
        <f>C4707*sel_scale</f>
        <v/>
      </c>
      <c r="F4707" s="6">
        <f>IF(AND(B4707&gt;=10,B4707&lt;=14),sel_ev_daily*sel_dayshare/5,IF(OR(B4707&gt;=22,B4707&lt;=5),sel_ev_daily*(1-sel_dayshare)/8,0))</f>
        <v/>
      </c>
    </row>
    <row r="4708">
      <c r="A4708" s="6" t="inlineStr">
        <is>
          <t>2013-01-13</t>
        </is>
      </c>
      <c r="B4708" s="6" t="n">
        <v>2</v>
      </c>
      <c r="C4708" s="6" t="n">
        <v>0.48997</v>
      </c>
      <c r="D4708" s="6" t="n">
        <v>0.0001</v>
      </c>
      <c r="E4708" s="6">
        <f>C4708*sel_scale</f>
        <v/>
      </c>
      <c r="F4708" s="6">
        <f>IF(AND(B4708&gt;=10,B4708&lt;=14),sel_ev_daily*sel_dayshare/5,IF(OR(B4708&gt;=22,B4708&lt;=5),sel_ev_daily*(1-sel_dayshare)/8,0))</f>
        <v/>
      </c>
    </row>
    <row r="4709">
      <c r="A4709" s="6" t="inlineStr">
        <is>
          <t>2013-01-13</t>
        </is>
      </c>
      <c r="B4709" s="6" t="n">
        <v>3</v>
      </c>
      <c r="C4709" s="6" t="n">
        <v>0.45251</v>
      </c>
      <c r="D4709" s="6" t="n">
        <v>6e-05</v>
      </c>
      <c r="E4709" s="6">
        <f>C4709*sel_scale</f>
        <v/>
      </c>
      <c r="F4709" s="6">
        <f>IF(AND(B4709&gt;=10,B4709&lt;=14),sel_ev_daily*sel_dayshare/5,IF(OR(B4709&gt;=22,B4709&lt;=5),sel_ev_daily*(1-sel_dayshare)/8,0))</f>
        <v/>
      </c>
    </row>
    <row r="4710">
      <c r="A4710" s="6" t="inlineStr">
        <is>
          <t>2013-01-13</t>
        </is>
      </c>
      <c r="B4710" s="6" t="n">
        <v>4</v>
      </c>
      <c r="C4710" s="6" t="n">
        <v>0.44171</v>
      </c>
      <c r="D4710" s="6" t="n">
        <v>6.999999999999999e-05</v>
      </c>
      <c r="E4710" s="6">
        <f>C4710*sel_scale</f>
        <v/>
      </c>
      <c r="F4710" s="6">
        <f>IF(AND(B4710&gt;=10,B4710&lt;=14),sel_ev_daily*sel_dayshare/5,IF(OR(B4710&gt;=22,B4710&lt;=5),sel_ev_daily*(1-sel_dayshare)/8,0))</f>
        <v/>
      </c>
    </row>
    <row r="4711">
      <c r="A4711" s="6" t="inlineStr">
        <is>
          <t>2013-01-13</t>
        </is>
      </c>
      <c r="B4711" s="6" t="n">
        <v>5</v>
      </c>
      <c r="C4711" s="6" t="n">
        <v>0.43569</v>
      </c>
      <c r="D4711" s="6" t="n">
        <v>0.00012</v>
      </c>
      <c r="E4711" s="6">
        <f>C4711*sel_scale</f>
        <v/>
      </c>
      <c r="F4711" s="6">
        <f>IF(AND(B4711&gt;=10,B4711&lt;=14),sel_ev_daily*sel_dayshare/5,IF(OR(B4711&gt;=22,B4711&lt;=5),sel_ev_daily*(1-sel_dayshare)/8,0))</f>
        <v/>
      </c>
    </row>
    <row r="4712">
      <c r="A4712" s="6" t="inlineStr">
        <is>
          <t>2013-01-13</t>
        </is>
      </c>
      <c r="B4712" s="6" t="n">
        <v>6</v>
      </c>
      <c r="C4712" s="6" t="n">
        <v>0.48914</v>
      </c>
      <c r="D4712" s="6" t="n">
        <v>0.00354</v>
      </c>
      <c r="E4712" s="6">
        <f>C4712*sel_scale</f>
        <v/>
      </c>
      <c r="F4712" s="6">
        <f>IF(AND(B4712&gt;=10,B4712&lt;=14),sel_ev_daily*sel_dayshare/5,IF(OR(B4712&gt;=22,B4712&lt;=5),sel_ev_daily*(1-sel_dayshare)/8,0))</f>
        <v/>
      </c>
    </row>
    <row r="4713">
      <c r="A4713" s="6" t="inlineStr">
        <is>
          <t>2013-01-13</t>
        </is>
      </c>
      <c r="B4713" s="6" t="n">
        <v>7</v>
      </c>
      <c r="C4713" s="6" t="n">
        <v>0.50113</v>
      </c>
      <c r="D4713" s="6" t="n">
        <v>0.05128</v>
      </c>
      <c r="E4713" s="6">
        <f>C4713*sel_scale</f>
        <v/>
      </c>
      <c r="F4713" s="6">
        <f>IF(AND(B4713&gt;=10,B4713&lt;=14),sel_ev_daily*sel_dayshare/5,IF(OR(B4713&gt;=22,B4713&lt;=5),sel_ev_daily*(1-sel_dayshare)/8,0))</f>
        <v/>
      </c>
    </row>
    <row r="4714">
      <c r="A4714" s="6" t="inlineStr">
        <is>
          <t>2013-01-13</t>
        </is>
      </c>
      <c r="B4714" s="6" t="n">
        <v>8</v>
      </c>
      <c r="C4714" s="6" t="n">
        <v>0.56002</v>
      </c>
      <c r="D4714" s="6" t="n">
        <v>0.12453</v>
      </c>
      <c r="E4714" s="6">
        <f>C4714*sel_scale</f>
        <v/>
      </c>
      <c r="F4714" s="6">
        <f>IF(AND(B4714&gt;=10,B4714&lt;=14),sel_ev_daily*sel_dayshare/5,IF(OR(B4714&gt;=22,B4714&lt;=5),sel_ev_daily*(1-sel_dayshare)/8,0))</f>
        <v/>
      </c>
    </row>
    <row r="4715">
      <c r="A4715" s="6" t="inlineStr">
        <is>
          <t>2013-01-13</t>
        </is>
      </c>
      <c r="B4715" s="6" t="n">
        <v>9</v>
      </c>
      <c r="C4715" s="6" t="n">
        <v>0.60492</v>
      </c>
      <c r="D4715" s="6" t="n">
        <v>0.19671</v>
      </c>
      <c r="E4715" s="6">
        <f>C4715*sel_scale</f>
        <v/>
      </c>
      <c r="F4715" s="6">
        <f>IF(AND(B4715&gt;=10,B4715&lt;=14),sel_ev_daily*sel_dayshare/5,IF(OR(B4715&gt;=22,B4715&lt;=5),sel_ev_daily*(1-sel_dayshare)/8,0))</f>
        <v/>
      </c>
    </row>
    <row r="4716">
      <c r="A4716" s="6" t="inlineStr">
        <is>
          <t>2013-01-13</t>
        </is>
      </c>
      <c r="B4716" s="6" t="n">
        <v>10</v>
      </c>
      <c r="C4716" s="6" t="n">
        <v>0.66693</v>
      </c>
      <c r="D4716" s="6" t="n">
        <v>0.2465</v>
      </c>
      <c r="E4716" s="6">
        <f>C4716*sel_scale</f>
        <v/>
      </c>
      <c r="F4716" s="6">
        <f>IF(AND(B4716&gt;=10,B4716&lt;=14),sel_ev_daily*sel_dayshare/5,IF(OR(B4716&gt;=22,B4716&lt;=5),sel_ev_daily*(1-sel_dayshare)/8,0))</f>
        <v/>
      </c>
    </row>
    <row r="4717">
      <c r="A4717" s="6" t="inlineStr">
        <is>
          <t>2013-01-13</t>
        </is>
      </c>
      <c r="B4717" s="6" t="n">
        <v>11</v>
      </c>
      <c r="C4717" s="6" t="n">
        <v>0.70967</v>
      </c>
      <c r="D4717" s="6" t="n">
        <v>0.28805</v>
      </c>
      <c r="E4717" s="6">
        <f>C4717*sel_scale</f>
        <v/>
      </c>
      <c r="F4717" s="6">
        <f>IF(AND(B4717&gt;=10,B4717&lt;=14),sel_ev_daily*sel_dayshare/5,IF(OR(B4717&gt;=22,B4717&lt;=5),sel_ev_daily*(1-sel_dayshare)/8,0))</f>
        <v/>
      </c>
    </row>
    <row r="4718">
      <c r="A4718" s="6" t="inlineStr">
        <is>
          <t>2013-01-13</t>
        </is>
      </c>
      <c r="B4718" s="6" t="n">
        <v>12</v>
      </c>
      <c r="C4718" s="6" t="n">
        <v>0.73245</v>
      </c>
      <c r="D4718" s="6" t="n">
        <v>0.29525</v>
      </c>
      <c r="E4718" s="6">
        <f>C4718*sel_scale</f>
        <v/>
      </c>
      <c r="F4718" s="6">
        <f>IF(AND(B4718&gt;=10,B4718&lt;=14),sel_ev_daily*sel_dayshare/5,IF(OR(B4718&gt;=22,B4718&lt;=5),sel_ev_daily*(1-sel_dayshare)/8,0))</f>
        <v/>
      </c>
    </row>
    <row r="4719">
      <c r="A4719" s="6" t="inlineStr">
        <is>
          <t>2013-01-13</t>
        </is>
      </c>
      <c r="B4719" s="6" t="n">
        <v>13</v>
      </c>
      <c r="C4719" s="6" t="n">
        <v>0.71932</v>
      </c>
      <c r="D4719" s="6" t="n">
        <v>0.28146</v>
      </c>
      <c r="E4719" s="6">
        <f>C4719*sel_scale</f>
        <v/>
      </c>
      <c r="F4719" s="6">
        <f>IF(AND(B4719&gt;=10,B4719&lt;=14),sel_ev_daily*sel_dayshare/5,IF(OR(B4719&gt;=22,B4719&lt;=5),sel_ev_daily*(1-sel_dayshare)/8,0))</f>
        <v/>
      </c>
    </row>
    <row r="4720">
      <c r="A4720" s="6" t="inlineStr">
        <is>
          <t>2013-01-13</t>
        </is>
      </c>
      <c r="B4720" s="6" t="n">
        <v>14</v>
      </c>
      <c r="C4720" s="6" t="n">
        <v>0.72853</v>
      </c>
      <c r="D4720" s="6" t="n">
        <v>0.18893</v>
      </c>
      <c r="E4720" s="6">
        <f>C4720*sel_scale</f>
        <v/>
      </c>
      <c r="F4720" s="6">
        <f>IF(AND(B4720&gt;=10,B4720&lt;=14),sel_ev_daily*sel_dayshare/5,IF(OR(B4720&gt;=22,B4720&lt;=5),sel_ev_daily*(1-sel_dayshare)/8,0))</f>
        <v/>
      </c>
    </row>
    <row r="4721">
      <c r="A4721" s="6" t="inlineStr">
        <is>
          <t>2013-01-13</t>
        </is>
      </c>
      <c r="B4721" s="6" t="n">
        <v>15</v>
      </c>
      <c r="C4721" s="6" t="n">
        <v>0.77119</v>
      </c>
      <c r="D4721" s="6" t="n">
        <v>0.16654</v>
      </c>
      <c r="E4721" s="6">
        <f>C4721*sel_scale</f>
        <v/>
      </c>
      <c r="F4721" s="6">
        <f>IF(AND(B4721&gt;=10,B4721&lt;=14),sel_ev_daily*sel_dayshare/5,IF(OR(B4721&gt;=22,B4721&lt;=5),sel_ev_daily*(1-sel_dayshare)/8,0))</f>
        <v/>
      </c>
    </row>
    <row r="4722">
      <c r="A4722" s="6" t="inlineStr">
        <is>
          <t>2013-01-13</t>
        </is>
      </c>
      <c r="B4722" s="6" t="n">
        <v>16</v>
      </c>
      <c r="C4722" s="6" t="n">
        <v>0.75285</v>
      </c>
      <c r="D4722" s="6" t="n">
        <v>0.06236</v>
      </c>
      <c r="E4722" s="6">
        <f>C4722*sel_scale</f>
        <v/>
      </c>
      <c r="F4722" s="6">
        <f>IF(AND(B4722&gt;=10,B4722&lt;=14),sel_ev_daily*sel_dayshare/5,IF(OR(B4722&gt;=22,B4722&lt;=5),sel_ev_daily*(1-sel_dayshare)/8,0))</f>
        <v/>
      </c>
    </row>
    <row r="4723">
      <c r="A4723" s="6" t="inlineStr">
        <is>
          <t>2013-01-13</t>
        </is>
      </c>
      <c r="B4723" s="6" t="n">
        <v>17</v>
      </c>
      <c r="C4723" s="6" t="n">
        <v>0.85845</v>
      </c>
      <c r="D4723" s="6" t="n">
        <v>0.01396</v>
      </c>
      <c r="E4723" s="6">
        <f>C4723*sel_scale</f>
        <v/>
      </c>
      <c r="F4723" s="6">
        <f>IF(AND(B4723&gt;=10,B4723&lt;=14),sel_ev_daily*sel_dayshare/5,IF(OR(B4723&gt;=22,B4723&lt;=5),sel_ev_daily*(1-sel_dayshare)/8,0))</f>
        <v/>
      </c>
    </row>
    <row r="4724">
      <c r="A4724" s="6" t="inlineStr">
        <is>
          <t>2013-01-13</t>
        </is>
      </c>
      <c r="B4724" s="6" t="n">
        <v>18</v>
      </c>
      <c r="C4724" s="6" t="n">
        <v>0.9039</v>
      </c>
      <c r="D4724" s="6" t="n">
        <v>0.00173</v>
      </c>
      <c r="E4724" s="6">
        <f>C4724*sel_scale</f>
        <v/>
      </c>
      <c r="F4724" s="6">
        <f>IF(AND(B4724&gt;=10,B4724&lt;=14),sel_ev_daily*sel_dayshare/5,IF(OR(B4724&gt;=22,B4724&lt;=5),sel_ev_daily*(1-sel_dayshare)/8,0))</f>
        <v/>
      </c>
    </row>
    <row r="4725">
      <c r="A4725" s="6" t="inlineStr">
        <is>
          <t>2013-01-13</t>
        </is>
      </c>
      <c r="B4725" s="6" t="n">
        <v>19</v>
      </c>
      <c r="C4725" s="6" t="n">
        <v>0.87462</v>
      </c>
      <c r="D4725" s="6" t="n">
        <v>0.00041</v>
      </c>
      <c r="E4725" s="6">
        <f>C4725*sel_scale</f>
        <v/>
      </c>
      <c r="F4725" s="6">
        <f>IF(AND(B4725&gt;=10,B4725&lt;=14),sel_ev_daily*sel_dayshare/5,IF(OR(B4725&gt;=22,B4725&lt;=5),sel_ev_daily*(1-sel_dayshare)/8,0))</f>
        <v/>
      </c>
    </row>
    <row r="4726">
      <c r="A4726" s="6" t="inlineStr">
        <is>
          <t>2013-01-13</t>
        </is>
      </c>
      <c r="B4726" s="6" t="n">
        <v>20</v>
      </c>
      <c r="C4726" s="6" t="n">
        <v>0.8168</v>
      </c>
      <c r="D4726" s="6" t="n">
        <v>0.00019</v>
      </c>
      <c r="E4726" s="6">
        <f>C4726*sel_scale</f>
        <v/>
      </c>
      <c r="F4726" s="6">
        <f>IF(AND(B4726&gt;=10,B4726&lt;=14),sel_ev_daily*sel_dayshare/5,IF(OR(B4726&gt;=22,B4726&lt;=5),sel_ev_daily*(1-sel_dayshare)/8,0))</f>
        <v/>
      </c>
    </row>
    <row r="4727">
      <c r="A4727" s="6" t="inlineStr">
        <is>
          <t>2013-01-13</t>
        </is>
      </c>
      <c r="B4727" s="6" t="n">
        <v>21</v>
      </c>
      <c r="C4727" s="6" t="n">
        <v>0.74436</v>
      </c>
      <c r="D4727" s="6" t="n">
        <v>9.000000000000001e-05</v>
      </c>
      <c r="E4727" s="6">
        <f>C4727*sel_scale</f>
        <v/>
      </c>
      <c r="F4727" s="6">
        <f>IF(AND(B4727&gt;=10,B4727&lt;=14),sel_ev_daily*sel_dayshare/5,IF(OR(B4727&gt;=22,B4727&lt;=5),sel_ev_daily*(1-sel_dayshare)/8,0))</f>
        <v/>
      </c>
    </row>
    <row r="4728">
      <c r="A4728" s="6" t="inlineStr">
        <is>
          <t>2013-01-13</t>
        </is>
      </c>
      <c r="B4728" s="6" t="n">
        <v>22</v>
      </c>
      <c r="C4728" s="6" t="n">
        <v>0.71293</v>
      </c>
      <c r="D4728" s="6" t="n">
        <v>0.0001</v>
      </c>
      <c r="E4728" s="6">
        <f>C4728*sel_scale</f>
        <v/>
      </c>
      <c r="F4728" s="6">
        <f>IF(AND(B4728&gt;=10,B4728&lt;=14),sel_ev_daily*sel_dayshare/5,IF(OR(B4728&gt;=22,B4728&lt;=5),sel_ev_daily*(1-sel_dayshare)/8,0))</f>
        <v/>
      </c>
    </row>
    <row r="4729">
      <c r="A4729" s="6" t="inlineStr">
        <is>
          <t>2013-01-13</t>
        </is>
      </c>
      <c r="B4729" s="6" t="n">
        <v>23</v>
      </c>
      <c r="C4729" s="6" t="n">
        <v>0.66942</v>
      </c>
      <c r="D4729" s="6" t="n">
        <v>6.999999999999999e-05</v>
      </c>
      <c r="E4729" s="6">
        <f>C4729*sel_scale</f>
        <v/>
      </c>
      <c r="F4729" s="6">
        <f>IF(AND(B4729&gt;=10,B4729&lt;=14),sel_ev_daily*sel_dayshare/5,IF(OR(B4729&gt;=22,B4729&lt;=5),sel_ev_daily*(1-sel_dayshare)/8,0))</f>
        <v/>
      </c>
    </row>
    <row r="4730">
      <c r="A4730" s="6" t="inlineStr">
        <is>
          <t>2013-01-14</t>
        </is>
      </c>
      <c r="B4730" s="6" t="n">
        <v>0</v>
      </c>
      <c r="C4730" s="6" t="n">
        <v>0.76697</v>
      </c>
      <c r="D4730" s="6" t="n">
        <v>0.00015</v>
      </c>
      <c r="E4730" s="6">
        <f>C4730*sel_scale</f>
        <v/>
      </c>
      <c r="F4730" s="6">
        <f>IF(AND(B4730&gt;=10,B4730&lt;=14),sel_ev_daily*sel_dayshare/5,IF(OR(B4730&gt;=22,B4730&lt;=5),sel_ev_daily*(1-sel_dayshare)/8,0))</f>
        <v/>
      </c>
    </row>
    <row r="4731">
      <c r="A4731" s="6" t="inlineStr">
        <is>
          <t>2013-01-14</t>
        </is>
      </c>
      <c r="B4731" s="6" t="n">
        <v>1</v>
      </c>
      <c r="C4731" s="6" t="n">
        <v>0.75557</v>
      </c>
      <c r="D4731" s="6" t="n">
        <v>6.999999999999999e-05</v>
      </c>
      <c r="E4731" s="6">
        <f>C4731*sel_scale</f>
        <v/>
      </c>
      <c r="F4731" s="6">
        <f>IF(AND(B4731&gt;=10,B4731&lt;=14),sel_ev_daily*sel_dayshare/5,IF(OR(B4731&gt;=22,B4731&lt;=5),sel_ev_daily*(1-sel_dayshare)/8,0))</f>
        <v/>
      </c>
    </row>
    <row r="4732">
      <c r="A4732" s="6" t="inlineStr">
        <is>
          <t>2013-01-14</t>
        </is>
      </c>
      <c r="B4732" s="6" t="n">
        <v>2</v>
      </c>
      <c r="C4732" s="6" t="n">
        <v>0.5235</v>
      </c>
      <c r="D4732" s="6" t="n">
        <v>0</v>
      </c>
      <c r="E4732" s="6">
        <f>C4732*sel_scale</f>
        <v/>
      </c>
      <c r="F4732" s="6">
        <f>IF(AND(B4732&gt;=10,B4732&lt;=14),sel_ev_daily*sel_dayshare/5,IF(OR(B4732&gt;=22,B4732&lt;=5),sel_ev_daily*(1-sel_dayshare)/8,0))</f>
        <v/>
      </c>
    </row>
    <row r="4733">
      <c r="A4733" s="6" t="inlineStr">
        <is>
          <t>2013-01-14</t>
        </is>
      </c>
      <c r="B4733" s="6" t="n">
        <v>3</v>
      </c>
      <c r="C4733" s="6" t="n">
        <v>0.41361</v>
      </c>
      <c r="D4733" s="6" t="n">
        <v>6.999999999999999e-05</v>
      </c>
      <c r="E4733" s="6">
        <f>C4733*sel_scale</f>
        <v/>
      </c>
      <c r="F4733" s="6">
        <f>IF(AND(B4733&gt;=10,B4733&lt;=14),sel_ev_daily*sel_dayshare/5,IF(OR(B4733&gt;=22,B4733&lt;=5),sel_ev_daily*(1-sel_dayshare)/8,0))</f>
        <v/>
      </c>
    </row>
    <row r="4734">
      <c r="A4734" s="6" t="inlineStr">
        <is>
          <t>2013-01-14</t>
        </is>
      </c>
      <c r="B4734" s="6" t="n">
        <v>4</v>
      </c>
      <c r="C4734" s="6" t="n">
        <v>0.37834</v>
      </c>
      <c r="D4734" s="6" t="n">
        <v>3e-05</v>
      </c>
      <c r="E4734" s="6">
        <f>C4734*sel_scale</f>
        <v/>
      </c>
      <c r="F4734" s="6">
        <f>IF(AND(B4734&gt;=10,B4734&lt;=14),sel_ev_daily*sel_dayshare/5,IF(OR(B4734&gt;=22,B4734&lt;=5),sel_ev_daily*(1-sel_dayshare)/8,0))</f>
        <v/>
      </c>
    </row>
    <row r="4735">
      <c r="A4735" s="6" t="inlineStr">
        <is>
          <t>2013-01-14</t>
        </is>
      </c>
      <c r="B4735" s="6" t="n">
        <v>5</v>
      </c>
      <c r="C4735" s="6" t="n">
        <v>0.4134</v>
      </c>
      <c r="D4735" s="6" t="n">
        <v>0.00011</v>
      </c>
      <c r="E4735" s="6">
        <f>C4735*sel_scale</f>
        <v/>
      </c>
      <c r="F4735" s="6">
        <f>IF(AND(B4735&gt;=10,B4735&lt;=14),sel_ev_daily*sel_dayshare/5,IF(OR(B4735&gt;=22,B4735&lt;=5),sel_ev_daily*(1-sel_dayshare)/8,0))</f>
        <v/>
      </c>
    </row>
    <row r="4736">
      <c r="A4736" s="6" t="inlineStr">
        <is>
          <t>2013-01-14</t>
        </is>
      </c>
      <c r="B4736" s="6" t="n">
        <v>6</v>
      </c>
      <c r="C4736" s="6" t="n">
        <v>0.51346</v>
      </c>
      <c r="D4736" s="6" t="n">
        <v>0.00317</v>
      </c>
      <c r="E4736" s="6">
        <f>C4736*sel_scale</f>
        <v/>
      </c>
      <c r="F4736" s="6">
        <f>IF(AND(B4736&gt;=10,B4736&lt;=14),sel_ev_daily*sel_dayshare/5,IF(OR(B4736&gt;=22,B4736&lt;=5),sel_ev_daily*(1-sel_dayshare)/8,0))</f>
        <v/>
      </c>
    </row>
    <row r="4737">
      <c r="A4737" s="6" t="inlineStr">
        <is>
          <t>2013-01-14</t>
        </is>
      </c>
      <c r="B4737" s="6" t="n">
        <v>7</v>
      </c>
      <c r="C4737" s="6" t="n">
        <v>0.57107</v>
      </c>
      <c r="D4737" s="6" t="n">
        <v>0.04476</v>
      </c>
      <c r="E4737" s="6">
        <f>C4737*sel_scale</f>
        <v/>
      </c>
      <c r="F4737" s="6">
        <f>IF(AND(B4737&gt;=10,B4737&lt;=14),sel_ev_daily*sel_dayshare/5,IF(OR(B4737&gt;=22,B4737&lt;=5),sel_ev_daily*(1-sel_dayshare)/8,0))</f>
        <v/>
      </c>
    </row>
    <row r="4738">
      <c r="A4738" s="6" t="inlineStr">
        <is>
          <t>2013-01-14</t>
        </is>
      </c>
      <c r="B4738" s="6" t="n">
        <v>8</v>
      </c>
      <c r="C4738" s="6" t="n">
        <v>0.56159</v>
      </c>
      <c r="D4738" s="6" t="n">
        <v>0.09952</v>
      </c>
      <c r="E4738" s="6">
        <f>C4738*sel_scale</f>
        <v/>
      </c>
      <c r="F4738" s="6">
        <f>IF(AND(B4738&gt;=10,B4738&lt;=14),sel_ev_daily*sel_dayshare/5,IF(OR(B4738&gt;=22,B4738&lt;=5),sel_ev_daily*(1-sel_dayshare)/8,0))</f>
        <v/>
      </c>
    </row>
    <row r="4739">
      <c r="A4739" s="6" t="inlineStr">
        <is>
          <t>2013-01-14</t>
        </is>
      </c>
      <c r="B4739" s="6" t="n">
        <v>9</v>
      </c>
      <c r="C4739" s="6" t="n">
        <v>0.5755400000000001</v>
      </c>
      <c r="D4739" s="6" t="n">
        <v>0.20776</v>
      </c>
      <c r="E4739" s="6">
        <f>C4739*sel_scale</f>
        <v/>
      </c>
      <c r="F4739" s="6">
        <f>IF(AND(B4739&gt;=10,B4739&lt;=14),sel_ev_daily*sel_dayshare/5,IF(OR(B4739&gt;=22,B4739&lt;=5),sel_ev_daily*(1-sel_dayshare)/8,0))</f>
        <v/>
      </c>
    </row>
    <row r="4740">
      <c r="A4740" s="6" t="inlineStr">
        <is>
          <t>2013-01-14</t>
        </is>
      </c>
      <c r="B4740" s="6" t="n">
        <v>10</v>
      </c>
      <c r="C4740" s="6" t="n">
        <v>0.60351</v>
      </c>
      <c r="D4740" s="6" t="n">
        <v>0.41888</v>
      </c>
      <c r="E4740" s="6">
        <f>C4740*sel_scale</f>
        <v/>
      </c>
      <c r="F4740" s="6">
        <f>IF(AND(B4740&gt;=10,B4740&lt;=14),sel_ev_daily*sel_dayshare/5,IF(OR(B4740&gt;=22,B4740&lt;=5),sel_ev_daily*(1-sel_dayshare)/8,0))</f>
        <v/>
      </c>
    </row>
    <row r="4741">
      <c r="A4741" s="6" t="inlineStr">
        <is>
          <t>2013-01-14</t>
        </is>
      </c>
      <c r="B4741" s="6" t="n">
        <v>11</v>
      </c>
      <c r="C4741" s="6" t="n">
        <v>0.56104</v>
      </c>
      <c r="D4741" s="6" t="n">
        <v>0.59912</v>
      </c>
      <c r="E4741" s="6">
        <f>C4741*sel_scale</f>
        <v/>
      </c>
      <c r="F4741" s="6">
        <f>IF(AND(B4741&gt;=10,B4741&lt;=14),sel_ev_daily*sel_dayshare/5,IF(OR(B4741&gt;=22,B4741&lt;=5),sel_ev_daily*(1-sel_dayshare)/8,0))</f>
        <v/>
      </c>
    </row>
    <row r="4742">
      <c r="A4742" s="6" t="inlineStr">
        <is>
          <t>2013-01-14</t>
        </is>
      </c>
      <c r="B4742" s="6" t="n">
        <v>12</v>
      </c>
      <c r="C4742" s="6" t="n">
        <v>0.57418</v>
      </c>
      <c r="D4742" s="6" t="n">
        <v>0.69896</v>
      </c>
      <c r="E4742" s="6">
        <f>C4742*sel_scale</f>
        <v/>
      </c>
      <c r="F4742" s="6">
        <f>IF(AND(B4742&gt;=10,B4742&lt;=14),sel_ev_daily*sel_dayshare/5,IF(OR(B4742&gt;=22,B4742&lt;=5),sel_ev_daily*(1-sel_dayshare)/8,0))</f>
        <v/>
      </c>
    </row>
    <row r="4743">
      <c r="A4743" s="6" t="inlineStr">
        <is>
          <t>2013-01-14</t>
        </is>
      </c>
      <c r="B4743" s="6" t="n">
        <v>13</v>
      </c>
      <c r="C4743" s="6" t="n">
        <v>0.54247</v>
      </c>
      <c r="D4743" s="6" t="n">
        <v>0.74334</v>
      </c>
      <c r="E4743" s="6">
        <f>C4743*sel_scale</f>
        <v/>
      </c>
      <c r="F4743" s="6">
        <f>IF(AND(B4743&gt;=10,B4743&lt;=14),sel_ev_daily*sel_dayshare/5,IF(OR(B4743&gt;=22,B4743&lt;=5),sel_ev_daily*(1-sel_dayshare)/8,0))</f>
        <v/>
      </c>
    </row>
    <row r="4744">
      <c r="A4744" s="6" t="inlineStr">
        <is>
          <t>2013-01-14</t>
        </is>
      </c>
      <c r="B4744" s="6" t="n">
        <v>14</v>
      </c>
      <c r="C4744" s="6" t="n">
        <v>0.5299</v>
      </c>
      <c r="D4744" s="6" t="n">
        <v>0.72986</v>
      </c>
      <c r="E4744" s="6">
        <f>C4744*sel_scale</f>
        <v/>
      </c>
      <c r="F4744" s="6">
        <f>IF(AND(B4744&gt;=10,B4744&lt;=14),sel_ev_daily*sel_dayshare/5,IF(OR(B4744&gt;=22,B4744&lt;=5),sel_ev_daily*(1-sel_dayshare)/8,0))</f>
        <v/>
      </c>
    </row>
    <row r="4745">
      <c r="A4745" s="6" t="inlineStr">
        <is>
          <t>2013-01-14</t>
        </is>
      </c>
      <c r="B4745" s="6" t="n">
        <v>15</v>
      </c>
      <c r="C4745" s="6" t="n">
        <v>0.50536</v>
      </c>
      <c r="D4745" s="6" t="n">
        <v>0.60561</v>
      </c>
      <c r="E4745" s="6">
        <f>C4745*sel_scale</f>
        <v/>
      </c>
      <c r="F4745" s="6">
        <f>IF(AND(B4745&gt;=10,B4745&lt;=14),sel_ev_daily*sel_dayshare/5,IF(OR(B4745&gt;=22,B4745&lt;=5),sel_ev_daily*(1-sel_dayshare)/8,0))</f>
        <v/>
      </c>
    </row>
    <row r="4746">
      <c r="A4746" s="6" t="inlineStr">
        <is>
          <t>2013-01-14</t>
        </is>
      </c>
      <c r="B4746" s="6" t="n">
        <v>16</v>
      </c>
      <c r="C4746" s="6" t="n">
        <v>0.56055</v>
      </c>
      <c r="D4746" s="6" t="n">
        <v>0.44177</v>
      </c>
      <c r="E4746" s="6">
        <f>C4746*sel_scale</f>
        <v/>
      </c>
      <c r="F4746" s="6">
        <f>IF(AND(B4746&gt;=10,B4746&lt;=14),sel_ev_daily*sel_dayshare/5,IF(OR(B4746&gt;=22,B4746&lt;=5),sel_ev_daily*(1-sel_dayshare)/8,0))</f>
        <v/>
      </c>
    </row>
    <row r="4747">
      <c r="A4747" s="6" t="inlineStr">
        <is>
          <t>2013-01-14</t>
        </is>
      </c>
      <c r="B4747" s="6" t="n">
        <v>17</v>
      </c>
      <c r="C4747" s="6" t="n">
        <v>0.68934</v>
      </c>
      <c r="D4747" s="6" t="n">
        <v>0.26044</v>
      </c>
      <c r="E4747" s="6">
        <f>C4747*sel_scale</f>
        <v/>
      </c>
      <c r="F4747" s="6">
        <f>IF(AND(B4747&gt;=10,B4747&lt;=14),sel_ev_daily*sel_dayshare/5,IF(OR(B4747&gt;=22,B4747&lt;=5),sel_ev_daily*(1-sel_dayshare)/8,0))</f>
        <v/>
      </c>
    </row>
    <row r="4748">
      <c r="A4748" s="6" t="inlineStr">
        <is>
          <t>2013-01-14</t>
        </is>
      </c>
      <c r="B4748" s="6" t="n">
        <v>18</v>
      </c>
      <c r="C4748" s="6" t="n">
        <v>0.7502799999999999</v>
      </c>
      <c r="D4748" s="6" t="n">
        <v>0.10257</v>
      </c>
      <c r="E4748" s="6">
        <f>C4748*sel_scale</f>
        <v/>
      </c>
      <c r="F4748" s="6">
        <f>IF(AND(B4748&gt;=10,B4748&lt;=14),sel_ev_daily*sel_dayshare/5,IF(OR(B4748&gt;=22,B4748&lt;=5),sel_ev_daily*(1-sel_dayshare)/8,0))</f>
        <v/>
      </c>
    </row>
    <row r="4749">
      <c r="A4749" s="6" t="inlineStr">
        <is>
          <t>2013-01-14</t>
        </is>
      </c>
      <c r="B4749" s="6" t="n">
        <v>19</v>
      </c>
      <c r="C4749" s="6" t="n">
        <v>0.72602</v>
      </c>
      <c r="D4749" s="6" t="n">
        <v>0.019</v>
      </c>
      <c r="E4749" s="6">
        <f>C4749*sel_scale</f>
        <v/>
      </c>
      <c r="F4749" s="6">
        <f>IF(AND(B4749&gt;=10,B4749&lt;=14),sel_ev_daily*sel_dayshare/5,IF(OR(B4749&gt;=22,B4749&lt;=5),sel_ev_daily*(1-sel_dayshare)/8,0))</f>
        <v/>
      </c>
    </row>
    <row r="4750">
      <c r="A4750" s="6" t="inlineStr">
        <is>
          <t>2013-01-14</t>
        </is>
      </c>
      <c r="B4750" s="6" t="n">
        <v>20</v>
      </c>
      <c r="C4750" s="6" t="n">
        <v>0.74629</v>
      </c>
      <c r="D4750" s="6" t="n">
        <v>6e-05</v>
      </c>
      <c r="E4750" s="6">
        <f>C4750*sel_scale</f>
        <v/>
      </c>
      <c r="F4750" s="6">
        <f>IF(AND(B4750&gt;=10,B4750&lt;=14),sel_ev_daily*sel_dayshare/5,IF(OR(B4750&gt;=22,B4750&lt;=5),sel_ev_daily*(1-sel_dayshare)/8,0))</f>
        <v/>
      </c>
    </row>
    <row r="4751">
      <c r="A4751" s="6" t="inlineStr">
        <is>
          <t>2013-01-14</t>
        </is>
      </c>
      <c r="B4751" s="6" t="n">
        <v>21</v>
      </c>
      <c r="C4751" s="6" t="n">
        <v>0.72385</v>
      </c>
      <c r="D4751" s="6" t="n">
        <v>9.000000000000001e-05</v>
      </c>
      <c r="E4751" s="6">
        <f>C4751*sel_scale</f>
        <v/>
      </c>
      <c r="F4751" s="6">
        <f>IF(AND(B4751&gt;=10,B4751&lt;=14),sel_ev_daily*sel_dayshare/5,IF(OR(B4751&gt;=22,B4751&lt;=5),sel_ev_daily*(1-sel_dayshare)/8,0))</f>
        <v/>
      </c>
    </row>
    <row r="4752">
      <c r="A4752" s="6" t="inlineStr">
        <is>
          <t>2013-01-14</t>
        </is>
      </c>
      <c r="B4752" s="6" t="n">
        <v>22</v>
      </c>
      <c r="C4752" s="6" t="n">
        <v>0.66414</v>
      </c>
      <c r="D4752" s="6" t="n">
        <v>0.0001</v>
      </c>
      <c r="E4752" s="6">
        <f>C4752*sel_scale</f>
        <v/>
      </c>
      <c r="F4752" s="6">
        <f>IF(AND(B4752&gt;=10,B4752&lt;=14),sel_ev_daily*sel_dayshare/5,IF(OR(B4752&gt;=22,B4752&lt;=5),sel_ev_daily*(1-sel_dayshare)/8,0))</f>
        <v/>
      </c>
    </row>
    <row r="4753">
      <c r="A4753" s="6" t="inlineStr">
        <is>
          <t>2013-01-14</t>
        </is>
      </c>
      <c r="B4753" s="6" t="n">
        <v>23</v>
      </c>
      <c r="C4753" s="6" t="n">
        <v>0.6854</v>
      </c>
      <c r="D4753" s="6" t="n">
        <v>6e-05</v>
      </c>
      <c r="E4753" s="6">
        <f>C4753*sel_scale</f>
        <v/>
      </c>
      <c r="F4753" s="6">
        <f>IF(AND(B4753&gt;=10,B4753&lt;=14),sel_ev_daily*sel_dayshare/5,IF(OR(B4753&gt;=22,B4753&lt;=5),sel_ev_daily*(1-sel_dayshare)/8,0))</f>
        <v/>
      </c>
    </row>
    <row r="4754">
      <c r="A4754" s="6" t="inlineStr">
        <is>
          <t>2013-01-15</t>
        </is>
      </c>
      <c r="B4754" s="6" t="n">
        <v>0</v>
      </c>
      <c r="C4754" s="6" t="n">
        <v>0.76498</v>
      </c>
      <c r="D4754" s="6" t="n">
        <v>3e-05</v>
      </c>
      <c r="E4754" s="6">
        <f>C4754*sel_scale</f>
        <v/>
      </c>
      <c r="F4754" s="6">
        <f>IF(AND(B4754&gt;=10,B4754&lt;=14),sel_ev_daily*sel_dayshare/5,IF(OR(B4754&gt;=22,B4754&lt;=5),sel_ev_daily*(1-sel_dayshare)/8,0))</f>
        <v/>
      </c>
    </row>
    <row r="4755">
      <c r="A4755" s="6" t="inlineStr">
        <is>
          <t>2013-01-15</t>
        </is>
      </c>
      <c r="B4755" s="6" t="n">
        <v>1</v>
      </c>
      <c r="C4755" s="6" t="n">
        <v>0.70652</v>
      </c>
      <c r="D4755" s="6" t="n">
        <v>3e-05</v>
      </c>
      <c r="E4755" s="6">
        <f>C4755*sel_scale</f>
        <v/>
      </c>
      <c r="F4755" s="6">
        <f>IF(AND(B4755&gt;=10,B4755&lt;=14),sel_ev_daily*sel_dayshare/5,IF(OR(B4755&gt;=22,B4755&lt;=5),sel_ev_daily*(1-sel_dayshare)/8,0))</f>
        <v/>
      </c>
    </row>
    <row r="4756">
      <c r="A4756" s="6" t="inlineStr">
        <is>
          <t>2013-01-15</t>
        </is>
      </c>
      <c r="B4756" s="6" t="n">
        <v>2</v>
      </c>
      <c r="C4756" s="6" t="n">
        <v>0.46911</v>
      </c>
      <c r="D4756" s="6" t="n">
        <v>0.00012</v>
      </c>
      <c r="E4756" s="6">
        <f>C4756*sel_scale</f>
        <v/>
      </c>
      <c r="F4756" s="6">
        <f>IF(AND(B4756&gt;=10,B4756&lt;=14),sel_ev_daily*sel_dayshare/5,IF(OR(B4756&gt;=22,B4756&lt;=5),sel_ev_daily*(1-sel_dayshare)/8,0))</f>
        <v/>
      </c>
    </row>
    <row r="4757">
      <c r="A4757" s="6" t="inlineStr">
        <is>
          <t>2013-01-15</t>
        </is>
      </c>
      <c r="B4757" s="6" t="n">
        <v>3</v>
      </c>
      <c r="C4757" s="6" t="n">
        <v>0.38779</v>
      </c>
      <c r="D4757" s="6" t="n">
        <v>5e-05</v>
      </c>
      <c r="E4757" s="6">
        <f>C4757*sel_scale</f>
        <v/>
      </c>
      <c r="F4757" s="6">
        <f>IF(AND(B4757&gt;=10,B4757&lt;=14),sel_ev_daily*sel_dayshare/5,IF(OR(B4757&gt;=22,B4757&lt;=5),sel_ev_daily*(1-sel_dayshare)/8,0))</f>
        <v/>
      </c>
    </row>
    <row r="4758">
      <c r="A4758" s="6" t="inlineStr">
        <is>
          <t>2013-01-15</t>
        </is>
      </c>
      <c r="B4758" s="6" t="n">
        <v>4</v>
      </c>
      <c r="C4758" s="6" t="n">
        <v>0.39321</v>
      </c>
      <c r="D4758" s="6" t="n">
        <v>0.0001</v>
      </c>
      <c r="E4758" s="6">
        <f>C4758*sel_scale</f>
        <v/>
      </c>
      <c r="F4758" s="6">
        <f>IF(AND(B4758&gt;=10,B4758&lt;=14),sel_ev_daily*sel_dayshare/5,IF(OR(B4758&gt;=22,B4758&lt;=5),sel_ev_daily*(1-sel_dayshare)/8,0))</f>
        <v/>
      </c>
    </row>
    <row r="4759">
      <c r="A4759" s="6" t="inlineStr">
        <is>
          <t>2013-01-15</t>
        </is>
      </c>
      <c r="B4759" s="6" t="n">
        <v>5</v>
      </c>
      <c r="C4759" s="6" t="n">
        <v>0.416</v>
      </c>
      <c r="D4759" s="6" t="n">
        <v>6.999999999999999e-05</v>
      </c>
      <c r="E4759" s="6">
        <f>C4759*sel_scale</f>
        <v/>
      </c>
      <c r="F4759" s="6">
        <f>IF(AND(B4759&gt;=10,B4759&lt;=14),sel_ev_daily*sel_dayshare/5,IF(OR(B4759&gt;=22,B4759&lt;=5),sel_ev_daily*(1-sel_dayshare)/8,0))</f>
        <v/>
      </c>
    </row>
    <row r="4760">
      <c r="A4760" s="6" t="inlineStr">
        <is>
          <t>2013-01-15</t>
        </is>
      </c>
      <c r="B4760" s="6" t="n">
        <v>6</v>
      </c>
      <c r="C4760" s="6" t="n">
        <v>0.48029</v>
      </c>
      <c r="D4760" s="6" t="n">
        <v>0.01284</v>
      </c>
      <c r="E4760" s="6">
        <f>C4760*sel_scale</f>
        <v/>
      </c>
      <c r="F4760" s="6">
        <f>IF(AND(B4760&gt;=10,B4760&lt;=14),sel_ev_daily*sel_dayshare/5,IF(OR(B4760&gt;=22,B4760&lt;=5),sel_ev_daily*(1-sel_dayshare)/8,0))</f>
        <v/>
      </c>
    </row>
    <row r="4761">
      <c r="A4761" s="6" t="inlineStr">
        <is>
          <t>2013-01-15</t>
        </is>
      </c>
      <c r="B4761" s="6" t="n">
        <v>7</v>
      </c>
      <c r="C4761" s="6" t="n">
        <v>0.57379</v>
      </c>
      <c r="D4761" s="6" t="n">
        <v>0.09396</v>
      </c>
      <c r="E4761" s="6">
        <f>C4761*sel_scale</f>
        <v/>
      </c>
      <c r="F4761" s="6">
        <f>IF(AND(B4761&gt;=10,B4761&lt;=14),sel_ev_daily*sel_dayshare/5,IF(OR(B4761&gt;=22,B4761&lt;=5),sel_ev_daily*(1-sel_dayshare)/8,0))</f>
        <v/>
      </c>
    </row>
    <row r="4762">
      <c r="A4762" s="6" t="inlineStr">
        <is>
          <t>2013-01-15</t>
        </is>
      </c>
      <c r="B4762" s="6" t="n">
        <v>8</v>
      </c>
      <c r="C4762" s="6" t="n">
        <v>0.53454</v>
      </c>
      <c r="D4762" s="6" t="n">
        <v>0.20143</v>
      </c>
      <c r="E4762" s="6">
        <f>C4762*sel_scale</f>
        <v/>
      </c>
      <c r="F4762" s="6">
        <f>IF(AND(B4762&gt;=10,B4762&lt;=14),sel_ev_daily*sel_dayshare/5,IF(OR(B4762&gt;=22,B4762&lt;=5),sel_ev_daily*(1-sel_dayshare)/8,0))</f>
        <v/>
      </c>
    </row>
    <row r="4763">
      <c r="A4763" s="6" t="inlineStr">
        <is>
          <t>2013-01-15</t>
        </is>
      </c>
      <c r="B4763" s="6" t="n">
        <v>9</v>
      </c>
      <c r="C4763" s="6" t="n">
        <v>0.5508999999999999</v>
      </c>
      <c r="D4763" s="6" t="n">
        <v>0.33174</v>
      </c>
      <c r="E4763" s="6">
        <f>C4763*sel_scale</f>
        <v/>
      </c>
      <c r="F4763" s="6">
        <f>IF(AND(B4763&gt;=10,B4763&lt;=14),sel_ev_daily*sel_dayshare/5,IF(OR(B4763&gt;=22,B4763&lt;=5),sel_ev_daily*(1-sel_dayshare)/8,0))</f>
        <v/>
      </c>
    </row>
    <row r="4764">
      <c r="A4764" s="6" t="inlineStr">
        <is>
          <t>2013-01-15</t>
        </is>
      </c>
      <c r="B4764" s="6" t="n">
        <v>10</v>
      </c>
      <c r="C4764" s="6" t="n">
        <v>0.5331900000000001</v>
      </c>
      <c r="D4764" s="6" t="n">
        <v>0.48957</v>
      </c>
      <c r="E4764" s="6">
        <f>C4764*sel_scale</f>
        <v/>
      </c>
      <c r="F4764" s="6">
        <f>IF(AND(B4764&gt;=10,B4764&lt;=14),sel_ev_daily*sel_dayshare/5,IF(OR(B4764&gt;=22,B4764&lt;=5),sel_ev_daily*(1-sel_dayshare)/8,0))</f>
        <v/>
      </c>
    </row>
    <row r="4765">
      <c r="A4765" s="6" t="inlineStr">
        <is>
          <t>2013-01-15</t>
        </is>
      </c>
      <c r="B4765" s="6" t="n">
        <v>11</v>
      </c>
      <c r="C4765" s="6" t="n">
        <v>0.53418</v>
      </c>
      <c r="D4765" s="6" t="n">
        <v>0.57903</v>
      </c>
      <c r="E4765" s="6">
        <f>C4765*sel_scale</f>
        <v/>
      </c>
      <c r="F4765" s="6">
        <f>IF(AND(B4765&gt;=10,B4765&lt;=14),sel_ev_daily*sel_dayshare/5,IF(OR(B4765&gt;=22,B4765&lt;=5),sel_ev_daily*(1-sel_dayshare)/8,0))</f>
        <v/>
      </c>
    </row>
    <row r="4766">
      <c r="A4766" s="6" t="inlineStr">
        <is>
          <t>2013-01-15</t>
        </is>
      </c>
      <c r="B4766" s="6" t="n">
        <v>12</v>
      </c>
      <c r="C4766" s="6" t="n">
        <v>0.56431</v>
      </c>
      <c r="D4766" s="6" t="n">
        <v>0.61922</v>
      </c>
      <c r="E4766" s="6">
        <f>C4766*sel_scale</f>
        <v/>
      </c>
      <c r="F4766" s="6">
        <f>IF(AND(B4766&gt;=10,B4766&lt;=14),sel_ev_daily*sel_dayshare/5,IF(OR(B4766&gt;=22,B4766&lt;=5),sel_ev_daily*(1-sel_dayshare)/8,0))</f>
        <v/>
      </c>
    </row>
    <row r="4767">
      <c r="A4767" s="6" t="inlineStr">
        <is>
          <t>2013-01-15</t>
        </is>
      </c>
      <c r="B4767" s="6" t="n">
        <v>13</v>
      </c>
      <c r="C4767" s="6" t="n">
        <v>0.56774</v>
      </c>
      <c r="D4767" s="6" t="n">
        <v>0.61167</v>
      </c>
      <c r="E4767" s="6">
        <f>C4767*sel_scale</f>
        <v/>
      </c>
      <c r="F4767" s="6">
        <f>IF(AND(B4767&gt;=10,B4767&lt;=14),sel_ev_daily*sel_dayshare/5,IF(OR(B4767&gt;=22,B4767&lt;=5),sel_ev_daily*(1-sel_dayshare)/8,0))</f>
        <v/>
      </c>
    </row>
    <row r="4768">
      <c r="A4768" s="6" t="inlineStr">
        <is>
          <t>2013-01-15</t>
        </is>
      </c>
      <c r="B4768" s="6" t="n">
        <v>14</v>
      </c>
      <c r="C4768" s="6" t="n">
        <v>0.53056</v>
      </c>
      <c r="D4768" s="6" t="n">
        <v>0.55606</v>
      </c>
      <c r="E4768" s="6">
        <f>C4768*sel_scale</f>
        <v/>
      </c>
      <c r="F4768" s="6">
        <f>IF(AND(B4768&gt;=10,B4768&lt;=14),sel_ev_daily*sel_dayshare/5,IF(OR(B4768&gt;=22,B4768&lt;=5),sel_ev_daily*(1-sel_dayshare)/8,0))</f>
        <v/>
      </c>
    </row>
    <row r="4769">
      <c r="A4769" s="6" t="inlineStr">
        <is>
          <t>2013-01-15</t>
        </is>
      </c>
      <c r="B4769" s="6" t="n">
        <v>15</v>
      </c>
      <c r="C4769" s="6" t="n">
        <v>0.55887</v>
      </c>
      <c r="D4769" s="6" t="n">
        <v>0.54443</v>
      </c>
      <c r="E4769" s="6">
        <f>C4769*sel_scale</f>
        <v/>
      </c>
      <c r="F4769" s="6">
        <f>IF(AND(B4769&gt;=10,B4769&lt;=14),sel_ev_daily*sel_dayshare/5,IF(OR(B4769&gt;=22,B4769&lt;=5),sel_ev_daily*(1-sel_dayshare)/8,0))</f>
        <v/>
      </c>
    </row>
    <row r="4770">
      <c r="A4770" s="6" t="inlineStr">
        <is>
          <t>2013-01-15</t>
        </is>
      </c>
      <c r="B4770" s="6" t="n">
        <v>16</v>
      </c>
      <c r="C4770" s="6" t="n">
        <v>0.56798</v>
      </c>
      <c r="D4770" s="6" t="n">
        <v>0.42579</v>
      </c>
      <c r="E4770" s="6">
        <f>C4770*sel_scale</f>
        <v/>
      </c>
      <c r="F4770" s="6">
        <f>IF(AND(B4770&gt;=10,B4770&lt;=14),sel_ev_daily*sel_dayshare/5,IF(OR(B4770&gt;=22,B4770&lt;=5),sel_ev_daily*(1-sel_dayshare)/8,0))</f>
        <v/>
      </c>
    </row>
    <row r="4771">
      <c r="A4771" s="6" t="inlineStr">
        <is>
          <t>2013-01-15</t>
        </is>
      </c>
      <c r="B4771" s="6" t="n">
        <v>17</v>
      </c>
      <c r="C4771" s="6" t="n">
        <v>0.68189</v>
      </c>
      <c r="D4771" s="6" t="n">
        <v>0.28042</v>
      </c>
      <c r="E4771" s="6">
        <f>C4771*sel_scale</f>
        <v/>
      </c>
      <c r="F4771" s="6">
        <f>IF(AND(B4771&gt;=10,B4771&lt;=14),sel_ev_daily*sel_dayshare/5,IF(OR(B4771&gt;=22,B4771&lt;=5),sel_ev_daily*(1-sel_dayshare)/8,0))</f>
        <v/>
      </c>
    </row>
    <row r="4772">
      <c r="A4772" s="6" t="inlineStr">
        <is>
          <t>2013-01-15</t>
        </is>
      </c>
      <c r="B4772" s="6" t="n">
        <v>18</v>
      </c>
      <c r="C4772" s="6" t="n">
        <v>0.74824</v>
      </c>
      <c r="D4772" s="6" t="n">
        <v>0.10568</v>
      </c>
      <c r="E4772" s="6">
        <f>C4772*sel_scale</f>
        <v/>
      </c>
      <c r="F4772" s="6">
        <f>IF(AND(B4772&gt;=10,B4772&lt;=14),sel_ev_daily*sel_dayshare/5,IF(OR(B4772&gt;=22,B4772&lt;=5),sel_ev_daily*(1-sel_dayshare)/8,0))</f>
        <v/>
      </c>
    </row>
    <row r="4773">
      <c r="A4773" s="6" t="inlineStr">
        <is>
          <t>2013-01-15</t>
        </is>
      </c>
      <c r="B4773" s="6" t="n">
        <v>19</v>
      </c>
      <c r="C4773" s="6" t="n">
        <v>0.7400600000000001</v>
      </c>
      <c r="D4773" s="6" t="n">
        <v>0.01721</v>
      </c>
      <c r="E4773" s="6">
        <f>C4773*sel_scale</f>
        <v/>
      </c>
      <c r="F4773" s="6">
        <f>IF(AND(B4773&gt;=10,B4773&lt;=14),sel_ev_daily*sel_dayshare/5,IF(OR(B4773&gt;=22,B4773&lt;=5),sel_ev_daily*(1-sel_dayshare)/8,0))</f>
        <v/>
      </c>
    </row>
    <row r="4774">
      <c r="A4774" s="6" t="inlineStr">
        <is>
          <t>2013-01-15</t>
        </is>
      </c>
      <c r="B4774" s="6" t="n">
        <v>20</v>
      </c>
      <c r="C4774" s="6" t="n">
        <v>0.72656</v>
      </c>
      <c r="D4774" s="6" t="n">
        <v>5e-05</v>
      </c>
      <c r="E4774" s="6">
        <f>C4774*sel_scale</f>
        <v/>
      </c>
      <c r="F4774" s="6">
        <f>IF(AND(B4774&gt;=10,B4774&lt;=14),sel_ev_daily*sel_dayshare/5,IF(OR(B4774&gt;=22,B4774&lt;=5),sel_ev_daily*(1-sel_dayshare)/8,0))</f>
        <v/>
      </c>
    </row>
    <row r="4775">
      <c r="A4775" s="6" t="inlineStr">
        <is>
          <t>2013-01-15</t>
        </is>
      </c>
      <c r="B4775" s="6" t="n">
        <v>21</v>
      </c>
      <c r="C4775" s="6" t="n">
        <v>0.68941</v>
      </c>
      <c r="D4775" s="6" t="n">
        <v>0.00014</v>
      </c>
      <c r="E4775" s="6">
        <f>C4775*sel_scale</f>
        <v/>
      </c>
      <c r="F4775" s="6">
        <f>IF(AND(B4775&gt;=10,B4775&lt;=14),sel_ev_daily*sel_dayshare/5,IF(OR(B4775&gt;=22,B4775&lt;=5),sel_ev_daily*(1-sel_dayshare)/8,0))</f>
        <v/>
      </c>
    </row>
    <row r="4776">
      <c r="A4776" s="6" t="inlineStr">
        <is>
          <t>2013-01-15</t>
        </is>
      </c>
      <c r="B4776" s="6" t="n">
        <v>22</v>
      </c>
      <c r="C4776" s="6" t="n">
        <v>0.67286</v>
      </c>
      <c r="D4776" s="6" t="n">
        <v>6e-05</v>
      </c>
      <c r="E4776" s="6">
        <f>C4776*sel_scale</f>
        <v/>
      </c>
      <c r="F4776" s="6">
        <f>IF(AND(B4776&gt;=10,B4776&lt;=14),sel_ev_daily*sel_dayshare/5,IF(OR(B4776&gt;=22,B4776&lt;=5),sel_ev_daily*(1-sel_dayshare)/8,0))</f>
        <v/>
      </c>
    </row>
    <row r="4777">
      <c r="A4777" s="6" t="inlineStr">
        <is>
          <t>2013-01-15</t>
        </is>
      </c>
      <c r="B4777" s="6" t="n">
        <v>23</v>
      </c>
      <c r="C4777" s="6" t="n">
        <v>0.67699</v>
      </c>
      <c r="D4777" s="6" t="n">
        <v>0.00011</v>
      </c>
      <c r="E4777" s="6">
        <f>C4777*sel_scale</f>
        <v/>
      </c>
      <c r="F4777" s="6">
        <f>IF(AND(B4777&gt;=10,B4777&lt;=14),sel_ev_daily*sel_dayshare/5,IF(OR(B4777&gt;=22,B4777&lt;=5),sel_ev_daily*(1-sel_dayshare)/8,0))</f>
        <v/>
      </c>
    </row>
    <row r="4778">
      <c r="A4778" s="6" t="inlineStr">
        <is>
          <t>2013-01-16</t>
        </is>
      </c>
      <c r="B4778" s="6" t="n">
        <v>0</v>
      </c>
      <c r="C4778" s="6" t="n">
        <v>0.77132</v>
      </c>
      <c r="D4778" s="6" t="n">
        <v>0.00015</v>
      </c>
      <c r="E4778" s="6">
        <f>C4778*sel_scale</f>
        <v/>
      </c>
      <c r="F4778" s="6">
        <f>IF(AND(B4778&gt;=10,B4778&lt;=14),sel_ev_daily*sel_dayshare/5,IF(OR(B4778&gt;=22,B4778&lt;=5),sel_ev_daily*(1-sel_dayshare)/8,0))</f>
        <v/>
      </c>
    </row>
    <row r="4779">
      <c r="A4779" s="6" t="inlineStr">
        <is>
          <t>2013-01-16</t>
        </is>
      </c>
      <c r="B4779" s="6" t="n">
        <v>1</v>
      </c>
      <c r="C4779" s="6" t="n">
        <v>0.7352</v>
      </c>
      <c r="D4779" s="6" t="n">
        <v>8.000000000000001e-05</v>
      </c>
      <c r="E4779" s="6">
        <f>C4779*sel_scale</f>
        <v/>
      </c>
      <c r="F4779" s="6">
        <f>IF(AND(B4779&gt;=10,B4779&lt;=14),sel_ev_daily*sel_dayshare/5,IF(OR(B4779&gt;=22,B4779&lt;=5),sel_ev_daily*(1-sel_dayshare)/8,0))</f>
        <v/>
      </c>
    </row>
    <row r="4780">
      <c r="A4780" s="6" t="inlineStr">
        <is>
          <t>2013-01-16</t>
        </is>
      </c>
      <c r="B4780" s="6" t="n">
        <v>2</v>
      </c>
      <c r="C4780" s="6" t="n">
        <v>0.46814</v>
      </c>
      <c r="D4780" s="6" t="n">
        <v>5e-05</v>
      </c>
      <c r="E4780" s="6">
        <f>C4780*sel_scale</f>
        <v/>
      </c>
      <c r="F4780" s="6">
        <f>IF(AND(B4780&gt;=10,B4780&lt;=14),sel_ev_daily*sel_dayshare/5,IF(OR(B4780&gt;=22,B4780&lt;=5),sel_ev_daily*(1-sel_dayshare)/8,0))</f>
        <v/>
      </c>
    </row>
    <row r="4781">
      <c r="A4781" s="6" t="inlineStr">
        <is>
          <t>2013-01-16</t>
        </is>
      </c>
      <c r="B4781" s="6" t="n">
        <v>3</v>
      </c>
      <c r="C4781" s="6" t="n">
        <v>0.40033</v>
      </c>
      <c r="D4781" s="6" t="n">
        <v>8.000000000000001e-05</v>
      </c>
      <c r="E4781" s="6">
        <f>C4781*sel_scale</f>
        <v/>
      </c>
      <c r="F4781" s="6">
        <f>IF(AND(B4781&gt;=10,B4781&lt;=14),sel_ev_daily*sel_dayshare/5,IF(OR(B4781&gt;=22,B4781&lt;=5),sel_ev_daily*(1-sel_dayshare)/8,0))</f>
        <v/>
      </c>
    </row>
    <row r="4782">
      <c r="A4782" s="6" t="inlineStr">
        <is>
          <t>2013-01-16</t>
        </is>
      </c>
      <c r="B4782" s="6" t="n">
        <v>4</v>
      </c>
      <c r="C4782" s="6" t="n">
        <v>0.40878</v>
      </c>
      <c r="D4782" s="6" t="n">
        <v>9.000000000000001e-05</v>
      </c>
      <c r="E4782" s="6">
        <f>C4782*sel_scale</f>
        <v/>
      </c>
      <c r="F4782" s="6">
        <f>IF(AND(B4782&gt;=10,B4782&lt;=14),sel_ev_daily*sel_dayshare/5,IF(OR(B4782&gt;=22,B4782&lt;=5),sel_ev_daily*(1-sel_dayshare)/8,0))</f>
        <v/>
      </c>
    </row>
    <row r="4783">
      <c r="A4783" s="6" t="inlineStr">
        <is>
          <t>2013-01-16</t>
        </is>
      </c>
      <c r="B4783" s="6" t="n">
        <v>5</v>
      </c>
      <c r="C4783" s="6" t="n">
        <v>0.41074</v>
      </c>
      <c r="D4783" s="6" t="n">
        <v>4e-05</v>
      </c>
      <c r="E4783" s="6">
        <f>C4783*sel_scale</f>
        <v/>
      </c>
      <c r="F4783" s="6">
        <f>IF(AND(B4783&gt;=10,B4783&lt;=14),sel_ev_daily*sel_dayshare/5,IF(OR(B4783&gt;=22,B4783&lt;=5),sel_ev_daily*(1-sel_dayshare)/8,0))</f>
        <v/>
      </c>
    </row>
    <row r="4784">
      <c r="A4784" s="6" t="inlineStr">
        <is>
          <t>2013-01-16</t>
        </is>
      </c>
      <c r="B4784" s="6" t="n">
        <v>6</v>
      </c>
      <c r="C4784" s="6" t="n">
        <v>0.51688</v>
      </c>
      <c r="D4784" s="6" t="n">
        <v>0.01576</v>
      </c>
      <c r="E4784" s="6">
        <f>C4784*sel_scale</f>
        <v/>
      </c>
      <c r="F4784" s="6">
        <f>IF(AND(B4784&gt;=10,B4784&lt;=14),sel_ev_daily*sel_dayshare/5,IF(OR(B4784&gt;=22,B4784&lt;=5),sel_ev_daily*(1-sel_dayshare)/8,0))</f>
        <v/>
      </c>
    </row>
    <row r="4785">
      <c r="A4785" s="6" t="inlineStr">
        <is>
          <t>2013-01-16</t>
        </is>
      </c>
      <c r="B4785" s="6" t="n">
        <v>7</v>
      </c>
      <c r="C4785" s="6" t="n">
        <v>0.5468</v>
      </c>
      <c r="D4785" s="6" t="n">
        <v>0.10411</v>
      </c>
      <c r="E4785" s="6">
        <f>C4785*sel_scale</f>
        <v/>
      </c>
      <c r="F4785" s="6">
        <f>IF(AND(B4785&gt;=10,B4785&lt;=14),sel_ev_daily*sel_dayshare/5,IF(OR(B4785&gt;=22,B4785&lt;=5),sel_ev_daily*(1-sel_dayshare)/8,0))</f>
        <v/>
      </c>
    </row>
    <row r="4786">
      <c r="A4786" s="6" t="inlineStr">
        <is>
          <t>2013-01-16</t>
        </is>
      </c>
      <c r="B4786" s="6" t="n">
        <v>8</v>
      </c>
      <c r="C4786" s="6" t="n">
        <v>0.52559</v>
      </c>
      <c r="D4786" s="6" t="n">
        <v>0.26254</v>
      </c>
      <c r="E4786" s="6">
        <f>C4786*sel_scale</f>
        <v/>
      </c>
      <c r="F4786" s="6">
        <f>IF(AND(B4786&gt;=10,B4786&lt;=14),sel_ev_daily*sel_dayshare/5,IF(OR(B4786&gt;=22,B4786&lt;=5),sel_ev_daily*(1-sel_dayshare)/8,0))</f>
        <v/>
      </c>
    </row>
    <row r="4787">
      <c r="A4787" s="6" t="inlineStr">
        <is>
          <t>2013-01-16</t>
        </is>
      </c>
      <c r="B4787" s="6" t="n">
        <v>9</v>
      </c>
      <c r="C4787" s="6" t="n">
        <v>0.55606</v>
      </c>
      <c r="D4787" s="6" t="n">
        <v>0.43462</v>
      </c>
      <c r="E4787" s="6">
        <f>C4787*sel_scale</f>
        <v/>
      </c>
      <c r="F4787" s="6">
        <f>IF(AND(B4787&gt;=10,B4787&lt;=14),sel_ev_daily*sel_dayshare/5,IF(OR(B4787&gt;=22,B4787&lt;=5),sel_ev_daily*(1-sel_dayshare)/8,0))</f>
        <v/>
      </c>
    </row>
    <row r="4788">
      <c r="A4788" s="6" t="inlineStr">
        <is>
          <t>2013-01-16</t>
        </is>
      </c>
      <c r="B4788" s="6" t="n">
        <v>10</v>
      </c>
      <c r="C4788" s="6" t="n">
        <v>0.53352</v>
      </c>
      <c r="D4788" s="6" t="n">
        <v>0.57082</v>
      </c>
      <c r="E4788" s="6">
        <f>C4788*sel_scale</f>
        <v/>
      </c>
      <c r="F4788" s="6">
        <f>IF(AND(B4788&gt;=10,B4788&lt;=14),sel_ev_daily*sel_dayshare/5,IF(OR(B4788&gt;=22,B4788&lt;=5),sel_ev_daily*(1-sel_dayshare)/8,0))</f>
        <v/>
      </c>
    </row>
    <row r="4789">
      <c r="A4789" s="6" t="inlineStr">
        <is>
          <t>2013-01-16</t>
        </is>
      </c>
      <c r="B4789" s="6" t="n">
        <v>11</v>
      </c>
      <c r="C4789" s="6" t="n">
        <v>0.53933</v>
      </c>
      <c r="D4789" s="6" t="n">
        <v>0.64707</v>
      </c>
      <c r="E4789" s="6">
        <f>C4789*sel_scale</f>
        <v/>
      </c>
      <c r="F4789" s="6">
        <f>IF(AND(B4789&gt;=10,B4789&lt;=14),sel_ev_daily*sel_dayshare/5,IF(OR(B4789&gt;=22,B4789&lt;=5),sel_ev_daily*(1-sel_dayshare)/8,0))</f>
        <v/>
      </c>
    </row>
    <row r="4790">
      <c r="A4790" s="6" t="inlineStr">
        <is>
          <t>2013-01-16</t>
        </is>
      </c>
      <c r="B4790" s="6" t="n">
        <v>12</v>
      </c>
      <c r="C4790" s="6" t="n">
        <v>0.56938</v>
      </c>
      <c r="D4790" s="6" t="n">
        <v>0.71839</v>
      </c>
      <c r="E4790" s="6">
        <f>C4790*sel_scale</f>
        <v/>
      </c>
      <c r="F4790" s="6">
        <f>IF(AND(B4790&gt;=10,B4790&lt;=14),sel_ev_daily*sel_dayshare/5,IF(OR(B4790&gt;=22,B4790&lt;=5),sel_ev_daily*(1-sel_dayshare)/8,0))</f>
        <v/>
      </c>
    </row>
    <row r="4791">
      <c r="A4791" s="6" t="inlineStr">
        <is>
          <t>2013-01-16</t>
        </is>
      </c>
      <c r="B4791" s="6" t="n">
        <v>13</v>
      </c>
      <c r="C4791" s="6" t="n">
        <v>0.61822</v>
      </c>
      <c r="D4791" s="6" t="n">
        <v>0.74144</v>
      </c>
      <c r="E4791" s="6">
        <f>C4791*sel_scale</f>
        <v/>
      </c>
      <c r="F4791" s="6">
        <f>IF(AND(B4791&gt;=10,B4791&lt;=14),sel_ev_daily*sel_dayshare/5,IF(OR(B4791&gt;=22,B4791&lt;=5),sel_ev_daily*(1-sel_dayshare)/8,0))</f>
        <v/>
      </c>
    </row>
    <row r="4792">
      <c r="A4792" s="6" t="inlineStr">
        <is>
          <t>2013-01-16</t>
        </is>
      </c>
      <c r="B4792" s="6" t="n">
        <v>14</v>
      </c>
      <c r="C4792" s="6" t="n">
        <v>0.66352</v>
      </c>
      <c r="D4792" s="6" t="n">
        <v>0.6959</v>
      </c>
      <c r="E4792" s="6">
        <f>C4792*sel_scale</f>
        <v/>
      </c>
      <c r="F4792" s="6">
        <f>IF(AND(B4792&gt;=10,B4792&lt;=14),sel_ev_daily*sel_dayshare/5,IF(OR(B4792&gt;=22,B4792&lt;=5),sel_ev_daily*(1-sel_dayshare)/8,0))</f>
        <v/>
      </c>
    </row>
    <row r="4793">
      <c r="A4793" s="6" t="inlineStr">
        <is>
          <t>2013-01-16</t>
        </is>
      </c>
      <c r="B4793" s="6" t="n">
        <v>15</v>
      </c>
      <c r="C4793" s="6" t="n">
        <v>0.74499</v>
      </c>
      <c r="D4793" s="6" t="n">
        <v>0.60961</v>
      </c>
      <c r="E4793" s="6">
        <f>C4793*sel_scale</f>
        <v/>
      </c>
      <c r="F4793" s="6">
        <f>IF(AND(B4793&gt;=10,B4793&lt;=14),sel_ev_daily*sel_dayshare/5,IF(OR(B4793&gt;=22,B4793&lt;=5),sel_ev_daily*(1-sel_dayshare)/8,0))</f>
        <v/>
      </c>
    </row>
    <row r="4794">
      <c r="A4794" s="6" t="inlineStr">
        <is>
          <t>2013-01-16</t>
        </is>
      </c>
      <c r="B4794" s="6" t="n">
        <v>16</v>
      </c>
      <c r="C4794" s="6" t="n">
        <v>0.81819</v>
      </c>
      <c r="D4794" s="6" t="n">
        <v>0.41342</v>
      </c>
      <c r="E4794" s="6">
        <f>C4794*sel_scale</f>
        <v/>
      </c>
      <c r="F4794" s="6">
        <f>IF(AND(B4794&gt;=10,B4794&lt;=14),sel_ev_daily*sel_dayshare/5,IF(OR(B4794&gt;=22,B4794&lt;=5),sel_ev_daily*(1-sel_dayshare)/8,0))</f>
        <v/>
      </c>
    </row>
    <row r="4795">
      <c r="A4795" s="6" t="inlineStr">
        <is>
          <t>2013-01-16</t>
        </is>
      </c>
      <c r="B4795" s="6" t="n">
        <v>17</v>
      </c>
      <c r="C4795" s="6" t="n">
        <v>0.90937</v>
      </c>
      <c r="D4795" s="6" t="n">
        <v>0.20529</v>
      </c>
      <c r="E4795" s="6">
        <f>C4795*sel_scale</f>
        <v/>
      </c>
      <c r="F4795" s="6">
        <f>IF(AND(B4795&gt;=10,B4795&lt;=14),sel_ev_daily*sel_dayshare/5,IF(OR(B4795&gt;=22,B4795&lt;=5),sel_ev_daily*(1-sel_dayshare)/8,0))</f>
        <v/>
      </c>
    </row>
    <row r="4796">
      <c r="A4796" s="6" t="inlineStr">
        <is>
          <t>2013-01-16</t>
        </is>
      </c>
      <c r="B4796" s="6" t="n">
        <v>18</v>
      </c>
      <c r="C4796" s="6" t="n">
        <v>0.95363</v>
      </c>
      <c r="D4796" s="6" t="n">
        <v>0.09309000000000001</v>
      </c>
      <c r="E4796" s="6">
        <f>C4796*sel_scale</f>
        <v/>
      </c>
      <c r="F4796" s="6">
        <f>IF(AND(B4796&gt;=10,B4796&lt;=14),sel_ev_daily*sel_dayshare/5,IF(OR(B4796&gt;=22,B4796&lt;=5),sel_ev_daily*(1-sel_dayshare)/8,0))</f>
        <v/>
      </c>
    </row>
    <row r="4797">
      <c r="A4797" s="6" t="inlineStr">
        <is>
          <t>2013-01-16</t>
        </is>
      </c>
      <c r="B4797" s="6" t="n">
        <v>19</v>
      </c>
      <c r="C4797" s="6" t="n">
        <v>0.90612</v>
      </c>
      <c r="D4797" s="6" t="n">
        <v>0.0206</v>
      </c>
      <c r="E4797" s="6">
        <f>C4797*sel_scale</f>
        <v/>
      </c>
      <c r="F4797" s="6">
        <f>IF(AND(B4797&gt;=10,B4797&lt;=14),sel_ev_daily*sel_dayshare/5,IF(OR(B4797&gt;=22,B4797&lt;=5),sel_ev_daily*(1-sel_dayshare)/8,0))</f>
        <v/>
      </c>
    </row>
    <row r="4798">
      <c r="A4798" s="6" t="inlineStr">
        <is>
          <t>2013-01-16</t>
        </is>
      </c>
      <c r="B4798" s="6" t="n">
        <v>20</v>
      </c>
      <c r="C4798" s="6" t="n">
        <v>0.95326</v>
      </c>
      <c r="D4798" s="6" t="n">
        <v>0.00029</v>
      </c>
      <c r="E4798" s="6">
        <f>C4798*sel_scale</f>
        <v/>
      </c>
      <c r="F4798" s="6">
        <f>IF(AND(B4798&gt;=10,B4798&lt;=14),sel_ev_daily*sel_dayshare/5,IF(OR(B4798&gt;=22,B4798&lt;=5),sel_ev_daily*(1-sel_dayshare)/8,0))</f>
        <v/>
      </c>
    </row>
    <row r="4799">
      <c r="A4799" s="6" t="inlineStr">
        <is>
          <t>2013-01-16</t>
        </is>
      </c>
      <c r="B4799" s="6" t="n">
        <v>21</v>
      </c>
      <c r="C4799" s="6" t="n">
        <v>0.88356</v>
      </c>
      <c r="D4799" s="6" t="n">
        <v>0.00012</v>
      </c>
      <c r="E4799" s="6">
        <f>C4799*sel_scale</f>
        <v/>
      </c>
      <c r="F4799" s="6">
        <f>IF(AND(B4799&gt;=10,B4799&lt;=14),sel_ev_daily*sel_dayshare/5,IF(OR(B4799&gt;=22,B4799&lt;=5),sel_ev_daily*(1-sel_dayshare)/8,0))</f>
        <v/>
      </c>
    </row>
    <row r="4800">
      <c r="A4800" s="6" t="inlineStr">
        <is>
          <t>2013-01-16</t>
        </is>
      </c>
      <c r="B4800" s="6" t="n">
        <v>22</v>
      </c>
      <c r="C4800" s="6" t="n">
        <v>0.8302</v>
      </c>
      <c r="D4800" s="6" t="n">
        <v>8.000000000000001e-05</v>
      </c>
      <c r="E4800" s="6">
        <f>C4800*sel_scale</f>
        <v/>
      </c>
      <c r="F4800" s="6">
        <f>IF(AND(B4800&gt;=10,B4800&lt;=14),sel_ev_daily*sel_dayshare/5,IF(OR(B4800&gt;=22,B4800&lt;=5),sel_ev_daily*(1-sel_dayshare)/8,0))</f>
        <v/>
      </c>
    </row>
    <row r="4801">
      <c r="A4801" s="6" t="inlineStr">
        <is>
          <t>2013-01-16</t>
        </is>
      </c>
      <c r="B4801" s="6" t="n">
        <v>23</v>
      </c>
      <c r="C4801" s="6" t="n">
        <v>0.77577</v>
      </c>
      <c r="D4801" s="6" t="n">
        <v>0.00016</v>
      </c>
      <c r="E4801" s="6">
        <f>C4801*sel_scale</f>
        <v/>
      </c>
      <c r="F4801" s="6">
        <f>IF(AND(B4801&gt;=10,B4801&lt;=14),sel_ev_daily*sel_dayshare/5,IF(OR(B4801&gt;=22,B4801&lt;=5),sel_ev_daily*(1-sel_dayshare)/8,0))</f>
        <v/>
      </c>
    </row>
    <row r="4802">
      <c r="A4802" s="6" t="inlineStr">
        <is>
          <t>2013-01-17</t>
        </is>
      </c>
      <c r="B4802" s="6" t="n">
        <v>0</v>
      </c>
      <c r="C4802" s="6" t="n">
        <v>0.80053</v>
      </c>
      <c r="D4802" s="6" t="n">
        <v>3e-05</v>
      </c>
      <c r="E4802" s="6">
        <f>C4802*sel_scale</f>
        <v/>
      </c>
      <c r="F4802" s="6">
        <f>IF(AND(B4802&gt;=10,B4802&lt;=14),sel_ev_daily*sel_dayshare/5,IF(OR(B4802&gt;=22,B4802&lt;=5),sel_ev_daily*(1-sel_dayshare)/8,0))</f>
        <v/>
      </c>
    </row>
    <row r="4803">
      <c r="A4803" s="6" t="inlineStr">
        <is>
          <t>2013-01-17</t>
        </is>
      </c>
      <c r="B4803" s="6" t="n">
        <v>1</v>
      </c>
      <c r="C4803" s="6" t="n">
        <v>0.7474499999999999</v>
      </c>
      <c r="D4803" s="6" t="n">
        <v>2e-05</v>
      </c>
      <c r="E4803" s="6">
        <f>C4803*sel_scale</f>
        <v/>
      </c>
      <c r="F4803" s="6">
        <f>IF(AND(B4803&gt;=10,B4803&lt;=14),sel_ev_daily*sel_dayshare/5,IF(OR(B4803&gt;=22,B4803&lt;=5),sel_ev_daily*(1-sel_dayshare)/8,0))</f>
        <v/>
      </c>
    </row>
    <row r="4804">
      <c r="A4804" s="6" t="inlineStr">
        <is>
          <t>2013-01-17</t>
        </is>
      </c>
      <c r="B4804" s="6" t="n">
        <v>2</v>
      </c>
      <c r="C4804" s="6" t="n">
        <v>0.51686</v>
      </c>
      <c r="D4804" s="6" t="n">
        <v>2e-05</v>
      </c>
      <c r="E4804" s="6">
        <f>C4804*sel_scale</f>
        <v/>
      </c>
      <c r="F4804" s="6">
        <f>IF(AND(B4804&gt;=10,B4804&lt;=14),sel_ev_daily*sel_dayshare/5,IF(OR(B4804&gt;=22,B4804&lt;=5),sel_ev_daily*(1-sel_dayshare)/8,0))</f>
        <v/>
      </c>
    </row>
    <row r="4805">
      <c r="A4805" s="6" t="inlineStr">
        <is>
          <t>2013-01-17</t>
        </is>
      </c>
      <c r="B4805" s="6" t="n">
        <v>3</v>
      </c>
      <c r="C4805" s="6" t="n">
        <v>0.43722</v>
      </c>
      <c r="D4805" s="6" t="n">
        <v>5e-05</v>
      </c>
      <c r="E4805" s="6">
        <f>C4805*sel_scale</f>
        <v/>
      </c>
      <c r="F4805" s="6">
        <f>IF(AND(B4805&gt;=10,B4805&lt;=14),sel_ev_daily*sel_dayshare/5,IF(OR(B4805&gt;=22,B4805&lt;=5),sel_ev_daily*(1-sel_dayshare)/8,0))</f>
        <v/>
      </c>
    </row>
    <row r="4806">
      <c r="A4806" s="6" t="inlineStr">
        <is>
          <t>2013-01-17</t>
        </is>
      </c>
      <c r="B4806" s="6" t="n">
        <v>4</v>
      </c>
      <c r="C4806" s="6" t="n">
        <v>0.43869</v>
      </c>
      <c r="D4806" s="6" t="n">
        <v>6e-05</v>
      </c>
      <c r="E4806" s="6">
        <f>C4806*sel_scale</f>
        <v/>
      </c>
      <c r="F4806" s="6">
        <f>IF(AND(B4806&gt;=10,B4806&lt;=14),sel_ev_daily*sel_dayshare/5,IF(OR(B4806&gt;=22,B4806&lt;=5),sel_ev_daily*(1-sel_dayshare)/8,0))</f>
        <v/>
      </c>
    </row>
    <row r="4807">
      <c r="A4807" s="6" t="inlineStr">
        <is>
          <t>2013-01-17</t>
        </is>
      </c>
      <c r="B4807" s="6" t="n">
        <v>5</v>
      </c>
      <c r="C4807" s="6" t="n">
        <v>0.4536</v>
      </c>
      <c r="D4807" s="6" t="n">
        <v>4e-05</v>
      </c>
      <c r="E4807" s="6">
        <f>C4807*sel_scale</f>
        <v/>
      </c>
      <c r="F4807" s="6">
        <f>IF(AND(B4807&gt;=10,B4807&lt;=14),sel_ev_daily*sel_dayshare/5,IF(OR(B4807&gt;=22,B4807&lt;=5),sel_ev_daily*(1-sel_dayshare)/8,0))</f>
        <v/>
      </c>
    </row>
    <row r="4808">
      <c r="A4808" s="6" t="inlineStr">
        <is>
          <t>2013-01-17</t>
        </is>
      </c>
      <c r="B4808" s="6" t="n">
        <v>6</v>
      </c>
      <c r="C4808" s="6" t="n">
        <v>0.49596</v>
      </c>
      <c r="D4808" s="6" t="n">
        <v>0.01038</v>
      </c>
      <c r="E4808" s="6">
        <f>C4808*sel_scale</f>
        <v/>
      </c>
      <c r="F4808" s="6">
        <f>IF(AND(B4808&gt;=10,B4808&lt;=14),sel_ev_daily*sel_dayshare/5,IF(OR(B4808&gt;=22,B4808&lt;=5),sel_ev_daily*(1-sel_dayshare)/8,0))</f>
        <v/>
      </c>
    </row>
    <row r="4809">
      <c r="A4809" s="6" t="inlineStr">
        <is>
          <t>2013-01-17</t>
        </is>
      </c>
      <c r="B4809" s="6" t="n">
        <v>7</v>
      </c>
      <c r="C4809" s="6" t="n">
        <v>0.5454</v>
      </c>
      <c r="D4809" s="6" t="n">
        <v>0.08958000000000001</v>
      </c>
      <c r="E4809" s="6">
        <f>C4809*sel_scale</f>
        <v/>
      </c>
      <c r="F4809" s="6">
        <f>IF(AND(B4809&gt;=10,B4809&lt;=14),sel_ev_daily*sel_dayshare/5,IF(OR(B4809&gt;=22,B4809&lt;=5),sel_ev_daily*(1-sel_dayshare)/8,0))</f>
        <v/>
      </c>
    </row>
    <row r="4810">
      <c r="A4810" s="6" t="inlineStr">
        <is>
          <t>2013-01-17</t>
        </is>
      </c>
      <c r="B4810" s="6" t="n">
        <v>8</v>
      </c>
      <c r="C4810" s="6" t="n">
        <v>0.5619</v>
      </c>
      <c r="D4810" s="6" t="n">
        <v>0.21919</v>
      </c>
      <c r="E4810" s="6">
        <f>C4810*sel_scale</f>
        <v/>
      </c>
      <c r="F4810" s="6">
        <f>IF(AND(B4810&gt;=10,B4810&lt;=14),sel_ev_daily*sel_dayshare/5,IF(OR(B4810&gt;=22,B4810&lt;=5),sel_ev_daily*(1-sel_dayshare)/8,0))</f>
        <v/>
      </c>
    </row>
    <row r="4811">
      <c r="A4811" s="6" t="inlineStr">
        <is>
          <t>2013-01-17</t>
        </is>
      </c>
      <c r="B4811" s="6" t="n">
        <v>9</v>
      </c>
      <c r="C4811" s="6" t="n">
        <v>0.55535</v>
      </c>
      <c r="D4811" s="6" t="n">
        <v>0.35052</v>
      </c>
      <c r="E4811" s="6">
        <f>C4811*sel_scale</f>
        <v/>
      </c>
      <c r="F4811" s="6">
        <f>IF(AND(B4811&gt;=10,B4811&lt;=14),sel_ev_daily*sel_dayshare/5,IF(OR(B4811&gt;=22,B4811&lt;=5),sel_ev_daily*(1-sel_dayshare)/8,0))</f>
        <v/>
      </c>
    </row>
    <row r="4812">
      <c r="A4812" s="6" t="inlineStr">
        <is>
          <t>2013-01-17</t>
        </is>
      </c>
      <c r="B4812" s="6" t="n">
        <v>10</v>
      </c>
      <c r="C4812" s="6" t="n">
        <v>0.58935</v>
      </c>
      <c r="D4812" s="6" t="n">
        <v>0.52555</v>
      </c>
      <c r="E4812" s="6">
        <f>C4812*sel_scale</f>
        <v/>
      </c>
      <c r="F4812" s="6">
        <f>IF(AND(B4812&gt;=10,B4812&lt;=14),sel_ev_daily*sel_dayshare/5,IF(OR(B4812&gt;=22,B4812&lt;=5),sel_ev_daily*(1-sel_dayshare)/8,0))</f>
        <v/>
      </c>
    </row>
    <row r="4813">
      <c r="A4813" s="6" t="inlineStr">
        <is>
          <t>2013-01-17</t>
        </is>
      </c>
      <c r="B4813" s="6" t="n">
        <v>11</v>
      </c>
      <c r="C4813" s="6" t="n">
        <v>0.6542</v>
      </c>
      <c r="D4813" s="6" t="n">
        <v>0.66943</v>
      </c>
      <c r="E4813" s="6">
        <f>C4813*sel_scale</f>
        <v/>
      </c>
      <c r="F4813" s="6">
        <f>IF(AND(B4813&gt;=10,B4813&lt;=14),sel_ev_daily*sel_dayshare/5,IF(OR(B4813&gt;=22,B4813&lt;=5),sel_ev_daily*(1-sel_dayshare)/8,0))</f>
        <v/>
      </c>
    </row>
    <row r="4814">
      <c r="A4814" s="6" t="inlineStr">
        <is>
          <t>2013-01-17</t>
        </is>
      </c>
      <c r="B4814" s="6" t="n">
        <v>12</v>
      </c>
      <c r="C4814" s="6" t="n">
        <v>0.75651</v>
      </c>
      <c r="D4814" s="6" t="n">
        <v>0.73153</v>
      </c>
      <c r="E4814" s="6">
        <f>C4814*sel_scale</f>
        <v/>
      </c>
      <c r="F4814" s="6">
        <f>IF(AND(B4814&gt;=10,B4814&lt;=14),sel_ev_daily*sel_dayshare/5,IF(OR(B4814&gt;=22,B4814&lt;=5),sel_ev_daily*(1-sel_dayshare)/8,0))</f>
        <v/>
      </c>
    </row>
    <row r="4815">
      <c r="A4815" s="6" t="inlineStr">
        <is>
          <t>2013-01-17</t>
        </is>
      </c>
      <c r="B4815" s="6" t="n">
        <v>13</v>
      </c>
      <c r="C4815" s="6" t="n">
        <v>0.85891</v>
      </c>
      <c r="D4815" s="6" t="n">
        <v>0.74082</v>
      </c>
      <c r="E4815" s="6">
        <f>C4815*sel_scale</f>
        <v/>
      </c>
      <c r="F4815" s="6">
        <f>IF(AND(B4815&gt;=10,B4815&lt;=14),sel_ev_daily*sel_dayshare/5,IF(OR(B4815&gt;=22,B4815&lt;=5),sel_ev_daily*(1-sel_dayshare)/8,0))</f>
        <v/>
      </c>
    </row>
    <row r="4816">
      <c r="A4816" s="6" t="inlineStr">
        <is>
          <t>2013-01-17</t>
        </is>
      </c>
      <c r="B4816" s="6" t="n">
        <v>14</v>
      </c>
      <c r="C4816" s="6" t="n">
        <v>0.88497</v>
      </c>
      <c r="D4816" s="6" t="n">
        <v>0.7002</v>
      </c>
      <c r="E4816" s="6">
        <f>C4816*sel_scale</f>
        <v/>
      </c>
      <c r="F4816" s="6">
        <f>IF(AND(B4816&gt;=10,B4816&lt;=14),sel_ev_daily*sel_dayshare/5,IF(OR(B4816&gt;=22,B4816&lt;=5),sel_ev_daily*(1-sel_dayshare)/8,0))</f>
        <v/>
      </c>
    </row>
    <row r="4817">
      <c r="A4817" s="6" t="inlineStr">
        <is>
          <t>2013-01-17</t>
        </is>
      </c>
      <c r="B4817" s="6" t="n">
        <v>15</v>
      </c>
      <c r="C4817" s="6" t="n">
        <v>0.95992</v>
      </c>
      <c r="D4817" s="6" t="n">
        <v>0.60914</v>
      </c>
      <c r="E4817" s="6">
        <f>C4817*sel_scale</f>
        <v/>
      </c>
      <c r="F4817" s="6">
        <f>IF(AND(B4817&gt;=10,B4817&lt;=14),sel_ev_daily*sel_dayshare/5,IF(OR(B4817&gt;=22,B4817&lt;=5),sel_ev_daily*(1-sel_dayshare)/8,0))</f>
        <v/>
      </c>
    </row>
    <row r="4818">
      <c r="A4818" s="6" t="inlineStr">
        <is>
          <t>2013-01-17</t>
        </is>
      </c>
      <c r="B4818" s="6" t="n">
        <v>16</v>
      </c>
      <c r="C4818" s="6" t="n">
        <v>1.02025</v>
      </c>
      <c r="D4818" s="6" t="n">
        <v>0.46035</v>
      </c>
      <c r="E4818" s="6">
        <f>C4818*sel_scale</f>
        <v/>
      </c>
      <c r="F4818" s="6">
        <f>IF(AND(B4818&gt;=10,B4818&lt;=14),sel_ev_daily*sel_dayshare/5,IF(OR(B4818&gt;=22,B4818&lt;=5),sel_ev_daily*(1-sel_dayshare)/8,0))</f>
        <v/>
      </c>
    </row>
    <row r="4819">
      <c r="A4819" s="6" t="inlineStr">
        <is>
          <t>2013-01-17</t>
        </is>
      </c>
      <c r="B4819" s="6" t="n">
        <v>17</v>
      </c>
      <c r="C4819" s="6" t="n">
        <v>1.13068</v>
      </c>
      <c r="D4819" s="6" t="n">
        <v>0.27082</v>
      </c>
      <c r="E4819" s="6">
        <f>C4819*sel_scale</f>
        <v/>
      </c>
      <c r="F4819" s="6">
        <f>IF(AND(B4819&gt;=10,B4819&lt;=14),sel_ev_daily*sel_dayshare/5,IF(OR(B4819&gt;=22,B4819&lt;=5),sel_ev_daily*(1-sel_dayshare)/8,0))</f>
        <v/>
      </c>
    </row>
    <row r="4820">
      <c r="A4820" s="6" t="inlineStr">
        <is>
          <t>2013-01-17</t>
        </is>
      </c>
      <c r="B4820" s="6" t="n">
        <v>18</v>
      </c>
      <c r="C4820" s="6" t="n">
        <v>1.13541</v>
      </c>
      <c r="D4820" s="6" t="n">
        <v>0.10196</v>
      </c>
      <c r="E4820" s="6">
        <f>C4820*sel_scale</f>
        <v/>
      </c>
      <c r="F4820" s="6">
        <f>IF(AND(B4820&gt;=10,B4820&lt;=14),sel_ev_daily*sel_dayshare/5,IF(OR(B4820&gt;=22,B4820&lt;=5),sel_ev_daily*(1-sel_dayshare)/8,0))</f>
        <v/>
      </c>
    </row>
    <row r="4821">
      <c r="A4821" s="6" t="inlineStr">
        <is>
          <t>2013-01-17</t>
        </is>
      </c>
      <c r="B4821" s="6" t="n">
        <v>19</v>
      </c>
      <c r="C4821" s="6" t="n">
        <v>1.11359</v>
      </c>
      <c r="D4821" s="6" t="n">
        <v>0.01529</v>
      </c>
      <c r="E4821" s="6">
        <f>C4821*sel_scale</f>
        <v/>
      </c>
      <c r="F4821" s="6">
        <f>IF(AND(B4821&gt;=10,B4821&lt;=14),sel_ev_daily*sel_dayshare/5,IF(OR(B4821&gt;=22,B4821&lt;=5),sel_ev_daily*(1-sel_dayshare)/8,0))</f>
        <v/>
      </c>
    </row>
    <row r="4822">
      <c r="A4822" s="6" t="inlineStr">
        <is>
          <t>2013-01-17</t>
        </is>
      </c>
      <c r="B4822" s="6" t="n">
        <v>20</v>
      </c>
      <c r="C4822" s="6" t="n">
        <v>1.07278</v>
      </c>
      <c r="D4822" s="6" t="n">
        <v>6e-05</v>
      </c>
      <c r="E4822" s="6">
        <f>C4822*sel_scale</f>
        <v/>
      </c>
      <c r="F4822" s="6">
        <f>IF(AND(B4822&gt;=10,B4822&lt;=14),sel_ev_daily*sel_dayshare/5,IF(OR(B4822&gt;=22,B4822&lt;=5),sel_ev_daily*(1-sel_dayshare)/8,0))</f>
        <v/>
      </c>
    </row>
    <row r="4823">
      <c r="A4823" s="6" t="inlineStr">
        <is>
          <t>2013-01-17</t>
        </is>
      </c>
      <c r="B4823" s="6" t="n">
        <v>21</v>
      </c>
      <c r="C4823" s="6" t="n">
        <v>1.05292</v>
      </c>
      <c r="D4823" s="6" t="n">
        <v>0.00011</v>
      </c>
      <c r="E4823" s="6">
        <f>C4823*sel_scale</f>
        <v/>
      </c>
      <c r="F4823" s="6">
        <f>IF(AND(B4823&gt;=10,B4823&lt;=14),sel_ev_daily*sel_dayshare/5,IF(OR(B4823&gt;=22,B4823&lt;=5),sel_ev_daily*(1-sel_dayshare)/8,0))</f>
        <v/>
      </c>
    </row>
    <row r="4824">
      <c r="A4824" s="6" t="inlineStr">
        <is>
          <t>2013-01-17</t>
        </is>
      </c>
      <c r="B4824" s="6" t="n">
        <v>22</v>
      </c>
      <c r="C4824" s="6" t="n">
        <v>0.95381</v>
      </c>
      <c r="D4824" s="6" t="n">
        <v>6.999999999999999e-05</v>
      </c>
      <c r="E4824" s="6">
        <f>C4824*sel_scale</f>
        <v/>
      </c>
      <c r="F4824" s="6">
        <f>IF(AND(B4824&gt;=10,B4824&lt;=14),sel_ev_daily*sel_dayshare/5,IF(OR(B4824&gt;=22,B4824&lt;=5),sel_ev_daily*(1-sel_dayshare)/8,0))</f>
        <v/>
      </c>
    </row>
    <row r="4825">
      <c r="A4825" s="6" t="inlineStr">
        <is>
          <t>2013-01-17</t>
        </is>
      </c>
      <c r="B4825" s="6" t="n">
        <v>23</v>
      </c>
      <c r="C4825" s="6" t="n">
        <v>0.87688</v>
      </c>
      <c r="D4825" s="6" t="n">
        <v>6e-05</v>
      </c>
      <c r="E4825" s="6">
        <f>C4825*sel_scale</f>
        <v/>
      </c>
      <c r="F4825" s="6">
        <f>IF(AND(B4825&gt;=10,B4825&lt;=14),sel_ev_daily*sel_dayshare/5,IF(OR(B4825&gt;=22,B4825&lt;=5),sel_ev_daily*(1-sel_dayshare)/8,0))</f>
        <v/>
      </c>
    </row>
    <row r="4826">
      <c r="A4826" s="6" t="inlineStr">
        <is>
          <t>2013-01-18</t>
        </is>
      </c>
      <c r="B4826" s="6" t="n">
        <v>0</v>
      </c>
      <c r="C4826" s="6" t="n">
        <v>0.9140200000000001</v>
      </c>
      <c r="D4826" s="6" t="n">
        <v>6e-05</v>
      </c>
      <c r="E4826" s="6">
        <f>C4826*sel_scale</f>
        <v/>
      </c>
      <c r="F4826" s="6">
        <f>IF(AND(B4826&gt;=10,B4826&lt;=14),sel_ev_daily*sel_dayshare/5,IF(OR(B4826&gt;=22,B4826&lt;=5),sel_ev_daily*(1-sel_dayshare)/8,0))</f>
        <v/>
      </c>
    </row>
    <row r="4827">
      <c r="A4827" s="6" t="inlineStr">
        <is>
          <t>2013-01-18</t>
        </is>
      </c>
      <c r="B4827" s="6" t="n">
        <v>1</v>
      </c>
      <c r="C4827" s="6" t="n">
        <v>0.80704</v>
      </c>
      <c r="D4827" s="6" t="n">
        <v>5e-05</v>
      </c>
      <c r="E4827" s="6">
        <f>C4827*sel_scale</f>
        <v/>
      </c>
      <c r="F4827" s="6">
        <f>IF(AND(B4827&gt;=10,B4827&lt;=14),sel_ev_daily*sel_dayshare/5,IF(OR(B4827&gt;=22,B4827&lt;=5),sel_ev_daily*(1-sel_dayshare)/8,0))</f>
        <v/>
      </c>
    </row>
    <row r="4828">
      <c r="A4828" s="6" t="inlineStr">
        <is>
          <t>2013-01-18</t>
        </is>
      </c>
      <c r="B4828" s="6" t="n">
        <v>2</v>
      </c>
      <c r="C4828" s="6" t="n">
        <v>0.55006</v>
      </c>
      <c r="D4828" s="6" t="n">
        <v>0.00016</v>
      </c>
      <c r="E4828" s="6">
        <f>C4828*sel_scale</f>
        <v/>
      </c>
      <c r="F4828" s="6">
        <f>IF(AND(B4828&gt;=10,B4828&lt;=14),sel_ev_daily*sel_dayshare/5,IF(OR(B4828&gt;=22,B4828&lt;=5),sel_ev_daily*(1-sel_dayshare)/8,0))</f>
        <v/>
      </c>
    </row>
    <row r="4829">
      <c r="A4829" s="6" t="inlineStr">
        <is>
          <t>2013-01-18</t>
        </is>
      </c>
      <c r="B4829" s="6" t="n">
        <v>3</v>
      </c>
      <c r="C4829" s="6" t="n">
        <v>0.48786</v>
      </c>
      <c r="D4829" s="6" t="n">
        <v>0.00017</v>
      </c>
      <c r="E4829" s="6">
        <f>C4829*sel_scale</f>
        <v/>
      </c>
      <c r="F4829" s="6">
        <f>IF(AND(B4829&gt;=10,B4829&lt;=14),sel_ev_daily*sel_dayshare/5,IF(OR(B4829&gt;=22,B4829&lt;=5),sel_ev_daily*(1-sel_dayshare)/8,0))</f>
        <v/>
      </c>
    </row>
    <row r="4830">
      <c r="A4830" s="6" t="inlineStr">
        <is>
          <t>2013-01-18</t>
        </is>
      </c>
      <c r="B4830" s="6" t="n">
        <v>4</v>
      </c>
      <c r="C4830" s="6" t="n">
        <v>0.4788</v>
      </c>
      <c r="D4830" s="6" t="n">
        <v>3e-05</v>
      </c>
      <c r="E4830" s="6">
        <f>C4830*sel_scale</f>
        <v/>
      </c>
      <c r="F4830" s="6">
        <f>IF(AND(B4830&gt;=10,B4830&lt;=14),sel_ev_daily*sel_dayshare/5,IF(OR(B4830&gt;=22,B4830&lt;=5),sel_ev_daily*(1-sel_dayshare)/8,0))</f>
        <v/>
      </c>
    </row>
    <row r="4831">
      <c r="A4831" s="6" t="inlineStr">
        <is>
          <t>2013-01-18</t>
        </is>
      </c>
      <c r="B4831" s="6" t="n">
        <v>5</v>
      </c>
      <c r="C4831" s="6" t="n">
        <v>0.48404</v>
      </c>
      <c r="D4831" s="6" t="n">
        <v>6.999999999999999e-05</v>
      </c>
      <c r="E4831" s="6">
        <f>C4831*sel_scale</f>
        <v/>
      </c>
      <c r="F4831" s="6">
        <f>IF(AND(B4831&gt;=10,B4831&lt;=14),sel_ev_daily*sel_dayshare/5,IF(OR(B4831&gt;=22,B4831&lt;=5),sel_ev_daily*(1-sel_dayshare)/8,0))</f>
        <v/>
      </c>
    </row>
    <row r="4832">
      <c r="A4832" s="6" t="inlineStr">
        <is>
          <t>2013-01-18</t>
        </is>
      </c>
      <c r="B4832" s="6" t="n">
        <v>6</v>
      </c>
      <c r="C4832" s="6" t="n">
        <v>0.5728799999999999</v>
      </c>
      <c r="D4832" s="6" t="n">
        <v>0.01037</v>
      </c>
      <c r="E4832" s="6">
        <f>C4832*sel_scale</f>
        <v/>
      </c>
      <c r="F4832" s="6">
        <f>IF(AND(B4832&gt;=10,B4832&lt;=14),sel_ev_daily*sel_dayshare/5,IF(OR(B4832&gt;=22,B4832&lt;=5),sel_ev_daily*(1-sel_dayshare)/8,0))</f>
        <v/>
      </c>
    </row>
    <row r="4833">
      <c r="A4833" s="6" t="inlineStr">
        <is>
          <t>2013-01-18</t>
        </is>
      </c>
      <c r="B4833" s="6" t="n">
        <v>7</v>
      </c>
      <c r="C4833" s="6" t="n">
        <v>0.64833</v>
      </c>
      <c r="D4833" s="6" t="n">
        <v>0.09301</v>
      </c>
      <c r="E4833" s="6">
        <f>C4833*sel_scale</f>
        <v/>
      </c>
      <c r="F4833" s="6">
        <f>IF(AND(B4833&gt;=10,B4833&lt;=14),sel_ev_daily*sel_dayshare/5,IF(OR(B4833&gt;=22,B4833&lt;=5),sel_ev_daily*(1-sel_dayshare)/8,0))</f>
        <v/>
      </c>
    </row>
    <row r="4834">
      <c r="A4834" s="6" t="inlineStr">
        <is>
          <t>2013-01-18</t>
        </is>
      </c>
      <c r="B4834" s="6" t="n">
        <v>8</v>
      </c>
      <c r="C4834" s="6" t="n">
        <v>0.68186</v>
      </c>
      <c r="D4834" s="6" t="n">
        <v>0.24672</v>
      </c>
      <c r="E4834" s="6">
        <f>C4834*sel_scale</f>
        <v/>
      </c>
      <c r="F4834" s="6">
        <f>IF(AND(B4834&gt;=10,B4834&lt;=14),sel_ev_daily*sel_dayshare/5,IF(OR(B4834&gt;=22,B4834&lt;=5),sel_ev_daily*(1-sel_dayshare)/8,0))</f>
        <v/>
      </c>
    </row>
    <row r="4835">
      <c r="A4835" s="6" t="inlineStr">
        <is>
          <t>2013-01-18</t>
        </is>
      </c>
      <c r="B4835" s="6" t="n">
        <v>9</v>
      </c>
      <c r="C4835" s="6" t="n">
        <v>0.81298</v>
      </c>
      <c r="D4835" s="6" t="n">
        <v>0.42034</v>
      </c>
      <c r="E4835" s="6">
        <f>C4835*sel_scale</f>
        <v/>
      </c>
      <c r="F4835" s="6">
        <f>IF(AND(B4835&gt;=10,B4835&lt;=14),sel_ev_daily*sel_dayshare/5,IF(OR(B4835&gt;=22,B4835&lt;=5),sel_ev_daily*(1-sel_dayshare)/8,0))</f>
        <v/>
      </c>
    </row>
    <row r="4836">
      <c r="A4836" s="6" t="inlineStr">
        <is>
          <t>2013-01-18</t>
        </is>
      </c>
      <c r="B4836" s="6" t="n">
        <v>10</v>
      </c>
      <c r="C4836" s="6" t="n">
        <v>1.04298</v>
      </c>
      <c r="D4836" s="6" t="n">
        <v>0.55782</v>
      </c>
      <c r="E4836" s="6">
        <f>C4836*sel_scale</f>
        <v/>
      </c>
      <c r="F4836" s="6">
        <f>IF(AND(B4836&gt;=10,B4836&lt;=14),sel_ev_daily*sel_dayshare/5,IF(OR(B4836&gt;=22,B4836&lt;=5),sel_ev_daily*(1-sel_dayshare)/8,0))</f>
        <v/>
      </c>
    </row>
    <row r="4837">
      <c r="A4837" s="6" t="inlineStr">
        <is>
          <t>2013-01-18</t>
        </is>
      </c>
      <c r="B4837" s="6" t="n">
        <v>11</v>
      </c>
      <c r="C4837" s="6" t="n">
        <v>1.25974</v>
      </c>
      <c r="D4837" s="6" t="n">
        <v>0.65069</v>
      </c>
      <c r="E4837" s="6">
        <f>C4837*sel_scale</f>
        <v/>
      </c>
      <c r="F4837" s="6">
        <f>IF(AND(B4837&gt;=10,B4837&lt;=14),sel_ev_daily*sel_dayshare/5,IF(OR(B4837&gt;=22,B4837&lt;=5),sel_ev_daily*(1-sel_dayshare)/8,0))</f>
        <v/>
      </c>
    </row>
    <row r="4838">
      <c r="A4838" s="6" t="inlineStr">
        <is>
          <t>2013-01-18</t>
        </is>
      </c>
      <c r="B4838" s="6" t="n">
        <v>12</v>
      </c>
      <c r="C4838" s="6" t="n">
        <v>1.51085</v>
      </c>
      <c r="D4838" s="6" t="n">
        <v>0.68481</v>
      </c>
      <c r="E4838" s="6">
        <f>C4838*sel_scale</f>
        <v/>
      </c>
      <c r="F4838" s="6">
        <f>IF(AND(B4838&gt;=10,B4838&lt;=14),sel_ev_daily*sel_dayshare/5,IF(OR(B4838&gt;=22,B4838&lt;=5),sel_ev_daily*(1-sel_dayshare)/8,0))</f>
        <v/>
      </c>
    </row>
    <row r="4839">
      <c r="A4839" s="6" t="inlineStr">
        <is>
          <t>2013-01-18</t>
        </is>
      </c>
      <c r="B4839" s="6" t="n">
        <v>13</v>
      </c>
      <c r="C4839" s="6" t="n">
        <v>1.72248</v>
      </c>
      <c r="D4839" s="6" t="n">
        <v>0.66118</v>
      </c>
      <c r="E4839" s="6">
        <f>C4839*sel_scale</f>
        <v/>
      </c>
      <c r="F4839" s="6">
        <f>IF(AND(B4839&gt;=10,B4839&lt;=14),sel_ev_daily*sel_dayshare/5,IF(OR(B4839&gt;=22,B4839&lt;=5),sel_ev_daily*(1-sel_dayshare)/8,0))</f>
        <v/>
      </c>
    </row>
    <row r="4840">
      <c r="A4840" s="6" t="inlineStr">
        <is>
          <t>2013-01-18</t>
        </is>
      </c>
      <c r="B4840" s="6" t="n">
        <v>14</v>
      </c>
      <c r="C4840" s="6" t="n">
        <v>1.95014</v>
      </c>
      <c r="D4840" s="6" t="n">
        <v>0.57512</v>
      </c>
      <c r="E4840" s="6">
        <f>C4840*sel_scale</f>
        <v/>
      </c>
      <c r="F4840" s="6">
        <f>IF(AND(B4840&gt;=10,B4840&lt;=14),sel_ev_daily*sel_dayshare/5,IF(OR(B4840&gt;=22,B4840&lt;=5),sel_ev_daily*(1-sel_dayshare)/8,0))</f>
        <v/>
      </c>
    </row>
    <row r="4841">
      <c r="A4841" s="6" t="inlineStr">
        <is>
          <t>2013-01-18</t>
        </is>
      </c>
      <c r="B4841" s="6" t="n">
        <v>15</v>
      </c>
      <c r="C4841" s="6" t="n">
        <v>2.01935</v>
      </c>
      <c r="D4841" s="6" t="n">
        <v>0.38673</v>
      </c>
      <c r="E4841" s="6">
        <f>C4841*sel_scale</f>
        <v/>
      </c>
      <c r="F4841" s="6">
        <f>IF(AND(B4841&gt;=10,B4841&lt;=14),sel_ev_daily*sel_dayshare/5,IF(OR(B4841&gt;=22,B4841&lt;=5),sel_ev_daily*(1-sel_dayshare)/8,0))</f>
        <v/>
      </c>
    </row>
    <row r="4842">
      <c r="A4842" s="6" t="inlineStr">
        <is>
          <t>2013-01-18</t>
        </is>
      </c>
      <c r="B4842" s="6" t="n">
        <v>16</v>
      </c>
      <c r="C4842" s="6" t="n">
        <v>2.08302</v>
      </c>
      <c r="D4842" s="6" t="n">
        <v>0.22188</v>
      </c>
      <c r="E4842" s="6">
        <f>C4842*sel_scale</f>
        <v/>
      </c>
      <c r="F4842" s="6">
        <f>IF(AND(B4842&gt;=10,B4842&lt;=14),sel_ev_daily*sel_dayshare/5,IF(OR(B4842&gt;=22,B4842&lt;=5),sel_ev_daily*(1-sel_dayshare)/8,0))</f>
        <v/>
      </c>
    </row>
    <row r="4843">
      <c r="A4843" s="6" t="inlineStr">
        <is>
          <t>2013-01-18</t>
        </is>
      </c>
      <c r="B4843" s="6" t="n">
        <v>17</v>
      </c>
      <c r="C4843" s="6" t="n">
        <v>2.21764</v>
      </c>
      <c r="D4843" s="6" t="n">
        <v>0.1363</v>
      </c>
      <c r="E4843" s="6">
        <f>C4843*sel_scale</f>
        <v/>
      </c>
      <c r="F4843" s="6">
        <f>IF(AND(B4843&gt;=10,B4843&lt;=14),sel_ev_daily*sel_dayshare/5,IF(OR(B4843&gt;=22,B4843&lt;=5),sel_ev_daily*(1-sel_dayshare)/8,0))</f>
        <v/>
      </c>
    </row>
    <row r="4844">
      <c r="A4844" s="6" t="inlineStr">
        <is>
          <t>2013-01-18</t>
        </is>
      </c>
      <c r="B4844" s="6" t="n">
        <v>18</v>
      </c>
      <c r="C4844" s="6" t="n">
        <v>2.27066</v>
      </c>
      <c r="D4844" s="6" t="n">
        <v>0.03479</v>
      </c>
      <c r="E4844" s="6">
        <f>C4844*sel_scale</f>
        <v/>
      </c>
      <c r="F4844" s="6">
        <f>IF(AND(B4844&gt;=10,B4844&lt;=14),sel_ev_daily*sel_dayshare/5,IF(OR(B4844&gt;=22,B4844&lt;=5),sel_ev_daily*(1-sel_dayshare)/8,0))</f>
        <v/>
      </c>
    </row>
    <row r="4845">
      <c r="A4845" s="6" t="inlineStr">
        <is>
          <t>2013-01-18</t>
        </is>
      </c>
      <c r="B4845" s="6" t="n">
        <v>19</v>
      </c>
      <c r="C4845" s="6" t="n">
        <v>2.12189</v>
      </c>
      <c r="D4845" s="6" t="n">
        <v>0.00166</v>
      </c>
      <c r="E4845" s="6">
        <f>C4845*sel_scale</f>
        <v/>
      </c>
      <c r="F4845" s="6">
        <f>IF(AND(B4845&gt;=10,B4845&lt;=14),sel_ev_daily*sel_dayshare/5,IF(OR(B4845&gt;=22,B4845&lt;=5),sel_ev_daily*(1-sel_dayshare)/8,0))</f>
        <v/>
      </c>
    </row>
    <row r="4846">
      <c r="A4846" s="6" t="inlineStr">
        <is>
          <t>2013-01-18</t>
        </is>
      </c>
      <c r="B4846" s="6" t="n">
        <v>20</v>
      </c>
      <c r="C4846" s="6" t="n">
        <v>1.7679</v>
      </c>
      <c r="D4846" s="6" t="n">
        <v>0.00012</v>
      </c>
      <c r="E4846" s="6">
        <f>C4846*sel_scale</f>
        <v/>
      </c>
      <c r="F4846" s="6">
        <f>IF(AND(B4846&gt;=10,B4846&lt;=14),sel_ev_daily*sel_dayshare/5,IF(OR(B4846&gt;=22,B4846&lt;=5),sel_ev_daily*(1-sel_dayshare)/8,0))</f>
        <v/>
      </c>
    </row>
    <row r="4847">
      <c r="A4847" s="6" t="inlineStr">
        <is>
          <t>2013-01-18</t>
        </is>
      </c>
      <c r="B4847" s="6" t="n">
        <v>21</v>
      </c>
      <c r="C4847" s="6" t="n">
        <v>1.40451</v>
      </c>
      <c r="D4847" s="6" t="n">
        <v>0.00013</v>
      </c>
      <c r="E4847" s="6">
        <f>C4847*sel_scale</f>
        <v/>
      </c>
      <c r="F4847" s="6">
        <f>IF(AND(B4847&gt;=10,B4847&lt;=14),sel_ev_daily*sel_dayshare/5,IF(OR(B4847&gt;=22,B4847&lt;=5),sel_ev_daily*(1-sel_dayshare)/8,0))</f>
        <v/>
      </c>
    </row>
    <row r="4848">
      <c r="A4848" s="6" t="inlineStr">
        <is>
          <t>2013-01-18</t>
        </is>
      </c>
      <c r="B4848" s="6" t="n">
        <v>22</v>
      </c>
      <c r="C4848" s="6" t="n">
        <v>1.06631</v>
      </c>
      <c r="D4848" s="6" t="n">
        <v>6.999999999999999e-05</v>
      </c>
      <c r="E4848" s="6">
        <f>C4848*sel_scale</f>
        <v/>
      </c>
      <c r="F4848" s="6">
        <f>IF(AND(B4848&gt;=10,B4848&lt;=14),sel_ev_daily*sel_dayshare/5,IF(OR(B4848&gt;=22,B4848&lt;=5),sel_ev_daily*(1-sel_dayshare)/8,0))</f>
        <v/>
      </c>
    </row>
    <row r="4849">
      <c r="A4849" s="6" t="inlineStr">
        <is>
          <t>2013-01-18</t>
        </is>
      </c>
      <c r="B4849" s="6" t="n">
        <v>23</v>
      </c>
      <c r="C4849" s="6" t="n">
        <v>0.90826</v>
      </c>
      <c r="D4849" s="6" t="n">
        <v>6.999999999999999e-05</v>
      </c>
      <c r="E4849" s="6">
        <f>C4849*sel_scale</f>
        <v/>
      </c>
      <c r="F4849" s="6">
        <f>IF(AND(B4849&gt;=10,B4849&lt;=14),sel_ev_daily*sel_dayshare/5,IF(OR(B4849&gt;=22,B4849&lt;=5),sel_ev_daily*(1-sel_dayshare)/8,0))</f>
        <v/>
      </c>
    </row>
    <row r="4850">
      <c r="A4850" s="6" t="inlineStr">
        <is>
          <t>2013-01-19</t>
        </is>
      </c>
      <c r="B4850" s="6" t="n">
        <v>0</v>
      </c>
      <c r="C4850" s="6" t="n">
        <v>0.94594</v>
      </c>
      <c r="D4850" s="6" t="n">
        <v>5e-05</v>
      </c>
      <c r="E4850" s="6">
        <f>C4850*sel_scale</f>
        <v/>
      </c>
      <c r="F4850" s="6">
        <f>IF(AND(B4850&gt;=10,B4850&lt;=14),sel_ev_daily*sel_dayshare/5,IF(OR(B4850&gt;=22,B4850&lt;=5),sel_ev_daily*(1-sel_dayshare)/8,0))</f>
        <v/>
      </c>
    </row>
    <row r="4851">
      <c r="A4851" s="6" t="inlineStr">
        <is>
          <t>2013-01-19</t>
        </is>
      </c>
      <c r="B4851" s="6" t="n">
        <v>1</v>
      </c>
      <c r="C4851" s="6" t="n">
        <v>0.78798</v>
      </c>
      <c r="D4851" s="6" t="n">
        <v>0.00012</v>
      </c>
      <c r="E4851" s="6">
        <f>C4851*sel_scale</f>
        <v/>
      </c>
      <c r="F4851" s="6">
        <f>IF(AND(B4851&gt;=10,B4851&lt;=14),sel_ev_daily*sel_dayshare/5,IF(OR(B4851&gt;=22,B4851&lt;=5),sel_ev_daily*(1-sel_dayshare)/8,0))</f>
        <v/>
      </c>
    </row>
    <row r="4852">
      <c r="A4852" s="6" t="inlineStr">
        <is>
          <t>2013-01-19</t>
        </is>
      </c>
      <c r="B4852" s="6" t="n">
        <v>2</v>
      </c>
      <c r="C4852" s="6" t="n">
        <v>0.62219</v>
      </c>
      <c r="D4852" s="6" t="n">
        <v>9.000000000000001e-05</v>
      </c>
      <c r="E4852" s="6">
        <f>C4852*sel_scale</f>
        <v/>
      </c>
      <c r="F4852" s="6">
        <f>IF(AND(B4852&gt;=10,B4852&lt;=14),sel_ev_daily*sel_dayshare/5,IF(OR(B4852&gt;=22,B4852&lt;=5),sel_ev_daily*(1-sel_dayshare)/8,0))</f>
        <v/>
      </c>
    </row>
    <row r="4853">
      <c r="A4853" s="6" t="inlineStr">
        <is>
          <t>2013-01-19</t>
        </is>
      </c>
      <c r="B4853" s="6" t="n">
        <v>3</v>
      </c>
      <c r="C4853" s="6" t="n">
        <v>0.55219</v>
      </c>
      <c r="D4853" s="6" t="n">
        <v>4e-05</v>
      </c>
      <c r="E4853" s="6">
        <f>C4853*sel_scale</f>
        <v/>
      </c>
      <c r="F4853" s="6">
        <f>IF(AND(B4853&gt;=10,B4853&lt;=14),sel_ev_daily*sel_dayshare/5,IF(OR(B4853&gt;=22,B4853&lt;=5),sel_ev_daily*(1-sel_dayshare)/8,0))</f>
        <v/>
      </c>
    </row>
    <row r="4854">
      <c r="A4854" s="6" t="inlineStr">
        <is>
          <t>2013-01-19</t>
        </is>
      </c>
      <c r="B4854" s="6" t="n">
        <v>4</v>
      </c>
      <c r="C4854" s="6" t="n">
        <v>0.5028899999999999</v>
      </c>
      <c r="D4854" s="6" t="n">
        <v>0.00015</v>
      </c>
      <c r="E4854" s="6">
        <f>C4854*sel_scale</f>
        <v/>
      </c>
      <c r="F4854" s="6">
        <f>IF(AND(B4854&gt;=10,B4854&lt;=14),sel_ev_daily*sel_dayshare/5,IF(OR(B4854&gt;=22,B4854&lt;=5),sel_ev_daily*(1-sel_dayshare)/8,0))</f>
        <v/>
      </c>
    </row>
    <row r="4855">
      <c r="A4855" s="6" t="inlineStr">
        <is>
          <t>2013-01-19</t>
        </is>
      </c>
      <c r="B4855" s="6" t="n">
        <v>5</v>
      </c>
      <c r="C4855" s="6" t="n">
        <v>0.50022</v>
      </c>
      <c r="D4855" s="6" t="n">
        <v>0.00012</v>
      </c>
      <c r="E4855" s="6">
        <f>C4855*sel_scale</f>
        <v/>
      </c>
      <c r="F4855" s="6">
        <f>IF(AND(B4855&gt;=10,B4855&lt;=14),sel_ev_daily*sel_dayshare/5,IF(OR(B4855&gt;=22,B4855&lt;=5),sel_ev_daily*(1-sel_dayshare)/8,0))</f>
        <v/>
      </c>
    </row>
    <row r="4856">
      <c r="A4856" s="6" t="inlineStr">
        <is>
          <t>2013-01-19</t>
        </is>
      </c>
      <c r="B4856" s="6" t="n">
        <v>6</v>
      </c>
      <c r="C4856" s="6" t="n">
        <v>0.5107</v>
      </c>
      <c r="D4856" s="6" t="n">
        <v>0.00375</v>
      </c>
      <c r="E4856" s="6">
        <f>C4856*sel_scale</f>
        <v/>
      </c>
      <c r="F4856" s="6">
        <f>IF(AND(B4856&gt;=10,B4856&lt;=14),sel_ev_daily*sel_dayshare/5,IF(OR(B4856&gt;=22,B4856&lt;=5),sel_ev_daily*(1-sel_dayshare)/8,0))</f>
        <v/>
      </c>
    </row>
    <row r="4857">
      <c r="A4857" s="6" t="inlineStr">
        <is>
          <t>2013-01-19</t>
        </is>
      </c>
      <c r="B4857" s="6" t="n">
        <v>7</v>
      </c>
      <c r="C4857" s="6" t="n">
        <v>0.56604</v>
      </c>
      <c r="D4857" s="6" t="n">
        <v>0.05458</v>
      </c>
      <c r="E4857" s="6">
        <f>C4857*sel_scale</f>
        <v/>
      </c>
      <c r="F4857" s="6">
        <f>IF(AND(B4857&gt;=10,B4857&lt;=14),sel_ev_daily*sel_dayshare/5,IF(OR(B4857&gt;=22,B4857&lt;=5),sel_ev_daily*(1-sel_dayshare)/8,0))</f>
        <v/>
      </c>
    </row>
    <row r="4858">
      <c r="A4858" s="6" t="inlineStr">
        <is>
          <t>2013-01-19</t>
        </is>
      </c>
      <c r="B4858" s="6" t="n">
        <v>8</v>
      </c>
      <c r="C4858" s="6" t="n">
        <v>0.60037</v>
      </c>
      <c r="D4858" s="6" t="n">
        <v>0.11732</v>
      </c>
      <c r="E4858" s="6">
        <f>C4858*sel_scale</f>
        <v/>
      </c>
      <c r="F4858" s="6">
        <f>IF(AND(B4858&gt;=10,B4858&lt;=14),sel_ev_daily*sel_dayshare/5,IF(OR(B4858&gt;=22,B4858&lt;=5),sel_ev_daily*(1-sel_dayshare)/8,0))</f>
        <v/>
      </c>
    </row>
    <row r="4859">
      <c r="A4859" s="6" t="inlineStr">
        <is>
          <t>2013-01-19</t>
        </is>
      </c>
      <c r="B4859" s="6" t="n">
        <v>9</v>
      </c>
      <c r="C4859" s="6" t="n">
        <v>0.63312</v>
      </c>
      <c r="D4859" s="6" t="n">
        <v>0.22135</v>
      </c>
      <c r="E4859" s="6">
        <f>C4859*sel_scale</f>
        <v/>
      </c>
      <c r="F4859" s="6">
        <f>IF(AND(B4859&gt;=10,B4859&lt;=14),sel_ev_daily*sel_dayshare/5,IF(OR(B4859&gt;=22,B4859&lt;=5),sel_ev_daily*(1-sel_dayshare)/8,0))</f>
        <v/>
      </c>
    </row>
    <row r="4860">
      <c r="A4860" s="6" t="inlineStr">
        <is>
          <t>2013-01-19</t>
        </is>
      </c>
      <c r="B4860" s="6" t="n">
        <v>10</v>
      </c>
      <c r="C4860" s="6" t="n">
        <v>0.61397</v>
      </c>
      <c r="D4860" s="6" t="n">
        <v>0.316</v>
      </c>
      <c r="E4860" s="6">
        <f>C4860*sel_scale</f>
        <v/>
      </c>
      <c r="F4860" s="6">
        <f>IF(AND(B4860&gt;=10,B4860&lt;=14),sel_ev_daily*sel_dayshare/5,IF(OR(B4860&gt;=22,B4860&lt;=5),sel_ev_daily*(1-sel_dayshare)/8,0))</f>
        <v/>
      </c>
    </row>
    <row r="4861">
      <c r="A4861" s="6" t="inlineStr">
        <is>
          <t>2013-01-19</t>
        </is>
      </c>
      <c r="B4861" s="6" t="n">
        <v>11</v>
      </c>
      <c r="C4861" s="6" t="n">
        <v>0.65166</v>
      </c>
      <c r="D4861" s="6" t="n">
        <v>0.3689</v>
      </c>
      <c r="E4861" s="6">
        <f>C4861*sel_scale</f>
        <v/>
      </c>
      <c r="F4861" s="6">
        <f>IF(AND(B4861&gt;=10,B4861&lt;=14),sel_ev_daily*sel_dayshare/5,IF(OR(B4861&gt;=22,B4861&lt;=5),sel_ev_daily*(1-sel_dayshare)/8,0))</f>
        <v/>
      </c>
    </row>
    <row r="4862">
      <c r="A4862" s="6" t="inlineStr">
        <is>
          <t>2013-01-19</t>
        </is>
      </c>
      <c r="B4862" s="6" t="n">
        <v>12</v>
      </c>
      <c r="C4862" s="6" t="n">
        <v>0.63672</v>
      </c>
      <c r="D4862" s="6" t="n">
        <v>0.33134</v>
      </c>
      <c r="E4862" s="6">
        <f>C4862*sel_scale</f>
        <v/>
      </c>
      <c r="F4862" s="6">
        <f>IF(AND(B4862&gt;=10,B4862&lt;=14),sel_ev_daily*sel_dayshare/5,IF(OR(B4862&gt;=22,B4862&lt;=5),sel_ev_daily*(1-sel_dayshare)/8,0))</f>
        <v/>
      </c>
    </row>
    <row r="4863">
      <c r="A4863" s="6" t="inlineStr">
        <is>
          <t>2013-01-19</t>
        </is>
      </c>
      <c r="B4863" s="6" t="n">
        <v>13</v>
      </c>
      <c r="C4863" s="6" t="n">
        <v>0.59609</v>
      </c>
      <c r="D4863" s="6" t="n">
        <v>0.33452</v>
      </c>
      <c r="E4863" s="6">
        <f>C4863*sel_scale</f>
        <v/>
      </c>
      <c r="F4863" s="6">
        <f>IF(AND(B4863&gt;=10,B4863&lt;=14),sel_ev_daily*sel_dayshare/5,IF(OR(B4863&gt;=22,B4863&lt;=5),sel_ev_daily*(1-sel_dayshare)/8,0))</f>
        <v/>
      </c>
    </row>
    <row r="4864">
      <c r="A4864" s="6" t="inlineStr">
        <is>
          <t>2013-01-19</t>
        </is>
      </c>
      <c r="B4864" s="6" t="n">
        <v>14</v>
      </c>
      <c r="C4864" s="6" t="n">
        <v>0.57986</v>
      </c>
      <c r="D4864" s="6" t="n">
        <v>0.19658</v>
      </c>
      <c r="E4864" s="6">
        <f>C4864*sel_scale</f>
        <v/>
      </c>
      <c r="F4864" s="6">
        <f>IF(AND(B4864&gt;=10,B4864&lt;=14),sel_ev_daily*sel_dayshare/5,IF(OR(B4864&gt;=22,B4864&lt;=5),sel_ev_daily*(1-sel_dayshare)/8,0))</f>
        <v/>
      </c>
    </row>
    <row r="4865">
      <c r="A4865" s="6" t="inlineStr">
        <is>
          <t>2013-01-19</t>
        </is>
      </c>
      <c r="B4865" s="6" t="n">
        <v>15</v>
      </c>
      <c r="C4865" s="6" t="n">
        <v>0.57822</v>
      </c>
      <c r="D4865" s="6" t="n">
        <v>0.12692</v>
      </c>
      <c r="E4865" s="6">
        <f>C4865*sel_scale</f>
        <v/>
      </c>
      <c r="F4865" s="6">
        <f>IF(AND(B4865&gt;=10,B4865&lt;=14),sel_ev_daily*sel_dayshare/5,IF(OR(B4865&gt;=22,B4865&lt;=5),sel_ev_daily*(1-sel_dayshare)/8,0))</f>
        <v/>
      </c>
    </row>
    <row r="4866">
      <c r="A4866" s="6" t="inlineStr">
        <is>
          <t>2013-01-19</t>
        </is>
      </c>
      <c r="B4866" s="6" t="n">
        <v>16</v>
      </c>
      <c r="C4866" s="6" t="n">
        <v>0.63576</v>
      </c>
      <c r="D4866" s="6" t="n">
        <v>0.09447999999999999</v>
      </c>
      <c r="E4866" s="6">
        <f>C4866*sel_scale</f>
        <v/>
      </c>
      <c r="F4866" s="6">
        <f>IF(AND(B4866&gt;=10,B4866&lt;=14),sel_ev_daily*sel_dayshare/5,IF(OR(B4866&gt;=22,B4866&lt;=5),sel_ev_daily*(1-sel_dayshare)/8,0))</f>
        <v/>
      </c>
    </row>
    <row r="4867">
      <c r="A4867" s="6" t="inlineStr">
        <is>
          <t>2013-01-19</t>
        </is>
      </c>
      <c r="B4867" s="6" t="n">
        <v>17</v>
      </c>
      <c r="C4867" s="6" t="n">
        <v>0.7098100000000001</v>
      </c>
      <c r="D4867" s="6" t="n">
        <v>0.04489</v>
      </c>
      <c r="E4867" s="6">
        <f>C4867*sel_scale</f>
        <v/>
      </c>
      <c r="F4867" s="6">
        <f>IF(AND(B4867&gt;=10,B4867&lt;=14),sel_ev_daily*sel_dayshare/5,IF(OR(B4867&gt;=22,B4867&lt;=5),sel_ev_daily*(1-sel_dayshare)/8,0))</f>
        <v/>
      </c>
    </row>
    <row r="4868">
      <c r="A4868" s="6" t="inlineStr">
        <is>
          <t>2013-01-19</t>
        </is>
      </c>
      <c r="B4868" s="6" t="n">
        <v>18</v>
      </c>
      <c r="C4868" s="6" t="n">
        <v>0.7891899999999999</v>
      </c>
      <c r="D4868" s="6" t="n">
        <v>0.00957</v>
      </c>
      <c r="E4868" s="6">
        <f>C4868*sel_scale</f>
        <v/>
      </c>
      <c r="F4868" s="6">
        <f>IF(AND(B4868&gt;=10,B4868&lt;=14),sel_ev_daily*sel_dayshare/5,IF(OR(B4868&gt;=22,B4868&lt;=5),sel_ev_daily*(1-sel_dayshare)/8,0))</f>
        <v/>
      </c>
    </row>
    <row r="4869">
      <c r="A4869" s="6" t="inlineStr">
        <is>
          <t>2013-01-19</t>
        </is>
      </c>
      <c r="B4869" s="6" t="n">
        <v>19</v>
      </c>
      <c r="C4869" s="6" t="n">
        <v>0.73422</v>
      </c>
      <c r="D4869" s="6" t="n">
        <v>0.00042</v>
      </c>
      <c r="E4869" s="6">
        <f>C4869*sel_scale</f>
        <v/>
      </c>
      <c r="F4869" s="6">
        <f>IF(AND(B4869&gt;=10,B4869&lt;=14),sel_ev_daily*sel_dayshare/5,IF(OR(B4869&gt;=22,B4869&lt;=5),sel_ev_daily*(1-sel_dayshare)/8,0))</f>
        <v/>
      </c>
    </row>
    <row r="4870">
      <c r="A4870" s="6" t="inlineStr">
        <is>
          <t>2013-01-19</t>
        </is>
      </c>
      <c r="B4870" s="6" t="n">
        <v>20</v>
      </c>
      <c r="C4870" s="6" t="n">
        <v>0.72256</v>
      </c>
      <c r="D4870" s="6" t="n">
        <v>0.00013</v>
      </c>
      <c r="E4870" s="6">
        <f>C4870*sel_scale</f>
        <v/>
      </c>
      <c r="F4870" s="6">
        <f>IF(AND(B4870&gt;=10,B4870&lt;=14),sel_ev_daily*sel_dayshare/5,IF(OR(B4870&gt;=22,B4870&lt;=5),sel_ev_daily*(1-sel_dayshare)/8,0))</f>
        <v/>
      </c>
    </row>
    <row r="4871">
      <c r="A4871" s="6" t="inlineStr">
        <is>
          <t>2013-01-19</t>
        </is>
      </c>
      <c r="B4871" s="6" t="n">
        <v>21</v>
      </c>
      <c r="C4871" s="6" t="n">
        <v>0.68601</v>
      </c>
      <c r="D4871" s="6" t="n">
        <v>0.00013</v>
      </c>
      <c r="E4871" s="6">
        <f>C4871*sel_scale</f>
        <v/>
      </c>
      <c r="F4871" s="6">
        <f>IF(AND(B4871&gt;=10,B4871&lt;=14),sel_ev_daily*sel_dayshare/5,IF(OR(B4871&gt;=22,B4871&lt;=5),sel_ev_daily*(1-sel_dayshare)/8,0))</f>
        <v/>
      </c>
    </row>
    <row r="4872">
      <c r="A4872" s="6" t="inlineStr">
        <is>
          <t>2013-01-19</t>
        </is>
      </c>
      <c r="B4872" s="6" t="n">
        <v>22</v>
      </c>
      <c r="C4872" s="6" t="n">
        <v>0.69234</v>
      </c>
      <c r="D4872" s="6" t="n">
        <v>6.999999999999999e-05</v>
      </c>
      <c r="E4872" s="6">
        <f>C4872*sel_scale</f>
        <v/>
      </c>
      <c r="F4872" s="6">
        <f>IF(AND(B4872&gt;=10,B4872&lt;=14),sel_ev_daily*sel_dayshare/5,IF(OR(B4872&gt;=22,B4872&lt;=5),sel_ev_daily*(1-sel_dayshare)/8,0))</f>
        <v/>
      </c>
    </row>
    <row r="4873">
      <c r="A4873" s="6" t="inlineStr">
        <is>
          <t>2013-01-19</t>
        </is>
      </c>
      <c r="B4873" s="6" t="n">
        <v>23</v>
      </c>
      <c r="C4873" s="6" t="n">
        <v>0.67083</v>
      </c>
      <c r="D4873" s="6" t="n">
        <v>9.000000000000001e-05</v>
      </c>
      <c r="E4873" s="6">
        <f>C4873*sel_scale</f>
        <v/>
      </c>
      <c r="F4873" s="6">
        <f>IF(AND(B4873&gt;=10,B4873&lt;=14),sel_ev_daily*sel_dayshare/5,IF(OR(B4873&gt;=22,B4873&lt;=5),sel_ev_daily*(1-sel_dayshare)/8,0))</f>
        <v/>
      </c>
    </row>
    <row r="4874">
      <c r="A4874" s="6" t="inlineStr">
        <is>
          <t>2013-01-20</t>
        </is>
      </c>
      <c r="B4874" s="6" t="n">
        <v>0</v>
      </c>
      <c r="C4874" s="6" t="n">
        <v>0.72099</v>
      </c>
      <c r="D4874" s="6" t="n">
        <v>6e-05</v>
      </c>
      <c r="E4874" s="6">
        <f>C4874*sel_scale</f>
        <v/>
      </c>
      <c r="F4874" s="6">
        <f>IF(AND(B4874&gt;=10,B4874&lt;=14),sel_ev_daily*sel_dayshare/5,IF(OR(B4874&gt;=22,B4874&lt;=5),sel_ev_daily*(1-sel_dayshare)/8,0))</f>
        <v/>
      </c>
    </row>
    <row r="4875">
      <c r="A4875" s="6" t="inlineStr">
        <is>
          <t>2013-01-20</t>
        </is>
      </c>
      <c r="B4875" s="6" t="n">
        <v>1</v>
      </c>
      <c r="C4875" s="6" t="n">
        <v>0.74838</v>
      </c>
      <c r="D4875" s="6" t="n">
        <v>3e-05</v>
      </c>
      <c r="E4875" s="6">
        <f>C4875*sel_scale</f>
        <v/>
      </c>
      <c r="F4875" s="6">
        <f>IF(AND(B4875&gt;=10,B4875&lt;=14),sel_ev_daily*sel_dayshare/5,IF(OR(B4875&gt;=22,B4875&lt;=5),sel_ev_daily*(1-sel_dayshare)/8,0))</f>
        <v/>
      </c>
    </row>
    <row r="4876">
      <c r="A4876" s="6" t="inlineStr">
        <is>
          <t>2013-01-20</t>
        </is>
      </c>
      <c r="B4876" s="6" t="n">
        <v>2</v>
      </c>
      <c r="C4876" s="6" t="n">
        <v>0.51398</v>
      </c>
      <c r="D4876" s="6" t="n">
        <v>6e-05</v>
      </c>
      <c r="E4876" s="6">
        <f>C4876*sel_scale</f>
        <v/>
      </c>
      <c r="F4876" s="6">
        <f>IF(AND(B4876&gt;=10,B4876&lt;=14),sel_ev_daily*sel_dayshare/5,IF(OR(B4876&gt;=22,B4876&lt;=5),sel_ev_daily*(1-sel_dayshare)/8,0))</f>
        <v/>
      </c>
    </row>
    <row r="4877">
      <c r="A4877" s="6" t="inlineStr">
        <is>
          <t>2013-01-20</t>
        </is>
      </c>
      <c r="B4877" s="6" t="n">
        <v>3</v>
      </c>
      <c r="C4877" s="6" t="n">
        <v>0.40687</v>
      </c>
      <c r="D4877" s="6" t="n">
        <v>0.00011</v>
      </c>
      <c r="E4877" s="6">
        <f>C4877*sel_scale</f>
        <v/>
      </c>
      <c r="F4877" s="6">
        <f>IF(AND(B4877&gt;=10,B4877&lt;=14),sel_ev_daily*sel_dayshare/5,IF(OR(B4877&gt;=22,B4877&lt;=5),sel_ev_daily*(1-sel_dayshare)/8,0))</f>
        <v/>
      </c>
    </row>
    <row r="4878">
      <c r="A4878" s="6" t="inlineStr">
        <is>
          <t>2013-01-20</t>
        </is>
      </c>
      <c r="B4878" s="6" t="n">
        <v>4</v>
      </c>
      <c r="C4878" s="6" t="n">
        <v>0.39771</v>
      </c>
      <c r="D4878" s="6" t="n">
        <v>3e-05</v>
      </c>
      <c r="E4878" s="6">
        <f>C4878*sel_scale</f>
        <v/>
      </c>
      <c r="F4878" s="6">
        <f>IF(AND(B4878&gt;=10,B4878&lt;=14),sel_ev_daily*sel_dayshare/5,IF(OR(B4878&gt;=22,B4878&lt;=5),sel_ev_daily*(1-sel_dayshare)/8,0))</f>
        <v/>
      </c>
    </row>
    <row r="4879">
      <c r="A4879" s="6" t="inlineStr">
        <is>
          <t>2013-01-20</t>
        </is>
      </c>
      <c r="B4879" s="6" t="n">
        <v>5</v>
      </c>
      <c r="C4879" s="6" t="n">
        <v>0.41336</v>
      </c>
      <c r="D4879" s="6" t="n">
        <v>8.000000000000001e-05</v>
      </c>
      <c r="E4879" s="6">
        <f>C4879*sel_scale</f>
        <v/>
      </c>
      <c r="F4879" s="6">
        <f>IF(AND(B4879&gt;=10,B4879&lt;=14),sel_ev_daily*sel_dayshare/5,IF(OR(B4879&gt;=22,B4879&lt;=5),sel_ev_daily*(1-sel_dayshare)/8,0))</f>
        <v/>
      </c>
    </row>
    <row r="4880">
      <c r="A4880" s="6" t="inlineStr">
        <is>
          <t>2013-01-20</t>
        </is>
      </c>
      <c r="B4880" s="6" t="n">
        <v>6</v>
      </c>
      <c r="C4880" s="6" t="n">
        <v>0.45743</v>
      </c>
      <c r="D4880" s="6" t="n">
        <v>0.00136</v>
      </c>
      <c r="E4880" s="6">
        <f>C4880*sel_scale</f>
        <v/>
      </c>
      <c r="F4880" s="6">
        <f>IF(AND(B4880&gt;=10,B4880&lt;=14),sel_ev_daily*sel_dayshare/5,IF(OR(B4880&gt;=22,B4880&lt;=5),sel_ev_daily*(1-sel_dayshare)/8,0))</f>
        <v/>
      </c>
    </row>
    <row r="4881">
      <c r="A4881" s="6" t="inlineStr">
        <is>
          <t>2013-01-20</t>
        </is>
      </c>
      <c r="B4881" s="6" t="n">
        <v>7</v>
      </c>
      <c r="C4881" s="6" t="n">
        <v>0.50708</v>
      </c>
      <c r="D4881" s="6" t="n">
        <v>0.01199</v>
      </c>
      <c r="E4881" s="6">
        <f>C4881*sel_scale</f>
        <v/>
      </c>
      <c r="F4881" s="6">
        <f>IF(AND(B4881&gt;=10,B4881&lt;=14),sel_ev_daily*sel_dayshare/5,IF(OR(B4881&gt;=22,B4881&lt;=5),sel_ev_daily*(1-sel_dayshare)/8,0))</f>
        <v/>
      </c>
    </row>
    <row r="4882">
      <c r="A4882" s="6" t="inlineStr">
        <is>
          <t>2013-01-20</t>
        </is>
      </c>
      <c r="B4882" s="6" t="n">
        <v>8</v>
      </c>
      <c r="C4882" s="6" t="n">
        <v>0.56307</v>
      </c>
      <c r="D4882" s="6" t="n">
        <v>0.04081</v>
      </c>
      <c r="E4882" s="6">
        <f>C4882*sel_scale</f>
        <v/>
      </c>
      <c r="F4882" s="6">
        <f>IF(AND(B4882&gt;=10,B4882&lt;=14),sel_ev_daily*sel_dayshare/5,IF(OR(B4882&gt;=22,B4882&lt;=5),sel_ev_daily*(1-sel_dayshare)/8,0))</f>
        <v/>
      </c>
    </row>
    <row r="4883">
      <c r="A4883" s="6" t="inlineStr">
        <is>
          <t>2013-01-20</t>
        </is>
      </c>
      <c r="B4883" s="6" t="n">
        <v>9</v>
      </c>
      <c r="C4883" s="6" t="n">
        <v>0.63632</v>
      </c>
      <c r="D4883" s="6" t="n">
        <v>0.07920000000000001</v>
      </c>
      <c r="E4883" s="6">
        <f>C4883*sel_scale</f>
        <v/>
      </c>
      <c r="F4883" s="6">
        <f>IF(AND(B4883&gt;=10,B4883&lt;=14),sel_ev_daily*sel_dayshare/5,IF(OR(B4883&gt;=22,B4883&lt;=5),sel_ev_daily*(1-sel_dayshare)/8,0))</f>
        <v/>
      </c>
    </row>
    <row r="4884">
      <c r="A4884" s="6" t="inlineStr">
        <is>
          <t>2013-01-20</t>
        </is>
      </c>
      <c r="B4884" s="6" t="n">
        <v>10</v>
      </c>
      <c r="C4884" s="6" t="n">
        <v>0.65059</v>
      </c>
      <c r="D4884" s="6" t="n">
        <v>0.09146</v>
      </c>
      <c r="E4884" s="6">
        <f>C4884*sel_scale</f>
        <v/>
      </c>
      <c r="F4884" s="6">
        <f>IF(AND(B4884&gt;=10,B4884&lt;=14),sel_ev_daily*sel_dayshare/5,IF(OR(B4884&gt;=22,B4884&lt;=5),sel_ev_daily*(1-sel_dayshare)/8,0))</f>
        <v/>
      </c>
    </row>
    <row r="4885">
      <c r="A4885" s="6" t="inlineStr">
        <is>
          <t>2013-01-20</t>
        </is>
      </c>
      <c r="B4885" s="6" t="n">
        <v>11</v>
      </c>
      <c r="C4885" s="6" t="n">
        <v>0.67886</v>
      </c>
      <c r="D4885" s="6" t="n">
        <v>0.10593</v>
      </c>
      <c r="E4885" s="6">
        <f>C4885*sel_scale</f>
        <v/>
      </c>
      <c r="F4885" s="6">
        <f>IF(AND(B4885&gt;=10,B4885&lt;=14),sel_ev_daily*sel_dayshare/5,IF(OR(B4885&gt;=22,B4885&lt;=5),sel_ev_daily*(1-sel_dayshare)/8,0))</f>
        <v/>
      </c>
    </row>
    <row r="4886">
      <c r="A4886" s="6" t="inlineStr">
        <is>
          <t>2013-01-20</t>
        </is>
      </c>
      <c r="B4886" s="6" t="n">
        <v>12</v>
      </c>
      <c r="C4886" s="6" t="n">
        <v>0.65411</v>
      </c>
      <c r="D4886" s="6" t="n">
        <v>0.15373</v>
      </c>
      <c r="E4886" s="6">
        <f>C4886*sel_scale</f>
        <v/>
      </c>
      <c r="F4886" s="6">
        <f>IF(AND(B4886&gt;=10,B4886&lt;=14),sel_ev_daily*sel_dayshare/5,IF(OR(B4886&gt;=22,B4886&lt;=5),sel_ev_daily*(1-sel_dayshare)/8,0))</f>
        <v/>
      </c>
    </row>
    <row r="4887">
      <c r="A4887" s="6" t="inlineStr">
        <is>
          <t>2013-01-20</t>
        </is>
      </c>
      <c r="B4887" s="6" t="n">
        <v>13</v>
      </c>
      <c r="C4887" s="6" t="n">
        <v>0.65395</v>
      </c>
      <c r="D4887" s="6" t="n">
        <v>0.17002</v>
      </c>
      <c r="E4887" s="6">
        <f>C4887*sel_scale</f>
        <v/>
      </c>
      <c r="F4887" s="6">
        <f>IF(AND(B4887&gt;=10,B4887&lt;=14),sel_ev_daily*sel_dayshare/5,IF(OR(B4887&gt;=22,B4887&lt;=5),sel_ev_daily*(1-sel_dayshare)/8,0))</f>
        <v/>
      </c>
    </row>
    <row r="4888">
      <c r="A4888" s="6" t="inlineStr">
        <is>
          <t>2013-01-20</t>
        </is>
      </c>
      <c r="B4888" s="6" t="n">
        <v>14</v>
      </c>
      <c r="C4888" s="6" t="n">
        <v>0.61657</v>
      </c>
      <c r="D4888" s="6" t="n">
        <v>0.21959</v>
      </c>
      <c r="E4888" s="6">
        <f>C4888*sel_scale</f>
        <v/>
      </c>
      <c r="F4888" s="6">
        <f>IF(AND(B4888&gt;=10,B4888&lt;=14),sel_ev_daily*sel_dayshare/5,IF(OR(B4888&gt;=22,B4888&lt;=5),sel_ev_daily*(1-sel_dayshare)/8,0))</f>
        <v/>
      </c>
    </row>
    <row r="4889">
      <c r="A4889" s="6" t="inlineStr">
        <is>
          <t>2013-01-20</t>
        </is>
      </c>
      <c r="B4889" s="6" t="n">
        <v>15</v>
      </c>
      <c r="C4889" s="6" t="n">
        <v>0.60205</v>
      </c>
      <c r="D4889" s="6" t="n">
        <v>0.20244</v>
      </c>
      <c r="E4889" s="6">
        <f>C4889*sel_scale</f>
        <v/>
      </c>
      <c r="F4889" s="6">
        <f>IF(AND(B4889&gt;=10,B4889&lt;=14),sel_ev_daily*sel_dayshare/5,IF(OR(B4889&gt;=22,B4889&lt;=5),sel_ev_daily*(1-sel_dayshare)/8,0))</f>
        <v/>
      </c>
    </row>
    <row r="4890">
      <c r="A4890" s="6" t="inlineStr">
        <is>
          <t>2013-01-20</t>
        </is>
      </c>
      <c r="B4890" s="6" t="n">
        <v>16</v>
      </c>
      <c r="C4890" s="6" t="n">
        <v>0.62405</v>
      </c>
      <c r="D4890" s="6" t="n">
        <v>0.13709</v>
      </c>
      <c r="E4890" s="6">
        <f>C4890*sel_scale</f>
        <v/>
      </c>
      <c r="F4890" s="6">
        <f>IF(AND(B4890&gt;=10,B4890&lt;=14),sel_ev_daily*sel_dayshare/5,IF(OR(B4890&gt;=22,B4890&lt;=5),sel_ev_daily*(1-sel_dayshare)/8,0))</f>
        <v/>
      </c>
    </row>
    <row r="4891">
      <c r="A4891" s="6" t="inlineStr">
        <is>
          <t>2013-01-20</t>
        </is>
      </c>
      <c r="B4891" s="6" t="n">
        <v>17</v>
      </c>
      <c r="C4891" s="6" t="n">
        <v>0.7141999999999999</v>
      </c>
      <c r="D4891" s="6" t="n">
        <v>0.07384</v>
      </c>
      <c r="E4891" s="6">
        <f>C4891*sel_scale</f>
        <v/>
      </c>
      <c r="F4891" s="6">
        <f>IF(AND(B4891&gt;=10,B4891&lt;=14),sel_ev_daily*sel_dayshare/5,IF(OR(B4891&gt;=22,B4891&lt;=5),sel_ev_daily*(1-sel_dayshare)/8,0))</f>
        <v/>
      </c>
    </row>
    <row r="4892">
      <c r="A4892" s="6" t="inlineStr">
        <is>
          <t>2013-01-20</t>
        </is>
      </c>
      <c r="B4892" s="6" t="n">
        <v>18</v>
      </c>
      <c r="C4892" s="6" t="n">
        <v>0.76429</v>
      </c>
      <c r="D4892" s="6" t="n">
        <v>0.03797</v>
      </c>
      <c r="E4892" s="6">
        <f>C4892*sel_scale</f>
        <v/>
      </c>
      <c r="F4892" s="6">
        <f>IF(AND(B4892&gt;=10,B4892&lt;=14),sel_ev_daily*sel_dayshare/5,IF(OR(B4892&gt;=22,B4892&lt;=5),sel_ev_daily*(1-sel_dayshare)/8,0))</f>
        <v/>
      </c>
    </row>
    <row r="4893">
      <c r="A4893" s="6" t="inlineStr">
        <is>
          <t>2013-01-20</t>
        </is>
      </c>
      <c r="B4893" s="6" t="n">
        <v>19</v>
      </c>
      <c r="C4893" s="6" t="n">
        <v>0.80703</v>
      </c>
      <c r="D4893" s="6" t="n">
        <v>0.00328</v>
      </c>
      <c r="E4893" s="6">
        <f>C4893*sel_scale</f>
        <v/>
      </c>
      <c r="F4893" s="6">
        <f>IF(AND(B4893&gt;=10,B4893&lt;=14),sel_ev_daily*sel_dayshare/5,IF(OR(B4893&gt;=22,B4893&lt;=5),sel_ev_daily*(1-sel_dayshare)/8,0))</f>
        <v/>
      </c>
    </row>
    <row r="4894">
      <c r="A4894" s="6" t="inlineStr">
        <is>
          <t>2013-01-20</t>
        </is>
      </c>
      <c r="B4894" s="6" t="n">
        <v>20</v>
      </c>
      <c r="C4894" s="6" t="n">
        <v>0.7832</v>
      </c>
      <c r="D4894" s="6" t="n">
        <v>0.0001</v>
      </c>
      <c r="E4894" s="6">
        <f>C4894*sel_scale</f>
        <v/>
      </c>
      <c r="F4894" s="6">
        <f>IF(AND(B4894&gt;=10,B4894&lt;=14),sel_ev_daily*sel_dayshare/5,IF(OR(B4894&gt;=22,B4894&lt;=5),sel_ev_daily*(1-sel_dayshare)/8,0))</f>
        <v/>
      </c>
    </row>
    <row r="4895">
      <c r="A4895" s="6" t="inlineStr">
        <is>
          <t>2013-01-20</t>
        </is>
      </c>
      <c r="B4895" s="6" t="n">
        <v>21</v>
      </c>
      <c r="C4895" s="6" t="n">
        <v>0.74072</v>
      </c>
      <c r="D4895" s="6" t="n">
        <v>6e-05</v>
      </c>
      <c r="E4895" s="6">
        <f>C4895*sel_scale</f>
        <v/>
      </c>
      <c r="F4895" s="6">
        <f>IF(AND(B4895&gt;=10,B4895&lt;=14),sel_ev_daily*sel_dayshare/5,IF(OR(B4895&gt;=22,B4895&lt;=5),sel_ev_daily*(1-sel_dayshare)/8,0))</f>
        <v/>
      </c>
    </row>
    <row r="4896">
      <c r="A4896" s="6" t="inlineStr">
        <is>
          <t>2013-01-20</t>
        </is>
      </c>
      <c r="B4896" s="6" t="n">
        <v>22</v>
      </c>
      <c r="C4896" s="6" t="n">
        <v>0.73026</v>
      </c>
      <c r="D4896" s="6" t="n">
        <v>8.000000000000001e-05</v>
      </c>
      <c r="E4896" s="6">
        <f>C4896*sel_scale</f>
        <v/>
      </c>
      <c r="F4896" s="6">
        <f>IF(AND(B4896&gt;=10,B4896&lt;=14),sel_ev_daily*sel_dayshare/5,IF(OR(B4896&gt;=22,B4896&lt;=5),sel_ev_daily*(1-sel_dayshare)/8,0))</f>
        <v/>
      </c>
    </row>
    <row r="4897">
      <c r="A4897" s="6" t="inlineStr">
        <is>
          <t>2013-01-20</t>
        </is>
      </c>
      <c r="B4897" s="6" t="n">
        <v>23</v>
      </c>
      <c r="C4897" s="6" t="n">
        <v>0.73837</v>
      </c>
      <c r="D4897" s="6" t="n">
        <v>9.000000000000001e-05</v>
      </c>
      <c r="E4897" s="6">
        <f>C4897*sel_scale</f>
        <v/>
      </c>
      <c r="F4897" s="6">
        <f>IF(AND(B4897&gt;=10,B4897&lt;=14),sel_ev_daily*sel_dayshare/5,IF(OR(B4897&gt;=22,B4897&lt;=5),sel_ev_daily*(1-sel_dayshare)/8,0))</f>
        <v/>
      </c>
    </row>
    <row r="4898">
      <c r="A4898" s="6" t="inlineStr">
        <is>
          <t>2013-01-21</t>
        </is>
      </c>
      <c r="B4898" s="6" t="n">
        <v>0</v>
      </c>
      <c r="C4898" s="6" t="n">
        <v>0.76559</v>
      </c>
      <c r="D4898" s="6" t="n">
        <v>5e-05</v>
      </c>
      <c r="E4898" s="6">
        <f>C4898*sel_scale</f>
        <v/>
      </c>
      <c r="F4898" s="6">
        <f>IF(AND(B4898&gt;=10,B4898&lt;=14),sel_ev_daily*sel_dayshare/5,IF(OR(B4898&gt;=22,B4898&lt;=5),sel_ev_daily*(1-sel_dayshare)/8,0))</f>
        <v/>
      </c>
    </row>
    <row r="4899">
      <c r="A4899" s="6" t="inlineStr">
        <is>
          <t>2013-01-21</t>
        </is>
      </c>
      <c r="B4899" s="6" t="n">
        <v>1</v>
      </c>
      <c r="C4899" s="6" t="n">
        <v>0.7582100000000001</v>
      </c>
      <c r="D4899" s="6" t="n">
        <v>6.999999999999999e-05</v>
      </c>
      <c r="E4899" s="6">
        <f>C4899*sel_scale</f>
        <v/>
      </c>
      <c r="F4899" s="6">
        <f>IF(AND(B4899&gt;=10,B4899&lt;=14),sel_ev_daily*sel_dayshare/5,IF(OR(B4899&gt;=22,B4899&lt;=5),sel_ev_daily*(1-sel_dayshare)/8,0))</f>
        <v/>
      </c>
    </row>
    <row r="4900">
      <c r="A4900" s="6" t="inlineStr">
        <is>
          <t>2013-01-21</t>
        </is>
      </c>
      <c r="B4900" s="6" t="n">
        <v>2</v>
      </c>
      <c r="C4900" s="6" t="n">
        <v>0.50018</v>
      </c>
      <c r="D4900" s="6" t="n">
        <v>0.00016</v>
      </c>
      <c r="E4900" s="6">
        <f>C4900*sel_scale</f>
        <v/>
      </c>
      <c r="F4900" s="6">
        <f>IF(AND(B4900&gt;=10,B4900&lt;=14),sel_ev_daily*sel_dayshare/5,IF(OR(B4900&gt;=22,B4900&lt;=5),sel_ev_daily*(1-sel_dayshare)/8,0))</f>
        <v/>
      </c>
    </row>
    <row r="4901">
      <c r="A4901" s="6" t="inlineStr">
        <is>
          <t>2013-01-21</t>
        </is>
      </c>
      <c r="B4901" s="6" t="n">
        <v>3</v>
      </c>
      <c r="C4901" s="6" t="n">
        <v>0.41299</v>
      </c>
      <c r="D4901" s="6" t="n">
        <v>6.999999999999999e-05</v>
      </c>
      <c r="E4901" s="6">
        <f>C4901*sel_scale</f>
        <v/>
      </c>
      <c r="F4901" s="6">
        <f>IF(AND(B4901&gt;=10,B4901&lt;=14),sel_ev_daily*sel_dayshare/5,IF(OR(B4901&gt;=22,B4901&lt;=5),sel_ev_daily*(1-sel_dayshare)/8,0))</f>
        <v/>
      </c>
    </row>
    <row r="4902">
      <c r="A4902" s="6" t="inlineStr">
        <is>
          <t>2013-01-21</t>
        </is>
      </c>
      <c r="B4902" s="6" t="n">
        <v>4</v>
      </c>
      <c r="C4902" s="6" t="n">
        <v>0.40209</v>
      </c>
      <c r="D4902" s="6" t="n">
        <v>6e-05</v>
      </c>
      <c r="E4902" s="6">
        <f>C4902*sel_scale</f>
        <v/>
      </c>
      <c r="F4902" s="6">
        <f>IF(AND(B4902&gt;=10,B4902&lt;=14),sel_ev_daily*sel_dayshare/5,IF(OR(B4902&gt;=22,B4902&lt;=5),sel_ev_daily*(1-sel_dayshare)/8,0))</f>
        <v/>
      </c>
    </row>
    <row r="4903">
      <c r="A4903" s="6" t="inlineStr">
        <is>
          <t>2013-01-21</t>
        </is>
      </c>
      <c r="B4903" s="6" t="n">
        <v>5</v>
      </c>
      <c r="C4903" s="6" t="n">
        <v>0.429</v>
      </c>
      <c r="D4903" s="6" t="n">
        <v>6.999999999999999e-05</v>
      </c>
      <c r="E4903" s="6">
        <f>C4903*sel_scale</f>
        <v/>
      </c>
      <c r="F4903" s="6">
        <f>IF(AND(B4903&gt;=10,B4903&lt;=14),sel_ev_daily*sel_dayshare/5,IF(OR(B4903&gt;=22,B4903&lt;=5),sel_ev_daily*(1-sel_dayshare)/8,0))</f>
        <v/>
      </c>
    </row>
    <row r="4904">
      <c r="A4904" s="6" t="inlineStr">
        <is>
          <t>2013-01-21</t>
        </is>
      </c>
      <c r="B4904" s="6" t="n">
        <v>6</v>
      </c>
      <c r="C4904" s="6" t="n">
        <v>0.54561</v>
      </c>
      <c r="D4904" s="6" t="n">
        <v>0.00487</v>
      </c>
      <c r="E4904" s="6">
        <f>C4904*sel_scale</f>
        <v/>
      </c>
      <c r="F4904" s="6">
        <f>IF(AND(B4904&gt;=10,B4904&lt;=14),sel_ev_daily*sel_dayshare/5,IF(OR(B4904&gt;=22,B4904&lt;=5),sel_ev_daily*(1-sel_dayshare)/8,0))</f>
        <v/>
      </c>
    </row>
    <row r="4905">
      <c r="A4905" s="6" t="inlineStr">
        <is>
          <t>2013-01-21</t>
        </is>
      </c>
      <c r="B4905" s="6" t="n">
        <v>7</v>
      </c>
      <c r="C4905" s="6" t="n">
        <v>0.60506</v>
      </c>
      <c r="D4905" s="6" t="n">
        <v>0.07018000000000001</v>
      </c>
      <c r="E4905" s="6">
        <f>C4905*sel_scale</f>
        <v/>
      </c>
      <c r="F4905" s="6">
        <f>IF(AND(B4905&gt;=10,B4905&lt;=14),sel_ev_daily*sel_dayshare/5,IF(OR(B4905&gt;=22,B4905&lt;=5),sel_ev_daily*(1-sel_dayshare)/8,0))</f>
        <v/>
      </c>
    </row>
    <row r="4906">
      <c r="A4906" s="6" t="inlineStr">
        <is>
          <t>2013-01-21</t>
        </is>
      </c>
      <c r="B4906" s="6" t="n">
        <v>8</v>
      </c>
      <c r="C4906" s="6" t="n">
        <v>0.56767</v>
      </c>
      <c r="D4906" s="6" t="n">
        <v>0.188</v>
      </c>
      <c r="E4906" s="6">
        <f>C4906*sel_scale</f>
        <v/>
      </c>
      <c r="F4906" s="6">
        <f>IF(AND(B4906&gt;=10,B4906&lt;=14),sel_ev_daily*sel_dayshare/5,IF(OR(B4906&gt;=22,B4906&lt;=5),sel_ev_daily*(1-sel_dayshare)/8,0))</f>
        <v/>
      </c>
    </row>
    <row r="4907">
      <c r="A4907" s="6" t="inlineStr">
        <is>
          <t>2013-01-21</t>
        </is>
      </c>
      <c r="B4907" s="6" t="n">
        <v>9</v>
      </c>
      <c r="C4907" s="6" t="n">
        <v>0.52468</v>
      </c>
      <c r="D4907" s="6" t="n">
        <v>0.27874</v>
      </c>
      <c r="E4907" s="6">
        <f>C4907*sel_scale</f>
        <v/>
      </c>
      <c r="F4907" s="6">
        <f>IF(AND(B4907&gt;=10,B4907&lt;=14),sel_ev_daily*sel_dayshare/5,IF(OR(B4907&gt;=22,B4907&lt;=5),sel_ev_daily*(1-sel_dayshare)/8,0))</f>
        <v/>
      </c>
    </row>
    <row r="4908">
      <c r="A4908" s="6" t="inlineStr">
        <is>
          <t>2013-01-21</t>
        </is>
      </c>
      <c r="B4908" s="6" t="n">
        <v>10</v>
      </c>
      <c r="C4908" s="6" t="n">
        <v>0.54864</v>
      </c>
      <c r="D4908" s="6" t="n">
        <v>0.3349</v>
      </c>
      <c r="E4908" s="6">
        <f>C4908*sel_scale</f>
        <v/>
      </c>
      <c r="F4908" s="6">
        <f>IF(AND(B4908&gt;=10,B4908&lt;=14),sel_ev_daily*sel_dayshare/5,IF(OR(B4908&gt;=22,B4908&lt;=5),sel_ev_daily*(1-sel_dayshare)/8,0))</f>
        <v/>
      </c>
    </row>
    <row r="4909">
      <c r="A4909" s="6" t="inlineStr">
        <is>
          <t>2013-01-21</t>
        </is>
      </c>
      <c r="B4909" s="6" t="n">
        <v>11</v>
      </c>
      <c r="C4909" s="6" t="n">
        <v>0.57578</v>
      </c>
      <c r="D4909" s="6" t="n">
        <v>0.36345</v>
      </c>
      <c r="E4909" s="6">
        <f>C4909*sel_scale</f>
        <v/>
      </c>
      <c r="F4909" s="6">
        <f>IF(AND(B4909&gt;=10,B4909&lt;=14),sel_ev_daily*sel_dayshare/5,IF(OR(B4909&gt;=22,B4909&lt;=5),sel_ev_daily*(1-sel_dayshare)/8,0))</f>
        <v/>
      </c>
    </row>
    <row r="4910">
      <c r="A4910" s="6" t="inlineStr">
        <is>
          <t>2013-01-21</t>
        </is>
      </c>
      <c r="B4910" s="6" t="n">
        <v>12</v>
      </c>
      <c r="C4910" s="6" t="n">
        <v>0.54975</v>
      </c>
      <c r="D4910" s="6" t="n">
        <v>0.43264</v>
      </c>
      <c r="E4910" s="6">
        <f>C4910*sel_scale</f>
        <v/>
      </c>
      <c r="F4910" s="6">
        <f>IF(AND(B4910&gt;=10,B4910&lt;=14),sel_ev_daily*sel_dayshare/5,IF(OR(B4910&gt;=22,B4910&lt;=5),sel_ev_daily*(1-sel_dayshare)/8,0))</f>
        <v/>
      </c>
    </row>
    <row r="4911">
      <c r="A4911" s="6" t="inlineStr">
        <is>
          <t>2013-01-21</t>
        </is>
      </c>
      <c r="B4911" s="6" t="n">
        <v>13</v>
      </c>
      <c r="C4911" s="6" t="n">
        <v>0.546</v>
      </c>
      <c r="D4911" s="6" t="n">
        <v>0.49065</v>
      </c>
      <c r="E4911" s="6">
        <f>C4911*sel_scale</f>
        <v/>
      </c>
      <c r="F4911" s="6">
        <f>IF(AND(B4911&gt;=10,B4911&lt;=14),sel_ev_daily*sel_dayshare/5,IF(OR(B4911&gt;=22,B4911&lt;=5),sel_ev_daily*(1-sel_dayshare)/8,0))</f>
        <v/>
      </c>
    </row>
    <row r="4912">
      <c r="A4912" s="6" t="inlineStr">
        <is>
          <t>2013-01-21</t>
        </is>
      </c>
      <c r="B4912" s="6" t="n">
        <v>14</v>
      </c>
      <c r="C4912" s="6" t="n">
        <v>0.53743</v>
      </c>
      <c r="D4912" s="6" t="n">
        <v>0.47977</v>
      </c>
      <c r="E4912" s="6">
        <f>C4912*sel_scale</f>
        <v/>
      </c>
      <c r="F4912" s="6">
        <f>IF(AND(B4912&gt;=10,B4912&lt;=14),sel_ev_daily*sel_dayshare/5,IF(OR(B4912&gt;=22,B4912&lt;=5),sel_ev_daily*(1-sel_dayshare)/8,0))</f>
        <v/>
      </c>
    </row>
    <row r="4913">
      <c r="A4913" s="6" t="inlineStr">
        <is>
          <t>2013-01-21</t>
        </is>
      </c>
      <c r="B4913" s="6" t="n">
        <v>15</v>
      </c>
      <c r="C4913" s="6" t="n">
        <v>0.57589</v>
      </c>
      <c r="D4913" s="6" t="n">
        <v>0.4942</v>
      </c>
      <c r="E4913" s="6">
        <f>C4913*sel_scale</f>
        <v/>
      </c>
      <c r="F4913" s="6">
        <f>IF(AND(B4913&gt;=10,B4913&lt;=14),sel_ev_daily*sel_dayshare/5,IF(OR(B4913&gt;=22,B4913&lt;=5),sel_ev_daily*(1-sel_dayshare)/8,0))</f>
        <v/>
      </c>
    </row>
    <row r="4914">
      <c r="A4914" s="6" t="inlineStr">
        <is>
          <t>2013-01-21</t>
        </is>
      </c>
      <c r="B4914" s="6" t="n">
        <v>16</v>
      </c>
      <c r="C4914" s="6" t="n">
        <v>0.64954</v>
      </c>
      <c r="D4914" s="6" t="n">
        <v>0.40845</v>
      </c>
      <c r="E4914" s="6">
        <f>C4914*sel_scale</f>
        <v/>
      </c>
      <c r="F4914" s="6">
        <f>IF(AND(B4914&gt;=10,B4914&lt;=14),sel_ev_daily*sel_dayshare/5,IF(OR(B4914&gt;=22,B4914&lt;=5),sel_ev_daily*(1-sel_dayshare)/8,0))</f>
        <v/>
      </c>
    </row>
    <row r="4915">
      <c r="A4915" s="6" t="inlineStr">
        <is>
          <t>2013-01-21</t>
        </is>
      </c>
      <c r="B4915" s="6" t="n">
        <v>17</v>
      </c>
      <c r="C4915" s="6" t="n">
        <v>0.8352000000000001</v>
      </c>
      <c r="D4915" s="6" t="n">
        <v>0.27792</v>
      </c>
      <c r="E4915" s="6">
        <f>C4915*sel_scale</f>
        <v/>
      </c>
      <c r="F4915" s="6">
        <f>IF(AND(B4915&gt;=10,B4915&lt;=14),sel_ev_daily*sel_dayshare/5,IF(OR(B4915&gt;=22,B4915&lt;=5),sel_ev_daily*(1-sel_dayshare)/8,0))</f>
        <v/>
      </c>
    </row>
    <row r="4916">
      <c r="A4916" s="6" t="inlineStr">
        <is>
          <t>2013-01-21</t>
        </is>
      </c>
      <c r="B4916" s="6" t="n">
        <v>18</v>
      </c>
      <c r="C4916" s="6" t="n">
        <v>0.91028</v>
      </c>
      <c r="D4916" s="6" t="n">
        <v>0.10613</v>
      </c>
      <c r="E4916" s="6">
        <f>C4916*sel_scale</f>
        <v/>
      </c>
      <c r="F4916" s="6">
        <f>IF(AND(B4916&gt;=10,B4916&lt;=14),sel_ev_daily*sel_dayshare/5,IF(OR(B4916&gt;=22,B4916&lt;=5),sel_ev_daily*(1-sel_dayshare)/8,0))</f>
        <v/>
      </c>
    </row>
    <row r="4917">
      <c r="A4917" s="6" t="inlineStr">
        <is>
          <t>2013-01-21</t>
        </is>
      </c>
      <c r="B4917" s="6" t="n">
        <v>19</v>
      </c>
      <c r="C4917" s="6" t="n">
        <v>0.82713</v>
      </c>
      <c r="D4917" s="6" t="n">
        <v>0.01537</v>
      </c>
      <c r="E4917" s="6">
        <f>C4917*sel_scale</f>
        <v/>
      </c>
      <c r="F4917" s="6">
        <f>IF(AND(B4917&gt;=10,B4917&lt;=14),sel_ev_daily*sel_dayshare/5,IF(OR(B4917&gt;=22,B4917&lt;=5),sel_ev_daily*(1-sel_dayshare)/8,0))</f>
        <v/>
      </c>
    </row>
    <row r="4918">
      <c r="A4918" s="6" t="inlineStr">
        <is>
          <t>2013-01-21</t>
        </is>
      </c>
      <c r="B4918" s="6" t="n">
        <v>20</v>
      </c>
      <c r="C4918" s="6" t="n">
        <v>0.81774</v>
      </c>
      <c r="D4918" s="6" t="n">
        <v>8.000000000000001e-05</v>
      </c>
      <c r="E4918" s="6">
        <f>C4918*sel_scale</f>
        <v/>
      </c>
      <c r="F4918" s="6">
        <f>IF(AND(B4918&gt;=10,B4918&lt;=14),sel_ev_daily*sel_dayshare/5,IF(OR(B4918&gt;=22,B4918&lt;=5),sel_ev_daily*(1-sel_dayshare)/8,0))</f>
        <v/>
      </c>
    </row>
    <row r="4919">
      <c r="A4919" s="6" t="inlineStr">
        <is>
          <t>2013-01-21</t>
        </is>
      </c>
      <c r="B4919" s="6" t="n">
        <v>21</v>
      </c>
      <c r="C4919" s="6" t="n">
        <v>0.79704</v>
      </c>
      <c r="D4919" s="6" t="n">
        <v>0.00015</v>
      </c>
      <c r="E4919" s="6">
        <f>C4919*sel_scale</f>
        <v/>
      </c>
      <c r="F4919" s="6">
        <f>IF(AND(B4919&gt;=10,B4919&lt;=14),sel_ev_daily*sel_dayshare/5,IF(OR(B4919&gt;=22,B4919&lt;=5),sel_ev_daily*(1-sel_dayshare)/8,0))</f>
        <v/>
      </c>
    </row>
    <row r="4920">
      <c r="A4920" s="6" t="inlineStr">
        <is>
          <t>2013-01-21</t>
        </is>
      </c>
      <c r="B4920" s="6" t="n">
        <v>22</v>
      </c>
      <c r="C4920" s="6" t="n">
        <v>0.73502</v>
      </c>
      <c r="D4920" s="6" t="n">
        <v>6e-05</v>
      </c>
      <c r="E4920" s="6">
        <f>C4920*sel_scale</f>
        <v/>
      </c>
      <c r="F4920" s="6">
        <f>IF(AND(B4920&gt;=10,B4920&lt;=14),sel_ev_daily*sel_dayshare/5,IF(OR(B4920&gt;=22,B4920&lt;=5),sel_ev_daily*(1-sel_dayshare)/8,0))</f>
        <v/>
      </c>
    </row>
    <row r="4921">
      <c r="A4921" s="6" t="inlineStr">
        <is>
          <t>2013-01-21</t>
        </is>
      </c>
      <c r="B4921" s="6" t="n">
        <v>23</v>
      </c>
      <c r="C4921" s="6" t="n">
        <v>0.7238</v>
      </c>
      <c r="D4921" s="6" t="n">
        <v>5e-05</v>
      </c>
      <c r="E4921" s="6">
        <f>C4921*sel_scale</f>
        <v/>
      </c>
      <c r="F4921" s="6">
        <f>IF(AND(B4921&gt;=10,B4921&lt;=14),sel_ev_daily*sel_dayshare/5,IF(OR(B4921&gt;=22,B4921&lt;=5),sel_ev_daily*(1-sel_dayshare)/8,0))</f>
        <v/>
      </c>
    </row>
    <row r="4922">
      <c r="A4922" s="6" t="inlineStr">
        <is>
          <t>2013-01-22</t>
        </is>
      </c>
      <c r="B4922" s="6" t="n">
        <v>0</v>
      </c>
      <c r="C4922" s="6" t="n">
        <v>0.73776</v>
      </c>
      <c r="D4922" s="6" t="n">
        <v>2e-05</v>
      </c>
      <c r="E4922" s="6">
        <f>C4922*sel_scale</f>
        <v/>
      </c>
      <c r="F4922" s="6">
        <f>IF(AND(B4922&gt;=10,B4922&lt;=14),sel_ev_daily*sel_dayshare/5,IF(OR(B4922&gt;=22,B4922&lt;=5),sel_ev_daily*(1-sel_dayshare)/8,0))</f>
        <v/>
      </c>
    </row>
    <row r="4923">
      <c r="A4923" s="6" t="inlineStr">
        <is>
          <t>2013-01-22</t>
        </is>
      </c>
      <c r="B4923" s="6" t="n">
        <v>1</v>
      </c>
      <c r="C4923" s="6" t="n">
        <v>0.75465</v>
      </c>
      <c r="D4923" s="6" t="n">
        <v>3e-05</v>
      </c>
      <c r="E4923" s="6">
        <f>C4923*sel_scale</f>
        <v/>
      </c>
      <c r="F4923" s="6">
        <f>IF(AND(B4923&gt;=10,B4923&lt;=14),sel_ev_daily*sel_dayshare/5,IF(OR(B4923&gt;=22,B4923&lt;=5),sel_ev_daily*(1-sel_dayshare)/8,0))</f>
        <v/>
      </c>
    </row>
    <row r="4924">
      <c r="A4924" s="6" t="inlineStr">
        <is>
          <t>2013-01-22</t>
        </is>
      </c>
      <c r="B4924" s="6" t="n">
        <v>2</v>
      </c>
      <c r="C4924" s="6" t="n">
        <v>0.49311</v>
      </c>
      <c r="D4924" s="6" t="n">
        <v>5e-05</v>
      </c>
      <c r="E4924" s="6">
        <f>C4924*sel_scale</f>
        <v/>
      </c>
      <c r="F4924" s="6">
        <f>IF(AND(B4924&gt;=10,B4924&lt;=14),sel_ev_daily*sel_dayshare/5,IF(OR(B4924&gt;=22,B4924&lt;=5),sel_ev_daily*(1-sel_dayshare)/8,0))</f>
        <v/>
      </c>
    </row>
    <row r="4925">
      <c r="A4925" s="6" t="inlineStr">
        <is>
          <t>2013-01-22</t>
        </is>
      </c>
      <c r="B4925" s="6" t="n">
        <v>3</v>
      </c>
      <c r="C4925" s="6" t="n">
        <v>0.40404</v>
      </c>
      <c r="D4925" s="6" t="n">
        <v>0.00012</v>
      </c>
      <c r="E4925" s="6">
        <f>C4925*sel_scale</f>
        <v/>
      </c>
      <c r="F4925" s="6">
        <f>IF(AND(B4925&gt;=10,B4925&lt;=14),sel_ev_daily*sel_dayshare/5,IF(OR(B4925&gt;=22,B4925&lt;=5),sel_ev_daily*(1-sel_dayshare)/8,0))</f>
        <v/>
      </c>
    </row>
    <row r="4926">
      <c r="A4926" s="6" t="inlineStr">
        <is>
          <t>2013-01-22</t>
        </is>
      </c>
      <c r="B4926" s="6" t="n">
        <v>4</v>
      </c>
      <c r="C4926" s="6" t="n">
        <v>0.43779</v>
      </c>
      <c r="D4926" s="6" t="n">
        <v>6.999999999999999e-05</v>
      </c>
      <c r="E4926" s="6">
        <f>C4926*sel_scale</f>
        <v/>
      </c>
      <c r="F4926" s="6">
        <f>IF(AND(B4926&gt;=10,B4926&lt;=14),sel_ev_daily*sel_dayshare/5,IF(OR(B4926&gt;=22,B4926&lt;=5),sel_ev_daily*(1-sel_dayshare)/8,0))</f>
        <v/>
      </c>
    </row>
    <row r="4927">
      <c r="A4927" s="6" t="inlineStr">
        <is>
          <t>2013-01-22</t>
        </is>
      </c>
      <c r="B4927" s="6" t="n">
        <v>5</v>
      </c>
      <c r="C4927" s="6" t="n">
        <v>0.45209</v>
      </c>
      <c r="D4927" s="6" t="n">
        <v>9.000000000000001e-05</v>
      </c>
      <c r="E4927" s="6">
        <f>C4927*sel_scale</f>
        <v/>
      </c>
      <c r="F4927" s="6">
        <f>IF(AND(B4927&gt;=10,B4927&lt;=14),sel_ev_daily*sel_dayshare/5,IF(OR(B4927&gt;=22,B4927&lt;=5),sel_ev_daily*(1-sel_dayshare)/8,0))</f>
        <v/>
      </c>
    </row>
    <row r="4928">
      <c r="A4928" s="6" t="inlineStr">
        <is>
          <t>2013-01-22</t>
        </is>
      </c>
      <c r="B4928" s="6" t="n">
        <v>6</v>
      </c>
      <c r="C4928" s="6" t="n">
        <v>0.52496</v>
      </c>
      <c r="D4928" s="6" t="n">
        <v>0.01115</v>
      </c>
      <c r="E4928" s="6">
        <f>C4928*sel_scale</f>
        <v/>
      </c>
      <c r="F4928" s="6">
        <f>IF(AND(B4928&gt;=10,B4928&lt;=14),sel_ev_daily*sel_dayshare/5,IF(OR(B4928&gt;=22,B4928&lt;=5),sel_ev_daily*(1-sel_dayshare)/8,0))</f>
        <v/>
      </c>
    </row>
    <row r="4929">
      <c r="A4929" s="6" t="inlineStr">
        <is>
          <t>2013-01-22</t>
        </is>
      </c>
      <c r="B4929" s="6" t="n">
        <v>7</v>
      </c>
      <c r="C4929" s="6" t="n">
        <v>0.57278</v>
      </c>
      <c r="D4929" s="6" t="n">
        <v>0.09512</v>
      </c>
      <c r="E4929" s="6">
        <f>C4929*sel_scale</f>
        <v/>
      </c>
      <c r="F4929" s="6">
        <f>IF(AND(B4929&gt;=10,B4929&lt;=14),sel_ev_daily*sel_dayshare/5,IF(OR(B4929&gt;=22,B4929&lt;=5),sel_ev_daily*(1-sel_dayshare)/8,0))</f>
        <v/>
      </c>
    </row>
    <row r="4930">
      <c r="A4930" s="6" t="inlineStr">
        <is>
          <t>2013-01-22</t>
        </is>
      </c>
      <c r="B4930" s="6" t="n">
        <v>8</v>
      </c>
      <c r="C4930" s="6" t="n">
        <v>0.5351</v>
      </c>
      <c r="D4930" s="6" t="n">
        <v>0.25575</v>
      </c>
      <c r="E4930" s="6">
        <f>C4930*sel_scale</f>
        <v/>
      </c>
      <c r="F4930" s="6">
        <f>IF(AND(B4930&gt;=10,B4930&lt;=14),sel_ev_daily*sel_dayshare/5,IF(OR(B4930&gt;=22,B4930&lt;=5),sel_ev_daily*(1-sel_dayshare)/8,0))</f>
        <v/>
      </c>
    </row>
    <row r="4931">
      <c r="A4931" s="6" t="inlineStr">
        <is>
          <t>2013-01-22</t>
        </is>
      </c>
      <c r="B4931" s="6" t="n">
        <v>9</v>
      </c>
      <c r="C4931" s="6" t="n">
        <v>0.5625</v>
      </c>
      <c r="D4931" s="6" t="n">
        <v>0.43598</v>
      </c>
      <c r="E4931" s="6">
        <f>C4931*sel_scale</f>
        <v/>
      </c>
      <c r="F4931" s="6">
        <f>IF(AND(B4931&gt;=10,B4931&lt;=14),sel_ev_daily*sel_dayshare/5,IF(OR(B4931&gt;=22,B4931&lt;=5),sel_ev_daily*(1-sel_dayshare)/8,0))</f>
        <v/>
      </c>
    </row>
    <row r="4932">
      <c r="A4932" s="6" t="inlineStr">
        <is>
          <t>2013-01-22</t>
        </is>
      </c>
      <c r="B4932" s="6" t="n">
        <v>10</v>
      </c>
      <c r="C4932" s="6" t="n">
        <v>0.58238</v>
      </c>
      <c r="D4932" s="6" t="n">
        <v>0.5879799999999999</v>
      </c>
      <c r="E4932" s="6">
        <f>C4932*sel_scale</f>
        <v/>
      </c>
      <c r="F4932" s="6">
        <f>IF(AND(B4932&gt;=10,B4932&lt;=14),sel_ev_daily*sel_dayshare/5,IF(OR(B4932&gt;=22,B4932&lt;=5),sel_ev_daily*(1-sel_dayshare)/8,0))</f>
        <v/>
      </c>
    </row>
    <row r="4933">
      <c r="A4933" s="6" t="inlineStr">
        <is>
          <t>2013-01-22</t>
        </is>
      </c>
      <c r="B4933" s="6" t="n">
        <v>11</v>
      </c>
      <c r="C4933" s="6" t="n">
        <v>0.61919</v>
      </c>
      <c r="D4933" s="6" t="n">
        <v>0.68862</v>
      </c>
      <c r="E4933" s="6">
        <f>C4933*sel_scale</f>
        <v/>
      </c>
      <c r="F4933" s="6">
        <f>IF(AND(B4933&gt;=10,B4933&lt;=14),sel_ev_daily*sel_dayshare/5,IF(OR(B4933&gt;=22,B4933&lt;=5),sel_ev_daily*(1-sel_dayshare)/8,0))</f>
        <v/>
      </c>
    </row>
    <row r="4934">
      <c r="A4934" s="6" t="inlineStr">
        <is>
          <t>2013-01-22</t>
        </is>
      </c>
      <c r="B4934" s="6" t="n">
        <v>12</v>
      </c>
      <c r="C4934" s="6" t="n">
        <v>0.71776</v>
      </c>
      <c r="D4934" s="6" t="n">
        <v>0.73195</v>
      </c>
      <c r="E4934" s="6">
        <f>C4934*sel_scale</f>
        <v/>
      </c>
      <c r="F4934" s="6">
        <f>IF(AND(B4934&gt;=10,B4934&lt;=14),sel_ev_daily*sel_dayshare/5,IF(OR(B4934&gt;=22,B4934&lt;=5),sel_ev_daily*(1-sel_dayshare)/8,0))</f>
        <v/>
      </c>
    </row>
    <row r="4935">
      <c r="A4935" s="6" t="inlineStr">
        <is>
          <t>2013-01-22</t>
        </is>
      </c>
      <c r="B4935" s="6" t="n">
        <v>13</v>
      </c>
      <c r="C4935" s="6" t="n">
        <v>0.86854</v>
      </c>
      <c r="D4935" s="6" t="n">
        <v>0.6720699999999999</v>
      </c>
      <c r="E4935" s="6">
        <f>C4935*sel_scale</f>
        <v/>
      </c>
      <c r="F4935" s="6">
        <f>IF(AND(B4935&gt;=10,B4935&lt;=14),sel_ev_daily*sel_dayshare/5,IF(OR(B4935&gt;=22,B4935&lt;=5),sel_ev_daily*(1-sel_dayshare)/8,0))</f>
        <v/>
      </c>
    </row>
    <row r="4936">
      <c r="A4936" s="6" t="inlineStr">
        <is>
          <t>2013-01-22</t>
        </is>
      </c>
      <c r="B4936" s="6" t="n">
        <v>14</v>
      </c>
      <c r="C4936" s="6" t="n">
        <v>0.8494699999999999</v>
      </c>
      <c r="D4936" s="6" t="n">
        <v>0.33823</v>
      </c>
      <c r="E4936" s="6">
        <f>C4936*sel_scale</f>
        <v/>
      </c>
      <c r="F4936" s="6">
        <f>IF(AND(B4936&gt;=10,B4936&lt;=14),sel_ev_daily*sel_dayshare/5,IF(OR(B4936&gt;=22,B4936&lt;=5),sel_ev_daily*(1-sel_dayshare)/8,0))</f>
        <v/>
      </c>
    </row>
    <row r="4937">
      <c r="A4937" s="6" t="inlineStr">
        <is>
          <t>2013-01-22</t>
        </is>
      </c>
      <c r="B4937" s="6" t="n">
        <v>15</v>
      </c>
      <c r="C4937" s="6" t="n">
        <v>0.87086</v>
      </c>
      <c r="D4937" s="6" t="n">
        <v>0.2045</v>
      </c>
      <c r="E4937" s="6">
        <f>C4937*sel_scale</f>
        <v/>
      </c>
      <c r="F4937" s="6">
        <f>IF(AND(B4937&gt;=10,B4937&lt;=14),sel_ev_daily*sel_dayshare/5,IF(OR(B4937&gt;=22,B4937&lt;=5),sel_ev_daily*(1-sel_dayshare)/8,0))</f>
        <v/>
      </c>
    </row>
    <row r="4938">
      <c r="A4938" s="6" t="inlineStr">
        <is>
          <t>2013-01-22</t>
        </is>
      </c>
      <c r="B4938" s="6" t="n">
        <v>16</v>
      </c>
      <c r="C4938" s="6" t="n">
        <v>0.90466</v>
      </c>
      <c r="D4938" s="6" t="n">
        <v>0.11104</v>
      </c>
      <c r="E4938" s="6">
        <f>C4938*sel_scale</f>
        <v/>
      </c>
      <c r="F4938" s="6">
        <f>IF(AND(B4938&gt;=10,B4938&lt;=14),sel_ev_daily*sel_dayshare/5,IF(OR(B4938&gt;=22,B4938&lt;=5),sel_ev_daily*(1-sel_dayshare)/8,0))</f>
        <v/>
      </c>
    </row>
    <row r="4939">
      <c r="A4939" s="6" t="inlineStr">
        <is>
          <t>2013-01-22</t>
        </is>
      </c>
      <c r="B4939" s="6" t="n">
        <v>17</v>
      </c>
      <c r="C4939" s="6" t="n">
        <v>0.9342</v>
      </c>
      <c r="D4939" s="6" t="n">
        <v>0.03568</v>
      </c>
      <c r="E4939" s="6">
        <f>C4939*sel_scale</f>
        <v/>
      </c>
      <c r="F4939" s="6">
        <f>IF(AND(B4939&gt;=10,B4939&lt;=14),sel_ev_daily*sel_dayshare/5,IF(OR(B4939&gt;=22,B4939&lt;=5),sel_ev_daily*(1-sel_dayshare)/8,0))</f>
        <v/>
      </c>
    </row>
    <row r="4940">
      <c r="A4940" s="6" t="inlineStr">
        <is>
          <t>2013-01-22</t>
        </is>
      </c>
      <c r="B4940" s="6" t="n">
        <v>18</v>
      </c>
      <c r="C4940" s="6" t="n">
        <v>0.99337</v>
      </c>
      <c r="D4940" s="6" t="n">
        <v>0.01095</v>
      </c>
      <c r="E4940" s="6">
        <f>C4940*sel_scale</f>
        <v/>
      </c>
      <c r="F4940" s="6">
        <f>IF(AND(B4940&gt;=10,B4940&lt;=14),sel_ev_daily*sel_dayshare/5,IF(OR(B4940&gt;=22,B4940&lt;=5),sel_ev_daily*(1-sel_dayshare)/8,0))</f>
        <v/>
      </c>
    </row>
    <row r="4941">
      <c r="A4941" s="6" t="inlineStr">
        <is>
          <t>2013-01-22</t>
        </is>
      </c>
      <c r="B4941" s="6" t="n">
        <v>19</v>
      </c>
      <c r="C4941" s="6" t="n">
        <v>0.91445</v>
      </c>
      <c r="D4941" s="6" t="n">
        <v>0.00545</v>
      </c>
      <c r="E4941" s="6">
        <f>C4941*sel_scale</f>
        <v/>
      </c>
      <c r="F4941" s="6">
        <f>IF(AND(B4941&gt;=10,B4941&lt;=14),sel_ev_daily*sel_dayshare/5,IF(OR(B4941&gt;=22,B4941&lt;=5),sel_ev_daily*(1-sel_dayshare)/8,0))</f>
        <v/>
      </c>
    </row>
    <row r="4942">
      <c r="A4942" s="6" t="inlineStr">
        <is>
          <t>2013-01-22</t>
        </is>
      </c>
      <c r="B4942" s="6" t="n">
        <v>20</v>
      </c>
      <c r="C4942" s="6" t="n">
        <v>0.98877</v>
      </c>
      <c r="D4942" s="6" t="n">
        <v>0.00012</v>
      </c>
      <c r="E4942" s="6">
        <f>C4942*sel_scale</f>
        <v/>
      </c>
      <c r="F4942" s="6">
        <f>IF(AND(B4942&gt;=10,B4942&lt;=14),sel_ev_daily*sel_dayshare/5,IF(OR(B4942&gt;=22,B4942&lt;=5),sel_ev_daily*(1-sel_dayshare)/8,0))</f>
        <v/>
      </c>
    </row>
    <row r="4943">
      <c r="A4943" s="6" t="inlineStr">
        <is>
          <t>2013-01-22</t>
        </is>
      </c>
      <c r="B4943" s="6" t="n">
        <v>21</v>
      </c>
      <c r="C4943" s="6" t="n">
        <v>0.89516</v>
      </c>
      <c r="D4943" s="6" t="n">
        <v>4e-05</v>
      </c>
      <c r="E4943" s="6">
        <f>C4943*sel_scale</f>
        <v/>
      </c>
      <c r="F4943" s="6">
        <f>IF(AND(B4943&gt;=10,B4943&lt;=14),sel_ev_daily*sel_dayshare/5,IF(OR(B4943&gt;=22,B4943&lt;=5),sel_ev_daily*(1-sel_dayshare)/8,0))</f>
        <v/>
      </c>
    </row>
    <row r="4944">
      <c r="A4944" s="6" t="inlineStr">
        <is>
          <t>2013-01-22</t>
        </is>
      </c>
      <c r="B4944" s="6" t="n">
        <v>22</v>
      </c>
      <c r="C4944" s="6" t="n">
        <v>0.85372</v>
      </c>
      <c r="D4944" s="6" t="n">
        <v>6.999999999999999e-05</v>
      </c>
      <c r="E4944" s="6">
        <f>C4944*sel_scale</f>
        <v/>
      </c>
      <c r="F4944" s="6">
        <f>IF(AND(B4944&gt;=10,B4944&lt;=14),sel_ev_daily*sel_dayshare/5,IF(OR(B4944&gt;=22,B4944&lt;=5),sel_ev_daily*(1-sel_dayshare)/8,0))</f>
        <v/>
      </c>
    </row>
    <row r="4945">
      <c r="A4945" s="6" t="inlineStr">
        <is>
          <t>2013-01-22</t>
        </is>
      </c>
      <c r="B4945" s="6" t="n">
        <v>23</v>
      </c>
      <c r="C4945" s="6" t="n">
        <v>0.78762</v>
      </c>
      <c r="D4945" s="6" t="n">
        <v>0.00011</v>
      </c>
      <c r="E4945" s="6">
        <f>C4945*sel_scale</f>
        <v/>
      </c>
      <c r="F4945" s="6">
        <f>IF(AND(B4945&gt;=10,B4945&lt;=14),sel_ev_daily*sel_dayshare/5,IF(OR(B4945&gt;=22,B4945&lt;=5),sel_ev_daily*(1-sel_dayshare)/8,0))</f>
        <v/>
      </c>
    </row>
    <row r="4946">
      <c r="A4946" s="6" t="inlineStr">
        <is>
          <t>2013-01-23</t>
        </is>
      </c>
      <c r="B4946" s="6" t="n">
        <v>0</v>
      </c>
      <c r="C4946" s="6" t="n">
        <v>0.82833</v>
      </c>
      <c r="D4946" s="6" t="n">
        <v>6.999999999999999e-05</v>
      </c>
      <c r="E4946" s="6">
        <f>C4946*sel_scale</f>
        <v/>
      </c>
      <c r="F4946" s="6">
        <f>IF(AND(B4946&gt;=10,B4946&lt;=14),sel_ev_daily*sel_dayshare/5,IF(OR(B4946&gt;=22,B4946&lt;=5),sel_ev_daily*(1-sel_dayshare)/8,0))</f>
        <v/>
      </c>
    </row>
    <row r="4947">
      <c r="A4947" s="6" t="inlineStr">
        <is>
          <t>2013-01-23</t>
        </is>
      </c>
      <c r="B4947" s="6" t="n">
        <v>1</v>
      </c>
      <c r="C4947" s="6" t="n">
        <v>0.78434</v>
      </c>
      <c r="D4947" s="6" t="n">
        <v>0.00011</v>
      </c>
      <c r="E4947" s="6">
        <f>C4947*sel_scale</f>
        <v/>
      </c>
      <c r="F4947" s="6">
        <f>IF(AND(B4947&gt;=10,B4947&lt;=14),sel_ev_daily*sel_dayshare/5,IF(OR(B4947&gt;=22,B4947&lt;=5),sel_ev_daily*(1-sel_dayshare)/8,0))</f>
        <v/>
      </c>
    </row>
    <row r="4948">
      <c r="A4948" s="6" t="inlineStr">
        <is>
          <t>2013-01-23</t>
        </is>
      </c>
      <c r="B4948" s="6" t="n">
        <v>2</v>
      </c>
      <c r="C4948" s="6" t="n">
        <v>0.53442</v>
      </c>
      <c r="D4948" s="6" t="n">
        <v>6e-05</v>
      </c>
      <c r="E4948" s="6">
        <f>C4948*sel_scale</f>
        <v/>
      </c>
      <c r="F4948" s="6">
        <f>IF(AND(B4948&gt;=10,B4948&lt;=14),sel_ev_daily*sel_dayshare/5,IF(OR(B4948&gt;=22,B4948&lt;=5),sel_ev_daily*(1-sel_dayshare)/8,0))</f>
        <v/>
      </c>
    </row>
    <row r="4949">
      <c r="A4949" s="6" t="inlineStr">
        <is>
          <t>2013-01-23</t>
        </is>
      </c>
      <c r="B4949" s="6" t="n">
        <v>3</v>
      </c>
      <c r="C4949" s="6" t="n">
        <v>0.44319</v>
      </c>
      <c r="D4949" s="6" t="n">
        <v>8.000000000000001e-05</v>
      </c>
      <c r="E4949" s="6">
        <f>C4949*sel_scale</f>
        <v/>
      </c>
      <c r="F4949" s="6">
        <f>IF(AND(B4949&gt;=10,B4949&lt;=14),sel_ev_daily*sel_dayshare/5,IF(OR(B4949&gt;=22,B4949&lt;=5),sel_ev_daily*(1-sel_dayshare)/8,0))</f>
        <v/>
      </c>
    </row>
    <row r="4950">
      <c r="A4950" s="6" t="inlineStr">
        <is>
          <t>2013-01-23</t>
        </is>
      </c>
      <c r="B4950" s="6" t="n">
        <v>4</v>
      </c>
      <c r="C4950" s="6" t="n">
        <v>0.43672</v>
      </c>
      <c r="D4950" s="6" t="n">
        <v>8.000000000000001e-05</v>
      </c>
      <c r="E4950" s="6">
        <f>C4950*sel_scale</f>
        <v/>
      </c>
      <c r="F4950" s="6">
        <f>IF(AND(B4950&gt;=10,B4950&lt;=14),sel_ev_daily*sel_dayshare/5,IF(OR(B4950&gt;=22,B4950&lt;=5),sel_ev_daily*(1-sel_dayshare)/8,0))</f>
        <v/>
      </c>
    </row>
    <row r="4951">
      <c r="A4951" s="6" t="inlineStr">
        <is>
          <t>2013-01-23</t>
        </is>
      </c>
      <c r="B4951" s="6" t="n">
        <v>5</v>
      </c>
      <c r="C4951" s="6" t="n">
        <v>0.45995</v>
      </c>
      <c r="D4951" s="6" t="n">
        <v>0.00014</v>
      </c>
      <c r="E4951" s="6">
        <f>C4951*sel_scale</f>
        <v/>
      </c>
      <c r="F4951" s="6">
        <f>IF(AND(B4951&gt;=10,B4951&lt;=14),sel_ev_daily*sel_dayshare/5,IF(OR(B4951&gt;=22,B4951&lt;=5),sel_ev_daily*(1-sel_dayshare)/8,0))</f>
        <v/>
      </c>
    </row>
    <row r="4952">
      <c r="A4952" s="6" t="inlineStr">
        <is>
          <t>2013-01-23</t>
        </is>
      </c>
      <c r="B4952" s="6" t="n">
        <v>6</v>
      </c>
      <c r="C4952" s="6" t="n">
        <v>0.55388</v>
      </c>
      <c r="D4952" s="6" t="n">
        <v>0.00222</v>
      </c>
      <c r="E4952" s="6">
        <f>C4952*sel_scale</f>
        <v/>
      </c>
      <c r="F4952" s="6">
        <f>IF(AND(B4952&gt;=10,B4952&lt;=14),sel_ev_daily*sel_dayshare/5,IF(OR(B4952&gt;=22,B4952&lt;=5),sel_ev_daily*(1-sel_dayshare)/8,0))</f>
        <v/>
      </c>
    </row>
    <row r="4953">
      <c r="A4953" s="6" t="inlineStr">
        <is>
          <t>2013-01-23</t>
        </is>
      </c>
      <c r="B4953" s="6" t="n">
        <v>7</v>
      </c>
      <c r="C4953" s="6" t="n">
        <v>0.55506</v>
      </c>
      <c r="D4953" s="6" t="n">
        <v>0.03724</v>
      </c>
      <c r="E4953" s="6">
        <f>C4953*sel_scale</f>
        <v/>
      </c>
      <c r="F4953" s="6">
        <f>IF(AND(B4953&gt;=10,B4953&lt;=14),sel_ev_daily*sel_dayshare/5,IF(OR(B4953&gt;=22,B4953&lt;=5),sel_ev_daily*(1-sel_dayshare)/8,0))</f>
        <v/>
      </c>
    </row>
    <row r="4954">
      <c r="A4954" s="6" t="inlineStr">
        <is>
          <t>2013-01-23</t>
        </is>
      </c>
      <c r="B4954" s="6" t="n">
        <v>8</v>
      </c>
      <c r="C4954" s="6" t="n">
        <v>0.56055</v>
      </c>
      <c r="D4954" s="6" t="n">
        <v>0.11543</v>
      </c>
      <c r="E4954" s="6">
        <f>C4954*sel_scale</f>
        <v/>
      </c>
      <c r="F4954" s="6">
        <f>IF(AND(B4954&gt;=10,B4954&lt;=14),sel_ev_daily*sel_dayshare/5,IF(OR(B4954&gt;=22,B4954&lt;=5),sel_ev_daily*(1-sel_dayshare)/8,0))</f>
        <v/>
      </c>
    </row>
    <row r="4955">
      <c r="A4955" s="6" t="inlineStr">
        <is>
          <t>2013-01-23</t>
        </is>
      </c>
      <c r="B4955" s="6" t="n">
        <v>9</v>
      </c>
      <c r="C4955" s="6" t="n">
        <v>0.54637</v>
      </c>
      <c r="D4955" s="6" t="n">
        <v>0.15862</v>
      </c>
      <c r="E4955" s="6">
        <f>C4955*sel_scale</f>
        <v/>
      </c>
      <c r="F4955" s="6">
        <f>IF(AND(B4955&gt;=10,B4955&lt;=14),sel_ev_daily*sel_dayshare/5,IF(OR(B4955&gt;=22,B4955&lt;=5),sel_ev_daily*(1-sel_dayshare)/8,0))</f>
        <v/>
      </c>
    </row>
    <row r="4956">
      <c r="A4956" s="6" t="inlineStr">
        <is>
          <t>2013-01-23</t>
        </is>
      </c>
      <c r="B4956" s="6" t="n">
        <v>10</v>
      </c>
      <c r="C4956" s="6" t="n">
        <v>0.54814</v>
      </c>
      <c r="D4956" s="6" t="n">
        <v>0.20122</v>
      </c>
      <c r="E4956" s="6">
        <f>C4956*sel_scale</f>
        <v/>
      </c>
      <c r="F4956" s="6">
        <f>IF(AND(B4956&gt;=10,B4956&lt;=14),sel_ev_daily*sel_dayshare/5,IF(OR(B4956&gt;=22,B4956&lt;=5),sel_ev_daily*(1-sel_dayshare)/8,0))</f>
        <v/>
      </c>
    </row>
    <row r="4957">
      <c r="A4957" s="6" t="inlineStr">
        <is>
          <t>2013-01-23</t>
        </is>
      </c>
      <c r="B4957" s="6" t="n">
        <v>11</v>
      </c>
      <c r="C4957" s="6" t="n">
        <v>0.5287500000000001</v>
      </c>
      <c r="D4957" s="6" t="n">
        <v>0.22023</v>
      </c>
      <c r="E4957" s="6">
        <f>C4957*sel_scale</f>
        <v/>
      </c>
      <c r="F4957" s="6">
        <f>IF(AND(B4957&gt;=10,B4957&lt;=14),sel_ev_daily*sel_dayshare/5,IF(OR(B4957&gt;=22,B4957&lt;=5),sel_ev_daily*(1-sel_dayshare)/8,0))</f>
        <v/>
      </c>
    </row>
    <row r="4958">
      <c r="A4958" s="6" t="inlineStr">
        <is>
          <t>2013-01-23</t>
        </is>
      </c>
      <c r="B4958" s="6" t="n">
        <v>12</v>
      </c>
      <c r="C4958" s="6" t="n">
        <v>0.54143</v>
      </c>
      <c r="D4958" s="6" t="n">
        <v>0.29946</v>
      </c>
      <c r="E4958" s="6">
        <f>C4958*sel_scale</f>
        <v/>
      </c>
      <c r="F4958" s="6">
        <f>IF(AND(B4958&gt;=10,B4958&lt;=14),sel_ev_daily*sel_dayshare/5,IF(OR(B4958&gt;=22,B4958&lt;=5),sel_ev_daily*(1-sel_dayshare)/8,0))</f>
        <v/>
      </c>
    </row>
    <row r="4959">
      <c r="A4959" s="6" t="inlineStr">
        <is>
          <t>2013-01-23</t>
        </is>
      </c>
      <c r="B4959" s="6" t="n">
        <v>13</v>
      </c>
      <c r="C4959" s="6" t="n">
        <v>0.56882</v>
      </c>
      <c r="D4959" s="6" t="n">
        <v>0.36159</v>
      </c>
      <c r="E4959" s="6">
        <f>C4959*sel_scale</f>
        <v/>
      </c>
      <c r="F4959" s="6">
        <f>IF(AND(B4959&gt;=10,B4959&lt;=14),sel_ev_daily*sel_dayshare/5,IF(OR(B4959&gt;=22,B4959&lt;=5),sel_ev_daily*(1-sel_dayshare)/8,0))</f>
        <v/>
      </c>
    </row>
    <row r="4960">
      <c r="A4960" s="6" t="inlineStr">
        <is>
          <t>2013-01-23</t>
        </is>
      </c>
      <c r="B4960" s="6" t="n">
        <v>14</v>
      </c>
      <c r="C4960" s="6" t="n">
        <v>0.54577</v>
      </c>
      <c r="D4960" s="6" t="n">
        <v>0.24849</v>
      </c>
      <c r="E4960" s="6">
        <f>C4960*sel_scale</f>
        <v/>
      </c>
      <c r="F4960" s="6">
        <f>IF(AND(B4960&gt;=10,B4960&lt;=14),sel_ev_daily*sel_dayshare/5,IF(OR(B4960&gt;=22,B4960&lt;=5),sel_ev_daily*(1-sel_dayshare)/8,0))</f>
        <v/>
      </c>
    </row>
    <row r="4961">
      <c r="A4961" s="6" t="inlineStr">
        <is>
          <t>2013-01-23</t>
        </is>
      </c>
      <c r="B4961" s="6" t="n">
        <v>15</v>
      </c>
      <c r="C4961" s="6" t="n">
        <v>0.54963</v>
      </c>
      <c r="D4961" s="6" t="n">
        <v>0.27179</v>
      </c>
      <c r="E4961" s="6">
        <f>C4961*sel_scale</f>
        <v/>
      </c>
      <c r="F4961" s="6">
        <f>IF(AND(B4961&gt;=10,B4961&lt;=14),sel_ev_daily*sel_dayshare/5,IF(OR(B4961&gt;=22,B4961&lt;=5),sel_ev_daily*(1-sel_dayshare)/8,0))</f>
        <v/>
      </c>
    </row>
    <row r="4962">
      <c r="A4962" s="6" t="inlineStr">
        <is>
          <t>2013-01-23</t>
        </is>
      </c>
      <c r="B4962" s="6" t="n">
        <v>16</v>
      </c>
      <c r="C4962" s="6" t="n">
        <v>0.58296</v>
      </c>
      <c r="D4962" s="6" t="n">
        <v>0.19608</v>
      </c>
      <c r="E4962" s="6">
        <f>C4962*sel_scale</f>
        <v/>
      </c>
      <c r="F4962" s="6">
        <f>IF(AND(B4962&gt;=10,B4962&lt;=14),sel_ev_daily*sel_dayshare/5,IF(OR(B4962&gt;=22,B4962&lt;=5),sel_ev_daily*(1-sel_dayshare)/8,0))</f>
        <v/>
      </c>
    </row>
    <row r="4963">
      <c r="A4963" s="6" t="inlineStr">
        <is>
          <t>2013-01-23</t>
        </is>
      </c>
      <c r="B4963" s="6" t="n">
        <v>17</v>
      </c>
      <c r="C4963" s="6" t="n">
        <v>0.67196</v>
      </c>
      <c r="D4963" s="6" t="n">
        <v>0.1032</v>
      </c>
      <c r="E4963" s="6">
        <f>C4963*sel_scale</f>
        <v/>
      </c>
      <c r="F4963" s="6">
        <f>IF(AND(B4963&gt;=10,B4963&lt;=14),sel_ev_daily*sel_dayshare/5,IF(OR(B4963&gt;=22,B4963&lt;=5),sel_ev_daily*(1-sel_dayshare)/8,0))</f>
        <v/>
      </c>
    </row>
    <row r="4964">
      <c r="A4964" s="6" t="inlineStr">
        <is>
          <t>2013-01-23</t>
        </is>
      </c>
      <c r="B4964" s="6" t="n">
        <v>18</v>
      </c>
      <c r="C4964" s="6" t="n">
        <v>0.76571</v>
      </c>
      <c r="D4964" s="6" t="n">
        <v>0.02762</v>
      </c>
      <c r="E4964" s="6">
        <f>C4964*sel_scale</f>
        <v/>
      </c>
      <c r="F4964" s="6">
        <f>IF(AND(B4964&gt;=10,B4964&lt;=14),sel_ev_daily*sel_dayshare/5,IF(OR(B4964&gt;=22,B4964&lt;=5),sel_ev_daily*(1-sel_dayshare)/8,0))</f>
        <v/>
      </c>
    </row>
    <row r="4965">
      <c r="A4965" s="6" t="inlineStr">
        <is>
          <t>2013-01-23</t>
        </is>
      </c>
      <c r="B4965" s="6" t="n">
        <v>19</v>
      </c>
      <c r="C4965" s="6" t="n">
        <v>0.74856</v>
      </c>
      <c r="D4965" s="6" t="n">
        <v>0.00427</v>
      </c>
      <c r="E4965" s="6">
        <f>C4965*sel_scale</f>
        <v/>
      </c>
      <c r="F4965" s="6">
        <f>IF(AND(B4965&gt;=10,B4965&lt;=14),sel_ev_daily*sel_dayshare/5,IF(OR(B4965&gt;=22,B4965&lt;=5),sel_ev_daily*(1-sel_dayshare)/8,0))</f>
        <v/>
      </c>
    </row>
    <row r="4966">
      <c r="A4966" s="6" t="inlineStr">
        <is>
          <t>2013-01-23</t>
        </is>
      </c>
      <c r="B4966" s="6" t="n">
        <v>20</v>
      </c>
      <c r="C4966" s="6" t="n">
        <v>0.77055</v>
      </c>
      <c r="D4966" s="6" t="n">
        <v>6.999999999999999e-05</v>
      </c>
      <c r="E4966" s="6">
        <f>C4966*sel_scale</f>
        <v/>
      </c>
      <c r="F4966" s="6">
        <f>IF(AND(B4966&gt;=10,B4966&lt;=14),sel_ev_daily*sel_dayshare/5,IF(OR(B4966&gt;=22,B4966&lt;=5),sel_ev_daily*(1-sel_dayshare)/8,0))</f>
        <v/>
      </c>
    </row>
    <row r="4967">
      <c r="A4967" s="6" t="inlineStr">
        <is>
          <t>2013-01-23</t>
        </is>
      </c>
      <c r="B4967" s="6" t="n">
        <v>21</v>
      </c>
      <c r="C4967" s="6" t="n">
        <v>0.70385</v>
      </c>
      <c r="D4967" s="6" t="n">
        <v>6e-05</v>
      </c>
      <c r="E4967" s="6">
        <f>C4967*sel_scale</f>
        <v/>
      </c>
      <c r="F4967" s="6">
        <f>IF(AND(B4967&gt;=10,B4967&lt;=14),sel_ev_daily*sel_dayshare/5,IF(OR(B4967&gt;=22,B4967&lt;=5),sel_ev_daily*(1-sel_dayshare)/8,0))</f>
        <v/>
      </c>
    </row>
    <row r="4968">
      <c r="A4968" s="6" t="inlineStr">
        <is>
          <t>2013-01-23</t>
        </is>
      </c>
      <c r="B4968" s="6" t="n">
        <v>22</v>
      </c>
      <c r="C4968" s="6" t="n">
        <v>0.7303500000000001</v>
      </c>
      <c r="D4968" s="6" t="n">
        <v>6e-05</v>
      </c>
      <c r="E4968" s="6">
        <f>C4968*sel_scale</f>
        <v/>
      </c>
      <c r="F4968" s="6">
        <f>IF(AND(B4968&gt;=10,B4968&lt;=14),sel_ev_daily*sel_dayshare/5,IF(OR(B4968&gt;=22,B4968&lt;=5),sel_ev_daily*(1-sel_dayshare)/8,0))</f>
        <v/>
      </c>
    </row>
    <row r="4969">
      <c r="A4969" s="6" t="inlineStr">
        <is>
          <t>2013-01-23</t>
        </is>
      </c>
      <c r="B4969" s="6" t="n">
        <v>23</v>
      </c>
      <c r="C4969" s="6" t="n">
        <v>0.72326</v>
      </c>
      <c r="D4969" s="6" t="n">
        <v>6.999999999999999e-05</v>
      </c>
      <c r="E4969" s="6">
        <f>C4969*sel_scale</f>
        <v/>
      </c>
      <c r="F4969" s="6">
        <f>IF(AND(B4969&gt;=10,B4969&lt;=14),sel_ev_daily*sel_dayshare/5,IF(OR(B4969&gt;=22,B4969&lt;=5),sel_ev_daily*(1-sel_dayshare)/8,0))</f>
        <v/>
      </c>
    </row>
    <row r="4970">
      <c r="A4970" s="6" t="inlineStr">
        <is>
          <t>2013-01-24</t>
        </is>
      </c>
      <c r="B4970" s="6" t="n">
        <v>0</v>
      </c>
      <c r="C4970" s="6" t="n">
        <v>0.75475</v>
      </c>
      <c r="D4970" s="6" t="n">
        <v>6.999999999999999e-05</v>
      </c>
      <c r="E4970" s="6">
        <f>C4970*sel_scale</f>
        <v/>
      </c>
      <c r="F4970" s="6">
        <f>IF(AND(B4970&gt;=10,B4970&lt;=14),sel_ev_daily*sel_dayshare/5,IF(OR(B4970&gt;=22,B4970&lt;=5),sel_ev_daily*(1-sel_dayshare)/8,0))</f>
        <v/>
      </c>
    </row>
    <row r="4971">
      <c r="A4971" s="6" t="inlineStr">
        <is>
          <t>2013-01-24</t>
        </is>
      </c>
      <c r="B4971" s="6" t="n">
        <v>1</v>
      </c>
      <c r="C4971" s="6" t="n">
        <v>0.74498</v>
      </c>
      <c r="D4971" s="6" t="n">
        <v>6e-05</v>
      </c>
      <c r="E4971" s="6">
        <f>C4971*sel_scale</f>
        <v/>
      </c>
      <c r="F4971" s="6">
        <f>IF(AND(B4971&gt;=10,B4971&lt;=14),sel_ev_daily*sel_dayshare/5,IF(OR(B4971&gt;=22,B4971&lt;=5),sel_ev_daily*(1-sel_dayshare)/8,0))</f>
        <v/>
      </c>
    </row>
    <row r="4972">
      <c r="A4972" s="6" t="inlineStr">
        <is>
          <t>2013-01-24</t>
        </is>
      </c>
      <c r="B4972" s="6" t="n">
        <v>2</v>
      </c>
      <c r="C4972" s="6" t="n">
        <v>0.4941</v>
      </c>
      <c r="D4972" s="6" t="n">
        <v>0.00014</v>
      </c>
      <c r="E4972" s="6">
        <f>C4972*sel_scale</f>
        <v/>
      </c>
      <c r="F4972" s="6">
        <f>IF(AND(B4972&gt;=10,B4972&lt;=14),sel_ev_daily*sel_dayshare/5,IF(OR(B4972&gt;=22,B4972&lt;=5),sel_ev_daily*(1-sel_dayshare)/8,0))</f>
        <v/>
      </c>
    </row>
    <row r="4973">
      <c r="A4973" s="6" t="inlineStr">
        <is>
          <t>2013-01-24</t>
        </is>
      </c>
      <c r="B4973" s="6" t="n">
        <v>3</v>
      </c>
      <c r="C4973" s="6" t="n">
        <v>0.42126</v>
      </c>
      <c r="D4973" s="6" t="n">
        <v>0.0001</v>
      </c>
      <c r="E4973" s="6">
        <f>C4973*sel_scale</f>
        <v/>
      </c>
      <c r="F4973" s="6">
        <f>IF(AND(B4973&gt;=10,B4973&lt;=14),sel_ev_daily*sel_dayshare/5,IF(OR(B4973&gt;=22,B4973&lt;=5),sel_ev_daily*(1-sel_dayshare)/8,0))</f>
        <v/>
      </c>
    </row>
    <row r="4974">
      <c r="A4974" s="6" t="inlineStr">
        <is>
          <t>2013-01-24</t>
        </is>
      </c>
      <c r="B4974" s="6" t="n">
        <v>4</v>
      </c>
      <c r="C4974" s="6" t="n">
        <v>0.3763</v>
      </c>
      <c r="D4974" s="6" t="n">
        <v>4e-05</v>
      </c>
      <c r="E4974" s="6">
        <f>C4974*sel_scale</f>
        <v/>
      </c>
      <c r="F4974" s="6">
        <f>IF(AND(B4974&gt;=10,B4974&lt;=14),sel_ev_daily*sel_dayshare/5,IF(OR(B4974&gt;=22,B4974&lt;=5),sel_ev_daily*(1-sel_dayshare)/8,0))</f>
        <v/>
      </c>
    </row>
    <row r="4975">
      <c r="A4975" s="6" t="inlineStr">
        <is>
          <t>2013-01-24</t>
        </is>
      </c>
      <c r="B4975" s="6" t="n">
        <v>5</v>
      </c>
      <c r="C4975" s="6" t="n">
        <v>0.40444</v>
      </c>
      <c r="D4975" s="6" t="n">
        <v>5e-05</v>
      </c>
      <c r="E4975" s="6">
        <f>C4975*sel_scale</f>
        <v/>
      </c>
      <c r="F4975" s="6">
        <f>IF(AND(B4975&gt;=10,B4975&lt;=14),sel_ev_daily*sel_dayshare/5,IF(OR(B4975&gt;=22,B4975&lt;=5),sel_ev_daily*(1-sel_dayshare)/8,0))</f>
        <v/>
      </c>
    </row>
    <row r="4976">
      <c r="A4976" s="6" t="inlineStr">
        <is>
          <t>2013-01-24</t>
        </is>
      </c>
      <c r="B4976" s="6" t="n">
        <v>6</v>
      </c>
      <c r="C4976" s="6" t="n">
        <v>0.49381</v>
      </c>
      <c r="D4976" s="6" t="n">
        <v>0.00396</v>
      </c>
      <c r="E4976" s="6">
        <f>C4976*sel_scale</f>
        <v/>
      </c>
      <c r="F4976" s="6">
        <f>IF(AND(B4976&gt;=10,B4976&lt;=14),sel_ev_daily*sel_dayshare/5,IF(OR(B4976&gt;=22,B4976&lt;=5),sel_ev_daily*(1-sel_dayshare)/8,0))</f>
        <v/>
      </c>
    </row>
    <row r="4977">
      <c r="A4977" s="6" t="inlineStr">
        <is>
          <t>2013-01-24</t>
        </is>
      </c>
      <c r="B4977" s="6" t="n">
        <v>7</v>
      </c>
      <c r="C4977" s="6" t="n">
        <v>0.53713</v>
      </c>
      <c r="D4977" s="6" t="n">
        <v>0.04534</v>
      </c>
      <c r="E4977" s="6">
        <f>C4977*sel_scale</f>
        <v/>
      </c>
      <c r="F4977" s="6">
        <f>IF(AND(B4977&gt;=10,B4977&lt;=14),sel_ev_daily*sel_dayshare/5,IF(OR(B4977&gt;=22,B4977&lt;=5),sel_ev_daily*(1-sel_dayshare)/8,0))</f>
        <v/>
      </c>
    </row>
    <row r="4978">
      <c r="A4978" s="6" t="inlineStr">
        <is>
          <t>2013-01-24</t>
        </is>
      </c>
      <c r="B4978" s="6" t="n">
        <v>8</v>
      </c>
      <c r="C4978" s="6" t="n">
        <v>0.53186</v>
      </c>
      <c r="D4978" s="6" t="n">
        <v>0.14113</v>
      </c>
      <c r="E4978" s="6">
        <f>C4978*sel_scale</f>
        <v/>
      </c>
      <c r="F4978" s="6">
        <f>IF(AND(B4978&gt;=10,B4978&lt;=14),sel_ev_daily*sel_dayshare/5,IF(OR(B4978&gt;=22,B4978&lt;=5),sel_ev_daily*(1-sel_dayshare)/8,0))</f>
        <v/>
      </c>
    </row>
    <row r="4979">
      <c r="A4979" s="6" t="inlineStr">
        <is>
          <t>2013-01-24</t>
        </is>
      </c>
      <c r="B4979" s="6" t="n">
        <v>9</v>
      </c>
      <c r="C4979" s="6" t="n">
        <v>0.50917</v>
      </c>
      <c r="D4979" s="6" t="n">
        <v>0.27155</v>
      </c>
      <c r="E4979" s="6">
        <f>C4979*sel_scale</f>
        <v/>
      </c>
      <c r="F4979" s="6">
        <f>IF(AND(B4979&gt;=10,B4979&lt;=14),sel_ev_daily*sel_dayshare/5,IF(OR(B4979&gt;=22,B4979&lt;=5),sel_ev_daily*(1-sel_dayshare)/8,0))</f>
        <v/>
      </c>
    </row>
    <row r="4980">
      <c r="A4980" s="6" t="inlineStr">
        <is>
          <t>2013-01-24</t>
        </is>
      </c>
      <c r="B4980" s="6" t="n">
        <v>10</v>
      </c>
      <c r="C4980" s="6" t="n">
        <v>0.52972</v>
      </c>
      <c r="D4980" s="6" t="n">
        <v>0.4076</v>
      </c>
      <c r="E4980" s="6">
        <f>C4980*sel_scale</f>
        <v/>
      </c>
      <c r="F4980" s="6">
        <f>IF(AND(B4980&gt;=10,B4980&lt;=14),sel_ev_daily*sel_dayshare/5,IF(OR(B4980&gt;=22,B4980&lt;=5),sel_ev_daily*(1-sel_dayshare)/8,0))</f>
        <v/>
      </c>
    </row>
    <row r="4981">
      <c r="A4981" s="6" t="inlineStr">
        <is>
          <t>2013-01-24</t>
        </is>
      </c>
      <c r="B4981" s="6" t="n">
        <v>11</v>
      </c>
      <c r="C4981" s="6" t="n">
        <v>0.54725</v>
      </c>
      <c r="D4981" s="6" t="n">
        <v>0.56959</v>
      </c>
      <c r="E4981" s="6">
        <f>C4981*sel_scale</f>
        <v/>
      </c>
      <c r="F4981" s="6">
        <f>IF(AND(B4981&gt;=10,B4981&lt;=14),sel_ev_daily*sel_dayshare/5,IF(OR(B4981&gt;=22,B4981&lt;=5),sel_ev_daily*(1-sel_dayshare)/8,0))</f>
        <v/>
      </c>
    </row>
    <row r="4982">
      <c r="A4982" s="6" t="inlineStr">
        <is>
          <t>2013-01-24</t>
        </is>
      </c>
      <c r="B4982" s="6" t="n">
        <v>12</v>
      </c>
      <c r="C4982" s="6" t="n">
        <v>0.59332</v>
      </c>
      <c r="D4982" s="6" t="n">
        <v>0.65019</v>
      </c>
      <c r="E4982" s="6">
        <f>C4982*sel_scale</f>
        <v/>
      </c>
      <c r="F4982" s="6">
        <f>IF(AND(B4982&gt;=10,B4982&lt;=14),sel_ev_daily*sel_dayshare/5,IF(OR(B4982&gt;=22,B4982&lt;=5),sel_ev_daily*(1-sel_dayshare)/8,0))</f>
        <v/>
      </c>
    </row>
    <row r="4983">
      <c r="A4983" s="6" t="inlineStr">
        <is>
          <t>2013-01-24</t>
        </is>
      </c>
      <c r="B4983" s="6" t="n">
        <v>13</v>
      </c>
      <c r="C4983" s="6" t="n">
        <v>0.6179</v>
      </c>
      <c r="D4983" s="6" t="n">
        <v>0.6282799999999999</v>
      </c>
      <c r="E4983" s="6">
        <f>C4983*sel_scale</f>
        <v/>
      </c>
      <c r="F4983" s="6">
        <f>IF(AND(B4983&gt;=10,B4983&lt;=14),sel_ev_daily*sel_dayshare/5,IF(OR(B4983&gt;=22,B4983&lt;=5),sel_ev_daily*(1-sel_dayshare)/8,0))</f>
        <v/>
      </c>
    </row>
    <row r="4984">
      <c r="A4984" s="6" t="inlineStr">
        <is>
          <t>2013-01-24</t>
        </is>
      </c>
      <c r="B4984" s="6" t="n">
        <v>14</v>
      </c>
      <c r="C4984" s="6" t="n">
        <v>0.64105</v>
      </c>
      <c r="D4984" s="6" t="n">
        <v>0.61204</v>
      </c>
      <c r="E4984" s="6">
        <f>C4984*sel_scale</f>
        <v/>
      </c>
      <c r="F4984" s="6">
        <f>IF(AND(B4984&gt;=10,B4984&lt;=14),sel_ev_daily*sel_dayshare/5,IF(OR(B4984&gt;=22,B4984&lt;=5),sel_ev_daily*(1-sel_dayshare)/8,0))</f>
        <v/>
      </c>
    </row>
    <row r="4985">
      <c r="A4985" s="6" t="inlineStr">
        <is>
          <t>2013-01-24</t>
        </is>
      </c>
      <c r="B4985" s="6" t="n">
        <v>15</v>
      </c>
      <c r="C4985" s="6" t="n">
        <v>0.64878</v>
      </c>
      <c r="D4985" s="6" t="n">
        <v>0.5716</v>
      </c>
      <c r="E4985" s="6">
        <f>C4985*sel_scale</f>
        <v/>
      </c>
      <c r="F4985" s="6">
        <f>IF(AND(B4985&gt;=10,B4985&lt;=14),sel_ev_daily*sel_dayshare/5,IF(OR(B4985&gt;=22,B4985&lt;=5),sel_ev_daily*(1-sel_dayshare)/8,0))</f>
        <v/>
      </c>
    </row>
    <row r="4986">
      <c r="A4986" s="6" t="inlineStr">
        <is>
          <t>2013-01-24</t>
        </is>
      </c>
      <c r="B4986" s="6" t="n">
        <v>16</v>
      </c>
      <c r="C4986" s="6" t="n">
        <v>0.69218</v>
      </c>
      <c r="D4986" s="6" t="n">
        <v>0.44658</v>
      </c>
      <c r="E4986" s="6">
        <f>C4986*sel_scale</f>
        <v/>
      </c>
      <c r="F4986" s="6">
        <f>IF(AND(B4986&gt;=10,B4986&lt;=14),sel_ev_daily*sel_dayshare/5,IF(OR(B4986&gt;=22,B4986&lt;=5),sel_ev_daily*(1-sel_dayshare)/8,0))</f>
        <v/>
      </c>
    </row>
    <row r="4987">
      <c r="A4987" s="6" t="inlineStr">
        <is>
          <t>2013-01-24</t>
        </is>
      </c>
      <c r="B4987" s="6" t="n">
        <v>17</v>
      </c>
      <c r="C4987" s="6" t="n">
        <v>0.8963</v>
      </c>
      <c r="D4987" s="6" t="n">
        <v>0.25983</v>
      </c>
      <c r="E4987" s="6">
        <f>C4987*sel_scale</f>
        <v/>
      </c>
      <c r="F4987" s="6">
        <f>IF(AND(B4987&gt;=10,B4987&lt;=14),sel_ev_daily*sel_dayshare/5,IF(OR(B4987&gt;=22,B4987&lt;=5),sel_ev_daily*(1-sel_dayshare)/8,0))</f>
        <v/>
      </c>
    </row>
    <row r="4988">
      <c r="A4988" s="6" t="inlineStr">
        <is>
          <t>2013-01-24</t>
        </is>
      </c>
      <c r="B4988" s="6" t="n">
        <v>18</v>
      </c>
      <c r="C4988" s="6" t="n">
        <v>0.9337</v>
      </c>
      <c r="D4988" s="6" t="n">
        <v>0.1038</v>
      </c>
      <c r="E4988" s="6">
        <f>C4988*sel_scale</f>
        <v/>
      </c>
      <c r="F4988" s="6">
        <f>IF(AND(B4988&gt;=10,B4988&lt;=14),sel_ev_daily*sel_dayshare/5,IF(OR(B4988&gt;=22,B4988&lt;=5),sel_ev_daily*(1-sel_dayshare)/8,0))</f>
        <v/>
      </c>
    </row>
    <row r="4989">
      <c r="A4989" s="6" t="inlineStr">
        <is>
          <t>2013-01-24</t>
        </is>
      </c>
      <c r="B4989" s="6" t="n">
        <v>19</v>
      </c>
      <c r="C4989" s="6" t="n">
        <v>0.85127</v>
      </c>
      <c r="D4989" s="6" t="n">
        <v>0.01471</v>
      </c>
      <c r="E4989" s="6">
        <f>C4989*sel_scale</f>
        <v/>
      </c>
      <c r="F4989" s="6">
        <f>IF(AND(B4989&gt;=10,B4989&lt;=14),sel_ev_daily*sel_dayshare/5,IF(OR(B4989&gt;=22,B4989&lt;=5),sel_ev_daily*(1-sel_dayshare)/8,0))</f>
        <v/>
      </c>
    </row>
    <row r="4990">
      <c r="A4990" s="6" t="inlineStr">
        <is>
          <t>2013-01-24</t>
        </is>
      </c>
      <c r="B4990" s="6" t="n">
        <v>20</v>
      </c>
      <c r="C4990" s="6" t="n">
        <v>0.8835</v>
      </c>
      <c r="D4990" s="6" t="n">
        <v>9.000000000000001e-05</v>
      </c>
      <c r="E4990" s="6">
        <f>C4990*sel_scale</f>
        <v/>
      </c>
      <c r="F4990" s="6">
        <f>IF(AND(B4990&gt;=10,B4990&lt;=14),sel_ev_daily*sel_dayshare/5,IF(OR(B4990&gt;=22,B4990&lt;=5),sel_ev_daily*(1-sel_dayshare)/8,0))</f>
        <v/>
      </c>
    </row>
    <row r="4991">
      <c r="A4991" s="6" t="inlineStr">
        <is>
          <t>2013-01-24</t>
        </is>
      </c>
      <c r="B4991" s="6" t="n">
        <v>21</v>
      </c>
      <c r="C4991" s="6" t="n">
        <v>0.89833</v>
      </c>
      <c r="D4991" s="6" t="n">
        <v>6e-05</v>
      </c>
      <c r="E4991" s="6">
        <f>C4991*sel_scale</f>
        <v/>
      </c>
      <c r="F4991" s="6">
        <f>IF(AND(B4991&gt;=10,B4991&lt;=14),sel_ev_daily*sel_dayshare/5,IF(OR(B4991&gt;=22,B4991&lt;=5),sel_ev_daily*(1-sel_dayshare)/8,0))</f>
        <v/>
      </c>
    </row>
    <row r="4992">
      <c r="A4992" s="6" t="inlineStr">
        <is>
          <t>2013-01-24</t>
        </is>
      </c>
      <c r="B4992" s="6" t="n">
        <v>22</v>
      </c>
      <c r="C4992" s="6" t="n">
        <v>0.83977</v>
      </c>
      <c r="D4992" s="6" t="n">
        <v>6.999999999999999e-05</v>
      </c>
      <c r="E4992" s="6">
        <f>C4992*sel_scale</f>
        <v/>
      </c>
      <c r="F4992" s="6">
        <f>IF(AND(B4992&gt;=10,B4992&lt;=14),sel_ev_daily*sel_dayshare/5,IF(OR(B4992&gt;=22,B4992&lt;=5),sel_ev_daily*(1-sel_dayshare)/8,0))</f>
        <v/>
      </c>
    </row>
    <row r="4993">
      <c r="A4993" s="6" t="inlineStr">
        <is>
          <t>2013-01-24</t>
        </is>
      </c>
      <c r="B4993" s="6" t="n">
        <v>23</v>
      </c>
      <c r="C4993" s="6" t="n">
        <v>0.74077</v>
      </c>
      <c r="D4993" s="6" t="n">
        <v>0.00015</v>
      </c>
      <c r="E4993" s="6">
        <f>C4993*sel_scale</f>
        <v/>
      </c>
      <c r="F4993" s="6">
        <f>IF(AND(B4993&gt;=10,B4993&lt;=14),sel_ev_daily*sel_dayshare/5,IF(OR(B4993&gt;=22,B4993&lt;=5),sel_ev_daily*(1-sel_dayshare)/8,0))</f>
        <v/>
      </c>
    </row>
    <row r="4994">
      <c r="A4994" s="6" t="inlineStr">
        <is>
          <t>2013-01-25</t>
        </is>
      </c>
      <c r="B4994" s="6" t="n">
        <v>0</v>
      </c>
      <c r="C4994" s="6" t="n">
        <v>0.76686</v>
      </c>
      <c r="D4994" s="6" t="n">
        <v>6e-05</v>
      </c>
      <c r="E4994" s="6">
        <f>C4994*sel_scale</f>
        <v/>
      </c>
      <c r="F4994" s="6">
        <f>IF(AND(B4994&gt;=10,B4994&lt;=14),sel_ev_daily*sel_dayshare/5,IF(OR(B4994&gt;=22,B4994&lt;=5),sel_ev_daily*(1-sel_dayshare)/8,0))</f>
        <v/>
      </c>
    </row>
    <row r="4995">
      <c r="A4995" s="6" t="inlineStr">
        <is>
          <t>2013-01-25</t>
        </is>
      </c>
      <c r="B4995" s="6" t="n">
        <v>1</v>
      </c>
      <c r="C4995" s="6" t="n">
        <v>0.74682</v>
      </c>
      <c r="D4995" s="6" t="n">
        <v>6.999999999999999e-05</v>
      </c>
      <c r="E4995" s="6">
        <f>C4995*sel_scale</f>
        <v/>
      </c>
      <c r="F4995" s="6">
        <f>IF(AND(B4995&gt;=10,B4995&lt;=14),sel_ev_daily*sel_dayshare/5,IF(OR(B4995&gt;=22,B4995&lt;=5),sel_ev_daily*(1-sel_dayshare)/8,0))</f>
        <v/>
      </c>
    </row>
    <row r="4996">
      <c r="A4996" s="6" t="inlineStr">
        <is>
          <t>2013-01-25</t>
        </is>
      </c>
      <c r="B4996" s="6" t="n">
        <v>2</v>
      </c>
      <c r="C4996" s="6" t="n">
        <v>0.48529</v>
      </c>
      <c r="D4996" s="6" t="n">
        <v>8.000000000000001e-05</v>
      </c>
      <c r="E4996" s="6">
        <f>C4996*sel_scale</f>
        <v/>
      </c>
      <c r="F4996" s="6">
        <f>IF(AND(B4996&gt;=10,B4996&lt;=14),sel_ev_daily*sel_dayshare/5,IF(OR(B4996&gt;=22,B4996&lt;=5),sel_ev_daily*(1-sel_dayshare)/8,0))</f>
        <v/>
      </c>
    </row>
    <row r="4997">
      <c r="A4997" s="6" t="inlineStr">
        <is>
          <t>2013-01-25</t>
        </is>
      </c>
      <c r="B4997" s="6" t="n">
        <v>3</v>
      </c>
      <c r="C4997" s="6" t="n">
        <v>0.40615</v>
      </c>
      <c r="D4997" s="6" t="n">
        <v>6e-05</v>
      </c>
      <c r="E4997" s="6">
        <f>C4997*sel_scale</f>
        <v/>
      </c>
      <c r="F4997" s="6">
        <f>IF(AND(B4997&gt;=10,B4997&lt;=14),sel_ev_daily*sel_dayshare/5,IF(OR(B4997&gt;=22,B4997&lt;=5),sel_ev_daily*(1-sel_dayshare)/8,0))</f>
        <v/>
      </c>
    </row>
    <row r="4998">
      <c r="A4998" s="6" t="inlineStr">
        <is>
          <t>2013-01-25</t>
        </is>
      </c>
      <c r="B4998" s="6" t="n">
        <v>4</v>
      </c>
      <c r="C4998" s="6" t="n">
        <v>0.42376</v>
      </c>
      <c r="D4998" s="6" t="n">
        <v>6.999999999999999e-05</v>
      </c>
      <c r="E4998" s="6">
        <f>C4998*sel_scale</f>
        <v/>
      </c>
      <c r="F4998" s="6">
        <f>IF(AND(B4998&gt;=10,B4998&lt;=14),sel_ev_daily*sel_dayshare/5,IF(OR(B4998&gt;=22,B4998&lt;=5),sel_ev_daily*(1-sel_dayshare)/8,0))</f>
        <v/>
      </c>
    </row>
    <row r="4999">
      <c r="A4999" s="6" t="inlineStr">
        <is>
          <t>2013-01-25</t>
        </is>
      </c>
      <c r="B4999" s="6" t="n">
        <v>5</v>
      </c>
      <c r="C4999" s="6" t="n">
        <v>0.45513</v>
      </c>
      <c r="D4999" s="6" t="n">
        <v>5e-05</v>
      </c>
      <c r="E4999" s="6">
        <f>C4999*sel_scale</f>
        <v/>
      </c>
      <c r="F4999" s="6">
        <f>IF(AND(B4999&gt;=10,B4999&lt;=14),sel_ev_daily*sel_dayshare/5,IF(OR(B4999&gt;=22,B4999&lt;=5),sel_ev_daily*(1-sel_dayshare)/8,0))</f>
        <v/>
      </c>
    </row>
    <row r="5000">
      <c r="A5000" s="6" t="inlineStr">
        <is>
          <t>2013-01-25</t>
        </is>
      </c>
      <c r="B5000" s="6" t="n">
        <v>6</v>
      </c>
      <c r="C5000" s="6" t="n">
        <v>0.53061</v>
      </c>
      <c r="D5000" s="6" t="n">
        <v>0.00859</v>
      </c>
      <c r="E5000" s="6">
        <f>C5000*sel_scale</f>
        <v/>
      </c>
      <c r="F5000" s="6">
        <f>IF(AND(B5000&gt;=10,B5000&lt;=14),sel_ev_daily*sel_dayshare/5,IF(OR(B5000&gt;=22,B5000&lt;=5),sel_ev_daily*(1-sel_dayshare)/8,0))</f>
        <v/>
      </c>
    </row>
    <row r="5001">
      <c r="A5001" s="6" t="inlineStr">
        <is>
          <t>2013-01-25</t>
        </is>
      </c>
      <c r="B5001" s="6" t="n">
        <v>7</v>
      </c>
      <c r="C5001" s="6" t="n">
        <v>0.55019</v>
      </c>
      <c r="D5001" s="6" t="n">
        <v>0.08803999999999999</v>
      </c>
      <c r="E5001" s="6">
        <f>C5001*sel_scale</f>
        <v/>
      </c>
      <c r="F5001" s="6">
        <f>IF(AND(B5001&gt;=10,B5001&lt;=14),sel_ev_daily*sel_dayshare/5,IF(OR(B5001&gt;=22,B5001&lt;=5),sel_ev_daily*(1-sel_dayshare)/8,0))</f>
        <v/>
      </c>
    </row>
    <row r="5002">
      <c r="A5002" s="6" t="inlineStr">
        <is>
          <t>2013-01-25</t>
        </is>
      </c>
      <c r="B5002" s="6" t="n">
        <v>8</v>
      </c>
      <c r="C5002" s="6" t="n">
        <v>0.54757</v>
      </c>
      <c r="D5002" s="6" t="n">
        <v>0.22884</v>
      </c>
      <c r="E5002" s="6">
        <f>C5002*sel_scale</f>
        <v/>
      </c>
      <c r="F5002" s="6">
        <f>IF(AND(B5002&gt;=10,B5002&lt;=14),sel_ev_daily*sel_dayshare/5,IF(OR(B5002&gt;=22,B5002&lt;=5),sel_ev_daily*(1-sel_dayshare)/8,0))</f>
        <v/>
      </c>
    </row>
    <row r="5003">
      <c r="A5003" s="6" t="inlineStr">
        <is>
          <t>2013-01-25</t>
        </is>
      </c>
      <c r="B5003" s="6" t="n">
        <v>9</v>
      </c>
      <c r="C5003" s="6" t="n">
        <v>0.60851</v>
      </c>
      <c r="D5003" s="6" t="n">
        <v>0.36052</v>
      </c>
      <c r="E5003" s="6">
        <f>C5003*sel_scale</f>
        <v/>
      </c>
      <c r="F5003" s="6">
        <f>IF(AND(B5003&gt;=10,B5003&lt;=14),sel_ev_daily*sel_dayshare/5,IF(OR(B5003&gt;=22,B5003&lt;=5),sel_ev_daily*(1-sel_dayshare)/8,0))</f>
        <v/>
      </c>
    </row>
    <row r="5004">
      <c r="A5004" s="6" t="inlineStr">
        <is>
          <t>2013-01-25</t>
        </is>
      </c>
      <c r="B5004" s="6" t="n">
        <v>10</v>
      </c>
      <c r="C5004" s="6" t="n">
        <v>0.64806</v>
      </c>
      <c r="D5004" s="6" t="n">
        <v>0.49204</v>
      </c>
      <c r="E5004" s="6">
        <f>C5004*sel_scale</f>
        <v/>
      </c>
      <c r="F5004" s="6">
        <f>IF(AND(B5004&gt;=10,B5004&lt;=14),sel_ev_daily*sel_dayshare/5,IF(OR(B5004&gt;=22,B5004&lt;=5),sel_ev_daily*(1-sel_dayshare)/8,0))</f>
        <v/>
      </c>
    </row>
    <row r="5005">
      <c r="A5005" s="6" t="inlineStr">
        <is>
          <t>2013-01-25</t>
        </is>
      </c>
      <c r="B5005" s="6" t="n">
        <v>11</v>
      </c>
      <c r="C5005" s="6" t="n">
        <v>0.71499</v>
      </c>
      <c r="D5005" s="6" t="n">
        <v>0.60039</v>
      </c>
      <c r="E5005" s="6">
        <f>C5005*sel_scale</f>
        <v/>
      </c>
      <c r="F5005" s="6">
        <f>IF(AND(B5005&gt;=10,B5005&lt;=14),sel_ev_daily*sel_dayshare/5,IF(OR(B5005&gt;=22,B5005&lt;=5),sel_ev_daily*(1-sel_dayshare)/8,0))</f>
        <v/>
      </c>
    </row>
    <row r="5006">
      <c r="A5006" s="6" t="inlineStr">
        <is>
          <t>2013-01-25</t>
        </is>
      </c>
      <c r="B5006" s="6" t="n">
        <v>12</v>
      </c>
      <c r="C5006" s="6" t="n">
        <v>0.78152</v>
      </c>
      <c r="D5006" s="6" t="n">
        <v>0.68074</v>
      </c>
      <c r="E5006" s="6">
        <f>C5006*sel_scale</f>
        <v/>
      </c>
      <c r="F5006" s="6">
        <f>IF(AND(B5006&gt;=10,B5006&lt;=14),sel_ev_daily*sel_dayshare/5,IF(OR(B5006&gt;=22,B5006&lt;=5),sel_ev_daily*(1-sel_dayshare)/8,0))</f>
        <v/>
      </c>
    </row>
    <row r="5007">
      <c r="A5007" s="6" t="inlineStr">
        <is>
          <t>2013-01-25</t>
        </is>
      </c>
      <c r="B5007" s="6" t="n">
        <v>13</v>
      </c>
      <c r="C5007" s="6" t="n">
        <v>0.80321</v>
      </c>
      <c r="D5007" s="6" t="n">
        <v>0.72389</v>
      </c>
      <c r="E5007" s="6">
        <f>C5007*sel_scale</f>
        <v/>
      </c>
      <c r="F5007" s="6">
        <f>IF(AND(B5007&gt;=10,B5007&lt;=14),sel_ev_daily*sel_dayshare/5,IF(OR(B5007&gt;=22,B5007&lt;=5),sel_ev_daily*(1-sel_dayshare)/8,0))</f>
        <v/>
      </c>
    </row>
    <row r="5008">
      <c r="A5008" s="6" t="inlineStr">
        <is>
          <t>2013-01-25</t>
        </is>
      </c>
      <c r="B5008" s="6" t="n">
        <v>14</v>
      </c>
      <c r="C5008" s="6" t="n">
        <v>0.87307</v>
      </c>
      <c r="D5008" s="6" t="n">
        <v>0.69737</v>
      </c>
      <c r="E5008" s="6">
        <f>C5008*sel_scale</f>
        <v/>
      </c>
      <c r="F5008" s="6">
        <f>IF(AND(B5008&gt;=10,B5008&lt;=14),sel_ev_daily*sel_dayshare/5,IF(OR(B5008&gt;=22,B5008&lt;=5),sel_ev_daily*(1-sel_dayshare)/8,0))</f>
        <v/>
      </c>
    </row>
    <row r="5009">
      <c r="A5009" s="6" t="inlineStr">
        <is>
          <t>2013-01-25</t>
        </is>
      </c>
      <c r="B5009" s="6" t="n">
        <v>15</v>
      </c>
      <c r="C5009" s="6" t="n">
        <v>0.95794</v>
      </c>
      <c r="D5009" s="6" t="n">
        <v>0.61436</v>
      </c>
      <c r="E5009" s="6">
        <f>C5009*sel_scale</f>
        <v/>
      </c>
      <c r="F5009" s="6">
        <f>IF(AND(B5009&gt;=10,B5009&lt;=14),sel_ev_daily*sel_dayshare/5,IF(OR(B5009&gt;=22,B5009&lt;=5),sel_ev_daily*(1-sel_dayshare)/8,0))</f>
        <v/>
      </c>
    </row>
    <row r="5010">
      <c r="A5010" s="6" t="inlineStr">
        <is>
          <t>2013-01-25</t>
        </is>
      </c>
      <c r="B5010" s="6" t="n">
        <v>16</v>
      </c>
      <c r="C5010" s="6" t="n">
        <v>1.06394</v>
      </c>
      <c r="D5010" s="6" t="n">
        <v>0.47073</v>
      </c>
      <c r="E5010" s="6">
        <f>C5010*sel_scale</f>
        <v/>
      </c>
      <c r="F5010" s="6">
        <f>IF(AND(B5010&gt;=10,B5010&lt;=14),sel_ev_daily*sel_dayshare/5,IF(OR(B5010&gt;=22,B5010&lt;=5),sel_ev_daily*(1-sel_dayshare)/8,0))</f>
        <v/>
      </c>
    </row>
    <row r="5011">
      <c r="A5011" s="6" t="inlineStr">
        <is>
          <t>2013-01-25</t>
        </is>
      </c>
      <c r="B5011" s="6" t="n">
        <v>17</v>
      </c>
      <c r="C5011" s="6" t="n">
        <v>1.20532</v>
      </c>
      <c r="D5011" s="6" t="n">
        <v>0.27969</v>
      </c>
      <c r="E5011" s="6">
        <f>C5011*sel_scale</f>
        <v/>
      </c>
      <c r="F5011" s="6">
        <f>IF(AND(B5011&gt;=10,B5011&lt;=14),sel_ev_daily*sel_dayshare/5,IF(OR(B5011&gt;=22,B5011&lt;=5),sel_ev_daily*(1-sel_dayshare)/8,0))</f>
        <v/>
      </c>
    </row>
    <row r="5012">
      <c r="A5012" s="6" t="inlineStr">
        <is>
          <t>2013-01-25</t>
        </is>
      </c>
      <c r="B5012" s="6" t="n">
        <v>18</v>
      </c>
      <c r="C5012" s="6" t="n">
        <v>1.17098</v>
      </c>
      <c r="D5012" s="6" t="n">
        <v>0.10237</v>
      </c>
      <c r="E5012" s="6">
        <f>C5012*sel_scale</f>
        <v/>
      </c>
      <c r="F5012" s="6">
        <f>IF(AND(B5012&gt;=10,B5012&lt;=14),sel_ev_daily*sel_dayshare/5,IF(OR(B5012&gt;=22,B5012&lt;=5),sel_ev_daily*(1-sel_dayshare)/8,0))</f>
        <v/>
      </c>
    </row>
    <row r="5013">
      <c r="A5013" s="6" t="inlineStr">
        <is>
          <t>2013-01-25</t>
        </is>
      </c>
      <c r="B5013" s="6" t="n">
        <v>19</v>
      </c>
      <c r="C5013" s="6" t="n">
        <v>1.09293</v>
      </c>
      <c r="D5013" s="6" t="n">
        <v>0.01233</v>
      </c>
      <c r="E5013" s="6">
        <f>C5013*sel_scale</f>
        <v/>
      </c>
      <c r="F5013" s="6">
        <f>IF(AND(B5013&gt;=10,B5013&lt;=14),sel_ev_daily*sel_dayshare/5,IF(OR(B5013&gt;=22,B5013&lt;=5),sel_ev_daily*(1-sel_dayshare)/8,0))</f>
        <v/>
      </c>
    </row>
    <row r="5014">
      <c r="A5014" s="6" t="inlineStr">
        <is>
          <t>2013-01-25</t>
        </is>
      </c>
      <c r="B5014" s="6" t="n">
        <v>20</v>
      </c>
      <c r="C5014" s="6" t="n">
        <v>1.0683</v>
      </c>
      <c r="D5014" s="6" t="n">
        <v>6e-05</v>
      </c>
      <c r="E5014" s="6">
        <f>C5014*sel_scale</f>
        <v/>
      </c>
      <c r="F5014" s="6">
        <f>IF(AND(B5014&gt;=10,B5014&lt;=14),sel_ev_daily*sel_dayshare/5,IF(OR(B5014&gt;=22,B5014&lt;=5),sel_ev_daily*(1-sel_dayshare)/8,0))</f>
        <v/>
      </c>
    </row>
    <row r="5015">
      <c r="A5015" s="6" t="inlineStr">
        <is>
          <t>2013-01-25</t>
        </is>
      </c>
      <c r="B5015" s="6" t="n">
        <v>21</v>
      </c>
      <c r="C5015" s="6" t="n">
        <v>1.03603</v>
      </c>
      <c r="D5015" s="6" t="n">
        <v>6.999999999999999e-05</v>
      </c>
      <c r="E5015" s="6">
        <f>C5015*sel_scale</f>
        <v/>
      </c>
      <c r="F5015" s="6">
        <f>IF(AND(B5015&gt;=10,B5015&lt;=14),sel_ev_daily*sel_dayshare/5,IF(OR(B5015&gt;=22,B5015&lt;=5),sel_ev_daily*(1-sel_dayshare)/8,0))</f>
        <v/>
      </c>
    </row>
    <row r="5016">
      <c r="A5016" s="6" t="inlineStr">
        <is>
          <t>2013-01-25</t>
        </is>
      </c>
      <c r="B5016" s="6" t="n">
        <v>22</v>
      </c>
      <c r="C5016" s="6" t="n">
        <v>1.01196</v>
      </c>
      <c r="D5016" s="6" t="n">
        <v>0.00012</v>
      </c>
      <c r="E5016" s="6">
        <f>C5016*sel_scale</f>
        <v/>
      </c>
      <c r="F5016" s="6">
        <f>IF(AND(B5016&gt;=10,B5016&lt;=14),sel_ev_daily*sel_dayshare/5,IF(OR(B5016&gt;=22,B5016&lt;=5),sel_ev_daily*(1-sel_dayshare)/8,0))</f>
        <v/>
      </c>
    </row>
    <row r="5017">
      <c r="A5017" s="6" t="inlineStr">
        <is>
          <t>2013-01-25</t>
        </is>
      </c>
      <c r="B5017" s="6" t="n">
        <v>23</v>
      </c>
      <c r="C5017" s="6" t="n">
        <v>0.93394</v>
      </c>
      <c r="D5017" s="6" t="n">
        <v>6.999999999999999e-05</v>
      </c>
      <c r="E5017" s="6">
        <f>C5017*sel_scale</f>
        <v/>
      </c>
      <c r="F5017" s="6">
        <f>IF(AND(B5017&gt;=10,B5017&lt;=14),sel_ev_daily*sel_dayshare/5,IF(OR(B5017&gt;=22,B5017&lt;=5),sel_ev_daily*(1-sel_dayshare)/8,0))</f>
        <v/>
      </c>
    </row>
    <row r="5018">
      <c r="A5018" s="6" t="inlineStr">
        <is>
          <t>2013-01-26</t>
        </is>
      </c>
      <c r="B5018" s="6" t="n">
        <v>0</v>
      </c>
      <c r="C5018" s="6" t="n">
        <v>0.8851</v>
      </c>
      <c r="D5018" s="6" t="n">
        <v>6.999999999999999e-05</v>
      </c>
      <c r="E5018" s="6">
        <f>C5018*sel_scale</f>
        <v/>
      </c>
      <c r="F5018" s="6">
        <f>IF(AND(B5018&gt;=10,B5018&lt;=14),sel_ev_daily*sel_dayshare/5,IF(OR(B5018&gt;=22,B5018&lt;=5),sel_ev_daily*(1-sel_dayshare)/8,0))</f>
        <v/>
      </c>
    </row>
    <row r="5019">
      <c r="A5019" s="6" t="inlineStr">
        <is>
          <t>2013-01-26</t>
        </is>
      </c>
      <c r="B5019" s="6" t="n">
        <v>1</v>
      </c>
      <c r="C5019" s="6" t="n">
        <v>0.77471</v>
      </c>
      <c r="D5019" s="6" t="n">
        <v>0.00011</v>
      </c>
      <c r="E5019" s="6">
        <f>C5019*sel_scale</f>
        <v/>
      </c>
      <c r="F5019" s="6">
        <f>IF(AND(B5019&gt;=10,B5019&lt;=14),sel_ev_daily*sel_dayshare/5,IF(OR(B5019&gt;=22,B5019&lt;=5),sel_ev_daily*(1-sel_dayshare)/8,0))</f>
        <v/>
      </c>
    </row>
    <row r="5020">
      <c r="A5020" s="6" t="inlineStr">
        <is>
          <t>2013-01-26</t>
        </is>
      </c>
      <c r="B5020" s="6" t="n">
        <v>2</v>
      </c>
      <c r="C5020" s="6" t="n">
        <v>0.55155</v>
      </c>
      <c r="D5020" s="6" t="n">
        <v>0.0001</v>
      </c>
      <c r="E5020" s="6">
        <f>C5020*sel_scale</f>
        <v/>
      </c>
      <c r="F5020" s="6">
        <f>IF(AND(B5020&gt;=10,B5020&lt;=14),sel_ev_daily*sel_dayshare/5,IF(OR(B5020&gt;=22,B5020&lt;=5),sel_ev_daily*(1-sel_dayshare)/8,0))</f>
        <v/>
      </c>
    </row>
    <row r="5021">
      <c r="A5021" s="6" t="inlineStr">
        <is>
          <t>2013-01-26</t>
        </is>
      </c>
      <c r="B5021" s="6" t="n">
        <v>3</v>
      </c>
      <c r="C5021" s="6" t="n">
        <v>0.47045</v>
      </c>
      <c r="D5021" s="6" t="n">
        <v>9.000000000000001e-05</v>
      </c>
      <c r="E5021" s="6">
        <f>C5021*sel_scale</f>
        <v/>
      </c>
      <c r="F5021" s="6">
        <f>IF(AND(B5021&gt;=10,B5021&lt;=14),sel_ev_daily*sel_dayshare/5,IF(OR(B5021&gt;=22,B5021&lt;=5),sel_ev_daily*(1-sel_dayshare)/8,0))</f>
        <v/>
      </c>
    </row>
    <row r="5022">
      <c r="A5022" s="6" t="inlineStr">
        <is>
          <t>2013-01-26</t>
        </is>
      </c>
      <c r="B5022" s="6" t="n">
        <v>4</v>
      </c>
      <c r="C5022" s="6" t="n">
        <v>0.4338</v>
      </c>
      <c r="D5022" s="6" t="n">
        <v>6e-05</v>
      </c>
      <c r="E5022" s="6">
        <f>C5022*sel_scale</f>
        <v/>
      </c>
      <c r="F5022" s="6">
        <f>IF(AND(B5022&gt;=10,B5022&lt;=14),sel_ev_daily*sel_dayshare/5,IF(OR(B5022&gt;=22,B5022&lt;=5),sel_ev_daily*(1-sel_dayshare)/8,0))</f>
        <v/>
      </c>
    </row>
    <row r="5023">
      <c r="A5023" s="6" t="inlineStr">
        <is>
          <t>2013-01-26</t>
        </is>
      </c>
      <c r="B5023" s="6" t="n">
        <v>5</v>
      </c>
      <c r="C5023" s="6" t="n">
        <v>0.43556</v>
      </c>
      <c r="D5023" s="6" t="n">
        <v>5e-05</v>
      </c>
      <c r="E5023" s="6">
        <f>C5023*sel_scale</f>
        <v/>
      </c>
      <c r="F5023" s="6">
        <f>IF(AND(B5023&gt;=10,B5023&lt;=14),sel_ev_daily*sel_dayshare/5,IF(OR(B5023&gt;=22,B5023&lt;=5),sel_ev_daily*(1-sel_dayshare)/8,0))</f>
        <v/>
      </c>
    </row>
    <row r="5024">
      <c r="A5024" s="6" t="inlineStr">
        <is>
          <t>2013-01-26</t>
        </is>
      </c>
      <c r="B5024" s="6" t="n">
        <v>6</v>
      </c>
      <c r="C5024" s="6" t="n">
        <v>0.49069</v>
      </c>
      <c r="D5024" s="6" t="n">
        <v>0.00578</v>
      </c>
      <c r="E5024" s="6">
        <f>C5024*sel_scale</f>
        <v/>
      </c>
      <c r="F5024" s="6">
        <f>IF(AND(B5024&gt;=10,B5024&lt;=14),sel_ev_daily*sel_dayshare/5,IF(OR(B5024&gt;=22,B5024&lt;=5),sel_ev_daily*(1-sel_dayshare)/8,0))</f>
        <v/>
      </c>
    </row>
    <row r="5025">
      <c r="A5025" s="6" t="inlineStr">
        <is>
          <t>2013-01-26</t>
        </is>
      </c>
      <c r="B5025" s="6" t="n">
        <v>7</v>
      </c>
      <c r="C5025" s="6" t="n">
        <v>0.57489</v>
      </c>
      <c r="D5025" s="6" t="n">
        <v>0.08169</v>
      </c>
      <c r="E5025" s="6">
        <f>C5025*sel_scale</f>
        <v/>
      </c>
      <c r="F5025" s="6">
        <f>IF(AND(B5025&gt;=10,B5025&lt;=14),sel_ev_daily*sel_dayshare/5,IF(OR(B5025&gt;=22,B5025&lt;=5),sel_ev_daily*(1-sel_dayshare)/8,0))</f>
        <v/>
      </c>
    </row>
    <row r="5026">
      <c r="A5026" s="6" t="inlineStr">
        <is>
          <t>2013-01-26</t>
        </is>
      </c>
      <c r="B5026" s="6" t="n">
        <v>8</v>
      </c>
      <c r="C5026" s="6" t="n">
        <v>0.68806</v>
      </c>
      <c r="D5026" s="6" t="n">
        <v>0.22142</v>
      </c>
      <c r="E5026" s="6">
        <f>C5026*sel_scale</f>
        <v/>
      </c>
      <c r="F5026" s="6">
        <f>IF(AND(B5026&gt;=10,B5026&lt;=14),sel_ev_daily*sel_dayshare/5,IF(OR(B5026&gt;=22,B5026&lt;=5),sel_ev_daily*(1-sel_dayshare)/8,0))</f>
        <v/>
      </c>
    </row>
    <row r="5027">
      <c r="A5027" s="6" t="inlineStr">
        <is>
          <t>2013-01-26</t>
        </is>
      </c>
      <c r="B5027" s="6" t="n">
        <v>9</v>
      </c>
      <c r="C5027" s="6" t="n">
        <v>0.73049</v>
      </c>
      <c r="D5027" s="6" t="n">
        <v>0.38874</v>
      </c>
      <c r="E5027" s="6">
        <f>C5027*sel_scale</f>
        <v/>
      </c>
      <c r="F5027" s="6">
        <f>IF(AND(B5027&gt;=10,B5027&lt;=14),sel_ev_daily*sel_dayshare/5,IF(OR(B5027&gt;=22,B5027&lt;=5),sel_ev_daily*(1-sel_dayshare)/8,0))</f>
        <v/>
      </c>
    </row>
    <row r="5028">
      <c r="A5028" s="6" t="inlineStr">
        <is>
          <t>2013-01-26</t>
        </is>
      </c>
      <c r="B5028" s="6" t="n">
        <v>10</v>
      </c>
      <c r="C5028" s="6" t="n">
        <v>0.8283700000000001</v>
      </c>
      <c r="D5028" s="6" t="n">
        <v>0.4698</v>
      </c>
      <c r="E5028" s="6">
        <f>C5028*sel_scale</f>
        <v/>
      </c>
      <c r="F5028" s="6">
        <f>IF(AND(B5028&gt;=10,B5028&lt;=14),sel_ev_daily*sel_dayshare/5,IF(OR(B5028&gt;=22,B5028&lt;=5),sel_ev_daily*(1-sel_dayshare)/8,0))</f>
        <v/>
      </c>
    </row>
    <row r="5029">
      <c r="A5029" s="6" t="inlineStr">
        <is>
          <t>2013-01-26</t>
        </is>
      </c>
      <c r="B5029" s="6" t="n">
        <v>11</v>
      </c>
      <c r="C5029" s="6" t="n">
        <v>0.91454</v>
      </c>
      <c r="D5029" s="6" t="n">
        <v>0.52641</v>
      </c>
      <c r="E5029" s="6">
        <f>C5029*sel_scale</f>
        <v/>
      </c>
      <c r="F5029" s="6">
        <f>IF(AND(B5029&gt;=10,B5029&lt;=14),sel_ev_daily*sel_dayshare/5,IF(OR(B5029&gt;=22,B5029&lt;=5),sel_ev_daily*(1-sel_dayshare)/8,0))</f>
        <v/>
      </c>
    </row>
    <row r="5030">
      <c r="A5030" s="6" t="inlineStr">
        <is>
          <t>2013-01-26</t>
        </is>
      </c>
      <c r="B5030" s="6" t="n">
        <v>12</v>
      </c>
      <c r="C5030" s="6" t="n">
        <v>0.92875</v>
      </c>
      <c r="D5030" s="6" t="n">
        <v>0.56014</v>
      </c>
      <c r="E5030" s="6">
        <f>C5030*sel_scale</f>
        <v/>
      </c>
      <c r="F5030" s="6">
        <f>IF(AND(B5030&gt;=10,B5030&lt;=14),sel_ev_daily*sel_dayshare/5,IF(OR(B5030&gt;=22,B5030&lt;=5),sel_ev_daily*(1-sel_dayshare)/8,0))</f>
        <v/>
      </c>
    </row>
    <row r="5031">
      <c r="A5031" s="6" t="inlineStr">
        <is>
          <t>2013-01-26</t>
        </is>
      </c>
      <c r="B5031" s="6" t="n">
        <v>13</v>
      </c>
      <c r="C5031" s="6" t="n">
        <v>1.00108</v>
      </c>
      <c r="D5031" s="6" t="n">
        <v>0.57468</v>
      </c>
      <c r="E5031" s="6">
        <f>C5031*sel_scale</f>
        <v/>
      </c>
      <c r="F5031" s="6">
        <f>IF(AND(B5031&gt;=10,B5031&lt;=14),sel_ev_daily*sel_dayshare/5,IF(OR(B5031&gt;=22,B5031&lt;=5),sel_ev_daily*(1-sel_dayshare)/8,0))</f>
        <v/>
      </c>
    </row>
    <row r="5032">
      <c r="A5032" s="6" t="inlineStr">
        <is>
          <t>2013-01-26</t>
        </is>
      </c>
      <c r="B5032" s="6" t="n">
        <v>14</v>
      </c>
      <c r="C5032" s="6" t="n">
        <v>1.01919</v>
      </c>
      <c r="D5032" s="6" t="n">
        <v>0.536</v>
      </c>
      <c r="E5032" s="6">
        <f>C5032*sel_scale</f>
        <v/>
      </c>
      <c r="F5032" s="6">
        <f>IF(AND(B5032&gt;=10,B5032&lt;=14),sel_ev_daily*sel_dayshare/5,IF(OR(B5032&gt;=22,B5032&lt;=5),sel_ev_daily*(1-sel_dayshare)/8,0))</f>
        <v/>
      </c>
    </row>
    <row r="5033">
      <c r="A5033" s="6" t="inlineStr">
        <is>
          <t>2013-01-26</t>
        </is>
      </c>
      <c r="B5033" s="6" t="n">
        <v>15</v>
      </c>
      <c r="C5033" s="6" t="n">
        <v>1.04184</v>
      </c>
      <c r="D5033" s="6" t="n">
        <v>0.48982</v>
      </c>
      <c r="E5033" s="6">
        <f>C5033*sel_scale</f>
        <v/>
      </c>
      <c r="F5033" s="6">
        <f>IF(AND(B5033&gt;=10,B5033&lt;=14),sel_ev_daily*sel_dayshare/5,IF(OR(B5033&gt;=22,B5033&lt;=5),sel_ev_daily*(1-sel_dayshare)/8,0))</f>
        <v/>
      </c>
    </row>
    <row r="5034">
      <c r="A5034" s="6" t="inlineStr">
        <is>
          <t>2013-01-26</t>
        </is>
      </c>
      <c r="B5034" s="6" t="n">
        <v>16</v>
      </c>
      <c r="C5034" s="6" t="n">
        <v>1.12023</v>
      </c>
      <c r="D5034" s="6" t="n">
        <v>0.37901</v>
      </c>
      <c r="E5034" s="6">
        <f>C5034*sel_scale</f>
        <v/>
      </c>
      <c r="F5034" s="6">
        <f>IF(AND(B5034&gt;=10,B5034&lt;=14),sel_ev_daily*sel_dayshare/5,IF(OR(B5034&gt;=22,B5034&lt;=5),sel_ev_daily*(1-sel_dayshare)/8,0))</f>
        <v/>
      </c>
    </row>
    <row r="5035">
      <c r="A5035" s="6" t="inlineStr">
        <is>
          <t>2013-01-26</t>
        </is>
      </c>
      <c r="B5035" s="6" t="n">
        <v>17</v>
      </c>
      <c r="C5035" s="6" t="n">
        <v>1.19932</v>
      </c>
      <c r="D5035" s="6" t="n">
        <v>0.24411</v>
      </c>
      <c r="E5035" s="6">
        <f>C5035*sel_scale</f>
        <v/>
      </c>
      <c r="F5035" s="6">
        <f>IF(AND(B5035&gt;=10,B5035&lt;=14),sel_ev_daily*sel_dayshare/5,IF(OR(B5035&gt;=22,B5035&lt;=5),sel_ev_daily*(1-sel_dayshare)/8,0))</f>
        <v/>
      </c>
    </row>
    <row r="5036">
      <c r="A5036" s="6" t="inlineStr">
        <is>
          <t>2013-01-26</t>
        </is>
      </c>
      <c r="B5036" s="6" t="n">
        <v>18</v>
      </c>
      <c r="C5036" s="6" t="n">
        <v>1.13004</v>
      </c>
      <c r="D5036" s="6" t="n">
        <v>0.10119</v>
      </c>
      <c r="E5036" s="6">
        <f>C5036*sel_scale</f>
        <v/>
      </c>
      <c r="F5036" s="6">
        <f>IF(AND(B5036&gt;=10,B5036&lt;=14),sel_ev_daily*sel_dayshare/5,IF(OR(B5036&gt;=22,B5036&lt;=5),sel_ev_daily*(1-sel_dayshare)/8,0))</f>
        <v/>
      </c>
    </row>
    <row r="5037">
      <c r="A5037" s="6" t="inlineStr">
        <is>
          <t>2013-01-26</t>
        </is>
      </c>
      <c r="B5037" s="6" t="n">
        <v>19</v>
      </c>
      <c r="C5037" s="6" t="n">
        <v>1.00733</v>
      </c>
      <c r="D5037" s="6" t="n">
        <v>0.01198</v>
      </c>
      <c r="E5037" s="6">
        <f>C5037*sel_scale</f>
        <v/>
      </c>
      <c r="F5037" s="6">
        <f>IF(AND(B5037&gt;=10,B5037&lt;=14),sel_ev_daily*sel_dayshare/5,IF(OR(B5037&gt;=22,B5037&lt;=5),sel_ev_daily*(1-sel_dayshare)/8,0))</f>
        <v/>
      </c>
    </row>
    <row r="5038">
      <c r="A5038" s="6" t="inlineStr">
        <is>
          <t>2013-01-26</t>
        </is>
      </c>
      <c r="B5038" s="6" t="n">
        <v>20</v>
      </c>
      <c r="C5038" s="6" t="n">
        <v>0.9611499999999999</v>
      </c>
      <c r="D5038" s="6" t="n">
        <v>0.00012</v>
      </c>
      <c r="E5038" s="6">
        <f>C5038*sel_scale</f>
        <v/>
      </c>
      <c r="F5038" s="6">
        <f>IF(AND(B5038&gt;=10,B5038&lt;=14),sel_ev_daily*sel_dayshare/5,IF(OR(B5038&gt;=22,B5038&lt;=5),sel_ev_daily*(1-sel_dayshare)/8,0))</f>
        <v/>
      </c>
    </row>
    <row r="5039">
      <c r="A5039" s="6" t="inlineStr">
        <is>
          <t>2013-01-26</t>
        </is>
      </c>
      <c r="B5039" s="6" t="n">
        <v>21</v>
      </c>
      <c r="C5039" s="6" t="n">
        <v>0.86881</v>
      </c>
      <c r="D5039" s="6" t="n">
        <v>0.00011</v>
      </c>
      <c r="E5039" s="6">
        <f>C5039*sel_scale</f>
        <v/>
      </c>
      <c r="F5039" s="6">
        <f>IF(AND(B5039&gt;=10,B5039&lt;=14),sel_ev_daily*sel_dayshare/5,IF(OR(B5039&gt;=22,B5039&lt;=5),sel_ev_daily*(1-sel_dayshare)/8,0))</f>
        <v/>
      </c>
    </row>
    <row r="5040">
      <c r="A5040" s="6" t="inlineStr">
        <is>
          <t>2013-01-26</t>
        </is>
      </c>
      <c r="B5040" s="6" t="n">
        <v>22</v>
      </c>
      <c r="C5040" s="6" t="n">
        <v>0.90433</v>
      </c>
      <c r="D5040" s="6" t="n">
        <v>6.999999999999999e-05</v>
      </c>
      <c r="E5040" s="6">
        <f>C5040*sel_scale</f>
        <v/>
      </c>
      <c r="F5040" s="6">
        <f>IF(AND(B5040&gt;=10,B5040&lt;=14),sel_ev_daily*sel_dayshare/5,IF(OR(B5040&gt;=22,B5040&lt;=5),sel_ev_daily*(1-sel_dayshare)/8,0))</f>
        <v/>
      </c>
    </row>
    <row r="5041">
      <c r="A5041" s="6" t="inlineStr">
        <is>
          <t>2013-01-26</t>
        </is>
      </c>
      <c r="B5041" s="6" t="n">
        <v>23</v>
      </c>
      <c r="C5041" s="6" t="n">
        <v>0.8585199999999999</v>
      </c>
      <c r="D5041" s="6" t="n">
        <v>3e-05</v>
      </c>
      <c r="E5041" s="6">
        <f>C5041*sel_scale</f>
        <v/>
      </c>
      <c r="F5041" s="6">
        <f>IF(AND(B5041&gt;=10,B5041&lt;=14),sel_ev_daily*sel_dayshare/5,IF(OR(B5041&gt;=22,B5041&lt;=5),sel_ev_daily*(1-sel_dayshare)/8,0))</f>
        <v/>
      </c>
    </row>
    <row r="5042">
      <c r="A5042" s="6" t="inlineStr">
        <is>
          <t>2013-01-27</t>
        </is>
      </c>
      <c r="B5042" s="6" t="n">
        <v>0</v>
      </c>
      <c r="C5042" s="6" t="n">
        <v>0.8758</v>
      </c>
      <c r="D5042" s="6" t="n">
        <v>6.999999999999999e-05</v>
      </c>
      <c r="E5042" s="6">
        <f>C5042*sel_scale</f>
        <v/>
      </c>
      <c r="F5042" s="6">
        <f>IF(AND(B5042&gt;=10,B5042&lt;=14),sel_ev_daily*sel_dayshare/5,IF(OR(B5042&gt;=22,B5042&lt;=5),sel_ev_daily*(1-sel_dayshare)/8,0))</f>
        <v/>
      </c>
    </row>
    <row r="5043">
      <c r="A5043" s="6" t="inlineStr">
        <is>
          <t>2013-01-27</t>
        </is>
      </c>
      <c r="B5043" s="6" t="n">
        <v>1</v>
      </c>
      <c r="C5043" s="6" t="n">
        <v>0.74695</v>
      </c>
      <c r="D5043" s="6" t="n">
        <v>6.999999999999999e-05</v>
      </c>
      <c r="E5043" s="6">
        <f>C5043*sel_scale</f>
        <v/>
      </c>
      <c r="F5043" s="6">
        <f>IF(AND(B5043&gt;=10,B5043&lt;=14),sel_ev_daily*sel_dayshare/5,IF(OR(B5043&gt;=22,B5043&lt;=5),sel_ev_daily*(1-sel_dayshare)/8,0))</f>
        <v/>
      </c>
    </row>
    <row r="5044">
      <c r="A5044" s="6" t="inlineStr">
        <is>
          <t>2013-01-27</t>
        </is>
      </c>
      <c r="B5044" s="6" t="n">
        <v>2</v>
      </c>
      <c r="C5044" s="6" t="n">
        <v>0.58634</v>
      </c>
      <c r="D5044" s="6" t="n">
        <v>8.000000000000001e-05</v>
      </c>
      <c r="E5044" s="6">
        <f>C5044*sel_scale</f>
        <v/>
      </c>
      <c r="F5044" s="6">
        <f>IF(AND(B5044&gt;=10,B5044&lt;=14),sel_ev_daily*sel_dayshare/5,IF(OR(B5044&gt;=22,B5044&lt;=5),sel_ev_daily*(1-sel_dayshare)/8,0))</f>
        <v/>
      </c>
    </row>
    <row r="5045">
      <c r="A5045" s="6" t="inlineStr">
        <is>
          <t>2013-01-27</t>
        </is>
      </c>
      <c r="B5045" s="6" t="n">
        <v>3</v>
      </c>
      <c r="C5045" s="6" t="n">
        <v>0.503</v>
      </c>
      <c r="D5045" s="6" t="n">
        <v>9.000000000000001e-05</v>
      </c>
      <c r="E5045" s="6">
        <f>C5045*sel_scale</f>
        <v/>
      </c>
      <c r="F5045" s="6">
        <f>IF(AND(B5045&gt;=10,B5045&lt;=14),sel_ev_daily*sel_dayshare/5,IF(OR(B5045&gt;=22,B5045&lt;=5),sel_ev_daily*(1-sel_dayshare)/8,0))</f>
        <v/>
      </c>
    </row>
    <row r="5046">
      <c r="A5046" s="6" t="inlineStr">
        <is>
          <t>2013-01-27</t>
        </is>
      </c>
      <c r="B5046" s="6" t="n">
        <v>4</v>
      </c>
      <c r="C5046" s="6" t="n">
        <v>0.49772</v>
      </c>
      <c r="D5046" s="6" t="n">
        <v>4e-05</v>
      </c>
      <c r="E5046" s="6">
        <f>C5046*sel_scale</f>
        <v/>
      </c>
      <c r="F5046" s="6">
        <f>IF(AND(B5046&gt;=10,B5046&lt;=14),sel_ev_daily*sel_dayshare/5,IF(OR(B5046&gt;=22,B5046&lt;=5),sel_ev_daily*(1-sel_dayshare)/8,0))</f>
        <v/>
      </c>
    </row>
    <row r="5047">
      <c r="A5047" s="6" t="inlineStr">
        <is>
          <t>2013-01-27</t>
        </is>
      </c>
      <c r="B5047" s="6" t="n">
        <v>5</v>
      </c>
      <c r="C5047" s="6" t="n">
        <v>0.52091</v>
      </c>
      <c r="D5047" s="6" t="n">
        <v>4e-05</v>
      </c>
      <c r="E5047" s="6">
        <f>C5047*sel_scale</f>
        <v/>
      </c>
      <c r="F5047" s="6">
        <f>IF(AND(B5047&gt;=10,B5047&lt;=14),sel_ev_daily*sel_dayshare/5,IF(OR(B5047&gt;=22,B5047&lt;=5),sel_ev_daily*(1-sel_dayshare)/8,0))</f>
        <v/>
      </c>
    </row>
    <row r="5048">
      <c r="A5048" s="6" t="inlineStr">
        <is>
          <t>2013-01-27</t>
        </is>
      </c>
      <c r="B5048" s="6" t="n">
        <v>6</v>
      </c>
      <c r="C5048" s="6" t="n">
        <v>0.52389</v>
      </c>
      <c r="D5048" s="6" t="n">
        <v>0.00011</v>
      </c>
      <c r="E5048" s="6">
        <f>C5048*sel_scale</f>
        <v/>
      </c>
      <c r="F5048" s="6">
        <f>IF(AND(B5048&gt;=10,B5048&lt;=14),sel_ev_daily*sel_dayshare/5,IF(OR(B5048&gt;=22,B5048&lt;=5),sel_ev_daily*(1-sel_dayshare)/8,0))</f>
        <v/>
      </c>
    </row>
    <row r="5049">
      <c r="A5049" s="6" t="inlineStr">
        <is>
          <t>2013-01-27</t>
        </is>
      </c>
      <c r="B5049" s="6" t="n">
        <v>7</v>
      </c>
      <c r="C5049" s="6" t="n">
        <v>0.5337499999999999</v>
      </c>
      <c r="D5049" s="6" t="n">
        <v>0.00311</v>
      </c>
      <c r="E5049" s="6">
        <f>C5049*sel_scale</f>
        <v/>
      </c>
      <c r="F5049" s="6">
        <f>IF(AND(B5049&gt;=10,B5049&lt;=14),sel_ev_daily*sel_dayshare/5,IF(OR(B5049&gt;=22,B5049&lt;=5),sel_ev_daily*(1-sel_dayshare)/8,0))</f>
        <v/>
      </c>
    </row>
    <row r="5050">
      <c r="A5050" s="6" t="inlineStr">
        <is>
          <t>2013-01-27</t>
        </is>
      </c>
      <c r="B5050" s="6" t="n">
        <v>8</v>
      </c>
      <c r="C5050" s="6" t="n">
        <v>0.6104000000000001</v>
      </c>
      <c r="D5050" s="6" t="n">
        <v>0.03606</v>
      </c>
      <c r="E5050" s="6">
        <f>C5050*sel_scale</f>
        <v/>
      </c>
      <c r="F5050" s="6">
        <f>IF(AND(B5050&gt;=10,B5050&lt;=14),sel_ev_daily*sel_dayshare/5,IF(OR(B5050&gt;=22,B5050&lt;=5),sel_ev_daily*(1-sel_dayshare)/8,0))</f>
        <v/>
      </c>
    </row>
    <row r="5051">
      <c r="A5051" s="6" t="inlineStr">
        <is>
          <t>2013-01-27</t>
        </is>
      </c>
      <c r="B5051" s="6" t="n">
        <v>9</v>
      </c>
      <c r="C5051" s="6" t="n">
        <v>0.69431</v>
      </c>
      <c r="D5051" s="6" t="n">
        <v>0.08513999999999999</v>
      </c>
      <c r="E5051" s="6">
        <f>C5051*sel_scale</f>
        <v/>
      </c>
      <c r="F5051" s="6">
        <f>IF(AND(B5051&gt;=10,B5051&lt;=14),sel_ev_daily*sel_dayshare/5,IF(OR(B5051&gt;=22,B5051&lt;=5),sel_ev_daily*(1-sel_dayshare)/8,0))</f>
        <v/>
      </c>
    </row>
    <row r="5052">
      <c r="A5052" s="6" t="inlineStr">
        <is>
          <t>2013-01-27</t>
        </is>
      </c>
      <c r="B5052" s="6" t="n">
        <v>10</v>
      </c>
      <c r="C5052" s="6" t="n">
        <v>0.70036</v>
      </c>
      <c r="D5052" s="6" t="n">
        <v>0.09388000000000001</v>
      </c>
      <c r="E5052" s="6">
        <f>C5052*sel_scale</f>
        <v/>
      </c>
      <c r="F5052" s="6">
        <f>IF(AND(B5052&gt;=10,B5052&lt;=14),sel_ev_daily*sel_dayshare/5,IF(OR(B5052&gt;=22,B5052&lt;=5),sel_ev_daily*(1-sel_dayshare)/8,0))</f>
        <v/>
      </c>
    </row>
    <row r="5053">
      <c r="A5053" s="6" t="inlineStr">
        <is>
          <t>2013-01-27</t>
        </is>
      </c>
      <c r="B5053" s="6" t="n">
        <v>11</v>
      </c>
      <c r="C5053" s="6" t="n">
        <v>0.69357</v>
      </c>
      <c r="D5053" s="6" t="n">
        <v>0.13363</v>
      </c>
      <c r="E5053" s="6">
        <f>C5053*sel_scale</f>
        <v/>
      </c>
      <c r="F5053" s="6">
        <f>IF(AND(B5053&gt;=10,B5053&lt;=14),sel_ev_daily*sel_dayshare/5,IF(OR(B5053&gt;=22,B5053&lt;=5),sel_ev_daily*(1-sel_dayshare)/8,0))</f>
        <v/>
      </c>
    </row>
    <row r="5054">
      <c r="A5054" s="6" t="inlineStr">
        <is>
          <t>2013-01-27</t>
        </is>
      </c>
      <c r="B5054" s="6" t="n">
        <v>12</v>
      </c>
      <c r="C5054" s="6" t="n">
        <v>0.68053</v>
      </c>
      <c r="D5054" s="6" t="n">
        <v>0.10649</v>
      </c>
      <c r="E5054" s="6">
        <f>C5054*sel_scale</f>
        <v/>
      </c>
      <c r="F5054" s="6">
        <f>IF(AND(B5054&gt;=10,B5054&lt;=14),sel_ev_daily*sel_dayshare/5,IF(OR(B5054&gt;=22,B5054&lt;=5),sel_ev_daily*(1-sel_dayshare)/8,0))</f>
        <v/>
      </c>
    </row>
    <row r="5055">
      <c r="A5055" s="6" t="inlineStr">
        <is>
          <t>2013-01-27</t>
        </is>
      </c>
      <c r="B5055" s="6" t="n">
        <v>13</v>
      </c>
      <c r="C5055" s="6" t="n">
        <v>0.7071499999999999</v>
      </c>
      <c r="D5055" s="6" t="n">
        <v>0.08765000000000001</v>
      </c>
      <c r="E5055" s="6">
        <f>C5055*sel_scale</f>
        <v/>
      </c>
      <c r="F5055" s="6">
        <f>IF(AND(B5055&gt;=10,B5055&lt;=14),sel_ev_daily*sel_dayshare/5,IF(OR(B5055&gt;=22,B5055&lt;=5),sel_ev_daily*(1-sel_dayshare)/8,0))</f>
        <v/>
      </c>
    </row>
    <row r="5056">
      <c r="A5056" s="6" t="inlineStr">
        <is>
          <t>2013-01-27</t>
        </is>
      </c>
      <c r="B5056" s="6" t="n">
        <v>14</v>
      </c>
      <c r="C5056" s="6" t="n">
        <v>0.68314</v>
      </c>
      <c r="D5056" s="6" t="n">
        <v>0.06493</v>
      </c>
      <c r="E5056" s="6">
        <f>C5056*sel_scale</f>
        <v/>
      </c>
      <c r="F5056" s="6">
        <f>IF(AND(B5056&gt;=10,B5056&lt;=14),sel_ev_daily*sel_dayshare/5,IF(OR(B5056&gt;=22,B5056&lt;=5),sel_ev_daily*(1-sel_dayshare)/8,0))</f>
        <v/>
      </c>
    </row>
    <row r="5057">
      <c r="A5057" s="6" t="inlineStr">
        <is>
          <t>2013-01-27</t>
        </is>
      </c>
      <c r="B5057" s="6" t="n">
        <v>15</v>
      </c>
      <c r="C5057" s="6" t="n">
        <v>0.67449</v>
      </c>
      <c r="D5057" s="6" t="n">
        <v>0.06382</v>
      </c>
      <c r="E5057" s="6">
        <f>C5057*sel_scale</f>
        <v/>
      </c>
      <c r="F5057" s="6">
        <f>IF(AND(B5057&gt;=10,B5057&lt;=14),sel_ev_daily*sel_dayshare/5,IF(OR(B5057&gt;=22,B5057&lt;=5),sel_ev_daily*(1-sel_dayshare)/8,0))</f>
        <v/>
      </c>
    </row>
    <row r="5058">
      <c r="A5058" s="6" t="inlineStr">
        <is>
          <t>2013-01-27</t>
        </is>
      </c>
      <c r="B5058" s="6" t="n">
        <v>16</v>
      </c>
      <c r="C5058" s="6" t="n">
        <v>0.73513</v>
      </c>
      <c r="D5058" s="6" t="n">
        <v>0.05863</v>
      </c>
      <c r="E5058" s="6">
        <f>C5058*sel_scale</f>
        <v/>
      </c>
      <c r="F5058" s="6">
        <f>IF(AND(B5058&gt;=10,B5058&lt;=14),sel_ev_daily*sel_dayshare/5,IF(OR(B5058&gt;=22,B5058&lt;=5),sel_ev_daily*(1-sel_dayshare)/8,0))</f>
        <v/>
      </c>
    </row>
    <row r="5059">
      <c r="A5059" s="6" t="inlineStr">
        <is>
          <t>2013-01-27</t>
        </is>
      </c>
      <c r="B5059" s="6" t="n">
        <v>17</v>
      </c>
      <c r="C5059" s="6" t="n">
        <v>0.80637</v>
      </c>
      <c r="D5059" s="6" t="n">
        <v>0.03452</v>
      </c>
      <c r="E5059" s="6">
        <f>C5059*sel_scale</f>
        <v/>
      </c>
      <c r="F5059" s="6">
        <f>IF(AND(B5059&gt;=10,B5059&lt;=14),sel_ev_daily*sel_dayshare/5,IF(OR(B5059&gt;=22,B5059&lt;=5),sel_ev_daily*(1-sel_dayshare)/8,0))</f>
        <v/>
      </c>
    </row>
    <row r="5060">
      <c r="A5060" s="6" t="inlineStr">
        <is>
          <t>2013-01-27</t>
        </is>
      </c>
      <c r="B5060" s="6" t="n">
        <v>18</v>
      </c>
      <c r="C5060" s="6" t="n">
        <v>0.84644</v>
      </c>
      <c r="D5060" s="6" t="n">
        <v>0.01728</v>
      </c>
      <c r="E5060" s="6">
        <f>C5060*sel_scale</f>
        <v/>
      </c>
      <c r="F5060" s="6">
        <f>IF(AND(B5060&gt;=10,B5060&lt;=14),sel_ev_daily*sel_dayshare/5,IF(OR(B5060&gt;=22,B5060&lt;=5),sel_ev_daily*(1-sel_dayshare)/8,0))</f>
        <v/>
      </c>
    </row>
    <row r="5061">
      <c r="A5061" s="6" t="inlineStr">
        <is>
          <t>2013-01-27</t>
        </is>
      </c>
      <c r="B5061" s="6" t="n">
        <v>19</v>
      </c>
      <c r="C5061" s="6" t="n">
        <v>0.7563299999999999</v>
      </c>
      <c r="D5061" s="6" t="n">
        <v>0.00258</v>
      </c>
      <c r="E5061" s="6">
        <f>C5061*sel_scale</f>
        <v/>
      </c>
      <c r="F5061" s="6">
        <f>IF(AND(B5061&gt;=10,B5061&lt;=14),sel_ev_daily*sel_dayshare/5,IF(OR(B5061&gt;=22,B5061&lt;=5),sel_ev_daily*(1-sel_dayshare)/8,0))</f>
        <v/>
      </c>
    </row>
    <row r="5062">
      <c r="A5062" s="6" t="inlineStr">
        <is>
          <t>2013-01-27</t>
        </is>
      </c>
      <c r="B5062" s="6" t="n">
        <v>20</v>
      </c>
      <c r="C5062" s="6" t="n">
        <v>0.79158</v>
      </c>
      <c r="D5062" s="6" t="n">
        <v>4e-05</v>
      </c>
      <c r="E5062" s="6">
        <f>C5062*sel_scale</f>
        <v/>
      </c>
      <c r="F5062" s="6">
        <f>IF(AND(B5062&gt;=10,B5062&lt;=14),sel_ev_daily*sel_dayshare/5,IF(OR(B5062&gt;=22,B5062&lt;=5),sel_ev_daily*(1-sel_dayshare)/8,0))</f>
        <v/>
      </c>
    </row>
    <row r="5063">
      <c r="A5063" s="6" t="inlineStr">
        <is>
          <t>2013-01-27</t>
        </is>
      </c>
      <c r="B5063" s="6" t="n">
        <v>21</v>
      </c>
      <c r="C5063" s="6" t="n">
        <v>0.73328</v>
      </c>
      <c r="D5063" s="6" t="n">
        <v>0.0001</v>
      </c>
      <c r="E5063" s="6">
        <f>C5063*sel_scale</f>
        <v/>
      </c>
      <c r="F5063" s="6">
        <f>IF(AND(B5063&gt;=10,B5063&lt;=14),sel_ev_daily*sel_dayshare/5,IF(OR(B5063&gt;=22,B5063&lt;=5),sel_ev_daily*(1-sel_dayshare)/8,0))</f>
        <v/>
      </c>
    </row>
    <row r="5064">
      <c r="A5064" s="6" t="inlineStr">
        <is>
          <t>2013-01-27</t>
        </is>
      </c>
      <c r="B5064" s="6" t="n">
        <v>22</v>
      </c>
      <c r="C5064" s="6" t="n">
        <v>0.73992</v>
      </c>
      <c r="D5064" s="6" t="n">
        <v>6e-05</v>
      </c>
      <c r="E5064" s="6">
        <f>C5064*sel_scale</f>
        <v/>
      </c>
      <c r="F5064" s="6">
        <f>IF(AND(B5064&gt;=10,B5064&lt;=14),sel_ev_daily*sel_dayshare/5,IF(OR(B5064&gt;=22,B5064&lt;=5),sel_ev_daily*(1-sel_dayshare)/8,0))</f>
        <v/>
      </c>
    </row>
    <row r="5065">
      <c r="A5065" s="6" t="inlineStr">
        <is>
          <t>2013-01-27</t>
        </is>
      </c>
      <c r="B5065" s="6" t="n">
        <v>23</v>
      </c>
      <c r="C5065" s="6" t="n">
        <v>0.7997300000000001</v>
      </c>
      <c r="D5065" s="6" t="n">
        <v>2e-05</v>
      </c>
      <c r="E5065" s="6">
        <f>C5065*sel_scale</f>
        <v/>
      </c>
      <c r="F5065" s="6">
        <f>IF(AND(B5065&gt;=10,B5065&lt;=14),sel_ev_daily*sel_dayshare/5,IF(OR(B5065&gt;=22,B5065&lt;=5),sel_ev_daily*(1-sel_dayshare)/8,0))</f>
        <v/>
      </c>
    </row>
    <row r="5066">
      <c r="A5066" s="6" t="inlineStr">
        <is>
          <t>2013-01-28</t>
        </is>
      </c>
      <c r="B5066" s="6" t="n">
        <v>0</v>
      </c>
      <c r="C5066" s="6" t="n">
        <v>0.80101</v>
      </c>
      <c r="D5066" s="6" t="n">
        <v>4e-05</v>
      </c>
      <c r="E5066" s="6">
        <f>C5066*sel_scale</f>
        <v/>
      </c>
      <c r="F5066" s="6">
        <f>IF(AND(B5066&gt;=10,B5066&lt;=14),sel_ev_daily*sel_dayshare/5,IF(OR(B5066&gt;=22,B5066&lt;=5),sel_ev_daily*(1-sel_dayshare)/8,0))</f>
        <v/>
      </c>
    </row>
    <row r="5067">
      <c r="A5067" s="6" t="inlineStr">
        <is>
          <t>2013-01-28</t>
        </is>
      </c>
      <c r="B5067" s="6" t="n">
        <v>1</v>
      </c>
      <c r="C5067" s="6" t="n">
        <v>0.7243000000000001</v>
      </c>
      <c r="D5067" s="6" t="n">
        <v>2e-05</v>
      </c>
      <c r="E5067" s="6">
        <f>C5067*sel_scale</f>
        <v/>
      </c>
      <c r="F5067" s="6">
        <f>IF(AND(B5067&gt;=10,B5067&lt;=14),sel_ev_daily*sel_dayshare/5,IF(OR(B5067&gt;=22,B5067&lt;=5),sel_ev_daily*(1-sel_dayshare)/8,0))</f>
        <v/>
      </c>
    </row>
    <row r="5068">
      <c r="A5068" s="6" t="inlineStr">
        <is>
          <t>2013-01-28</t>
        </is>
      </c>
      <c r="B5068" s="6" t="n">
        <v>2</v>
      </c>
      <c r="C5068" s="6" t="n">
        <v>0.51429</v>
      </c>
      <c r="D5068" s="6" t="n">
        <v>0.00013</v>
      </c>
      <c r="E5068" s="6">
        <f>C5068*sel_scale</f>
        <v/>
      </c>
      <c r="F5068" s="6">
        <f>IF(AND(B5068&gt;=10,B5068&lt;=14),sel_ev_daily*sel_dayshare/5,IF(OR(B5068&gt;=22,B5068&lt;=5),sel_ev_daily*(1-sel_dayshare)/8,0))</f>
        <v/>
      </c>
    </row>
    <row r="5069">
      <c r="A5069" s="6" t="inlineStr">
        <is>
          <t>2013-01-28</t>
        </is>
      </c>
      <c r="B5069" s="6" t="n">
        <v>3</v>
      </c>
      <c r="C5069" s="6" t="n">
        <v>0.3979</v>
      </c>
      <c r="D5069" s="6" t="n">
        <v>0.0001</v>
      </c>
      <c r="E5069" s="6">
        <f>C5069*sel_scale</f>
        <v/>
      </c>
      <c r="F5069" s="6">
        <f>IF(AND(B5069&gt;=10,B5069&lt;=14),sel_ev_daily*sel_dayshare/5,IF(OR(B5069&gt;=22,B5069&lt;=5),sel_ev_daily*(1-sel_dayshare)/8,0))</f>
        <v/>
      </c>
    </row>
    <row r="5070">
      <c r="A5070" s="6" t="inlineStr">
        <is>
          <t>2013-01-28</t>
        </is>
      </c>
      <c r="B5070" s="6" t="n">
        <v>4</v>
      </c>
      <c r="C5070" s="6" t="n">
        <v>0.37257</v>
      </c>
      <c r="D5070" s="6" t="n">
        <v>0.00012</v>
      </c>
      <c r="E5070" s="6">
        <f>C5070*sel_scale</f>
        <v/>
      </c>
      <c r="F5070" s="6">
        <f>IF(AND(B5070&gt;=10,B5070&lt;=14),sel_ev_daily*sel_dayshare/5,IF(OR(B5070&gt;=22,B5070&lt;=5),sel_ev_daily*(1-sel_dayshare)/8,0))</f>
        <v/>
      </c>
    </row>
    <row r="5071">
      <c r="A5071" s="6" t="inlineStr">
        <is>
          <t>2013-01-28</t>
        </is>
      </c>
      <c r="B5071" s="6" t="n">
        <v>5</v>
      </c>
      <c r="C5071" s="6" t="n">
        <v>0.42299</v>
      </c>
      <c r="D5071" s="6" t="n">
        <v>8.000000000000001e-05</v>
      </c>
      <c r="E5071" s="6">
        <f>C5071*sel_scale</f>
        <v/>
      </c>
      <c r="F5071" s="6">
        <f>IF(AND(B5071&gt;=10,B5071&lt;=14),sel_ev_daily*sel_dayshare/5,IF(OR(B5071&gt;=22,B5071&lt;=5),sel_ev_daily*(1-sel_dayshare)/8,0))</f>
        <v/>
      </c>
    </row>
    <row r="5072">
      <c r="A5072" s="6" t="inlineStr">
        <is>
          <t>2013-01-28</t>
        </is>
      </c>
      <c r="B5072" s="6" t="n">
        <v>6</v>
      </c>
      <c r="C5072" s="6" t="n">
        <v>0.42617</v>
      </c>
      <c r="D5072" s="6" t="n">
        <v>0.0001</v>
      </c>
      <c r="E5072" s="6">
        <f>C5072*sel_scale</f>
        <v/>
      </c>
      <c r="F5072" s="6">
        <f>IF(AND(B5072&gt;=10,B5072&lt;=14),sel_ev_daily*sel_dayshare/5,IF(OR(B5072&gt;=22,B5072&lt;=5),sel_ev_daily*(1-sel_dayshare)/8,0))</f>
        <v/>
      </c>
    </row>
    <row r="5073">
      <c r="A5073" s="6" t="inlineStr">
        <is>
          <t>2013-01-28</t>
        </is>
      </c>
      <c r="B5073" s="6" t="n">
        <v>7</v>
      </c>
      <c r="C5073" s="6" t="n">
        <v>0.48735</v>
      </c>
      <c r="D5073" s="6" t="n">
        <v>0.00372</v>
      </c>
      <c r="E5073" s="6">
        <f>C5073*sel_scale</f>
        <v/>
      </c>
      <c r="F5073" s="6">
        <f>IF(AND(B5073&gt;=10,B5073&lt;=14),sel_ev_daily*sel_dayshare/5,IF(OR(B5073&gt;=22,B5073&lt;=5),sel_ev_daily*(1-sel_dayshare)/8,0))</f>
        <v/>
      </c>
    </row>
    <row r="5074">
      <c r="A5074" s="6" t="inlineStr">
        <is>
          <t>2013-01-28</t>
        </is>
      </c>
      <c r="B5074" s="6" t="n">
        <v>8</v>
      </c>
      <c r="C5074" s="6" t="n">
        <v>0.63281</v>
      </c>
      <c r="D5074" s="6" t="n">
        <v>0.02543</v>
      </c>
      <c r="E5074" s="6">
        <f>C5074*sel_scale</f>
        <v/>
      </c>
      <c r="F5074" s="6">
        <f>IF(AND(B5074&gt;=10,B5074&lt;=14),sel_ev_daily*sel_dayshare/5,IF(OR(B5074&gt;=22,B5074&lt;=5),sel_ev_daily*(1-sel_dayshare)/8,0))</f>
        <v/>
      </c>
    </row>
    <row r="5075">
      <c r="A5075" s="6" t="inlineStr">
        <is>
          <t>2013-01-28</t>
        </is>
      </c>
      <c r="B5075" s="6" t="n">
        <v>9</v>
      </c>
      <c r="C5075" s="6" t="n">
        <v>0.71401</v>
      </c>
      <c r="D5075" s="6" t="n">
        <v>0.05438</v>
      </c>
      <c r="E5075" s="6">
        <f>C5075*sel_scale</f>
        <v/>
      </c>
      <c r="F5075" s="6">
        <f>IF(AND(B5075&gt;=10,B5075&lt;=14),sel_ev_daily*sel_dayshare/5,IF(OR(B5075&gt;=22,B5075&lt;=5),sel_ev_daily*(1-sel_dayshare)/8,0))</f>
        <v/>
      </c>
    </row>
    <row r="5076">
      <c r="A5076" s="6" t="inlineStr">
        <is>
          <t>2013-01-28</t>
        </is>
      </c>
      <c r="B5076" s="6" t="n">
        <v>10</v>
      </c>
      <c r="C5076" s="6" t="n">
        <v>0.72707</v>
      </c>
      <c r="D5076" s="6" t="n">
        <v>0.03658</v>
      </c>
      <c r="E5076" s="6">
        <f>C5076*sel_scale</f>
        <v/>
      </c>
      <c r="F5076" s="6">
        <f>IF(AND(B5076&gt;=10,B5076&lt;=14),sel_ev_daily*sel_dayshare/5,IF(OR(B5076&gt;=22,B5076&lt;=5),sel_ev_daily*(1-sel_dayshare)/8,0))</f>
        <v/>
      </c>
    </row>
    <row r="5077">
      <c r="A5077" s="6" t="inlineStr">
        <is>
          <t>2013-01-28</t>
        </is>
      </c>
      <c r="B5077" s="6" t="n">
        <v>11</v>
      </c>
      <c r="C5077" s="6" t="n">
        <v>0.74508</v>
      </c>
      <c r="D5077" s="6" t="n">
        <v>0.05172</v>
      </c>
      <c r="E5077" s="6">
        <f>C5077*sel_scale</f>
        <v/>
      </c>
      <c r="F5077" s="6">
        <f>IF(AND(B5077&gt;=10,B5077&lt;=14),sel_ev_daily*sel_dayshare/5,IF(OR(B5077&gt;=22,B5077&lt;=5),sel_ev_daily*(1-sel_dayshare)/8,0))</f>
        <v/>
      </c>
    </row>
    <row r="5078">
      <c r="A5078" s="6" t="inlineStr">
        <is>
          <t>2013-01-28</t>
        </is>
      </c>
      <c r="B5078" s="6" t="n">
        <v>12</v>
      </c>
      <c r="C5078" s="6" t="n">
        <v>0.7538899999999999</v>
      </c>
      <c r="D5078" s="6" t="n">
        <v>0.05757</v>
      </c>
      <c r="E5078" s="6">
        <f>C5078*sel_scale</f>
        <v/>
      </c>
      <c r="F5078" s="6">
        <f>IF(AND(B5078&gt;=10,B5078&lt;=14),sel_ev_daily*sel_dayshare/5,IF(OR(B5078&gt;=22,B5078&lt;=5),sel_ev_daily*(1-sel_dayshare)/8,0))</f>
        <v/>
      </c>
    </row>
    <row r="5079">
      <c r="A5079" s="6" t="inlineStr">
        <is>
          <t>2013-01-28</t>
        </is>
      </c>
      <c r="B5079" s="6" t="n">
        <v>13</v>
      </c>
      <c r="C5079" s="6" t="n">
        <v>0.75061</v>
      </c>
      <c r="D5079" s="6" t="n">
        <v>0.04788</v>
      </c>
      <c r="E5079" s="6">
        <f>C5079*sel_scale</f>
        <v/>
      </c>
      <c r="F5079" s="6">
        <f>IF(AND(B5079&gt;=10,B5079&lt;=14),sel_ev_daily*sel_dayshare/5,IF(OR(B5079&gt;=22,B5079&lt;=5),sel_ev_daily*(1-sel_dayshare)/8,0))</f>
        <v/>
      </c>
    </row>
    <row r="5080">
      <c r="A5080" s="6" t="inlineStr">
        <is>
          <t>2013-01-28</t>
        </is>
      </c>
      <c r="B5080" s="6" t="n">
        <v>14</v>
      </c>
      <c r="C5080" s="6" t="n">
        <v>0.70842</v>
      </c>
      <c r="D5080" s="6" t="n">
        <v>0.03588</v>
      </c>
      <c r="E5080" s="6">
        <f>C5080*sel_scale</f>
        <v/>
      </c>
      <c r="F5080" s="6">
        <f>IF(AND(B5080&gt;=10,B5080&lt;=14),sel_ev_daily*sel_dayshare/5,IF(OR(B5080&gt;=22,B5080&lt;=5),sel_ev_daily*(1-sel_dayshare)/8,0))</f>
        <v/>
      </c>
    </row>
    <row r="5081">
      <c r="A5081" s="6" t="inlineStr">
        <is>
          <t>2013-01-28</t>
        </is>
      </c>
      <c r="B5081" s="6" t="n">
        <v>15</v>
      </c>
      <c r="C5081" s="6" t="n">
        <v>0.75689</v>
      </c>
      <c r="D5081" s="6" t="n">
        <v>0.02777</v>
      </c>
      <c r="E5081" s="6">
        <f>C5081*sel_scale</f>
        <v/>
      </c>
      <c r="F5081" s="6">
        <f>IF(AND(B5081&gt;=10,B5081&lt;=14),sel_ev_daily*sel_dayshare/5,IF(OR(B5081&gt;=22,B5081&lt;=5),sel_ev_daily*(1-sel_dayshare)/8,0))</f>
        <v/>
      </c>
    </row>
    <row r="5082">
      <c r="A5082" s="6" t="inlineStr">
        <is>
          <t>2013-01-28</t>
        </is>
      </c>
      <c r="B5082" s="6" t="n">
        <v>16</v>
      </c>
      <c r="C5082" s="6" t="n">
        <v>0.83622</v>
      </c>
      <c r="D5082" s="6" t="n">
        <v>0.02656</v>
      </c>
      <c r="E5082" s="6">
        <f>C5082*sel_scale</f>
        <v/>
      </c>
      <c r="F5082" s="6">
        <f>IF(AND(B5082&gt;=10,B5082&lt;=14),sel_ev_daily*sel_dayshare/5,IF(OR(B5082&gt;=22,B5082&lt;=5),sel_ev_daily*(1-sel_dayshare)/8,0))</f>
        <v/>
      </c>
    </row>
    <row r="5083">
      <c r="A5083" s="6" t="inlineStr">
        <is>
          <t>2013-01-28</t>
        </is>
      </c>
      <c r="B5083" s="6" t="n">
        <v>17</v>
      </c>
      <c r="C5083" s="6" t="n">
        <v>0.99071</v>
      </c>
      <c r="D5083" s="6" t="n">
        <v>0.01802</v>
      </c>
      <c r="E5083" s="6">
        <f>C5083*sel_scale</f>
        <v/>
      </c>
      <c r="F5083" s="6">
        <f>IF(AND(B5083&gt;=10,B5083&lt;=14),sel_ev_daily*sel_dayshare/5,IF(OR(B5083&gt;=22,B5083&lt;=5),sel_ev_daily*(1-sel_dayshare)/8,0))</f>
        <v/>
      </c>
    </row>
    <row r="5084">
      <c r="A5084" s="6" t="inlineStr">
        <is>
          <t>2013-01-28</t>
        </is>
      </c>
      <c r="B5084" s="6" t="n">
        <v>18</v>
      </c>
      <c r="C5084" s="6" t="n">
        <v>1.00941</v>
      </c>
      <c r="D5084" s="6" t="n">
        <v>0.00519</v>
      </c>
      <c r="E5084" s="6">
        <f>C5084*sel_scale</f>
        <v/>
      </c>
      <c r="F5084" s="6">
        <f>IF(AND(B5084&gt;=10,B5084&lt;=14),sel_ev_daily*sel_dayshare/5,IF(OR(B5084&gt;=22,B5084&lt;=5),sel_ev_daily*(1-sel_dayshare)/8,0))</f>
        <v/>
      </c>
    </row>
    <row r="5085">
      <c r="A5085" s="6" t="inlineStr">
        <is>
          <t>2013-01-28</t>
        </is>
      </c>
      <c r="B5085" s="6" t="n">
        <v>19</v>
      </c>
      <c r="C5085" s="6" t="n">
        <v>0.88779</v>
      </c>
      <c r="D5085" s="6" t="n">
        <v>0.00039</v>
      </c>
      <c r="E5085" s="6">
        <f>C5085*sel_scale</f>
        <v/>
      </c>
      <c r="F5085" s="6">
        <f>IF(AND(B5085&gt;=10,B5085&lt;=14),sel_ev_daily*sel_dayshare/5,IF(OR(B5085&gt;=22,B5085&lt;=5),sel_ev_daily*(1-sel_dayshare)/8,0))</f>
        <v/>
      </c>
    </row>
    <row r="5086">
      <c r="A5086" s="6" t="inlineStr">
        <is>
          <t>2013-01-28</t>
        </is>
      </c>
      <c r="B5086" s="6" t="n">
        <v>20</v>
      </c>
      <c r="C5086" s="6" t="n">
        <v>0.87867</v>
      </c>
      <c r="D5086" s="6" t="n">
        <v>0.00011</v>
      </c>
      <c r="E5086" s="6">
        <f>C5086*sel_scale</f>
        <v/>
      </c>
      <c r="F5086" s="6">
        <f>IF(AND(B5086&gt;=10,B5086&lt;=14),sel_ev_daily*sel_dayshare/5,IF(OR(B5086&gt;=22,B5086&lt;=5),sel_ev_daily*(1-sel_dayshare)/8,0))</f>
        <v/>
      </c>
    </row>
    <row r="5087">
      <c r="A5087" s="6" t="inlineStr">
        <is>
          <t>2013-01-28</t>
        </is>
      </c>
      <c r="B5087" s="6" t="n">
        <v>21</v>
      </c>
      <c r="C5087" s="6" t="n">
        <v>0.75169</v>
      </c>
      <c r="D5087" s="6" t="n">
        <v>5e-05</v>
      </c>
      <c r="E5087" s="6">
        <f>C5087*sel_scale</f>
        <v/>
      </c>
      <c r="F5087" s="6">
        <f>IF(AND(B5087&gt;=10,B5087&lt;=14),sel_ev_daily*sel_dayshare/5,IF(OR(B5087&gt;=22,B5087&lt;=5),sel_ev_daily*(1-sel_dayshare)/8,0))</f>
        <v/>
      </c>
    </row>
    <row r="5088">
      <c r="A5088" s="6" t="inlineStr">
        <is>
          <t>2013-01-28</t>
        </is>
      </c>
      <c r="B5088" s="6" t="n">
        <v>22</v>
      </c>
      <c r="C5088" s="6" t="n">
        <v>0.77801</v>
      </c>
      <c r="D5088" s="6" t="n">
        <v>4e-05</v>
      </c>
      <c r="E5088" s="6">
        <f>C5088*sel_scale</f>
        <v/>
      </c>
      <c r="F5088" s="6">
        <f>IF(AND(B5088&gt;=10,B5088&lt;=14),sel_ev_daily*sel_dayshare/5,IF(OR(B5088&gt;=22,B5088&lt;=5),sel_ev_daily*(1-sel_dayshare)/8,0))</f>
        <v/>
      </c>
    </row>
    <row r="5089">
      <c r="A5089" s="6" t="inlineStr">
        <is>
          <t>2013-01-28</t>
        </is>
      </c>
      <c r="B5089" s="6" t="n">
        <v>23</v>
      </c>
      <c r="C5089" s="6" t="n">
        <v>0.78859</v>
      </c>
      <c r="D5089" s="6" t="n">
        <v>5e-05</v>
      </c>
      <c r="E5089" s="6">
        <f>C5089*sel_scale</f>
        <v/>
      </c>
      <c r="F5089" s="6">
        <f>IF(AND(B5089&gt;=10,B5089&lt;=14),sel_ev_daily*sel_dayshare/5,IF(OR(B5089&gt;=22,B5089&lt;=5),sel_ev_daily*(1-sel_dayshare)/8,0))</f>
        <v/>
      </c>
    </row>
    <row r="5090">
      <c r="A5090" s="6" t="inlineStr">
        <is>
          <t>2013-01-29</t>
        </is>
      </c>
      <c r="B5090" s="6" t="n">
        <v>0</v>
      </c>
      <c r="C5090" s="6" t="n">
        <v>0.83829</v>
      </c>
      <c r="D5090" s="6" t="n">
        <v>6e-05</v>
      </c>
      <c r="E5090" s="6">
        <f>C5090*sel_scale</f>
        <v/>
      </c>
      <c r="F5090" s="6">
        <f>IF(AND(B5090&gt;=10,B5090&lt;=14),sel_ev_daily*sel_dayshare/5,IF(OR(B5090&gt;=22,B5090&lt;=5),sel_ev_daily*(1-sel_dayshare)/8,0))</f>
        <v/>
      </c>
    </row>
    <row r="5091">
      <c r="A5091" s="6" t="inlineStr">
        <is>
          <t>2013-01-29</t>
        </is>
      </c>
      <c r="B5091" s="6" t="n">
        <v>1</v>
      </c>
      <c r="C5091" s="6" t="n">
        <v>0.87423</v>
      </c>
      <c r="D5091" s="6" t="n">
        <v>0.0001</v>
      </c>
      <c r="E5091" s="6">
        <f>C5091*sel_scale</f>
        <v/>
      </c>
      <c r="F5091" s="6">
        <f>IF(AND(B5091&gt;=10,B5091&lt;=14),sel_ev_daily*sel_dayshare/5,IF(OR(B5091&gt;=22,B5091&lt;=5),sel_ev_daily*(1-sel_dayshare)/8,0))</f>
        <v/>
      </c>
    </row>
    <row r="5092">
      <c r="A5092" s="6" t="inlineStr">
        <is>
          <t>2013-01-29</t>
        </is>
      </c>
      <c r="B5092" s="6" t="n">
        <v>2</v>
      </c>
      <c r="C5092" s="6" t="n">
        <v>0.56635</v>
      </c>
      <c r="D5092" s="6" t="n">
        <v>8.000000000000001e-05</v>
      </c>
      <c r="E5092" s="6">
        <f>C5092*sel_scale</f>
        <v/>
      </c>
      <c r="F5092" s="6">
        <f>IF(AND(B5092&gt;=10,B5092&lt;=14),sel_ev_daily*sel_dayshare/5,IF(OR(B5092&gt;=22,B5092&lt;=5),sel_ev_daily*(1-sel_dayshare)/8,0))</f>
        <v/>
      </c>
    </row>
    <row r="5093">
      <c r="A5093" s="6" t="inlineStr">
        <is>
          <t>2013-01-29</t>
        </is>
      </c>
      <c r="B5093" s="6" t="n">
        <v>3</v>
      </c>
      <c r="C5093" s="6" t="n">
        <v>0.4479</v>
      </c>
      <c r="D5093" s="6" t="n">
        <v>9.000000000000001e-05</v>
      </c>
      <c r="E5093" s="6">
        <f>C5093*sel_scale</f>
        <v/>
      </c>
      <c r="F5093" s="6">
        <f>IF(AND(B5093&gt;=10,B5093&lt;=14),sel_ev_daily*sel_dayshare/5,IF(OR(B5093&gt;=22,B5093&lt;=5),sel_ev_daily*(1-sel_dayshare)/8,0))</f>
        <v/>
      </c>
    </row>
    <row r="5094">
      <c r="A5094" s="6" t="inlineStr">
        <is>
          <t>2013-01-29</t>
        </is>
      </c>
      <c r="B5094" s="6" t="n">
        <v>4</v>
      </c>
      <c r="C5094" s="6" t="n">
        <v>0.40756</v>
      </c>
      <c r="D5094" s="6" t="n">
        <v>6.999999999999999e-05</v>
      </c>
      <c r="E5094" s="6">
        <f>C5094*sel_scale</f>
        <v/>
      </c>
      <c r="F5094" s="6">
        <f>IF(AND(B5094&gt;=10,B5094&lt;=14),sel_ev_daily*sel_dayshare/5,IF(OR(B5094&gt;=22,B5094&lt;=5),sel_ev_daily*(1-sel_dayshare)/8,0))</f>
        <v/>
      </c>
    </row>
    <row r="5095">
      <c r="A5095" s="6" t="inlineStr">
        <is>
          <t>2013-01-29</t>
        </is>
      </c>
      <c r="B5095" s="6" t="n">
        <v>5</v>
      </c>
      <c r="C5095" s="6" t="n">
        <v>0.46728</v>
      </c>
      <c r="D5095" s="6" t="n">
        <v>5e-05</v>
      </c>
      <c r="E5095" s="6">
        <f>C5095*sel_scale</f>
        <v/>
      </c>
      <c r="F5095" s="6">
        <f>IF(AND(B5095&gt;=10,B5095&lt;=14),sel_ev_daily*sel_dayshare/5,IF(OR(B5095&gt;=22,B5095&lt;=5),sel_ev_daily*(1-sel_dayshare)/8,0))</f>
        <v/>
      </c>
    </row>
    <row r="5096">
      <c r="A5096" s="6" t="inlineStr">
        <is>
          <t>2013-01-29</t>
        </is>
      </c>
      <c r="B5096" s="6" t="n">
        <v>6</v>
      </c>
      <c r="C5096" s="6" t="n">
        <v>0.60362</v>
      </c>
      <c r="D5096" s="6" t="n">
        <v>0.00018</v>
      </c>
      <c r="E5096" s="6">
        <f>C5096*sel_scale</f>
        <v/>
      </c>
      <c r="F5096" s="6">
        <f>IF(AND(B5096&gt;=10,B5096&lt;=14),sel_ev_daily*sel_dayshare/5,IF(OR(B5096&gt;=22,B5096&lt;=5),sel_ev_daily*(1-sel_dayshare)/8,0))</f>
        <v/>
      </c>
    </row>
    <row r="5097">
      <c r="A5097" s="6" t="inlineStr">
        <is>
          <t>2013-01-29</t>
        </is>
      </c>
      <c r="B5097" s="6" t="n">
        <v>7</v>
      </c>
      <c r="C5097" s="6" t="n">
        <v>0.6204</v>
      </c>
      <c r="D5097" s="6" t="n">
        <v>0.01624</v>
      </c>
      <c r="E5097" s="6">
        <f>C5097*sel_scale</f>
        <v/>
      </c>
      <c r="F5097" s="6">
        <f>IF(AND(B5097&gt;=10,B5097&lt;=14),sel_ev_daily*sel_dayshare/5,IF(OR(B5097&gt;=22,B5097&lt;=5),sel_ev_daily*(1-sel_dayshare)/8,0))</f>
        <v/>
      </c>
    </row>
    <row r="5098">
      <c r="A5098" s="6" t="inlineStr">
        <is>
          <t>2013-01-29</t>
        </is>
      </c>
      <c r="B5098" s="6" t="n">
        <v>8</v>
      </c>
      <c r="C5098" s="6" t="n">
        <v>0.6027</v>
      </c>
      <c r="D5098" s="6" t="n">
        <v>0.08711000000000001</v>
      </c>
      <c r="E5098" s="6">
        <f>C5098*sel_scale</f>
        <v/>
      </c>
      <c r="F5098" s="6">
        <f>IF(AND(B5098&gt;=10,B5098&lt;=14),sel_ev_daily*sel_dayshare/5,IF(OR(B5098&gt;=22,B5098&lt;=5),sel_ev_daily*(1-sel_dayshare)/8,0))</f>
        <v/>
      </c>
    </row>
    <row r="5099">
      <c r="A5099" s="6" t="inlineStr">
        <is>
          <t>2013-01-29</t>
        </is>
      </c>
      <c r="B5099" s="6" t="n">
        <v>9</v>
      </c>
      <c r="C5099" s="6" t="n">
        <v>0.63023</v>
      </c>
      <c r="D5099" s="6" t="n">
        <v>0.21095</v>
      </c>
      <c r="E5099" s="6">
        <f>C5099*sel_scale</f>
        <v/>
      </c>
      <c r="F5099" s="6">
        <f>IF(AND(B5099&gt;=10,B5099&lt;=14),sel_ev_daily*sel_dayshare/5,IF(OR(B5099&gt;=22,B5099&lt;=5),sel_ev_daily*(1-sel_dayshare)/8,0))</f>
        <v/>
      </c>
    </row>
    <row r="5100">
      <c r="A5100" s="6" t="inlineStr">
        <is>
          <t>2013-01-29</t>
        </is>
      </c>
      <c r="B5100" s="6" t="n">
        <v>10</v>
      </c>
      <c r="C5100" s="6" t="n">
        <v>0.615</v>
      </c>
      <c r="D5100" s="6" t="n">
        <v>0.3183</v>
      </c>
      <c r="E5100" s="6">
        <f>C5100*sel_scale</f>
        <v/>
      </c>
      <c r="F5100" s="6">
        <f>IF(AND(B5100&gt;=10,B5100&lt;=14),sel_ev_daily*sel_dayshare/5,IF(OR(B5100&gt;=22,B5100&lt;=5),sel_ev_daily*(1-sel_dayshare)/8,0))</f>
        <v/>
      </c>
    </row>
    <row r="5101">
      <c r="A5101" s="6" t="inlineStr">
        <is>
          <t>2013-01-29</t>
        </is>
      </c>
      <c r="B5101" s="6" t="n">
        <v>11</v>
      </c>
      <c r="C5101" s="6" t="n">
        <v>0.5998</v>
      </c>
      <c r="D5101" s="6" t="n">
        <v>0.41449</v>
      </c>
      <c r="E5101" s="6">
        <f>C5101*sel_scale</f>
        <v/>
      </c>
      <c r="F5101" s="6">
        <f>IF(AND(B5101&gt;=10,B5101&lt;=14),sel_ev_daily*sel_dayshare/5,IF(OR(B5101&gt;=22,B5101&lt;=5),sel_ev_daily*(1-sel_dayshare)/8,0))</f>
        <v/>
      </c>
    </row>
    <row r="5102">
      <c r="A5102" s="6" t="inlineStr">
        <is>
          <t>2013-01-29</t>
        </is>
      </c>
      <c r="B5102" s="6" t="n">
        <v>12</v>
      </c>
      <c r="C5102" s="6" t="n">
        <v>0.6123</v>
      </c>
      <c r="D5102" s="6" t="n">
        <v>0.28378</v>
      </c>
      <c r="E5102" s="6">
        <f>C5102*sel_scale</f>
        <v/>
      </c>
      <c r="F5102" s="6">
        <f>IF(AND(B5102&gt;=10,B5102&lt;=14),sel_ev_daily*sel_dayshare/5,IF(OR(B5102&gt;=22,B5102&lt;=5),sel_ev_daily*(1-sel_dayshare)/8,0))</f>
        <v/>
      </c>
    </row>
    <row r="5103">
      <c r="A5103" s="6" t="inlineStr">
        <is>
          <t>2013-01-29</t>
        </is>
      </c>
      <c r="B5103" s="6" t="n">
        <v>13</v>
      </c>
      <c r="C5103" s="6" t="n">
        <v>0.64729</v>
      </c>
      <c r="D5103" s="6" t="n">
        <v>0.17802</v>
      </c>
      <c r="E5103" s="6">
        <f>C5103*sel_scale</f>
        <v/>
      </c>
      <c r="F5103" s="6">
        <f>IF(AND(B5103&gt;=10,B5103&lt;=14),sel_ev_daily*sel_dayshare/5,IF(OR(B5103&gt;=22,B5103&lt;=5),sel_ev_daily*(1-sel_dayshare)/8,0))</f>
        <v/>
      </c>
    </row>
    <row r="5104">
      <c r="A5104" s="6" t="inlineStr">
        <is>
          <t>2013-01-29</t>
        </is>
      </c>
      <c r="B5104" s="6" t="n">
        <v>14</v>
      </c>
      <c r="C5104" s="6" t="n">
        <v>0.61703</v>
      </c>
      <c r="D5104" s="6" t="n">
        <v>0.32638</v>
      </c>
      <c r="E5104" s="6">
        <f>C5104*sel_scale</f>
        <v/>
      </c>
      <c r="F5104" s="6">
        <f>IF(AND(B5104&gt;=10,B5104&lt;=14),sel_ev_daily*sel_dayshare/5,IF(OR(B5104&gt;=22,B5104&lt;=5),sel_ev_daily*(1-sel_dayshare)/8,0))</f>
        <v/>
      </c>
    </row>
    <row r="5105">
      <c r="A5105" s="6" t="inlineStr">
        <is>
          <t>2013-01-29</t>
        </is>
      </c>
      <c r="B5105" s="6" t="n">
        <v>15</v>
      </c>
      <c r="C5105" s="6" t="n">
        <v>0.62401</v>
      </c>
      <c r="D5105" s="6" t="n">
        <v>0.42925</v>
      </c>
      <c r="E5105" s="6">
        <f>C5105*sel_scale</f>
        <v/>
      </c>
      <c r="F5105" s="6">
        <f>IF(AND(B5105&gt;=10,B5105&lt;=14),sel_ev_daily*sel_dayshare/5,IF(OR(B5105&gt;=22,B5105&lt;=5),sel_ev_daily*(1-sel_dayshare)/8,0))</f>
        <v/>
      </c>
    </row>
    <row r="5106">
      <c r="A5106" s="6" t="inlineStr">
        <is>
          <t>2013-01-29</t>
        </is>
      </c>
      <c r="B5106" s="6" t="n">
        <v>16</v>
      </c>
      <c r="C5106" s="6" t="n">
        <v>0.59572</v>
      </c>
      <c r="D5106" s="6" t="n">
        <v>0.44413</v>
      </c>
      <c r="E5106" s="6">
        <f>C5106*sel_scale</f>
        <v/>
      </c>
      <c r="F5106" s="6">
        <f>IF(AND(B5106&gt;=10,B5106&lt;=14),sel_ev_daily*sel_dayshare/5,IF(OR(B5106&gt;=22,B5106&lt;=5),sel_ev_daily*(1-sel_dayshare)/8,0))</f>
        <v/>
      </c>
    </row>
    <row r="5107">
      <c r="A5107" s="6" t="inlineStr">
        <is>
          <t>2013-01-29</t>
        </is>
      </c>
      <c r="B5107" s="6" t="n">
        <v>17</v>
      </c>
      <c r="C5107" s="6" t="n">
        <v>0.73924</v>
      </c>
      <c r="D5107" s="6" t="n">
        <v>0.28345</v>
      </c>
      <c r="E5107" s="6">
        <f>C5107*sel_scale</f>
        <v/>
      </c>
      <c r="F5107" s="6">
        <f>IF(AND(B5107&gt;=10,B5107&lt;=14),sel_ev_daily*sel_dayshare/5,IF(OR(B5107&gt;=22,B5107&lt;=5),sel_ev_daily*(1-sel_dayshare)/8,0))</f>
        <v/>
      </c>
    </row>
    <row r="5108">
      <c r="A5108" s="6" t="inlineStr">
        <is>
          <t>2013-01-29</t>
        </is>
      </c>
      <c r="B5108" s="6" t="n">
        <v>18</v>
      </c>
      <c r="C5108" s="6" t="n">
        <v>0.84476</v>
      </c>
      <c r="D5108" s="6" t="n">
        <v>0.10494</v>
      </c>
      <c r="E5108" s="6">
        <f>C5108*sel_scale</f>
        <v/>
      </c>
      <c r="F5108" s="6">
        <f>IF(AND(B5108&gt;=10,B5108&lt;=14),sel_ev_daily*sel_dayshare/5,IF(OR(B5108&gt;=22,B5108&lt;=5),sel_ev_daily*(1-sel_dayshare)/8,0))</f>
        <v/>
      </c>
    </row>
    <row r="5109">
      <c r="A5109" s="6" t="inlineStr">
        <is>
          <t>2013-01-29</t>
        </is>
      </c>
      <c r="B5109" s="6" t="n">
        <v>19</v>
      </c>
      <c r="C5109" s="6" t="n">
        <v>0.80596</v>
      </c>
      <c r="D5109" s="6" t="n">
        <v>0.01411</v>
      </c>
      <c r="E5109" s="6">
        <f>C5109*sel_scale</f>
        <v/>
      </c>
      <c r="F5109" s="6">
        <f>IF(AND(B5109&gt;=10,B5109&lt;=14),sel_ev_daily*sel_dayshare/5,IF(OR(B5109&gt;=22,B5109&lt;=5),sel_ev_daily*(1-sel_dayshare)/8,0))</f>
        <v/>
      </c>
    </row>
    <row r="5110">
      <c r="A5110" s="6" t="inlineStr">
        <is>
          <t>2013-01-29</t>
        </is>
      </c>
      <c r="B5110" s="6" t="n">
        <v>20</v>
      </c>
      <c r="C5110" s="6" t="n">
        <v>0.8336</v>
      </c>
      <c r="D5110" s="6" t="n">
        <v>8.000000000000001e-05</v>
      </c>
      <c r="E5110" s="6">
        <f>C5110*sel_scale</f>
        <v/>
      </c>
      <c r="F5110" s="6">
        <f>IF(AND(B5110&gt;=10,B5110&lt;=14),sel_ev_daily*sel_dayshare/5,IF(OR(B5110&gt;=22,B5110&lt;=5),sel_ev_daily*(1-sel_dayshare)/8,0))</f>
        <v/>
      </c>
    </row>
    <row r="5111">
      <c r="A5111" s="6" t="inlineStr">
        <is>
          <t>2013-01-29</t>
        </is>
      </c>
      <c r="B5111" s="6" t="n">
        <v>21</v>
      </c>
      <c r="C5111" s="6" t="n">
        <v>0.75451</v>
      </c>
      <c r="D5111" s="6" t="n">
        <v>9.000000000000001e-05</v>
      </c>
      <c r="E5111" s="6">
        <f>C5111*sel_scale</f>
        <v/>
      </c>
      <c r="F5111" s="6">
        <f>IF(AND(B5111&gt;=10,B5111&lt;=14),sel_ev_daily*sel_dayshare/5,IF(OR(B5111&gt;=22,B5111&lt;=5),sel_ev_daily*(1-sel_dayshare)/8,0))</f>
        <v/>
      </c>
    </row>
    <row r="5112">
      <c r="A5112" s="6" t="inlineStr">
        <is>
          <t>2013-01-29</t>
        </is>
      </c>
      <c r="B5112" s="6" t="n">
        <v>22</v>
      </c>
      <c r="C5112" s="6" t="n">
        <v>0.75569</v>
      </c>
      <c r="D5112" s="6" t="n">
        <v>0.00015</v>
      </c>
      <c r="E5112" s="6">
        <f>C5112*sel_scale</f>
        <v/>
      </c>
      <c r="F5112" s="6">
        <f>IF(AND(B5112&gt;=10,B5112&lt;=14),sel_ev_daily*sel_dayshare/5,IF(OR(B5112&gt;=22,B5112&lt;=5),sel_ev_daily*(1-sel_dayshare)/8,0))</f>
        <v/>
      </c>
    </row>
    <row r="5113">
      <c r="A5113" s="6" t="inlineStr">
        <is>
          <t>2013-01-29</t>
        </is>
      </c>
      <c r="B5113" s="6" t="n">
        <v>23</v>
      </c>
      <c r="C5113" s="6" t="n">
        <v>0.72005</v>
      </c>
      <c r="D5113" s="6" t="n">
        <v>4e-05</v>
      </c>
      <c r="E5113" s="6">
        <f>C5113*sel_scale</f>
        <v/>
      </c>
      <c r="F5113" s="6">
        <f>IF(AND(B5113&gt;=10,B5113&lt;=14),sel_ev_daily*sel_dayshare/5,IF(OR(B5113&gt;=22,B5113&lt;=5),sel_ev_daily*(1-sel_dayshare)/8,0))</f>
        <v/>
      </c>
    </row>
    <row r="5114">
      <c r="A5114" s="6" t="inlineStr">
        <is>
          <t>2013-01-30</t>
        </is>
      </c>
      <c r="B5114" s="6" t="n">
        <v>0</v>
      </c>
      <c r="C5114" s="6" t="n">
        <v>0.82825</v>
      </c>
      <c r="D5114" s="6" t="n">
        <v>4e-05</v>
      </c>
      <c r="E5114" s="6">
        <f>C5114*sel_scale</f>
        <v/>
      </c>
      <c r="F5114" s="6">
        <f>IF(AND(B5114&gt;=10,B5114&lt;=14),sel_ev_daily*sel_dayshare/5,IF(OR(B5114&gt;=22,B5114&lt;=5),sel_ev_daily*(1-sel_dayshare)/8,0))</f>
        <v/>
      </c>
    </row>
    <row r="5115">
      <c r="A5115" s="6" t="inlineStr">
        <is>
          <t>2013-01-30</t>
        </is>
      </c>
      <c r="B5115" s="6" t="n">
        <v>1</v>
      </c>
      <c r="C5115" s="6" t="n">
        <v>0.78996</v>
      </c>
      <c r="D5115" s="6" t="n">
        <v>6.999999999999999e-05</v>
      </c>
      <c r="E5115" s="6">
        <f>C5115*sel_scale</f>
        <v/>
      </c>
      <c r="F5115" s="6">
        <f>IF(AND(B5115&gt;=10,B5115&lt;=14),sel_ev_daily*sel_dayshare/5,IF(OR(B5115&gt;=22,B5115&lt;=5),sel_ev_daily*(1-sel_dayshare)/8,0))</f>
        <v/>
      </c>
    </row>
    <row r="5116">
      <c r="A5116" s="6" t="inlineStr">
        <is>
          <t>2013-01-30</t>
        </is>
      </c>
      <c r="B5116" s="6" t="n">
        <v>2</v>
      </c>
      <c r="C5116" s="6" t="n">
        <v>0.50082</v>
      </c>
      <c r="D5116" s="6" t="n">
        <v>2e-05</v>
      </c>
      <c r="E5116" s="6">
        <f>C5116*sel_scale</f>
        <v/>
      </c>
      <c r="F5116" s="6">
        <f>IF(AND(B5116&gt;=10,B5116&lt;=14),sel_ev_daily*sel_dayshare/5,IF(OR(B5116&gt;=22,B5116&lt;=5),sel_ev_daily*(1-sel_dayshare)/8,0))</f>
        <v/>
      </c>
    </row>
    <row r="5117">
      <c r="A5117" s="6" t="inlineStr">
        <is>
          <t>2013-01-30</t>
        </is>
      </c>
      <c r="B5117" s="6" t="n">
        <v>3</v>
      </c>
      <c r="C5117" s="6" t="n">
        <v>0.40317</v>
      </c>
      <c r="D5117" s="6" t="n">
        <v>9.000000000000001e-05</v>
      </c>
      <c r="E5117" s="6">
        <f>C5117*sel_scale</f>
        <v/>
      </c>
      <c r="F5117" s="6">
        <f>IF(AND(B5117&gt;=10,B5117&lt;=14),sel_ev_daily*sel_dayshare/5,IF(OR(B5117&gt;=22,B5117&lt;=5),sel_ev_daily*(1-sel_dayshare)/8,0))</f>
        <v/>
      </c>
    </row>
    <row r="5118">
      <c r="A5118" s="6" t="inlineStr">
        <is>
          <t>2013-01-30</t>
        </is>
      </c>
      <c r="B5118" s="6" t="n">
        <v>4</v>
      </c>
      <c r="C5118" s="6" t="n">
        <v>0.44086</v>
      </c>
      <c r="D5118" s="6" t="n">
        <v>4e-05</v>
      </c>
      <c r="E5118" s="6">
        <f>C5118*sel_scale</f>
        <v/>
      </c>
      <c r="F5118" s="6">
        <f>IF(AND(B5118&gt;=10,B5118&lt;=14),sel_ev_daily*sel_dayshare/5,IF(OR(B5118&gt;=22,B5118&lt;=5),sel_ev_daily*(1-sel_dayshare)/8,0))</f>
        <v/>
      </c>
    </row>
    <row r="5119">
      <c r="A5119" s="6" t="inlineStr">
        <is>
          <t>2013-01-30</t>
        </is>
      </c>
      <c r="B5119" s="6" t="n">
        <v>5</v>
      </c>
      <c r="C5119" s="6" t="n">
        <v>0.44127</v>
      </c>
      <c r="D5119" s="6" t="n">
        <v>0.00012</v>
      </c>
      <c r="E5119" s="6">
        <f>C5119*sel_scale</f>
        <v/>
      </c>
      <c r="F5119" s="6">
        <f>IF(AND(B5119&gt;=10,B5119&lt;=14),sel_ev_daily*sel_dayshare/5,IF(OR(B5119&gt;=22,B5119&lt;=5),sel_ev_daily*(1-sel_dayshare)/8,0))</f>
        <v/>
      </c>
    </row>
    <row r="5120">
      <c r="A5120" s="6" t="inlineStr">
        <is>
          <t>2013-01-30</t>
        </is>
      </c>
      <c r="B5120" s="6" t="n">
        <v>6</v>
      </c>
      <c r="C5120" s="6" t="n">
        <v>0.57277</v>
      </c>
      <c r="D5120" s="6" t="n">
        <v>0.00498</v>
      </c>
      <c r="E5120" s="6">
        <f>C5120*sel_scale</f>
        <v/>
      </c>
      <c r="F5120" s="6">
        <f>IF(AND(B5120&gt;=10,B5120&lt;=14),sel_ev_daily*sel_dayshare/5,IF(OR(B5120&gt;=22,B5120&lt;=5),sel_ev_daily*(1-sel_dayshare)/8,0))</f>
        <v/>
      </c>
    </row>
    <row r="5121">
      <c r="A5121" s="6" t="inlineStr">
        <is>
          <t>2013-01-30</t>
        </is>
      </c>
      <c r="B5121" s="6" t="n">
        <v>7</v>
      </c>
      <c r="C5121" s="6" t="n">
        <v>0.6642400000000001</v>
      </c>
      <c r="D5121" s="6" t="n">
        <v>0.06911</v>
      </c>
      <c r="E5121" s="6">
        <f>C5121*sel_scale</f>
        <v/>
      </c>
      <c r="F5121" s="6">
        <f>IF(AND(B5121&gt;=10,B5121&lt;=14),sel_ev_daily*sel_dayshare/5,IF(OR(B5121&gt;=22,B5121&lt;=5),sel_ev_daily*(1-sel_dayshare)/8,0))</f>
        <v/>
      </c>
    </row>
    <row r="5122">
      <c r="A5122" s="6" t="inlineStr">
        <is>
          <t>2013-01-30</t>
        </is>
      </c>
      <c r="B5122" s="6" t="n">
        <v>8</v>
      </c>
      <c r="C5122" s="6" t="n">
        <v>0.5765400000000001</v>
      </c>
      <c r="D5122" s="6" t="n">
        <v>0.15004</v>
      </c>
      <c r="E5122" s="6">
        <f>C5122*sel_scale</f>
        <v/>
      </c>
      <c r="F5122" s="6">
        <f>IF(AND(B5122&gt;=10,B5122&lt;=14),sel_ev_daily*sel_dayshare/5,IF(OR(B5122&gt;=22,B5122&lt;=5),sel_ev_daily*(1-sel_dayshare)/8,0))</f>
        <v/>
      </c>
    </row>
    <row r="5123">
      <c r="A5123" s="6" t="inlineStr">
        <is>
          <t>2013-01-30</t>
        </is>
      </c>
      <c r="B5123" s="6" t="n">
        <v>9</v>
      </c>
      <c r="C5123" s="6" t="n">
        <v>0.51061</v>
      </c>
      <c r="D5123" s="6" t="n">
        <v>0.19954</v>
      </c>
      <c r="E5123" s="6">
        <f>C5123*sel_scale</f>
        <v/>
      </c>
      <c r="F5123" s="6">
        <f>IF(AND(B5123&gt;=10,B5123&lt;=14),sel_ev_daily*sel_dayshare/5,IF(OR(B5123&gt;=22,B5123&lt;=5),sel_ev_daily*(1-sel_dayshare)/8,0))</f>
        <v/>
      </c>
    </row>
    <row r="5124">
      <c r="A5124" s="6" t="inlineStr">
        <is>
          <t>2013-01-30</t>
        </is>
      </c>
      <c r="B5124" s="6" t="n">
        <v>10</v>
      </c>
      <c r="C5124" s="6" t="n">
        <v>0.54924</v>
      </c>
      <c r="D5124" s="6" t="n">
        <v>0.23619</v>
      </c>
      <c r="E5124" s="6">
        <f>C5124*sel_scale</f>
        <v/>
      </c>
      <c r="F5124" s="6">
        <f>IF(AND(B5124&gt;=10,B5124&lt;=14),sel_ev_daily*sel_dayshare/5,IF(OR(B5124&gt;=22,B5124&lt;=5),sel_ev_daily*(1-sel_dayshare)/8,0))</f>
        <v/>
      </c>
    </row>
    <row r="5125">
      <c r="A5125" s="6" t="inlineStr">
        <is>
          <t>2013-01-30</t>
        </is>
      </c>
      <c r="B5125" s="6" t="n">
        <v>11</v>
      </c>
      <c r="C5125" s="6" t="n">
        <v>0.55803</v>
      </c>
      <c r="D5125" s="6" t="n">
        <v>0.293</v>
      </c>
      <c r="E5125" s="6">
        <f>C5125*sel_scale</f>
        <v/>
      </c>
      <c r="F5125" s="6">
        <f>IF(AND(B5125&gt;=10,B5125&lt;=14),sel_ev_daily*sel_dayshare/5,IF(OR(B5125&gt;=22,B5125&lt;=5),sel_ev_daily*(1-sel_dayshare)/8,0))</f>
        <v/>
      </c>
    </row>
    <row r="5126">
      <c r="A5126" s="6" t="inlineStr">
        <is>
          <t>2013-01-30</t>
        </is>
      </c>
      <c r="B5126" s="6" t="n">
        <v>12</v>
      </c>
      <c r="C5126" s="6" t="n">
        <v>0.5289700000000001</v>
      </c>
      <c r="D5126" s="6" t="n">
        <v>0.38841</v>
      </c>
      <c r="E5126" s="6">
        <f>C5126*sel_scale</f>
        <v/>
      </c>
      <c r="F5126" s="6">
        <f>IF(AND(B5126&gt;=10,B5126&lt;=14),sel_ev_daily*sel_dayshare/5,IF(OR(B5126&gt;=22,B5126&lt;=5),sel_ev_daily*(1-sel_dayshare)/8,0))</f>
        <v/>
      </c>
    </row>
    <row r="5127">
      <c r="A5127" s="6" t="inlineStr">
        <is>
          <t>2013-01-30</t>
        </is>
      </c>
      <c r="B5127" s="6" t="n">
        <v>13</v>
      </c>
      <c r="C5127" s="6" t="n">
        <v>0.54631</v>
      </c>
      <c r="D5127" s="6" t="n">
        <v>0.41595</v>
      </c>
      <c r="E5127" s="6">
        <f>C5127*sel_scale</f>
        <v/>
      </c>
      <c r="F5127" s="6">
        <f>IF(AND(B5127&gt;=10,B5127&lt;=14),sel_ev_daily*sel_dayshare/5,IF(OR(B5127&gt;=22,B5127&lt;=5),sel_ev_daily*(1-sel_dayshare)/8,0))</f>
        <v/>
      </c>
    </row>
    <row r="5128">
      <c r="A5128" s="6" t="inlineStr">
        <is>
          <t>2013-01-30</t>
        </is>
      </c>
      <c r="B5128" s="6" t="n">
        <v>14</v>
      </c>
      <c r="C5128" s="6" t="n">
        <v>0.51242</v>
      </c>
      <c r="D5128" s="6" t="n">
        <v>0.48164</v>
      </c>
      <c r="E5128" s="6">
        <f>C5128*sel_scale</f>
        <v/>
      </c>
      <c r="F5128" s="6">
        <f>IF(AND(B5128&gt;=10,B5128&lt;=14),sel_ev_daily*sel_dayshare/5,IF(OR(B5128&gt;=22,B5128&lt;=5),sel_ev_daily*(1-sel_dayshare)/8,0))</f>
        <v/>
      </c>
    </row>
    <row r="5129">
      <c r="A5129" s="6" t="inlineStr">
        <is>
          <t>2013-01-30</t>
        </is>
      </c>
      <c r="B5129" s="6" t="n">
        <v>15</v>
      </c>
      <c r="C5129" s="6" t="n">
        <v>0.55027</v>
      </c>
      <c r="D5129" s="6" t="n">
        <v>0.48728</v>
      </c>
      <c r="E5129" s="6">
        <f>C5129*sel_scale</f>
        <v/>
      </c>
      <c r="F5129" s="6">
        <f>IF(AND(B5129&gt;=10,B5129&lt;=14),sel_ev_daily*sel_dayshare/5,IF(OR(B5129&gt;=22,B5129&lt;=5),sel_ev_daily*(1-sel_dayshare)/8,0))</f>
        <v/>
      </c>
    </row>
    <row r="5130">
      <c r="A5130" s="6" t="inlineStr">
        <is>
          <t>2013-01-30</t>
        </is>
      </c>
      <c r="B5130" s="6" t="n">
        <v>16</v>
      </c>
      <c r="C5130" s="6" t="n">
        <v>0.62947</v>
      </c>
      <c r="D5130" s="6" t="n">
        <v>0.39922</v>
      </c>
      <c r="E5130" s="6">
        <f>C5130*sel_scale</f>
        <v/>
      </c>
      <c r="F5130" s="6">
        <f>IF(AND(B5130&gt;=10,B5130&lt;=14),sel_ev_daily*sel_dayshare/5,IF(OR(B5130&gt;=22,B5130&lt;=5),sel_ev_daily*(1-sel_dayshare)/8,0))</f>
        <v/>
      </c>
    </row>
    <row r="5131">
      <c r="A5131" s="6" t="inlineStr">
        <is>
          <t>2013-01-30</t>
        </is>
      </c>
      <c r="B5131" s="6" t="n">
        <v>17</v>
      </c>
      <c r="C5131" s="6" t="n">
        <v>0.75481</v>
      </c>
      <c r="D5131" s="6" t="n">
        <v>0.23615</v>
      </c>
      <c r="E5131" s="6">
        <f>C5131*sel_scale</f>
        <v/>
      </c>
      <c r="F5131" s="6">
        <f>IF(AND(B5131&gt;=10,B5131&lt;=14),sel_ev_daily*sel_dayshare/5,IF(OR(B5131&gt;=22,B5131&lt;=5),sel_ev_daily*(1-sel_dayshare)/8,0))</f>
        <v/>
      </c>
    </row>
    <row r="5132">
      <c r="A5132" s="6" t="inlineStr">
        <is>
          <t>2013-01-30</t>
        </is>
      </c>
      <c r="B5132" s="6" t="n">
        <v>18</v>
      </c>
      <c r="C5132" s="6" t="n">
        <v>0.84106</v>
      </c>
      <c r="D5132" s="6" t="n">
        <v>0.09753000000000001</v>
      </c>
      <c r="E5132" s="6">
        <f>C5132*sel_scale</f>
        <v/>
      </c>
      <c r="F5132" s="6">
        <f>IF(AND(B5132&gt;=10,B5132&lt;=14),sel_ev_daily*sel_dayshare/5,IF(OR(B5132&gt;=22,B5132&lt;=5),sel_ev_daily*(1-sel_dayshare)/8,0))</f>
        <v/>
      </c>
    </row>
    <row r="5133">
      <c r="A5133" s="6" t="inlineStr">
        <is>
          <t>2013-01-30</t>
        </is>
      </c>
      <c r="B5133" s="6" t="n">
        <v>19</v>
      </c>
      <c r="C5133" s="6" t="n">
        <v>0.72711</v>
      </c>
      <c r="D5133" s="6" t="n">
        <v>0.01484</v>
      </c>
      <c r="E5133" s="6">
        <f>C5133*sel_scale</f>
        <v/>
      </c>
      <c r="F5133" s="6">
        <f>IF(AND(B5133&gt;=10,B5133&lt;=14),sel_ev_daily*sel_dayshare/5,IF(OR(B5133&gt;=22,B5133&lt;=5),sel_ev_daily*(1-sel_dayshare)/8,0))</f>
        <v/>
      </c>
    </row>
    <row r="5134">
      <c r="A5134" s="6" t="inlineStr">
        <is>
          <t>2013-01-30</t>
        </is>
      </c>
      <c r="B5134" s="6" t="n">
        <v>20</v>
      </c>
      <c r="C5134" s="6" t="n">
        <v>0.83543</v>
      </c>
      <c r="D5134" s="6" t="n">
        <v>0.00011</v>
      </c>
      <c r="E5134" s="6">
        <f>C5134*sel_scale</f>
        <v/>
      </c>
      <c r="F5134" s="6">
        <f>IF(AND(B5134&gt;=10,B5134&lt;=14),sel_ev_daily*sel_dayshare/5,IF(OR(B5134&gt;=22,B5134&lt;=5),sel_ev_daily*(1-sel_dayshare)/8,0))</f>
        <v/>
      </c>
    </row>
    <row r="5135">
      <c r="A5135" s="6" t="inlineStr">
        <is>
          <t>2013-01-30</t>
        </is>
      </c>
      <c r="B5135" s="6" t="n">
        <v>21</v>
      </c>
      <c r="C5135" s="6" t="n">
        <v>0.76259</v>
      </c>
      <c r="D5135" s="6" t="n">
        <v>9.000000000000001e-05</v>
      </c>
      <c r="E5135" s="6">
        <f>C5135*sel_scale</f>
        <v/>
      </c>
      <c r="F5135" s="6">
        <f>IF(AND(B5135&gt;=10,B5135&lt;=14),sel_ev_daily*sel_dayshare/5,IF(OR(B5135&gt;=22,B5135&lt;=5),sel_ev_daily*(1-sel_dayshare)/8,0))</f>
        <v/>
      </c>
    </row>
    <row r="5136">
      <c r="A5136" s="6" t="inlineStr">
        <is>
          <t>2013-01-30</t>
        </is>
      </c>
      <c r="B5136" s="6" t="n">
        <v>22</v>
      </c>
      <c r="C5136" s="6" t="n">
        <v>0.75178</v>
      </c>
      <c r="D5136" s="6" t="n">
        <v>9.000000000000001e-05</v>
      </c>
      <c r="E5136" s="6">
        <f>C5136*sel_scale</f>
        <v/>
      </c>
      <c r="F5136" s="6">
        <f>IF(AND(B5136&gt;=10,B5136&lt;=14),sel_ev_daily*sel_dayshare/5,IF(OR(B5136&gt;=22,B5136&lt;=5),sel_ev_daily*(1-sel_dayshare)/8,0))</f>
        <v/>
      </c>
    </row>
    <row r="5137">
      <c r="A5137" s="6" t="inlineStr">
        <is>
          <t>2013-01-30</t>
        </is>
      </c>
      <c r="B5137" s="6" t="n">
        <v>23</v>
      </c>
      <c r="C5137" s="6" t="n">
        <v>0.76063</v>
      </c>
      <c r="D5137" s="6" t="n">
        <v>0.00015</v>
      </c>
      <c r="E5137" s="6">
        <f>C5137*sel_scale</f>
        <v/>
      </c>
      <c r="F5137" s="6">
        <f>IF(AND(B5137&gt;=10,B5137&lt;=14),sel_ev_daily*sel_dayshare/5,IF(OR(B5137&gt;=22,B5137&lt;=5),sel_ev_daily*(1-sel_dayshare)/8,0))</f>
        <v/>
      </c>
    </row>
    <row r="5138">
      <c r="A5138" s="6" t="inlineStr">
        <is>
          <t>2013-01-31</t>
        </is>
      </c>
      <c r="B5138" s="6" t="n">
        <v>0</v>
      </c>
      <c r="C5138" s="6" t="n">
        <v>0.84236</v>
      </c>
      <c r="D5138" s="6" t="n">
        <v>8.000000000000001e-05</v>
      </c>
      <c r="E5138" s="6">
        <f>C5138*sel_scale</f>
        <v/>
      </c>
      <c r="F5138" s="6">
        <f>IF(AND(B5138&gt;=10,B5138&lt;=14),sel_ev_daily*sel_dayshare/5,IF(OR(B5138&gt;=22,B5138&lt;=5),sel_ev_daily*(1-sel_dayshare)/8,0))</f>
        <v/>
      </c>
    </row>
    <row r="5139">
      <c r="A5139" s="6" t="inlineStr">
        <is>
          <t>2013-01-31</t>
        </is>
      </c>
      <c r="B5139" s="6" t="n">
        <v>1</v>
      </c>
      <c r="C5139" s="6" t="n">
        <v>0.70821</v>
      </c>
      <c r="D5139" s="6" t="n">
        <v>4e-05</v>
      </c>
      <c r="E5139" s="6">
        <f>C5139*sel_scale</f>
        <v/>
      </c>
      <c r="F5139" s="6">
        <f>IF(AND(B5139&gt;=10,B5139&lt;=14),sel_ev_daily*sel_dayshare/5,IF(OR(B5139&gt;=22,B5139&lt;=5),sel_ev_daily*(1-sel_dayshare)/8,0))</f>
        <v/>
      </c>
    </row>
    <row r="5140">
      <c r="A5140" s="6" t="inlineStr">
        <is>
          <t>2013-01-31</t>
        </is>
      </c>
      <c r="B5140" s="6" t="n">
        <v>2</v>
      </c>
      <c r="C5140" s="6" t="n">
        <v>0.47734</v>
      </c>
      <c r="D5140" s="6" t="n">
        <v>8.000000000000001e-05</v>
      </c>
      <c r="E5140" s="6">
        <f>C5140*sel_scale</f>
        <v/>
      </c>
      <c r="F5140" s="6">
        <f>IF(AND(B5140&gt;=10,B5140&lt;=14),sel_ev_daily*sel_dayshare/5,IF(OR(B5140&gt;=22,B5140&lt;=5),sel_ev_daily*(1-sel_dayshare)/8,0))</f>
        <v/>
      </c>
    </row>
    <row r="5141">
      <c r="A5141" s="6" t="inlineStr">
        <is>
          <t>2013-01-31</t>
        </is>
      </c>
      <c r="B5141" s="6" t="n">
        <v>3</v>
      </c>
      <c r="C5141" s="6" t="n">
        <v>0.41915</v>
      </c>
      <c r="D5141" s="6" t="n">
        <v>5e-05</v>
      </c>
      <c r="E5141" s="6">
        <f>C5141*sel_scale</f>
        <v/>
      </c>
      <c r="F5141" s="6">
        <f>IF(AND(B5141&gt;=10,B5141&lt;=14),sel_ev_daily*sel_dayshare/5,IF(OR(B5141&gt;=22,B5141&lt;=5),sel_ev_daily*(1-sel_dayshare)/8,0))</f>
        <v/>
      </c>
    </row>
    <row r="5142">
      <c r="A5142" s="6" t="inlineStr">
        <is>
          <t>2013-01-31</t>
        </is>
      </c>
      <c r="B5142" s="6" t="n">
        <v>4</v>
      </c>
      <c r="C5142" s="6" t="n">
        <v>0.39369</v>
      </c>
      <c r="D5142" s="6" t="n">
        <v>0.0001</v>
      </c>
      <c r="E5142" s="6">
        <f>C5142*sel_scale</f>
        <v/>
      </c>
      <c r="F5142" s="6">
        <f>IF(AND(B5142&gt;=10,B5142&lt;=14),sel_ev_daily*sel_dayshare/5,IF(OR(B5142&gt;=22,B5142&lt;=5),sel_ev_daily*(1-sel_dayshare)/8,0))</f>
        <v/>
      </c>
    </row>
    <row r="5143">
      <c r="A5143" s="6" t="inlineStr">
        <is>
          <t>2013-01-31</t>
        </is>
      </c>
      <c r="B5143" s="6" t="n">
        <v>5</v>
      </c>
      <c r="C5143" s="6" t="n">
        <v>0.44524</v>
      </c>
      <c r="D5143" s="6" t="n">
        <v>9.000000000000001e-05</v>
      </c>
      <c r="E5143" s="6">
        <f>C5143*sel_scale</f>
        <v/>
      </c>
      <c r="F5143" s="6">
        <f>IF(AND(B5143&gt;=10,B5143&lt;=14),sel_ev_daily*sel_dayshare/5,IF(OR(B5143&gt;=22,B5143&lt;=5),sel_ev_daily*(1-sel_dayshare)/8,0))</f>
        <v/>
      </c>
    </row>
    <row r="5144">
      <c r="A5144" s="6" t="inlineStr">
        <is>
          <t>2013-01-31</t>
        </is>
      </c>
      <c r="B5144" s="6" t="n">
        <v>6</v>
      </c>
      <c r="C5144" s="6" t="n">
        <v>0.6097</v>
      </c>
      <c r="D5144" s="6" t="n">
        <v>0.00516</v>
      </c>
      <c r="E5144" s="6">
        <f>C5144*sel_scale</f>
        <v/>
      </c>
      <c r="F5144" s="6">
        <f>IF(AND(B5144&gt;=10,B5144&lt;=14),sel_ev_daily*sel_dayshare/5,IF(OR(B5144&gt;=22,B5144&lt;=5),sel_ev_daily*(1-sel_dayshare)/8,0))</f>
        <v/>
      </c>
    </row>
    <row r="5145">
      <c r="A5145" s="6" t="inlineStr">
        <is>
          <t>2013-01-31</t>
        </is>
      </c>
      <c r="B5145" s="6" t="n">
        <v>7</v>
      </c>
      <c r="C5145" s="6" t="n">
        <v>0.61014</v>
      </c>
      <c r="D5145" s="6" t="n">
        <v>0.07653</v>
      </c>
      <c r="E5145" s="6">
        <f>C5145*sel_scale</f>
        <v/>
      </c>
      <c r="F5145" s="6">
        <f>IF(AND(B5145&gt;=10,B5145&lt;=14),sel_ev_daily*sel_dayshare/5,IF(OR(B5145&gt;=22,B5145&lt;=5),sel_ev_daily*(1-sel_dayshare)/8,0))</f>
        <v/>
      </c>
    </row>
    <row r="5146">
      <c r="A5146" s="6" t="inlineStr">
        <is>
          <t>2013-01-31</t>
        </is>
      </c>
      <c r="B5146" s="6" t="n">
        <v>8</v>
      </c>
      <c r="C5146" s="6" t="n">
        <v>0.5901</v>
      </c>
      <c r="D5146" s="6" t="n">
        <v>0.2229</v>
      </c>
      <c r="E5146" s="6">
        <f>C5146*sel_scale</f>
        <v/>
      </c>
      <c r="F5146" s="6">
        <f>IF(AND(B5146&gt;=10,B5146&lt;=14),sel_ev_daily*sel_dayshare/5,IF(OR(B5146&gt;=22,B5146&lt;=5),sel_ev_daily*(1-sel_dayshare)/8,0))</f>
        <v/>
      </c>
    </row>
    <row r="5147">
      <c r="A5147" s="6" t="inlineStr">
        <is>
          <t>2013-01-31</t>
        </is>
      </c>
      <c r="B5147" s="6" t="n">
        <v>9</v>
      </c>
      <c r="C5147" s="6" t="n">
        <v>0.5516</v>
      </c>
      <c r="D5147" s="6" t="n">
        <v>0.36162</v>
      </c>
      <c r="E5147" s="6">
        <f>C5147*sel_scale</f>
        <v/>
      </c>
      <c r="F5147" s="6">
        <f>IF(AND(B5147&gt;=10,B5147&lt;=14),sel_ev_daily*sel_dayshare/5,IF(OR(B5147&gt;=22,B5147&lt;=5),sel_ev_daily*(1-sel_dayshare)/8,0))</f>
        <v/>
      </c>
    </row>
    <row r="5148">
      <c r="A5148" s="6" t="inlineStr">
        <is>
          <t>2013-01-31</t>
        </is>
      </c>
      <c r="B5148" s="6" t="n">
        <v>10</v>
      </c>
      <c r="C5148" s="6" t="n">
        <v>0.54272</v>
      </c>
      <c r="D5148" s="6" t="n">
        <v>0.47282</v>
      </c>
      <c r="E5148" s="6">
        <f>C5148*sel_scale</f>
        <v/>
      </c>
      <c r="F5148" s="6">
        <f>IF(AND(B5148&gt;=10,B5148&lt;=14),sel_ev_daily*sel_dayshare/5,IF(OR(B5148&gt;=22,B5148&lt;=5),sel_ev_daily*(1-sel_dayshare)/8,0))</f>
        <v/>
      </c>
    </row>
    <row r="5149">
      <c r="A5149" s="6" t="inlineStr">
        <is>
          <t>2013-01-31</t>
        </is>
      </c>
      <c r="B5149" s="6" t="n">
        <v>11</v>
      </c>
      <c r="C5149" s="6" t="n">
        <v>0.57569</v>
      </c>
      <c r="D5149" s="6" t="n">
        <v>0.5727</v>
      </c>
      <c r="E5149" s="6">
        <f>C5149*sel_scale</f>
        <v/>
      </c>
      <c r="F5149" s="6">
        <f>IF(AND(B5149&gt;=10,B5149&lt;=14),sel_ev_daily*sel_dayshare/5,IF(OR(B5149&gt;=22,B5149&lt;=5),sel_ev_daily*(1-sel_dayshare)/8,0))</f>
        <v/>
      </c>
    </row>
    <row r="5150">
      <c r="A5150" s="6" t="inlineStr">
        <is>
          <t>2013-01-31</t>
        </is>
      </c>
      <c r="B5150" s="6" t="n">
        <v>12</v>
      </c>
      <c r="C5150" s="6" t="n">
        <v>0.63456</v>
      </c>
      <c r="D5150" s="6" t="n">
        <v>0.7170800000000001</v>
      </c>
      <c r="E5150" s="6">
        <f>C5150*sel_scale</f>
        <v/>
      </c>
      <c r="F5150" s="6">
        <f>IF(AND(B5150&gt;=10,B5150&lt;=14),sel_ev_daily*sel_dayshare/5,IF(OR(B5150&gt;=22,B5150&lt;=5),sel_ev_daily*(1-sel_dayshare)/8,0))</f>
        <v/>
      </c>
    </row>
    <row r="5151">
      <c r="A5151" s="6" t="inlineStr">
        <is>
          <t>2013-01-31</t>
        </is>
      </c>
      <c r="B5151" s="6" t="n">
        <v>13</v>
      </c>
      <c r="C5151" s="6" t="n">
        <v>0.67622</v>
      </c>
      <c r="D5151" s="6" t="n">
        <v>0.75244</v>
      </c>
      <c r="E5151" s="6">
        <f>C5151*sel_scale</f>
        <v/>
      </c>
      <c r="F5151" s="6">
        <f>IF(AND(B5151&gt;=10,B5151&lt;=14),sel_ev_daily*sel_dayshare/5,IF(OR(B5151&gt;=22,B5151&lt;=5),sel_ev_daily*(1-sel_dayshare)/8,0))</f>
        <v/>
      </c>
    </row>
    <row r="5152">
      <c r="A5152" s="6" t="inlineStr">
        <is>
          <t>2013-01-31</t>
        </is>
      </c>
      <c r="B5152" s="6" t="n">
        <v>14</v>
      </c>
      <c r="C5152" s="6" t="n">
        <v>0.7317900000000001</v>
      </c>
      <c r="D5152" s="6" t="n">
        <v>0.71562</v>
      </c>
      <c r="E5152" s="6">
        <f>C5152*sel_scale</f>
        <v/>
      </c>
      <c r="F5152" s="6">
        <f>IF(AND(B5152&gt;=10,B5152&lt;=14),sel_ev_daily*sel_dayshare/5,IF(OR(B5152&gt;=22,B5152&lt;=5),sel_ev_daily*(1-sel_dayshare)/8,0))</f>
        <v/>
      </c>
    </row>
    <row r="5153">
      <c r="A5153" s="6" t="inlineStr">
        <is>
          <t>2013-01-31</t>
        </is>
      </c>
      <c r="B5153" s="6" t="n">
        <v>15</v>
      </c>
      <c r="C5153" s="6" t="n">
        <v>0.76445</v>
      </c>
      <c r="D5153" s="6" t="n">
        <v>0.62397</v>
      </c>
      <c r="E5153" s="6">
        <f>C5153*sel_scale</f>
        <v/>
      </c>
      <c r="F5153" s="6">
        <f>IF(AND(B5153&gt;=10,B5153&lt;=14),sel_ev_daily*sel_dayshare/5,IF(OR(B5153&gt;=22,B5153&lt;=5),sel_ev_daily*(1-sel_dayshare)/8,0))</f>
        <v/>
      </c>
    </row>
    <row r="5154">
      <c r="A5154" s="6" t="inlineStr">
        <is>
          <t>2013-01-31</t>
        </is>
      </c>
      <c r="B5154" s="6" t="n">
        <v>16</v>
      </c>
      <c r="C5154" s="6" t="n">
        <v>0.81945</v>
      </c>
      <c r="D5154" s="6" t="n">
        <v>0.47298</v>
      </c>
      <c r="E5154" s="6">
        <f>C5154*sel_scale</f>
        <v/>
      </c>
      <c r="F5154" s="6">
        <f>IF(AND(B5154&gt;=10,B5154&lt;=14),sel_ev_daily*sel_dayshare/5,IF(OR(B5154&gt;=22,B5154&lt;=5),sel_ev_daily*(1-sel_dayshare)/8,0))</f>
        <v/>
      </c>
    </row>
    <row r="5155">
      <c r="A5155" s="6" t="inlineStr">
        <is>
          <t>2013-01-31</t>
        </is>
      </c>
      <c r="B5155" s="6" t="n">
        <v>17</v>
      </c>
      <c r="C5155" s="6" t="n">
        <v>0.98475</v>
      </c>
      <c r="D5155" s="6" t="n">
        <v>0.2756</v>
      </c>
      <c r="E5155" s="6">
        <f>C5155*sel_scale</f>
        <v/>
      </c>
      <c r="F5155" s="6">
        <f>IF(AND(B5155&gt;=10,B5155&lt;=14),sel_ev_daily*sel_dayshare/5,IF(OR(B5155&gt;=22,B5155&lt;=5),sel_ev_daily*(1-sel_dayshare)/8,0))</f>
        <v/>
      </c>
    </row>
    <row r="5156">
      <c r="A5156" s="6" t="inlineStr">
        <is>
          <t>2013-01-31</t>
        </is>
      </c>
      <c r="B5156" s="6" t="n">
        <v>18</v>
      </c>
      <c r="C5156" s="6" t="n">
        <v>1.00052</v>
      </c>
      <c r="D5156" s="6" t="n">
        <v>0.1013</v>
      </c>
      <c r="E5156" s="6">
        <f>C5156*sel_scale</f>
        <v/>
      </c>
      <c r="F5156" s="6">
        <f>IF(AND(B5156&gt;=10,B5156&lt;=14),sel_ev_daily*sel_dayshare/5,IF(OR(B5156&gt;=22,B5156&lt;=5),sel_ev_daily*(1-sel_dayshare)/8,0))</f>
        <v/>
      </c>
    </row>
    <row r="5157">
      <c r="A5157" s="6" t="inlineStr">
        <is>
          <t>2013-01-31</t>
        </is>
      </c>
      <c r="B5157" s="6" t="n">
        <v>19</v>
      </c>
      <c r="C5157" s="6" t="n">
        <v>1.0004</v>
      </c>
      <c r="D5157" s="6" t="n">
        <v>0.01317</v>
      </c>
      <c r="E5157" s="6">
        <f>C5157*sel_scale</f>
        <v/>
      </c>
      <c r="F5157" s="6">
        <f>IF(AND(B5157&gt;=10,B5157&lt;=14),sel_ev_daily*sel_dayshare/5,IF(OR(B5157&gt;=22,B5157&lt;=5),sel_ev_daily*(1-sel_dayshare)/8,0))</f>
        <v/>
      </c>
    </row>
    <row r="5158">
      <c r="A5158" s="6" t="inlineStr">
        <is>
          <t>2013-01-31</t>
        </is>
      </c>
      <c r="B5158" s="6" t="n">
        <v>20</v>
      </c>
      <c r="C5158" s="6" t="n">
        <v>0.98825</v>
      </c>
      <c r="D5158" s="6" t="n">
        <v>6.999999999999999e-05</v>
      </c>
      <c r="E5158" s="6">
        <f>C5158*sel_scale</f>
        <v/>
      </c>
      <c r="F5158" s="6">
        <f>IF(AND(B5158&gt;=10,B5158&lt;=14),sel_ev_daily*sel_dayshare/5,IF(OR(B5158&gt;=22,B5158&lt;=5),sel_ev_daily*(1-sel_dayshare)/8,0))</f>
        <v/>
      </c>
    </row>
    <row r="5159">
      <c r="A5159" s="6" t="inlineStr">
        <is>
          <t>2013-01-31</t>
        </is>
      </c>
      <c r="B5159" s="6" t="n">
        <v>21</v>
      </c>
      <c r="C5159" s="6" t="n">
        <v>0.89574</v>
      </c>
      <c r="D5159" s="6" t="n">
        <v>0.00011</v>
      </c>
      <c r="E5159" s="6">
        <f>C5159*sel_scale</f>
        <v/>
      </c>
      <c r="F5159" s="6">
        <f>IF(AND(B5159&gt;=10,B5159&lt;=14),sel_ev_daily*sel_dayshare/5,IF(OR(B5159&gt;=22,B5159&lt;=5),sel_ev_daily*(1-sel_dayshare)/8,0))</f>
        <v/>
      </c>
    </row>
    <row r="5160">
      <c r="A5160" s="6" t="inlineStr">
        <is>
          <t>2013-01-31</t>
        </is>
      </c>
      <c r="B5160" s="6" t="n">
        <v>22</v>
      </c>
      <c r="C5160" s="6" t="n">
        <v>0.91196</v>
      </c>
      <c r="D5160" s="6" t="n">
        <v>0.00011</v>
      </c>
      <c r="E5160" s="6">
        <f>C5160*sel_scale</f>
        <v/>
      </c>
      <c r="F5160" s="6">
        <f>IF(AND(B5160&gt;=10,B5160&lt;=14),sel_ev_daily*sel_dayshare/5,IF(OR(B5160&gt;=22,B5160&lt;=5),sel_ev_daily*(1-sel_dayshare)/8,0))</f>
        <v/>
      </c>
    </row>
    <row r="5161">
      <c r="A5161" s="6" t="inlineStr">
        <is>
          <t>2013-01-31</t>
        </is>
      </c>
      <c r="B5161" s="6" t="n">
        <v>23</v>
      </c>
      <c r="C5161" s="6" t="n">
        <v>0.80947</v>
      </c>
      <c r="D5161" s="6" t="n">
        <v>0.0001</v>
      </c>
      <c r="E5161" s="6">
        <f>C5161*sel_scale</f>
        <v/>
      </c>
      <c r="F5161" s="6">
        <f>IF(AND(B5161&gt;=10,B5161&lt;=14),sel_ev_daily*sel_dayshare/5,IF(OR(B5161&gt;=22,B5161&lt;=5),sel_ev_daily*(1-sel_dayshare)/8,0))</f>
        <v/>
      </c>
    </row>
    <row r="5162">
      <c r="A5162" s="6" t="inlineStr">
        <is>
          <t>2013-02-01</t>
        </is>
      </c>
      <c r="B5162" s="6" t="n">
        <v>0</v>
      </c>
      <c r="C5162" s="6" t="n">
        <v>0.77123</v>
      </c>
      <c r="D5162" s="6" t="n">
        <v>0.00012</v>
      </c>
      <c r="E5162" s="6">
        <f>C5162*sel_scale</f>
        <v/>
      </c>
      <c r="F5162" s="6">
        <f>IF(AND(B5162&gt;=10,B5162&lt;=14),sel_ev_daily*sel_dayshare/5,IF(OR(B5162&gt;=22,B5162&lt;=5),sel_ev_daily*(1-sel_dayshare)/8,0))</f>
        <v/>
      </c>
    </row>
    <row r="5163">
      <c r="A5163" s="6" t="inlineStr">
        <is>
          <t>2013-02-01</t>
        </is>
      </c>
      <c r="B5163" s="6" t="n">
        <v>1</v>
      </c>
      <c r="C5163" s="6" t="n">
        <v>0.7178099999999999</v>
      </c>
      <c r="D5163" s="6" t="n">
        <v>6e-05</v>
      </c>
      <c r="E5163" s="6">
        <f>C5163*sel_scale</f>
        <v/>
      </c>
      <c r="F5163" s="6">
        <f>IF(AND(B5163&gt;=10,B5163&lt;=14),sel_ev_daily*sel_dayshare/5,IF(OR(B5163&gt;=22,B5163&lt;=5),sel_ev_daily*(1-sel_dayshare)/8,0))</f>
        <v/>
      </c>
    </row>
    <row r="5164">
      <c r="A5164" s="6" t="inlineStr">
        <is>
          <t>2013-02-01</t>
        </is>
      </c>
      <c r="B5164" s="6" t="n">
        <v>2</v>
      </c>
      <c r="C5164" s="6" t="n">
        <v>0.49641</v>
      </c>
      <c r="D5164" s="6" t="n">
        <v>9.000000000000001e-05</v>
      </c>
      <c r="E5164" s="6">
        <f>C5164*sel_scale</f>
        <v/>
      </c>
      <c r="F5164" s="6">
        <f>IF(AND(B5164&gt;=10,B5164&lt;=14),sel_ev_daily*sel_dayshare/5,IF(OR(B5164&gt;=22,B5164&lt;=5),sel_ev_daily*(1-sel_dayshare)/8,0))</f>
        <v/>
      </c>
    </row>
    <row r="5165">
      <c r="A5165" s="6" t="inlineStr">
        <is>
          <t>2013-02-01</t>
        </is>
      </c>
      <c r="B5165" s="6" t="n">
        <v>3</v>
      </c>
      <c r="C5165" s="6" t="n">
        <v>0.43924</v>
      </c>
      <c r="D5165" s="6" t="n">
        <v>4e-05</v>
      </c>
      <c r="E5165" s="6">
        <f>C5165*sel_scale</f>
        <v/>
      </c>
      <c r="F5165" s="6">
        <f>IF(AND(B5165&gt;=10,B5165&lt;=14),sel_ev_daily*sel_dayshare/5,IF(OR(B5165&gt;=22,B5165&lt;=5),sel_ev_daily*(1-sel_dayshare)/8,0))</f>
        <v/>
      </c>
    </row>
    <row r="5166">
      <c r="A5166" s="6" t="inlineStr">
        <is>
          <t>2013-02-01</t>
        </is>
      </c>
      <c r="B5166" s="6" t="n">
        <v>4</v>
      </c>
      <c r="C5166" s="6" t="n">
        <v>0.43953</v>
      </c>
      <c r="D5166" s="6" t="n">
        <v>6.999999999999999e-05</v>
      </c>
      <c r="E5166" s="6">
        <f>C5166*sel_scale</f>
        <v/>
      </c>
      <c r="F5166" s="6">
        <f>IF(AND(B5166&gt;=10,B5166&lt;=14),sel_ev_daily*sel_dayshare/5,IF(OR(B5166&gt;=22,B5166&lt;=5),sel_ev_daily*(1-sel_dayshare)/8,0))</f>
        <v/>
      </c>
    </row>
    <row r="5167">
      <c r="A5167" s="6" t="inlineStr">
        <is>
          <t>2013-02-01</t>
        </is>
      </c>
      <c r="B5167" s="6" t="n">
        <v>5</v>
      </c>
      <c r="C5167" s="6" t="n">
        <v>0.47589</v>
      </c>
      <c r="D5167" s="6" t="n">
        <v>3e-05</v>
      </c>
      <c r="E5167" s="6">
        <f>C5167*sel_scale</f>
        <v/>
      </c>
      <c r="F5167" s="6">
        <f>IF(AND(B5167&gt;=10,B5167&lt;=14),sel_ev_daily*sel_dayshare/5,IF(OR(B5167&gt;=22,B5167&lt;=5),sel_ev_daily*(1-sel_dayshare)/8,0))</f>
        <v/>
      </c>
    </row>
    <row r="5168">
      <c r="A5168" s="6" t="inlineStr">
        <is>
          <t>2013-02-01</t>
        </is>
      </c>
      <c r="B5168" s="6" t="n">
        <v>6</v>
      </c>
      <c r="C5168" s="6" t="n">
        <v>0.56473</v>
      </c>
      <c r="D5168" s="6" t="n">
        <v>0.00556</v>
      </c>
      <c r="E5168" s="6">
        <f>C5168*sel_scale</f>
        <v/>
      </c>
      <c r="F5168" s="6">
        <f>IF(AND(B5168&gt;=10,B5168&lt;=14),sel_ev_daily*sel_dayshare/5,IF(OR(B5168&gt;=22,B5168&lt;=5),sel_ev_daily*(1-sel_dayshare)/8,0))</f>
        <v/>
      </c>
    </row>
    <row r="5169">
      <c r="A5169" s="6" t="inlineStr">
        <is>
          <t>2013-02-01</t>
        </is>
      </c>
      <c r="B5169" s="6" t="n">
        <v>7</v>
      </c>
      <c r="C5169" s="6" t="n">
        <v>0.62535</v>
      </c>
      <c r="D5169" s="6" t="n">
        <v>0.06025</v>
      </c>
      <c r="E5169" s="6">
        <f>C5169*sel_scale</f>
        <v/>
      </c>
      <c r="F5169" s="6">
        <f>IF(AND(B5169&gt;=10,B5169&lt;=14),sel_ev_daily*sel_dayshare/5,IF(OR(B5169&gt;=22,B5169&lt;=5),sel_ev_daily*(1-sel_dayshare)/8,0))</f>
        <v/>
      </c>
    </row>
    <row r="5170">
      <c r="A5170" s="6" t="inlineStr">
        <is>
          <t>2013-02-01</t>
        </is>
      </c>
      <c r="B5170" s="6" t="n">
        <v>8</v>
      </c>
      <c r="C5170" s="6" t="n">
        <v>0.55402</v>
      </c>
      <c r="D5170" s="6" t="n">
        <v>0.13383</v>
      </c>
      <c r="E5170" s="6">
        <f>C5170*sel_scale</f>
        <v/>
      </c>
      <c r="F5170" s="6">
        <f>IF(AND(B5170&gt;=10,B5170&lt;=14),sel_ev_daily*sel_dayshare/5,IF(OR(B5170&gt;=22,B5170&lt;=5),sel_ev_daily*(1-sel_dayshare)/8,0))</f>
        <v/>
      </c>
    </row>
    <row r="5171">
      <c r="A5171" s="6" t="inlineStr">
        <is>
          <t>2013-02-01</t>
        </is>
      </c>
      <c r="B5171" s="6" t="n">
        <v>9</v>
      </c>
      <c r="C5171" s="6" t="n">
        <v>0.55426</v>
      </c>
      <c r="D5171" s="6" t="n">
        <v>0.34129</v>
      </c>
      <c r="E5171" s="6">
        <f>C5171*sel_scale</f>
        <v/>
      </c>
      <c r="F5171" s="6">
        <f>IF(AND(B5171&gt;=10,B5171&lt;=14),sel_ev_daily*sel_dayshare/5,IF(OR(B5171&gt;=22,B5171&lt;=5),sel_ev_daily*(1-sel_dayshare)/8,0))</f>
        <v/>
      </c>
    </row>
    <row r="5172">
      <c r="A5172" s="6" t="inlineStr">
        <is>
          <t>2013-02-01</t>
        </is>
      </c>
      <c r="B5172" s="6" t="n">
        <v>10</v>
      </c>
      <c r="C5172" s="6" t="n">
        <v>0.56695</v>
      </c>
      <c r="D5172" s="6" t="n">
        <v>0.34985</v>
      </c>
      <c r="E5172" s="6">
        <f>C5172*sel_scale</f>
        <v/>
      </c>
      <c r="F5172" s="6">
        <f>IF(AND(B5172&gt;=10,B5172&lt;=14),sel_ev_daily*sel_dayshare/5,IF(OR(B5172&gt;=22,B5172&lt;=5),sel_ev_daily*(1-sel_dayshare)/8,0))</f>
        <v/>
      </c>
    </row>
    <row r="5173">
      <c r="A5173" s="6" t="inlineStr">
        <is>
          <t>2013-02-01</t>
        </is>
      </c>
      <c r="B5173" s="6" t="n">
        <v>11</v>
      </c>
      <c r="C5173" s="6" t="n">
        <v>0.59305</v>
      </c>
      <c r="D5173" s="6" t="n">
        <v>0.20656</v>
      </c>
      <c r="E5173" s="6">
        <f>C5173*sel_scale</f>
        <v/>
      </c>
      <c r="F5173" s="6">
        <f>IF(AND(B5173&gt;=10,B5173&lt;=14),sel_ev_daily*sel_dayshare/5,IF(OR(B5173&gt;=22,B5173&lt;=5),sel_ev_daily*(1-sel_dayshare)/8,0))</f>
        <v/>
      </c>
    </row>
    <row r="5174">
      <c r="A5174" s="6" t="inlineStr">
        <is>
          <t>2013-02-01</t>
        </is>
      </c>
      <c r="B5174" s="6" t="n">
        <v>12</v>
      </c>
      <c r="C5174" s="6" t="n">
        <v>0.5807</v>
      </c>
      <c r="D5174" s="6" t="n">
        <v>0.31488</v>
      </c>
      <c r="E5174" s="6">
        <f>C5174*sel_scale</f>
        <v/>
      </c>
      <c r="F5174" s="6">
        <f>IF(AND(B5174&gt;=10,B5174&lt;=14),sel_ev_daily*sel_dayshare/5,IF(OR(B5174&gt;=22,B5174&lt;=5),sel_ev_daily*(1-sel_dayshare)/8,0))</f>
        <v/>
      </c>
    </row>
    <row r="5175">
      <c r="A5175" s="6" t="inlineStr">
        <is>
          <t>2013-02-01</t>
        </is>
      </c>
      <c r="B5175" s="6" t="n">
        <v>13</v>
      </c>
      <c r="C5175" s="6" t="n">
        <v>0.55884</v>
      </c>
      <c r="D5175" s="6" t="n">
        <v>0.23015</v>
      </c>
      <c r="E5175" s="6">
        <f>C5175*sel_scale</f>
        <v/>
      </c>
      <c r="F5175" s="6">
        <f>IF(AND(B5175&gt;=10,B5175&lt;=14),sel_ev_daily*sel_dayshare/5,IF(OR(B5175&gt;=22,B5175&lt;=5),sel_ev_daily*(1-sel_dayshare)/8,0))</f>
        <v/>
      </c>
    </row>
    <row r="5176">
      <c r="A5176" s="6" t="inlineStr">
        <is>
          <t>2013-02-01</t>
        </is>
      </c>
      <c r="B5176" s="6" t="n">
        <v>14</v>
      </c>
      <c r="C5176" s="6" t="n">
        <v>0.54345</v>
      </c>
      <c r="D5176" s="6" t="n">
        <v>0.08957</v>
      </c>
      <c r="E5176" s="6">
        <f>C5176*sel_scale</f>
        <v/>
      </c>
      <c r="F5176" s="6">
        <f>IF(AND(B5176&gt;=10,B5176&lt;=14),sel_ev_daily*sel_dayshare/5,IF(OR(B5176&gt;=22,B5176&lt;=5),sel_ev_daily*(1-sel_dayshare)/8,0))</f>
        <v/>
      </c>
    </row>
    <row r="5177">
      <c r="A5177" s="6" t="inlineStr">
        <is>
          <t>2013-02-01</t>
        </is>
      </c>
      <c r="B5177" s="6" t="n">
        <v>15</v>
      </c>
      <c r="C5177" s="6" t="n">
        <v>0.59343</v>
      </c>
      <c r="D5177" s="6" t="n">
        <v>0.02266</v>
      </c>
      <c r="E5177" s="6">
        <f>C5177*sel_scale</f>
        <v/>
      </c>
      <c r="F5177" s="6">
        <f>IF(AND(B5177&gt;=10,B5177&lt;=14),sel_ev_daily*sel_dayshare/5,IF(OR(B5177&gt;=22,B5177&lt;=5),sel_ev_daily*(1-sel_dayshare)/8,0))</f>
        <v/>
      </c>
    </row>
    <row r="5178">
      <c r="A5178" s="6" t="inlineStr">
        <is>
          <t>2013-02-01</t>
        </is>
      </c>
      <c r="B5178" s="6" t="n">
        <v>16</v>
      </c>
      <c r="C5178" s="6" t="n">
        <v>0.67515</v>
      </c>
      <c r="D5178" s="6" t="n">
        <v>0.00678</v>
      </c>
      <c r="E5178" s="6">
        <f>C5178*sel_scale</f>
        <v/>
      </c>
      <c r="F5178" s="6">
        <f>IF(AND(B5178&gt;=10,B5178&lt;=14),sel_ev_daily*sel_dayshare/5,IF(OR(B5178&gt;=22,B5178&lt;=5),sel_ev_daily*(1-sel_dayshare)/8,0))</f>
        <v/>
      </c>
    </row>
    <row r="5179">
      <c r="A5179" s="6" t="inlineStr">
        <is>
          <t>2013-02-01</t>
        </is>
      </c>
      <c r="B5179" s="6" t="n">
        <v>17</v>
      </c>
      <c r="C5179" s="6" t="n">
        <v>0.826</v>
      </c>
      <c r="D5179" s="6" t="n">
        <v>0.0022</v>
      </c>
      <c r="E5179" s="6">
        <f>C5179*sel_scale</f>
        <v/>
      </c>
      <c r="F5179" s="6">
        <f>IF(AND(B5179&gt;=10,B5179&lt;=14),sel_ev_daily*sel_dayshare/5,IF(OR(B5179&gt;=22,B5179&lt;=5),sel_ev_daily*(1-sel_dayshare)/8,0))</f>
        <v/>
      </c>
    </row>
    <row r="5180">
      <c r="A5180" s="6" t="inlineStr">
        <is>
          <t>2013-02-01</t>
        </is>
      </c>
      <c r="B5180" s="6" t="n">
        <v>18</v>
      </c>
      <c r="C5180" s="6" t="n">
        <v>0.8344200000000001</v>
      </c>
      <c r="D5180" s="6" t="n">
        <v>0.00209</v>
      </c>
      <c r="E5180" s="6">
        <f>C5180*sel_scale</f>
        <v/>
      </c>
      <c r="F5180" s="6">
        <f>IF(AND(B5180&gt;=10,B5180&lt;=14),sel_ev_daily*sel_dayshare/5,IF(OR(B5180&gt;=22,B5180&lt;=5),sel_ev_daily*(1-sel_dayshare)/8,0))</f>
        <v/>
      </c>
    </row>
    <row r="5181">
      <c r="A5181" s="6" t="inlineStr">
        <is>
          <t>2013-02-01</t>
        </is>
      </c>
      <c r="B5181" s="6" t="n">
        <v>19</v>
      </c>
      <c r="C5181" s="6" t="n">
        <v>0.78646</v>
      </c>
      <c r="D5181" s="6" t="n">
        <v>0.00019</v>
      </c>
      <c r="E5181" s="6">
        <f>C5181*sel_scale</f>
        <v/>
      </c>
      <c r="F5181" s="6">
        <f>IF(AND(B5181&gt;=10,B5181&lt;=14),sel_ev_daily*sel_dayshare/5,IF(OR(B5181&gt;=22,B5181&lt;=5),sel_ev_daily*(1-sel_dayshare)/8,0))</f>
        <v/>
      </c>
    </row>
    <row r="5182">
      <c r="A5182" s="6" t="inlineStr">
        <is>
          <t>2013-02-01</t>
        </is>
      </c>
      <c r="B5182" s="6" t="n">
        <v>20</v>
      </c>
      <c r="C5182" s="6" t="n">
        <v>0.7538899999999999</v>
      </c>
      <c r="D5182" s="6" t="n">
        <v>6.999999999999999e-05</v>
      </c>
      <c r="E5182" s="6">
        <f>C5182*sel_scale</f>
        <v/>
      </c>
      <c r="F5182" s="6">
        <f>IF(AND(B5182&gt;=10,B5182&lt;=14),sel_ev_daily*sel_dayshare/5,IF(OR(B5182&gt;=22,B5182&lt;=5),sel_ev_daily*(1-sel_dayshare)/8,0))</f>
        <v/>
      </c>
    </row>
    <row r="5183">
      <c r="A5183" s="6" t="inlineStr">
        <is>
          <t>2013-02-01</t>
        </is>
      </c>
      <c r="B5183" s="6" t="n">
        <v>21</v>
      </c>
      <c r="C5183" s="6" t="n">
        <v>0.6748499999999999</v>
      </c>
      <c r="D5183" s="6" t="n">
        <v>0.00011</v>
      </c>
      <c r="E5183" s="6">
        <f>C5183*sel_scale</f>
        <v/>
      </c>
      <c r="F5183" s="6">
        <f>IF(AND(B5183&gt;=10,B5183&lt;=14),sel_ev_daily*sel_dayshare/5,IF(OR(B5183&gt;=22,B5183&lt;=5),sel_ev_daily*(1-sel_dayshare)/8,0))</f>
        <v/>
      </c>
    </row>
    <row r="5184">
      <c r="A5184" s="6" t="inlineStr">
        <is>
          <t>2013-02-01</t>
        </is>
      </c>
      <c r="B5184" s="6" t="n">
        <v>22</v>
      </c>
      <c r="C5184" s="6" t="n">
        <v>0.71983</v>
      </c>
      <c r="D5184" s="6" t="n">
        <v>0.0001</v>
      </c>
      <c r="E5184" s="6">
        <f>C5184*sel_scale</f>
        <v/>
      </c>
      <c r="F5184" s="6">
        <f>IF(AND(B5184&gt;=10,B5184&lt;=14),sel_ev_daily*sel_dayshare/5,IF(OR(B5184&gt;=22,B5184&lt;=5),sel_ev_daily*(1-sel_dayshare)/8,0))</f>
        <v/>
      </c>
    </row>
    <row r="5185">
      <c r="A5185" s="6" t="inlineStr">
        <is>
          <t>2013-02-01</t>
        </is>
      </c>
      <c r="B5185" s="6" t="n">
        <v>23</v>
      </c>
      <c r="C5185" s="6" t="n">
        <v>0.73253</v>
      </c>
      <c r="D5185" s="6" t="n">
        <v>0.0001</v>
      </c>
      <c r="E5185" s="6">
        <f>C5185*sel_scale</f>
        <v/>
      </c>
      <c r="F5185" s="6">
        <f>IF(AND(B5185&gt;=10,B5185&lt;=14),sel_ev_daily*sel_dayshare/5,IF(OR(B5185&gt;=22,B5185&lt;=5),sel_ev_daily*(1-sel_dayshare)/8,0))</f>
        <v/>
      </c>
    </row>
    <row r="5186">
      <c r="A5186" s="6" t="inlineStr">
        <is>
          <t>2013-02-02</t>
        </is>
      </c>
      <c r="B5186" s="6" t="n">
        <v>0</v>
      </c>
      <c r="C5186" s="6" t="n">
        <v>0.79249</v>
      </c>
      <c r="D5186" s="6" t="n">
        <v>0.00013</v>
      </c>
      <c r="E5186" s="6">
        <f>C5186*sel_scale</f>
        <v/>
      </c>
      <c r="F5186" s="6">
        <f>IF(AND(B5186&gt;=10,B5186&lt;=14),sel_ev_daily*sel_dayshare/5,IF(OR(B5186&gt;=22,B5186&lt;=5),sel_ev_daily*(1-sel_dayshare)/8,0))</f>
        <v/>
      </c>
    </row>
    <row r="5187">
      <c r="A5187" s="6" t="inlineStr">
        <is>
          <t>2013-02-02</t>
        </is>
      </c>
      <c r="B5187" s="6" t="n">
        <v>1</v>
      </c>
      <c r="C5187" s="6" t="n">
        <v>0.76656</v>
      </c>
      <c r="D5187" s="6" t="n">
        <v>0.00012</v>
      </c>
      <c r="E5187" s="6">
        <f>C5187*sel_scale</f>
        <v/>
      </c>
      <c r="F5187" s="6">
        <f>IF(AND(B5187&gt;=10,B5187&lt;=14),sel_ev_daily*sel_dayshare/5,IF(OR(B5187&gt;=22,B5187&lt;=5),sel_ev_daily*(1-sel_dayshare)/8,0))</f>
        <v/>
      </c>
    </row>
    <row r="5188">
      <c r="A5188" s="6" t="inlineStr">
        <is>
          <t>2013-02-02</t>
        </is>
      </c>
      <c r="B5188" s="6" t="n">
        <v>2</v>
      </c>
      <c r="C5188" s="6" t="n">
        <v>0.55281</v>
      </c>
      <c r="D5188" s="6" t="n">
        <v>6e-05</v>
      </c>
      <c r="E5188" s="6">
        <f>C5188*sel_scale</f>
        <v/>
      </c>
      <c r="F5188" s="6">
        <f>IF(AND(B5188&gt;=10,B5188&lt;=14),sel_ev_daily*sel_dayshare/5,IF(OR(B5188&gt;=22,B5188&lt;=5),sel_ev_daily*(1-sel_dayshare)/8,0))</f>
        <v/>
      </c>
    </row>
    <row r="5189">
      <c r="A5189" s="6" t="inlineStr">
        <is>
          <t>2013-02-02</t>
        </is>
      </c>
      <c r="B5189" s="6" t="n">
        <v>3</v>
      </c>
      <c r="C5189" s="6" t="n">
        <v>0.39036</v>
      </c>
      <c r="D5189" s="6" t="n">
        <v>6.999999999999999e-05</v>
      </c>
      <c r="E5189" s="6">
        <f>C5189*sel_scale</f>
        <v/>
      </c>
      <c r="F5189" s="6">
        <f>IF(AND(B5189&gt;=10,B5189&lt;=14),sel_ev_daily*sel_dayshare/5,IF(OR(B5189&gt;=22,B5189&lt;=5),sel_ev_daily*(1-sel_dayshare)/8,0))</f>
        <v/>
      </c>
    </row>
    <row r="5190">
      <c r="A5190" s="6" t="inlineStr">
        <is>
          <t>2013-02-02</t>
        </is>
      </c>
      <c r="B5190" s="6" t="n">
        <v>4</v>
      </c>
      <c r="C5190" s="6" t="n">
        <v>0.38934</v>
      </c>
      <c r="D5190" s="6" t="n">
        <v>4e-05</v>
      </c>
      <c r="E5190" s="6">
        <f>C5190*sel_scale</f>
        <v/>
      </c>
      <c r="F5190" s="6">
        <f>IF(AND(B5190&gt;=10,B5190&lt;=14),sel_ev_daily*sel_dayshare/5,IF(OR(B5190&gt;=22,B5190&lt;=5),sel_ev_daily*(1-sel_dayshare)/8,0))</f>
        <v/>
      </c>
    </row>
    <row r="5191">
      <c r="A5191" s="6" t="inlineStr">
        <is>
          <t>2013-02-02</t>
        </is>
      </c>
      <c r="B5191" s="6" t="n">
        <v>5</v>
      </c>
      <c r="C5191" s="6" t="n">
        <v>0.40612</v>
      </c>
      <c r="D5191" s="6" t="n">
        <v>0</v>
      </c>
      <c r="E5191" s="6">
        <f>C5191*sel_scale</f>
        <v/>
      </c>
      <c r="F5191" s="6">
        <f>IF(AND(B5191&gt;=10,B5191&lt;=14),sel_ev_daily*sel_dayshare/5,IF(OR(B5191&gt;=22,B5191&lt;=5),sel_ev_daily*(1-sel_dayshare)/8,0))</f>
        <v/>
      </c>
    </row>
    <row r="5192">
      <c r="A5192" s="6" t="inlineStr">
        <is>
          <t>2013-02-02</t>
        </is>
      </c>
      <c r="B5192" s="6" t="n">
        <v>6</v>
      </c>
      <c r="C5192" s="6" t="n">
        <v>0.49097</v>
      </c>
      <c r="D5192" s="6" t="n">
        <v>4e-05</v>
      </c>
      <c r="E5192" s="6">
        <f>C5192*sel_scale</f>
        <v/>
      </c>
      <c r="F5192" s="6">
        <f>IF(AND(B5192&gt;=10,B5192&lt;=14),sel_ev_daily*sel_dayshare/5,IF(OR(B5192&gt;=22,B5192&lt;=5),sel_ev_daily*(1-sel_dayshare)/8,0))</f>
        <v/>
      </c>
    </row>
    <row r="5193">
      <c r="A5193" s="6" t="inlineStr">
        <is>
          <t>2013-02-02</t>
        </is>
      </c>
      <c r="B5193" s="6" t="n">
        <v>7</v>
      </c>
      <c r="C5193" s="6" t="n">
        <v>0.5571199999999999</v>
      </c>
      <c r="D5193" s="6" t="n">
        <v>0.00125</v>
      </c>
      <c r="E5193" s="6">
        <f>C5193*sel_scale</f>
        <v/>
      </c>
      <c r="F5193" s="6">
        <f>IF(AND(B5193&gt;=10,B5193&lt;=14),sel_ev_daily*sel_dayshare/5,IF(OR(B5193&gt;=22,B5193&lt;=5),sel_ev_daily*(1-sel_dayshare)/8,0))</f>
        <v/>
      </c>
    </row>
    <row r="5194">
      <c r="A5194" s="6" t="inlineStr">
        <is>
          <t>2013-02-02</t>
        </is>
      </c>
      <c r="B5194" s="6" t="n">
        <v>8</v>
      </c>
      <c r="C5194" s="6" t="n">
        <v>0.68738</v>
      </c>
      <c r="D5194" s="6" t="n">
        <v>0.01206</v>
      </c>
      <c r="E5194" s="6">
        <f>C5194*sel_scale</f>
        <v/>
      </c>
      <c r="F5194" s="6">
        <f>IF(AND(B5194&gt;=10,B5194&lt;=14),sel_ev_daily*sel_dayshare/5,IF(OR(B5194&gt;=22,B5194&lt;=5),sel_ev_daily*(1-sel_dayshare)/8,0))</f>
        <v/>
      </c>
    </row>
    <row r="5195">
      <c r="A5195" s="6" t="inlineStr">
        <is>
          <t>2013-02-02</t>
        </is>
      </c>
      <c r="B5195" s="6" t="n">
        <v>9</v>
      </c>
      <c r="C5195" s="6" t="n">
        <v>0.72465</v>
      </c>
      <c r="D5195" s="6" t="n">
        <v>0.02685</v>
      </c>
      <c r="E5195" s="6">
        <f>C5195*sel_scale</f>
        <v/>
      </c>
      <c r="F5195" s="6">
        <f>IF(AND(B5195&gt;=10,B5195&lt;=14),sel_ev_daily*sel_dayshare/5,IF(OR(B5195&gt;=22,B5195&lt;=5),sel_ev_daily*(1-sel_dayshare)/8,0))</f>
        <v/>
      </c>
    </row>
    <row r="5196">
      <c r="A5196" s="6" t="inlineStr">
        <is>
          <t>2013-02-02</t>
        </is>
      </c>
      <c r="B5196" s="6" t="n">
        <v>10</v>
      </c>
      <c r="C5196" s="6" t="n">
        <v>0.75604</v>
      </c>
      <c r="D5196" s="6" t="n">
        <v>0.04903</v>
      </c>
      <c r="E5196" s="6">
        <f>C5196*sel_scale</f>
        <v/>
      </c>
      <c r="F5196" s="6">
        <f>IF(AND(B5196&gt;=10,B5196&lt;=14),sel_ev_daily*sel_dayshare/5,IF(OR(B5196&gt;=22,B5196&lt;=5),sel_ev_daily*(1-sel_dayshare)/8,0))</f>
        <v/>
      </c>
    </row>
    <row r="5197">
      <c r="A5197" s="6" t="inlineStr">
        <is>
          <t>2013-02-02</t>
        </is>
      </c>
      <c r="B5197" s="6" t="n">
        <v>11</v>
      </c>
      <c r="C5197" s="6" t="n">
        <v>0.7591599999999999</v>
      </c>
      <c r="D5197" s="6" t="n">
        <v>0.11175</v>
      </c>
      <c r="E5197" s="6">
        <f>C5197*sel_scale</f>
        <v/>
      </c>
      <c r="F5197" s="6">
        <f>IF(AND(B5197&gt;=10,B5197&lt;=14),sel_ev_daily*sel_dayshare/5,IF(OR(B5197&gt;=22,B5197&lt;=5),sel_ev_daily*(1-sel_dayshare)/8,0))</f>
        <v/>
      </c>
    </row>
    <row r="5198">
      <c r="A5198" s="6" t="inlineStr">
        <is>
          <t>2013-02-02</t>
        </is>
      </c>
      <c r="B5198" s="6" t="n">
        <v>12</v>
      </c>
      <c r="C5198" s="6" t="n">
        <v>0.72653</v>
      </c>
      <c r="D5198" s="6" t="n">
        <v>0.17204</v>
      </c>
      <c r="E5198" s="6">
        <f>C5198*sel_scale</f>
        <v/>
      </c>
      <c r="F5198" s="6">
        <f>IF(AND(B5198&gt;=10,B5198&lt;=14),sel_ev_daily*sel_dayshare/5,IF(OR(B5198&gt;=22,B5198&lt;=5),sel_ev_daily*(1-sel_dayshare)/8,0))</f>
        <v/>
      </c>
    </row>
    <row r="5199">
      <c r="A5199" s="6" t="inlineStr">
        <is>
          <t>2013-02-02</t>
        </is>
      </c>
      <c r="B5199" s="6" t="n">
        <v>13</v>
      </c>
      <c r="C5199" s="6" t="n">
        <v>0.68536</v>
      </c>
      <c r="D5199" s="6" t="n">
        <v>0.26324</v>
      </c>
      <c r="E5199" s="6">
        <f>C5199*sel_scale</f>
        <v/>
      </c>
      <c r="F5199" s="6">
        <f>IF(AND(B5199&gt;=10,B5199&lt;=14),sel_ev_daily*sel_dayshare/5,IF(OR(B5199&gt;=22,B5199&lt;=5),sel_ev_daily*(1-sel_dayshare)/8,0))</f>
        <v/>
      </c>
    </row>
    <row r="5200">
      <c r="A5200" s="6" t="inlineStr">
        <is>
          <t>2013-02-02</t>
        </is>
      </c>
      <c r="B5200" s="6" t="n">
        <v>14</v>
      </c>
      <c r="C5200" s="6" t="n">
        <v>0.63162</v>
      </c>
      <c r="D5200" s="6" t="n">
        <v>0.34478</v>
      </c>
      <c r="E5200" s="6">
        <f>C5200*sel_scale</f>
        <v/>
      </c>
      <c r="F5200" s="6">
        <f>IF(AND(B5200&gt;=10,B5200&lt;=14),sel_ev_daily*sel_dayshare/5,IF(OR(B5200&gt;=22,B5200&lt;=5),sel_ev_daily*(1-sel_dayshare)/8,0))</f>
        <v/>
      </c>
    </row>
    <row r="5201">
      <c r="A5201" s="6" t="inlineStr">
        <is>
          <t>2013-02-02</t>
        </is>
      </c>
      <c r="B5201" s="6" t="n">
        <v>15</v>
      </c>
      <c r="C5201" s="6" t="n">
        <v>0.65991</v>
      </c>
      <c r="D5201" s="6" t="n">
        <v>0.26506</v>
      </c>
      <c r="E5201" s="6">
        <f>C5201*sel_scale</f>
        <v/>
      </c>
      <c r="F5201" s="6">
        <f>IF(AND(B5201&gt;=10,B5201&lt;=14),sel_ev_daily*sel_dayshare/5,IF(OR(B5201&gt;=22,B5201&lt;=5),sel_ev_daily*(1-sel_dayshare)/8,0))</f>
        <v/>
      </c>
    </row>
    <row r="5202">
      <c r="A5202" s="6" t="inlineStr">
        <is>
          <t>2013-02-02</t>
        </is>
      </c>
      <c r="B5202" s="6" t="n">
        <v>16</v>
      </c>
      <c r="C5202" s="6" t="n">
        <v>0.65984</v>
      </c>
      <c r="D5202" s="6" t="n">
        <v>0.21276</v>
      </c>
      <c r="E5202" s="6">
        <f>C5202*sel_scale</f>
        <v/>
      </c>
      <c r="F5202" s="6">
        <f>IF(AND(B5202&gt;=10,B5202&lt;=14),sel_ev_daily*sel_dayshare/5,IF(OR(B5202&gt;=22,B5202&lt;=5),sel_ev_daily*(1-sel_dayshare)/8,0))</f>
        <v/>
      </c>
    </row>
    <row r="5203">
      <c r="A5203" s="6" t="inlineStr">
        <is>
          <t>2013-02-02</t>
        </is>
      </c>
      <c r="B5203" s="6" t="n">
        <v>17</v>
      </c>
      <c r="C5203" s="6" t="n">
        <v>0.80206</v>
      </c>
      <c r="D5203" s="6" t="n">
        <v>0.12274</v>
      </c>
      <c r="E5203" s="6">
        <f>C5203*sel_scale</f>
        <v/>
      </c>
      <c r="F5203" s="6">
        <f>IF(AND(B5203&gt;=10,B5203&lt;=14),sel_ev_daily*sel_dayshare/5,IF(OR(B5203&gt;=22,B5203&lt;=5),sel_ev_daily*(1-sel_dayshare)/8,0))</f>
        <v/>
      </c>
    </row>
    <row r="5204">
      <c r="A5204" s="6" t="inlineStr">
        <is>
          <t>2013-02-02</t>
        </is>
      </c>
      <c r="B5204" s="6" t="n">
        <v>18</v>
      </c>
      <c r="C5204" s="6" t="n">
        <v>0.8434700000000001</v>
      </c>
      <c r="D5204" s="6" t="n">
        <v>0.05634</v>
      </c>
      <c r="E5204" s="6">
        <f>C5204*sel_scale</f>
        <v/>
      </c>
      <c r="F5204" s="6">
        <f>IF(AND(B5204&gt;=10,B5204&lt;=14),sel_ev_daily*sel_dayshare/5,IF(OR(B5204&gt;=22,B5204&lt;=5),sel_ev_daily*(1-sel_dayshare)/8,0))</f>
        <v/>
      </c>
    </row>
    <row r="5205">
      <c r="A5205" s="6" t="inlineStr">
        <is>
          <t>2013-02-02</t>
        </is>
      </c>
      <c r="B5205" s="6" t="n">
        <v>19</v>
      </c>
      <c r="C5205" s="6" t="n">
        <v>0.7994</v>
      </c>
      <c r="D5205" s="6" t="n">
        <v>0.00716</v>
      </c>
      <c r="E5205" s="6">
        <f>C5205*sel_scale</f>
        <v/>
      </c>
      <c r="F5205" s="6">
        <f>IF(AND(B5205&gt;=10,B5205&lt;=14),sel_ev_daily*sel_dayshare/5,IF(OR(B5205&gt;=22,B5205&lt;=5),sel_ev_daily*(1-sel_dayshare)/8,0))</f>
        <v/>
      </c>
    </row>
    <row r="5206">
      <c r="A5206" s="6" t="inlineStr">
        <is>
          <t>2013-02-02</t>
        </is>
      </c>
      <c r="B5206" s="6" t="n">
        <v>20</v>
      </c>
      <c r="C5206" s="6" t="n">
        <v>0.7589900000000001</v>
      </c>
      <c r="D5206" s="6" t="n">
        <v>4e-05</v>
      </c>
      <c r="E5206" s="6">
        <f>C5206*sel_scale</f>
        <v/>
      </c>
      <c r="F5206" s="6">
        <f>IF(AND(B5206&gt;=10,B5206&lt;=14),sel_ev_daily*sel_dayshare/5,IF(OR(B5206&gt;=22,B5206&lt;=5),sel_ev_daily*(1-sel_dayshare)/8,0))</f>
        <v/>
      </c>
    </row>
    <row r="5207">
      <c r="A5207" s="6" t="inlineStr">
        <is>
          <t>2013-02-02</t>
        </is>
      </c>
      <c r="B5207" s="6" t="n">
        <v>21</v>
      </c>
      <c r="C5207" s="6" t="n">
        <v>0.68299</v>
      </c>
      <c r="D5207" s="6" t="n">
        <v>6e-05</v>
      </c>
      <c r="E5207" s="6">
        <f>C5207*sel_scale</f>
        <v/>
      </c>
      <c r="F5207" s="6">
        <f>IF(AND(B5207&gt;=10,B5207&lt;=14),sel_ev_daily*sel_dayshare/5,IF(OR(B5207&gt;=22,B5207&lt;=5),sel_ev_daily*(1-sel_dayshare)/8,0))</f>
        <v/>
      </c>
    </row>
    <row r="5208">
      <c r="A5208" s="6" t="inlineStr">
        <is>
          <t>2013-02-02</t>
        </is>
      </c>
      <c r="B5208" s="6" t="n">
        <v>22</v>
      </c>
      <c r="C5208" s="6" t="n">
        <v>0.7145899999999999</v>
      </c>
      <c r="D5208" s="6" t="n">
        <v>0.00013</v>
      </c>
      <c r="E5208" s="6">
        <f>C5208*sel_scale</f>
        <v/>
      </c>
      <c r="F5208" s="6">
        <f>IF(AND(B5208&gt;=10,B5208&lt;=14),sel_ev_daily*sel_dayshare/5,IF(OR(B5208&gt;=22,B5208&lt;=5),sel_ev_daily*(1-sel_dayshare)/8,0))</f>
        <v/>
      </c>
    </row>
    <row r="5209">
      <c r="A5209" s="6" t="inlineStr">
        <is>
          <t>2013-02-02</t>
        </is>
      </c>
      <c r="B5209" s="6" t="n">
        <v>23</v>
      </c>
      <c r="C5209" s="6" t="n">
        <v>0.79043</v>
      </c>
      <c r="D5209" s="6" t="n">
        <v>0.00013</v>
      </c>
      <c r="E5209" s="6">
        <f>C5209*sel_scale</f>
        <v/>
      </c>
      <c r="F5209" s="6">
        <f>IF(AND(B5209&gt;=10,B5209&lt;=14),sel_ev_daily*sel_dayshare/5,IF(OR(B5209&gt;=22,B5209&lt;=5),sel_ev_daily*(1-sel_dayshare)/8,0))</f>
        <v/>
      </c>
    </row>
    <row r="5210">
      <c r="A5210" s="6" t="inlineStr">
        <is>
          <t>2013-02-03</t>
        </is>
      </c>
      <c r="B5210" s="6" t="n">
        <v>0</v>
      </c>
      <c r="C5210" s="6" t="n">
        <v>0.80765</v>
      </c>
      <c r="D5210" s="6" t="n">
        <v>6e-05</v>
      </c>
      <c r="E5210" s="6">
        <f>C5210*sel_scale</f>
        <v/>
      </c>
      <c r="F5210" s="6">
        <f>IF(AND(B5210&gt;=10,B5210&lt;=14),sel_ev_daily*sel_dayshare/5,IF(OR(B5210&gt;=22,B5210&lt;=5),sel_ev_daily*(1-sel_dayshare)/8,0))</f>
        <v/>
      </c>
    </row>
    <row r="5211">
      <c r="A5211" s="6" t="inlineStr">
        <is>
          <t>2013-02-03</t>
        </is>
      </c>
      <c r="B5211" s="6" t="n">
        <v>1</v>
      </c>
      <c r="C5211" s="6" t="n">
        <v>0.82295</v>
      </c>
      <c r="D5211" s="6" t="n">
        <v>6.999999999999999e-05</v>
      </c>
      <c r="E5211" s="6">
        <f>C5211*sel_scale</f>
        <v/>
      </c>
      <c r="F5211" s="6">
        <f>IF(AND(B5211&gt;=10,B5211&lt;=14),sel_ev_daily*sel_dayshare/5,IF(OR(B5211&gt;=22,B5211&lt;=5),sel_ev_daily*(1-sel_dayshare)/8,0))</f>
        <v/>
      </c>
    </row>
    <row r="5212">
      <c r="A5212" s="6" t="inlineStr">
        <is>
          <t>2013-02-03</t>
        </is>
      </c>
      <c r="B5212" s="6" t="n">
        <v>2</v>
      </c>
      <c r="C5212" s="6" t="n">
        <v>0.55014</v>
      </c>
      <c r="D5212" s="6" t="n">
        <v>9.000000000000001e-05</v>
      </c>
      <c r="E5212" s="6">
        <f>C5212*sel_scale</f>
        <v/>
      </c>
      <c r="F5212" s="6">
        <f>IF(AND(B5212&gt;=10,B5212&lt;=14),sel_ev_daily*sel_dayshare/5,IF(OR(B5212&gt;=22,B5212&lt;=5),sel_ev_daily*(1-sel_dayshare)/8,0))</f>
        <v/>
      </c>
    </row>
    <row r="5213">
      <c r="A5213" s="6" t="inlineStr">
        <is>
          <t>2013-02-03</t>
        </is>
      </c>
      <c r="B5213" s="6" t="n">
        <v>3</v>
      </c>
      <c r="C5213" s="6" t="n">
        <v>0.46772</v>
      </c>
      <c r="D5213" s="6" t="n">
        <v>9.000000000000001e-05</v>
      </c>
      <c r="E5213" s="6">
        <f>C5213*sel_scale</f>
        <v/>
      </c>
      <c r="F5213" s="6">
        <f>IF(AND(B5213&gt;=10,B5213&lt;=14),sel_ev_daily*sel_dayshare/5,IF(OR(B5213&gt;=22,B5213&lt;=5),sel_ev_daily*(1-sel_dayshare)/8,0))</f>
        <v/>
      </c>
    </row>
    <row r="5214">
      <c r="A5214" s="6" t="inlineStr">
        <is>
          <t>2013-02-03</t>
        </is>
      </c>
      <c r="B5214" s="6" t="n">
        <v>4</v>
      </c>
      <c r="C5214" s="6" t="n">
        <v>0.42158</v>
      </c>
      <c r="D5214" s="6" t="n">
        <v>6e-05</v>
      </c>
      <c r="E5214" s="6">
        <f>C5214*sel_scale</f>
        <v/>
      </c>
      <c r="F5214" s="6">
        <f>IF(AND(B5214&gt;=10,B5214&lt;=14),sel_ev_daily*sel_dayshare/5,IF(OR(B5214&gt;=22,B5214&lt;=5),sel_ev_daily*(1-sel_dayshare)/8,0))</f>
        <v/>
      </c>
    </row>
    <row r="5215">
      <c r="A5215" s="6" t="inlineStr">
        <is>
          <t>2013-02-03</t>
        </is>
      </c>
      <c r="B5215" s="6" t="n">
        <v>5</v>
      </c>
      <c r="C5215" s="6" t="n">
        <v>0.429</v>
      </c>
      <c r="D5215" s="6" t="n">
        <v>8.000000000000001e-05</v>
      </c>
      <c r="E5215" s="6">
        <f>C5215*sel_scale</f>
        <v/>
      </c>
      <c r="F5215" s="6">
        <f>IF(AND(B5215&gt;=10,B5215&lt;=14),sel_ev_daily*sel_dayshare/5,IF(OR(B5215&gt;=22,B5215&lt;=5),sel_ev_daily*(1-sel_dayshare)/8,0))</f>
        <v/>
      </c>
    </row>
    <row r="5216">
      <c r="A5216" s="6" t="inlineStr">
        <is>
          <t>2013-02-03</t>
        </is>
      </c>
      <c r="B5216" s="6" t="n">
        <v>6</v>
      </c>
      <c r="C5216" s="6" t="n">
        <v>0.43107</v>
      </c>
      <c r="D5216" s="6" t="n">
        <v>0.00058</v>
      </c>
      <c r="E5216" s="6">
        <f>C5216*sel_scale</f>
        <v/>
      </c>
      <c r="F5216" s="6">
        <f>IF(AND(B5216&gt;=10,B5216&lt;=14),sel_ev_daily*sel_dayshare/5,IF(OR(B5216&gt;=22,B5216&lt;=5),sel_ev_daily*(1-sel_dayshare)/8,0))</f>
        <v/>
      </c>
    </row>
    <row r="5217">
      <c r="A5217" s="6" t="inlineStr">
        <is>
          <t>2013-02-03</t>
        </is>
      </c>
      <c r="B5217" s="6" t="n">
        <v>7</v>
      </c>
      <c r="C5217" s="6" t="n">
        <v>0.5236</v>
      </c>
      <c r="D5217" s="6" t="n">
        <v>0.02807</v>
      </c>
      <c r="E5217" s="6">
        <f>C5217*sel_scale</f>
        <v/>
      </c>
      <c r="F5217" s="6">
        <f>IF(AND(B5217&gt;=10,B5217&lt;=14),sel_ev_daily*sel_dayshare/5,IF(OR(B5217&gt;=22,B5217&lt;=5),sel_ev_daily*(1-sel_dayshare)/8,0))</f>
        <v/>
      </c>
    </row>
    <row r="5218">
      <c r="A5218" s="6" t="inlineStr">
        <is>
          <t>2013-02-03</t>
        </is>
      </c>
      <c r="B5218" s="6" t="n">
        <v>8</v>
      </c>
      <c r="C5218" s="6" t="n">
        <v>0.6358</v>
      </c>
      <c r="D5218" s="6" t="n">
        <v>0.11643</v>
      </c>
      <c r="E5218" s="6">
        <f>C5218*sel_scale</f>
        <v/>
      </c>
      <c r="F5218" s="6">
        <f>IF(AND(B5218&gt;=10,B5218&lt;=14),sel_ev_daily*sel_dayshare/5,IF(OR(B5218&gt;=22,B5218&lt;=5),sel_ev_daily*(1-sel_dayshare)/8,0))</f>
        <v/>
      </c>
    </row>
    <row r="5219">
      <c r="A5219" s="6" t="inlineStr">
        <is>
          <t>2013-02-03</t>
        </is>
      </c>
      <c r="B5219" s="6" t="n">
        <v>9</v>
      </c>
      <c r="C5219" s="6" t="n">
        <v>0.74364</v>
      </c>
      <c r="D5219" s="6" t="n">
        <v>0.29784</v>
      </c>
      <c r="E5219" s="6">
        <f>C5219*sel_scale</f>
        <v/>
      </c>
      <c r="F5219" s="6">
        <f>IF(AND(B5219&gt;=10,B5219&lt;=14),sel_ev_daily*sel_dayshare/5,IF(OR(B5219&gt;=22,B5219&lt;=5),sel_ev_daily*(1-sel_dayshare)/8,0))</f>
        <v/>
      </c>
    </row>
    <row r="5220">
      <c r="A5220" s="6" t="inlineStr">
        <is>
          <t>2013-02-03</t>
        </is>
      </c>
      <c r="B5220" s="6" t="n">
        <v>10</v>
      </c>
      <c r="C5220" s="6" t="n">
        <v>0.78967</v>
      </c>
      <c r="D5220" s="6" t="n">
        <v>0.39622</v>
      </c>
      <c r="E5220" s="6">
        <f>C5220*sel_scale</f>
        <v/>
      </c>
      <c r="F5220" s="6">
        <f>IF(AND(B5220&gt;=10,B5220&lt;=14),sel_ev_daily*sel_dayshare/5,IF(OR(B5220&gt;=22,B5220&lt;=5),sel_ev_daily*(1-sel_dayshare)/8,0))</f>
        <v/>
      </c>
    </row>
    <row r="5221">
      <c r="A5221" s="6" t="inlineStr">
        <is>
          <t>2013-02-03</t>
        </is>
      </c>
      <c r="B5221" s="6" t="n">
        <v>11</v>
      </c>
      <c r="C5221" s="6" t="n">
        <v>0.7254</v>
      </c>
      <c r="D5221" s="6" t="n">
        <v>0.49161</v>
      </c>
      <c r="E5221" s="6">
        <f>C5221*sel_scale</f>
        <v/>
      </c>
      <c r="F5221" s="6">
        <f>IF(AND(B5221&gt;=10,B5221&lt;=14),sel_ev_daily*sel_dayshare/5,IF(OR(B5221&gt;=22,B5221&lt;=5),sel_ev_daily*(1-sel_dayshare)/8,0))</f>
        <v/>
      </c>
    </row>
    <row r="5222">
      <c r="A5222" s="6" t="inlineStr">
        <is>
          <t>2013-02-03</t>
        </is>
      </c>
      <c r="B5222" s="6" t="n">
        <v>12</v>
      </c>
      <c r="C5222" s="6" t="n">
        <v>0.69977</v>
      </c>
      <c r="D5222" s="6" t="n">
        <v>0.49277</v>
      </c>
      <c r="E5222" s="6">
        <f>C5222*sel_scale</f>
        <v/>
      </c>
      <c r="F5222" s="6">
        <f>IF(AND(B5222&gt;=10,B5222&lt;=14),sel_ev_daily*sel_dayshare/5,IF(OR(B5222&gt;=22,B5222&lt;=5),sel_ev_daily*(1-sel_dayshare)/8,0))</f>
        <v/>
      </c>
    </row>
    <row r="5223">
      <c r="A5223" s="6" t="inlineStr">
        <is>
          <t>2013-02-03</t>
        </is>
      </c>
      <c r="B5223" s="6" t="n">
        <v>13</v>
      </c>
      <c r="C5223" s="6" t="n">
        <v>0.67189</v>
      </c>
      <c r="D5223" s="6" t="n">
        <v>0.54456</v>
      </c>
      <c r="E5223" s="6">
        <f>C5223*sel_scale</f>
        <v/>
      </c>
      <c r="F5223" s="6">
        <f>IF(AND(B5223&gt;=10,B5223&lt;=14),sel_ev_daily*sel_dayshare/5,IF(OR(B5223&gt;=22,B5223&lt;=5),sel_ev_daily*(1-sel_dayshare)/8,0))</f>
        <v/>
      </c>
    </row>
    <row r="5224">
      <c r="A5224" s="6" t="inlineStr">
        <is>
          <t>2013-02-03</t>
        </is>
      </c>
      <c r="B5224" s="6" t="n">
        <v>14</v>
      </c>
      <c r="C5224" s="6" t="n">
        <v>0.60741</v>
      </c>
      <c r="D5224" s="6" t="n">
        <v>0.46483</v>
      </c>
      <c r="E5224" s="6">
        <f>C5224*sel_scale</f>
        <v/>
      </c>
      <c r="F5224" s="6">
        <f>IF(AND(B5224&gt;=10,B5224&lt;=14),sel_ev_daily*sel_dayshare/5,IF(OR(B5224&gt;=22,B5224&lt;=5),sel_ev_daily*(1-sel_dayshare)/8,0))</f>
        <v/>
      </c>
    </row>
    <row r="5225">
      <c r="A5225" s="6" t="inlineStr">
        <is>
          <t>2013-02-03</t>
        </is>
      </c>
      <c r="B5225" s="6" t="n">
        <v>15</v>
      </c>
      <c r="C5225" s="6" t="n">
        <v>0.61922</v>
      </c>
      <c r="D5225" s="6" t="n">
        <v>0.43079</v>
      </c>
      <c r="E5225" s="6">
        <f>C5225*sel_scale</f>
        <v/>
      </c>
      <c r="F5225" s="6">
        <f>IF(AND(B5225&gt;=10,B5225&lt;=14),sel_ev_daily*sel_dayshare/5,IF(OR(B5225&gt;=22,B5225&lt;=5),sel_ev_daily*(1-sel_dayshare)/8,0))</f>
        <v/>
      </c>
    </row>
    <row r="5226">
      <c r="A5226" s="6" t="inlineStr">
        <is>
          <t>2013-02-03</t>
        </is>
      </c>
      <c r="B5226" s="6" t="n">
        <v>16</v>
      </c>
      <c r="C5226" s="6" t="n">
        <v>0.65046</v>
      </c>
      <c r="D5226" s="6" t="n">
        <v>0.34766</v>
      </c>
      <c r="E5226" s="6">
        <f>C5226*sel_scale</f>
        <v/>
      </c>
      <c r="F5226" s="6">
        <f>IF(AND(B5226&gt;=10,B5226&lt;=14),sel_ev_daily*sel_dayshare/5,IF(OR(B5226&gt;=22,B5226&lt;=5),sel_ev_daily*(1-sel_dayshare)/8,0))</f>
        <v/>
      </c>
    </row>
    <row r="5227">
      <c r="A5227" s="6" t="inlineStr">
        <is>
          <t>2013-02-03</t>
        </is>
      </c>
      <c r="B5227" s="6" t="n">
        <v>17</v>
      </c>
      <c r="C5227" s="6" t="n">
        <v>0.76568</v>
      </c>
      <c r="D5227" s="6" t="n">
        <v>0.21138</v>
      </c>
      <c r="E5227" s="6">
        <f>C5227*sel_scale</f>
        <v/>
      </c>
      <c r="F5227" s="6">
        <f>IF(AND(B5227&gt;=10,B5227&lt;=14),sel_ev_daily*sel_dayshare/5,IF(OR(B5227&gt;=22,B5227&lt;=5),sel_ev_daily*(1-sel_dayshare)/8,0))</f>
        <v/>
      </c>
    </row>
    <row r="5228">
      <c r="A5228" s="6" t="inlineStr">
        <is>
          <t>2013-02-03</t>
        </is>
      </c>
      <c r="B5228" s="6" t="n">
        <v>18</v>
      </c>
      <c r="C5228" s="6" t="n">
        <v>0.81407</v>
      </c>
      <c r="D5228" s="6" t="n">
        <v>0.09198000000000001</v>
      </c>
      <c r="E5228" s="6">
        <f>C5228*sel_scale</f>
        <v/>
      </c>
      <c r="F5228" s="6">
        <f>IF(AND(B5228&gt;=10,B5228&lt;=14),sel_ev_daily*sel_dayshare/5,IF(OR(B5228&gt;=22,B5228&lt;=5),sel_ev_daily*(1-sel_dayshare)/8,0))</f>
        <v/>
      </c>
    </row>
    <row r="5229">
      <c r="A5229" s="6" t="inlineStr">
        <is>
          <t>2013-02-03</t>
        </is>
      </c>
      <c r="B5229" s="6" t="n">
        <v>19</v>
      </c>
      <c r="C5229" s="6" t="n">
        <v>0.78004</v>
      </c>
      <c r="D5229" s="6" t="n">
        <v>0.01042</v>
      </c>
      <c r="E5229" s="6">
        <f>C5229*sel_scale</f>
        <v/>
      </c>
      <c r="F5229" s="6">
        <f>IF(AND(B5229&gt;=10,B5229&lt;=14),sel_ev_daily*sel_dayshare/5,IF(OR(B5229&gt;=22,B5229&lt;=5),sel_ev_daily*(1-sel_dayshare)/8,0))</f>
        <v/>
      </c>
    </row>
    <row r="5230">
      <c r="A5230" s="6" t="inlineStr">
        <is>
          <t>2013-02-03</t>
        </is>
      </c>
      <c r="B5230" s="6" t="n">
        <v>20</v>
      </c>
      <c r="C5230" s="6" t="n">
        <v>0.82308</v>
      </c>
      <c r="D5230" s="6" t="n">
        <v>5e-05</v>
      </c>
      <c r="E5230" s="6">
        <f>C5230*sel_scale</f>
        <v/>
      </c>
      <c r="F5230" s="6">
        <f>IF(AND(B5230&gt;=10,B5230&lt;=14),sel_ev_daily*sel_dayshare/5,IF(OR(B5230&gt;=22,B5230&lt;=5),sel_ev_daily*(1-sel_dayshare)/8,0))</f>
        <v/>
      </c>
    </row>
    <row r="5231">
      <c r="A5231" s="6" t="inlineStr">
        <is>
          <t>2013-02-03</t>
        </is>
      </c>
      <c r="B5231" s="6" t="n">
        <v>21</v>
      </c>
      <c r="C5231" s="6" t="n">
        <v>0.72068</v>
      </c>
      <c r="D5231" s="6" t="n">
        <v>0.0001</v>
      </c>
      <c r="E5231" s="6">
        <f>C5231*sel_scale</f>
        <v/>
      </c>
      <c r="F5231" s="6">
        <f>IF(AND(B5231&gt;=10,B5231&lt;=14),sel_ev_daily*sel_dayshare/5,IF(OR(B5231&gt;=22,B5231&lt;=5),sel_ev_daily*(1-sel_dayshare)/8,0))</f>
        <v/>
      </c>
    </row>
    <row r="5232">
      <c r="A5232" s="6" t="inlineStr">
        <is>
          <t>2013-02-03</t>
        </is>
      </c>
      <c r="B5232" s="6" t="n">
        <v>22</v>
      </c>
      <c r="C5232" s="6" t="n">
        <v>0.69587</v>
      </c>
      <c r="D5232" s="6" t="n">
        <v>0.00013</v>
      </c>
      <c r="E5232" s="6">
        <f>C5232*sel_scale</f>
        <v/>
      </c>
      <c r="F5232" s="6">
        <f>IF(AND(B5232&gt;=10,B5232&lt;=14),sel_ev_daily*sel_dayshare/5,IF(OR(B5232&gt;=22,B5232&lt;=5),sel_ev_daily*(1-sel_dayshare)/8,0))</f>
        <v/>
      </c>
    </row>
    <row r="5233">
      <c r="A5233" s="6" t="inlineStr">
        <is>
          <t>2013-02-03</t>
        </is>
      </c>
      <c r="B5233" s="6" t="n">
        <v>23</v>
      </c>
      <c r="C5233" s="6" t="n">
        <v>0.70229</v>
      </c>
      <c r="D5233" s="6" t="n">
        <v>0.0001</v>
      </c>
      <c r="E5233" s="6">
        <f>C5233*sel_scale</f>
        <v/>
      </c>
      <c r="F5233" s="6">
        <f>IF(AND(B5233&gt;=10,B5233&lt;=14),sel_ev_daily*sel_dayshare/5,IF(OR(B5233&gt;=22,B5233&lt;=5),sel_ev_daily*(1-sel_dayshare)/8,0))</f>
        <v/>
      </c>
    </row>
    <row r="5234">
      <c r="A5234" s="6" t="inlineStr">
        <is>
          <t>2013-02-04</t>
        </is>
      </c>
      <c r="B5234" s="6" t="n">
        <v>0</v>
      </c>
      <c r="C5234" s="6" t="n">
        <v>0.75918</v>
      </c>
      <c r="D5234" s="6" t="n">
        <v>0.00011</v>
      </c>
      <c r="E5234" s="6">
        <f>C5234*sel_scale</f>
        <v/>
      </c>
      <c r="F5234" s="6">
        <f>IF(AND(B5234&gt;=10,B5234&lt;=14),sel_ev_daily*sel_dayshare/5,IF(OR(B5234&gt;=22,B5234&lt;=5),sel_ev_daily*(1-sel_dayshare)/8,0))</f>
        <v/>
      </c>
    </row>
    <row r="5235">
      <c r="A5235" s="6" t="inlineStr">
        <is>
          <t>2013-02-04</t>
        </is>
      </c>
      <c r="B5235" s="6" t="n">
        <v>1</v>
      </c>
      <c r="C5235" s="6" t="n">
        <v>0.82077</v>
      </c>
      <c r="D5235" s="6" t="n">
        <v>8.000000000000001e-05</v>
      </c>
      <c r="E5235" s="6">
        <f>C5235*sel_scale</f>
        <v/>
      </c>
      <c r="F5235" s="6">
        <f>IF(AND(B5235&gt;=10,B5235&lt;=14),sel_ev_daily*sel_dayshare/5,IF(OR(B5235&gt;=22,B5235&lt;=5),sel_ev_daily*(1-sel_dayshare)/8,0))</f>
        <v/>
      </c>
    </row>
    <row r="5236">
      <c r="A5236" s="6" t="inlineStr">
        <is>
          <t>2013-02-04</t>
        </is>
      </c>
      <c r="B5236" s="6" t="n">
        <v>2</v>
      </c>
      <c r="C5236" s="6" t="n">
        <v>0.55769</v>
      </c>
      <c r="D5236" s="6" t="n">
        <v>8.000000000000001e-05</v>
      </c>
      <c r="E5236" s="6">
        <f>C5236*sel_scale</f>
        <v/>
      </c>
      <c r="F5236" s="6">
        <f>IF(AND(B5236&gt;=10,B5236&lt;=14),sel_ev_daily*sel_dayshare/5,IF(OR(B5236&gt;=22,B5236&lt;=5),sel_ev_daily*(1-sel_dayshare)/8,0))</f>
        <v/>
      </c>
    </row>
    <row r="5237">
      <c r="A5237" s="6" t="inlineStr">
        <is>
          <t>2013-02-04</t>
        </is>
      </c>
      <c r="B5237" s="6" t="n">
        <v>3</v>
      </c>
      <c r="C5237" s="6" t="n">
        <v>0.43052</v>
      </c>
      <c r="D5237" s="6" t="n">
        <v>5e-05</v>
      </c>
      <c r="E5237" s="6">
        <f>C5237*sel_scale</f>
        <v/>
      </c>
      <c r="F5237" s="6">
        <f>IF(AND(B5237&gt;=10,B5237&lt;=14),sel_ev_daily*sel_dayshare/5,IF(OR(B5237&gt;=22,B5237&lt;=5),sel_ev_daily*(1-sel_dayshare)/8,0))</f>
        <v/>
      </c>
    </row>
    <row r="5238">
      <c r="A5238" s="6" t="inlineStr">
        <is>
          <t>2013-02-04</t>
        </is>
      </c>
      <c r="B5238" s="6" t="n">
        <v>4</v>
      </c>
      <c r="C5238" s="6" t="n">
        <v>0.39149</v>
      </c>
      <c r="D5238" s="6" t="n">
        <v>0.00012</v>
      </c>
      <c r="E5238" s="6">
        <f>C5238*sel_scale</f>
        <v/>
      </c>
      <c r="F5238" s="6">
        <f>IF(AND(B5238&gt;=10,B5238&lt;=14),sel_ev_daily*sel_dayshare/5,IF(OR(B5238&gt;=22,B5238&lt;=5),sel_ev_daily*(1-sel_dayshare)/8,0))</f>
        <v/>
      </c>
    </row>
    <row r="5239">
      <c r="A5239" s="6" t="inlineStr">
        <is>
          <t>2013-02-04</t>
        </is>
      </c>
      <c r="B5239" s="6" t="n">
        <v>5</v>
      </c>
      <c r="C5239" s="6" t="n">
        <v>0.40962</v>
      </c>
      <c r="D5239" s="6" t="n">
        <v>5e-05</v>
      </c>
      <c r="E5239" s="6">
        <f>C5239*sel_scale</f>
        <v/>
      </c>
      <c r="F5239" s="6">
        <f>IF(AND(B5239&gt;=10,B5239&lt;=14),sel_ev_daily*sel_dayshare/5,IF(OR(B5239&gt;=22,B5239&lt;=5),sel_ev_daily*(1-sel_dayshare)/8,0))</f>
        <v/>
      </c>
    </row>
    <row r="5240">
      <c r="A5240" s="6" t="inlineStr">
        <is>
          <t>2013-02-04</t>
        </is>
      </c>
      <c r="B5240" s="6" t="n">
        <v>6</v>
      </c>
      <c r="C5240" s="6" t="n">
        <v>0.56999</v>
      </c>
      <c r="D5240" s="6" t="n">
        <v>0.00363</v>
      </c>
      <c r="E5240" s="6">
        <f>C5240*sel_scale</f>
        <v/>
      </c>
      <c r="F5240" s="6">
        <f>IF(AND(B5240&gt;=10,B5240&lt;=14),sel_ev_daily*sel_dayshare/5,IF(OR(B5240&gt;=22,B5240&lt;=5),sel_ev_daily*(1-sel_dayshare)/8,0))</f>
        <v/>
      </c>
    </row>
    <row r="5241">
      <c r="A5241" s="6" t="inlineStr">
        <is>
          <t>2013-02-04</t>
        </is>
      </c>
      <c r="B5241" s="6" t="n">
        <v>7</v>
      </c>
      <c r="C5241" s="6" t="n">
        <v>0.63517</v>
      </c>
      <c r="D5241" s="6" t="n">
        <v>0.07121</v>
      </c>
      <c r="E5241" s="6">
        <f>C5241*sel_scale</f>
        <v/>
      </c>
      <c r="F5241" s="6">
        <f>IF(AND(B5241&gt;=10,B5241&lt;=14),sel_ev_daily*sel_dayshare/5,IF(OR(B5241&gt;=22,B5241&lt;=5),sel_ev_daily*(1-sel_dayshare)/8,0))</f>
        <v/>
      </c>
    </row>
    <row r="5242">
      <c r="A5242" s="6" t="inlineStr">
        <is>
          <t>2013-02-04</t>
        </is>
      </c>
      <c r="B5242" s="6" t="n">
        <v>8</v>
      </c>
      <c r="C5242" s="6" t="n">
        <v>0.54866</v>
      </c>
      <c r="D5242" s="6" t="n">
        <v>0.19559</v>
      </c>
      <c r="E5242" s="6">
        <f>C5242*sel_scale</f>
        <v/>
      </c>
      <c r="F5242" s="6">
        <f>IF(AND(B5242&gt;=10,B5242&lt;=14),sel_ev_daily*sel_dayshare/5,IF(OR(B5242&gt;=22,B5242&lt;=5),sel_ev_daily*(1-sel_dayshare)/8,0))</f>
        <v/>
      </c>
    </row>
    <row r="5243">
      <c r="A5243" s="6" t="inlineStr">
        <is>
          <t>2013-02-04</t>
        </is>
      </c>
      <c r="B5243" s="6" t="n">
        <v>9</v>
      </c>
      <c r="C5243" s="6" t="n">
        <v>0.52796</v>
      </c>
      <c r="D5243" s="6" t="n">
        <v>0.30742</v>
      </c>
      <c r="E5243" s="6">
        <f>C5243*sel_scale</f>
        <v/>
      </c>
      <c r="F5243" s="6">
        <f>IF(AND(B5243&gt;=10,B5243&lt;=14),sel_ev_daily*sel_dayshare/5,IF(OR(B5243&gt;=22,B5243&lt;=5),sel_ev_daily*(1-sel_dayshare)/8,0))</f>
        <v/>
      </c>
    </row>
    <row r="5244">
      <c r="A5244" s="6" t="inlineStr">
        <is>
          <t>2013-02-04</t>
        </is>
      </c>
      <c r="B5244" s="6" t="n">
        <v>10</v>
      </c>
      <c r="C5244" s="6" t="n">
        <v>0.5490699999999999</v>
      </c>
      <c r="D5244" s="6" t="n">
        <v>0.44581</v>
      </c>
      <c r="E5244" s="6">
        <f>C5244*sel_scale</f>
        <v/>
      </c>
      <c r="F5244" s="6">
        <f>IF(AND(B5244&gt;=10,B5244&lt;=14),sel_ev_daily*sel_dayshare/5,IF(OR(B5244&gt;=22,B5244&lt;=5),sel_ev_daily*(1-sel_dayshare)/8,0))</f>
        <v/>
      </c>
    </row>
    <row r="5245">
      <c r="A5245" s="6" t="inlineStr">
        <is>
          <t>2013-02-04</t>
        </is>
      </c>
      <c r="B5245" s="6" t="n">
        <v>11</v>
      </c>
      <c r="C5245" s="6" t="n">
        <v>0.55282</v>
      </c>
      <c r="D5245" s="6" t="n">
        <v>0.6364</v>
      </c>
      <c r="E5245" s="6">
        <f>C5245*sel_scale</f>
        <v/>
      </c>
      <c r="F5245" s="6">
        <f>IF(AND(B5245&gt;=10,B5245&lt;=14),sel_ev_daily*sel_dayshare/5,IF(OR(B5245&gt;=22,B5245&lt;=5),sel_ev_daily*(1-sel_dayshare)/8,0))</f>
        <v/>
      </c>
    </row>
    <row r="5246">
      <c r="A5246" s="6" t="inlineStr">
        <is>
          <t>2013-02-04</t>
        </is>
      </c>
      <c r="B5246" s="6" t="n">
        <v>12</v>
      </c>
      <c r="C5246" s="6" t="n">
        <v>0.52064</v>
      </c>
      <c r="D5246" s="6" t="n">
        <v>0.74168</v>
      </c>
      <c r="E5246" s="6">
        <f>C5246*sel_scale</f>
        <v/>
      </c>
      <c r="F5246" s="6">
        <f>IF(AND(B5246&gt;=10,B5246&lt;=14),sel_ev_daily*sel_dayshare/5,IF(OR(B5246&gt;=22,B5246&lt;=5),sel_ev_daily*(1-sel_dayshare)/8,0))</f>
        <v/>
      </c>
    </row>
    <row r="5247">
      <c r="A5247" s="6" t="inlineStr">
        <is>
          <t>2013-02-04</t>
        </is>
      </c>
      <c r="B5247" s="6" t="n">
        <v>13</v>
      </c>
      <c r="C5247" s="6" t="n">
        <v>0.52476</v>
      </c>
      <c r="D5247" s="6" t="n">
        <v>0.72551</v>
      </c>
      <c r="E5247" s="6">
        <f>C5247*sel_scale</f>
        <v/>
      </c>
      <c r="F5247" s="6">
        <f>IF(AND(B5247&gt;=10,B5247&lt;=14),sel_ev_daily*sel_dayshare/5,IF(OR(B5247&gt;=22,B5247&lt;=5),sel_ev_daily*(1-sel_dayshare)/8,0))</f>
        <v/>
      </c>
    </row>
    <row r="5248">
      <c r="A5248" s="6" t="inlineStr">
        <is>
          <t>2013-02-04</t>
        </is>
      </c>
      <c r="B5248" s="6" t="n">
        <v>14</v>
      </c>
      <c r="C5248" s="6" t="n">
        <v>0.47827</v>
      </c>
      <c r="D5248" s="6" t="n">
        <v>0.64596</v>
      </c>
      <c r="E5248" s="6">
        <f>C5248*sel_scale</f>
        <v/>
      </c>
      <c r="F5248" s="6">
        <f>IF(AND(B5248&gt;=10,B5248&lt;=14),sel_ev_daily*sel_dayshare/5,IF(OR(B5248&gt;=22,B5248&lt;=5),sel_ev_daily*(1-sel_dayshare)/8,0))</f>
        <v/>
      </c>
    </row>
    <row r="5249">
      <c r="A5249" s="6" t="inlineStr">
        <is>
          <t>2013-02-04</t>
        </is>
      </c>
      <c r="B5249" s="6" t="n">
        <v>15</v>
      </c>
      <c r="C5249" s="6" t="n">
        <v>0.48874</v>
      </c>
      <c r="D5249" s="6" t="n">
        <v>0.49346</v>
      </c>
      <c r="E5249" s="6">
        <f>C5249*sel_scale</f>
        <v/>
      </c>
      <c r="F5249" s="6">
        <f>IF(AND(B5249&gt;=10,B5249&lt;=14),sel_ev_daily*sel_dayshare/5,IF(OR(B5249&gt;=22,B5249&lt;=5),sel_ev_daily*(1-sel_dayshare)/8,0))</f>
        <v/>
      </c>
    </row>
    <row r="5250">
      <c r="A5250" s="6" t="inlineStr">
        <is>
          <t>2013-02-04</t>
        </is>
      </c>
      <c r="B5250" s="6" t="n">
        <v>16</v>
      </c>
      <c r="C5250" s="6" t="n">
        <v>0.54195</v>
      </c>
      <c r="D5250" s="6" t="n">
        <v>0.37763</v>
      </c>
      <c r="E5250" s="6">
        <f>C5250*sel_scale</f>
        <v/>
      </c>
      <c r="F5250" s="6">
        <f>IF(AND(B5250&gt;=10,B5250&lt;=14),sel_ev_daily*sel_dayshare/5,IF(OR(B5250&gt;=22,B5250&lt;=5),sel_ev_daily*(1-sel_dayshare)/8,0))</f>
        <v/>
      </c>
    </row>
    <row r="5251">
      <c r="A5251" s="6" t="inlineStr">
        <is>
          <t>2013-02-04</t>
        </is>
      </c>
      <c r="B5251" s="6" t="n">
        <v>17</v>
      </c>
      <c r="C5251" s="6" t="n">
        <v>0.71334</v>
      </c>
      <c r="D5251" s="6" t="n">
        <v>0.2432</v>
      </c>
      <c r="E5251" s="6">
        <f>C5251*sel_scale</f>
        <v/>
      </c>
      <c r="F5251" s="6">
        <f>IF(AND(B5251&gt;=10,B5251&lt;=14),sel_ev_daily*sel_dayshare/5,IF(OR(B5251&gt;=22,B5251&lt;=5),sel_ev_daily*(1-sel_dayshare)/8,0))</f>
        <v/>
      </c>
    </row>
    <row r="5252">
      <c r="A5252" s="6" t="inlineStr">
        <is>
          <t>2013-02-04</t>
        </is>
      </c>
      <c r="B5252" s="6" t="n">
        <v>18</v>
      </c>
      <c r="C5252" s="6" t="n">
        <v>0.7854100000000001</v>
      </c>
      <c r="D5252" s="6" t="n">
        <v>0.09615</v>
      </c>
      <c r="E5252" s="6">
        <f>C5252*sel_scale</f>
        <v/>
      </c>
      <c r="F5252" s="6">
        <f>IF(AND(B5252&gt;=10,B5252&lt;=14),sel_ev_daily*sel_dayshare/5,IF(OR(B5252&gt;=22,B5252&lt;=5),sel_ev_daily*(1-sel_dayshare)/8,0))</f>
        <v/>
      </c>
    </row>
    <row r="5253">
      <c r="A5253" s="6" t="inlineStr">
        <is>
          <t>2013-02-04</t>
        </is>
      </c>
      <c r="B5253" s="6" t="n">
        <v>19</v>
      </c>
      <c r="C5253" s="6" t="n">
        <v>0.74131</v>
      </c>
      <c r="D5253" s="6" t="n">
        <v>0.01147</v>
      </c>
      <c r="E5253" s="6">
        <f>C5253*sel_scale</f>
        <v/>
      </c>
      <c r="F5253" s="6">
        <f>IF(AND(B5253&gt;=10,B5253&lt;=14),sel_ev_daily*sel_dayshare/5,IF(OR(B5253&gt;=22,B5253&lt;=5),sel_ev_daily*(1-sel_dayshare)/8,0))</f>
        <v/>
      </c>
    </row>
    <row r="5254">
      <c r="A5254" s="6" t="inlineStr">
        <is>
          <t>2013-02-04</t>
        </is>
      </c>
      <c r="B5254" s="6" t="n">
        <v>20</v>
      </c>
      <c r="C5254" s="6" t="n">
        <v>0.7611</v>
      </c>
      <c r="D5254" s="6" t="n">
        <v>0.00014</v>
      </c>
      <c r="E5254" s="6">
        <f>C5254*sel_scale</f>
        <v/>
      </c>
      <c r="F5254" s="6">
        <f>IF(AND(B5254&gt;=10,B5254&lt;=14),sel_ev_daily*sel_dayshare/5,IF(OR(B5254&gt;=22,B5254&lt;=5),sel_ev_daily*(1-sel_dayshare)/8,0))</f>
        <v/>
      </c>
    </row>
    <row r="5255">
      <c r="A5255" s="6" t="inlineStr">
        <is>
          <t>2013-02-04</t>
        </is>
      </c>
      <c r="B5255" s="6" t="n">
        <v>21</v>
      </c>
      <c r="C5255" s="6" t="n">
        <v>0.70094</v>
      </c>
      <c r="D5255" s="6" t="n">
        <v>2e-05</v>
      </c>
      <c r="E5255" s="6">
        <f>C5255*sel_scale</f>
        <v/>
      </c>
      <c r="F5255" s="6">
        <f>IF(AND(B5255&gt;=10,B5255&lt;=14),sel_ev_daily*sel_dayshare/5,IF(OR(B5255&gt;=22,B5255&lt;=5),sel_ev_daily*(1-sel_dayshare)/8,0))</f>
        <v/>
      </c>
    </row>
    <row r="5256">
      <c r="A5256" s="6" t="inlineStr">
        <is>
          <t>2013-02-04</t>
        </is>
      </c>
      <c r="B5256" s="6" t="n">
        <v>22</v>
      </c>
      <c r="C5256" s="6" t="n">
        <v>0.73778</v>
      </c>
      <c r="D5256" s="6" t="n">
        <v>9.000000000000001e-05</v>
      </c>
      <c r="E5256" s="6">
        <f>C5256*sel_scale</f>
        <v/>
      </c>
      <c r="F5256" s="6">
        <f>IF(AND(B5256&gt;=10,B5256&lt;=14),sel_ev_daily*sel_dayshare/5,IF(OR(B5256&gt;=22,B5256&lt;=5),sel_ev_daily*(1-sel_dayshare)/8,0))</f>
        <v/>
      </c>
    </row>
    <row r="5257">
      <c r="A5257" s="6" t="inlineStr">
        <is>
          <t>2013-02-04</t>
        </is>
      </c>
      <c r="B5257" s="6" t="n">
        <v>23</v>
      </c>
      <c r="C5257" s="6" t="n">
        <v>0.69333</v>
      </c>
      <c r="D5257" s="6" t="n">
        <v>6e-05</v>
      </c>
      <c r="E5257" s="6">
        <f>C5257*sel_scale</f>
        <v/>
      </c>
      <c r="F5257" s="6">
        <f>IF(AND(B5257&gt;=10,B5257&lt;=14),sel_ev_daily*sel_dayshare/5,IF(OR(B5257&gt;=22,B5257&lt;=5),sel_ev_daily*(1-sel_dayshare)/8,0))</f>
        <v/>
      </c>
    </row>
    <row r="5258">
      <c r="A5258" s="6" t="inlineStr">
        <is>
          <t>2013-02-05</t>
        </is>
      </c>
      <c r="B5258" s="6" t="n">
        <v>0</v>
      </c>
      <c r="C5258" s="6" t="n">
        <v>0.75905</v>
      </c>
      <c r="D5258" s="6" t="n">
        <v>5e-05</v>
      </c>
      <c r="E5258" s="6">
        <f>C5258*sel_scale</f>
        <v/>
      </c>
      <c r="F5258" s="6">
        <f>IF(AND(B5258&gt;=10,B5258&lt;=14),sel_ev_daily*sel_dayshare/5,IF(OR(B5258&gt;=22,B5258&lt;=5),sel_ev_daily*(1-sel_dayshare)/8,0))</f>
        <v/>
      </c>
    </row>
    <row r="5259">
      <c r="A5259" s="6" t="inlineStr">
        <is>
          <t>2013-02-05</t>
        </is>
      </c>
      <c r="B5259" s="6" t="n">
        <v>1</v>
      </c>
      <c r="C5259" s="6" t="n">
        <v>0.79145</v>
      </c>
      <c r="D5259" s="6" t="n">
        <v>2e-05</v>
      </c>
      <c r="E5259" s="6">
        <f>C5259*sel_scale</f>
        <v/>
      </c>
      <c r="F5259" s="6">
        <f>IF(AND(B5259&gt;=10,B5259&lt;=14),sel_ev_daily*sel_dayshare/5,IF(OR(B5259&gt;=22,B5259&lt;=5),sel_ev_daily*(1-sel_dayshare)/8,0))</f>
        <v/>
      </c>
    </row>
    <row r="5260">
      <c r="A5260" s="6" t="inlineStr">
        <is>
          <t>2013-02-05</t>
        </is>
      </c>
      <c r="B5260" s="6" t="n">
        <v>2</v>
      </c>
      <c r="C5260" s="6" t="n">
        <v>0.50359</v>
      </c>
      <c r="D5260" s="6" t="n">
        <v>6e-05</v>
      </c>
      <c r="E5260" s="6">
        <f>C5260*sel_scale</f>
        <v/>
      </c>
      <c r="F5260" s="6">
        <f>IF(AND(B5260&gt;=10,B5260&lt;=14),sel_ev_daily*sel_dayshare/5,IF(OR(B5260&gt;=22,B5260&lt;=5),sel_ev_daily*(1-sel_dayshare)/8,0))</f>
        <v/>
      </c>
    </row>
    <row r="5261">
      <c r="A5261" s="6" t="inlineStr">
        <is>
          <t>2013-02-05</t>
        </is>
      </c>
      <c r="B5261" s="6" t="n">
        <v>3</v>
      </c>
      <c r="C5261" s="6" t="n">
        <v>0.39051</v>
      </c>
      <c r="D5261" s="6" t="n">
        <v>0.00011</v>
      </c>
      <c r="E5261" s="6">
        <f>C5261*sel_scale</f>
        <v/>
      </c>
      <c r="F5261" s="6">
        <f>IF(AND(B5261&gt;=10,B5261&lt;=14),sel_ev_daily*sel_dayshare/5,IF(OR(B5261&gt;=22,B5261&lt;=5),sel_ev_daily*(1-sel_dayshare)/8,0))</f>
        <v/>
      </c>
    </row>
    <row r="5262">
      <c r="A5262" s="6" t="inlineStr">
        <is>
          <t>2013-02-05</t>
        </is>
      </c>
      <c r="B5262" s="6" t="n">
        <v>4</v>
      </c>
      <c r="C5262" s="6" t="n">
        <v>0.39966</v>
      </c>
      <c r="D5262" s="6" t="n">
        <v>0.00014</v>
      </c>
      <c r="E5262" s="6">
        <f>C5262*sel_scale</f>
        <v/>
      </c>
      <c r="F5262" s="6">
        <f>IF(AND(B5262&gt;=10,B5262&lt;=14),sel_ev_daily*sel_dayshare/5,IF(OR(B5262&gt;=22,B5262&lt;=5),sel_ev_daily*(1-sel_dayshare)/8,0))</f>
        <v/>
      </c>
    </row>
    <row r="5263">
      <c r="A5263" s="6" t="inlineStr">
        <is>
          <t>2013-02-05</t>
        </is>
      </c>
      <c r="B5263" s="6" t="n">
        <v>5</v>
      </c>
      <c r="C5263" s="6" t="n">
        <v>0.45179</v>
      </c>
      <c r="D5263" s="6" t="n">
        <v>6e-05</v>
      </c>
      <c r="E5263" s="6">
        <f>C5263*sel_scale</f>
        <v/>
      </c>
      <c r="F5263" s="6">
        <f>IF(AND(B5263&gt;=10,B5263&lt;=14),sel_ev_daily*sel_dayshare/5,IF(OR(B5263&gt;=22,B5263&lt;=5),sel_ev_daily*(1-sel_dayshare)/8,0))</f>
        <v/>
      </c>
    </row>
    <row r="5264">
      <c r="A5264" s="6" t="inlineStr">
        <is>
          <t>2013-02-05</t>
        </is>
      </c>
      <c r="B5264" s="6" t="n">
        <v>6</v>
      </c>
      <c r="C5264" s="6" t="n">
        <v>0.5436800000000001</v>
      </c>
      <c r="D5264" s="6" t="n">
        <v>0.00192</v>
      </c>
      <c r="E5264" s="6">
        <f>C5264*sel_scale</f>
        <v/>
      </c>
      <c r="F5264" s="6">
        <f>IF(AND(B5264&gt;=10,B5264&lt;=14),sel_ev_daily*sel_dayshare/5,IF(OR(B5264&gt;=22,B5264&lt;=5),sel_ev_daily*(1-sel_dayshare)/8,0))</f>
        <v/>
      </c>
    </row>
    <row r="5265">
      <c r="A5265" s="6" t="inlineStr">
        <is>
          <t>2013-02-05</t>
        </is>
      </c>
      <c r="B5265" s="6" t="n">
        <v>7</v>
      </c>
      <c r="C5265" s="6" t="n">
        <v>0.6230599999999999</v>
      </c>
      <c r="D5265" s="6" t="n">
        <v>0.05598</v>
      </c>
      <c r="E5265" s="6">
        <f>C5265*sel_scale</f>
        <v/>
      </c>
      <c r="F5265" s="6">
        <f>IF(AND(B5265&gt;=10,B5265&lt;=14),sel_ev_daily*sel_dayshare/5,IF(OR(B5265&gt;=22,B5265&lt;=5),sel_ev_daily*(1-sel_dayshare)/8,0))</f>
        <v/>
      </c>
    </row>
    <row r="5266">
      <c r="A5266" s="6" t="inlineStr">
        <is>
          <t>2013-02-05</t>
        </is>
      </c>
      <c r="B5266" s="6" t="n">
        <v>8</v>
      </c>
      <c r="C5266" s="6" t="n">
        <v>0.53481</v>
      </c>
      <c r="D5266" s="6" t="n">
        <v>0.16864</v>
      </c>
      <c r="E5266" s="6">
        <f>C5266*sel_scale</f>
        <v/>
      </c>
      <c r="F5266" s="6">
        <f>IF(AND(B5266&gt;=10,B5266&lt;=14),sel_ev_daily*sel_dayshare/5,IF(OR(B5266&gt;=22,B5266&lt;=5),sel_ev_daily*(1-sel_dayshare)/8,0))</f>
        <v/>
      </c>
    </row>
    <row r="5267">
      <c r="A5267" s="6" t="inlineStr">
        <is>
          <t>2013-02-05</t>
        </is>
      </c>
      <c r="B5267" s="6" t="n">
        <v>9</v>
      </c>
      <c r="C5267" s="6" t="n">
        <v>0.50731</v>
      </c>
      <c r="D5267" s="6" t="n">
        <v>0.29459</v>
      </c>
      <c r="E5267" s="6">
        <f>C5267*sel_scale</f>
        <v/>
      </c>
      <c r="F5267" s="6">
        <f>IF(AND(B5267&gt;=10,B5267&lt;=14),sel_ev_daily*sel_dayshare/5,IF(OR(B5267&gt;=22,B5267&lt;=5),sel_ev_daily*(1-sel_dayshare)/8,0))</f>
        <v/>
      </c>
    </row>
    <row r="5268">
      <c r="A5268" s="6" t="inlineStr">
        <is>
          <t>2013-02-05</t>
        </is>
      </c>
      <c r="B5268" s="6" t="n">
        <v>10</v>
      </c>
      <c r="C5268" s="6" t="n">
        <v>0.503</v>
      </c>
      <c r="D5268" s="6" t="n">
        <v>0.46195</v>
      </c>
      <c r="E5268" s="6">
        <f>C5268*sel_scale</f>
        <v/>
      </c>
      <c r="F5268" s="6">
        <f>IF(AND(B5268&gt;=10,B5268&lt;=14),sel_ev_daily*sel_dayshare/5,IF(OR(B5268&gt;=22,B5268&lt;=5),sel_ev_daily*(1-sel_dayshare)/8,0))</f>
        <v/>
      </c>
    </row>
    <row r="5269">
      <c r="A5269" s="6" t="inlineStr">
        <is>
          <t>2013-02-05</t>
        </is>
      </c>
      <c r="B5269" s="6" t="n">
        <v>11</v>
      </c>
      <c r="C5269" s="6" t="n">
        <v>0.48587</v>
      </c>
      <c r="D5269" s="6" t="n">
        <v>0.51889</v>
      </c>
      <c r="E5269" s="6">
        <f>C5269*sel_scale</f>
        <v/>
      </c>
      <c r="F5269" s="6">
        <f>IF(AND(B5269&gt;=10,B5269&lt;=14),sel_ev_daily*sel_dayshare/5,IF(OR(B5269&gt;=22,B5269&lt;=5),sel_ev_daily*(1-sel_dayshare)/8,0))</f>
        <v/>
      </c>
    </row>
    <row r="5270">
      <c r="A5270" s="6" t="inlineStr">
        <is>
          <t>2013-02-05</t>
        </is>
      </c>
      <c r="B5270" s="6" t="n">
        <v>12</v>
      </c>
      <c r="C5270" s="6" t="n">
        <v>0.50957</v>
      </c>
      <c r="D5270" s="6" t="n">
        <v>0.61975</v>
      </c>
      <c r="E5270" s="6">
        <f>C5270*sel_scale</f>
        <v/>
      </c>
      <c r="F5270" s="6">
        <f>IF(AND(B5270&gt;=10,B5270&lt;=14),sel_ev_daily*sel_dayshare/5,IF(OR(B5270&gt;=22,B5270&lt;=5),sel_ev_daily*(1-sel_dayshare)/8,0))</f>
        <v/>
      </c>
    </row>
    <row r="5271">
      <c r="A5271" s="6" t="inlineStr">
        <is>
          <t>2013-02-05</t>
        </is>
      </c>
      <c r="B5271" s="6" t="n">
        <v>13</v>
      </c>
      <c r="C5271" s="6" t="n">
        <v>0.48949</v>
      </c>
      <c r="D5271" s="6" t="n">
        <v>0.64251</v>
      </c>
      <c r="E5271" s="6">
        <f>C5271*sel_scale</f>
        <v/>
      </c>
      <c r="F5271" s="6">
        <f>IF(AND(B5271&gt;=10,B5271&lt;=14),sel_ev_daily*sel_dayshare/5,IF(OR(B5271&gt;=22,B5271&lt;=5),sel_ev_daily*(1-sel_dayshare)/8,0))</f>
        <v/>
      </c>
    </row>
    <row r="5272">
      <c r="A5272" s="6" t="inlineStr">
        <is>
          <t>2013-02-05</t>
        </is>
      </c>
      <c r="B5272" s="6" t="n">
        <v>14</v>
      </c>
      <c r="C5272" s="6" t="n">
        <v>0.46739</v>
      </c>
      <c r="D5272" s="6" t="n">
        <v>0.63373</v>
      </c>
      <c r="E5272" s="6">
        <f>C5272*sel_scale</f>
        <v/>
      </c>
      <c r="F5272" s="6">
        <f>IF(AND(B5272&gt;=10,B5272&lt;=14),sel_ev_daily*sel_dayshare/5,IF(OR(B5272&gt;=22,B5272&lt;=5),sel_ev_daily*(1-sel_dayshare)/8,0))</f>
        <v/>
      </c>
    </row>
    <row r="5273">
      <c r="A5273" s="6" t="inlineStr">
        <is>
          <t>2013-02-05</t>
        </is>
      </c>
      <c r="B5273" s="6" t="n">
        <v>15</v>
      </c>
      <c r="C5273" s="6" t="n">
        <v>0.5027700000000001</v>
      </c>
      <c r="D5273" s="6" t="n">
        <v>0.57106</v>
      </c>
      <c r="E5273" s="6">
        <f>C5273*sel_scale</f>
        <v/>
      </c>
      <c r="F5273" s="6">
        <f>IF(AND(B5273&gt;=10,B5273&lt;=14),sel_ev_daily*sel_dayshare/5,IF(OR(B5273&gt;=22,B5273&lt;=5),sel_ev_daily*(1-sel_dayshare)/8,0))</f>
        <v/>
      </c>
    </row>
    <row r="5274">
      <c r="A5274" s="6" t="inlineStr">
        <is>
          <t>2013-02-05</t>
        </is>
      </c>
      <c r="B5274" s="6" t="n">
        <v>16</v>
      </c>
      <c r="C5274" s="6" t="n">
        <v>0.57074</v>
      </c>
      <c r="D5274" s="6" t="n">
        <v>0.44563</v>
      </c>
      <c r="E5274" s="6">
        <f>C5274*sel_scale</f>
        <v/>
      </c>
      <c r="F5274" s="6">
        <f>IF(AND(B5274&gt;=10,B5274&lt;=14),sel_ev_daily*sel_dayshare/5,IF(OR(B5274&gt;=22,B5274&lt;=5),sel_ev_daily*(1-sel_dayshare)/8,0))</f>
        <v/>
      </c>
    </row>
    <row r="5275">
      <c r="A5275" s="6" t="inlineStr">
        <is>
          <t>2013-02-05</t>
        </is>
      </c>
      <c r="B5275" s="6" t="n">
        <v>17</v>
      </c>
      <c r="C5275" s="6" t="n">
        <v>0.7349</v>
      </c>
      <c r="D5275" s="6" t="n">
        <v>0.25866</v>
      </c>
      <c r="E5275" s="6">
        <f>C5275*sel_scale</f>
        <v/>
      </c>
      <c r="F5275" s="6">
        <f>IF(AND(B5275&gt;=10,B5275&lt;=14),sel_ev_daily*sel_dayshare/5,IF(OR(B5275&gt;=22,B5275&lt;=5),sel_ev_daily*(1-sel_dayshare)/8,0))</f>
        <v/>
      </c>
    </row>
    <row r="5276">
      <c r="A5276" s="6" t="inlineStr">
        <is>
          <t>2013-02-05</t>
        </is>
      </c>
      <c r="B5276" s="6" t="n">
        <v>18</v>
      </c>
      <c r="C5276" s="6" t="n">
        <v>0.75192</v>
      </c>
      <c r="D5276" s="6" t="n">
        <v>0.09392</v>
      </c>
      <c r="E5276" s="6">
        <f>C5276*sel_scale</f>
        <v/>
      </c>
      <c r="F5276" s="6">
        <f>IF(AND(B5276&gt;=10,B5276&lt;=14),sel_ev_daily*sel_dayshare/5,IF(OR(B5276&gt;=22,B5276&lt;=5),sel_ev_daily*(1-sel_dayshare)/8,0))</f>
        <v/>
      </c>
    </row>
    <row r="5277">
      <c r="A5277" s="6" t="inlineStr">
        <is>
          <t>2013-02-05</t>
        </is>
      </c>
      <c r="B5277" s="6" t="n">
        <v>19</v>
      </c>
      <c r="C5277" s="6" t="n">
        <v>0.71183</v>
      </c>
      <c r="D5277" s="6" t="n">
        <v>0.01128</v>
      </c>
      <c r="E5277" s="6">
        <f>C5277*sel_scale</f>
        <v/>
      </c>
      <c r="F5277" s="6">
        <f>IF(AND(B5277&gt;=10,B5277&lt;=14),sel_ev_daily*sel_dayshare/5,IF(OR(B5277&gt;=22,B5277&lt;=5),sel_ev_daily*(1-sel_dayshare)/8,0))</f>
        <v/>
      </c>
    </row>
    <row r="5278">
      <c r="A5278" s="6" t="inlineStr">
        <is>
          <t>2013-02-05</t>
        </is>
      </c>
      <c r="B5278" s="6" t="n">
        <v>20</v>
      </c>
      <c r="C5278" s="6" t="n">
        <v>0.76466</v>
      </c>
      <c r="D5278" s="6" t="n">
        <v>0.00012</v>
      </c>
      <c r="E5278" s="6">
        <f>C5278*sel_scale</f>
        <v/>
      </c>
      <c r="F5278" s="6">
        <f>IF(AND(B5278&gt;=10,B5278&lt;=14),sel_ev_daily*sel_dayshare/5,IF(OR(B5278&gt;=22,B5278&lt;=5),sel_ev_daily*(1-sel_dayshare)/8,0))</f>
        <v/>
      </c>
    </row>
    <row r="5279">
      <c r="A5279" s="6" t="inlineStr">
        <is>
          <t>2013-02-05</t>
        </is>
      </c>
      <c r="B5279" s="6" t="n">
        <v>21</v>
      </c>
      <c r="C5279" s="6" t="n">
        <v>0.6899999999999999</v>
      </c>
      <c r="D5279" s="6" t="n">
        <v>6.999999999999999e-05</v>
      </c>
      <c r="E5279" s="6">
        <f>C5279*sel_scale</f>
        <v/>
      </c>
      <c r="F5279" s="6">
        <f>IF(AND(B5279&gt;=10,B5279&lt;=14),sel_ev_daily*sel_dayshare/5,IF(OR(B5279&gt;=22,B5279&lt;=5),sel_ev_daily*(1-sel_dayshare)/8,0))</f>
        <v/>
      </c>
    </row>
    <row r="5280">
      <c r="A5280" s="6" t="inlineStr">
        <is>
          <t>2013-02-05</t>
        </is>
      </c>
      <c r="B5280" s="6" t="n">
        <v>22</v>
      </c>
      <c r="C5280" s="6" t="n">
        <v>0.71463</v>
      </c>
      <c r="D5280" s="6" t="n">
        <v>0.00012</v>
      </c>
      <c r="E5280" s="6">
        <f>C5280*sel_scale</f>
        <v/>
      </c>
      <c r="F5280" s="6">
        <f>IF(AND(B5280&gt;=10,B5280&lt;=14),sel_ev_daily*sel_dayshare/5,IF(OR(B5280&gt;=22,B5280&lt;=5),sel_ev_daily*(1-sel_dayshare)/8,0))</f>
        <v/>
      </c>
    </row>
    <row r="5281">
      <c r="A5281" s="6" t="inlineStr">
        <is>
          <t>2013-02-05</t>
        </is>
      </c>
      <c r="B5281" s="6" t="n">
        <v>23</v>
      </c>
      <c r="C5281" s="6" t="n">
        <v>0.67671</v>
      </c>
      <c r="D5281" s="6" t="n">
        <v>8.000000000000001e-05</v>
      </c>
      <c r="E5281" s="6">
        <f>C5281*sel_scale</f>
        <v/>
      </c>
      <c r="F5281" s="6">
        <f>IF(AND(B5281&gt;=10,B5281&lt;=14),sel_ev_daily*sel_dayshare/5,IF(OR(B5281&gt;=22,B5281&lt;=5),sel_ev_daily*(1-sel_dayshare)/8,0))</f>
        <v/>
      </c>
    </row>
    <row r="5282">
      <c r="A5282" s="6" t="inlineStr">
        <is>
          <t>2013-02-06</t>
        </is>
      </c>
      <c r="B5282" s="6" t="n">
        <v>0</v>
      </c>
      <c r="C5282" s="6" t="n">
        <v>0.75617</v>
      </c>
      <c r="D5282" s="6" t="n">
        <v>8.000000000000001e-05</v>
      </c>
      <c r="E5282" s="6">
        <f>C5282*sel_scale</f>
        <v/>
      </c>
      <c r="F5282" s="6">
        <f>IF(AND(B5282&gt;=10,B5282&lt;=14),sel_ev_daily*sel_dayshare/5,IF(OR(B5282&gt;=22,B5282&lt;=5),sel_ev_daily*(1-sel_dayshare)/8,0))</f>
        <v/>
      </c>
    </row>
    <row r="5283">
      <c r="A5283" s="6" t="inlineStr">
        <is>
          <t>2013-02-06</t>
        </is>
      </c>
      <c r="B5283" s="6" t="n">
        <v>1</v>
      </c>
      <c r="C5283" s="6" t="n">
        <v>0.70813</v>
      </c>
      <c r="D5283" s="6" t="n">
        <v>6.999999999999999e-05</v>
      </c>
      <c r="E5283" s="6">
        <f>C5283*sel_scale</f>
        <v/>
      </c>
      <c r="F5283" s="6">
        <f>IF(AND(B5283&gt;=10,B5283&lt;=14),sel_ev_daily*sel_dayshare/5,IF(OR(B5283&gt;=22,B5283&lt;=5),sel_ev_daily*(1-sel_dayshare)/8,0))</f>
        <v/>
      </c>
    </row>
    <row r="5284">
      <c r="A5284" s="6" t="inlineStr">
        <is>
          <t>2013-02-06</t>
        </is>
      </c>
      <c r="B5284" s="6" t="n">
        <v>2</v>
      </c>
      <c r="C5284" s="6" t="n">
        <v>0.4608</v>
      </c>
      <c r="D5284" s="6" t="n">
        <v>0.00015</v>
      </c>
      <c r="E5284" s="6">
        <f>C5284*sel_scale</f>
        <v/>
      </c>
      <c r="F5284" s="6">
        <f>IF(AND(B5284&gt;=10,B5284&lt;=14),sel_ev_daily*sel_dayshare/5,IF(OR(B5284&gt;=22,B5284&lt;=5),sel_ev_daily*(1-sel_dayshare)/8,0))</f>
        <v/>
      </c>
    </row>
    <row r="5285">
      <c r="A5285" s="6" t="inlineStr">
        <is>
          <t>2013-02-06</t>
        </is>
      </c>
      <c r="B5285" s="6" t="n">
        <v>3</v>
      </c>
      <c r="C5285" s="6" t="n">
        <v>0.39214</v>
      </c>
      <c r="D5285" s="6" t="n">
        <v>5e-05</v>
      </c>
      <c r="E5285" s="6">
        <f>C5285*sel_scale</f>
        <v/>
      </c>
      <c r="F5285" s="6">
        <f>IF(AND(B5285&gt;=10,B5285&lt;=14),sel_ev_daily*sel_dayshare/5,IF(OR(B5285&gt;=22,B5285&lt;=5),sel_ev_daily*(1-sel_dayshare)/8,0))</f>
        <v/>
      </c>
    </row>
    <row r="5286">
      <c r="A5286" s="6" t="inlineStr">
        <is>
          <t>2013-02-06</t>
        </is>
      </c>
      <c r="B5286" s="6" t="n">
        <v>4</v>
      </c>
      <c r="C5286" s="6" t="n">
        <v>0.39424</v>
      </c>
      <c r="D5286" s="6" t="n">
        <v>3e-05</v>
      </c>
      <c r="E5286" s="6">
        <f>C5286*sel_scale</f>
        <v/>
      </c>
      <c r="F5286" s="6">
        <f>IF(AND(B5286&gt;=10,B5286&lt;=14),sel_ev_daily*sel_dayshare/5,IF(OR(B5286&gt;=22,B5286&lt;=5),sel_ev_daily*(1-sel_dayshare)/8,0))</f>
        <v/>
      </c>
    </row>
    <row r="5287">
      <c r="A5287" s="6" t="inlineStr">
        <is>
          <t>2013-02-06</t>
        </is>
      </c>
      <c r="B5287" s="6" t="n">
        <v>5</v>
      </c>
      <c r="C5287" s="6" t="n">
        <v>0.42677</v>
      </c>
      <c r="D5287" s="6" t="n">
        <v>0.0001</v>
      </c>
      <c r="E5287" s="6">
        <f>C5287*sel_scale</f>
        <v/>
      </c>
      <c r="F5287" s="6">
        <f>IF(AND(B5287&gt;=10,B5287&lt;=14),sel_ev_daily*sel_dayshare/5,IF(OR(B5287&gt;=22,B5287&lt;=5),sel_ev_daily*(1-sel_dayshare)/8,0))</f>
        <v/>
      </c>
    </row>
    <row r="5288">
      <c r="A5288" s="6" t="inlineStr">
        <is>
          <t>2013-02-06</t>
        </is>
      </c>
      <c r="B5288" s="6" t="n">
        <v>6</v>
      </c>
      <c r="C5288" s="6" t="n">
        <v>0.55137</v>
      </c>
      <c r="D5288" s="6" t="n">
        <v>0.00403</v>
      </c>
      <c r="E5288" s="6">
        <f>C5288*sel_scale</f>
        <v/>
      </c>
      <c r="F5288" s="6">
        <f>IF(AND(B5288&gt;=10,B5288&lt;=14),sel_ev_daily*sel_dayshare/5,IF(OR(B5288&gt;=22,B5288&lt;=5),sel_ev_daily*(1-sel_dayshare)/8,0))</f>
        <v/>
      </c>
    </row>
    <row r="5289">
      <c r="A5289" s="6" t="inlineStr">
        <is>
          <t>2013-02-06</t>
        </is>
      </c>
      <c r="B5289" s="6" t="n">
        <v>7</v>
      </c>
      <c r="C5289" s="6" t="n">
        <v>0.59519</v>
      </c>
      <c r="D5289" s="6" t="n">
        <v>0.07801</v>
      </c>
      <c r="E5289" s="6">
        <f>C5289*sel_scale</f>
        <v/>
      </c>
      <c r="F5289" s="6">
        <f>IF(AND(B5289&gt;=10,B5289&lt;=14),sel_ev_daily*sel_dayshare/5,IF(OR(B5289&gt;=22,B5289&lt;=5),sel_ev_daily*(1-sel_dayshare)/8,0))</f>
        <v/>
      </c>
    </row>
    <row r="5290">
      <c r="A5290" s="6" t="inlineStr">
        <is>
          <t>2013-02-06</t>
        </is>
      </c>
      <c r="B5290" s="6" t="n">
        <v>8</v>
      </c>
      <c r="C5290" s="6" t="n">
        <v>0.51166</v>
      </c>
      <c r="D5290" s="6" t="n">
        <v>0.23016</v>
      </c>
      <c r="E5290" s="6">
        <f>C5290*sel_scale</f>
        <v/>
      </c>
      <c r="F5290" s="6">
        <f>IF(AND(B5290&gt;=10,B5290&lt;=14),sel_ev_daily*sel_dayshare/5,IF(OR(B5290&gt;=22,B5290&lt;=5),sel_ev_daily*(1-sel_dayshare)/8,0))</f>
        <v/>
      </c>
    </row>
    <row r="5291">
      <c r="A5291" s="6" t="inlineStr">
        <is>
          <t>2013-02-06</t>
        </is>
      </c>
      <c r="B5291" s="6" t="n">
        <v>9</v>
      </c>
      <c r="C5291" s="6" t="n">
        <v>0.49665</v>
      </c>
      <c r="D5291" s="6" t="n">
        <v>0.38881</v>
      </c>
      <c r="E5291" s="6">
        <f>C5291*sel_scale</f>
        <v/>
      </c>
      <c r="F5291" s="6">
        <f>IF(AND(B5291&gt;=10,B5291&lt;=14),sel_ev_daily*sel_dayshare/5,IF(OR(B5291&gt;=22,B5291&lt;=5),sel_ev_daily*(1-sel_dayshare)/8,0))</f>
        <v/>
      </c>
    </row>
    <row r="5292">
      <c r="A5292" s="6" t="inlineStr">
        <is>
          <t>2013-02-06</t>
        </is>
      </c>
      <c r="B5292" s="6" t="n">
        <v>10</v>
      </c>
      <c r="C5292" s="6" t="n">
        <v>0.50303</v>
      </c>
      <c r="D5292" s="6" t="n">
        <v>0.55967</v>
      </c>
      <c r="E5292" s="6">
        <f>C5292*sel_scale</f>
        <v/>
      </c>
      <c r="F5292" s="6">
        <f>IF(AND(B5292&gt;=10,B5292&lt;=14),sel_ev_daily*sel_dayshare/5,IF(OR(B5292&gt;=22,B5292&lt;=5),sel_ev_daily*(1-sel_dayshare)/8,0))</f>
        <v/>
      </c>
    </row>
    <row r="5293">
      <c r="A5293" s="6" t="inlineStr">
        <is>
          <t>2013-02-06</t>
        </is>
      </c>
      <c r="B5293" s="6" t="n">
        <v>11</v>
      </c>
      <c r="C5293" s="6" t="n">
        <v>0.50101</v>
      </c>
      <c r="D5293" s="6" t="n">
        <v>0.6792</v>
      </c>
      <c r="E5293" s="6">
        <f>C5293*sel_scale</f>
        <v/>
      </c>
      <c r="F5293" s="6">
        <f>IF(AND(B5293&gt;=10,B5293&lt;=14),sel_ev_daily*sel_dayshare/5,IF(OR(B5293&gt;=22,B5293&lt;=5),sel_ev_daily*(1-sel_dayshare)/8,0))</f>
        <v/>
      </c>
    </row>
    <row r="5294">
      <c r="A5294" s="6" t="inlineStr">
        <is>
          <t>2013-02-06</t>
        </is>
      </c>
      <c r="B5294" s="6" t="n">
        <v>12</v>
      </c>
      <c r="C5294" s="6" t="n">
        <v>0.52877</v>
      </c>
      <c r="D5294" s="6" t="n">
        <v>0.7397899999999999</v>
      </c>
      <c r="E5294" s="6">
        <f>C5294*sel_scale</f>
        <v/>
      </c>
      <c r="F5294" s="6">
        <f>IF(AND(B5294&gt;=10,B5294&lt;=14),sel_ev_daily*sel_dayshare/5,IF(OR(B5294&gt;=22,B5294&lt;=5),sel_ev_daily*(1-sel_dayshare)/8,0))</f>
        <v/>
      </c>
    </row>
    <row r="5295">
      <c r="A5295" s="6" t="inlineStr">
        <is>
          <t>2013-02-06</t>
        </is>
      </c>
      <c r="B5295" s="6" t="n">
        <v>13</v>
      </c>
      <c r="C5295" s="6" t="n">
        <v>0.49853</v>
      </c>
      <c r="D5295" s="6" t="n">
        <v>0.76152</v>
      </c>
      <c r="E5295" s="6">
        <f>C5295*sel_scale</f>
        <v/>
      </c>
      <c r="F5295" s="6">
        <f>IF(AND(B5295&gt;=10,B5295&lt;=14),sel_ev_daily*sel_dayshare/5,IF(OR(B5295&gt;=22,B5295&lt;=5),sel_ev_daily*(1-sel_dayshare)/8,0))</f>
        <v/>
      </c>
    </row>
    <row r="5296">
      <c r="A5296" s="6" t="inlineStr">
        <is>
          <t>2013-02-06</t>
        </is>
      </c>
      <c r="B5296" s="6" t="n">
        <v>14</v>
      </c>
      <c r="C5296" s="6" t="n">
        <v>0.51742</v>
      </c>
      <c r="D5296" s="6" t="n">
        <v>0.73034</v>
      </c>
      <c r="E5296" s="6">
        <f>C5296*sel_scale</f>
        <v/>
      </c>
      <c r="F5296" s="6">
        <f>IF(AND(B5296&gt;=10,B5296&lt;=14),sel_ev_daily*sel_dayshare/5,IF(OR(B5296&gt;=22,B5296&lt;=5),sel_ev_daily*(1-sel_dayshare)/8,0))</f>
        <v/>
      </c>
    </row>
    <row r="5297">
      <c r="A5297" s="6" t="inlineStr">
        <is>
          <t>2013-02-06</t>
        </is>
      </c>
      <c r="B5297" s="6" t="n">
        <v>15</v>
      </c>
      <c r="C5297" s="6" t="n">
        <v>0.53065</v>
      </c>
      <c r="D5297" s="6" t="n">
        <v>0.63644</v>
      </c>
      <c r="E5297" s="6">
        <f>C5297*sel_scale</f>
        <v/>
      </c>
      <c r="F5297" s="6">
        <f>IF(AND(B5297&gt;=10,B5297&lt;=14),sel_ev_daily*sel_dayshare/5,IF(OR(B5297&gt;=22,B5297&lt;=5),sel_ev_daily*(1-sel_dayshare)/8,0))</f>
        <v/>
      </c>
    </row>
    <row r="5298">
      <c r="A5298" s="6" t="inlineStr">
        <is>
          <t>2013-02-06</t>
        </is>
      </c>
      <c r="B5298" s="6" t="n">
        <v>16</v>
      </c>
      <c r="C5298" s="6" t="n">
        <v>0.61814</v>
      </c>
      <c r="D5298" s="6" t="n">
        <v>0.4852</v>
      </c>
      <c r="E5298" s="6">
        <f>C5298*sel_scale</f>
        <v/>
      </c>
      <c r="F5298" s="6">
        <f>IF(AND(B5298&gt;=10,B5298&lt;=14),sel_ev_daily*sel_dayshare/5,IF(OR(B5298&gt;=22,B5298&lt;=5),sel_ev_daily*(1-sel_dayshare)/8,0))</f>
        <v/>
      </c>
    </row>
    <row r="5299">
      <c r="A5299" s="6" t="inlineStr">
        <is>
          <t>2013-02-06</t>
        </is>
      </c>
      <c r="B5299" s="6" t="n">
        <v>17</v>
      </c>
      <c r="C5299" s="6" t="n">
        <v>0.73158</v>
      </c>
      <c r="D5299" s="6" t="n">
        <v>0.28325</v>
      </c>
      <c r="E5299" s="6">
        <f>C5299*sel_scale</f>
        <v/>
      </c>
      <c r="F5299" s="6">
        <f>IF(AND(B5299&gt;=10,B5299&lt;=14),sel_ev_daily*sel_dayshare/5,IF(OR(B5299&gt;=22,B5299&lt;=5),sel_ev_daily*(1-sel_dayshare)/8,0))</f>
        <v/>
      </c>
    </row>
    <row r="5300">
      <c r="A5300" s="6" t="inlineStr">
        <is>
          <t>2013-02-06</t>
        </is>
      </c>
      <c r="B5300" s="6" t="n">
        <v>18</v>
      </c>
      <c r="C5300" s="6" t="n">
        <v>0.76737</v>
      </c>
      <c r="D5300" s="6" t="n">
        <v>0.09937</v>
      </c>
      <c r="E5300" s="6">
        <f>C5300*sel_scale</f>
        <v/>
      </c>
      <c r="F5300" s="6">
        <f>IF(AND(B5300&gt;=10,B5300&lt;=14),sel_ev_daily*sel_dayshare/5,IF(OR(B5300&gt;=22,B5300&lt;=5),sel_ev_daily*(1-sel_dayshare)/8,0))</f>
        <v/>
      </c>
    </row>
    <row r="5301">
      <c r="A5301" s="6" t="inlineStr">
        <is>
          <t>2013-02-06</t>
        </is>
      </c>
      <c r="B5301" s="6" t="n">
        <v>19</v>
      </c>
      <c r="C5301" s="6" t="n">
        <v>0.75262</v>
      </c>
      <c r="D5301" s="6" t="n">
        <v>0.01122</v>
      </c>
      <c r="E5301" s="6">
        <f>C5301*sel_scale</f>
        <v/>
      </c>
      <c r="F5301" s="6">
        <f>IF(AND(B5301&gt;=10,B5301&lt;=14),sel_ev_daily*sel_dayshare/5,IF(OR(B5301&gt;=22,B5301&lt;=5),sel_ev_daily*(1-sel_dayshare)/8,0))</f>
        <v/>
      </c>
    </row>
    <row r="5302">
      <c r="A5302" s="6" t="inlineStr">
        <is>
          <t>2013-02-06</t>
        </is>
      </c>
      <c r="B5302" s="6" t="n">
        <v>20</v>
      </c>
      <c r="C5302" s="6" t="n">
        <v>0.78998</v>
      </c>
      <c r="D5302" s="6" t="n">
        <v>6.999999999999999e-05</v>
      </c>
      <c r="E5302" s="6">
        <f>C5302*sel_scale</f>
        <v/>
      </c>
      <c r="F5302" s="6">
        <f>IF(AND(B5302&gt;=10,B5302&lt;=14),sel_ev_daily*sel_dayshare/5,IF(OR(B5302&gt;=22,B5302&lt;=5),sel_ev_daily*(1-sel_dayshare)/8,0))</f>
        <v/>
      </c>
    </row>
    <row r="5303">
      <c r="A5303" s="6" t="inlineStr">
        <is>
          <t>2013-02-06</t>
        </is>
      </c>
      <c r="B5303" s="6" t="n">
        <v>21</v>
      </c>
      <c r="C5303" s="6" t="n">
        <v>0.75796</v>
      </c>
      <c r="D5303" s="6" t="n">
        <v>0.00012</v>
      </c>
      <c r="E5303" s="6">
        <f>C5303*sel_scale</f>
        <v/>
      </c>
      <c r="F5303" s="6">
        <f>IF(AND(B5303&gt;=10,B5303&lt;=14),sel_ev_daily*sel_dayshare/5,IF(OR(B5303&gt;=22,B5303&lt;=5),sel_ev_daily*(1-sel_dayshare)/8,0))</f>
        <v/>
      </c>
    </row>
    <row r="5304">
      <c r="A5304" s="6" t="inlineStr">
        <is>
          <t>2013-02-06</t>
        </is>
      </c>
      <c r="B5304" s="6" t="n">
        <v>22</v>
      </c>
      <c r="C5304" s="6" t="n">
        <v>0.71061</v>
      </c>
      <c r="D5304" s="6" t="n">
        <v>9.000000000000001e-05</v>
      </c>
      <c r="E5304" s="6">
        <f>C5304*sel_scale</f>
        <v/>
      </c>
      <c r="F5304" s="6">
        <f>IF(AND(B5304&gt;=10,B5304&lt;=14),sel_ev_daily*sel_dayshare/5,IF(OR(B5304&gt;=22,B5304&lt;=5),sel_ev_daily*(1-sel_dayshare)/8,0))</f>
        <v/>
      </c>
    </row>
    <row r="5305">
      <c r="A5305" s="6" t="inlineStr">
        <is>
          <t>2013-02-06</t>
        </is>
      </c>
      <c r="B5305" s="6" t="n">
        <v>23</v>
      </c>
      <c r="C5305" s="6" t="n">
        <v>0.64905</v>
      </c>
      <c r="D5305" s="6" t="n">
        <v>0.0001</v>
      </c>
      <c r="E5305" s="6">
        <f>C5305*sel_scale</f>
        <v/>
      </c>
      <c r="F5305" s="6">
        <f>IF(AND(B5305&gt;=10,B5305&lt;=14),sel_ev_daily*sel_dayshare/5,IF(OR(B5305&gt;=22,B5305&lt;=5),sel_ev_daily*(1-sel_dayshare)/8,0))</f>
        <v/>
      </c>
    </row>
    <row r="5306">
      <c r="A5306" s="6" t="inlineStr">
        <is>
          <t>2013-02-07</t>
        </is>
      </c>
      <c r="B5306" s="6" t="n">
        <v>0</v>
      </c>
      <c r="C5306" s="6" t="n">
        <v>0.73327</v>
      </c>
      <c r="D5306" s="6" t="n">
        <v>9.000000000000001e-05</v>
      </c>
      <c r="E5306" s="6">
        <f>C5306*sel_scale</f>
        <v/>
      </c>
      <c r="F5306" s="6">
        <f>IF(AND(B5306&gt;=10,B5306&lt;=14),sel_ev_daily*sel_dayshare/5,IF(OR(B5306&gt;=22,B5306&lt;=5),sel_ev_daily*(1-sel_dayshare)/8,0))</f>
        <v/>
      </c>
    </row>
    <row r="5307">
      <c r="A5307" s="6" t="inlineStr">
        <is>
          <t>2013-02-07</t>
        </is>
      </c>
      <c r="B5307" s="6" t="n">
        <v>1</v>
      </c>
      <c r="C5307" s="6" t="n">
        <v>0.70034</v>
      </c>
      <c r="D5307" s="6" t="n">
        <v>4e-05</v>
      </c>
      <c r="E5307" s="6">
        <f>C5307*sel_scale</f>
        <v/>
      </c>
      <c r="F5307" s="6">
        <f>IF(AND(B5307&gt;=10,B5307&lt;=14),sel_ev_daily*sel_dayshare/5,IF(OR(B5307&gt;=22,B5307&lt;=5),sel_ev_daily*(1-sel_dayshare)/8,0))</f>
        <v/>
      </c>
    </row>
    <row r="5308">
      <c r="A5308" s="6" t="inlineStr">
        <is>
          <t>2013-02-07</t>
        </is>
      </c>
      <c r="B5308" s="6" t="n">
        <v>2</v>
      </c>
      <c r="C5308" s="6" t="n">
        <v>0.45517</v>
      </c>
      <c r="D5308" s="6" t="n">
        <v>0.00011</v>
      </c>
      <c r="E5308" s="6">
        <f>C5308*sel_scale</f>
        <v/>
      </c>
      <c r="F5308" s="6">
        <f>IF(AND(B5308&gt;=10,B5308&lt;=14),sel_ev_daily*sel_dayshare/5,IF(OR(B5308&gt;=22,B5308&lt;=5),sel_ev_daily*(1-sel_dayshare)/8,0))</f>
        <v/>
      </c>
    </row>
    <row r="5309">
      <c r="A5309" s="6" t="inlineStr">
        <is>
          <t>2013-02-07</t>
        </is>
      </c>
      <c r="B5309" s="6" t="n">
        <v>3</v>
      </c>
      <c r="C5309" s="6" t="n">
        <v>0.41045</v>
      </c>
      <c r="D5309" s="6" t="n">
        <v>0.0001</v>
      </c>
      <c r="E5309" s="6">
        <f>C5309*sel_scale</f>
        <v/>
      </c>
      <c r="F5309" s="6">
        <f>IF(AND(B5309&gt;=10,B5309&lt;=14),sel_ev_daily*sel_dayshare/5,IF(OR(B5309&gt;=22,B5309&lt;=5),sel_ev_daily*(1-sel_dayshare)/8,0))</f>
        <v/>
      </c>
    </row>
    <row r="5310">
      <c r="A5310" s="6" t="inlineStr">
        <is>
          <t>2013-02-07</t>
        </is>
      </c>
      <c r="B5310" s="6" t="n">
        <v>4</v>
      </c>
      <c r="C5310" s="6" t="n">
        <v>0.40533</v>
      </c>
      <c r="D5310" s="6" t="n">
        <v>9.000000000000001e-05</v>
      </c>
      <c r="E5310" s="6">
        <f>C5310*sel_scale</f>
        <v/>
      </c>
      <c r="F5310" s="6">
        <f>IF(AND(B5310&gt;=10,B5310&lt;=14),sel_ev_daily*sel_dayshare/5,IF(OR(B5310&gt;=22,B5310&lt;=5),sel_ev_daily*(1-sel_dayshare)/8,0))</f>
        <v/>
      </c>
    </row>
    <row r="5311">
      <c r="A5311" s="6" t="inlineStr">
        <is>
          <t>2013-02-07</t>
        </is>
      </c>
      <c r="B5311" s="6" t="n">
        <v>5</v>
      </c>
      <c r="C5311" s="6" t="n">
        <v>0.40331</v>
      </c>
      <c r="D5311" s="6" t="n">
        <v>5e-05</v>
      </c>
      <c r="E5311" s="6">
        <f>C5311*sel_scale</f>
        <v/>
      </c>
      <c r="F5311" s="6">
        <f>IF(AND(B5311&gt;=10,B5311&lt;=14),sel_ev_daily*sel_dayshare/5,IF(OR(B5311&gt;=22,B5311&lt;=5),sel_ev_daily*(1-sel_dayshare)/8,0))</f>
        <v/>
      </c>
    </row>
    <row r="5312">
      <c r="A5312" s="6" t="inlineStr">
        <is>
          <t>2013-02-07</t>
        </is>
      </c>
      <c r="B5312" s="6" t="n">
        <v>6</v>
      </c>
      <c r="C5312" s="6" t="n">
        <v>0.5379</v>
      </c>
      <c r="D5312" s="6" t="n">
        <v>0.00321</v>
      </c>
      <c r="E5312" s="6">
        <f>C5312*sel_scale</f>
        <v/>
      </c>
      <c r="F5312" s="6">
        <f>IF(AND(B5312&gt;=10,B5312&lt;=14),sel_ev_daily*sel_dayshare/5,IF(OR(B5312&gt;=22,B5312&lt;=5),sel_ev_daily*(1-sel_dayshare)/8,0))</f>
        <v/>
      </c>
    </row>
    <row r="5313">
      <c r="A5313" s="6" t="inlineStr">
        <is>
          <t>2013-02-07</t>
        </is>
      </c>
      <c r="B5313" s="6" t="n">
        <v>7</v>
      </c>
      <c r="C5313" s="6" t="n">
        <v>0.59557</v>
      </c>
      <c r="D5313" s="6" t="n">
        <v>0.07253999999999999</v>
      </c>
      <c r="E5313" s="6">
        <f>C5313*sel_scale</f>
        <v/>
      </c>
      <c r="F5313" s="6">
        <f>IF(AND(B5313&gt;=10,B5313&lt;=14),sel_ev_daily*sel_dayshare/5,IF(OR(B5313&gt;=22,B5313&lt;=5),sel_ev_daily*(1-sel_dayshare)/8,0))</f>
        <v/>
      </c>
    </row>
    <row r="5314">
      <c r="A5314" s="6" t="inlineStr">
        <is>
          <t>2013-02-07</t>
        </is>
      </c>
      <c r="B5314" s="6" t="n">
        <v>8</v>
      </c>
      <c r="C5314" s="6" t="n">
        <v>0.5291</v>
      </c>
      <c r="D5314" s="6" t="n">
        <v>0.23935</v>
      </c>
      <c r="E5314" s="6">
        <f>C5314*sel_scale</f>
        <v/>
      </c>
      <c r="F5314" s="6">
        <f>IF(AND(B5314&gt;=10,B5314&lt;=14),sel_ev_daily*sel_dayshare/5,IF(OR(B5314&gt;=22,B5314&lt;=5),sel_ev_daily*(1-sel_dayshare)/8,0))</f>
        <v/>
      </c>
    </row>
    <row r="5315">
      <c r="A5315" s="6" t="inlineStr">
        <is>
          <t>2013-02-07</t>
        </is>
      </c>
      <c r="B5315" s="6" t="n">
        <v>9</v>
      </c>
      <c r="C5315" s="6" t="n">
        <v>0.50338</v>
      </c>
      <c r="D5315" s="6" t="n">
        <v>0.43208</v>
      </c>
      <c r="E5315" s="6">
        <f>C5315*sel_scale</f>
        <v/>
      </c>
      <c r="F5315" s="6">
        <f>IF(AND(B5315&gt;=10,B5315&lt;=14),sel_ev_daily*sel_dayshare/5,IF(OR(B5315&gt;=22,B5315&lt;=5),sel_ev_daily*(1-sel_dayshare)/8,0))</f>
        <v/>
      </c>
    </row>
    <row r="5316">
      <c r="A5316" s="6" t="inlineStr">
        <is>
          <t>2013-02-07</t>
        </is>
      </c>
      <c r="B5316" s="6" t="n">
        <v>10</v>
      </c>
      <c r="C5316" s="6" t="n">
        <v>0.47835</v>
      </c>
      <c r="D5316" s="6" t="n">
        <v>0.59559</v>
      </c>
      <c r="E5316" s="6">
        <f>C5316*sel_scale</f>
        <v/>
      </c>
      <c r="F5316" s="6">
        <f>IF(AND(B5316&gt;=10,B5316&lt;=14),sel_ev_daily*sel_dayshare/5,IF(OR(B5316&gt;=22,B5316&lt;=5),sel_ev_daily*(1-sel_dayshare)/8,0))</f>
        <v/>
      </c>
    </row>
    <row r="5317">
      <c r="A5317" s="6" t="inlineStr">
        <is>
          <t>2013-02-07</t>
        </is>
      </c>
      <c r="B5317" s="6" t="n">
        <v>11</v>
      </c>
      <c r="C5317" s="6" t="n">
        <v>0.49437</v>
      </c>
      <c r="D5317" s="6" t="n">
        <v>0.70185</v>
      </c>
      <c r="E5317" s="6">
        <f>C5317*sel_scale</f>
        <v/>
      </c>
      <c r="F5317" s="6">
        <f>IF(AND(B5317&gt;=10,B5317&lt;=14),sel_ev_daily*sel_dayshare/5,IF(OR(B5317&gt;=22,B5317&lt;=5),sel_ev_daily*(1-sel_dayshare)/8,0))</f>
        <v/>
      </c>
    </row>
    <row r="5318">
      <c r="A5318" s="6" t="inlineStr">
        <is>
          <t>2013-02-07</t>
        </is>
      </c>
      <c r="B5318" s="6" t="n">
        <v>12</v>
      </c>
      <c r="C5318" s="6" t="n">
        <v>0.50084</v>
      </c>
      <c r="D5318" s="6" t="n">
        <v>0.74695</v>
      </c>
      <c r="E5318" s="6">
        <f>C5318*sel_scale</f>
        <v/>
      </c>
      <c r="F5318" s="6">
        <f>IF(AND(B5318&gt;=10,B5318&lt;=14),sel_ev_daily*sel_dayshare/5,IF(OR(B5318&gt;=22,B5318&lt;=5),sel_ev_daily*(1-sel_dayshare)/8,0))</f>
        <v/>
      </c>
    </row>
    <row r="5319">
      <c r="A5319" s="6" t="inlineStr">
        <is>
          <t>2013-02-07</t>
        </is>
      </c>
      <c r="B5319" s="6" t="n">
        <v>13</v>
      </c>
      <c r="C5319" s="6" t="n">
        <v>0.5551199999999999</v>
      </c>
      <c r="D5319" s="6" t="n">
        <v>0.75796</v>
      </c>
      <c r="E5319" s="6">
        <f>C5319*sel_scale</f>
        <v/>
      </c>
      <c r="F5319" s="6">
        <f>IF(AND(B5319&gt;=10,B5319&lt;=14),sel_ev_daily*sel_dayshare/5,IF(OR(B5319&gt;=22,B5319&lt;=5),sel_ev_daily*(1-sel_dayshare)/8,0))</f>
        <v/>
      </c>
    </row>
    <row r="5320">
      <c r="A5320" s="6" t="inlineStr">
        <is>
          <t>2013-02-07</t>
        </is>
      </c>
      <c r="B5320" s="6" t="n">
        <v>14</v>
      </c>
      <c r="C5320" s="6" t="n">
        <v>0.56152</v>
      </c>
      <c r="D5320" s="6" t="n">
        <v>0.7282</v>
      </c>
      <c r="E5320" s="6">
        <f>C5320*sel_scale</f>
        <v/>
      </c>
      <c r="F5320" s="6">
        <f>IF(AND(B5320&gt;=10,B5320&lt;=14),sel_ev_daily*sel_dayshare/5,IF(OR(B5320&gt;=22,B5320&lt;=5),sel_ev_daily*(1-sel_dayshare)/8,0))</f>
        <v/>
      </c>
    </row>
    <row r="5321">
      <c r="A5321" s="6" t="inlineStr">
        <is>
          <t>2013-02-07</t>
        </is>
      </c>
      <c r="B5321" s="6" t="n">
        <v>15</v>
      </c>
      <c r="C5321" s="6" t="n">
        <v>0.61341</v>
      </c>
      <c r="D5321" s="6" t="n">
        <v>0.63995</v>
      </c>
      <c r="E5321" s="6">
        <f>C5321*sel_scale</f>
        <v/>
      </c>
      <c r="F5321" s="6">
        <f>IF(AND(B5321&gt;=10,B5321&lt;=14),sel_ev_daily*sel_dayshare/5,IF(OR(B5321&gt;=22,B5321&lt;=5),sel_ev_daily*(1-sel_dayshare)/8,0))</f>
        <v/>
      </c>
    </row>
    <row r="5322">
      <c r="A5322" s="6" t="inlineStr">
        <is>
          <t>2013-02-07</t>
        </is>
      </c>
      <c r="B5322" s="6" t="n">
        <v>16</v>
      </c>
      <c r="C5322" s="6" t="n">
        <v>0.64969</v>
      </c>
      <c r="D5322" s="6" t="n">
        <v>0.48222</v>
      </c>
      <c r="E5322" s="6">
        <f>C5322*sel_scale</f>
        <v/>
      </c>
      <c r="F5322" s="6">
        <f>IF(AND(B5322&gt;=10,B5322&lt;=14),sel_ev_daily*sel_dayshare/5,IF(OR(B5322&gt;=22,B5322&lt;=5),sel_ev_daily*(1-sel_dayshare)/8,0))</f>
        <v/>
      </c>
    </row>
    <row r="5323">
      <c r="A5323" s="6" t="inlineStr">
        <is>
          <t>2013-02-07</t>
        </is>
      </c>
      <c r="B5323" s="6" t="n">
        <v>17</v>
      </c>
      <c r="C5323" s="6" t="n">
        <v>0.80443</v>
      </c>
      <c r="D5323" s="6" t="n">
        <v>0.27819</v>
      </c>
      <c r="E5323" s="6">
        <f>C5323*sel_scale</f>
        <v/>
      </c>
      <c r="F5323" s="6">
        <f>IF(AND(B5323&gt;=10,B5323&lt;=14),sel_ev_daily*sel_dayshare/5,IF(OR(B5323&gt;=22,B5323&lt;=5),sel_ev_daily*(1-sel_dayshare)/8,0))</f>
        <v/>
      </c>
    </row>
    <row r="5324">
      <c r="A5324" s="6" t="inlineStr">
        <is>
          <t>2013-02-07</t>
        </is>
      </c>
      <c r="B5324" s="6" t="n">
        <v>18</v>
      </c>
      <c r="C5324" s="6" t="n">
        <v>0.8315900000000001</v>
      </c>
      <c r="D5324" s="6" t="n">
        <v>0.09619999999999999</v>
      </c>
      <c r="E5324" s="6">
        <f>C5324*sel_scale</f>
        <v/>
      </c>
      <c r="F5324" s="6">
        <f>IF(AND(B5324&gt;=10,B5324&lt;=14),sel_ev_daily*sel_dayshare/5,IF(OR(B5324&gt;=22,B5324&lt;=5),sel_ev_daily*(1-sel_dayshare)/8,0))</f>
        <v/>
      </c>
    </row>
    <row r="5325">
      <c r="A5325" s="6" t="inlineStr">
        <is>
          <t>2013-02-07</t>
        </is>
      </c>
      <c r="B5325" s="6" t="n">
        <v>19</v>
      </c>
      <c r="C5325" s="6" t="n">
        <v>0.7853599999999999</v>
      </c>
      <c r="D5325" s="6" t="n">
        <v>0.01037</v>
      </c>
      <c r="E5325" s="6">
        <f>C5325*sel_scale</f>
        <v/>
      </c>
      <c r="F5325" s="6">
        <f>IF(AND(B5325&gt;=10,B5325&lt;=14),sel_ev_daily*sel_dayshare/5,IF(OR(B5325&gt;=22,B5325&lt;=5),sel_ev_daily*(1-sel_dayshare)/8,0))</f>
        <v/>
      </c>
    </row>
    <row r="5326">
      <c r="A5326" s="6" t="inlineStr">
        <is>
          <t>2013-02-07</t>
        </is>
      </c>
      <c r="B5326" s="6" t="n">
        <v>20</v>
      </c>
      <c r="C5326" s="6" t="n">
        <v>0.79236</v>
      </c>
      <c r="D5326" s="6" t="n">
        <v>8.000000000000001e-05</v>
      </c>
      <c r="E5326" s="6">
        <f>C5326*sel_scale</f>
        <v/>
      </c>
      <c r="F5326" s="6">
        <f>IF(AND(B5326&gt;=10,B5326&lt;=14),sel_ev_daily*sel_dayshare/5,IF(OR(B5326&gt;=22,B5326&lt;=5),sel_ev_daily*(1-sel_dayshare)/8,0))</f>
        <v/>
      </c>
    </row>
    <row r="5327">
      <c r="A5327" s="6" t="inlineStr">
        <is>
          <t>2013-02-07</t>
        </is>
      </c>
      <c r="B5327" s="6" t="n">
        <v>21</v>
      </c>
      <c r="C5327" s="6" t="n">
        <v>0.72506</v>
      </c>
      <c r="D5327" s="6" t="n">
        <v>0.0001</v>
      </c>
      <c r="E5327" s="6">
        <f>C5327*sel_scale</f>
        <v/>
      </c>
      <c r="F5327" s="6">
        <f>IF(AND(B5327&gt;=10,B5327&lt;=14),sel_ev_daily*sel_dayshare/5,IF(OR(B5327&gt;=22,B5327&lt;=5),sel_ev_daily*(1-sel_dayshare)/8,0))</f>
        <v/>
      </c>
    </row>
    <row r="5328">
      <c r="A5328" s="6" t="inlineStr">
        <is>
          <t>2013-02-07</t>
        </is>
      </c>
      <c r="B5328" s="6" t="n">
        <v>22</v>
      </c>
      <c r="C5328" s="6" t="n">
        <v>0.7164</v>
      </c>
      <c r="D5328" s="6" t="n">
        <v>6e-05</v>
      </c>
      <c r="E5328" s="6">
        <f>C5328*sel_scale</f>
        <v/>
      </c>
      <c r="F5328" s="6">
        <f>IF(AND(B5328&gt;=10,B5328&lt;=14),sel_ev_daily*sel_dayshare/5,IF(OR(B5328&gt;=22,B5328&lt;=5),sel_ev_daily*(1-sel_dayshare)/8,0))</f>
        <v/>
      </c>
    </row>
    <row r="5329">
      <c r="A5329" s="6" t="inlineStr">
        <is>
          <t>2013-02-07</t>
        </is>
      </c>
      <c r="B5329" s="6" t="n">
        <v>23</v>
      </c>
      <c r="C5329" s="6" t="n">
        <v>0.69032</v>
      </c>
      <c r="D5329" s="6" t="n">
        <v>6e-05</v>
      </c>
      <c r="E5329" s="6">
        <f>C5329*sel_scale</f>
        <v/>
      </c>
      <c r="F5329" s="6">
        <f>IF(AND(B5329&gt;=10,B5329&lt;=14),sel_ev_daily*sel_dayshare/5,IF(OR(B5329&gt;=22,B5329&lt;=5),sel_ev_daily*(1-sel_dayshare)/8,0))</f>
        <v/>
      </c>
    </row>
    <row r="5330">
      <c r="A5330" s="6" t="inlineStr">
        <is>
          <t>2013-02-08</t>
        </is>
      </c>
      <c r="B5330" s="6" t="n">
        <v>0</v>
      </c>
      <c r="C5330" s="6" t="n">
        <v>0.74835</v>
      </c>
      <c r="D5330" s="6" t="n">
        <v>5e-05</v>
      </c>
      <c r="E5330" s="6">
        <f>C5330*sel_scale</f>
        <v/>
      </c>
      <c r="F5330" s="6">
        <f>IF(AND(B5330&gt;=10,B5330&lt;=14),sel_ev_daily*sel_dayshare/5,IF(OR(B5330&gt;=22,B5330&lt;=5),sel_ev_daily*(1-sel_dayshare)/8,0))</f>
        <v/>
      </c>
    </row>
    <row r="5331">
      <c r="A5331" s="6" t="inlineStr">
        <is>
          <t>2013-02-08</t>
        </is>
      </c>
      <c r="B5331" s="6" t="n">
        <v>1</v>
      </c>
      <c r="C5331" s="6" t="n">
        <v>0.68491</v>
      </c>
      <c r="D5331" s="6" t="n">
        <v>4e-05</v>
      </c>
      <c r="E5331" s="6">
        <f>C5331*sel_scale</f>
        <v/>
      </c>
      <c r="F5331" s="6">
        <f>IF(AND(B5331&gt;=10,B5331&lt;=14),sel_ev_daily*sel_dayshare/5,IF(OR(B5331&gt;=22,B5331&lt;=5),sel_ev_daily*(1-sel_dayshare)/8,0))</f>
        <v/>
      </c>
    </row>
    <row r="5332">
      <c r="A5332" s="6" t="inlineStr">
        <is>
          <t>2013-02-08</t>
        </is>
      </c>
      <c r="B5332" s="6" t="n">
        <v>2</v>
      </c>
      <c r="C5332" s="6" t="n">
        <v>0.46289</v>
      </c>
      <c r="D5332" s="6" t="n">
        <v>2e-05</v>
      </c>
      <c r="E5332" s="6">
        <f>C5332*sel_scale</f>
        <v/>
      </c>
      <c r="F5332" s="6">
        <f>IF(AND(B5332&gt;=10,B5332&lt;=14),sel_ev_daily*sel_dayshare/5,IF(OR(B5332&gt;=22,B5332&lt;=5),sel_ev_daily*(1-sel_dayshare)/8,0))</f>
        <v/>
      </c>
    </row>
    <row r="5333">
      <c r="A5333" s="6" t="inlineStr">
        <is>
          <t>2013-02-08</t>
        </is>
      </c>
      <c r="B5333" s="6" t="n">
        <v>3</v>
      </c>
      <c r="C5333" s="6" t="n">
        <v>0.42051</v>
      </c>
      <c r="D5333" s="6" t="n">
        <v>6.999999999999999e-05</v>
      </c>
      <c r="E5333" s="6">
        <f>C5333*sel_scale</f>
        <v/>
      </c>
      <c r="F5333" s="6">
        <f>IF(AND(B5333&gt;=10,B5333&lt;=14),sel_ev_daily*sel_dayshare/5,IF(OR(B5333&gt;=22,B5333&lt;=5),sel_ev_daily*(1-sel_dayshare)/8,0))</f>
        <v/>
      </c>
    </row>
    <row r="5334">
      <c r="A5334" s="6" t="inlineStr">
        <is>
          <t>2013-02-08</t>
        </is>
      </c>
      <c r="B5334" s="6" t="n">
        <v>4</v>
      </c>
      <c r="C5334" s="6" t="n">
        <v>0.40015</v>
      </c>
      <c r="D5334" s="6" t="n">
        <v>0.00011</v>
      </c>
      <c r="E5334" s="6">
        <f>C5334*sel_scale</f>
        <v/>
      </c>
      <c r="F5334" s="6">
        <f>IF(AND(B5334&gt;=10,B5334&lt;=14),sel_ev_daily*sel_dayshare/5,IF(OR(B5334&gt;=22,B5334&lt;=5),sel_ev_daily*(1-sel_dayshare)/8,0))</f>
        <v/>
      </c>
    </row>
    <row r="5335">
      <c r="A5335" s="6" t="inlineStr">
        <is>
          <t>2013-02-08</t>
        </is>
      </c>
      <c r="B5335" s="6" t="n">
        <v>5</v>
      </c>
      <c r="C5335" s="6" t="n">
        <v>0.42535</v>
      </c>
      <c r="D5335" s="6" t="n">
        <v>0.00012</v>
      </c>
      <c r="E5335" s="6">
        <f>C5335*sel_scale</f>
        <v/>
      </c>
      <c r="F5335" s="6">
        <f>IF(AND(B5335&gt;=10,B5335&lt;=14),sel_ev_daily*sel_dayshare/5,IF(OR(B5335&gt;=22,B5335&lt;=5),sel_ev_daily*(1-sel_dayshare)/8,0))</f>
        <v/>
      </c>
    </row>
    <row r="5336">
      <c r="A5336" s="6" t="inlineStr">
        <is>
          <t>2013-02-08</t>
        </is>
      </c>
      <c r="B5336" s="6" t="n">
        <v>6</v>
      </c>
      <c r="C5336" s="6" t="n">
        <v>0.56428</v>
      </c>
      <c r="D5336" s="6" t="n">
        <v>0.00297</v>
      </c>
      <c r="E5336" s="6">
        <f>C5336*sel_scale</f>
        <v/>
      </c>
      <c r="F5336" s="6">
        <f>IF(AND(B5336&gt;=10,B5336&lt;=14),sel_ev_daily*sel_dayshare/5,IF(OR(B5336&gt;=22,B5336&lt;=5),sel_ev_daily*(1-sel_dayshare)/8,0))</f>
        <v/>
      </c>
    </row>
    <row r="5337">
      <c r="A5337" s="6" t="inlineStr">
        <is>
          <t>2013-02-08</t>
        </is>
      </c>
      <c r="B5337" s="6" t="n">
        <v>7</v>
      </c>
      <c r="C5337" s="6" t="n">
        <v>0.58868</v>
      </c>
      <c r="D5337" s="6" t="n">
        <v>0.07016</v>
      </c>
      <c r="E5337" s="6">
        <f>C5337*sel_scale</f>
        <v/>
      </c>
      <c r="F5337" s="6">
        <f>IF(AND(B5337&gt;=10,B5337&lt;=14),sel_ev_daily*sel_dayshare/5,IF(OR(B5337&gt;=22,B5337&lt;=5),sel_ev_daily*(1-sel_dayshare)/8,0))</f>
        <v/>
      </c>
    </row>
    <row r="5338">
      <c r="A5338" s="6" t="inlineStr">
        <is>
          <t>2013-02-08</t>
        </is>
      </c>
      <c r="B5338" s="6" t="n">
        <v>8</v>
      </c>
      <c r="C5338" s="6" t="n">
        <v>0.53255</v>
      </c>
      <c r="D5338" s="6" t="n">
        <v>0.23557</v>
      </c>
      <c r="E5338" s="6">
        <f>C5338*sel_scale</f>
        <v/>
      </c>
      <c r="F5338" s="6">
        <f>IF(AND(B5338&gt;=10,B5338&lt;=14),sel_ev_daily*sel_dayshare/5,IF(OR(B5338&gt;=22,B5338&lt;=5),sel_ev_daily*(1-sel_dayshare)/8,0))</f>
        <v/>
      </c>
    </row>
    <row r="5339">
      <c r="A5339" s="6" t="inlineStr">
        <is>
          <t>2013-02-08</t>
        </is>
      </c>
      <c r="B5339" s="6" t="n">
        <v>9</v>
      </c>
      <c r="C5339" s="6" t="n">
        <v>0.5063299999999999</v>
      </c>
      <c r="D5339" s="6" t="n">
        <v>0.42577</v>
      </c>
      <c r="E5339" s="6">
        <f>C5339*sel_scale</f>
        <v/>
      </c>
      <c r="F5339" s="6">
        <f>IF(AND(B5339&gt;=10,B5339&lt;=14),sel_ev_daily*sel_dayshare/5,IF(OR(B5339&gt;=22,B5339&lt;=5),sel_ev_daily*(1-sel_dayshare)/8,0))</f>
        <v/>
      </c>
    </row>
    <row r="5340">
      <c r="A5340" s="6" t="inlineStr">
        <is>
          <t>2013-02-08</t>
        </is>
      </c>
      <c r="B5340" s="6" t="n">
        <v>10</v>
      </c>
      <c r="C5340" s="6" t="n">
        <v>0.5261</v>
      </c>
      <c r="D5340" s="6" t="n">
        <v>0.58413</v>
      </c>
      <c r="E5340" s="6">
        <f>C5340*sel_scale</f>
        <v/>
      </c>
      <c r="F5340" s="6">
        <f>IF(AND(B5340&gt;=10,B5340&lt;=14),sel_ev_daily*sel_dayshare/5,IF(OR(B5340&gt;=22,B5340&lt;=5),sel_ev_daily*(1-sel_dayshare)/8,0))</f>
        <v/>
      </c>
    </row>
    <row r="5341">
      <c r="A5341" s="6" t="inlineStr">
        <is>
          <t>2013-02-08</t>
        </is>
      </c>
      <c r="B5341" s="6" t="n">
        <v>11</v>
      </c>
      <c r="C5341" s="6" t="n">
        <v>0.56481</v>
      </c>
      <c r="D5341" s="6" t="n">
        <v>0.69353</v>
      </c>
      <c r="E5341" s="6">
        <f>C5341*sel_scale</f>
        <v/>
      </c>
      <c r="F5341" s="6">
        <f>IF(AND(B5341&gt;=10,B5341&lt;=14),sel_ev_daily*sel_dayshare/5,IF(OR(B5341&gt;=22,B5341&lt;=5),sel_ev_daily*(1-sel_dayshare)/8,0))</f>
        <v/>
      </c>
    </row>
    <row r="5342">
      <c r="A5342" s="6" t="inlineStr">
        <is>
          <t>2013-02-08</t>
        </is>
      </c>
      <c r="B5342" s="6" t="n">
        <v>12</v>
      </c>
      <c r="C5342" s="6" t="n">
        <v>0.56947</v>
      </c>
      <c r="D5342" s="6" t="n">
        <v>0.74627</v>
      </c>
      <c r="E5342" s="6">
        <f>C5342*sel_scale</f>
        <v/>
      </c>
      <c r="F5342" s="6">
        <f>IF(AND(B5342&gt;=10,B5342&lt;=14),sel_ev_daily*sel_dayshare/5,IF(OR(B5342&gt;=22,B5342&lt;=5),sel_ev_daily*(1-sel_dayshare)/8,0))</f>
        <v/>
      </c>
    </row>
    <row r="5343">
      <c r="A5343" s="6" t="inlineStr">
        <is>
          <t>2013-02-08</t>
        </is>
      </c>
      <c r="B5343" s="6" t="n">
        <v>13</v>
      </c>
      <c r="C5343" s="6" t="n">
        <v>0.58382</v>
      </c>
      <c r="D5343" s="6" t="n">
        <v>0.7504</v>
      </c>
      <c r="E5343" s="6">
        <f>C5343*sel_scale</f>
        <v/>
      </c>
      <c r="F5343" s="6">
        <f>IF(AND(B5343&gt;=10,B5343&lt;=14),sel_ev_daily*sel_dayshare/5,IF(OR(B5343&gt;=22,B5343&lt;=5),sel_ev_daily*(1-sel_dayshare)/8,0))</f>
        <v/>
      </c>
    </row>
    <row r="5344">
      <c r="A5344" s="6" t="inlineStr">
        <is>
          <t>2013-02-08</t>
        </is>
      </c>
      <c r="B5344" s="6" t="n">
        <v>14</v>
      </c>
      <c r="C5344" s="6" t="n">
        <v>0.6996</v>
      </c>
      <c r="D5344" s="6" t="n">
        <v>0.70708</v>
      </c>
      <c r="E5344" s="6">
        <f>C5344*sel_scale</f>
        <v/>
      </c>
      <c r="F5344" s="6">
        <f>IF(AND(B5344&gt;=10,B5344&lt;=14),sel_ev_daily*sel_dayshare/5,IF(OR(B5344&gt;=22,B5344&lt;=5),sel_ev_daily*(1-sel_dayshare)/8,0))</f>
        <v/>
      </c>
    </row>
    <row r="5345">
      <c r="A5345" s="6" t="inlineStr">
        <is>
          <t>2013-02-08</t>
        </is>
      </c>
      <c r="B5345" s="6" t="n">
        <v>15</v>
      </c>
      <c r="C5345" s="6" t="n">
        <v>0.86422</v>
      </c>
      <c r="D5345" s="6" t="n">
        <v>0.61815</v>
      </c>
      <c r="E5345" s="6">
        <f>C5345*sel_scale</f>
        <v/>
      </c>
      <c r="F5345" s="6">
        <f>IF(AND(B5345&gt;=10,B5345&lt;=14),sel_ev_daily*sel_dayshare/5,IF(OR(B5345&gt;=22,B5345&lt;=5),sel_ev_daily*(1-sel_dayshare)/8,0))</f>
        <v/>
      </c>
    </row>
    <row r="5346">
      <c r="A5346" s="6" t="inlineStr">
        <is>
          <t>2013-02-08</t>
        </is>
      </c>
      <c r="B5346" s="6" t="n">
        <v>16</v>
      </c>
      <c r="C5346" s="6" t="n">
        <v>0.90676</v>
      </c>
      <c r="D5346" s="6" t="n">
        <v>0.46192</v>
      </c>
      <c r="E5346" s="6">
        <f>C5346*sel_scale</f>
        <v/>
      </c>
      <c r="F5346" s="6">
        <f>IF(AND(B5346&gt;=10,B5346&lt;=14),sel_ev_daily*sel_dayshare/5,IF(OR(B5346&gt;=22,B5346&lt;=5),sel_ev_daily*(1-sel_dayshare)/8,0))</f>
        <v/>
      </c>
    </row>
    <row r="5347">
      <c r="A5347" s="6" t="inlineStr">
        <is>
          <t>2013-02-08</t>
        </is>
      </c>
      <c r="B5347" s="6" t="n">
        <v>17</v>
      </c>
      <c r="C5347" s="6" t="n">
        <v>1.00433</v>
      </c>
      <c r="D5347" s="6" t="n">
        <v>0.25006</v>
      </c>
      <c r="E5347" s="6">
        <f>C5347*sel_scale</f>
        <v/>
      </c>
      <c r="F5347" s="6">
        <f>IF(AND(B5347&gt;=10,B5347&lt;=14),sel_ev_daily*sel_dayshare/5,IF(OR(B5347&gt;=22,B5347&lt;=5),sel_ev_daily*(1-sel_dayshare)/8,0))</f>
        <v/>
      </c>
    </row>
    <row r="5348">
      <c r="A5348" s="6" t="inlineStr">
        <is>
          <t>2013-02-08</t>
        </is>
      </c>
      <c r="B5348" s="6" t="n">
        <v>18</v>
      </c>
      <c r="C5348" s="6" t="n">
        <v>1.01118</v>
      </c>
      <c r="D5348" s="6" t="n">
        <v>0.09332</v>
      </c>
      <c r="E5348" s="6">
        <f>C5348*sel_scale</f>
        <v/>
      </c>
      <c r="F5348" s="6">
        <f>IF(AND(B5348&gt;=10,B5348&lt;=14),sel_ev_daily*sel_dayshare/5,IF(OR(B5348&gt;=22,B5348&lt;=5),sel_ev_daily*(1-sel_dayshare)/8,0))</f>
        <v/>
      </c>
    </row>
    <row r="5349">
      <c r="A5349" s="6" t="inlineStr">
        <is>
          <t>2013-02-08</t>
        </is>
      </c>
      <c r="B5349" s="6" t="n">
        <v>19</v>
      </c>
      <c r="C5349" s="6" t="n">
        <v>0.9506</v>
      </c>
      <c r="D5349" s="6" t="n">
        <v>0.00882</v>
      </c>
      <c r="E5349" s="6">
        <f>C5349*sel_scale</f>
        <v/>
      </c>
      <c r="F5349" s="6">
        <f>IF(AND(B5349&gt;=10,B5349&lt;=14),sel_ev_daily*sel_dayshare/5,IF(OR(B5349&gt;=22,B5349&lt;=5),sel_ev_daily*(1-sel_dayshare)/8,0))</f>
        <v/>
      </c>
    </row>
    <row r="5350">
      <c r="A5350" s="6" t="inlineStr">
        <is>
          <t>2013-02-08</t>
        </is>
      </c>
      <c r="B5350" s="6" t="n">
        <v>20</v>
      </c>
      <c r="C5350" s="6" t="n">
        <v>0.99536</v>
      </c>
      <c r="D5350" s="6" t="n">
        <v>0.00017</v>
      </c>
      <c r="E5350" s="6">
        <f>C5350*sel_scale</f>
        <v/>
      </c>
      <c r="F5350" s="6">
        <f>IF(AND(B5350&gt;=10,B5350&lt;=14),sel_ev_daily*sel_dayshare/5,IF(OR(B5350&gt;=22,B5350&lt;=5),sel_ev_daily*(1-sel_dayshare)/8,0))</f>
        <v/>
      </c>
    </row>
    <row r="5351">
      <c r="A5351" s="6" t="inlineStr">
        <is>
          <t>2013-02-08</t>
        </is>
      </c>
      <c r="B5351" s="6" t="n">
        <v>21</v>
      </c>
      <c r="C5351" s="6" t="n">
        <v>0.88919</v>
      </c>
      <c r="D5351" s="6" t="n">
        <v>0.00011</v>
      </c>
      <c r="E5351" s="6">
        <f>C5351*sel_scale</f>
        <v/>
      </c>
      <c r="F5351" s="6">
        <f>IF(AND(B5351&gt;=10,B5351&lt;=14),sel_ev_daily*sel_dayshare/5,IF(OR(B5351&gt;=22,B5351&lt;=5),sel_ev_daily*(1-sel_dayshare)/8,0))</f>
        <v/>
      </c>
    </row>
    <row r="5352">
      <c r="A5352" s="6" t="inlineStr">
        <is>
          <t>2013-02-08</t>
        </is>
      </c>
      <c r="B5352" s="6" t="n">
        <v>22</v>
      </c>
      <c r="C5352" s="6" t="n">
        <v>0.8719</v>
      </c>
      <c r="D5352" s="6" t="n">
        <v>0.00011</v>
      </c>
      <c r="E5352" s="6">
        <f>C5352*sel_scale</f>
        <v/>
      </c>
      <c r="F5352" s="6">
        <f>IF(AND(B5352&gt;=10,B5352&lt;=14),sel_ev_daily*sel_dayshare/5,IF(OR(B5352&gt;=22,B5352&lt;=5),sel_ev_daily*(1-sel_dayshare)/8,0))</f>
        <v/>
      </c>
    </row>
    <row r="5353">
      <c r="A5353" s="6" t="inlineStr">
        <is>
          <t>2013-02-08</t>
        </is>
      </c>
      <c r="B5353" s="6" t="n">
        <v>23</v>
      </c>
      <c r="C5353" s="6" t="n">
        <v>0.78334</v>
      </c>
      <c r="D5353" s="6" t="n">
        <v>5e-05</v>
      </c>
      <c r="E5353" s="6">
        <f>C5353*sel_scale</f>
        <v/>
      </c>
      <c r="F5353" s="6">
        <f>IF(AND(B5353&gt;=10,B5353&lt;=14),sel_ev_daily*sel_dayshare/5,IF(OR(B5353&gt;=22,B5353&lt;=5),sel_ev_daily*(1-sel_dayshare)/8,0))</f>
        <v/>
      </c>
    </row>
    <row r="5354">
      <c r="A5354" s="6" t="inlineStr">
        <is>
          <t>2013-02-09</t>
        </is>
      </c>
      <c r="B5354" s="6" t="n">
        <v>0</v>
      </c>
      <c r="C5354" s="6" t="n">
        <v>0.80027</v>
      </c>
      <c r="D5354" s="6" t="n">
        <v>0.0001</v>
      </c>
      <c r="E5354" s="6">
        <f>C5354*sel_scale</f>
        <v/>
      </c>
      <c r="F5354" s="6">
        <f>IF(AND(B5354&gt;=10,B5354&lt;=14),sel_ev_daily*sel_dayshare/5,IF(OR(B5354&gt;=22,B5354&lt;=5),sel_ev_daily*(1-sel_dayshare)/8,0))</f>
        <v/>
      </c>
    </row>
    <row r="5355">
      <c r="A5355" s="6" t="inlineStr">
        <is>
          <t>2013-02-09</t>
        </is>
      </c>
      <c r="B5355" s="6" t="n">
        <v>1</v>
      </c>
      <c r="C5355" s="6" t="n">
        <v>0.71206</v>
      </c>
      <c r="D5355" s="6" t="n">
        <v>6e-05</v>
      </c>
      <c r="E5355" s="6">
        <f>C5355*sel_scale</f>
        <v/>
      </c>
      <c r="F5355" s="6">
        <f>IF(AND(B5355&gt;=10,B5355&lt;=14),sel_ev_daily*sel_dayshare/5,IF(OR(B5355&gt;=22,B5355&lt;=5),sel_ev_daily*(1-sel_dayshare)/8,0))</f>
        <v/>
      </c>
    </row>
    <row r="5356">
      <c r="A5356" s="6" t="inlineStr">
        <is>
          <t>2013-02-09</t>
        </is>
      </c>
      <c r="B5356" s="6" t="n">
        <v>2</v>
      </c>
      <c r="C5356" s="6" t="n">
        <v>0.50809</v>
      </c>
      <c r="D5356" s="6" t="n">
        <v>5e-05</v>
      </c>
      <c r="E5356" s="6">
        <f>C5356*sel_scale</f>
        <v/>
      </c>
      <c r="F5356" s="6">
        <f>IF(AND(B5356&gt;=10,B5356&lt;=14),sel_ev_daily*sel_dayshare/5,IF(OR(B5356&gt;=22,B5356&lt;=5),sel_ev_daily*(1-sel_dayshare)/8,0))</f>
        <v/>
      </c>
    </row>
    <row r="5357">
      <c r="A5357" s="6" t="inlineStr">
        <is>
          <t>2013-02-09</t>
        </is>
      </c>
      <c r="B5357" s="6" t="n">
        <v>3</v>
      </c>
      <c r="C5357" s="6" t="n">
        <v>0.43355</v>
      </c>
      <c r="D5357" s="6" t="n">
        <v>6.999999999999999e-05</v>
      </c>
      <c r="E5357" s="6">
        <f>C5357*sel_scale</f>
        <v/>
      </c>
      <c r="F5357" s="6">
        <f>IF(AND(B5357&gt;=10,B5357&lt;=14),sel_ev_daily*sel_dayshare/5,IF(OR(B5357&gt;=22,B5357&lt;=5),sel_ev_daily*(1-sel_dayshare)/8,0))</f>
        <v/>
      </c>
    </row>
    <row r="5358">
      <c r="A5358" s="6" t="inlineStr">
        <is>
          <t>2013-02-09</t>
        </is>
      </c>
      <c r="B5358" s="6" t="n">
        <v>4</v>
      </c>
      <c r="C5358" s="6" t="n">
        <v>0.3979</v>
      </c>
      <c r="D5358" s="6" t="n">
        <v>0.00013</v>
      </c>
      <c r="E5358" s="6">
        <f>C5358*sel_scale</f>
        <v/>
      </c>
      <c r="F5358" s="6">
        <f>IF(AND(B5358&gt;=10,B5358&lt;=14),sel_ev_daily*sel_dayshare/5,IF(OR(B5358&gt;=22,B5358&lt;=5),sel_ev_daily*(1-sel_dayshare)/8,0))</f>
        <v/>
      </c>
    </row>
    <row r="5359">
      <c r="A5359" s="6" t="inlineStr">
        <is>
          <t>2013-02-09</t>
        </is>
      </c>
      <c r="B5359" s="6" t="n">
        <v>5</v>
      </c>
      <c r="C5359" s="6" t="n">
        <v>0.43117</v>
      </c>
      <c r="D5359" s="6" t="n">
        <v>0.00013</v>
      </c>
      <c r="E5359" s="6">
        <f>C5359*sel_scale</f>
        <v/>
      </c>
      <c r="F5359" s="6">
        <f>IF(AND(B5359&gt;=10,B5359&lt;=14),sel_ev_daily*sel_dayshare/5,IF(OR(B5359&gt;=22,B5359&lt;=5),sel_ev_daily*(1-sel_dayshare)/8,0))</f>
        <v/>
      </c>
    </row>
    <row r="5360">
      <c r="A5360" s="6" t="inlineStr">
        <is>
          <t>2013-02-09</t>
        </is>
      </c>
      <c r="B5360" s="6" t="n">
        <v>6</v>
      </c>
      <c r="C5360" s="6" t="n">
        <v>0.47233</v>
      </c>
      <c r="D5360" s="6" t="n">
        <v>0.00357</v>
      </c>
      <c r="E5360" s="6">
        <f>C5360*sel_scale</f>
        <v/>
      </c>
      <c r="F5360" s="6">
        <f>IF(AND(B5360&gt;=10,B5360&lt;=14),sel_ev_daily*sel_dayshare/5,IF(OR(B5360&gt;=22,B5360&lt;=5),sel_ev_daily*(1-sel_dayshare)/8,0))</f>
        <v/>
      </c>
    </row>
    <row r="5361">
      <c r="A5361" s="6" t="inlineStr">
        <is>
          <t>2013-02-09</t>
        </is>
      </c>
      <c r="B5361" s="6" t="n">
        <v>7</v>
      </c>
      <c r="C5361" s="6" t="n">
        <v>0.53795</v>
      </c>
      <c r="D5361" s="6" t="n">
        <v>0.07627</v>
      </c>
      <c r="E5361" s="6">
        <f>C5361*sel_scale</f>
        <v/>
      </c>
      <c r="F5361" s="6">
        <f>IF(AND(B5361&gt;=10,B5361&lt;=14),sel_ev_daily*sel_dayshare/5,IF(OR(B5361&gt;=22,B5361&lt;=5),sel_ev_daily*(1-sel_dayshare)/8,0))</f>
        <v/>
      </c>
    </row>
    <row r="5362">
      <c r="A5362" s="6" t="inlineStr">
        <is>
          <t>2013-02-09</t>
        </is>
      </c>
      <c r="B5362" s="6" t="n">
        <v>8</v>
      </c>
      <c r="C5362" s="6" t="n">
        <v>0.61632</v>
      </c>
      <c r="D5362" s="6" t="n">
        <v>0.22111</v>
      </c>
      <c r="E5362" s="6">
        <f>C5362*sel_scale</f>
        <v/>
      </c>
      <c r="F5362" s="6">
        <f>IF(AND(B5362&gt;=10,B5362&lt;=14),sel_ev_daily*sel_dayshare/5,IF(OR(B5362&gt;=22,B5362&lt;=5),sel_ev_daily*(1-sel_dayshare)/8,0))</f>
        <v/>
      </c>
    </row>
    <row r="5363">
      <c r="A5363" s="6" t="inlineStr">
        <is>
          <t>2013-02-09</t>
        </is>
      </c>
      <c r="B5363" s="6" t="n">
        <v>9</v>
      </c>
      <c r="C5363" s="6" t="n">
        <v>0.71761</v>
      </c>
      <c r="D5363" s="6" t="n">
        <v>0.40173</v>
      </c>
      <c r="E5363" s="6">
        <f>C5363*sel_scale</f>
        <v/>
      </c>
      <c r="F5363" s="6">
        <f>IF(AND(B5363&gt;=10,B5363&lt;=14),sel_ev_daily*sel_dayshare/5,IF(OR(B5363&gt;=22,B5363&lt;=5),sel_ev_daily*(1-sel_dayshare)/8,0))</f>
        <v/>
      </c>
    </row>
    <row r="5364">
      <c r="A5364" s="6" t="inlineStr">
        <is>
          <t>2013-02-09</t>
        </is>
      </c>
      <c r="B5364" s="6" t="n">
        <v>10</v>
      </c>
      <c r="C5364" s="6" t="n">
        <v>0.71596</v>
      </c>
      <c r="D5364" s="6" t="n">
        <v>0.5745</v>
      </c>
      <c r="E5364" s="6">
        <f>C5364*sel_scale</f>
        <v/>
      </c>
      <c r="F5364" s="6">
        <f>IF(AND(B5364&gt;=10,B5364&lt;=14),sel_ev_daily*sel_dayshare/5,IF(OR(B5364&gt;=22,B5364&lt;=5),sel_ev_daily*(1-sel_dayshare)/8,0))</f>
        <v/>
      </c>
    </row>
    <row r="5365">
      <c r="A5365" s="6" t="inlineStr">
        <is>
          <t>2013-02-09</t>
        </is>
      </c>
      <c r="B5365" s="6" t="n">
        <v>11</v>
      </c>
      <c r="C5365" s="6" t="n">
        <v>0.74791</v>
      </c>
      <c r="D5365" s="6" t="n">
        <v>0.63413</v>
      </c>
      <c r="E5365" s="6">
        <f>C5365*sel_scale</f>
        <v/>
      </c>
      <c r="F5365" s="6">
        <f>IF(AND(B5365&gt;=10,B5365&lt;=14),sel_ev_daily*sel_dayshare/5,IF(OR(B5365&gt;=22,B5365&lt;=5),sel_ev_daily*(1-sel_dayshare)/8,0))</f>
        <v/>
      </c>
    </row>
    <row r="5366">
      <c r="A5366" s="6" t="inlineStr">
        <is>
          <t>2013-02-09</t>
        </is>
      </c>
      <c r="B5366" s="6" t="n">
        <v>12</v>
      </c>
      <c r="C5366" s="6" t="n">
        <v>0.79257</v>
      </c>
      <c r="D5366" s="6" t="n">
        <v>0.61941</v>
      </c>
      <c r="E5366" s="6">
        <f>C5366*sel_scale</f>
        <v/>
      </c>
      <c r="F5366" s="6">
        <f>IF(AND(B5366&gt;=10,B5366&lt;=14),sel_ev_daily*sel_dayshare/5,IF(OR(B5366&gt;=22,B5366&lt;=5),sel_ev_daily*(1-sel_dayshare)/8,0))</f>
        <v/>
      </c>
    </row>
    <row r="5367">
      <c r="A5367" s="6" t="inlineStr">
        <is>
          <t>2013-02-09</t>
        </is>
      </c>
      <c r="B5367" s="6" t="n">
        <v>13</v>
      </c>
      <c r="C5367" s="6" t="n">
        <v>0.92462</v>
      </c>
      <c r="D5367" s="6" t="n">
        <v>0.67283</v>
      </c>
      <c r="E5367" s="6">
        <f>C5367*sel_scale</f>
        <v/>
      </c>
      <c r="F5367" s="6">
        <f>IF(AND(B5367&gt;=10,B5367&lt;=14),sel_ev_daily*sel_dayshare/5,IF(OR(B5367&gt;=22,B5367&lt;=5),sel_ev_daily*(1-sel_dayshare)/8,0))</f>
        <v/>
      </c>
    </row>
    <row r="5368">
      <c r="A5368" s="6" t="inlineStr">
        <is>
          <t>2013-02-09</t>
        </is>
      </c>
      <c r="B5368" s="6" t="n">
        <v>14</v>
      </c>
      <c r="C5368" s="6" t="n">
        <v>0.97293</v>
      </c>
      <c r="D5368" s="6" t="n">
        <v>0.61433</v>
      </c>
      <c r="E5368" s="6">
        <f>C5368*sel_scale</f>
        <v/>
      </c>
      <c r="F5368" s="6">
        <f>IF(AND(B5368&gt;=10,B5368&lt;=14),sel_ev_daily*sel_dayshare/5,IF(OR(B5368&gt;=22,B5368&lt;=5),sel_ev_daily*(1-sel_dayshare)/8,0))</f>
        <v/>
      </c>
    </row>
    <row r="5369">
      <c r="A5369" s="6" t="inlineStr">
        <is>
          <t>2013-02-09</t>
        </is>
      </c>
      <c r="B5369" s="6" t="n">
        <v>15</v>
      </c>
      <c r="C5369" s="6" t="n">
        <v>1.05196</v>
      </c>
      <c r="D5369" s="6" t="n">
        <v>0.49802</v>
      </c>
      <c r="E5369" s="6">
        <f>C5369*sel_scale</f>
        <v/>
      </c>
      <c r="F5369" s="6">
        <f>IF(AND(B5369&gt;=10,B5369&lt;=14),sel_ev_daily*sel_dayshare/5,IF(OR(B5369&gt;=22,B5369&lt;=5),sel_ev_daily*(1-sel_dayshare)/8,0))</f>
        <v/>
      </c>
    </row>
    <row r="5370">
      <c r="A5370" s="6" t="inlineStr">
        <is>
          <t>2013-02-09</t>
        </is>
      </c>
      <c r="B5370" s="6" t="n">
        <v>16</v>
      </c>
      <c r="C5370" s="6" t="n">
        <v>1.0624</v>
      </c>
      <c r="D5370" s="6" t="n">
        <v>0.32452</v>
      </c>
      <c r="E5370" s="6">
        <f>C5370*sel_scale</f>
        <v/>
      </c>
      <c r="F5370" s="6">
        <f>IF(AND(B5370&gt;=10,B5370&lt;=14),sel_ev_daily*sel_dayshare/5,IF(OR(B5370&gt;=22,B5370&lt;=5),sel_ev_daily*(1-sel_dayshare)/8,0))</f>
        <v/>
      </c>
    </row>
    <row r="5371">
      <c r="A5371" s="6" t="inlineStr">
        <is>
          <t>2013-02-09</t>
        </is>
      </c>
      <c r="B5371" s="6" t="n">
        <v>17</v>
      </c>
      <c r="C5371" s="6" t="n">
        <v>1.12226</v>
      </c>
      <c r="D5371" s="6" t="n">
        <v>0.16016</v>
      </c>
      <c r="E5371" s="6">
        <f>C5371*sel_scale</f>
        <v/>
      </c>
      <c r="F5371" s="6">
        <f>IF(AND(B5371&gt;=10,B5371&lt;=14),sel_ev_daily*sel_dayshare/5,IF(OR(B5371&gt;=22,B5371&lt;=5),sel_ev_daily*(1-sel_dayshare)/8,0))</f>
        <v/>
      </c>
    </row>
    <row r="5372">
      <c r="A5372" s="6" t="inlineStr">
        <is>
          <t>2013-02-09</t>
        </is>
      </c>
      <c r="B5372" s="6" t="n">
        <v>18</v>
      </c>
      <c r="C5372" s="6" t="n">
        <v>1.14719</v>
      </c>
      <c r="D5372" s="6" t="n">
        <v>0.07053</v>
      </c>
      <c r="E5372" s="6">
        <f>C5372*sel_scale</f>
        <v/>
      </c>
      <c r="F5372" s="6">
        <f>IF(AND(B5372&gt;=10,B5372&lt;=14),sel_ev_daily*sel_dayshare/5,IF(OR(B5372&gt;=22,B5372&lt;=5),sel_ev_daily*(1-sel_dayshare)/8,0))</f>
        <v/>
      </c>
    </row>
    <row r="5373">
      <c r="A5373" s="6" t="inlineStr">
        <is>
          <t>2013-02-09</t>
        </is>
      </c>
      <c r="B5373" s="6" t="n">
        <v>19</v>
      </c>
      <c r="C5373" s="6" t="n">
        <v>1.00433</v>
      </c>
      <c r="D5373" s="6" t="n">
        <v>0.00731</v>
      </c>
      <c r="E5373" s="6">
        <f>C5373*sel_scale</f>
        <v/>
      </c>
      <c r="F5373" s="6">
        <f>IF(AND(B5373&gt;=10,B5373&lt;=14),sel_ev_daily*sel_dayshare/5,IF(OR(B5373&gt;=22,B5373&lt;=5),sel_ev_daily*(1-sel_dayshare)/8,0))</f>
        <v/>
      </c>
    </row>
    <row r="5374">
      <c r="A5374" s="6" t="inlineStr">
        <is>
          <t>2013-02-09</t>
        </is>
      </c>
      <c r="B5374" s="6" t="n">
        <v>20</v>
      </c>
      <c r="C5374" s="6" t="n">
        <v>0.9673</v>
      </c>
      <c r="D5374" s="6" t="n">
        <v>9.000000000000001e-05</v>
      </c>
      <c r="E5374" s="6">
        <f>C5374*sel_scale</f>
        <v/>
      </c>
      <c r="F5374" s="6">
        <f>IF(AND(B5374&gt;=10,B5374&lt;=14),sel_ev_daily*sel_dayshare/5,IF(OR(B5374&gt;=22,B5374&lt;=5),sel_ev_daily*(1-sel_dayshare)/8,0))</f>
        <v/>
      </c>
    </row>
    <row r="5375">
      <c r="A5375" s="6" t="inlineStr">
        <is>
          <t>2013-02-09</t>
        </is>
      </c>
      <c r="B5375" s="6" t="n">
        <v>21</v>
      </c>
      <c r="C5375" s="6" t="n">
        <v>0.88292</v>
      </c>
      <c r="D5375" s="6" t="n">
        <v>0.0001</v>
      </c>
      <c r="E5375" s="6">
        <f>C5375*sel_scale</f>
        <v/>
      </c>
      <c r="F5375" s="6">
        <f>IF(AND(B5375&gt;=10,B5375&lt;=14),sel_ev_daily*sel_dayshare/5,IF(OR(B5375&gt;=22,B5375&lt;=5),sel_ev_daily*(1-sel_dayshare)/8,0))</f>
        <v/>
      </c>
    </row>
    <row r="5376">
      <c r="A5376" s="6" t="inlineStr">
        <is>
          <t>2013-02-09</t>
        </is>
      </c>
      <c r="B5376" s="6" t="n">
        <v>22</v>
      </c>
      <c r="C5376" s="6" t="n">
        <v>0.87496</v>
      </c>
      <c r="D5376" s="6" t="n">
        <v>8.000000000000001e-05</v>
      </c>
      <c r="E5376" s="6">
        <f>C5376*sel_scale</f>
        <v/>
      </c>
      <c r="F5376" s="6">
        <f>IF(AND(B5376&gt;=10,B5376&lt;=14),sel_ev_daily*sel_dayshare/5,IF(OR(B5376&gt;=22,B5376&lt;=5),sel_ev_daily*(1-sel_dayshare)/8,0))</f>
        <v/>
      </c>
    </row>
    <row r="5377">
      <c r="A5377" s="6" t="inlineStr">
        <is>
          <t>2013-02-09</t>
        </is>
      </c>
      <c r="B5377" s="6" t="n">
        <v>23</v>
      </c>
      <c r="C5377" s="6" t="n">
        <v>0.81611</v>
      </c>
      <c r="D5377" s="6" t="n">
        <v>6.999999999999999e-05</v>
      </c>
      <c r="E5377" s="6">
        <f>C5377*sel_scale</f>
        <v/>
      </c>
      <c r="F5377" s="6">
        <f>IF(AND(B5377&gt;=10,B5377&lt;=14),sel_ev_daily*sel_dayshare/5,IF(OR(B5377&gt;=22,B5377&lt;=5),sel_ev_daily*(1-sel_dayshare)/8,0))</f>
        <v/>
      </c>
    </row>
    <row r="5378">
      <c r="A5378" s="6" t="inlineStr">
        <is>
          <t>2013-02-10</t>
        </is>
      </c>
      <c r="B5378" s="6" t="n">
        <v>0</v>
      </c>
      <c r="C5378" s="6" t="n">
        <v>0.81468</v>
      </c>
      <c r="D5378" s="6" t="n">
        <v>9.000000000000001e-05</v>
      </c>
      <c r="E5378" s="6">
        <f>C5378*sel_scale</f>
        <v/>
      </c>
      <c r="F5378" s="6">
        <f>IF(AND(B5378&gt;=10,B5378&lt;=14),sel_ev_daily*sel_dayshare/5,IF(OR(B5378&gt;=22,B5378&lt;=5),sel_ev_daily*(1-sel_dayshare)/8,0))</f>
        <v/>
      </c>
    </row>
    <row r="5379">
      <c r="A5379" s="6" t="inlineStr">
        <is>
          <t>2013-02-10</t>
        </is>
      </c>
      <c r="B5379" s="6" t="n">
        <v>1</v>
      </c>
      <c r="C5379" s="6" t="n">
        <v>0.78696</v>
      </c>
      <c r="D5379" s="6" t="n">
        <v>6.999999999999999e-05</v>
      </c>
      <c r="E5379" s="6">
        <f>C5379*sel_scale</f>
        <v/>
      </c>
      <c r="F5379" s="6">
        <f>IF(AND(B5379&gt;=10,B5379&lt;=14),sel_ev_daily*sel_dayshare/5,IF(OR(B5379&gt;=22,B5379&lt;=5),sel_ev_daily*(1-sel_dayshare)/8,0))</f>
        <v/>
      </c>
    </row>
    <row r="5380">
      <c r="A5380" s="6" t="inlineStr">
        <is>
          <t>2013-02-10</t>
        </is>
      </c>
      <c r="B5380" s="6" t="n">
        <v>2</v>
      </c>
      <c r="C5380" s="6" t="n">
        <v>0.589</v>
      </c>
      <c r="D5380" s="6" t="n">
        <v>5e-05</v>
      </c>
      <c r="E5380" s="6">
        <f>C5380*sel_scale</f>
        <v/>
      </c>
      <c r="F5380" s="6">
        <f>IF(AND(B5380&gt;=10,B5380&lt;=14),sel_ev_daily*sel_dayshare/5,IF(OR(B5380&gt;=22,B5380&lt;=5),sel_ev_daily*(1-sel_dayshare)/8,0))</f>
        <v/>
      </c>
    </row>
    <row r="5381">
      <c r="A5381" s="6" t="inlineStr">
        <is>
          <t>2013-02-10</t>
        </is>
      </c>
      <c r="B5381" s="6" t="n">
        <v>3</v>
      </c>
      <c r="C5381" s="6" t="n">
        <v>0.48748</v>
      </c>
      <c r="D5381" s="6" t="n">
        <v>4e-05</v>
      </c>
      <c r="E5381" s="6">
        <f>C5381*sel_scale</f>
        <v/>
      </c>
      <c r="F5381" s="6">
        <f>IF(AND(B5381&gt;=10,B5381&lt;=14),sel_ev_daily*sel_dayshare/5,IF(OR(B5381&gt;=22,B5381&lt;=5),sel_ev_daily*(1-sel_dayshare)/8,0))</f>
        <v/>
      </c>
    </row>
    <row r="5382">
      <c r="A5382" s="6" t="inlineStr">
        <is>
          <t>2013-02-10</t>
        </is>
      </c>
      <c r="B5382" s="6" t="n">
        <v>4</v>
      </c>
      <c r="C5382" s="6" t="n">
        <v>0.43326</v>
      </c>
      <c r="D5382" s="6" t="n">
        <v>1e-05</v>
      </c>
      <c r="E5382" s="6">
        <f>C5382*sel_scale</f>
        <v/>
      </c>
      <c r="F5382" s="6">
        <f>IF(AND(B5382&gt;=10,B5382&lt;=14),sel_ev_daily*sel_dayshare/5,IF(OR(B5382&gt;=22,B5382&lt;=5),sel_ev_daily*(1-sel_dayshare)/8,0))</f>
        <v/>
      </c>
    </row>
    <row r="5383">
      <c r="A5383" s="6" t="inlineStr">
        <is>
          <t>2013-02-10</t>
        </is>
      </c>
      <c r="B5383" s="6" t="n">
        <v>5</v>
      </c>
      <c r="C5383" s="6" t="n">
        <v>0.44321</v>
      </c>
      <c r="D5383" s="6" t="n">
        <v>6e-05</v>
      </c>
      <c r="E5383" s="6">
        <f>C5383*sel_scale</f>
        <v/>
      </c>
      <c r="F5383" s="6">
        <f>IF(AND(B5383&gt;=10,B5383&lt;=14),sel_ev_daily*sel_dayshare/5,IF(OR(B5383&gt;=22,B5383&lt;=5),sel_ev_daily*(1-sel_dayshare)/8,0))</f>
        <v/>
      </c>
    </row>
    <row r="5384">
      <c r="A5384" s="6" t="inlineStr">
        <is>
          <t>2013-02-10</t>
        </is>
      </c>
      <c r="B5384" s="6" t="n">
        <v>6</v>
      </c>
      <c r="C5384" s="6" t="n">
        <v>0.45291</v>
      </c>
      <c r="D5384" s="6" t="n">
        <v>0.00333</v>
      </c>
      <c r="E5384" s="6">
        <f>C5384*sel_scale</f>
        <v/>
      </c>
      <c r="F5384" s="6">
        <f>IF(AND(B5384&gt;=10,B5384&lt;=14),sel_ev_daily*sel_dayshare/5,IF(OR(B5384&gt;=22,B5384&lt;=5),sel_ev_daily*(1-sel_dayshare)/8,0))</f>
        <v/>
      </c>
    </row>
    <row r="5385">
      <c r="A5385" s="6" t="inlineStr">
        <is>
          <t>2013-02-10</t>
        </is>
      </c>
      <c r="B5385" s="6" t="n">
        <v>7</v>
      </c>
      <c r="C5385" s="6" t="n">
        <v>0.51997</v>
      </c>
      <c r="D5385" s="6" t="n">
        <v>0.07042</v>
      </c>
      <c r="E5385" s="6">
        <f>C5385*sel_scale</f>
        <v/>
      </c>
      <c r="F5385" s="6">
        <f>IF(AND(B5385&gt;=10,B5385&lt;=14),sel_ev_daily*sel_dayshare/5,IF(OR(B5385&gt;=22,B5385&lt;=5),sel_ev_daily*(1-sel_dayshare)/8,0))</f>
        <v/>
      </c>
    </row>
    <row r="5386">
      <c r="A5386" s="6" t="inlineStr">
        <is>
          <t>2013-02-10</t>
        </is>
      </c>
      <c r="B5386" s="6" t="n">
        <v>8</v>
      </c>
      <c r="C5386" s="6" t="n">
        <v>0.63366</v>
      </c>
      <c r="D5386" s="6" t="n">
        <v>0.20937</v>
      </c>
      <c r="E5386" s="6">
        <f>C5386*sel_scale</f>
        <v/>
      </c>
      <c r="F5386" s="6">
        <f>IF(AND(B5386&gt;=10,B5386&lt;=14),sel_ev_daily*sel_dayshare/5,IF(OR(B5386&gt;=22,B5386&lt;=5),sel_ev_daily*(1-sel_dayshare)/8,0))</f>
        <v/>
      </c>
    </row>
    <row r="5387">
      <c r="A5387" s="6" t="inlineStr">
        <is>
          <t>2013-02-10</t>
        </is>
      </c>
      <c r="B5387" s="6" t="n">
        <v>9</v>
      </c>
      <c r="C5387" s="6" t="n">
        <v>0.68451</v>
      </c>
      <c r="D5387" s="6" t="n">
        <v>0.3777</v>
      </c>
      <c r="E5387" s="6">
        <f>C5387*sel_scale</f>
        <v/>
      </c>
      <c r="F5387" s="6">
        <f>IF(AND(B5387&gt;=10,B5387&lt;=14),sel_ev_daily*sel_dayshare/5,IF(OR(B5387&gt;=22,B5387&lt;=5),sel_ev_daily*(1-sel_dayshare)/8,0))</f>
        <v/>
      </c>
    </row>
    <row r="5388">
      <c r="A5388" s="6" t="inlineStr">
        <is>
          <t>2013-02-10</t>
        </is>
      </c>
      <c r="B5388" s="6" t="n">
        <v>10</v>
      </c>
      <c r="C5388" s="6" t="n">
        <v>0.73694</v>
      </c>
      <c r="D5388" s="6" t="n">
        <v>0.5500699999999999</v>
      </c>
      <c r="E5388" s="6">
        <f>C5388*sel_scale</f>
        <v/>
      </c>
      <c r="F5388" s="6">
        <f>IF(AND(B5388&gt;=10,B5388&lt;=14),sel_ev_daily*sel_dayshare/5,IF(OR(B5388&gt;=22,B5388&lt;=5),sel_ev_daily*(1-sel_dayshare)/8,0))</f>
        <v/>
      </c>
    </row>
    <row r="5389">
      <c r="A5389" s="6" t="inlineStr">
        <is>
          <t>2013-02-10</t>
        </is>
      </c>
      <c r="B5389" s="6" t="n">
        <v>11</v>
      </c>
      <c r="C5389" s="6" t="n">
        <v>0.82333</v>
      </c>
      <c r="D5389" s="6" t="n">
        <v>0.63585</v>
      </c>
      <c r="E5389" s="6">
        <f>C5389*sel_scale</f>
        <v/>
      </c>
      <c r="F5389" s="6">
        <f>IF(AND(B5389&gt;=10,B5389&lt;=14),sel_ev_daily*sel_dayshare/5,IF(OR(B5389&gt;=22,B5389&lt;=5),sel_ev_daily*(1-sel_dayshare)/8,0))</f>
        <v/>
      </c>
    </row>
    <row r="5390">
      <c r="A5390" s="6" t="inlineStr">
        <is>
          <t>2013-02-10</t>
        </is>
      </c>
      <c r="B5390" s="6" t="n">
        <v>12</v>
      </c>
      <c r="C5390" s="6" t="n">
        <v>0.91603</v>
      </c>
      <c r="D5390" s="6" t="n">
        <v>0.73471</v>
      </c>
      <c r="E5390" s="6">
        <f>C5390*sel_scale</f>
        <v/>
      </c>
      <c r="F5390" s="6">
        <f>IF(AND(B5390&gt;=10,B5390&lt;=14),sel_ev_daily*sel_dayshare/5,IF(OR(B5390&gt;=22,B5390&lt;=5),sel_ev_daily*(1-sel_dayshare)/8,0))</f>
        <v/>
      </c>
    </row>
    <row r="5391">
      <c r="A5391" s="6" t="inlineStr">
        <is>
          <t>2013-02-10</t>
        </is>
      </c>
      <c r="B5391" s="6" t="n">
        <v>13</v>
      </c>
      <c r="C5391" s="6" t="n">
        <v>0.98277</v>
      </c>
      <c r="D5391" s="6" t="n">
        <v>0.73525</v>
      </c>
      <c r="E5391" s="6">
        <f>C5391*sel_scale</f>
        <v/>
      </c>
      <c r="F5391" s="6">
        <f>IF(AND(B5391&gt;=10,B5391&lt;=14),sel_ev_daily*sel_dayshare/5,IF(OR(B5391&gt;=22,B5391&lt;=5),sel_ev_daily*(1-sel_dayshare)/8,0))</f>
        <v/>
      </c>
    </row>
    <row r="5392">
      <c r="A5392" s="6" t="inlineStr">
        <is>
          <t>2013-02-10</t>
        </is>
      </c>
      <c r="B5392" s="6" t="n">
        <v>14</v>
      </c>
      <c r="C5392" s="6" t="n">
        <v>1.04474</v>
      </c>
      <c r="D5392" s="6" t="n">
        <v>0.66553</v>
      </c>
      <c r="E5392" s="6">
        <f>C5392*sel_scale</f>
        <v/>
      </c>
      <c r="F5392" s="6">
        <f>IF(AND(B5392&gt;=10,B5392&lt;=14),sel_ev_daily*sel_dayshare/5,IF(OR(B5392&gt;=22,B5392&lt;=5),sel_ev_daily*(1-sel_dayshare)/8,0))</f>
        <v/>
      </c>
    </row>
    <row r="5393">
      <c r="A5393" s="6" t="inlineStr">
        <is>
          <t>2013-02-10</t>
        </is>
      </c>
      <c r="B5393" s="6" t="n">
        <v>15</v>
      </c>
      <c r="C5393" s="6" t="n">
        <v>0.99331</v>
      </c>
      <c r="D5393" s="6" t="n">
        <v>0.36879</v>
      </c>
      <c r="E5393" s="6">
        <f>C5393*sel_scale</f>
        <v/>
      </c>
      <c r="F5393" s="6">
        <f>IF(AND(B5393&gt;=10,B5393&lt;=14),sel_ev_daily*sel_dayshare/5,IF(OR(B5393&gt;=22,B5393&lt;=5),sel_ev_daily*(1-sel_dayshare)/8,0))</f>
        <v/>
      </c>
    </row>
    <row r="5394">
      <c r="A5394" s="6" t="inlineStr">
        <is>
          <t>2013-02-10</t>
        </is>
      </c>
      <c r="B5394" s="6" t="n">
        <v>16</v>
      </c>
      <c r="C5394" s="6" t="n">
        <v>0.86764</v>
      </c>
      <c r="D5394" s="6" t="n">
        <v>0.15113</v>
      </c>
      <c r="E5394" s="6">
        <f>C5394*sel_scale</f>
        <v/>
      </c>
      <c r="F5394" s="6">
        <f>IF(AND(B5394&gt;=10,B5394&lt;=14),sel_ev_daily*sel_dayshare/5,IF(OR(B5394&gt;=22,B5394&lt;=5),sel_ev_daily*(1-sel_dayshare)/8,0))</f>
        <v/>
      </c>
    </row>
    <row r="5395">
      <c r="A5395" s="6" t="inlineStr">
        <is>
          <t>2013-02-10</t>
        </is>
      </c>
      <c r="B5395" s="6" t="n">
        <v>17</v>
      </c>
      <c r="C5395" s="6" t="n">
        <v>0.99215</v>
      </c>
      <c r="D5395" s="6" t="n">
        <v>0.08056000000000001</v>
      </c>
      <c r="E5395" s="6">
        <f>C5395*sel_scale</f>
        <v/>
      </c>
      <c r="F5395" s="6">
        <f>IF(AND(B5395&gt;=10,B5395&lt;=14),sel_ev_daily*sel_dayshare/5,IF(OR(B5395&gt;=22,B5395&lt;=5),sel_ev_daily*(1-sel_dayshare)/8,0))</f>
        <v/>
      </c>
    </row>
    <row r="5396">
      <c r="A5396" s="6" t="inlineStr">
        <is>
          <t>2013-02-10</t>
        </is>
      </c>
      <c r="B5396" s="6" t="n">
        <v>18</v>
      </c>
      <c r="C5396" s="6" t="n">
        <v>1.01121</v>
      </c>
      <c r="D5396" s="6" t="n">
        <v>0.0252</v>
      </c>
      <c r="E5396" s="6">
        <f>C5396*sel_scale</f>
        <v/>
      </c>
      <c r="F5396" s="6">
        <f>IF(AND(B5396&gt;=10,B5396&lt;=14),sel_ev_daily*sel_dayshare/5,IF(OR(B5396&gt;=22,B5396&lt;=5),sel_ev_daily*(1-sel_dayshare)/8,0))</f>
        <v/>
      </c>
    </row>
    <row r="5397">
      <c r="A5397" s="6" t="inlineStr">
        <is>
          <t>2013-02-10</t>
        </is>
      </c>
      <c r="B5397" s="6" t="n">
        <v>19</v>
      </c>
      <c r="C5397" s="6" t="n">
        <v>0.8873799999999999</v>
      </c>
      <c r="D5397" s="6" t="n">
        <v>0.0007</v>
      </c>
      <c r="E5397" s="6">
        <f>C5397*sel_scale</f>
        <v/>
      </c>
      <c r="F5397" s="6">
        <f>IF(AND(B5397&gt;=10,B5397&lt;=14),sel_ev_daily*sel_dayshare/5,IF(OR(B5397&gt;=22,B5397&lt;=5),sel_ev_daily*(1-sel_dayshare)/8,0))</f>
        <v/>
      </c>
    </row>
    <row r="5398">
      <c r="A5398" s="6" t="inlineStr">
        <is>
          <t>2013-02-10</t>
        </is>
      </c>
      <c r="B5398" s="6" t="n">
        <v>20</v>
      </c>
      <c r="C5398" s="6" t="n">
        <v>0.87863</v>
      </c>
      <c r="D5398" s="6" t="n">
        <v>0.00012</v>
      </c>
      <c r="E5398" s="6">
        <f>C5398*sel_scale</f>
        <v/>
      </c>
      <c r="F5398" s="6">
        <f>IF(AND(B5398&gt;=10,B5398&lt;=14),sel_ev_daily*sel_dayshare/5,IF(OR(B5398&gt;=22,B5398&lt;=5),sel_ev_daily*(1-sel_dayshare)/8,0))</f>
        <v/>
      </c>
    </row>
    <row r="5399">
      <c r="A5399" s="6" t="inlineStr">
        <is>
          <t>2013-02-10</t>
        </is>
      </c>
      <c r="B5399" s="6" t="n">
        <v>21</v>
      </c>
      <c r="C5399" s="6" t="n">
        <v>0.7317900000000001</v>
      </c>
      <c r="D5399" s="6" t="n">
        <v>0.0001</v>
      </c>
      <c r="E5399" s="6">
        <f>C5399*sel_scale</f>
        <v/>
      </c>
      <c r="F5399" s="6">
        <f>IF(AND(B5399&gt;=10,B5399&lt;=14),sel_ev_daily*sel_dayshare/5,IF(OR(B5399&gt;=22,B5399&lt;=5),sel_ev_daily*(1-sel_dayshare)/8,0))</f>
        <v/>
      </c>
    </row>
    <row r="5400">
      <c r="A5400" s="6" t="inlineStr">
        <is>
          <t>2013-02-10</t>
        </is>
      </c>
      <c r="B5400" s="6" t="n">
        <v>22</v>
      </c>
      <c r="C5400" s="6" t="n">
        <v>0.72294</v>
      </c>
      <c r="D5400" s="6" t="n">
        <v>6.999999999999999e-05</v>
      </c>
      <c r="E5400" s="6">
        <f>C5400*sel_scale</f>
        <v/>
      </c>
      <c r="F5400" s="6">
        <f>IF(AND(B5400&gt;=10,B5400&lt;=14),sel_ev_daily*sel_dayshare/5,IF(OR(B5400&gt;=22,B5400&lt;=5),sel_ev_daily*(1-sel_dayshare)/8,0))</f>
        <v/>
      </c>
    </row>
    <row r="5401">
      <c r="A5401" s="6" t="inlineStr">
        <is>
          <t>2013-02-10</t>
        </is>
      </c>
      <c r="B5401" s="6" t="n">
        <v>23</v>
      </c>
      <c r="C5401" s="6" t="n">
        <v>0.67792</v>
      </c>
      <c r="D5401" s="6" t="n">
        <v>0.00012</v>
      </c>
      <c r="E5401" s="6">
        <f>C5401*sel_scale</f>
        <v/>
      </c>
      <c r="F5401" s="6">
        <f>IF(AND(B5401&gt;=10,B5401&lt;=14),sel_ev_daily*sel_dayshare/5,IF(OR(B5401&gt;=22,B5401&lt;=5),sel_ev_daily*(1-sel_dayshare)/8,0))</f>
        <v/>
      </c>
    </row>
    <row r="5402">
      <c r="A5402" s="6" t="inlineStr">
        <is>
          <t>2013-02-11</t>
        </is>
      </c>
      <c r="B5402" s="6" t="n">
        <v>0</v>
      </c>
      <c r="C5402" s="6" t="n">
        <v>0.71297</v>
      </c>
      <c r="D5402" s="6" t="n">
        <v>5e-05</v>
      </c>
      <c r="E5402" s="6">
        <f>C5402*sel_scale</f>
        <v/>
      </c>
      <c r="F5402" s="6">
        <f>IF(AND(B5402&gt;=10,B5402&lt;=14),sel_ev_daily*sel_dayshare/5,IF(OR(B5402&gt;=22,B5402&lt;=5),sel_ev_daily*(1-sel_dayshare)/8,0))</f>
        <v/>
      </c>
    </row>
    <row r="5403">
      <c r="A5403" s="6" t="inlineStr">
        <is>
          <t>2013-02-11</t>
        </is>
      </c>
      <c r="B5403" s="6" t="n">
        <v>1</v>
      </c>
      <c r="C5403" s="6" t="n">
        <v>0.69874</v>
      </c>
      <c r="D5403" s="6" t="n">
        <v>8.000000000000001e-05</v>
      </c>
      <c r="E5403" s="6">
        <f>C5403*sel_scale</f>
        <v/>
      </c>
      <c r="F5403" s="6">
        <f>IF(AND(B5403&gt;=10,B5403&lt;=14),sel_ev_daily*sel_dayshare/5,IF(OR(B5403&gt;=22,B5403&lt;=5),sel_ev_daily*(1-sel_dayshare)/8,0))</f>
        <v/>
      </c>
    </row>
    <row r="5404">
      <c r="A5404" s="6" t="inlineStr">
        <is>
          <t>2013-02-11</t>
        </is>
      </c>
      <c r="B5404" s="6" t="n">
        <v>2</v>
      </c>
      <c r="C5404" s="6" t="n">
        <v>0.51656</v>
      </c>
      <c r="D5404" s="6" t="n">
        <v>5e-05</v>
      </c>
      <c r="E5404" s="6">
        <f>C5404*sel_scale</f>
        <v/>
      </c>
      <c r="F5404" s="6">
        <f>IF(AND(B5404&gt;=10,B5404&lt;=14),sel_ev_daily*sel_dayshare/5,IF(OR(B5404&gt;=22,B5404&lt;=5),sel_ev_daily*(1-sel_dayshare)/8,0))</f>
        <v/>
      </c>
    </row>
    <row r="5405">
      <c r="A5405" s="6" t="inlineStr">
        <is>
          <t>2013-02-11</t>
        </is>
      </c>
      <c r="B5405" s="6" t="n">
        <v>3</v>
      </c>
      <c r="C5405" s="6" t="n">
        <v>0.40666</v>
      </c>
      <c r="D5405" s="6" t="n">
        <v>9.000000000000001e-05</v>
      </c>
      <c r="E5405" s="6">
        <f>C5405*sel_scale</f>
        <v/>
      </c>
      <c r="F5405" s="6">
        <f>IF(AND(B5405&gt;=10,B5405&lt;=14),sel_ev_daily*sel_dayshare/5,IF(OR(B5405&gt;=22,B5405&lt;=5),sel_ev_daily*(1-sel_dayshare)/8,0))</f>
        <v/>
      </c>
    </row>
    <row r="5406">
      <c r="A5406" s="6" t="inlineStr">
        <is>
          <t>2013-02-11</t>
        </is>
      </c>
      <c r="B5406" s="6" t="n">
        <v>4</v>
      </c>
      <c r="C5406" s="6" t="n">
        <v>0.4057</v>
      </c>
      <c r="D5406" s="6" t="n">
        <v>6.999999999999999e-05</v>
      </c>
      <c r="E5406" s="6">
        <f>C5406*sel_scale</f>
        <v/>
      </c>
      <c r="F5406" s="6">
        <f>IF(AND(B5406&gt;=10,B5406&lt;=14),sel_ev_daily*sel_dayshare/5,IF(OR(B5406&gt;=22,B5406&lt;=5),sel_ev_daily*(1-sel_dayshare)/8,0))</f>
        <v/>
      </c>
    </row>
    <row r="5407">
      <c r="A5407" s="6" t="inlineStr">
        <is>
          <t>2013-02-11</t>
        </is>
      </c>
      <c r="B5407" s="6" t="n">
        <v>5</v>
      </c>
      <c r="C5407" s="6" t="n">
        <v>0.45807</v>
      </c>
      <c r="D5407" s="6" t="n">
        <v>6.999999999999999e-05</v>
      </c>
      <c r="E5407" s="6">
        <f>C5407*sel_scale</f>
        <v/>
      </c>
      <c r="F5407" s="6">
        <f>IF(AND(B5407&gt;=10,B5407&lt;=14),sel_ev_daily*sel_dayshare/5,IF(OR(B5407&gt;=22,B5407&lt;=5),sel_ev_daily*(1-sel_dayshare)/8,0))</f>
        <v/>
      </c>
    </row>
    <row r="5408">
      <c r="A5408" s="6" t="inlineStr">
        <is>
          <t>2013-02-11</t>
        </is>
      </c>
      <c r="B5408" s="6" t="n">
        <v>6</v>
      </c>
      <c r="C5408" s="6" t="n">
        <v>0.58465</v>
      </c>
      <c r="D5408" s="6" t="n">
        <v>0.00115</v>
      </c>
      <c r="E5408" s="6">
        <f>C5408*sel_scale</f>
        <v/>
      </c>
      <c r="F5408" s="6">
        <f>IF(AND(B5408&gt;=10,B5408&lt;=14),sel_ev_daily*sel_dayshare/5,IF(OR(B5408&gt;=22,B5408&lt;=5),sel_ev_daily*(1-sel_dayshare)/8,0))</f>
        <v/>
      </c>
    </row>
    <row r="5409">
      <c r="A5409" s="6" t="inlineStr">
        <is>
          <t>2013-02-11</t>
        </is>
      </c>
      <c r="B5409" s="6" t="n">
        <v>7</v>
      </c>
      <c r="C5409" s="6" t="n">
        <v>0.58621</v>
      </c>
      <c r="D5409" s="6" t="n">
        <v>0.05021</v>
      </c>
      <c r="E5409" s="6">
        <f>C5409*sel_scale</f>
        <v/>
      </c>
      <c r="F5409" s="6">
        <f>IF(AND(B5409&gt;=10,B5409&lt;=14),sel_ev_daily*sel_dayshare/5,IF(OR(B5409&gt;=22,B5409&lt;=5),sel_ev_daily*(1-sel_dayshare)/8,0))</f>
        <v/>
      </c>
    </row>
    <row r="5410">
      <c r="A5410" s="6" t="inlineStr">
        <is>
          <t>2013-02-11</t>
        </is>
      </c>
      <c r="B5410" s="6" t="n">
        <v>8</v>
      </c>
      <c r="C5410" s="6" t="n">
        <v>0.52689</v>
      </c>
      <c r="D5410" s="6" t="n">
        <v>0.13041</v>
      </c>
      <c r="E5410" s="6">
        <f>C5410*sel_scale</f>
        <v/>
      </c>
      <c r="F5410" s="6">
        <f>IF(AND(B5410&gt;=10,B5410&lt;=14),sel_ev_daily*sel_dayshare/5,IF(OR(B5410&gt;=22,B5410&lt;=5),sel_ev_daily*(1-sel_dayshare)/8,0))</f>
        <v/>
      </c>
    </row>
    <row r="5411">
      <c r="A5411" s="6" t="inlineStr">
        <is>
          <t>2013-02-11</t>
        </is>
      </c>
      <c r="B5411" s="6" t="n">
        <v>9</v>
      </c>
      <c r="C5411" s="6" t="n">
        <v>0.47043</v>
      </c>
      <c r="D5411" s="6" t="n">
        <v>0.21171</v>
      </c>
      <c r="E5411" s="6">
        <f>C5411*sel_scale</f>
        <v/>
      </c>
      <c r="F5411" s="6">
        <f>IF(AND(B5411&gt;=10,B5411&lt;=14),sel_ev_daily*sel_dayshare/5,IF(OR(B5411&gt;=22,B5411&lt;=5),sel_ev_daily*(1-sel_dayshare)/8,0))</f>
        <v/>
      </c>
    </row>
    <row r="5412">
      <c r="A5412" s="6" t="inlineStr">
        <is>
          <t>2013-02-11</t>
        </is>
      </c>
      <c r="B5412" s="6" t="n">
        <v>10</v>
      </c>
      <c r="C5412" s="6" t="n">
        <v>0.50768</v>
      </c>
      <c r="D5412" s="6" t="n">
        <v>0.1942</v>
      </c>
      <c r="E5412" s="6">
        <f>C5412*sel_scale</f>
        <v/>
      </c>
      <c r="F5412" s="6">
        <f>IF(AND(B5412&gt;=10,B5412&lt;=14),sel_ev_daily*sel_dayshare/5,IF(OR(B5412&gt;=22,B5412&lt;=5),sel_ev_daily*(1-sel_dayshare)/8,0))</f>
        <v/>
      </c>
    </row>
    <row r="5413">
      <c r="A5413" s="6" t="inlineStr">
        <is>
          <t>2013-02-11</t>
        </is>
      </c>
      <c r="B5413" s="6" t="n">
        <v>11</v>
      </c>
      <c r="C5413" s="6" t="n">
        <v>0.49999</v>
      </c>
      <c r="D5413" s="6" t="n">
        <v>0.18293</v>
      </c>
      <c r="E5413" s="6">
        <f>C5413*sel_scale</f>
        <v/>
      </c>
      <c r="F5413" s="6">
        <f>IF(AND(B5413&gt;=10,B5413&lt;=14),sel_ev_daily*sel_dayshare/5,IF(OR(B5413&gt;=22,B5413&lt;=5),sel_ev_daily*(1-sel_dayshare)/8,0))</f>
        <v/>
      </c>
    </row>
    <row r="5414">
      <c r="A5414" s="6" t="inlineStr">
        <is>
          <t>2013-02-11</t>
        </is>
      </c>
      <c r="B5414" s="6" t="n">
        <v>12</v>
      </c>
      <c r="C5414" s="6" t="n">
        <v>0.50618</v>
      </c>
      <c r="D5414" s="6" t="n">
        <v>0.16138</v>
      </c>
      <c r="E5414" s="6">
        <f>C5414*sel_scale</f>
        <v/>
      </c>
      <c r="F5414" s="6">
        <f>IF(AND(B5414&gt;=10,B5414&lt;=14),sel_ev_daily*sel_dayshare/5,IF(OR(B5414&gt;=22,B5414&lt;=5),sel_ev_daily*(1-sel_dayshare)/8,0))</f>
        <v/>
      </c>
    </row>
    <row r="5415">
      <c r="A5415" s="6" t="inlineStr">
        <is>
          <t>2013-02-11</t>
        </is>
      </c>
      <c r="B5415" s="6" t="n">
        <v>13</v>
      </c>
      <c r="C5415" s="6" t="n">
        <v>0.5033</v>
      </c>
      <c r="D5415" s="6" t="n">
        <v>0.18064</v>
      </c>
      <c r="E5415" s="6">
        <f>C5415*sel_scale</f>
        <v/>
      </c>
      <c r="F5415" s="6">
        <f>IF(AND(B5415&gt;=10,B5415&lt;=14),sel_ev_daily*sel_dayshare/5,IF(OR(B5415&gt;=22,B5415&lt;=5),sel_ev_daily*(1-sel_dayshare)/8,0))</f>
        <v/>
      </c>
    </row>
    <row r="5416">
      <c r="A5416" s="6" t="inlineStr">
        <is>
          <t>2013-02-11</t>
        </is>
      </c>
      <c r="B5416" s="6" t="n">
        <v>14</v>
      </c>
      <c r="C5416" s="6" t="n">
        <v>0.49743</v>
      </c>
      <c r="D5416" s="6" t="n">
        <v>0.15025</v>
      </c>
      <c r="E5416" s="6">
        <f>C5416*sel_scale</f>
        <v/>
      </c>
      <c r="F5416" s="6">
        <f>IF(AND(B5416&gt;=10,B5416&lt;=14),sel_ev_daily*sel_dayshare/5,IF(OR(B5416&gt;=22,B5416&lt;=5),sel_ev_daily*(1-sel_dayshare)/8,0))</f>
        <v/>
      </c>
    </row>
    <row r="5417">
      <c r="A5417" s="6" t="inlineStr">
        <is>
          <t>2013-02-11</t>
        </is>
      </c>
      <c r="B5417" s="6" t="n">
        <v>15</v>
      </c>
      <c r="C5417" s="6" t="n">
        <v>0.52886</v>
      </c>
      <c r="D5417" s="6" t="n">
        <v>0.11854</v>
      </c>
      <c r="E5417" s="6">
        <f>C5417*sel_scale</f>
        <v/>
      </c>
      <c r="F5417" s="6">
        <f>IF(AND(B5417&gt;=10,B5417&lt;=14),sel_ev_daily*sel_dayshare/5,IF(OR(B5417&gt;=22,B5417&lt;=5),sel_ev_daily*(1-sel_dayshare)/8,0))</f>
        <v/>
      </c>
    </row>
    <row r="5418">
      <c r="A5418" s="6" t="inlineStr">
        <is>
          <t>2013-02-11</t>
        </is>
      </c>
      <c r="B5418" s="6" t="n">
        <v>16</v>
      </c>
      <c r="C5418" s="6" t="n">
        <v>0.60804</v>
      </c>
      <c r="D5418" s="6" t="n">
        <v>0.10887</v>
      </c>
      <c r="E5418" s="6">
        <f>C5418*sel_scale</f>
        <v/>
      </c>
      <c r="F5418" s="6">
        <f>IF(AND(B5418&gt;=10,B5418&lt;=14),sel_ev_daily*sel_dayshare/5,IF(OR(B5418&gt;=22,B5418&lt;=5),sel_ev_daily*(1-sel_dayshare)/8,0))</f>
        <v/>
      </c>
    </row>
    <row r="5419">
      <c r="A5419" s="6" t="inlineStr">
        <is>
          <t>2013-02-11</t>
        </is>
      </c>
      <c r="B5419" s="6" t="n">
        <v>17</v>
      </c>
      <c r="C5419" s="6" t="n">
        <v>0.73744</v>
      </c>
      <c r="D5419" s="6" t="n">
        <v>0.07771</v>
      </c>
      <c r="E5419" s="6">
        <f>C5419*sel_scale</f>
        <v/>
      </c>
      <c r="F5419" s="6">
        <f>IF(AND(B5419&gt;=10,B5419&lt;=14),sel_ev_daily*sel_dayshare/5,IF(OR(B5419&gt;=22,B5419&lt;=5),sel_ev_daily*(1-sel_dayshare)/8,0))</f>
        <v/>
      </c>
    </row>
    <row r="5420">
      <c r="A5420" s="6" t="inlineStr">
        <is>
          <t>2013-02-11</t>
        </is>
      </c>
      <c r="B5420" s="6" t="n">
        <v>18</v>
      </c>
      <c r="C5420" s="6" t="n">
        <v>0.82661</v>
      </c>
      <c r="D5420" s="6" t="n">
        <v>0.02482</v>
      </c>
      <c r="E5420" s="6">
        <f>C5420*sel_scale</f>
        <v/>
      </c>
      <c r="F5420" s="6">
        <f>IF(AND(B5420&gt;=10,B5420&lt;=14),sel_ev_daily*sel_dayshare/5,IF(OR(B5420&gt;=22,B5420&lt;=5),sel_ev_daily*(1-sel_dayshare)/8,0))</f>
        <v/>
      </c>
    </row>
    <row r="5421">
      <c r="A5421" s="6" t="inlineStr">
        <is>
          <t>2013-02-11</t>
        </is>
      </c>
      <c r="B5421" s="6" t="n">
        <v>19</v>
      </c>
      <c r="C5421" s="6" t="n">
        <v>0.76059</v>
      </c>
      <c r="D5421" s="6" t="n">
        <v>0.00134</v>
      </c>
      <c r="E5421" s="6">
        <f>C5421*sel_scale</f>
        <v/>
      </c>
      <c r="F5421" s="6">
        <f>IF(AND(B5421&gt;=10,B5421&lt;=14),sel_ev_daily*sel_dayshare/5,IF(OR(B5421&gt;=22,B5421&lt;=5),sel_ev_daily*(1-sel_dayshare)/8,0))</f>
        <v/>
      </c>
    </row>
    <row r="5422">
      <c r="A5422" s="6" t="inlineStr">
        <is>
          <t>2013-02-11</t>
        </is>
      </c>
      <c r="B5422" s="6" t="n">
        <v>20</v>
      </c>
      <c r="C5422" s="6" t="n">
        <v>0.7568</v>
      </c>
      <c r="D5422" s="6" t="n">
        <v>0.00012</v>
      </c>
      <c r="E5422" s="6">
        <f>C5422*sel_scale</f>
        <v/>
      </c>
      <c r="F5422" s="6">
        <f>IF(AND(B5422&gt;=10,B5422&lt;=14),sel_ev_daily*sel_dayshare/5,IF(OR(B5422&gt;=22,B5422&lt;=5),sel_ev_daily*(1-sel_dayshare)/8,0))</f>
        <v/>
      </c>
    </row>
    <row r="5423">
      <c r="A5423" s="6" t="inlineStr">
        <is>
          <t>2013-02-11</t>
        </is>
      </c>
      <c r="B5423" s="6" t="n">
        <v>21</v>
      </c>
      <c r="C5423" s="6" t="n">
        <v>0.68205</v>
      </c>
      <c r="D5423" s="6" t="n">
        <v>0.00014</v>
      </c>
      <c r="E5423" s="6">
        <f>C5423*sel_scale</f>
        <v/>
      </c>
      <c r="F5423" s="6">
        <f>IF(AND(B5423&gt;=10,B5423&lt;=14),sel_ev_daily*sel_dayshare/5,IF(OR(B5423&gt;=22,B5423&lt;=5),sel_ev_daily*(1-sel_dayshare)/8,0))</f>
        <v/>
      </c>
    </row>
    <row r="5424">
      <c r="A5424" s="6" t="inlineStr">
        <is>
          <t>2013-02-11</t>
        </is>
      </c>
      <c r="B5424" s="6" t="n">
        <v>22</v>
      </c>
      <c r="C5424" s="6" t="n">
        <v>0.68228</v>
      </c>
      <c r="D5424" s="6" t="n">
        <v>4e-05</v>
      </c>
      <c r="E5424" s="6">
        <f>C5424*sel_scale</f>
        <v/>
      </c>
      <c r="F5424" s="6">
        <f>IF(AND(B5424&gt;=10,B5424&lt;=14),sel_ev_daily*sel_dayshare/5,IF(OR(B5424&gt;=22,B5424&lt;=5),sel_ev_daily*(1-sel_dayshare)/8,0))</f>
        <v/>
      </c>
    </row>
    <row r="5425">
      <c r="A5425" s="6" t="inlineStr">
        <is>
          <t>2013-02-11</t>
        </is>
      </c>
      <c r="B5425" s="6" t="n">
        <v>23</v>
      </c>
      <c r="C5425" s="6" t="n">
        <v>0.6929999999999999</v>
      </c>
      <c r="D5425" s="6" t="n">
        <v>5e-05</v>
      </c>
      <c r="E5425" s="6">
        <f>C5425*sel_scale</f>
        <v/>
      </c>
      <c r="F5425" s="6">
        <f>IF(AND(B5425&gt;=10,B5425&lt;=14),sel_ev_daily*sel_dayshare/5,IF(OR(B5425&gt;=22,B5425&lt;=5),sel_ev_daily*(1-sel_dayshare)/8,0))</f>
        <v/>
      </c>
    </row>
    <row r="5426">
      <c r="A5426" s="6" t="inlineStr">
        <is>
          <t>2013-02-12</t>
        </is>
      </c>
      <c r="B5426" s="6" t="n">
        <v>0</v>
      </c>
      <c r="C5426" s="6" t="n">
        <v>0.77726</v>
      </c>
      <c r="D5426" s="6" t="n">
        <v>4e-05</v>
      </c>
      <c r="E5426" s="6">
        <f>C5426*sel_scale</f>
        <v/>
      </c>
      <c r="F5426" s="6">
        <f>IF(AND(B5426&gt;=10,B5426&lt;=14),sel_ev_daily*sel_dayshare/5,IF(OR(B5426&gt;=22,B5426&lt;=5),sel_ev_daily*(1-sel_dayshare)/8,0))</f>
        <v/>
      </c>
    </row>
    <row r="5427">
      <c r="A5427" s="6" t="inlineStr">
        <is>
          <t>2013-02-12</t>
        </is>
      </c>
      <c r="B5427" s="6" t="n">
        <v>1</v>
      </c>
      <c r="C5427" s="6" t="n">
        <v>0.7652</v>
      </c>
      <c r="D5427" s="6" t="n">
        <v>0.00012</v>
      </c>
      <c r="E5427" s="6">
        <f>C5427*sel_scale</f>
        <v/>
      </c>
      <c r="F5427" s="6">
        <f>IF(AND(B5427&gt;=10,B5427&lt;=14),sel_ev_daily*sel_dayshare/5,IF(OR(B5427&gt;=22,B5427&lt;=5),sel_ev_daily*(1-sel_dayshare)/8,0))</f>
        <v/>
      </c>
    </row>
    <row r="5428">
      <c r="A5428" s="6" t="inlineStr">
        <is>
          <t>2013-02-12</t>
        </is>
      </c>
      <c r="B5428" s="6" t="n">
        <v>2</v>
      </c>
      <c r="C5428" s="6" t="n">
        <v>0.50905</v>
      </c>
      <c r="D5428" s="6" t="n">
        <v>6e-05</v>
      </c>
      <c r="E5428" s="6">
        <f>C5428*sel_scale</f>
        <v/>
      </c>
      <c r="F5428" s="6">
        <f>IF(AND(B5428&gt;=10,B5428&lt;=14),sel_ev_daily*sel_dayshare/5,IF(OR(B5428&gt;=22,B5428&lt;=5),sel_ev_daily*(1-sel_dayshare)/8,0))</f>
        <v/>
      </c>
    </row>
    <row r="5429">
      <c r="A5429" s="6" t="inlineStr">
        <is>
          <t>2013-02-12</t>
        </is>
      </c>
      <c r="B5429" s="6" t="n">
        <v>3</v>
      </c>
      <c r="C5429" s="6" t="n">
        <v>0.3918</v>
      </c>
      <c r="D5429" s="6" t="n">
        <v>5e-05</v>
      </c>
      <c r="E5429" s="6">
        <f>C5429*sel_scale</f>
        <v/>
      </c>
      <c r="F5429" s="6">
        <f>IF(AND(B5429&gt;=10,B5429&lt;=14),sel_ev_daily*sel_dayshare/5,IF(OR(B5429&gt;=22,B5429&lt;=5),sel_ev_daily*(1-sel_dayshare)/8,0))</f>
        <v/>
      </c>
    </row>
    <row r="5430">
      <c r="A5430" s="6" t="inlineStr">
        <is>
          <t>2013-02-12</t>
        </is>
      </c>
      <c r="B5430" s="6" t="n">
        <v>4</v>
      </c>
      <c r="C5430" s="6" t="n">
        <v>0.39727</v>
      </c>
      <c r="D5430" s="6" t="n">
        <v>9.000000000000001e-05</v>
      </c>
      <c r="E5430" s="6">
        <f>C5430*sel_scale</f>
        <v/>
      </c>
      <c r="F5430" s="6">
        <f>IF(AND(B5430&gt;=10,B5430&lt;=14),sel_ev_daily*sel_dayshare/5,IF(OR(B5430&gt;=22,B5430&lt;=5),sel_ev_daily*(1-sel_dayshare)/8,0))</f>
        <v/>
      </c>
    </row>
    <row r="5431">
      <c r="A5431" s="6" t="inlineStr">
        <is>
          <t>2013-02-12</t>
        </is>
      </c>
      <c r="B5431" s="6" t="n">
        <v>5</v>
      </c>
      <c r="C5431" s="6" t="n">
        <v>0.43461</v>
      </c>
      <c r="D5431" s="6" t="n">
        <v>6e-05</v>
      </c>
      <c r="E5431" s="6">
        <f>C5431*sel_scale</f>
        <v/>
      </c>
      <c r="F5431" s="6">
        <f>IF(AND(B5431&gt;=10,B5431&lt;=14),sel_ev_daily*sel_dayshare/5,IF(OR(B5431&gt;=22,B5431&lt;=5),sel_ev_daily*(1-sel_dayshare)/8,0))</f>
        <v/>
      </c>
    </row>
    <row r="5432">
      <c r="A5432" s="6" t="inlineStr">
        <is>
          <t>2013-02-12</t>
        </is>
      </c>
      <c r="B5432" s="6" t="n">
        <v>6</v>
      </c>
      <c r="C5432" s="6" t="n">
        <v>0.57382</v>
      </c>
      <c r="D5432" s="6" t="n">
        <v>0.00113</v>
      </c>
      <c r="E5432" s="6">
        <f>C5432*sel_scale</f>
        <v/>
      </c>
      <c r="F5432" s="6">
        <f>IF(AND(B5432&gt;=10,B5432&lt;=14),sel_ev_daily*sel_dayshare/5,IF(OR(B5432&gt;=22,B5432&lt;=5),sel_ev_daily*(1-sel_dayshare)/8,0))</f>
        <v/>
      </c>
    </row>
    <row r="5433">
      <c r="A5433" s="6" t="inlineStr">
        <is>
          <t>2013-02-12</t>
        </is>
      </c>
      <c r="B5433" s="6" t="n">
        <v>7</v>
      </c>
      <c r="C5433" s="6" t="n">
        <v>0.66408</v>
      </c>
      <c r="D5433" s="6" t="n">
        <v>0.03357</v>
      </c>
      <c r="E5433" s="6">
        <f>C5433*sel_scale</f>
        <v/>
      </c>
      <c r="F5433" s="6">
        <f>IF(AND(B5433&gt;=10,B5433&lt;=14),sel_ev_daily*sel_dayshare/5,IF(OR(B5433&gt;=22,B5433&lt;=5),sel_ev_daily*(1-sel_dayshare)/8,0))</f>
        <v/>
      </c>
    </row>
    <row r="5434">
      <c r="A5434" s="6" t="inlineStr">
        <is>
          <t>2013-02-12</t>
        </is>
      </c>
      <c r="B5434" s="6" t="n">
        <v>8</v>
      </c>
      <c r="C5434" s="6" t="n">
        <v>0.61632</v>
      </c>
      <c r="D5434" s="6" t="n">
        <v>0.08162</v>
      </c>
      <c r="E5434" s="6">
        <f>C5434*sel_scale</f>
        <v/>
      </c>
      <c r="F5434" s="6">
        <f>IF(AND(B5434&gt;=10,B5434&lt;=14),sel_ev_daily*sel_dayshare/5,IF(OR(B5434&gt;=22,B5434&lt;=5),sel_ev_daily*(1-sel_dayshare)/8,0))</f>
        <v/>
      </c>
    </row>
    <row r="5435">
      <c r="A5435" s="6" t="inlineStr">
        <is>
          <t>2013-02-12</t>
        </is>
      </c>
      <c r="B5435" s="6" t="n">
        <v>9</v>
      </c>
      <c r="C5435" s="6" t="n">
        <v>0.52225</v>
      </c>
      <c r="D5435" s="6" t="n">
        <v>0.12265</v>
      </c>
      <c r="E5435" s="6">
        <f>C5435*sel_scale</f>
        <v/>
      </c>
      <c r="F5435" s="6">
        <f>IF(AND(B5435&gt;=10,B5435&lt;=14),sel_ev_daily*sel_dayshare/5,IF(OR(B5435&gt;=22,B5435&lt;=5),sel_ev_daily*(1-sel_dayshare)/8,0))</f>
        <v/>
      </c>
    </row>
    <row r="5436">
      <c r="A5436" s="6" t="inlineStr">
        <is>
          <t>2013-02-12</t>
        </is>
      </c>
      <c r="B5436" s="6" t="n">
        <v>10</v>
      </c>
      <c r="C5436" s="6" t="n">
        <v>0.52825</v>
      </c>
      <c r="D5436" s="6" t="n">
        <v>0.18848</v>
      </c>
      <c r="E5436" s="6">
        <f>C5436*sel_scale</f>
        <v/>
      </c>
      <c r="F5436" s="6">
        <f>IF(AND(B5436&gt;=10,B5436&lt;=14),sel_ev_daily*sel_dayshare/5,IF(OR(B5436&gt;=22,B5436&lt;=5),sel_ev_daily*(1-sel_dayshare)/8,0))</f>
        <v/>
      </c>
    </row>
    <row r="5437">
      <c r="A5437" s="6" t="inlineStr">
        <is>
          <t>2013-02-12</t>
        </is>
      </c>
      <c r="B5437" s="6" t="n">
        <v>11</v>
      </c>
      <c r="C5437" s="6" t="n">
        <v>0.52888</v>
      </c>
      <c r="D5437" s="6" t="n">
        <v>0.2747</v>
      </c>
      <c r="E5437" s="6">
        <f>C5437*sel_scale</f>
        <v/>
      </c>
      <c r="F5437" s="6">
        <f>IF(AND(B5437&gt;=10,B5437&lt;=14),sel_ev_daily*sel_dayshare/5,IF(OR(B5437&gt;=22,B5437&lt;=5),sel_ev_daily*(1-sel_dayshare)/8,0))</f>
        <v/>
      </c>
    </row>
    <row r="5438">
      <c r="A5438" s="6" t="inlineStr">
        <is>
          <t>2013-02-12</t>
        </is>
      </c>
      <c r="B5438" s="6" t="n">
        <v>12</v>
      </c>
      <c r="C5438" s="6" t="n">
        <v>0.52127</v>
      </c>
      <c r="D5438" s="6" t="n">
        <v>0.26535</v>
      </c>
      <c r="E5438" s="6">
        <f>C5438*sel_scale</f>
        <v/>
      </c>
      <c r="F5438" s="6">
        <f>IF(AND(B5438&gt;=10,B5438&lt;=14),sel_ev_daily*sel_dayshare/5,IF(OR(B5438&gt;=22,B5438&lt;=5),sel_ev_daily*(1-sel_dayshare)/8,0))</f>
        <v/>
      </c>
    </row>
    <row r="5439">
      <c r="A5439" s="6" t="inlineStr">
        <is>
          <t>2013-02-12</t>
        </is>
      </c>
      <c r="B5439" s="6" t="n">
        <v>13</v>
      </c>
      <c r="C5439" s="6" t="n">
        <v>0.5512899999999999</v>
      </c>
      <c r="D5439" s="6" t="n">
        <v>0.28917</v>
      </c>
      <c r="E5439" s="6">
        <f>C5439*sel_scale</f>
        <v/>
      </c>
      <c r="F5439" s="6">
        <f>IF(AND(B5439&gt;=10,B5439&lt;=14),sel_ev_daily*sel_dayshare/5,IF(OR(B5439&gt;=22,B5439&lt;=5),sel_ev_daily*(1-sel_dayshare)/8,0))</f>
        <v/>
      </c>
    </row>
    <row r="5440">
      <c r="A5440" s="6" t="inlineStr">
        <is>
          <t>2013-02-12</t>
        </is>
      </c>
      <c r="B5440" s="6" t="n">
        <v>14</v>
      </c>
      <c r="C5440" s="6" t="n">
        <v>0.52114</v>
      </c>
      <c r="D5440" s="6" t="n">
        <v>0.24548</v>
      </c>
      <c r="E5440" s="6">
        <f>C5440*sel_scale</f>
        <v/>
      </c>
      <c r="F5440" s="6">
        <f>IF(AND(B5440&gt;=10,B5440&lt;=14),sel_ev_daily*sel_dayshare/5,IF(OR(B5440&gt;=22,B5440&lt;=5),sel_ev_daily*(1-sel_dayshare)/8,0))</f>
        <v/>
      </c>
    </row>
    <row r="5441">
      <c r="A5441" s="6" t="inlineStr">
        <is>
          <t>2013-02-12</t>
        </is>
      </c>
      <c r="B5441" s="6" t="n">
        <v>15</v>
      </c>
      <c r="C5441" s="6" t="n">
        <v>0.5279199999999999</v>
      </c>
      <c r="D5441" s="6" t="n">
        <v>0.18401</v>
      </c>
      <c r="E5441" s="6">
        <f>C5441*sel_scale</f>
        <v/>
      </c>
      <c r="F5441" s="6">
        <f>IF(AND(B5441&gt;=10,B5441&lt;=14),sel_ev_daily*sel_dayshare/5,IF(OR(B5441&gt;=22,B5441&lt;=5),sel_ev_daily*(1-sel_dayshare)/8,0))</f>
        <v/>
      </c>
    </row>
    <row r="5442">
      <c r="A5442" s="6" t="inlineStr">
        <is>
          <t>2013-02-12</t>
        </is>
      </c>
      <c r="B5442" s="6" t="n">
        <v>16</v>
      </c>
      <c r="C5442" s="6" t="n">
        <v>0.57595</v>
      </c>
      <c r="D5442" s="6" t="n">
        <v>0.14661</v>
      </c>
      <c r="E5442" s="6">
        <f>C5442*sel_scale</f>
        <v/>
      </c>
      <c r="F5442" s="6">
        <f>IF(AND(B5442&gt;=10,B5442&lt;=14),sel_ev_daily*sel_dayshare/5,IF(OR(B5442&gt;=22,B5442&lt;=5),sel_ev_daily*(1-sel_dayshare)/8,0))</f>
        <v/>
      </c>
    </row>
    <row r="5443">
      <c r="A5443" s="6" t="inlineStr">
        <is>
          <t>2013-02-12</t>
        </is>
      </c>
      <c r="B5443" s="6" t="n">
        <v>17</v>
      </c>
      <c r="C5443" s="6" t="n">
        <v>0.7402</v>
      </c>
      <c r="D5443" s="6" t="n">
        <v>0.08211</v>
      </c>
      <c r="E5443" s="6">
        <f>C5443*sel_scale</f>
        <v/>
      </c>
      <c r="F5443" s="6">
        <f>IF(AND(B5443&gt;=10,B5443&lt;=14),sel_ev_daily*sel_dayshare/5,IF(OR(B5443&gt;=22,B5443&lt;=5),sel_ev_daily*(1-sel_dayshare)/8,0))</f>
        <v/>
      </c>
    </row>
    <row r="5444">
      <c r="A5444" s="6" t="inlineStr">
        <is>
          <t>2013-02-12</t>
        </is>
      </c>
      <c r="B5444" s="6" t="n">
        <v>18</v>
      </c>
      <c r="C5444" s="6" t="n">
        <v>0.80858</v>
      </c>
      <c r="D5444" s="6" t="n">
        <v>0.04363</v>
      </c>
      <c r="E5444" s="6">
        <f>C5444*sel_scale</f>
        <v/>
      </c>
      <c r="F5444" s="6">
        <f>IF(AND(B5444&gt;=10,B5444&lt;=14),sel_ev_daily*sel_dayshare/5,IF(OR(B5444&gt;=22,B5444&lt;=5),sel_ev_daily*(1-sel_dayshare)/8,0))</f>
        <v/>
      </c>
    </row>
    <row r="5445">
      <c r="A5445" s="6" t="inlineStr">
        <is>
          <t>2013-02-12</t>
        </is>
      </c>
      <c r="B5445" s="6" t="n">
        <v>19</v>
      </c>
      <c r="C5445" s="6" t="n">
        <v>0.77202</v>
      </c>
      <c r="D5445" s="6" t="n">
        <v>0.00258</v>
      </c>
      <c r="E5445" s="6">
        <f>C5445*sel_scale</f>
        <v/>
      </c>
      <c r="F5445" s="6">
        <f>IF(AND(B5445&gt;=10,B5445&lt;=14),sel_ev_daily*sel_dayshare/5,IF(OR(B5445&gt;=22,B5445&lt;=5),sel_ev_daily*(1-sel_dayshare)/8,0))</f>
        <v/>
      </c>
    </row>
    <row r="5446">
      <c r="A5446" s="6" t="inlineStr">
        <is>
          <t>2013-02-12</t>
        </is>
      </c>
      <c r="B5446" s="6" t="n">
        <v>20</v>
      </c>
      <c r="C5446" s="6" t="n">
        <v>0.75959</v>
      </c>
      <c r="D5446" s="6" t="n">
        <v>2e-05</v>
      </c>
      <c r="E5446" s="6">
        <f>C5446*sel_scale</f>
        <v/>
      </c>
      <c r="F5446" s="6">
        <f>IF(AND(B5446&gt;=10,B5446&lt;=14),sel_ev_daily*sel_dayshare/5,IF(OR(B5446&gt;=22,B5446&lt;=5),sel_ev_daily*(1-sel_dayshare)/8,0))</f>
        <v/>
      </c>
    </row>
    <row r="5447">
      <c r="A5447" s="6" t="inlineStr">
        <is>
          <t>2013-02-12</t>
        </is>
      </c>
      <c r="B5447" s="6" t="n">
        <v>21</v>
      </c>
      <c r="C5447" s="6" t="n">
        <v>0.7121</v>
      </c>
      <c r="D5447" s="6" t="n">
        <v>6.999999999999999e-05</v>
      </c>
      <c r="E5447" s="6">
        <f>C5447*sel_scale</f>
        <v/>
      </c>
      <c r="F5447" s="6">
        <f>IF(AND(B5447&gt;=10,B5447&lt;=14),sel_ev_daily*sel_dayshare/5,IF(OR(B5447&gt;=22,B5447&lt;=5),sel_ev_daily*(1-sel_dayshare)/8,0))</f>
        <v/>
      </c>
    </row>
    <row r="5448">
      <c r="A5448" s="6" t="inlineStr">
        <is>
          <t>2013-02-12</t>
        </is>
      </c>
      <c r="B5448" s="6" t="n">
        <v>22</v>
      </c>
      <c r="C5448" s="6" t="n">
        <v>0.6849499999999999</v>
      </c>
      <c r="D5448" s="6" t="n">
        <v>8.000000000000001e-05</v>
      </c>
      <c r="E5448" s="6">
        <f>C5448*sel_scale</f>
        <v/>
      </c>
      <c r="F5448" s="6">
        <f>IF(AND(B5448&gt;=10,B5448&lt;=14),sel_ev_daily*sel_dayshare/5,IF(OR(B5448&gt;=22,B5448&lt;=5),sel_ev_daily*(1-sel_dayshare)/8,0))</f>
        <v/>
      </c>
    </row>
    <row r="5449">
      <c r="A5449" s="6" t="inlineStr">
        <is>
          <t>2013-02-12</t>
        </is>
      </c>
      <c r="B5449" s="6" t="n">
        <v>23</v>
      </c>
      <c r="C5449" s="6" t="n">
        <v>0.69101</v>
      </c>
      <c r="D5449" s="6" t="n">
        <v>6e-05</v>
      </c>
      <c r="E5449" s="6">
        <f>C5449*sel_scale</f>
        <v/>
      </c>
      <c r="F5449" s="6">
        <f>IF(AND(B5449&gt;=10,B5449&lt;=14),sel_ev_daily*sel_dayshare/5,IF(OR(B5449&gt;=22,B5449&lt;=5),sel_ev_daily*(1-sel_dayshare)/8,0))</f>
        <v/>
      </c>
    </row>
    <row r="5450">
      <c r="A5450" s="6" t="inlineStr">
        <is>
          <t>2013-02-13</t>
        </is>
      </c>
      <c r="B5450" s="6" t="n">
        <v>0</v>
      </c>
      <c r="C5450" s="6" t="n">
        <v>0.8071700000000001</v>
      </c>
      <c r="D5450" s="6" t="n">
        <v>8.000000000000001e-05</v>
      </c>
      <c r="E5450" s="6">
        <f>C5450*sel_scale</f>
        <v/>
      </c>
      <c r="F5450" s="6">
        <f>IF(AND(B5450&gt;=10,B5450&lt;=14),sel_ev_daily*sel_dayshare/5,IF(OR(B5450&gt;=22,B5450&lt;=5),sel_ev_daily*(1-sel_dayshare)/8,0))</f>
        <v/>
      </c>
    </row>
    <row r="5451">
      <c r="A5451" s="6" t="inlineStr">
        <is>
          <t>2013-02-13</t>
        </is>
      </c>
      <c r="B5451" s="6" t="n">
        <v>1</v>
      </c>
      <c r="C5451" s="6" t="n">
        <v>0.74222</v>
      </c>
      <c r="D5451" s="6" t="n">
        <v>6e-05</v>
      </c>
      <c r="E5451" s="6">
        <f>C5451*sel_scale</f>
        <v/>
      </c>
      <c r="F5451" s="6">
        <f>IF(AND(B5451&gt;=10,B5451&lt;=14),sel_ev_daily*sel_dayshare/5,IF(OR(B5451&gt;=22,B5451&lt;=5),sel_ev_daily*(1-sel_dayshare)/8,0))</f>
        <v/>
      </c>
    </row>
    <row r="5452">
      <c r="A5452" s="6" t="inlineStr">
        <is>
          <t>2013-02-13</t>
        </is>
      </c>
      <c r="B5452" s="6" t="n">
        <v>2</v>
      </c>
      <c r="C5452" s="6" t="n">
        <v>0.54867</v>
      </c>
      <c r="D5452" s="6" t="n">
        <v>0.00012</v>
      </c>
      <c r="E5452" s="6">
        <f>C5452*sel_scale</f>
        <v/>
      </c>
      <c r="F5452" s="6">
        <f>IF(AND(B5452&gt;=10,B5452&lt;=14),sel_ev_daily*sel_dayshare/5,IF(OR(B5452&gt;=22,B5452&lt;=5),sel_ev_daily*(1-sel_dayshare)/8,0))</f>
        <v/>
      </c>
    </row>
    <row r="5453">
      <c r="A5453" s="6" t="inlineStr">
        <is>
          <t>2013-02-13</t>
        </is>
      </c>
      <c r="B5453" s="6" t="n">
        <v>3</v>
      </c>
      <c r="C5453" s="6" t="n">
        <v>0.41492</v>
      </c>
      <c r="D5453" s="6" t="n">
        <v>3e-05</v>
      </c>
      <c r="E5453" s="6">
        <f>C5453*sel_scale</f>
        <v/>
      </c>
      <c r="F5453" s="6">
        <f>IF(AND(B5453&gt;=10,B5453&lt;=14),sel_ev_daily*sel_dayshare/5,IF(OR(B5453&gt;=22,B5453&lt;=5),sel_ev_daily*(1-sel_dayshare)/8,0))</f>
        <v/>
      </c>
    </row>
    <row r="5454">
      <c r="A5454" s="6" t="inlineStr">
        <is>
          <t>2013-02-13</t>
        </is>
      </c>
      <c r="B5454" s="6" t="n">
        <v>4</v>
      </c>
      <c r="C5454" s="6" t="n">
        <v>0.39443</v>
      </c>
      <c r="D5454" s="6" t="n">
        <v>8.000000000000001e-05</v>
      </c>
      <c r="E5454" s="6">
        <f>C5454*sel_scale</f>
        <v/>
      </c>
      <c r="F5454" s="6">
        <f>IF(AND(B5454&gt;=10,B5454&lt;=14),sel_ev_daily*sel_dayshare/5,IF(OR(B5454&gt;=22,B5454&lt;=5),sel_ev_daily*(1-sel_dayshare)/8,0))</f>
        <v/>
      </c>
    </row>
    <row r="5455">
      <c r="A5455" s="6" t="inlineStr">
        <is>
          <t>2013-02-13</t>
        </is>
      </c>
      <c r="B5455" s="6" t="n">
        <v>5</v>
      </c>
      <c r="C5455" s="6" t="n">
        <v>0.42681</v>
      </c>
      <c r="D5455" s="6" t="n">
        <v>0.00011</v>
      </c>
      <c r="E5455" s="6">
        <f>C5455*sel_scale</f>
        <v/>
      </c>
      <c r="F5455" s="6">
        <f>IF(AND(B5455&gt;=10,B5455&lt;=14),sel_ev_daily*sel_dayshare/5,IF(OR(B5455&gt;=22,B5455&lt;=5),sel_ev_daily*(1-sel_dayshare)/8,0))</f>
        <v/>
      </c>
    </row>
    <row r="5456">
      <c r="A5456" s="6" t="inlineStr">
        <is>
          <t>2013-02-13</t>
        </is>
      </c>
      <c r="B5456" s="6" t="n">
        <v>6</v>
      </c>
      <c r="C5456" s="6" t="n">
        <v>0.59853</v>
      </c>
      <c r="D5456" s="6" t="n">
        <v>0.00162</v>
      </c>
      <c r="E5456" s="6">
        <f>C5456*sel_scale</f>
        <v/>
      </c>
      <c r="F5456" s="6">
        <f>IF(AND(B5456&gt;=10,B5456&lt;=14),sel_ev_daily*sel_dayshare/5,IF(OR(B5456&gt;=22,B5456&lt;=5),sel_ev_daily*(1-sel_dayshare)/8,0))</f>
        <v/>
      </c>
    </row>
    <row r="5457">
      <c r="A5457" s="6" t="inlineStr">
        <is>
          <t>2013-02-13</t>
        </is>
      </c>
      <c r="B5457" s="6" t="n">
        <v>7</v>
      </c>
      <c r="C5457" s="6" t="n">
        <v>0.61032</v>
      </c>
      <c r="D5457" s="6" t="n">
        <v>0.04586</v>
      </c>
      <c r="E5457" s="6">
        <f>C5457*sel_scale</f>
        <v/>
      </c>
      <c r="F5457" s="6">
        <f>IF(AND(B5457&gt;=10,B5457&lt;=14),sel_ev_daily*sel_dayshare/5,IF(OR(B5457&gt;=22,B5457&lt;=5),sel_ev_daily*(1-sel_dayshare)/8,0))</f>
        <v/>
      </c>
    </row>
    <row r="5458">
      <c r="A5458" s="6" t="inlineStr">
        <is>
          <t>2013-02-13</t>
        </is>
      </c>
      <c r="B5458" s="6" t="n">
        <v>8</v>
      </c>
      <c r="C5458" s="6" t="n">
        <v>0.55127</v>
      </c>
      <c r="D5458" s="6" t="n">
        <v>0.1087</v>
      </c>
      <c r="E5458" s="6">
        <f>C5458*sel_scale</f>
        <v/>
      </c>
      <c r="F5458" s="6">
        <f>IF(AND(B5458&gt;=10,B5458&lt;=14),sel_ev_daily*sel_dayshare/5,IF(OR(B5458&gt;=22,B5458&lt;=5),sel_ev_daily*(1-sel_dayshare)/8,0))</f>
        <v/>
      </c>
    </row>
    <row r="5459">
      <c r="A5459" s="6" t="inlineStr">
        <is>
          <t>2013-02-13</t>
        </is>
      </c>
      <c r="B5459" s="6" t="n">
        <v>9</v>
      </c>
      <c r="C5459" s="6" t="n">
        <v>0.5136500000000001</v>
      </c>
      <c r="D5459" s="6" t="n">
        <v>0.19895</v>
      </c>
      <c r="E5459" s="6">
        <f>C5459*sel_scale</f>
        <v/>
      </c>
      <c r="F5459" s="6">
        <f>IF(AND(B5459&gt;=10,B5459&lt;=14),sel_ev_daily*sel_dayshare/5,IF(OR(B5459&gt;=22,B5459&lt;=5),sel_ev_daily*(1-sel_dayshare)/8,0))</f>
        <v/>
      </c>
    </row>
    <row r="5460">
      <c r="A5460" s="6" t="inlineStr">
        <is>
          <t>2013-02-13</t>
        </is>
      </c>
      <c r="B5460" s="6" t="n">
        <v>10</v>
      </c>
      <c r="C5460" s="6" t="n">
        <v>0.50782</v>
      </c>
      <c r="D5460" s="6" t="n">
        <v>0.26691</v>
      </c>
      <c r="E5460" s="6">
        <f>C5460*sel_scale</f>
        <v/>
      </c>
      <c r="F5460" s="6">
        <f>IF(AND(B5460&gt;=10,B5460&lt;=14),sel_ev_daily*sel_dayshare/5,IF(OR(B5460&gt;=22,B5460&lt;=5),sel_ev_daily*(1-sel_dayshare)/8,0))</f>
        <v/>
      </c>
    </row>
    <row r="5461">
      <c r="A5461" s="6" t="inlineStr">
        <is>
          <t>2013-02-13</t>
        </is>
      </c>
      <c r="B5461" s="6" t="n">
        <v>11</v>
      </c>
      <c r="C5461" s="6" t="n">
        <v>0.53246</v>
      </c>
      <c r="D5461" s="6" t="n">
        <v>0.44504</v>
      </c>
      <c r="E5461" s="6">
        <f>C5461*sel_scale</f>
        <v/>
      </c>
      <c r="F5461" s="6">
        <f>IF(AND(B5461&gt;=10,B5461&lt;=14),sel_ev_daily*sel_dayshare/5,IF(OR(B5461&gt;=22,B5461&lt;=5),sel_ev_daily*(1-sel_dayshare)/8,0))</f>
        <v/>
      </c>
    </row>
    <row r="5462">
      <c r="A5462" s="6" t="inlineStr">
        <is>
          <t>2013-02-13</t>
        </is>
      </c>
      <c r="B5462" s="6" t="n">
        <v>12</v>
      </c>
      <c r="C5462" s="6" t="n">
        <v>0.50529</v>
      </c>
      <c r="D5462" s="6" t="n">
        <v>0.55967</v>
      </c>
      <c r="E5462" s="6">
        <f>C5462*sel_scale</f>
        <v/>
      </c>
      <c r="F5462" s="6">
        <f>IF(AND(B5462&gt;=10,B5462&lt;=14),sel_ev_daily*sel_dayshare/5,IF(OR(B5462&gt;=22,B5462&lt;=5),sel_ev_daily*(1-sel_dayshare)/8,0))</f>
        <v/>
      </c>
    </row>
    <row r="5463">
      <c r="A5463" s="6" t="inlineStr">
        <is>
          <t>2013-02-13</t>
        </is>
      </c>
      <c r="B5463" s="6" t="n">
        <v>13</v>
      </c>
      <c r="C5463" s="6" t="n">
        <v>0.51078</v>
      </c>
      <c r="D5463" s="6" t="n">
        <v>0.60039</v>
      </c>
      <c r="E5463" s="6">
        <f>C5463*sel_scale</f>
        <v/>
      </c>
      <c r="F5463" s="6">
        <f>IF(AND(B5463&gt;=10,B5463&lt;=14),sel_ev_daily*sel_dayshare/5,IF(OR(B5463&gt;=22,B5463&lt;=5),sel_ev_daily*(1-sel_dayshare)/8,0))</f>
        <v/>
      </c>
    </row>
    <row r="5464">
      <c r="A5464" s="6" t="inlineStr">
        <is>
          <t>2013-02-13</t>
        </is>
      </c>
      <c r="B5464" s="6" t="n">
        <v>14</v>
      </c>
      <c r="C5464" s="6" t="n">
        <v>0.46168</v>
      </c>
      <c r="D5464" s="6" t="n">
        <v>0.5584</v>
      </c>
      <c r="E5464" s="6">
        <f>C5464*sel_scale</f>
        <v/>
      </c>
      <c r="F5464" s="6">
        <f>IF(AND(B5464&gt;=10,B5464&lt;=14),sel_ev_daily*sel_dayshare/5,IF(OR(B5464&gt;=22,B5464&lt;=5),sel_ev_daily*(1-sel_dayshare)/8,0))</f>
        <v/>
      </c>
    </row>
    <row r="5465">
      <c r="A5465" s="6" t="inlineStr">
        <is>
          <t>2013-02-13</t>
        </is>
      </c>
      <c r="B5465" s="6" t="n">
        <v>15</v>
      </c>
      <c r="C5465" s="6" t="n">
        <v>0.51452</v>
      </c>
      <c r="D5465" s="6" t="n">
        <v>0.43507</v>
      </c>
      <c r="E5465" s="6">
        <f>C5465*sel_scale</f>
        <v/>
      </c>
      <c r="F5465" s="6">
        <f>IF(AND(B5465&gt;=10,B5465&lt;=14),sel_ev_daily*sel_dayshare/5,IF(OR(B5465&gt;=22,B5465&lt;=5),sel_ev_daily*(1-sel_dayshare)/8,0))</f>
        <v/>
      </c>
    </row>
    <row r="5466">
      <c r="A5466" s="6" t="inlineStr">
        <is>
          <t>2013-02-13</t>
        </is>
      </c>
      <c r="B5466" s="6" t="n">
        <v>16</v>
      </c>
      <c r="C5466" s="6" t="n">
        <v>0.54399</v>
      </c>
      <c r="D5466" s="6" t="n">
        <v>0.29348</v>
      </c>
      <c r="E5466" s="6">
        <f>C5466*sel_scale</f>
        <v/>
      </c>
      <c r="F5466" s="6">
        <f>IF(AND(B5466&gt;=10,B5466&lt;=14),sel_ev_daily*sel_dayshare/5,IF(OR(B5466&gt;=22,B5466&lt;=5),sel_ev_daily*(1-sel_dayshare)/8,0))</f>
        <v/>
      </c>
    </row>
    <row r="5467">
      <c r="A5467" s="6" t="inlineStr">
        <is>
          <t>2013-02-13</t>
        </is>
      </c>
      <c r="B5467" s="6" t="n">
        <v>17</v>
      </c>
      <c r="C5467" s="6" t="n">
        <v>0.69065</v>
      </c>
      <c r="D5467" s="6" t="n">
        <v>0.17985</v>
      </c>
      <c r="E5467" s="6">
        <f>C5467*sel_scale</f>
        <v/>
      </c>
      <c r="F5467" s="6">
        <f>IF(AND(B5467&gt;=10,B5467&lt;=14),sel_ev_daily*sel_dayshare/5,IF(OR(B5467&gt;=22,B5467&lt;=5),sel_ev_daily*(1-sel_dayshare)/8,0))</f>
        <v/>
      </c>
    </row>
    <row r="5468">
      <c r="A5468" s="6" t="inlineStr">
        <is>
          <t>2013-02-13</t>
        </is>
      </c>
      <c r="B5468" s="6" t="n">
        <v>18</v>
      </c>
      <c r="C5468" s="6" t="n">
        <v>0.7809199999999999</v>
      </c>
      <c r="D5468" s="6" t="n">
        <v>0.07277</v>
      </c>
      <c r="E5468" s="6">
        <f>C5468*sel_scale</f>
        <v/>
      </c>
      <c r="F5468" s="6">
        <f>IF(AND(B5468&gt;=10,B5468&lt;=14),sel_ev_daily*sel_dayshare/5,IF(OR(B5468&gt;=22,B5468&lt;=5),sel_ev_daily*(1-sel_dayshare)/8,0))</f>
        <v/>
      </c>
    </row>
    <row r="5469">
      <c r="A5469" s="6" t="inlineStr">
        <is>
          <t>2013-02-13</t>
        </is>
      </c>
      <c r="B5469" s="6" t="n">
        <v>19</v>
      </c>
      <c r="C5469" s="6" t="n">
        <v>0.76749</v>
      </c>
      <c r="D5469" s="6" t="n">
        <v>0.00672</v>
      </c>
      <c r="E5469" s="6">
        <f>C5469*sel_scale</f>
        <v/>
      </c>
      <c r="F5469" s="6">
        <f>IF(AND(B5469&gt;=10,B5469&lt;=14),sel_ev_daily*sel_dayshare/5,IF(OR(B5469&gt;=22,B5469&lt;=5),sel_ev_daily*(1-sel_dayshare)/8,0))</f>
        <v/>
      </c>
    </row>
    <row r="5470">
      <c r="A5470" s="6" t="inlineStr">
        <is>
          <t>2013-02-13</t>
        </is>
      </c>
      <c r="B5470" s="6" t="n">
        <v>20</v>
      </c>
      <c r="C5470" s="6" t="n">
        <v>0.79337</v>
      </c>
      <c r="D5470" s="6" t="n">
        <v>0.00011</v>
      </c>
      <c r="E5470" s="6">
        <f>C5470*sel_scale</f>
        <v/>
      </c>
      <c r="F5470" s="6">
        <f>IF(AND(B5470&gt;=10,B5470&lt;=14),sel_ev_daily*sel_dayshare/5,IF(OR(B5470&gt;=22,B5470&lt;=5),sel_ev_daily*(1-sel_dayshare)/8,0))</f>
        <v/>
      </c>
    </row>
    <row r="5471">
      <c r="A5471" s="6" t="inlineStr">
        <is>
          <t>2013-02-13</t>
        </is>
      </c>
      <c r="B5471" s="6" t="n">
        <v>21</v>
      </c>
      <c r="C5471" s="6" t="n">
        <v>0.74616</v>
      </c>
      <c r="D5471" s="6" t="n">
        <v>0.00013</v>
      </c>
      <c r="E5471" s="6">
        <f>C5471*sel_scale</f>
        <v/>
      </c>
      <c r="F5471" s="6">
        <f>IF(AND(B5471&gt;=10,B5471&lt;=14),sel_ev_daily*sel_dayshare/5,IF(OR(B5471&gt;=22,B5471&lt;=5),sel_ev_daily*(1-sel_dayshare)/8,0))</f>
        <v/>
      </c>
    </row>
    <row r="5472">
      <c r="A5472" s="6" t="inlineStr">
        <is>
          <t>2013-02-13</t>
        </is>
      </c>
      <c r="B5472" s="6" t="n">
        <v>22</v>
      </c>
      <c r="C5472" s="6" t="n">
        <v>0.69558</v>
      </c>
      <c r="D5472" s="6" t="n">
        <v>6e-05</v>
      </c>
      <c r="E5472" s="6">
        <f>C5472*sel_scale</f>
        <v/>
      </c>
      <c r="F5472" s="6">
        <f>IF(AND(B5472&gt;=10,B5472&lt;=14),sel_ev_daily*sel_dayshare/5,IF(OR(B5472&gt;=22,B5472&lt;=5),sel_ev_daily*(1-sel_dayshare)/8,0))</f>
        <v/>
      </c>
    </row>
    <row r="5473">
      <c r="A5473" s="6" t="inlineStr">
        <is>
          <t>2013-02-13</t>
        </is>
      </c>
      <c r="B5473" s="6" t="n">
        <v>23</v>
      </c>
      <c r="C5473" s="6" t="n">
        <v>0.6804</v>
      </c>
      <c r="D5473" s="6" t="n">
        <v>6e-05</v>
      </c>
      <c r="E5473" s="6">
        <f>C5473*sel_scale</f>
        <v/>
      </c>
      <c r="F5473" s="6">
        <f>IF(AND(B5473&gt;=10,B5473&lt;=14),sel_ev_daily*sel_dayshare/5,IF(OR(B5473&gt;=22,B5473&lt;=5),sel_ev_daily*(1-sel_dayshare)/8,0))</f>
        <v/>
      </c>
    </row>
    <row r="5474">
      <c r="A5474" s="6" t="inlineStr">
        <is>
          <t>2013-02-14</t>
        </is>
      </c>
      <c r="B5474" s="6" t="n">
        <v>0</v>
      </c>
      <c r="C5474" s="6" t="n">
        <v>0.76503</v>
      </c>
      <c r="D5474" s="6" t="n">
        <v>0.00012</v>
      </c>
      <c r="E5474" s="6">
        <f>C5474*sel_scale</f>
        <v/>
      </c>
      <c r="F5474" s="6">
        <f>IF(AND(B5474&gt;=10,B5474&lt;=14),sel_ev_daily*sel_dayshare/5,IF(OR(B5474&gt;=22,B5474&lt;=5),sel_ev_daily*(1-sel_dayshare)/8,0))</f>
        <v/>
      </c>
    </row>
    <row r="5475">
      <c r="A5475" s="6" t="inlineStr">
        <is>
          <t>2013-02-14</t>
        </is>
      </c>
      <c r="B5475" s="6" t="n">
        <v>1</v>
      </c>
      <c r="C5475" s="6" t="n">
        <v>0.73145</v>
      </c>
      <c r="D5475" s="6" t="n">
        <v>5e-05</v>
      </c>
      <c r="E5475" s="6">
        <f>C5475*sel_scale</f>
        <v/>
      </c>
      <c r="F5475" s="6">
        <f>IF(AND(B5475&gt;=10,B5475&lt;=14),sel_ev_daily*sel_dayshare/5,IF(OR(B5475&gt;=22,B5475&lt;=5),sel_ev_daily*(1-sel_dayshare)/8,0))</f>
        <v/>
      </c>
    </row>
    <row r="5476">
      <c r="A5476" s="6" t="inlineStr">
        <is>
          <t>2013-02-14</t>
        </is>
      </c>
      <c r="B5476" s="6" t="n">
        <v>2</v>
      </c>
      <c r="C5476" s="6" t="n">
        <v>0.54342</v>
      </c>
      <c r="D5476" s="6" t="n">
        <v>8.000000000000001e-05</v>
      </c>
      <c r="E5476" s="6">
        <f>C5476*sel_scale</f>
        <v/>
      </c>
      <c r="F5476" s="6">
        <f>IF(AND(B5476&gt;=10,B5476&lt;=14),sel_ev_daily*sel_dayshare/5,IF(OR(B5476&gt;=22,B5476&lt;=5),sel_ev_daily*(1-sel_dayshare)/8,0))</f>
        <v/>
      </c>
    </row>
    <row r="5477">
      <c r="A5477" s="6" t="inlineStr">
        <is>
          <t>2013-02-14</t>
        </is>
      </c>
      <c r="B5477" s="6" t="n">
        <v>3</v>
      </c>
      <c r="C5477" s="6" t="n">
        <v>0.40167</v>
      </c>
      <c r="D5477" s="6" t="n">
        <v>0.00011</v>
      </c>
      <c r="E5477" s="6">
        <f>C5477*sel_scale</f>
        <v/>
      </c>
      <c r="F5477" s="6">
        <f>IF(AND(B5477&gt;=10,B5477&lt;=14),sel_ev_daily*sel_dayshare/5,IF(OR(B5477&gt;=22,B5477&lt;=5),sel_ev_daily*(1-sel_dayshare)/8,0))</f>
        <v/>
      </c>
    </row>
    <row r="5478">
      <c r="A5478" s="6" t="inlineStr">
        <is>
          <t>2013-02-14</t>
        </is>
      </c>
      <c r="B5478" s="6" t="n">
        <v>4</v>
      </c>
      <c r="C5478" s="6" t="n">
        <v>0.38199</v>
      </c>
      <c r="D5478" s="6" t="n">
        <v>3e-05</v>
      </c>
      <c r="E5478" s="6">
        <f>C5478*sel_scale</f>
        <v/>
      </c>
      <c r="F5478" s="6">
        <f>IF(AND(B5478&gt;=10,B5478&lt;=14),sel_ev_daily*sel_dayshare/5,IF(OR(B5478&gt;=22,B5478&lt;=5),sel_ev_daily*(1-sel_dayshare)/8,0))</f>
        <v/>
      </c>
    </row>
    <row r="5479">
      <c r="A5479" s="6" t="inlineStr">
        <is>
          <t>2013-02-14</t>
        </is>
      </c>
      <c r="B5479" s="6" t="n">
        <v>5</v>
      </c>
      <c r="C5479" s="6" t="n">
        <v>0.42092</v>
      </c>
      <c r="D5479" s="6" t="n">
        <v>6.999999999999999e-05</v>
      </c>
      <c r="E5479" s="6">
        <f>C5479*sel_scale</f>
        <v/>
      </c>
      <c r="F5479" s="6">
        <f>IF(AND(B5479&gt;=10,B5479&lt;=14),sel_ev_daily*sel_dayshare/5,IF(OR(B5479&gt;=22,B5479&lt;=5),sel_ev_daily*(1-sel_dayshare)/8,0))</f>
        <v/>
      </c>
    </row>
    <row r="5480">
      <c r="A5480" s="6" t="inlineStr">
        <is>
          <t>2013-02-14</t>
        </is>
      </c>
      <c r="B5480" s="6" t="n">
        <v>6</v>
      </c>
      <c r="C5480" s="6" t="n">
        <v>0.58238</v>
      </c>
      <c r="D5480" s="6" t="n">
        <v>0.00114</v>
      </c>
      <c r="E5480" s="6">
        <f>C5480*sel_scale</f>
        <v/>
      </c>
      <c r="F5480" s="6">
        <f>IF(AND(B5480&gt;=10,B5480&lt;=14),sel_ev_daily*sel_dayshare/5,IF(OR(B5480&gt;=22,B5480&lt;=5),sel_ev_daily*(1-sel_dayshare)/8,0))</f>
        <v/>
      </c>
    </row>
    <row r="5481">
      <c r="A5481" s="6" t="inlineStr">
        <is>
          <t>2013-02-14</t>
        </is>
      </c>
      <c r="B5481" s="6" t="n">
        <v>7</v>
      </c>
      <c r="C5481" s="6" t="n">
        <v>0.5952499999999999</v>
      </c>
      <c r="D5481" s="6" t="n">
        <v>0.04806</v>
      </c>
      <c r="E5481" s="6">
        <f>C5481*sel_scale</f>
        <v/>
      </c>
      <c r="F5481" s="6">
        <f>IF(AND(B5481&gt;=10,B5481&lt;=14),sel_ev_daily*sel_dayshare/5,IF(OR(B5481&gt;=22,B5481&lt;=5),sel_ev_daily*(1-sel_dayshare)/8,0))</f>
        <v/>
      </c>
    </row>
    <row r="5482">
      <c r="A5482" s="6" t="inlineStr">
        <is>
          <t>2013-02-14</t>
        </is>
      </c>
      <c r="B5482" s="6" t="n">
        <v>8</v>
      </c>
      <c r="C5482" s="6" t="n">
        <v>0.54501</v>
      </c>
      <c r="D5482" s="6" t="n">
        <v>0.16838</v>
      </c>
      <c r="E5482" s="6">
        <f>C5482*sel_scale</f>
        <v/>
      </c>
      <c r="F5482" s="6">
        <f>IF(AND(B5482&gt;=10,B5482&lt;=14),sel_ev_daily*sel_dayshare/5,IF(OR(B5482&gt;=22,B5482&lt;=5),sel_ev_daily*(1-sel_dayshare)/8,0))</f>
        <v/>
      </c>
    </row>
    <row r="5483">
      <c r="A5483" s="6" t="inlineStr">
        <is>
          <t>2013-02-14</t>
        </is>
      </c>
      <c r="B5483" s="6" t="n">
        <v>9</v>
      </c>
      <c r="C5483" s="6" t="n">
        <v>0.48578</v>
      </c>
      <c r="D5483" s="6" t="n">
        <v>0.31341</v>
      </c>
      <c r="E5483" s="6">
        <f>C5483*sel_scale</f>
        <v/>
      </c>
      <c r="F5483" s="6">
        <f>IF(AND(B5483&gt;=10,B5483&lt;=14),sel_ev_daily*sel_dayshare/5,IF(OR(B5483&gt;=22,B5483&lt;=5),sel_ev_daily*(1-sel_dayshare)/8,0))</f>
        <v/>
      </c>
    </row>
    <row r="5484">
      <c r="A5484" s="6" t="inlineStr">
        <is>
          <t>2013-02-14</t>
        </is>
      </c>
      <c r="B5484" s="6" t="n">
        <v>10</v>
      </c>
      <c r="C5484" s="6" t="n">
        <v>0.49958</v>
      </c>
      <c r="D5484" s="6" t="n">
        <v>0.39646</v>
      </c>
      <c r="E5484" s="6">
        <f>C5484*sel_scale</f>
        <v/>
      </c>
      <c r="F5484" s="6">
        <f>IF(AND(B5484&gt;=10,B5484&lt;=14),sel_ev_daily*sel_dayshare/5,IF(OR(B5484&gt;=22,B5484&lt;=5),sel_ev_daily*(1-sel_dayshare)/8,0))</f>
        <v/>
      </c>
    </row>
    <row r="5485">
      <c r="A5485" s="6" t="inlineStr">
        <is>
          <t>2013-02-14</t>
        </is>
      </c>
      <c r="B5485" s="6" t="n">
        <v>11</v>
      </c>
      <c r="C5485" s="6" t="n">
        <v>0.50002</v>
      </c>
      <c r="D5485" s="6" t="n">
        <v>0.52141</v>
      </c>
      <c r="E5485" s="6">
        <f>C5485*sel_scale</f>
        <v/>
      </c>
      <c r="F5485" s="6">
        <f>IF(AND(B5485&gt;=10,B5485&lt;=14),sel_ev_daily*sel_dayshare/5,IF(OR(B5485&gt;=22,B5485&lt;=5),sel_ev_daily*(1-sel_dayshare)/8,0))</f>
        <v/>
      </c>
    </row>
    <row r="5486">
      <c r="A5486" s="6" t="inlineStr">
        <is>
          <t>2013-02-14</t>
        </is>
      </c>
      <c r="B5486" s="6" t="n">
        <v>12</v>
      </c>
      <c r="C5486" s="6" t="n">
        <v>0.50016</v>
      </c>
      <c r="D5486" s="6" t="n">
        <v>0.63201</v>
      </c>
      <c r="E5486" s="6">
        <f>C5486*sel_scale</f>
        <v/>
      </c>
      <c r="F5486" s="6">
        <f>IF(AND(B5486&gt;=10,B5486&lt;=14),sel_ev_daily*sel_dayshare/5,IF(OR(B5486&gt;=22,B5486&lt;=5),sel_ev_daily*(1-sel_dayshare)/8,0))</f>
        <v/>
      </c>
    </row>
    <row r="5487">
      <c r="A5487" s="6" t="inlineStr">
        <is>
          <t>2013-02-14</t>
        </is>
      </c>
      <c r="B5487" s="6" t="n">
        <v>13</v>
      </c>
      <c r="C5487" s="6" t="n">
        <v>0.49123</v>
      </c>
      <c r="D5487" s="6" t="n">
        <v>0.67611</v>
      </c>
      <c r="E5487" s="6">
        <f>C5487*sel_scale</f>
        <v/>
      </c>
      <c r="F5487" s="6">
        <f>IF(AND(B5487&gt;=10,B5487&lt;=14),sel_ev_daily*sel_dayshare/5,IF(OR(B5487&gt;=22,B5487&lt;=5),sel_ev_daily*(1-sel_dayshare)/8,0))</f>
        <v/>
      </c>
    </row>
    <row r="5488">
      <c r="A5488" s="6" t="inlineStr">
        <is>
          <t>2013-02-14</t>
        </is>
      </c>
      <c r="B5488" s="6" t="n">
        <v>14</v>
      </c>
      <c r="C5488" s="6" t="n">
        <v>0.48584</v>
      </c>
      <c r="D5488" s="6" t="n">
        <v>0.66848</v>
      </c>
      <c r="E5488" s="6">
        <f>C5488*sel_scale</f>
        <v/>
      </c>
      <c r="F5488" s="6">
        <f>IF(AND(B5488&gt;=10,B5488&lt;=14),sel_ev_daily*sel_dayshare/5,IF(OR(B5488&gt;=22,B5488&lt;=5),sel_ev_daily*(1-sel_dayshare)/8,0))</f>
        <v/>
      </c>
    </row>
    <row r="5489">
      <c r="A5489" s="6" t="inlineStr">
        <is>
          <t>2013-02-14</t>
        </is>
      </c>
      <c r="B5489" s="6" t="n">
        <v>15</v>
      </c>
      <c r="C5489" s="6" t="n">
        <v>0.51385</v>
      </c>
      <c r="D5489" s="6" t="n">
        <v>0.58663</v>
      </c>
      <c r="E5489" s="6">
        <f>C5489*sel_scale</f>
        <v/>
      </c>
      <c r="F5489" s="6">
        <f>IF(AND(B5489&gt;=10,B5489&lt;=14),sel_ev_daily*sel_dayshare/5,IF(OR(B5489&gt;=22,B5489&lt;=5),sel_ev_daily*(1-sel_dayshare)/8,0))</f>
        <v/>
      </c>
    </row>
    <row r="5490">
      <c r="A5490" s="6" t="inlineStr">
        <is>
          <t>2013-02-14</t>
        </is>
      </c>
      <c r="B5490" s="6" t="n">
        <v>16</v>
      </c>
      <c r="C5490" s="6" t="n">
        <v>0.57209</v>
      </c>
      <c r="D5490" s="6" t="n">
        <v>0.44399</v>
      </c>
      <c r="E5490" s="6">
        <f>C5490*sel_scale</f>
        <v/>
      </c>
      <c r="F5490" s="6">
        <f>IF(AND(B5490&gt;=10,B5490&lt;=14),sel_ev_daily*sel_dayshare/5,IF(OR(B5490&gt;=22,B5490&lt;=5),sel_ev_daily*(1-sel_dayshare)/8,0))</f>
        <v/>
      </c>
    </row>
    <row r="5491">
      <c r="A5491" s="6" t="inlineStr">
        <is>
          <t>2013-02-14</t>
        </is>
      </c>
      <c r="B5491" s="6" t="n">
        <v>17</v>
      </c>
      <c r="C5491" s="6" t="n">
        <v>0.67809</v>
      </c>
      <c r="D5491" s="6" t="n">
        <v>0.25862</v>
      </c>
      <c r="E5491" s="6">
        <f>C5491*sel_scale</f>
        <v/>
      </c>
      <c r="F5491" s="6">
        <f>IF(AND(B5491&gt;=10,B5491&lt;=14),sel_ev_daily*sel_dayshare/5,IF(OR(B5491&gt;=22,B5491&lt;=5),sel_ev_daily*(1-sel_dayshare)/8,0))</f>
        <v/>
      </c>
    </row>
    <row r="5492">
      <c r="A5492" s="6" t="inlineStr">
        <is>
          <t>2013-02-14</t>
        </is>
      </c>
      <c r="B5492" s="6" t="n">
        <v>18</v>
      </c>
      <c r="C5492" s="6" t="n">
        <v>0.73972</v>
      </c>
      <c r="D5492" s="6" t="n">
        <v>0.08384</v>
      </c>
      <c r="E5492" s="6">
        <f>C5492*sel_scale</f>
        <v/>
      </c>
      <c r="F5492" s="6">
        <f>IF(AND(B5492&gt;=10,B5492&lt;=14),sel_ev_daily*sel_dayshare/5,IF(OR(B5492&gt;=22,B5492&lt;=5),sel_ev_daily*(1-sel_dayshare)/8,0))</f>
        <v/>
      </c>
    </row>
    <row r="5493">
      <c r="A5493" s="6" t="inlineStr">
        <is>
          <t>2013-02-14</t>
        </is>
      </c>
      <c r="B5493" s="6" t="n">
        <v>19</v>
      </c>
      <c r="C5493" s="6" t="n">
        <v>0.75707</v>
      </c>
      <c r="D5493" s="6" t="n">
        <v>0.00618</v>
      </c>
      <c r="E5493" s="6">
        <f>C5493*sel_scale</f>
        <v/>
      </c>
      <c r="F5493" s="6">
        <f>IF(AND(B5493&gt;=10,B5493&lt;=14),sel_ev_daily*sel_dayshare/5,IF(OR(B5493&gt;=22,B5493&lt;=5),sel_ev_daily*(1-sel_dayshare)/8,0))</f>
        <v/>
      </c>
    </row>
    <row r="5494">
      <c r="A5494" s="6" t="inlineStr">
        <is>
          <t>2013-02-14</t>
        </is>
      </c>
      <c r="B5494" s="6" t="n">
        <v>20</v>
      </c>
      <c r="C5494" s="6" t="n">
        <v>0.8041</v>
      </c>
      <c r="D5494" s="6" t="n">
        <v>0.0001</v>
      </c>
      <c r="E5494" s="6">
        <f>C5494*sel_scale</f>
        <v/>
      </c>
      <c r="F5494" s="6">
        <f>IF(AND(B5494&gt;=10,B5494&lt;=14),sel_ev_daily*sel_dayshare/5,IF(OR(B5494&gt;=22,B5494&lt;=5),sel_ev_daily*(1-sel_dayshare)/8,0))</f>
        <v/>
      </c>
    </row>
    <row r="5495">
      <c r="A5495" s="6" t="inlineStr">
        <is>
          <t>2013-02-14</t>
        </is>
      </c>
      <c r="B5495" s="6" t="n">
        <v>21</v>
      </c>
      <c r="C5495" s="6" t="n">
        <v>0.7379</v>
      </c>
      <c r="D5495" s="6" t="n">
        <v>8.000000000000001e-05</v>
      </c>
      <c r="E5495" s="6">
        <f>C5495*sel_scale</f>
        <v/>
      </c>
      <c r="F5495" s="6">
        <f>IF(AND(B5495&gt;=10,B5495&lt;=14),sel_ev_daily*sel_dayshare/5,IF(OR(B5495&gt;=22,B5495&lt;=5),sel_ev_daily*(1-sel_dayshare)/8,0))</f>
        <v/>
      </c>
    </row>
    <row r="5496">
      <c r="A5496" s="6" t="inlineStr">
        <is>
          <t>2013-02-14</t>
        </is>
      </c>
      <c r="B5496" s="6" t="n">
        <v>22</v>
      </c>
      <c r="C5496" s="6" t="n">
        <v>0.72134</v>
      </c>
      <c r="D5496" s="6" t="n">
        <v>0.00013</v>
      </c>
      <c r="E5496" s="6">
        <f>C5496*sel_scale</f>
        <v/>
      </c>
      <c r="F5496" s="6">
        <f>IF(AND(B5496&gt;=10,B5496&lt;=14),sel_ev_daily*sel_dayshare/5,IF(OR(B5496&gt;=22,B5496&lt;=5),sel_ev_daily*(1-sel_dayshare)/8,0))</f>
        <v/>
      </c>
    </row>
    <row r="5497">
      <c r="A5497" s="6" t="inlineStr">
        <is>
          <t>2013-02-14</t>
        </is>
      </c>
      <c r="B5497" s="6" t="n">
        <v>23</v>
      </c>
      <c r="C5497" s="6" t="n">
        <v>0.65821</v>
      </c>
      <c r="D5497" s="6" t="n">
        <v>5e-05</v>
      </c>
      <c r="E5497" s="6">
        <f>C5497*sel_scale</f>
        <v/>
      </c>
      <c r="F5497" s="6">
        <f>IF(AND(B5497&gt;=10,B5497&lt;=14),sel_ev_daily*sel_dayshare/5,IF(OR(B5497&gt;=22,B5497&lt;=5),sel_ev_daily*(1-sel_dayshare)/8,0))</f>
        <v/>
      </c>
    </row>
    <row r="5498">
      <c r="A5498" s="6" t="inlineStr">
        <is>
          <t>2013-02-15</t>
        </is>
      </c>
      <c r="B5498" s="6" t="n">
        <v>0</v>
      </c>
      <c r="C5498" s="6" t="n">
        <v>0.75158</v>
      </c>
      <c r="D5498" s="6" t="n">
        <v>8.000000000000001e-05</v>
      </c>
      <c r="E5498" s="6">
        <f>C5498*sel_scale</f>
        <v/>
      </c>
      <c r="F5498" s="6">
        <f>IF(AND(B5498&gt;=10,B5498&lt;=14),sel_ev_daily*sel_dayshare/5,IF(OR(B5498&gt;=22,B5498&lt;=5),sel_ev_daily*(1-sel_dayshare)/8,0))</f>
        <v/>
      </c>
    </row>
    <row r="5499">
      <c r="A5499" s="6" t="inlineStr">
        <is>
          <t>2013-02-15</t>
        </is>
      </c>
      <c r="B5499" s="6" t="n">
        <v>1</v>
      </c>
      <c r="C5499" s="6" t="n">
        <v>0.73044</v>
      </c>
      <c r="D5499" s="6" t="n">
        <v>8.000000000000001e-05</v>
      </c>
      <c r="E5499" s="6">
        <f>C5499*sel_scale</f>
        <v/>
      </c>
      <c r="F5499" s="6">
        <f>IF(AND(B5499&gt;=10,B5499&lt;=14),sel_ev_daily*sel_dayshare/5,IF(OR(B5499&gt;=22,B5499&lt;=5),sel_ev_daily*(1-sel_dayshare)/8,0))</f>
        <v/>
      </c>
    </row>
    <row r="5500">
      <c r="A5500" s="6" t="inlineStr">
        <is>
          <t>2013-02-15</t>
        </is>
      </c>
      <c r="B5500" s="6" t="n">
        <v>2</v>
      </c>
      <c r="C5500" s="6" t="n">
        <v>0.48504</v>
      </c>
      <c r="D5500" s="6" t="n">
        <v>8.000000000000001e-05</v>
      </c>
      <c r="E5500" s="6">
        <f>C5500*sel_scale</f>
        <v/>
      </c>
      <c r="F5500" s="6">
        <f>IF(AND(B5500&gt;=10,B5500&lt;=14),sel_ev_daily*sel_dayshare/5,IF(OR(B5500&gt;=22,B5500&lt;=5),sel_ev_daily*(1-sel_dayshare)/8,0))</f>
        <v/>
      </c>
    </row>
    <row r="5501">
      <c r="A5501" s="6" t="inlineStr">
        <is>
          <t>2013-02-15</t>
        </is>
      </c>
      <c r="B5501" s="6" t="n">
        <v>3</v>
      </c>
      <c r="C5501" s="6" t="n">
        <v>0.39139</v>
      </c>
      <c r="D5501" s="6" t="n">
        <v>8.000000000000001e-05</v>
      </c>
      <c r="E5501" s="6">
        <f>C5501*sel_scale</f>
        <v/>
      </c>
      <c r="F5501" s="6">
        <f>IF(AND(B5501&gt;=10,B5501&lt;=14),sel_ev_daily*sel_dayshare/5,IF(OR(B5501&gt;=22,B5501&lt;=5),sel_ev_daily*(1-sel_dayshare)/8,0))</f>
        <v/>
      </c>
    </row>
    <row r="5502">
      <c r="A5502" s="6" t="inlineStr">
        <is>
          <t>2013-02-15</t>
        </is>
      </c>
      <c r="B5502" s="6" t="n">
        <v>4</v>
      </c>
      <c r="C5502" s="6" t="n">
        <v>0.39446</v>
      </c>
      <c r="D5502" s="6" t="n">
        <v>1e-05</v>
      </c>
      <c r="E5502" s="6">
        <f>C5502*sel_scale</f>
        <v/>
      </c>
      <c r="F5502" s="6">
        <f>IF(AND(B5502&gt;=10,B5502&lt;=14),sel_ev_daily*sel_dayshare/5,IF(OR(B5502&gt;=22,B5502&lt;=5),sel_ev_daily*(1-sel_dayshare)/8,0))</f>
        <v/>
      </c>
    </row>
    <row r="5503">
      <c r="A5503" s="6" t="inlineStr">
        <is>
          <t>2013-02-15</t>
        </is>
      </c>
      <c r="B5503" s="6" t="n">
        <v>5</v>
      </c>
      <c r="C5503" s="6" t="n">
        <v>0.42481</v>
      </c>
      <c r="D5503" s="6" t="n">
        <v>5e-05</v>
      </c>
      <c r="E5503" s="6">
        <f>C5503*sel_scale</f>
        <v/>
      </c>
      <c r="F5503" s="6">
        <f>IF(AND(B5503&gt;=10,B5503&lt;=14),sel_ev_daily*sel_dayshare/5,IF(OR(B5503&gt;=22,B5503&lt;=5),sel_ev_daily*(1-sel_dayshare)/8,0))</f>
        <v/>
      </c>
    </row>
    <row r="5504">
      <c r="A5504" s="6" t="inlineStr">
        <is>
          <t>2013-02-15</t>
        </is>
      </c>
      <c r="B5504" s="6" t="n">
        <v>6</v>
      </c>
      <c r="C5504" s="6" t="n">
        <v>0.56228</v>
      </c>
      <c r="D5504" s="6" t="n">
        <v>0.00068</v>
      </c>
      <c r="E5504" s="6">
        <f>C5504*sel_scale</f>
        <v/>
      </c>
      <c r="F5504" s="6">
        <f>IF(AND(B5504&gt;=10,B5504&lt;=14),sel_ev_daily*sel_dayshare/5,IF(OR(B5504&gt;=22,B5504&lt;=5),sel_ev_daily*(1-sel_dayshare)/8,0))</f>
        <v/>
      </c>
    </row>
    <row r="5505">
      <c r="A5505" s="6" t="inlineStr">
        <is>
          <t>2013-02-15</t>
        </is>
      </c>
      <c r="B5505" s="6" t="n">
        <v>7</v>
      </c>
      <c r="C5505" s="6" t="n">
        <v>0.6049099999999999</v>
      </c>
      <c r="D5505" s="6" t="n">
        <v>0.03231</v>
      </c>
      <c r="E5505" s="6">
        <f>C5505*sel_scale</f>
        <v/>
      </c>
      <c r="F5505" s="6">
        <f>IF(AND(B5505&gt;=10,B5505&lt;=14),sel_ev_daily*sel_dayshare/5,IF(OR(B5505&gt;=22,B5505&lt;=5),sel_ev_daily*(1-sel_dayshare)/8,0))</f>
        <v/>
      </c>
    </row>
    <row r="5506">
      <c r="A5506" s="6" t="inlineStr">
        <is>
          <t>2013-02-15</t>
        </is>
      </c>
      <c r="B5506" s="6" t="n">
        <v>8</v>
      </c>
      <c r="C5506" s="6" t="n">
        <v>0.5417</v>
      </c>
      <c r="D5506" s="6" t="n">
        <v>0.11349</v>
      </c>
      <c r="E5506" s="6">
        <f>C5506*sel_scale</f>
        <v/>
      </c>
      <c r="F5506" s="6">
        <f>IF(AND(B5506&gt;=10,B5506&lt;=14),sel_ev_daily*sel_dayshare/5,IF(OR(B5506&gt;=22,B5506&lt;=5),sel_ev_daily*(1-sel_dayshare)/8,0))</f>
        <v/>
      </c>
    </row>
    <row r="5507">
      <c r="A5507" s="6" t="inlineStr">
        <is>
          <t>2013-02-15</t>
        </is>
      </c>
      <c r="B5507" s="6" t="n">
        <v>9</v>
      </c>
      <c r="C5507" s="6" t="n">
        <v>0.50314</v>
      </c>
      <c r="D5507" s="6" t="n">
        <v>0.19396</v>
      </c>
      <c r="E5507" s="6">
        <f>C5507*sel_scale</f>
        <v/>
      </c>
      <c r="F5507" s="6">
        <f>IF(AND(B5507&gt;=10,B5507&lt;=14),sel_ev_daily*sel_dayshare/5,IF(OR(B5507&gt;=22,B5507&lt;=5),sel_ev_daily*(1-sel_dayshare)/8,0))</f>
        <v/>
      </c>
    </row>
    <row r="5508">
      <c r="A5508" s="6" t="inlineStr">
        <is>
          <t>2013-02-15</t>
        </is>
      </c>
      <c r="B5508" s="6" t="n">
        <v>10</v>
      </c>
      <c r="C5508" s="6" t="n">
        <v>0.49435</v>
      </c>
      <c r="D5508" s="6" t="n">
        <v>0.27265</v>
      </c>
      <c r="E5508" s="6">
        <f>C5508*sel_scale</f>
        <v/>
      </c>
      <c r="F5508" s="6">
        <f>IF(AND(B5508&gt;=10,B5508&lt;=14),sel_ev_daily*sel_dayshare/5,IF(OR(B5508&gt;=22,B5508&lt;=5),sel_ev_daily*(1-sel_dayshare)/8,0))</f>
        <v/>
      </c>
    </row>
    <row r="5509">
      <c r="A5509" s="6" t="inlineStr">
        <is>
          <t>2013-02-15</t>
        </is>
      </c>
      <c r="B5509" s="6" t="n">
        <v>11</v>
      </c>
      <c r="C5509" s="6" t="n">
        <v>0.52602</v>
      </c>
      <c r="D5509" s="6" t="n">
        <v>0.41935</v>
      </c>
      <c r="E5509" s="6">
        <f>C5509*sel_scale</f>
        <v/>
      </c>
      <c r="F5509" s="6">
        <f>IF(AND(B5509&gt;=10,B5509&lt;=14),sel_ev_daily*sel_dayshare/5,IF(OR(B5509&gt;=22,B5509&lt;=5),sel_ev_daily*(1-sel_dayshare)/8,0))</f>
        <v/>
      </c>
    </row>
    <row r="5510">
      <c r="A5510" s="6" t="inlineStr">
        <is>
          <t>2013-02-15</t>
        </is>
      </c>
      <c r="B5510" s="6" t="n">
        <v>12</v>
      </c>
      <c r="C5510" s="6" t="n">
        <v>0.5031099999999999</v>
      </c>
      <c r="D5510" s="6" t="n">
        <v>0.49139</v>
      </c>
      <c r="E5510" s="6">
        <f>C5510*sel_scale</f>
        <v/>
      </c>
      <c r="F5510" s="6">
        <f>IF(AND(B5510&gt;=10,B5510&lt;=14),sel_ev_daily*sel_dayshare/5,IF(OR(B5510&gt;=22,B5510&lt;=5),sel_ev_daily*(1-sel_dayshare)/8,0))</f>
        <v/>
      </c>
    </row>
    <row r="5511">
      <c r="A5511" s="6" t="inlineStr">
        <is>
          <t>2013-02-15</t>
        </is>
      </c>
      <c r="B5511" s="6" t="n">
        <v>13</v>
      </c>
      <c r="C5511" s="6" t="n">
        <v>0.49838</v>
      </c>
      <c r="D5511" s="6" t="n">
        <v>0.55146</v>
      </c>
      <c r="E5511" s="6">
        <f>C5511*sel_scale</f>
        <v/>
      </c>
      <c r="F5511" s="6">
        <f>IF(AND(B5511&gt;=10,B5511&lt;=14),sel_ev_daily*sel_dayshare/5,IF(OR(B5511&gt;=22,B5511&lt;=5),sel_ev_daily*(1-sel_dayshare)/8,0))</f>
        <v/>
      </c>
    </row>
    <row r="5512">
      <c r="A5512" s="6" t="inlineStr">
        <is>
          <t>2013-02-15</t>
        </is>
      </c>
      <c r="B5512" s="6" t="n">
        <v>14</v>
      </c>
      <c r="C5512" s="6" t="n">
        <v>0.46773</v>
      </c>
      <c r="D5512" s="6" t="n">
        <v>0.5412</v>
      </c>
      <c r="E5512" s="6">
        <f>C5512*sel_scale</f>
        <v/>
      </c>
      <c r="F5512" s="6">
        <f>IF(AND(B5512&gt;=10,B5512&lt;=14),sel_ev_daily*sel_dayshare/5,IF(OR(B5512&gt;=22,B5512&lt;=5),sel_ev_daily*(1-sel_dayshare)/8,0))</f>
        <v/>
      </c>
    </row>
    <row r="5513">
      <c r="A5513" s="6" t="inlineStr">
        <is>
          <t>2013-02-15</t>
        </is>
      </c>
      <c r="B5513" s="6" t="n">
        <v>15</v>
      </c>
      <c r="C5513" s="6" t="n">
        <v>0.52324</v>
      </c>
      <c r="D5513" s="6" t="n">
        <v>0.49479</v>
      </c>
      <c r="E5513" s="6">
        <f>C5513*sel_scale</f>
        <v/>
      </c>
      <c r="F5513" s="6">
        <f>IF(AND(B5513&gt;=10,B5513&lt;=14),sel_ev_daily*sel_dayshare/5,IF(OR(B5513&gt;=22,B5513&lt;=5),sel_ev_daily*(1-sel_dayshare)/8,0))</f>
        <v/>
      </c>
    </row>
    <row r="5514">
      <c r="A5514" s="6" t="inlineStr">
        <is>
          <t>2013-02-15</t>
        </is>
      </c>
      <c r="B5514" s="6" t="n">
        <v>16</v>
      </c>
      <c r="C5514" s="6" t="n">
        <v>0.58577</v>
      </c>
      <c r="D5514" s="6" t="n">
        <v>0.38731</v>
      </c>
      <c r="E5514" s="6">
        <f>C5514*sel_scale</f>
        <v/>
      </c>
      <c r="F5514" s="6">
        <f>IF(AND(B5514&gt;=10,B5514&lt;=14),sel_ev_daily*sel_dayshare/5,IF(OR(B5514&gt;=22,B5514&lt;=5),sel_ev_daily*(1-sel_dayshare)/8,0))</f>
        <v/>
      </c>
    </row>
    <row r="5515">
      <c r="A5515" s="6" t="inlineStr">
        <is>
          <t>2013-02-15</t>
        </is>
      </c>
      <c r="B5515" s="6" t="n">
        <v>17</v>
      </c>
      <c r="C5515" s="6" t="n">
        <v>0.67477</v>
      </c>
      <c r="D5515" s="6" t="n">
        <v>0.20847</v>
      </c>
      <c r="E5515" s="6">
        <f>C5515*sel_scale</f>
        <v/>
      </c>
      <c r="F5515" s="6">
        <f>IF(AND(B5515&gt;=10,B5515&lt;=14),sel_ev_daily*sel_dayshare/5,IF(OR(B5515&gt;=22,B5515&lt;=5),sel_ev_daily*(1-sel_dayshare)/8,0))</f>
        <v/>
      </c>
    </row>
    <row r="5516">
      <c r="A5516" s="6" t="inlineStr">
        <is>
          <t>2013-02-15</t>
        </is>
      </c>
      <c r="B5516" s="6" t="n">
        <v>18</v>
      </c>
      <c r="C5516" s="6" t="n">
        <v>0.72373</v>
      </c>
      <c r="D5516" s="6" t="n">
        <v>0.06809999999999999</v>
      </c>
      <c r="E5516" s="6">
        <f>C5516*sel_scale</f>
        <v/>
      </c>
      <c r="F5516" s="6">
        <f>IF(AND(B5516&gt;=10,B5516&lt;=14),sel_ev_daily*sel_dayshare/5,IF(OR(B5516&gt;=22,B5516&lt;=5),sel_ev_daily*(1-sel_dayshare)/8,0))</f>
        <v/>
      </c>
    </row>
    <row r="5517">
      <c r="A5517" s="6" t="inlineStr">
        <is>
          <t>2013-02-15</t>
        </is>
      </c>
      <c r="B5517" s="6" t="n">
        <v>19</v>
      </c>
      <c r="C5517" s="6" t="n">
        <v>0.72118</v>
      </c>
      <c r="D5517" s="6" t="n">
        <v>0.00486</v>
      </c>
      <c r="E5517" s="6">
        <f>C5517*sel_scale</f>
        <v/>
      </c>
      <c r="F5517" s="6">
        <f>IF(AND(B5517&gt;=10,B5517&lt;=14),sel_ev_daily*sel_dayshare/5,IF(OR(B5517&gt;=22,B5517&lt;=5),sel_ev_daily*(1-sel_dayshare)/8,0))</f>
        <v/>
      </c>
    </row>
    <row r="5518">
      <c r="A5518" s="6" t="inlineStr">
        <is>
          <t>2013-02-15</t>
        </is>
      </c>
      <c r="B5518" s="6" t="n">
        <v>20</v>
      </c>
      <c r="C5518" s="6" t="n">
        <v>0.78935</v>
      </c>
      <c r="D5518" s="6" t="n">
        <v>0.00012</v>
      </c>
      <c r="E5518" s="6">
        <f>C5518*sel_scale</f>
        <v/>
      </c>
      <c r="F5518" s="6">
        <f>IF(AND(B5518&gt;=10,B5518&lt;=14),sel_ev_daily*sel_dayshare/5,IF(OR(B5518&gt;=22,B5518&lt;=5),sel_ev_daily*(1-sel_dayshare)/8,0))</f>
        <v/>
      </c>
    </row>
    <row r="5519">
      <c r="A5519" s="6" t="inlineStr">
        <is>
          <t>2013-02-15</t>
        </is>
      </c>
      <c r="B5519" s="6" t="n">
        <v>21</v>
      </c>
      <c r="C5519" s="6" t="n">
        <v>0.67832</v>
      </c>
      <c r="D5519" s="6" t="n">
        <v>0.00012</v>
      </c>
      <c r="E5519" s="6">
        <f>C5519*sel_scale</f>
        <v/>
      </c>
      <c r="F5519" s="6">
        <f>IF(AND(B5519&gt;=10,B5519&lt;=14),sel_ev_daily*sel_dayshare/5,IF(OR(B5519&gt;=22,B5519&lt;=5),sel_ev_daily*(1-sel_dayshare)/8,0))</f>
        <v/>
      </c>
    </row>
    <row r="5520">
      <c r="A5520" s="6" t="inlineStr">
        <is>
          <t>2013-02-15</t>
        </is>
      </c>
      <c r="B5520" s="6" t="n">
        <v>22</v>
      </c>
      <c r="C5520" s="6" t="n">
        <v>0.70489</v>
      </c>
      <c r="D5520" s="6" t="n">
        <v>0.00012</v>
      </c>
      <c r="E5520" s="6">
        <f>C5520*sel_scale</f>
        <v/>
      </c>
      <c r="F5520" s="6">
        <f>IF(AND(B5520&gt;=10,B5520&lt;=14),sel_ev_daily*sel_dayshare/5,IF(OR(B5520&gt;=22,B5520&lt;=5),sel_ev_daily*(1-sel_dayshare)/8,0))</f>
        <v/>
      </c>
    </row>
    <row r="5521">
      <c r="A5521" s="6" t="inlineStr">
        <is>
          <t>2013-02-15</t>
        </is>
      </c>
      <c r="B5521" s="6" t="n">
        <v>23</v>
      </c>
      <c r="C5521" s="6" t="n">
        <v>0.71416</v>
      </c>
      <c r="D5521" s="6" t="n">
        <v>5e-05</v>
      </c>
      <c r="E5521" s="6">
        <f>C5521*sel_scale</f>
        <v/>
      </c>
      <c r="F5521" s="6">
        <f>IF(AND(B5521&gt;=10,B5521&lt;=14),sel_ev_daily*sel_dayshare/5,IF(OR(B5521&gt;=22,B5521&lt;=5),sel_ev_daily*(1-sel_dayshare)/8,0))</f>
        <v/>
      </c>
    </row>
    <row r="5522">
      <c r="A5522" s="6" t="inlineStr">
        <is>
          <t>2013-02-16</t>
        </is>
      </c>
      <c r="B5522" s="6" t="n">
        <v>0</v>
      </c>
      <c r="C5522" s="6" t="n">
        <v>0.77205</v>
      </c>
      <c r="D5522" s="6" t="n">
        <v>0.00015</v>
      </c>
      <c r="E5522" s="6">
        <f>C5522*sel_scale</f>
        <v/>
      </c>
      <c r="F5522" s="6">
        <f>IF(AND(B5522&gt;=10,B5522&lt;=14),sel_ev_daily*sel_dayshare/5,IF(OR(B5522&gt;=22,B5522&lt;=5),sel_ev_daily*(1-sel_dayshare)/8,0))</f>
        <v/>
      </c>
    </row>
    <row r="5523">
      <c r="A5523" s="6" t="inlineStr">
        <is>
          <t>2013-02-16</t>
        </is>
      </c>
      <c r="B5523" s="6" t="n">
        <v>1</v>
      </c>
      <c r="C5523" s="6" t="n">
        <v>0.67352</v>
      </c>
      <c r="D5523" s="6" t="n">
        <v>5e-05</v>
      </c>
      <c r="E5523" s="6">
        <f>C5523*sel_scale</f>
        <v/>
      </c>
      <c r="F5523" s="6">
        <f>IF(AND(B5523&gt;=10,B5523&lt;=14),sel_ev_daily*sel_dayshare/5,IF(OR(B5523&gt;=22,B5523&lt;=5),sel_ev_daily*(1-sel_dayshare)/8,0))</f>
        <v/>
      </c>
    </row>
    <row r="5524">
      <c r="A5524" s="6" t="inlineStr">
        <is>
          <t>2013-02-16</t>
        </is>
      </c>
      <c r="B5524" s="6" t="n">
        <v>2</v>
      </c>
      <c r="C5524" s="6" t="n">
        <v>0.49398</v>
      </c>
      <c r="D5524" s="6" t="n">
        <v>5e-05</v>
      </c>
      <c r="E5524" s="6">
        <f>C5524*sel_scale</f>
        <v/>
      </c>
      <c r="F5524" s="6">
        <f>IF(AND(B5524&gt;=10,B5524&lt;=14),sel_ev_daily*sel_dayshare/5,IF(OR(B5524&gt;=22,B5524&lt;=5),sel_ev_daily*(1-sel_dayshare)/8,0))</f>
        <v/>
      </c>
    </row>
    <row r="5525">
      <c r="A5525" s="6" t="inlineStr">
        <is>
          <t>2013-02-16</t>
        </is>
      </c>
      <c r="B5525" s="6" t="n">
        <v>3</v>
      </c>
      <c r="C5525" s="6" t="n">
        <v>0.38715</v>
      </c>
      <c r="D5525" s="6" t="n">
        <v>0.00018</v>
      </c>
      <c r="E5525" s="6">
        <f>C5525*sel_scale</f>
        <v/>
      </c>
      <c r="F5525" s="6">
        <f>IF(AND(B5525&gt;=10,B5525&lt;=14),sel_ev_daily*sel_dayshare/5,IF(OR(B5525&gt;=22,B5525&lt;=5),sel_ev_daily*(1-sel_dayshare)/8,0))</f>
        <v/>
      </c>
    </row>
    <row r="5526">
      <c r="A5526" s="6" t="inlineStr">
        <is>
          <t>2013-02-16</t>
        </is>
      </c>
      <c r="B5526" s="6" t="n">
        <v>4</v>
      </c>
      <c r="C5526" s="6" t="n">
        <v>0.38781</v>
      </c>
      <c r="D5526" s="6" t="n">
        <v>3e-05</v>
      </c>
      <c r="E5526" s="6">
        <f>C5526*sel_scale</f>
        <v/>
      </c>
      <c r="F5526" s="6">
        <f>IF(AND(B5526&gt;=10,B5526&lt;=14),sel_ev_daily*sel_dayshare/5,IF(OR(B5526&gt;=22,B5526&lt;=5),sel_ev_daily*(1-sel_dayshare)/8,0))</f>
        <v/>
      </c>
    </row>
    <row r="5527">
      <c r="A5527" s="6" t="inlineStr">
        <is>
          <t>2013-02-16</t>
        </is>
      </c>
      <c r="B5527" s="6" t="n">
        <v>5</v>
      </c>
      <c r="C5527" s="6" t="n">
        <v>0.38567</v>
      </c>
      <c r="D5527" s="6" t="n">
        <v>8.000000000000001e-05</v>
      </c>
      <c r="E5527" s="6">
        <f>C5527*sel_scale</f>
        <v/>
      </c>
      <c r="F5527" s="6">
        <f>IF(AND(B5527&gt;=10,B5527&lt;=14),sel_ev_daily*sel_dayshare/5,IF(OR(B5527&gt;=22,B5527&lt;=5),sel_ev_daily*(1-sel_dayshare)/8,0))</f>
        <v/>
      </c>
    </row>
    <row r="5528">
      <c r="A5528" s="6" t="inlineStr">
        <is>
          <t>2013-02-16</t>
        </is>
      </c>
      <c r="B5528" s="6" t="n">
        <v>6</v>
      </c>
      <c r="C5528" s="6" t="n">
        <v>0.43948</v>
      </c>
      <c r="D5528" s="6" t="n">
        <v>0.00098</v>
      </c>
      <c r="E5528" s="6">
        <f>C5528*sel_scale</f>
        <v/>
      </c>
      <c r="F5528" s="6">
        <f>IF(AND(B5528&gt;=10,B5528&lt;=14),sel_ev_daily*sel_dayshare/5,IF(OR(B5528&gt;=22,B5528&lt;=5),sel_ev_daily*(1-sel_dayshare)/8,0))</f>
        <v/>
      </c>
    </row>
    <row r="5529">
      <c r="A5529" s="6" t="inlineStr">
        <is>
          <t>2013-02-16</t>
        </is>
      </c>
      <c r="B5529" s="6" t="n">
        <v>7</v>
      </c>
      <c r="C5529" s="6" t="n">
        <v>0.50929</v>
      </c>
      <c r="D5529" s="6" t="n">
        <v>0.04086</v>
      </c>
      <c r="E5529" s="6">
        <f>C5529*sel_scale</f>
        <v/>
      </c>
      <c r="F5529" s="6">
        <f>IF(AND(B5529&gt;=10,B5529&lt;=14),sel_ev_daily*sel_dayshare/5,IF(OR(B5529&gt;=22,B5529&lt;=5),sel_ev_daily*(1-sel_dayshare)/8,0))</f>
        <v/>
      </c>
    </row>
    <row r="5530">
      <c r="A5530" s="6" t="inlineStr">
        <is>
          <t>2013-02-16</t>
        </is>
      </c>
      <c r="B5530" s="6" t="n">
        <v>8</v>
      </c>
      <c r="C5530" s="6" t="n">
        <v>0.61692</v>
      </c>
      <c r="D5530" s="6" t="n">
        <v>0.16382</v>
      </c>
      <c r="E5530" s="6">
        <f>C5530*sel_scale</f>
        <v/>
      </c>
      <c r="F5530" s="6">
        <f>IF(AND(B5530&gt;=10,B5530&lt;=14),sel_ev_daily*sel_dayshare/5,IF(OR(B5530&gt;=22,B5530&lt;=5),sel_ev_daily*(1-sel_dayshare)/8,0))</f>
        <v/>
      </c>
    </row>
    <row r="5531">
      <c r="A5531" s="6" t="inlineStr">
        <is>
          <t>2013-02-16</t>
        </is>
      </c>
      <c r="B5531" s="6" t="n">
        <v>9</v>
      </c>
      <c r="C5531" s="6" t="n">
        <v>0.68535</v>
      </c>
      <c r="D5531" s="6" t="n">
        <v>0.32622</v>
      </c>
      <c r="E5531" s="6">
        <f>C5531*sel_scale</f>
        <v/>
      </c>
      <c r="F5531" s="6">
        <f>IF(AND(B5531&gt;=10,B5531&lt;=14),sel_ev_daily*sel_dayshare/5,IF(OR(B5531&gt;=22,B5531&lt;=5),sel_ev_daily*(1-sel_dayshare)/8,0))</f>
        <v/>
      </c>
    </row>
    <row r="5532">
      <c r="A5532" s="6" t="inlineStr">
        <is>
          <t>2013-02-16</t>
        </is>
      </c>
      <c r="B5532" s="6" t="n">
        <v>10</v>
      </c>
      <c r="C5532" s="6" t="n">
        <v>0.65578</v>
      </c>
      <c r="D5532" s="6" t="n">
        <v>0.43391</v>
      </c>
      <c r="E5532" s="6">
        <f>C5532*sel_scale</f>
        <v/>
      </c>
      <c r="F5532" s="6">
        <f>IF(AND(B5532&gt;=10,B5532&lt;=14),sel_ev_daily*sel_dayshare/5,IF(OR(B5532&gt;=22,B5532&lt;=5),sel_ev_daily*(1-sel_dayshare)/8,0))</f>
        <v/>
      </c>
    </row>
    <row r="5533">
      <c r="A5533" s="6" t="inlineStr">
        <is>
          <t>2013-02-16</t>
        </is>
      </c>
      <c r="B5533" s="6" t="n">
        <v>11</v>
      </c>
      <c r="C5533" s="6" t="n">
        <v>0.65593</v>
      </c>
      <c r="D5533" s="6" t="n">
        <v>0.44721</v>
      </c>
      <c r="E5533" s="6">
        <f>C5533*sel_scale</f>
        <v/>
      </c>
      <c r="F5533" s="6">
        <f>IF(AND(B5533&gt;=10,B5533&lt;=14),sel_ev_daily*sel_dayshare/5,IF(OR(B5533&gt;=22,B5533&lt;=5),sel_ev_daily*(1-sel_dayshare)/8,0))</f>
        <v/>
      </c>
    </row>
    <row r="5534">
      <c r="A5534" s="6" t="inlineStr">
        <is>
          <t>2013-02-16</t>
        </is>
      </c>
      <c r="B5534" s="6" t="n">
        <v>12</v>
      </c>
      <c r="C5534" s="6" t="n">
        <v>0.6303800000000001</v>
      </c>
      <c r="D5534" s="6" t="n">
        <v>0.56647</v>
      </c>
      <c r="E5534" s="6">
        <f>C5534*sel_scale</f>
        <v/>
      </c>
      <c r="F5534" s="6">
        <f>IF(AND(B5534&gt;=10,B5534&lt;=14),sel_ev_daily*sel_dayshare/5,IF(OR(B5534&gt;=22,B5534&lt;=5),sel_ev_daily*(1-sel_dayshare)/8,0))</f>
        <v/>
      </c>
    </row>
    <row r="5535">
      <c r="A5535" s="6" t="inlineStr">
        <is>
          <t>2013-02-16</t>
        </is>
      </c>
      <c r="B5535" s="6" t="n">
        <v>13</v>
      </c>
      <c r="C5535" s="6" t="n">
        <v>0.61698</v>
      </c>
      <c r="D5535" s="6" t="n">
        <v>0.62645</v>
      </c>
      <c r="E5535" s="6">
        <f>C5535*sel_scale</f>
        <v/>
      </c>
      <c r="F5535" s="6">
        <f>IF(AND(B5535&gt;=10,B5535&lt;=14),sel_ev_daily*sel_dayshare/5,IF(OR(B5535&gt;=22,B5535&lt;=5),sel_ev_daily*(1-sel_dayshare)/8,0))</f>
        <v/>
      </c>
    </row>
    <row r="5536">
      <c r="A5536" s="6" t="inlineStr">
        <is>
          <t>2013-02-16</t>
        </is>
      </c>
      <c r="B5536" s="6" t="n">
        <v>14</v>
      </c>
      <c r="C5536" s="6" t="n">
        <v>0.61236</v>
      </c>
      <c r="D5536" s="6" t="n">
        <v>0.61366</v>
      </c>
      <c r="E5536" s="6">
        <f>C5536*sel_scale</f>
        <v/>
      </c>
      <c r="F5536" s="6">
        <f>IF(AND(B5536&gt;=10,B5536&lt;=14),sel_ev_daily*sel_dayshare/5,IF(OR(B5536&gt;=22,B5536&lt;=5),sel_ev_daily*(1-sel_dayshare)/8,0))</f>
        <v/>
      </c>
    </row>
    <row r="5537">
      <c r="A5537" s="6" t="inlineStr">
        <is>
          <t>2013-02-16</t>
        </is>
      </c>
      <c r="B5537" s="6" t="n">
        <v>15</v>
      </c>
      <c r="C5537" s="6" t="n">
        <v>0.65083</v>
      </c>
      <c r="D5537" s="6" t="n">
        <v>0.50806</v>
      </c>
      <c r="E5537" s="6">
        <f>C5537*sel_scale</f>
        <v/>
      </c>
      <c r="F5537" s="6">
        <f>IF(AND(B5537&gt;=10,B5537&lt;=14),sel_ev_daily*sel_dayshare/5,IF(OR(B5537&gt;=22,B5537&lt;=5),sel_ev_daily*(1-sel_dayshare)/8,0))</f>
        <v/>
      </c>
    </row>
    <row r="5538">
      <c r="A5538" s="6" t="inlineStr">
        <is>
          <t>2013-02-16</t>
        </is>
      </c>
      <c r="B5538" s="6" t="n">
        <v>16</v>
      </c>
      <c r="C5538" s="6" t="n">
        <v>0.67339</v>
      </c>
      <c r="D5538" s="6" t="n">
        <v>0.4043</v>
      </c>
      <c r="E5538" s="6">
        <f>C5538*sel_scale</f>
        <v/>
      </c>
      <c r="F5538" s="6">
        <f>IF(AND(B5538&gt;=10,B5538&lt;=14),sel_ev_daily*sel_dayshare/5,IF(OR(B5538&gt;=22,B5538&lt;=5),sel_ev_daily*(1-sel_dayshare)/8,0))</f>
        <v/>
      </c>
    </row>
    <row r="5539">
      <c r="A5539" s="6" t="inlineStr">
        <is>
          <t>2013-02-16</t>
        </is>
      </c>
      <c r="B5539" s="6" t="n">
        <v>17</v>
      </c>
      <c r="C5539" s="6" t="n">
        <v>0.73417</v>
      </c>
      <c r="D5539" s="6" t="n">
        <v>0.18321</v>
      </c>
      <c r="E5539" s="6">
        <f>C5539*sel_scale</f>
        <v/>
      </c>
      <c r="F5539" s="6">
        <f>IF(AND(B5539&gt;=10,B5539&lt;=14),sel_ev_daily*sel_dayshare/5,IF(OR(B5539&gt;=22,B5539&lt;=5),sel_ev_daily*(1-sel_dayshare)/8,0))</f>
        <v/>
      </c>
    </row>
    <row r="5540">
      <c r="A5540" s="6" t="inlineStr">
        <is>
          <t>2013-02-16</t>
        </is>
      </c>
      <c r="B5540" s="6" t="n">
        <v>18</v>
      </c>
      <c r="C5540" s="6" t="n">
        <v>0.82099</v>
      </c>
      <c r="D5540" s="6" t="n">
        <v>0.0668</v>
      </c>
      <c r="E5540" s="6">
        <f>C5540*sel_scale</f>
        <v/>
      </c>
      <c r="F5540" s="6">
        <f>IF(AND(B5540&gt;=10,B5540&lt;=14),sel_ev_daily*sel_dayshare/5,IF(OR(B5540&gt;=22,B5540&lt;=5),sel_ev_daily*(1-sel_dayshare)/8,0))</f>
        <v/>
      </c>
    </row>
    <row r="5541">
      <c r="A5541" s="6" t="inlineStr">
        <is>
          <t>2013-02-16</t>
        </is>
      </c>
      <c r="B5541" s="6" t="n">
        <v>19</v>
      </c>
      <c r="C5541" s="6" t="n">
        <v>0.74613</v>
      </c>
      <c r="D5541" s="6" t="n">
        <v>0.00704</v>
      </c>
      <c r="E5541" s="6">
        <f>C5541*sel_scale</f>
        <v/>
      </c>
      <c r="F5541" s="6">
        <f>IF(AND(B5541&gt;=10,B5541&lt;=14),sel_ev_daily*sel_dayshare/5,IF(OR(B5541&gt;=22,B5541&lt;=5),sel_ev_daily*(1-sel_dayshare)/8,0))</f>
        <v/>
      </c>
    </row>
    <row r="5542">
      <c r="A5542" s="6" t="inlineStr">
        <is>
          <t>2013-02-16</t>
        </is>
      </c>
      <c r="B5542" s="6" t="n">
        <v>20</v>
      </c>
      <c r="C5542" s="6" t="n">
        <v>0.76179</v>
      </c>
      <c r="D5542" s="6" t="n">
        <v>0.0001</v>
      </c>
      <c r="E5542" s="6">
        <f>C5542*sel_scale</f>
        <v/>
      </c>
      <c r="F5542" s="6">
        <f>IF(AND(B5542&gt;=10,B5542&lt;=14),sel_ev_daily*sel_dayshare/5,IF(OR(B5542&gt;=22,B5542&lt;=5),sel_ev_daily*(1-sel_dayshare)/8,0))</f>
        <v/>
      </c>
    </row>
    <row r="5543">
      <c r="A5543" s="6" t="inlineStr">
        <is>
          <t>2013-02-16</t>
        </is>
      </c>
      <c r="B5543" s="6" t="n">
        <v>21</v>
      </c>
      <c r="C5543" s="6" t="n">
        <v>0.71923</v>
      </c>
      <c r="D5543" s="6" t="n">
        <v>9.000000000000001e-05</v>
      </c>
      <c r="E5543" s="6">
        <f>C5543*sel_scale</f>
        <v/>
      </c>
      <c r="F5543" s="6">
        <f>IF(AND(B5543&gt;=10,B5543&lt;=14),sel_ev_daily*sel_dayshare/5,IF(OR(B5543&gt;=22,B5543&lt;=5),sel_ev_daily*(1-sel_dayshare)/8,0))</f>
        <v/>
      </c>
    </row>
    <row r="5544">
      <c r="A5544" s="6" t="inlineStr">
        <is>
          <t>2013-02-16</t>
        </is>
      </c>
      <c r="B5544" s="6" t="n">
        <v>22</v>
      </c>
      <c r="C5544" s="6" t="n">
        <v>0.72815</v>
      </c>
      <c r="D5544" s="6" t="n">
        <v>9.000000000000001e-05</v>
      </c>
      <c r="E5544" s="6">
        <f>C5544*sel_scale</f>
        <v/>
      </c>
      <c r="F5544" s="6">
        <f>IF(AND(B5544&gt;=10,B5544&lt;=14),sel_ev_daily*sel_dayshare/5,IF(OR(B5544&gt;=22,B5544&lt;=5),sel_ev_daily*(1-sel_dayshare)/8,0))</f>
        <v/>
      </c>
    </row>
    <row r="5545">
      <c r="A5545" s="6" t="inlineStr">
        <is>
          <t>2013-02-16</t>
        </is>
      </c>
      <c r="B5545" s="6" t="n">
        <v>23</v>
      </c>
      <c r="C5545" s="6" t="n">
        <v>0.71385</v>
      </c>
      <c r="D5545" s="6" t="n">
        <v>8.000000000000001e-05</v>
      </c>
      <c r="E5545" s="6">
        <f>C5545*sel_scale</f>
        <v/>
      </c>
      <c r="F5545" s="6">
        <f>IF(AND(B5545&gt;=10,B5545&lt;=14),sel_ev_daily*sel_dayshare/5,IF(OR(B5545&gt;=22,B5545&lt;=5),sel_ev_daily*(1-sel_dayshare)/8,0))</f>
        <v/>
      </c>
    </row>
    <row r="5546">
      <c r="A5546" s="6" t="inlineStr">
        <is>
          <t>2013-02-17</t>
        </is>
      </c>
      <c r="B5546" s="6" t="n">
        <v>0</v>
      </c>
      <c r="C5546" s="6" t="n">
        <v>0.70325</v>
      </c>
      <c r="D5546" s="6" t="n">
        <v>6.999999999999999e-05</v>
      </c>
      <c r="E5546" s="6">
        <f>C5546*sel_scale</f>
        <v/>
      </c>
      <c r="F5546" s="6">
        <f>IF(AND(B5546&gt;=10,B5546&lt;=14),sel_ev_daily*sel_dayshare/5,IF(OR(B5546&gt;=22,B5546&lt;=5),sel_ev_daily*(1-sel_dayshare)/8,0))</f>
        <v/>
      </c>
    </row>
    <row r="5547">
      <c r="A5547" s="6" t="inlineStr">
        <is>
          <t>2013-02-17</t>
        </is>
      </c>
      <c r="B5547" s="6" t="n">
        <v>1</v>
      </c>
      <c r="C5547" s="6" t="n">
        <v>0.7040999999999999</v>
      </c>
      <c r="D5547" s="6" t="n">
        <v>0.0001</v>
      </c>
      <c r="E5547" s="6">
        <f>C5547*sel_scale</f>
        <v/>
      </c>
      <c r="F5547" s="6">
        <f>IF(AND(B5547&gt;=10,B5547&lt;=14),sel_ev_daily*sel_dayshare/5,IF(OR(B5547&gt;=22,B5547&lt;=5),sel_ev_daily*(1-sel_dayshare)/8,0))</f>
        <v/>
      </c>
    </row>
    <row r="5548">
      <c r="A5548" s="6" t="inlineStr">
        <is>
          <t>2013-02-17</t>
        </is>
      </c>
      <c r="B5548" s="6" t="n">
        <v>2</v>
      </c>
      <c r="C5548" s="6" t="n">
        <v>0.52164</v>
      </c>
      <c r="D5548" s="6" t="n">
        <v>9.000000000000001e-05</v>
      </c>
      <c r="E5548" s="6">
        <f>C5548*sel_scale</f>
        <v/>
      </c>
      <c r="F5548" s="6">
        <f>IF(AND(B5548&gt;=10,B5548&lt;=14),sel_ev_daily*sel_dayshare/5,IF(OR(B5548&gt;=22,B5548&lt;=5),sel_ev_daily*(1-sel_dayshare)/8,0))</f>
        <v/>
      </c>
    </row>
    <row r="5549">
      <c r="A5549" s="6" t="inlineStr">
        <is>
          <t>2013-02-17</t>
        </is>
      </c>
      <c r="B5549" s="6" t="n">
        <v>3</v>
      </c>
      <c r="C5549" s="6" t="n">
        <v>0.4277</v>
      </c>
      <c r="D5549" s="6" t="n">
        <v>6e-05</v>
      </c>
      <c r="E5549" s="6">
        <f>C5549*sel_scale</f>
        <v/>
      </c>
      <c r="F5549" s="6">
        <f>IF(AND(B5549&gt;=10,B5549&lt;=14),sel_ev_daily*sel_dayshare/5,IF(OR(B5549&gt;=22,B5549&lt;=5),sel_ev_daily*(1-sel_dayshare)/8,0))</f>
        <v/>
      </c>
    </row>
    <row r="5550">
      <c r="A5550" s="6" t="inlineStr">
        <is>
          <t>2013-02-17</t>
        </is>
      </c>
      <c r="B5550" s="6" t="n">
        <v>4</v>
      </c>
      <c r="C5550" s="6" t="n">
        <v>0.40741</v>
      </c>
      <c r="D5550" s="6" t="n">
        <v>6e-05</v>
      </c>
      <c r="E5550" s="6">
        <f>C5550*sel_scale</f>
        <v/>
      </c>
      <c r="F5550" s="6">
        <f>IF(AND(B5550&gt;=10,B5550&lt;=14),sel_ev_daily*sel_dayshare/5,IF(OR(B5550&gt;=22,B5550&lt;=5),sel_ev_daily*(1-sel_dayshare)/8,0))</f>
        <v/>
      </c>
    </row>
    <row r="5551">
      <c r="A5551" s="6" t="inlineStr">
        <is>
          <t>2013-02-17</t>
        </is>
      </c>
      <c r="B5551" s="6" t="n">
        <v>5</v>
      </c>
      <c r="C5551" s="6" t="n">
        <v>0.42435</v>
      </c>
      <c r="D5551" s="6" t="n">
        <v>6.999999999999999e-05</v>
      </c>
      <c r="E5551" s="6">
        <f>C5551*sel_scale</f>
        <v/>
      </c>
      <c r="F5551" s="6">
        <f>IF(AND(B5551&gt;=10,B5551&lt;=14),sel_ev_daily*sel_dayshare/5,IF(OR(B5551&gt;=22,B5551&lt;=5),sel_ev_daily*(1-sel_dayshare)/8,0))</f>
        <v/>
      </c>
    </row>
    <row r="5552">
      <c r="A5552" s="6" t="inlineStr">
        <is>
          <t>2013-02-17</t>
        </is>
      </c>
      <c r="B5552" s="6" t="n">
        <v>6</v>
      </c>
      <c r="C5552" s="6" t="n">
        <v>0.44867</v>
      </c>
      <c r="D5552" s="6" t="n">
        <v>0.00087</v>
      </c>
      <c r="E5552" s="6">
        <f>C5552*sel_scale</f>
        <v/>
      </c>
      <c r="F5552" s="6">
        <f>IF(AND(B5552&gt;=10,B5552&lt;=14),sel_ev_daily*sel_dayshare/5,IF(OR(B5552&gt;=22,B5552&lt;=5),sel_ev_daily*(1-sel_dayshare)/8,0))</f>
        <v/>
      </c>
    </row>
    <row r="5553">
      <c r="A5553" s="6" t="inlineStr">
        <is>
          <t>2013-02-17</t>
        </is>
      </c>
      <c r="B5553" s="6" t="n">
        <v>7</v>
      </c>
      <c r="C5553" s="6" t="n">
        <v>0.48141</v>
      </c>
      <c r="D5553" s="6" t="n">
        <v>0.05648</v>
      </c>
      <c r="E5553" s="6">
        <f>C5553*sel_scale</f>
        <v/>
      </c>
      <c r="F5553" s="6">
        <f>IF(AND(B5553&gt;=10,B5553&lt;=14),sel_ev_daily*sel_dayshare/5,IF(OR(B5553&gt;=22,B5553&lt;=5),sel_ev_daily*(1-sel_dayshare)/8,0))</f>
        <v/>
      </c>
    </row>
    <row r="5554">
      <c r="A5554" s="6" t="inlineStr">
        <is>
          <t>2013-02-17</t>
        </is>
      </c>
      <c r="B5554" s="6" t="n">
        <v>8</v>
      </c>
      <c r="C5554" s="6" t="n">
        <v>0.5652700000000001</v>
      </c>
      <c r="D5554" s="6" t="n">
        <v>0.19712</v>
      </c>
      <c r="E5554" s="6">
        <f>C5554*sel_scale</f>
        <v/>
      </c>
      <c r="F5554" s="6">
        <f>IF(AND(B5554&gt;=10,B5554&lt;=14),sel_ev_daily*sel_dayshare/5,IF(OR(B5554&gt;=22,B5554&lt;=5),sel_ev_daily*(1-sel_dayshare)/8,0))</f>
        <v/>
      </c>
    </row>
    <row r="5555">
      <c r="A5555" s="6" t="inlineStr">
        <is>
          <t>2013-02-17</t>
        </is>
      </c>
      <c r="B5555" s="6" t="n">
        <v>9</v>
      </c>
      <c r="C5555" s="6" t="n">
        <v>0.66018</v>
      </c>
      <c r="D5555" s="6" t="n">
        <v>0.33187</v>
      </c>
      <c r="E5555" s="6">
        <f>C5555*sel_scale</f>
        <v/>
      </c>
      <c r="F5555" s="6">
        <f>IF(AND(B5555&gt;=10,B5555&lt;=14),sel_ev_daily*sel_dayshare/5,IF(OR(B5555&gt;=22,B5555&lt;=5),sel_ev_daily*(1-sel_dayshare)/8,0))</f>
        <v/>
      </c>
    </row>
    <row r="5556">
      <c r="A5556" s="6" t="inlineStr">
        <is>
          <t>2013-02-17</t>
        </is>
      </c>
      <c r="B5556" s="6" t="n">
        <v>10</v>
      </c>
      <c r="C5556" s="6" t="n">
        <v>0.70231</v>
      </c>
      <c r="D5556" s="6" t="n">
        <v>0.4719</v>
      </c>
      <c r="E5556" s="6">
        <f>C5556*sel_scale</f>
        <v/>
      </c>
      <c r="F5556" s="6">
        <f>IF(AND(B5556&gt;=10,B5556&lt;=14),sel_ev_daily*sel_dayshare/5,IF(OR(B5556&gt;=22,B5556&lt;=5),sel_ev_daily*(1-sel_dayshare)/8,0))</f>
        <v/>
      </c>
    </row>
    <row r="5557">
      <c r="A5557" s="6" t="inlineStr">
        <is>
          <t>2013-02-17</t>
        </is>
      </c>
      <c r="B5557" s="6" t="n">
        <v>11</v>
      </c>
      <c r="C5557" s="6" t="n">
        <v>0.63923</v>
      </c>
      <c r="D5557" s="6" t="n">
        <v>0.51104</v>
      </c>
      <c r="E5557" s="6">
        <f>C5557*sel_scale</f>
        <v/>
      </c>
      <c r="F5557" s="6">
        <f>IF(AND(B5557&gt;=10,B5557&lt;=14),sel_ev_daily*sel_dayshare/5,IF(OR(B5557&gt;=22,B5557&lt;=5),sel_ev_daily*(1-sel_dayshare)/8,0))</f>
        <v/>
      </c>
    </row>
    <row r="5558">
      <c r="A5558" s="6" t="inlineStr">
        <is>
          <t>2013-02-17</t>
        </is>
      </c>
      <c r="B5558" s="6" t="n">
        <v>12</v>
      </c>
      <c r="C5558" s="6" t="n">
        <v>0.66732</v>
      </c>
      <c r="D5558" s="6" t="n">
        <v>0.61669</v>
      </c>
      <c r="E5558" s="6">
        <f>C5558*sel_scale</f>
        <v/>
      </c>
      <c r="F5558" s="6">
        <f>IF(AND(B5558&gt;=10,B5558&lt;=14),sel_ev_daily*sel_dayshare/5,IF(OR(B5558&gt;=22,B5558&lt;=5),sel_ev_daily*(1-sel_dayshare)/8,0))</f>
        <v/>
      </c>
    </row>
    <row r="5559">
      <c r="A5559" s="6" t="inlineStr">
        <is>
          <t>2013-02-17</t>
        </is>
      </c>
      <c r="B5559" s="6" t="n">
        <v>13</v>
      </c>
      <c r="C5559" s="6" t="n">
        <v>0.6703</v>
      </c>
      <c r="D5559" s="6" t="n">
        <v>0.67672</v>
      </c>
      <c r="E5559" s="6">
        <f>C5559*sel_scale</f>
        <v/>
      </c>
      <c r="F5559" s="6">
        <f>IF(AND(B5559&gt;=10,B5559&lt;=14),sel_ev_daily*sel_dayshare/5,IF(OR(B5559&gt;=22,B5559&lt;=5),sel_ev_daily*(1-sel_dayshare)/8,0))</f>
        <v/>
      </c>
    </row>
    <row r="5560">
      <c r="A5560" s="6" t="inlineStr">
        <is>
          <t>2013-02-17</t>
        </is>
      </c>
      <c r="B5560" s="6" t="n">
        <v>14</v>
      </c>
      <c r="C5560" s="6" t="n">
        <v>0.6398200000000001</v>
      </c>
      <c r="D5560" s="6" t="n">
        <v>0.63017</v>
      </c>
      <c r="E5560" s="6">
        <f>C5560*sel_scale</f>
        <v/>
      </c>
      <c r="F5560" s="6">
        <f>IF(AND(B5560&gt;=10,B5560&lt;=14),sel_ev_daily*sel_dayshare/5,IF(OR(B5560&gt;=22,B5560&lt;=5),sel_ev_daily*(1-sel_dayshare)/8,0))</f>
        <v/>
      </c>
    </row>
    <row r="5561">
      <c r="A5561" s="6" t="inlineStr">
        <is>
          <t>2013-02-17</t>
        </is>
      </c>
      <c r="B5561" s="6" t="n">
        <v>15</v>
      </c>
      <c r="C5561" s="6" t="n">
        <v>0.6432099999999999</v>
      </c>
      <c r="D5561" s="6" t="n">
        <v>0.56404</v>
      </c>
      <c r="E5561" s="6">
        <f>C5561*sel_scale</f>
        <v/>
      </c>
      <c r="F5561" s="6">
        <f>IF(AND(B5561&gt;=10,B5561&lt;=14),sel_ev_daily*sel_dayshare/5,IF(OR(B5561&gt;=22,B5561&lt;=5),sel_ev_daily*(1-sel_dayshare)/8,0))</f>
        <v/>
      </c>
    </row>
    <row r="5562">
      <c r="A5562" s="6" t="inlineStr">
        <is>
          <t>2013-02-17</t>
        </is>
      </c>
      <c r="B5562" s="6" t="n">
        <v>16</v>
      </c>
      <c r="C5562" s="6" t="n">
        <v>0.65556</v>
      </c>
      <c r="D5562" s="6" t="n">
        <v>0.44084</v>
      </c>
      <c r="E5562" s="6">
        <f>C5562*sel_scale</f>
        <v/>
      </c>
      <c r="F5562" s="6">
        <f>IF(AND(B5562&gt;=10,B5562&lt;=14),sel_ev_daily*sel_dayshare/5,IF(OR(B5562&gt;=22,B5562&lt;=5),sel_ev_daily*(1-sel_dayshare)/8,0))</f>
        <v/>
      </c>
    </row>
    <row r="5563">
      <c r="A5563" s="6" t="inlineStr">
        <is>
          <t>2013-02-17</t>
        </is>
      </c>
      <c r="B5563" s="6" t="n">
        <v>17</v>
      </c>
      <c r="C5563" s="6" t="n">
        <v>0.76795</v>
      </c>
      <c r="D5563" s="6" t="n">
        <v>0.24465</v>
      </c>
      <c r="E5563" s="6">
        <f>C5563*sel_scale</f>
        <v/>
      </c>
      <c r="F5563" s="6">
        <f>IF(AND(B5563&gt;=10,B5563&lt;=14),sel_ev_daily*sel_dayshare/5,IF(OR(B5563&gt;=22,B5563&lt;=5),sel_ev_daily*(1-sel_dayshare)/8,0))</f>
        <v/>
      </c>
    </row>
    <row r="5564">
      <c r="A5564" s="6" t="inlineStr">
        <is>
          <t>2013-02-17</t>
        </is>
      </c>
      <c r="B5564" s="6" t="n">
        <v>18</v>
      </c>
      <c r="C5564" s="6" t="n">
        <v>0.8629</v>
      </c>
      <c r="D5564" s="6" t="n">
        <v>0.08426</v>
      </c>
      <c r="E5564" s="6">
        <f>C5564*sel_scale</f>
        <v/>
      </c>
      <c r="F5564" s="6">
        <f>IF(AND(B5564&gt;=10,B5564&lt;=14),sel_ev_daily*sel_dayshare/5,IF(OR(B5564&gt;=22,B5564&lt;=5),sel_ev_daily*(1-sel_dayshare)/8,0))</f>
        <v/>
      </c>
    </row>
    <row r="5565">
      <c r="A5565" s="6" t="inlineStr">
        <is>
          <t>2013-02-17</t>
        </is>
      </c>
      <c r="B5565" s="6" t="n">
        <v>19</v>
      </c>
      <c r="C5565" s="6" t="n">
        <v>0.81115</v>
      </c>
      <c r="D5565" s="6" t="n">
        <v>0.00641</v>
      </c>
      <c r="E5565" s="6">
        <f>C5565*sel_scale</f>
        <v/>
      </c>
      <c r="F5565" s="6">
        <f>IF(AND(B5565&gt;=10,B5565&lt;=14),sel_ev_daily*sel_dayshare/5,IF(OR(B5565&gt;=22,B5565&lt;=5),sel_ev_daily*(1-sel_dayshare)/8,0))</f>
        <v/>
      </c>
    </row>
    <row r="5566">
      <c r="A5566" s="6" t="inlineStr">
        <is>
          <t>2013-02-17</t>
        </is>
      </c>
      <c r="B5566" s="6" t="n">
        <v>20</v>
      </c>
      <c r="C5566" s="6" t="n">
        <v>0.8188800000000001</v>
      </c>
      <c r="D5566" s="6" t="n">
        <v>0.00012</v>
      </c>
      <c r="E5566" s="6">
        <f>C5566*sel_scale</f>
        <v/>
      </c>
      <c r="F5566" s="6">
        <f>IF(AND(B5566&gt;=10,B5566&lt;=14),sel_ev_daily*sel_dayshare/5,IF(OR(B5566&gt;=22,B5566&lt;=5),sel_ev_daily*(1-sel_dayshare)/8,0))</f>
        <v/>
      </c>
    </row>
    <row r="5567">
      <c r="A5567" s="6" t="inlineStr">
        <is>
          <t>2013-02-17</t>
        </is>
      </c>
      <c r="B5567" s="6" t="n">
        <v>21</v>
      </c>
      <c r="C5567" s="6" t="n">
        <v>0.76034</v>
      </c>
      <c r="D5567" s="6" t="n">
        <v>9.000000000000001e-05</v>
      </c>
      <c r="E5567" s="6">
        <f>C5567*sel_scale</f>
        <v/>
      </c>
      <c r="F5567" s="6">
        <f>IF(AND(B5567&gt;=10,B5567&lt;=14),sel_ev_daily*sel_dayshare/5,IF(OR(B5567&gt;=22,B5567&lt;=5),sel_ev_daily*(1-sel_dayshare)/8,0))</f>
        <v/>
      </c>
    </row>
    <row r="5568">
      <c r="A5568" s="6" t="inlineStr">
        <is>
          <t>2013-02-17</t>
        </is>
      </c>
      <c r="B5568" s="6" t="n">
        <v>22</v>
      </c>
      <c r="C5568" s="6" t="n">
        <v>0.72704</v>
      </c>
      <c r="D5568" s="6" t="n">
        <v>0.00015</v>
      </c>
      <c r="E5568" s="6">
        <f>C5568*sel_scale</f>
        <v/>
      </c>
      <c r="F5568" s="6">
        <f>IF(AND(B5568&gt;=10,B5568&lt;=14),sel_ev_daily*sel_dayshare/5,IF(OR(B5568&gt;=22,B5568&lt;=5),sel_ev_daily*(1-sel_dayshare)/8,0))</f>
        <v/>
      </c>
    </row>
    <row r="5569">
      <c r="A5569" s="6" t="inlineStr">
        <is>
          <t>2013-02-17</t>
        </is>
      </c>
      <c r="B5569" s="6" t="n">
        <v>23</v>
      </c>
      <c r="C5569" s="6" t="n">
        <v>0.68175</v>
      </c>
      <c r="D5569" s="6" t="n">
        <v>6e-05</v>
      </c>
      <c r="E5569" s="6">
        <f>C5569*sel_scale</f>
        <v/>
      </c>
      <c r="F5569" s="6">
        <f>IF(AND(B5569&gt;=10,B5569&lt;=14),sel_ev_daily*sel_dayshare/5,IF(OR(B5569&gt;=22,B5569&lt;=5),sel_ev_daily*(1-sel_dayshare)/8,0))</f>
        <v/>
      </c>
    </row>
    <row r="5570">
      <c r="A5570" s="6" t="inlineStr">
        <is>
          <t>2013-02-18</t>
        </is>
      </c>
      <c r="B5570" s="6" t="n">
        <v>0</v>
      </c>
      <c r="C5570" s="6" t="n">
        <v>0.72711</v>
      </c>
      <c r="D5570" s="6" t="n">
        <v>8.000000000000001e-05</v>
      </c>
      <c r="E5570" s="6">
        <f>C5570*sel_scale</f>
        <v/>
      </c>
      <c r="F5570" s="6">
        <f>IF(AND(B5570&gt;=10,B5570&lt;=14),sel_ev_daily*sel_dayshare/5,IF(OR(B5570&gt;=22,B5570&lt;=5),sel_ev_daily*(1-sel_dayshare)/8,0))</f>
        <v/>
      </c>
    </row>
    <row r="5571">
      <c r="A5571" s="6" t="inlineStr">
        <is>
          <t>2013-02-18</t>
        </is>
      </c>
      <c r="B5571" s="6" t="n">
        <v>1</v>
      </c>
      <c r="C5571" s="6" t="n">
        <v>0.71491</v>
      </c>
      <c r="D5571" s="6" t="n">
        <v>6.999999999999999e-05</v>
      </c>
      <c r="E5571" s="6">
        <f>C5571*sel_scale</f>
        <v/>
      </c>
      <c r="F5571" s="6">
        <f>IF(AND(B5571&gt;=10,B5571&lt;=14),sel_ev_daily*sel_dayshare/5,IF(OR(B5571&gt;=22,B5571&lt;=5),sel_ev_daily*(1-sel_dayshare)/8,0))</f>
        <v/>
      </c>
    </row>
    <row r="5572">
      <c r="A5572" s="6" t="inlineStr">
        <is>
          <t>2013-02-18</t>
        </is>
      </c>
      <c r="B5572" s="6" t="n">
        <v>2</v>
      </c>
      <c r="C5572" s="6" t="n">
        <v>0.52191</v>
      </c>
      <c r="D5572" s="6" t="n">
        <v>5e-05</v>
      </c>
      <c r="E5572" s="6">
        <f>C5572*sel_scale</f>
        <v/>
      </c>
      <c r="F5572" s="6">
        <f>IF(AND(B5572&gt;=10,B5572&lt;=14),sel_ev_daily*sel_dayshare/5,IF(OR(B5572&gt;=22,B5572&lt;=5),sel_ev_daily*(1-sel_dayshare)/8,0))</f>
        <v/>
      </c>
    </row>
    <row r="5573">
      <c r="A5573" s="6" t="inlineStr">
        <is>
          <t>2013-02-18</t>
        </is>
      </c>
      <c r="B5573" s="6" t="n">
        <v>3</v>
      </c>
      <c r="C5573" s="6" t="n">
        <v>0.40671</v>
      </c>
      <c r="D5573" s="6" t="n">
        <v>6e-05</v>
      </c>
      <c r="E5573" s="6">
        <f>C5573*sel_scale</f>
        <v/>
      </c>
      <c r="F5573" s="6">
        <f>IF(AND(B5573&gt;=10,B5573&lt;=14),sel_ev_daily*sel_dayshare/5,IF(OR(B5573&gt;=22,B5573&lt;=5),sel_ev_daily*(1-sel_dayshare)/8,0))</f>
        <v/>
      </c>
    </row>
    <row r="5574">
      <c r="A5574" s="6" t="inlineStr">
        <is>
          <t>2013-02-18</t>
        </is>
      </c>
      <c r="B5574" s="6" t="n">
        <v>4</v>
      </c>
      <c r="C5574" s="6" t="n">
        <v>0.38514</v>
      </c>
      <c r="D5574" s="6" t="n">
        <v>4e-05</v>
      </c>
      <c r="E5574" s="6">
        <f>C5574*sel_scale</f>
        <v/>
      </c>
      <c r="F5574" s="6">
        <f>IF(AND(B5574&gt;=10,B5574&lt;=14),sel_ev_daily*sel_dayshare/5,IF(OR(B5574&gt;=22,B5574&lt;=5),sel_ev_daily*(1-sel_dayshare)/8,0))</f>
        <v/>
      </c>
    </row>
    <row r="5575">
      <c r="A5575" s="6" t="inlineStr">
        <is>
          <t>2013-02-18</t>
        </is>
      </c>
      <c r="B5575" s="6" t="n">
        <v>5</v>
      </c>
      <c r="C5575" s="6" t="n">
        <v>0.40137</v>
      </c>
      <c r="D5575" s="6" t="n">
        <v>6e-05</v>
      </c>
      <c r="E5575" s="6">
        <f>C5575*sel_scale</f>
        <v/>
      </c>
      <c r="F5575" s="6">
        <f>IF(AND(B5575&gt;=10,B5575&lt;=14),sel_ev_daily*sel_dayshare/5,IF(OR(B5575&gt;=22,B5575&lt;=5),sel_ev_daily*(1-sel_dayshare)/8,0))</f>
        <v/>
      </c>
    </row>
    <row r="5576">
      <c r="A5576" s="6" t="inlineStr">
        <is>
          <t>2013-02-18</t>
        </is>
      </c>
      <c r="B5576" s="6" t="n">
        <v>6</v>
      </c>
      <c r="C5576" s="6" t="n">
        <v>0.57361</v>
      </c>
      <c r="D5576" s="6" t="n">
        <v>0.00042</v>
      </c>
      <c r="E5576" s="6">
        <f>C5576*sel_scale</f>
        <v/>
      </c>
      <c r="F5576" s="6">
        <f>IF(AND(B5576&gt;=10,B5576&lt;=14),sel_ev_daily*sel_dayshare/5,IF(OR(B5576&gt;=22,B5576&lt;=5),sel_ev_daily*(1-sel_dayshare)/8,0))</f>
        <v/>
      </c>
    </row>
    <row r="5577">
      <c r="A5577" s="6" t="inlineStr">
        <is>
          <t>2013-02-18</t>
        </is>
      </c>
      <c r="B5577" s="6" t="n">
        <v>7</v>
      </c>
      <c r="C5577" s="6" t="n">
        <v>0.6428199999999999</v>
      </c>
      <c r="D5577" s="6" t="n">
        <v>0.04017</v>
      </c>
      <c r="E5577" s="6">
        <f>C5577*sel_scale</f>
        <v/>
      </c>
      <c r="F5577" s="6">
        <f>IF(AND(B5577&gt;=10,B5577&lt;=14),sel_ev_daily*sel_dayshare/5,IF(OR(B5577&gt;=22,B5577&lt;=5),sel_ev_daily*(1-sel_dayshare)/8,0))</f>
        <v/>
      </c>
    </row>
    <row r="5578">
      <c r="A5578" s="6" t="inlineStr">
        <is>
          <t>2013-02-18</t>
        </is>
      </c>
      <c r="B5578" s="6" t="n">
        <v>8</v>
      </c>
      <c r="C5578" s="6" t="n">
        <v>0.57056</v>
      </c>
      <c r="D5578" s="6" t="n">
        <v>0.17015</v>
      </c>
      <c r="E5578" s="6">
        <f>C5578*sel_scale</f>
        <v/>
      </c>
      <c r="F5578" s="6">
        <f>IF(AND(B5578&gt;=10,B5578&lt;=14),sel_ev_daily*sel_dayshare/5,IF(OR(B5578&gt;=22,B5578&lt;=5),sel_ev_daily*(1-sel_dayshare)/8,0))</f>
        <v/>
      </c>
    </row>
    <row r="5579">
      <c r="A5579" s="6" t="inlineStr">
        <is>
          <t>2013-02-18</t>
        </is>
      </c>
      <c r="B5579" s="6" t="n">
        <v>9</v>
      </c>
      <c r="C5579" s="6" t="n">
        <v>0.5242599999999999</v>
      </c>
      <c r="D5579" s="6" t="n">
        <v>0.34091</v>
      </c>
      <c r="E5579" s="6">
        <f>C5579*sel_scale</f>
        <v/>
      </c>
      <c r="F5579" s="6">
        <f>IF(AND(B5579&gt;=10,B5579&lt;=14),sel_ev_daily*sel_dayshare/5,IF(OR(B5579&gt;=22,B5579&lt;=5),sel_ev_daily*(1-sel_dayshare)/8,0))</f>
        <v/>
      </c>
    </row>
    <row r="5580">
      <c r="A5580" s="6" t="inlineStr">
        <is>
          <t>2013-02-18</t>
        </is>
      </c>
      <c r="B5580" s="6" t="n">
        <v>10</v>
      </c>
      <c r="C5580" s="6" t="n">
        <v>0.5082100000000001</v>
      </c>
      <c r="D5580" s="6" t="n">
        <v>0.52497</v>
      </c>
      <c r="E5580" s="6">
        <f>C5580*sel_scale</f>
        <v/>
      </c>
      <c r="F5580" s="6">
        <f>IF(AND(B5580&gt;=10,B5580&lt;=14),sel_ev_daily*sel_dayshare/5,IF(OR(B5580&gt;=22,B5580&lt;=5),sel_ev_daily*(1-sel_dayshare)/8,0))</f>
        <v/>
      </c>
    </row>
    <row r="5581">
      <c r="A5581" s="6" t="inlineStr">
        <is>
          <t>2013-02-18</t>
        </is>
      </c>
      <c r="B5581" s="6" t="n">
        <v>11</v>
      </c>
      <c r="C5581" s="6" t="n">
        <v>0.49053</v>
      </c>
      <c r="D5581" s="6" t="n">
        <v>0.6168</v>
      </c>
      <c r="E5581" s="6">
        <f>C5581*sel_scale</f>
        <v/>
      </c>
      <c r="F5581" s="6">
        <f>IF(AND(B5581&gt;=10,B5581&lt;=14),sel_ev_daily*sel_dayshare/5,IF(OR(B5581&gt;=22,B5581&lt;=5),sel_ev_daily*(1-sel_dayshare)/8,0))</f>
        <v/>
      </c>
    </row>
    <row r="5582">
      <c r="A5582" s="6" t="inlineStr">
        <is>
          <t>2013-02-18</t>
        </is>
      </c>
      <c r="B5582" s="6" t="n">
        <v>12</v>
      </c>
      <c r="C5582" s="6" t="n">
        <v>0.5271400000000001</v>
      </c>
      <c r="D5582" s="6" t="n">
        <v>0.7053</v>
      </c>
      <c r="E5582" s="6">
        <f>C5582*sel_scale</f>
        <v/>
      </c>
      <c r="F5582" s="6">
        <f>IF(AND(B5582&gt;=10,B5582&lt;=14),sel_ev_daily*sel_dayshare/5,IF(OR(B5582&gt;=22,B5582&lt;=5),sel_ev_daily*(1-sel_dayshare)/8,0))</f>
        <v/>
      </c>
    </row>
    <row r="5583">
      <c r="A5583" s="6" t="inlineStr">
        <is>
          <t>2013-02-18</t>
        </is>
      </c>
      <c r="B5583" s="6" t="n">
        <v>13</v>
      </c>
      <c r="C5583" s="6" t="n">
        <v>0.55988</v>
      </c>
      <c r="D5583" s="6" t="n">
        <v>0.69939</v>
      </c>
      <c r="E5583" s="6">
        <f>C5583*sel_scale</f>
        <v/>
      </c>
      <c r="F5583" s="6">
        <f>IF(AND(B5583&gt;=10,B5583&lt;=14),sel_ev_daily*sel_dayshare/5,IF(OR(B5583&gt;=22,B5583&lt;=5),sel_ev_daily*(1-sel_dayshare)/8,0))</f>
        <v/>
      </c>
    </row>
    <row r="5584">
      <c r="A5584" s="6" t="inlineStr">
        <is>
          <t>2013-02-18</t>
        </is>
      </c>
      <c r="B5584" s="6" t="n">
        <v>14</v>
      </c>
      <c r="C5584" s="6" t="n">
        <v>0.51331</v>
      </c>
      <c r="D5584" s="6" t="n">
        <v>0.63544</v>
      </c>
      <c r="E5584" s="6">
        <f>C5584*sel_scale</f>
        <v/>
      </c>
      <c r="F5584" s="6">
        <f>IF(AND(B5584&gt;=10,B5584&lt;=14),sel_ev_daily*sel_dayshare/5,IF(OR(B5584&gt;=22,B5584&lt;=5),sel_ev_daily*(1-sel_dayshare)/8,0))</f>
        <v/>
      </c>
    </row>
    <row r="5585">
      <c r="A5585" s="6" t="inlineStr">
        <is>
          <t>2013-02-18</t>
        </is>
      </c>
      <c r="B5585" s="6" t="n">
        <v>15</v>
      </c>
      <c r="C5585" s="6" t="n">
        <v>0.52141</v>
      </c>
      <c r="D5585" s="6" t="n">
        <v>0.39149</v>
      </c>
      <c r="E5585" s="6">
        <f>C5585*sel_scale</f>
        <v/>
      </c>
      <c r="F5585" s="6">
        <f>IF(AND(B5585&gt;=10,B5585&lt;=14),sel_ev_daily*sel_dayshare/5,IF(OR(B5585&gt;=22,B5585&lt;=5),sel_ev_daily*(1-sel_dayshare)/8,0))</f>
        <v/>
      </c>
    </row>
    <row r="5586">
      <c r="A5586" s="6" t="inlineStr">
        <is>
          <t>2013-02-18</t>
        </is>
      </c>
      <c r="B5586" s="6" t="n">
        <v>16</v>
      </c>
      <c r="C5586" s="6" t="n">
        <v>0.63241</v>
      </c>
      <c r="D5586" s="6" t="n">
        <v>0.29741</v>
      </c>
      <c r="E5586" s="6">
        <f>C5586*sel_scale</f>
        <v/>
      </c>
      <c r="F5586" s="6">
        <f>IF(AND(B5586&gt;=10,B5586&lt;=14),sel_ev_daily*sel_dayshare/5,IF(OR(B5586&gt;=22,B5586&lt;=5),sel_ev_daily*(1-sel_dayshare)/8,0))</f>
        <v/>
      </c>
    </row>
    <row r="5587">
      <c r="A5587" s="6" t="inlineStr">
        <is>
          <t>2013-02-18</t>
        </is>
      </c>
      <c r="B5587" s="6" t="n">
        <v>17</v>
      </c>
      <c r="C5587" s="6" t="n">
        <v>0.80431</v>
      </c>
      <c r="D5587" s="6" t="n">
        <v>0.18827</v>
      </c>
      <c r="E5587" s="6">
        <f>C5587*sel_scale</f>
        <v/>
      </c>
      <c r="F5587" s="6">
        <f>IF(AND(B5587&gt;=10,B5587&lt;=14),sel_ev_daily*sel_dayshare/5,IF(OR(B5587&gt;=22,B5587&lt;=5),sel_ev_daily*(1-sel_dayshare)/8,0))</f>
        <v/>
      </c>
    </row>
    <row r="5588">
      <c r="A5588" s="6" t="inlineStr">
        <is>
          <t>2013-02-18</t>
        </is>
      </c>
      <c r="B5588" s="6" t="n">
        <v>18</v>
      </c>
      <c r="C5588" s="6" t="n">
        <v>0.82941</v>
      </c>
      <c r="D5588" s="6" t="n">
        <v>0.06811</v>
      </c>
      <c r="E5588" s="6">
        <f>C5588*sel_scale</f>
        <v/>
      </c>
      <c r="F5588" s="6">
        <f>IF(AND(B5588&gt;=10,B5588&lt;=14),sel_ev_daily*sel_dayshare/5,IF(OR(B5588&gt;=22,B5588&lt;=5),sel_ev_daily*(1-sel_dayshare)/8,0))</f>
        <v/>
      </c>
    </row>
    <row r="5589">
      <c r="A5589" s="6" t="inlineStr">
        <is>
          <t>2013-02-18</t>
        </is>
      </c>
      <c r="B5589" s="6" t="n">
        <v>19</v>
      </c>
      <c r="C5589" s="6" t="n">
        <v>0.82859</v>
      </c>
      <c r="D5589" s="6" t="n">
        <v>0.01113</v>
      </c>
      <c r="E5589" s="6">
        <f>C5589*sel_scale</f>
        <v/>
      </c>
      <c r="F5589" s="6">
        <f>IF(AND(B5589&gt;=10,B5589&lt;=14),sel_ev_daily*sel_dayshare/5,IF(OR(B5589&gt;=22,B5589&lt;=5),sel_ev_daily*(1-sel_dayshare)/8,0))</f>
        <v/>
      </c>
    </row>
    <row r="5590">
      <c r="A5590" s="6" t="inlineStr">
        <is>
          <t>2013-02-18</t>
        </is>
      </c>
      <c r="B5590" s="6" t="n">
        <v>20</v>
      </c>
      <c r="C5590" s="6" t="n">
        <v>0.81601</v>
      </c>
      <c r="D5590" s="6" t="n">
        <v>0.00014</v>
      </c>
      <c r="E5590" s="6">
        <f>C5590*sel_scale</f>
        <v/>
      </c>
      <c r="F5590" s="6">
        <f>IF(AND(B5590&gt;=10,B5590&lt;=14),sel_ev_daily*sel_dayshare/5,IF(OR(B5590&gt;=22,B5590&lt;=5),sel_ev_daily*(1-sel_dayshare)/8,0))</f>
        <v/>
      </c>
    </row>
    <row r="5591">
      <c r="A5591" s="6" t="inlineStr">
        <is>
          <t>2013-02-18</t>
        </is>
      </c>
      <c r="B5591" s="6" t="n">
        <v>21</v>
      </c>
      <c r="C5591" s="6" t="n">
        <v>0.75483</v>
      </c>
      <c r="D5591" s="6" t="n">
        <v>0.0001</v>
      </c>
      <c r="E5591" s="6">
        <f>C5591*sel_scale</f>
        <v/>
      </c>
      <c r="F5591" s="6">
        <f>IF(AND(B5591&gt;=10,B5591&lt;=14),sel_ev_daily*sel_dayshare/5,IF(OR(B5591&gt;=22,B5591&lt;=5),sel_ev_daily*(1-sel_dayshare)/8,0))</f>
        <v/>
      </c>
    </row>
    <row r="5592">
      <c r="A5592" s="6" t="inlineStr">
        <is>
          <t>2013-02-18</t>
        </is>
      </c>
      <c r="B5592" s="6" t="n">
        <v>22</v>
      </c>
      <c r="C5592" s="6" t="n">
        <v>0.70523</v>
      </c>
      <c r="D5592" s="6" t="n">
        <v>9.000000000000001e-05</v>
      </c>
      <c r="E5592" s="6">
        <f>C5592*sel_scale</f>
        <v/>
      </c>
      <c r="F5592" s="6">
        <f>IF(AND(B5592&gt;=10,B5592&lt;=14),sel_ev_daily*sel_dayshare/5,IF(OR(B5592&gt;=22,B5592&lt;=5),sel_ev_daily*(1-sel_dayshare)/8,0))</f>
        <v/>
      </c>
    </row>
    <row r="5593">
      <c r="A5593" s="6" t="inlineStr">
        <is>
          <t>2013-02-18</t>
        </is>
      </c>
      <c r="B5593" s="6" t="n">
        <v>23</v>
      </c>
      <c r="C5593" s="6" t="n">
        <v>0.69142</v>
      </c>
      <c r="D5593" s="6" t="n">
        <v>2e-05</v>
      </c>
      <c r="E5593" s="6">
        <f>C5593*sel_scale</f>
        <v/>
      </c>
      <c r="F5593" s="6">
        <f>IF(AND(B5593&gt;=10,B5593&lt;=14),sel_ev_daily*sel_dayshare/5,IF(OR(B5593&gt;=22,B5593&lt;=5),sel_ev_daily*(1-sel_dayshare)/8,0))</f>
        <v/>
      </c>
    </row>
    <row r="5594">
      <c r="A5594" s="6" t="inlineStr">
        <is>
          <t>2013-02-19</t>
        </is>
      </c>
      <c r="B5594" s="6" t="n">
        <v>0</v>
      </c>
      <c r="C5594" s="6" t="n">
        <v>0.74154</v>
      </c>
      <c r="D5594" s="6" t="n">
        <v>0.0001</v>
      </c>
      <c r="E5594" s="6">
        <f>C5594*sel_scale</f>
        <v/>
      </c>
      <c r="F5594" s="6">
        <f>IF(AND(B5594&gt;=10,B5594&lt;=14),sel_ev_daily*sel_dayshare/5,IF(OR(B5594&gt;=22,B5594&lt;=5),sel_ev_daily*(1-sel_dayshare)/8,0))</f>
        <v/>
      </c>
    </row>
    <row r="5595">
      <c r="A5595" s="6" t="inlineStr">
        <is>
          <t>2013-02-19</t>
        </is>
      </c>
      <c r="B5595" s="6" t="n">
        <v>1</v>
      </c>
      <c r="C5595" s="6" t="n">
        <v>0.73861</v>
      </c>
      <c r="D5595" s="6" t="n">
        <v>9.000000000000001e-05</v>
      </c>
      <c r="E5595" s="6">
        <f>C5595*sel_scale</f>
        <v/>
      </c>
      <c r="F5595" s="6">
        <f>IF(AND(B5595&gt;=10,B5595&lt;=14),sel_ev_daily*sel_dayshare/5,IF(OR(B5595&gt;=22,B5595&lt;=5),sel_ev_daily*(1-sel_dayshare)/8,0))</f>
        <v/>
      </c>
    </row>
    <row r="5596">
      <c r="A5596" s="6" t="inlineStr">
        <is>
          <t>2013-02-19</t>
        </is>
      </c>
      <c r="B5596" s="6" t="n">
        <v>2</v>
      </c>
      <c r="C5596" s="6" t="n">
        <v>0.50041</v>
      </c>
      <c r="D5596" s="6" t="n">
        <v>3e-05</v>
      </c>
      <c r="E5596" s="6">
        <f>C5596*sel_scale</f>
        <v/>
      </c>
      <c r="F5596" s="6">
        <f>IF(AND(B5596&gt;=10,B5596&lt;=14),sel_ev_daily*sel_dayshare/5,IF(OR(B5596&gt;=22,B5596&lt;=5),sel_ev_daily*(1-sel_dayshare)/8,0))</f>
        <v/>
      </c>
    </row>
    <row r="5597">
      <c r="A5597" s="6" t="inlineStr">
        <is>
          <t>2013-02-19</t>
        </is>
      </c>
      <c r="B5597" s="6" t="n">
        <v>3</v>
      </c>
      <c r="C5597" s="6" t="n">
        <v>0.39323</v>
      </c>
      <c r="D5597" s="6" t="n">
        <v>0.0001</v>
      </c>
      <c r="E5597" s="6">
        <f>C5597*sel_scale</f>
        <v/>
      </c>
      <c r="F5597" s="6">
        <f>IF(AND(B5597&gt;=10,B5597&lt;=14),sel_ev_daily*sel_dayshare/5,IF(OR(B5597&gt;=22,B5597&lt;=5),sel_ev_daily*(1-sel_dayshare)/8,0))</f>
        <v/>
      </c>
    </row>
    <row r="5598">
      <c r="A5598" s="6" t="inlineStr">
        <is>
          <t>2013-02-19</t>
        </is>
      </c>
      <c r="B5598" s="6" t="n">
        <v>4</v>
      </c>
      <c r="C5598" s="6" t="n">
        <v>0.39211</v>
      </c>
      <c r="D5598" s="6" t="n">
        <v>0.0001</v>
      </c>
      <c r="E5598" s="6">
        <f>C5598*sel_scale</f>
        <v/>
      </c>
      <c r="F5598" s="6">
        <f>IF(AND(B5598&gt;=10,B5598&lt;=14),sel_ev_daily*sel_dayshare/5,IF(OR(B5598&gt;=22,B5598&lt;=5),sel_ev_daily*(1-sel_dayshare)/8,0))</f>
        <v/>
      </c>
    </row>
    <row r="5599">
      <c r="A5599" s="6" t="inlineStr">
        <is>
          <t>2013-02-19</t>
        </is>
      </c>
      <c r="B5599" s="6" t="n">
        <v>5</v>
      </c>
      <c r="C5599" s="6" t="n">
        <v>0.41585</v>
      </c>
      <c r="D5599" s="6" t="n">
        <v>4e-05</v>
      </c>
      <c r="E5599" s="6">
        <f>C5599*sel_scale</f>
        <v/>
      </c>
      <c r="F5599" s="6">
        <f>IF(AND(B5599&gt;=10,B5599&lt;=14),sel_ev_daily*sel_dayshare/5,IF(OR(B5599&gt;=22,B5599&lt;=5),sel_ev_daily*(1-sel_dayshare)/8,0))</f>
        <v/>
      </c>
    </row>
    <row r="5600">
      <c r="A5600" s="6" t="inlineStr">
        <is>
          <t>2013-02-19</t>
        </is>
      </c>
      <c r="B5600" s="6" t="n">
        <v>6</v>
      </c>
      <c r="C5600" s="6" t="n">
        <v>0.5430199999999999</v>
      </c>
      <c r="D5600" s="6" t="n">
        <v>0.00059</v>
      </c>
      <c r="E5600" s="6">
        <f>C5600*sel_scale</f>
        <v/>
      </c>
      <c r="F5600" s="6">
        <f>IF(AND(B5600&gt;=10,B5600&lt;=14),sel_ev_daily*sel_dayshare/5,IF(OR(B5600&gt;=22,B5600&lt;=5),sel_ev_daily*(1-sel_dayshare)/8,0))</f>
        <v/>
      </c>
    </row>
    <row r="5601">
      <c r="A5601" s="6" t="inlineStr">
        <is>
          <t>2013-02-19</t>
        </is>
      </c>
      <c r="B5601" s="6" t="n">
        <v>7</v>
      </c>
      <c r="C5601" s="6" t="n">
        <v>0.5930800000000001</v>
      </c>
      <c r="D5601" s="6" t="n">
        <v>0.04985</v>
      </c>
      <c r="E5601" s="6">
        <f>C5601*sel_scale</f>
        <v/>
      </c>
      <c r="F5601" s="6">
        <f>IF(AND(B5601&gt;=10,B5601&lt;=14),sel_ev_daily*sel_dayshare/5,IF(OR(B5601&gt;=22,B5601&lt;=5),sel_ev_daily*(1-sel_dayshare)/8,0))</f>
        <v/>
      </c>
    </row>
    <row r="5602">
      <c r="A5602" s="6" t="inlineStr">
        <is>
          <t>2013-02-19</t>
        </is>
      </c>
      <c r="B5602" s="6" t="n">
        <v>8</v>
      </c>
      <c r="C5602" s="6" t="n">
        <v>0.55907</v>
      </c>
      <c r="D5602" s="6" t="n">
        <v>0.1938</v>
      </c>
      <c r="E5602" s="6">
        <f>C5602*sel_scale</f>
        <v/>
      </c>
      <c r="F5602" s="6">
        <f>IF(AND(B5602&gt;=10,B5602&lt;=14),sel_ev_daily*sel_dayshare/5,IF(OR(B5602&gt;=22,B5602&lt;=5),sel_ev_daily*(1-sel_dayshare)/8,0))</f>
        <v/>
      </c>
    </row>
    <row r="5603">
      <c r="A5603" s="6" t="inlineStr">
        <is>
          <t>2013-02-19</t>
        </is>
      </c>
      <c r="B5603" s="6" t="n">
        <v>9</v>
      </c>
      <c r="C5603" s="6" t="n">
        <v>0.51466</v>
      </c>
      <c r="D5603" s="6" t="n">
        <v>0.32201</v>
      </c>
      <c r="E5603" s="6">
        <f>C5603*sel_scale</f>
        <v/>
      </c>
      <c r="F5603" s="6">
        <f>IF(AND(B5603&gt;=10,B5603&lt;=14),sel_ev_daily*sel_dayshare/5,IF(OR(B5603&gt;=22,B5603&lt;=5),sel_ev_daily*(1-sel_dayshare)/8,0))</f>
        <v/>
      </c>
    </row>
    <row r="5604">
      <c r="A5604" s="6" t="inlineStr">
        <is>
          <t>2013-02-19</t>
        </is>
      </c>
      <c r="B5604" s="6" t="n">
        <v>10</v>
      </c>
      <c r="C5604" s="6" t="n">
        <v>0.53055</v>
      </c>
      <c r="D5604" s="6" t="n">
        <v>0.45217</v>
      </c>
      <c r="E5604" s="6">
        <f>C5604*sel_scale</f>
        <v/>
      </c>
      <c r="F5604" s="6">
        <f>IF(AND(B5604&gt;=10,B5604&lt;=14),sel_ev_daily*sel_dayshare/5,IF(OR(B5604&gt;=22,B5604&lt;=5),sel_ev_daily*(1-sel_dayshare)/8,0))</f>
        <v/>
      </c>
    </row>
    <row r="5605">
      <c r="A5605" s="6" t="inlineStr">
        <is>
          <t>2013-02-19</t>
        </is>
      </c>
      <c r="B5605" s="6" t="n">
        <v>11</v>
      </c>
      <c r="C5605" s="6" t="n">
        <v>0.5358000000000001</v>
      </c>
      <c r="D5605" s="6" t="n">
        <v>0.57319</v>
      </c>
      <c r="E5605" s="6">
        <f>C5605*sel_scale</f>
        <v/>
      </c>
      <c r="F5605" s="6">
        <f>IF(AND(B5605&gt;=10,B5605&lt;=14),sel_ev_daily*sel_dayshare/5,IF(OR(B5605&gt;=22,B5605&lt;=5),sel_ev_daily*(1-sel_dayshare)/8,0))</f>
        <v/>
      </c>
    </row>
    <row r="5606">
      <c r="A5606" s="6" t="inlineStr">
        <is>
          <t>2013-02-19</t>
        </is>
      </c>
      <c r="B5606" s="6" t="n">
        <v>12</v>
      </c>
      <c r="C5606" s="6" t="n">
        <v>0.5182</v>
      </c>
      <c r="D5606" s="6" t="n">
        <v>0.66687</v>
      </c>
      <c r="E5606" s="6">
        <f>C5606*sel_scale</f>
        <v/>
      </c>
      <c r="F5606" s="6">
        <f>IF(AND(B5606&gt;=10,B5606&lt;=14),sel_ev_daily*sel_dayshare/5,IF(OR(B5606&gt;=22,B5606&lt;=5),sel_ev_daily*(1-sel_dayshare)/8,0))</f>
        <v/>
      </c>
    </row>
    <row r="5607">
      <c r="A5607" s="6" t="inlineStr">
        <is>
          <t>2013-02-19</t>
        </is>
      </c>
      <c r="B5607" s="6" t="n">
        <v>13</v>
      </c>
      <c r="C5607" s="6" t="n">
        <v>0.5309</v>
      </c>
      <c r="D5607" s="6" t="n">
        <v>0.71039</v>
      </c>
      <c r="E5607" s="6">
        <f>C5607*sel_scale</f>
        <v/>
      </c>
      <c r="F5607" s="6">
        <f>IF(AND(B5607&gt;=10,B5607&lt;=14),sel_ev_daily*sel_dayshare/5,IF(OR(B5607&gt;=22,B5607&lt;=5),sel_ev_daily*(1-sel_dayshare)/8,0))</f>
        <v/>
      </c>
    </row>
    <row r="5608">
      <c r="A5608" s="6" t="inlineStr">
        <is>
          <t>2013-02-19</t>
        </is>
      </c>
      <c r="B5608" s="6" t="n">
        <v>14</v>
      </c>
      <c r="C5608" s="6" t="n">
        <v>0.58689</v>
      </c>
      <c r="D5608" s="6" t="n">
        <v>0.69038</v>
      </c>
      <c r="E5608" s="6">
        <f>C5608*sel_scale</f>
        <v/>
      </c>
      <c r="F5608" s="6">
        <f>IF(AND(B5608&gt;=10,B5608&lt;=14),sel_ev_daily*sel_dayshare/5,IF(OR(B5608&gt;=22,B5608&lt;=5),sel_ev_daily*(1-sel_dayshare)/8,0))</f>
        <v/>
      </c>
    </row>
    <row r="5609">
      <c r="A5609" s="6" t="inlineStr">
        <is>
          <t>2013-02-19</t>
        </is>
      </c>
      <c r="B5609" s="6" t="n">
        <v>15</v>
      </c>
      <c r="C5609" s="6" t="n">
        <v>0.65828</v>
      </c>
      <c r="D5609" s="6" t="n">
        <v>0.60432</v>
      </c>
      <c r="E5609" s="6">
        <f>C5609*sel_scale</f>
        <v/>
      </c>
      <c r="F5609" s="6">
        <f>IF(AND(B5609&gt;=10,B5609&lt;=14),sel_ev_daily*sel_dayshare/5,IF(OR(B5609&gt;=22,B5609&lt;=5),sel_ev_daily*(1-sel_dayshare)/8,0))</f>
        <v/>
      </c>
    </row>
    <row r="5610">
      <c r="A5610" s="6" t="inlineStr">
        <is>
          <t>2013-02-19</t>
        </is>
      </c>
      <c r="B5610" s="6" t="n">
        <v>16</v>
      </c>
      <c r="C5610" s="6" t="n">
        <v>0.72389</v>
      </c>
      <c r="D5610" s="6" t="n">
        <v>0.45846</v>
      </c>
      <c r="E5610" s="6">
        <f>C5610*sel_scale</f>
        <v/>
      </c>
      <c r="F5610" s="6">
        <f>IF(AND(B5610&gt;=10,B5610&lt;=14),sel_ev_daily*sel_dayshare/5,IF(OR(B5610&gt;=22,B5610&lt;=5),sel_ev_daily*(1-sel_dayshare)/8,0))</f>
        <v/>
      </c>
    </row>
    <row r="5611">
      <c r="A5611" s="6" t="inlineStr">
        <is>
          <t>2013-02-19</t>
        </is>
      </c>
      <c r="B5611" s="6" t="n">
        <v>17</v>
      </c>
      <c r="C5611" s="6" t="n">
        <v>0.7975100000000001</v>
      </c>
      <c r="D5611" s="6" t="n">
        <v>0.25476</v>
      </c>
      <c r="E5611" s="6">
        <f>C5611*sel_scale</f>
        <v/>
      </c>
      <c r="F5611" s="6">
        <f>IF(AND(B5611&gt;=10,B5611&lt;=14),sel_ev_daily*sel_dayshare/5,IF(OR(B5611&gt;=22,B5611&lt;=5),sel_ev_daily*(1-sel_dayshare)/8,0))</f>
        <v/>
      </c>
    </row>
    <row r="5612">
      <c r="A5612" s="6" t="inlineStr">
        <is>
          <t>2013-02-19</t>
        </is>
      </c>
      <c r="B5612" s="6" t="n">
        <v>18</v>
      </c>
      <c r="C5612" s="6" t="n">
        <v>0.8558</v>
      </c>
      <c r="D5612" s="6" t="n">
        <v>0.08008</v>
      </c>
      <c r="E5612" s="6">
        <f>C5612*sel_scale</f>
        <v/>
      </c>
      <c r="F5612" s="6">
        <f>IF(AND(B5612&gt;=10,B5612&lt;=14),sel_ev_daily*sel_dayshare/5,IF(OR(B5612&gt;=22,B5612&lt;=5),sel_ev_daily*(1-sel_dayshare)/8,0))</f>
        <v/>
      </c>
    </row>
    <row r="5613">
      <c r="A5613" s="6" t="inlineStr">
        <is>
          <t>2013-02-19</t>
        </is>
      </c>
      <c r="B5613" s="6" t="n">
        <v>19</v>
      </c>
      <c r="C5613" s="6" t="n">
        <v>0.82387</v>
      </c>
      <c r="D5613" s="6" t="n">
        <v>0.00483</v>
      </c>
      <c r="E5613" s="6">
        <f>C5613*sel_scale</f>
        <v/>
      </c>
      <c r="F5613" s="6">
        <f>IF(AND(B5613&gt;=10,B5613&lt;=14),sel_ev_daily*sel_dayshare/5,IF(OR(B5613&gt;=22,B5613&lt;=5),sel_ev_daily*(1-sel_dayshare)/8,0))</f>
        <v/>
      </c>
    </row>
    <row r="5614">
      <c r="A5614" s="6" t="inlineStr">
        <is>
          <t>2013-02-19</t>
        </is>
      </c>
      <c r="B5614" s="6" t="n">
        <v>20</v>
      </c>
      <c r="C5614" s="6" t="n">
        <v>0.8542999999999999</v>
      </c>
      <c r="D5614" s="6" t="n">
        <v>0.00019</v>
      </c>
      <c r="E5614" s="6">
        <f>C5614*sel_scale</f>
        <v/>
      </c>
      <c r="F5614" s="6">
        <f>IF(AND(B5614&gt;=10,B5614&lt;=14),sel_ev_daily*sel_dayshare/5,IF(OR(B5614&gt;=22,B5614&lt;=5),sel_ev_daily*(1-sel_dayshare)/8,0))</f>
        <v/>
      </c>
    </row>
    <row r="5615">
      <c r="A5615" s="6" t="inlineStr">
        <is>
          <t>2013-02-19</t>
        </is>
      </c>
      <c r="B5615" s="6" t="n">
        <v>21</v>
      </c>
      <c r="C5615" s="6" t="n">
        <v>0.7567</v>
      </c>
      <c r="D5615" s="6" t="n">
        <v>0.00011</v>
      </c>
      <c r="E5615" s="6">
        <f>C5615*sel_scale</f>
        <v/>
      </c>
      <c r="F5615" s="6">
        <f>IF(AND(B5615&gt;=10,B5615&lt;=14),sel_ev_daily*sel_dayshare/5,IF(OR(B5615&gt;=22,B5615&lt;=5),sel_ev_daily*(1-sel_dayshare)/8,0))</f>
        <v/>
      </c>
    </row>
    <row r="5616">
      <c r="A5616" s="6" t="inlineStr">
        <is>
          <t>2013-02-19</t>
        </is>
      </c>
      <c r="B5616" s="6" t="n">
        <v>22</v>
      </c>
      <c r="C5616" s="6" t="n">
        <v>0.76553</v>
      </c>
      <c r="D5616" s="6" t="n">
        <v>0.0001</v>
      </c>
      <c r="E5616" s="6">
        <f>C5616*sel_scale</f>
        <v/>
      </c>
      <c r="F5616" s="6">
        <f>IF(AND(B5616&gt;=10,B5616&lt;=14),sel_ev_daily*sel_dayshare/5,IF(OR(B5616&gt;=22,B5616&lt;=5),sel_ev_daily*(1-sel_dayshare)/8,0))</f>
        <v/>
      </c>
    </row>
    <row r="5617">
      <c r="A5617" s="6" t="inlineStr">
        <is>
          <t>2013-02-19</t>
        </is>
      </c>
      <c r="B5617" s="6" t="n">
        <v>23</v>
      </c>
      <c r="C5617" s="6" t="n">
        <v>0.71496</v>
      </c>
      <c r="D5617" s="6" t="n">
        <v>0.0001</v>
      </c>
      <c r="E5617" s="6">
        <f>C5617*sel_scale</f>
        <v/>
      </c>
      <c r="F5617" s="6">
        <f>IF(AND(B5617&gt;=10,B5617&lt;=14),sel_ev_daily*sel_dayshare/5,IF(OR(B5617&gt;=22,B5617&lt;=5),sel_ev_daily*(1-sel_dayshare)/8,0))</f>
        <v/>
      </c>
    </row>
    <row r="5618">
      <c r="A5618" s="6" t="inlineStr">
        <is>
          <t>2013-02-20</t>
        </is>
      </c>
      <c r="B5618" s="6" t="n">
        <v>0</v>
      </c>
      <c r="C5618" s="6" t="n">
        <v>0.76593</v>
      </c>
      <c r="D5618" s="6" t="n">
        <v>9.000000000000001e-05</v>
      </c>
      <c r="E5618" s="6">
        <f>C5618*sel_scale</f>
        <v/>
      </c>
      <c r="F5618" s="6">
        <f>IF(AND(B5618&gt;=10,B5618&lt;=14),sel_ev_daily*sel_dayshare/5,IF(OR(B5618&gt;=22,B5618&lt;=5),sel_ev_daily*(1-sel_dayshare)/8,0))</f>
        <v/>
      </c>
    </row>
    <row r="5619">
      <c r="A5619" s="6" t="inlineStr">
        <is>
          <t>2013-02-20</t>
        </is>
      </c>
      <c r="B5619" s="6" t="n">
        <v>1</v>
      </c>
      <c r="C5619" s="6" t="n">
        <v>0.70364</v>
      </c>
      <c r="D5619" s="6" t="n">
        <v>6.999999999999999e-05</v>
      </c>
      <c r="E5619" s="6">
        <f>C5619*sel_scale</f>
        <v/>
      </c>
      <c r="F5619" s="6">
        <f>IF(AND(B5619&gt;=10,B5619&lt;=14),sel_ev_daily*sel_dayshare/5,IF(OR(B5619&gt;=22,B5619&lt;=5),sel_ev_daily*(1-sel_dayshare)/8,0))</f>
        <v/>
      </c>
    </row>
    <row r="5620">
      <c r="A5620" s="6" t="inlineStr">
        <is>
          <t>2013-02-20</t>
        </is>
      </c>
      <c r="B5620" s="6" t="n">
        <v>2</v>
      </c>
      <c r="C5620" s="6" t="n">
        <v>0.48814</v>
      </c>
      <c r="D5620" s="6" t="n">
        <v>8.000000000000001e-05</v>
      </c>
      <c r="E5620" s="6">
        <f>C5620*sel_scale</f>
        <v/>
      </c>
      <c r="F5620" s="6">
        <f>IF(AND(B5620&gt;=10,B5620&lt;=14),sel_ev_daily*sel_dayshare/5,IF(OR(B5620&gt;=22,B5620&lt;=5),sel_ev_daily*(1-sel_dayshare)/8,0))</f>
        <v/>
      </c>
    </row>
    <row r="5621">
      <c r="A5621" s="6" t="inlineStr">
        <is>
          <t>2013-02-20</t>
        </is>
      </c>
      <c r="B5621" s="6" t="n">
        <v>3</v>
      </c>
      <c r="C5621" s="6" t="n">
        <v>0.39308</v>
      </c>
      <c r="D5621" s="6" t="n">
        <v>2e-05</v>
      </c>
      <c r="E5621" s="6">
        <f>C5621*sel_scale</f>
        <v/>
      </c>
      <c r="F5621" s="6">
        <f>IF(AND(B5621&gt;=10,B5621&lt;=14),sel_ev_daily*sel_dayshare/5,IF(OR(B5621&gt;=22,B5621&lt;=5),sel_ev_daily*(1-sel_dayshare)/8,0))</f>
        <v/>
      </c>
    </row>
    <row r="5622">
      <c r="A5622" s="6" t="inlineStr">
        <is>
          <t>2013-02-20</t>
        </is>
      </c>
      <c r="B5622" s="6" t="n">
        <v>4</v>
      </c>
      <c r="C5622" s="6" t="n">
        <v>0.42049</v>
      </c>
      <c r="D5622" s="6" t="n">
        <v>4e-05</v>
      </c>
      <c r="E5622" s="6">
        <f>C5622*sel_scale</f>
        <v/>
      </c>
      <c r="F5622" s="6">
        <f>IF(AND(B5622&gt;=10,B5622&lt;=14),sel_ev_daily*sel_dayshare/5,IF(OR(B5622&gt;=22,B5622&lt;=5),sel_ev_daily*(1-sel_dayshare)/8,0))</f>
        <v/>
      </c>
    </row>
    <row r="5623">
      <c r="A5623" s="6" t="inlineStr">
        <is>
          <t>2013-02-20</t>
        </is>
      </c>
      <c r="B5623" s="6" t="n">
        <v>5</v>
      </c>
      <c r="C5623" s="6" t="n">
        <v>0.42783</v>
      </c>
      <c r="D5623" s="6" t="n">
        <v>9.000000000000001e-05</v>
      </c>
      <c r="E5623" s="6">
        <f>C5623*sel_scale</f>
        <v/>
      </c>
      <c r="F5623" s="6">
        <f>IF(AND(B5623&gt;=10,B5623&lt;=14),sel_ev_daily*sel_dayshare/5,IF(OR(B5623&gt;=22,B5623&lt;=5),sel_ev_daily*(1-sel_dayshare)/8,0))</f>
        <v/>
      </c>
    </row>
    <row r="5624">
      <c r="A5624" s="6" t="inlineStr">
        <is>
          <t>2013-02-20</t>
        </is>
      </c>
      <c r="B5624" s="6" t="n">
        <v>6</v>
      </c>
      <c r="C5624" s="6" t="n">
        <v>0.57314</v>
      </c>
      <c r="D5624" s="6" t="n">
        <v>0.0004</v>
      </c>
      <c r="E5624" s="6">
        <f>C5624*sel_scale</f>
        <v/>
      </c>
      <c r="F5624" s="6">
        <f>IF(AND(B5624&gt;=10,B5624&lt;=14),sel_ev_daily*sel_dayshare/5,IF(OR(B5624&gt;=22,B5624&lt;=5),sel_ev_daily*(1-sel_dayshare)/8,0))</f>
        <v/>
      </c>
    </row>
    <row r="5625">
      <c r="A5625" s="6" t="inlineStr">
        <is>
          <t>2013-02-20</t>
        </is>
      </c>
      <c r="B5625" s="6" t="n">
        <v>7</v>
      </c>
      <c r="C5625" s="6" t="n">
        <v>0.62876</v>
      </c>
      <c r="D5625" s="6" t="n">
        <v>0.04612</v>
      </c>
      <c r="E5625" s="6">
        <f>C5625*sel_scale</f>
        <v/>
      </c>
      <c r="F5625" s="6">
        <f>IF(AND(B5625&gt;=10,B5625&lt;=14),sel_ev_daily*sel_dayshare/5,IF(OR(B5625&gt;=22,B5625&lt;=5),sel_ev_daily*(1-sel_dayshare)/8,0))</f>
        <v/>
      </c>
    </row>
    <row r="5626">
      <c r="A5626" s="6" t="inlineStr">
        <is>
          <t>2013-02-20</t>
        </is>
      </c>
      <c r="B5626" s="6" t="n">
        <v>8</v>
      </c>
      <c r="C5626" s="6" t="n">
        <v>0.54733</v>
      </c>
      <c r="D5626" s="6" t="n">
        <v>0.18322</v>
      </c>
      <c r="E5626" s="6">
        <f>C5626*sel_scale</f>
        <v/>
      </c>
      <c r="F5626" s="6">
        <f>IF(AND(B5626&gt;=10,B5626&lt;=14),sel_ev_daily*sel_dayshare/5,IF(OR(B5626&gt;=22,B5626&lt;=5),sel_ev_daily*(1-sel_dayshare)/8,0))</f>
        <v/>
      </c>
    </row>
    <row r="5627">
      <c r="A5627" s="6" t="inlineStr">
        <is>
          <t>2013-02-20</t>
        </is>
      </c>
      <c r="B5627" s="6" t="n">
        <v>9</v>
      </c>
      <c r="C5627" s="6" t="n">
        <v>0.54255</v>
      </c>
      <c r="D5627" s="6" t="n">
        <v>0.33466</v>
      </c>
      <c r="E5627" s="6">
        <f>C5627*sel_scale</f>
        <v/>
      </c>
      <c r="F5627" s="6">
        <f>IF(AND(B5627&gt;=10,B5627&lt;=14),sel_ev_daily*sel_dayshare/5,IF(OR(B5627&gt;=22,B5627&lt;=5),sel_ev_daily*(1-sel_dayshare)/8,0))</f>
        <v/>
      </c>
    </row>
    <row r="5628">
      <c r="A5628" s="6" t="inlineStr">
        <is>
          <t>2013-02-20</t>
        </is>
      </c>
      <c r="B5628" s="6" t="n">
        <v>10</v>
      </c>
      <c r="C5628" s="6" t="n">
        <v>0.5467</v>
      </c>
      <c r="D5628" s="6" t="n">
        <v>0.51483</v>
      </c>
      <c r="E5628" s="6">
        <f>C5628*sel_scale</f>
        <v/>
      </c>
      <c r="F5628" s="6">
        <f>IF(AND(B5628&gt;=10,B5628&lt;=14),sel_ev_daily*sel_dayshare/5,IF(OR(B5628&gt;=22,B5628&lt;=5),sel_ev_daily*(1-sel_dayshare)/8,0))</f>
        <v/>
      </c>
    </row>
    <row r="5629">
      <c r="A5629" s="6" t="inlineStr">
        <is>
          <t>2013-02-20</t>
        </is>
      </c>
      <c r="B5629" s="6" t="n">
        <v>11</v>
      </c>
      <c r="C5629" s="6" t="n">
        <v>0.53204</v>
      </c>
      <c r="D5629" s="6" t="n">
        <v>0.64235</v>
      </c>
      <c r="E5629" s="6">
        <f>C5629*sel_scale</f>
        <v/>
      </c>
      <c r="F5629" s="6">
        <f>IF(AND(B5629&gt;=10,B5629&lt;=14),sel_ev_daily*sel_dayshare/5,IF(OR(B5629&gt;=22,B5629&lt;=5),sel_ev_daily*(1-sel_dayshare)/8,0))</f>
        <v/>
      </c>
    </row>
    <row r="5630">
      <c r="A5630" s="6" t="inlineStr">
        <is>
          <t>2013-02-20</t>
        </is>
      </c>
      <c r="B5630" s="6" t="n">
        <v>12</v>
      </c>
      <c r="C5630" s="6" t="n">
        <v>0.54964</v>
      </c>
      <c r="D5630" s="6" t="n">
        <v>0.68289</v>
      </c>
      <c r="E5630" s="6">
        <f>C5630*sel_scale</f>
        <v/>
      </c>
      <c r="F5630" s="6">
        <f>IF(AND(B5630&gt;=10,B5630&lt;=14),sel_ev_daily*sel_dayshare/5,IF(OR(B5630&gt;=22,B5630&lt;=5),sel_ev_daily*(1-sel_dayshare)/8,0))</f>
        <v/>
      </c>
    </row>
    <row r="5631">
      <c r="A5631" s="6" t="inlineStr">
        <is>
          <t>2013-02-20</t>
        </is>
      </c>
      <c r="B5631" s="6" t="n">
        <v>13</v>
      </c>
      <c r="C5631" s="6" t="n">
        <v>0.5585</v>
      </c>
      <c r="D5631" s="6" t="n">
        <v>0.66715</v>
      </c>
      <c r="E5631" s="6">
        <f>C5631*sel_scale</f>
        <v/>
      </c>
      <c r="F5631" s="6">
        <f>IF(AND(B5631&gt;=10,B5631&lt;=14),sel_ev_daily*sel_dayshare/5,IF(OR(B5631&gt;=22,B5631&lt;=5),sel_ev_daily*(1-sel_dayshare)/8,0))</f>
        <v/>
      </c>
    </row>
    <row r="5632">
      <c r="A5632" s="6" t="inlineStr">
        <is>
          <t>2013-02-20</t>
        </is>
      </c>
      <c r="B5632" s="6" t="n">
        <v>14</v>
      </c>
      <c r="C5632" s="6" t="n">
        <v>0.56653</v>
      </c>
      <c r="D5632" s="6" t="n">
        <v>0.56333</v>
      </c>
      <c r="E5632" s="6">
        <f>C5632*sel_scale</f>
        <v/>
      </c>
      <c r="F5632" s="6">
        <f>IF(AND(B5632&gt;=10,B5632&lt;=14),sel_ev_daily*sel_dayshare/5,IF(OR(B5632&gt;=22,B5632&lt;=5),sel_ev_daily*(1-sel_dayshare)/8,0))</f>
        <v/>
      </c>
    </row>
    <row r="5633">
      <c r="A5633" s="6" t="inlineStr">
        <is>
          <t>2013-02-20</t>
        </is>
      </c>
      <c r="B5633" s="6" t="n">
        <v>15</v>
      </c>
      <c r="C5633" s="6" t="n">
        <v>0.59232</v>
      </c>
      <c r="D5633" s="6" t="n">
        <v>0.52208</v>
      </c>
      <c r="E5633" s="6">
        <f>C5633*sel_scale</f>
        <v/>
      </c>
      <c r="F5633" s="6">
        <f>IF(AND(B5633&gt;=10,B5633&lt;=14),sel_ev_daily*sel_dayshare/5,IF(OR(B5633&gt;=22,B5633&lt;=5),sel_ev_daily*(1-sel_dayshare)/8,0))</f>
        <v/>
      </c>
    </row>
    <row r="5634">
      <c r="A5634" s="6" t="inlineStr">
        <is>
          <t>2013-02-20</t>
        </is>
      </c>
      <c r="B5634" s="6" t="n">
        <v>16</v>
      </c>
      <c r="C5634" s="6" t="n">
        <v>0.65839</v>
      </c>
      <c r="D5634" s="6" t="n">
        <v>0.38877</v>
      </c>
      <c r="E5634" s="6">
        <f>C5634*sel_scale</f>
        <v/>
      </c>
      <c r="F5634" s="6">
        <f>IF(AND(B5634&gt;=10,B5634&lt;=14),sel_ev_daily*sel_dayshare/5,IF(OR(B5634&gt;=22,B5634&lt;=5),sel_ev_daily*(1-sel_dayshare)/8,0))</f>
        <v/>
      </c>
    </row>
    <row r="5635">
      <c r="A5635" s="6" t="inlineStr">
        <is>
          <t>2013-02-20</t>
        </is>
      </c>
      <c r="B5635" s="6" t="n">
        <v>17</v>
      </c>
      <c r="C5635" s="6" t="n">
        <v>0.82682</v>
      </c>
      <c r="D5635" s="6" t="n">
        <v>0.21607</v>
      </c>
      <c r="E5635" s="6">
        <f>C5635*sel_scale</f>
        <v/>
      </c>
      <c r="F5635" s="6">
        <f>IF(AND(B5635&gt;=10,B5635&lt;=14),sel_ev_daily*sel_dayshare/5,IF(OR(B5635&gt;=22,B5635&lt;=5),sel_ev_daily*(1-sel_dayshare)/8,0))</f>
        <v/>
      </c>
    </row>
    <row r="5636">
      <c r="A5636" s="6" t="inlineStr">
        <is>
          <t>2013-02-20</t>
        </is>
      </c>
      <c r="B5636" s="6" t="n">
        <v>18</v>
      </c>
      <c r="C5636" s="6" t="n">
        <v>0.87674</v>
      </c>
      <c r="D5636" s="6" t="n">
        <v>0.06263000000000001</v>
      </c>
      <c r="E5636" s="6">
        <f>C5636*sel_scale</f>
        <v/>
      </c>
      <c r="F5636" s="6">
        <f>IF(AND(B5636&gt;=10,B5636&lt;=14),sel_ev_daily*sel_dayshare/5,IF(OR(B5636&gt;=22,B5636&lt;=5),sel_ev_daily*(1-sel_dayshare)/8,0))</f>
        <v/>
      </c>
    </row>
    <row r="5637">
      <c r="A5637" s="6" t="inlineStr">
        <is>
          <t>2013-02-20</t>
        </is>
      </c>
      <c r="B5637" s="6" t="n">
        <v>19</v>
      </c>
      <c r="C5637" s="6" t="n">
        <v>0.81814</v>
      </c>
      <c r="D5637" s="6" t="n">
        <v>0.00344</v>
      </c>
      <c r="E5637" s="6">
        <f>C5637*sel_scale</f>
        <v/>
      </c>
      <c r="F5637" s="6">
        <f>IF(AND(B5637&gt;=10,B5637&lt;=14),sel_ev_daily*sel_dayshare/5,IF(OR(B5637&gt;=22,B5637&lt;=5),sel_ev_daily*(1-sel_dayshare)/8,0))</f>
        <v/>
      </c>
    </row>
    <row r="5638">
      <c r="A5638" s="6" t="inlineStr">
        <is>
          <t>2013-02-20</t>
        </is>
      </c>
      <c r="B5638" s="6" t="n">
        <v>20</v>
      </c>
      <c r="C5638" s="6" t="n">
        <v>0.86547</v>
      </c>
      <c r="D5638" s="6" t="n">
        <v>0.00012</v>
      </c>
      <c r="E5638" s="6">
        <f>C5638*sel_scale</f>
        <v/>
      </c>
      <c r="F5638" s="6">
        <f>IF(AND(B5638&gt;=10,B5638&lt;=14),sel_ev_daily*sel_dayshare/5,IF(OR(B5638&gt;=22,B5638&lt;=5),sel_ev_daily*(1-sel_dayshare)/8,0))</f>
        <v/>
      </c>
    </row>
    <row r="5639">
      <c r="A5639" s="6" t="inlineStr">
        <is>
          <t>2013-02-20</t>
        </is>
      </c>
      <c r="B5639" s="6" t="n">
        <v>21</v>
      </c>
      <c r="C5639" s="6" t="n">
        <v>0.77463</v>
      </c>
      <c r="D5639" s="6" t="n">
        <v>0.00012</v>
      </c>
      <c r="E5639" s="6">
        <f>C5639*sel_scale</f>
        <v/>
      </c>
      <c r="F5639" s="6">
        <f>IF(AND(B5639&gt;=10,B5639&lt;=14),sel_ev_daily*sel_dayshare/5,IF(OR(B5639&gt;=22,B5639&lt;=5),sel_ev_daily*(1-sel_dayshare)/8,0))</f>
        <v/>
      </c>
    </row>
    <row r="5640">
      <c r="A5640" s="6" t="inlineStr">
        <is>
          <t>2013-02-20</t>
        </is>
      </c>
      <c r="B5640" s="6" t="n">
        <v>22</v>
      </c>
      <c r="C5640" s="6" t="n">
        <v>0.77545</v>
      </c>
      <c r="D5640" s="6" t="n">
        <v>8.000000000000001e-05</v>
      </c>
      <c r="E5640" s="6">
        <f>C5640*sel_scale</f>
        <v/>
      </c>
      <c r="F5640" s="6">
        <f>IF(AND(B5640&gt;=10,B5640&lt;=14),sel_ev_daily*sel_dayshare/5,IF(OR(B5640&gt;=22,B5640&lt;=5),sel_ev_daily*(1-sel_dayshare)/8,0))</f>
        <v/>
      </c>
    </row>
    <row r="5641">
      <c r="A5641" s="6" t="inlineStr">
        <is>
          <t>2013-02-20</t>
        </is>
      </c>
      <c r="B5641" s="6" t="n">
        <v>23</v>
      </c>
      <c r="C5641" s="6" t="n">
        <v>0.6985</v>
      </c>
      <c r="D5641" s="6" t="n">
        <v>8.000000000000001e-05</v>
      </c>
      <c r="E5641" s="6">
        <f>C5641*sel_scale</f>
        <v/>
      </c>
      <c r="F5641" s="6">
        <f>IF(AND(B5641&gt;=10,B5641&lt;=14),sel_ev_daily*sel_dayshare/5,IF(OR(B5641&gt;=22,B5641&lt;=5),sel_ev_daily*(1-sel_dayshare)/8,0))</f>
        <v/>
      </c>
    </row>
    <row r="5642">
      <c r="A5642" s="6" t="inlineStr">
        <is>
          <t>2013-02-21</t>
        </is>
      </c>
      <c r="B5642" s="6" t="n">
        <v>0</v>
      </c>
      <c r="C5642" s="6" t="n">
        <v>0.75967</v>
      </c>
      <c r="D5642" s="6" t="n">
        <v>0.0001</v>
      </c>
      <c r="E5642" s="6">
        <f>C5642*sel_scale</f>
        <v/>
      </c>
      <c r="F5642" s="6">
        <f>IF(AND(B5642&gt;=10,B5642&lt;=14),sel_ev_daily*sel_dayshare/5,IF(OR(B5642&gt;=22,B5642&lt;=5),sel_ev_daily*(1-sel_dayshare)/8,0))</f>
        <v/>
      </c>
    </row>
    <row r="5643">
      <c r="A5643" s="6" t="inlineStr">
        <is>
          <t>2013-02-21</t>
        </is>
      </c>
      <c r="B5643" s="6" t="n">
        <v>1</v>
      </c>
      <c r="C5643" s="6" t="n">
        <v>0.737</v>
      </c>
      <c r="D5643" s="6" t="n">
        <v>8.000000000000001e-05</v>
      </c>
      <c r="E5643" s="6">
        <f>C5643*sel_scale</f>
        <v/>
      </c>
      <c r="F5643" s="6">
        <f>IF(AND(B5643&gt;=10,B5643&lt;=14),sel_ev_daily*sel_dayshare/5,IF(OR(B5643&gt;=22,B5643&lt;=5),sel_ev_daily*(1-sel_dayshare)/8,0))</f>
        <v/>
      </c>
    </row>
    <row r="5644">
      <c r="A5644" s="6" t="inlineStr">
        <is>
          <t>2013-02-21</t>
        </is>
      </c>
      <c r="B5644" s="6" t="n">
        <v>2</v>
      </c>
      <c r="C5644" s="6" t="n">
        <v>0.47944</v>
      </c>
      <c r="D5644" s="6" t="n">
        <v>0.0001</v>
      </c>
      <c r="E5644" s="6">
        <f>C5644*sel_scale</f>
        <v/>
      </c>
      <c r="F5644" s="6">
        <f>IF(AND(B5644&gt;=10,B5644&lt;=14),sel_ev_daily*sel_dayshare/5,IF(OR(B5644&gt;=22,B5644&lt;=5),sel_ev_daily*(1-sel_dayshare)/8,0))</f>
        <v/>
      </c>
    </row>
    <row r="5645">
      <c r="A5645" s="6" t="inlineStr">
        <is>
          <t>2013-02-21</t>
        </is>
      </c>
      <c r="B5645" s="6" t="n">
        <v>3</v>
      </c>
      <c r="C5645" s="6" t="n">
        <v>0.40105</v>
      </c>
      <c r="D5645" s="6" t="n">
        <v>6.999999999999999e-05</v>
      </c>
      <c r="E5645" s="6">
        <f>C5645*sel_scale</f>
        <v/>
      </c>
      <c r="F5645" s="6">
        <f>IF(AND(B5645&gt;=10,B5645&lt;=14),sel_ev_daily*sel_dayshare/5,IF(OR(B5645&gt;=22,B5645&lt;=5),sel_ev_daily*(1-sel_dayshare)/8,0))</f>
        <v/>
      </c>
    </row>
    <row r="5646">
      <c r="A5646" s="6" t="inlineStr">
        <is>
          <t>2013-02-21</t>
        </is>
      </c>
      <c r="B5646" s="6" t="n">
        <v>4</v>
      </c>
      <c r="C5646" s="6" t="n">
        <v>0.40547</v>
      </c>
      <c r="D5646" s="6" t="n">
        <v>3e-05</v>
      </c>
      <c r="E5646" s="6">
        <f>C5646*sel_scale</f>
        <v/>
      </c>
      <c r="F5646" s="6">
        <f>IF(AND(B5646&gt;=10,B5646&lt;=14),sel_ev_daily*sel_dayshare/5,IF(OR(B5646&gt;=22,B5646&lt;=5),sel_ev_daily*(1-sel_dayshare)/8,0))</f>
        <v/>
      </c>
    </row>
    <row r="5647">
      <c r="A5647" s="6" t="inlineStr">
        <is>
          <t>2013-02-21</t>
        </is>
      </c>
      <c r="B5647" s="6" t="n">
        <v>5</v>
      </c>
      <c r="C5647" s="6" t="n">
        <v>0.43941</v>
      </c>
      <c r="D5647" s="6" t="n">
        <v>8.000000000000001e-05</v>
      </c>
      <c r="E5647" s="6">
        <f>C5647*sel_scale</f>
        <v/>
      </c>
      <c r="F5647" s="6">
        <f>IF(AND(B5647&gt;=10,B5647&lt;=14),sel_ev_daily*sel_dayshare/5,IF(OR(B5647&gt;=22,B5647&lt;=5),sel_ev_daily*(1-sel_dayshare)/8,0))</f>
        <v/>
      </c>
    </row>
    <row r="5648">
      <c r="A5648" s="6" t="inlineStr">
        <is>
          <t>2013-02-21</t>
        </is>
      </c>
      <c r="B5648" s="6" t="n">
        <v>6</v>
      </c>
      <c r="C5648" s="6" t="n">
        <v>0.58422</v>
      </c>
      <c r="D5648" s="6" t="n">
        <v>0.0005</v>
      </c>
      <c r="E5648" s="6">
        <f>C5648*sel_scale</f>
        <v/>
      </c>
      <c r="F5648" s="6">
        <f>IF(AND(B5648&gt;=10,B5648&lt;=14),sel_ev_daily*sel_dayshare/5,IF(OR(B5648&gt;=22,B5648&lt;=5),sel_ev_daily*(1-sel_dayshare)/8,0))</f>
        <v/>
      </c>
    </row>
    <row r="5649">
      <c r="A5649" s="6" t="inlineStr">
        <is>
          <t>2013-02-21</t>
        </is>
      </c>
      <c r="B5649" s="6" t="n">
        <v>7</v>
      </c>
      <c r="C5649" s="6" t="n">
        <v>0.60288</v>
      </c>
      <c r="D5649" s="6" t="n">
        <v>0.05128</v>
      </c>
      <c r="E5649" s="6">
        <f>C5649*sel_scale</f>
        <v/>
      </c>
      <c r="F5649" s="6">
        <f>IF(AND(B5649&gt;=10,B5649&lt;=14),sel_ev_daily*sel_dayshare/5,IF(OR(B5649&gt;=22,B5649&lt;=5),sel_ev_daily*(1-sel_dayshare)/8,0))</f>
        <v/>
      </c>
    </row>
    <row r="5650">
      <c r="A5650" s="6" t="inlineStr">
        <is>
          <t>2013-02-21</t>
        </is>
      </c>
      <c r="B5650" s="6" t="n">
        <v>8</v>
      </c>
      <c r="C5650" s="6" t="n">
        <v>0.5432900000000001</v>
      </c>
      <c r="D5650" s="6" t="n">
        <v>0.19505</v>
      </c>
      <c r="E5650" s="6">
        <f>C5650*sel_scale</f>
        <v/>
      </c>
      <c r="F5650" s="6">
        <f>IF(AND(B5650&gt;=10,B5650&lt;=14),sel_ev_daily*sel_dayshare/5,IF(OR(B5650&gt;=22,B5650&lt;=5),sel_ev_daily*(1-sel_dayshare)/8,0))</f>
        <v/>
      </c>
    </row>
    <row r="5651">
      <c r="A5651" s="6" t="inlineStr">
        <is>
          <t>2013-02-21</t>
        </is>
      </c>
      <c r="B5651" s="6" t="n">
        <v>9</v>
      </c>
      <c r="C5651" s="6" t="n">
        <v>0.4821</v>
      </c>
      <c r="D5651" s="6" t="n">
        <v>0.32405</v>
      </c>
      <c r="E5651" s="6">
        <f>C5651*sel_scale</f>
        <v/>
      </c>
      <c r="F5651" s="6">
        <f>IF(AND(B5651&gt;=10,B5651&lt;=14),sel_ev_daily*sel_dayshare/5,IF(OR(B5651&gt;=22,B5651&lt;=5),sel_ev_daily*(1-sel_dayshare)/8,0))</f>
        <v/>
      </c>
    </row>
    <row r="5652">
      <c r="A5652" s="6" t="inlineStr">
        <is>
          <t>2013-02-21</t>
        </is>
      </c>
      <c r="B5652" s="6" t="n">
        <v>10</v>
      </c>
      <c r="C5652" s="6" t="n">
        <v>0.50293</v>
      </c>
      <c r="D5652" s="6" t="n">
        <v>0.40741</v>
      </c>
      <c r="E5652" s="6">
        <f>C5652*sel_scale</f>
        <v/>
      </c>
      <c r="F5652" s="6">
        <f>IF(AND(B5652&gt;=10,B5652&lt;=14),sel_ev_daily*sel_dayshare/5,IF(OR(B5652&gt;=22,B5652&lt;=5),sel_ev_daily*(1-sel_dayshare)/8,0))</f>
        <v/>
      </c>
    </row>
    <row r="5653">
      <c r="A5653" s="6" t="inlineStr">
        <is>
          <t>2013-02-21</t>
        </is>
      </c>
      <c r="B5653" s="6" t="n">
        <v>11</v>
      </c>
      <c r="C5653" s="6" t="n">
        <v>0.48117</v>
      </c>
      <c r="D5653" s="6" t="n">
        <v>0.50983</v>
      </c>
      <c r="E5653" s="6">
        <f>C5653*sel_scale</f>
        <v/>
      </c>
      <c r="F5653" s="6">
        <f>IF(AND(B5653&gt;=10,B5653&lt;=14),sel_ev_daily*sel_dayshare/5,IF(OR(B5653&gt;=22,B5653&lt;=5),sel_ev_daily*(1-sel_dayshare)/8,0))</f>
        <v/>
      </c>
    </row>
    <row r="5654">
      <c r="A5654" s="6" t="inlineStr">
        <is>
          <t>2013-02-21</t>
        </is>
      </c>
      <c r="B5654" s="6" t="n">
        <v>12</v>
      </c>
      <c r="C5654" s="6" t="n">
        <v>0.51503</v>
      </c>
      <c r="D5654" s="6" t="n">
        <v>0.5613</v>
      </c>
      <c r="E5654" s="6">
        <f>C5654*sel_scale</f>
        <v/>
      </c>
      <c r="F5654" s="6">
        <f>IF(AND(B5654&gt;=10,B5654&lt;=14),sel_ev_daily*sel_dayshare/5,IF(OR(B5654&gt;=22,B5654&lt;=5),sel_ev_daily*(1-sel_dayshare)/8,0))</f>
        <v/>
      </c>
    </row>
    <row r="5655">
      <c r="A5655" s="6" t="inlineStr">
        <is>
          <t>2013-02-21</t>
        </is>
      </c>
      <c r="B5655" s="6" t="n">
        <v>13</v>
      </c>
      <c r="C5655" s="6" t="n">
        <v>0.51672</v>
      </c>
      <c r="D5655" s="6" t="n">
        <v>0.59129</v>
      </c>
      <c r="E5655" s="6">
        <f>C5655*sel_scale</f>
        <v/>
      </c>
      <c r="F5655" s="6">
        <f>IF(AND(B5655&gt;=10,B5655&lt;=14),sel_ev_daily*sel_dayshare/5,IF(OR(B5655&gt;=22,B5655&lt;=5),sel_ev_daily*(1-sel_dayshare)/8,0))</f>
        <v/>
      </c>
    </row>
    <row r="5656">
      <c r="A5656" s="6" t="inlineStr">
        <is>
          <t>2013-02-21</t>
        </is>
      </c>
      <c r="B5656" s="6" t="n">
        <v>14</v>
      </c>
      <c r="C5656" s="6" t="n">
        <v>0.50585</v>
      </c>
      <c r="D5656" s="6" t="n">
        <v>0.55968</v>
      </c>
      <c r="E5656" s="6">
        <f>C5656*sel_scale</f>
        <v/>
      </c>
      <c r="F5656" s="6">
        <f>IF(AND(B5656&gt;=10,B5656&lt;=14),sel_ev_daily*sel_dayshare/5,IF(OR(B5656&gt;=22,B5656&lt;=5),sel_ev_daily*(1-sel_dayshare)/8,0))</f>
        <v/>
      </c>
    </row>
    <row r="5657">
      <c r="A5657" s="6" t="inlineStr">
        <is>
          <t>2013-02-21</t>
        </is>
      </c>
      <c r="B5657" s="6" t="n">
        <v>15</v>
      </c>
      <c r="C5657" s="6" t="n">
        <v>0.57636</v>
      </c>
      <c r="D5657" s="6" t="n">
        <v>0.48073</v>
      </c>
      <c r="E5657" s="6">
        <f>C5657*sel_scale</f>
        <v/>
      </c>
      <c r="F5657" s="6">
        <f>IF(AND(B5657&gt;=10,B5657&lt;=14),sel_ev_daily*sel_dayshare/5,IF(OR(B5657&gt;=22,B5657&lt;=5),sel_ev_daily*(1-sel_dayshare)/8,0))</f>
        <v/>
      </c>
    </row>
    <row r="5658">
      <c r="A5658" s="6" t="inlineStr">
        <is>
          <t>2013-02-21</t>
        </is>
      </c>
      <c r="B5658" s="6" t="n">
        <v>16</v>
      </c>
      <c r="C5658" s="6" t="n">
        <v>0.63828</v>
      </c>
      <c r="D5658" s="6" t="n">
        <v>0.36025</v>
      </c>
      <c r="E5658" s="6">
        <f>C5658*sel_scale</f>
        <v/>
      </c>
      <c r="F5658" s="6">
        <f>IF(AND(B5658&gt;=10,B5658&lt;=14),sel_ev_daily*sel_dayshare/5,IF(OR(B5658&gt;=22,B5658&lt;=5),sel_ev_daily*(1-sel_dayshare)/8,0))</f>
        <v/>
      </c>
    </row>
    <row r="5659">
      <c r="A5659" s="6" t="inlineStr">
        <is>
          <t>2013-02-21</t>
        </is>
      </c>
      <c r="B5659" s="6" t="n">
        <v>17</v>
      </c>
      <c r="C5659" s="6" t="n">
        <v>0.75897</v>
      </c>
      <c r="D5659" s="6" t="n">
        <v>0.21644</v>
      </c>
      <c r="E5659" s="6">
        <f>C5659*sel_scale</f>
        <v/>
      </c>
      <c r="F5659" s="6">
        <f>IF(AND(B5659&gt;=10,B5659&lt;=14),sel_ev_daily*sel_dayshare/5,IF(OR(B5659&gt;=22,B5659&lt;=5),sel_ev_daily*(1-sel_dayshare)/8,0))</f>
        <v/>
      </c>
    </row>
    <row r="5660">
      <c r="A5660" s="6" t="inlineStr">
        <is>
          <t>2013-02-21</t>
        </is>
      </c>
      <c r="B5660" s="6" t="n">
        <v>18</v>
      </c>
      <c r="C5660" s="6" t="n">
        <v>0.79791</v>
      </c>
      <c r="D5660" s="6" t="n">
        <v>0.06098</v>
      </c>
      <c r="E5660" s="6">
        <f>C5660*sel_scale</f>
        <v/>
      </c>
      <c r="F5660" s="6">
        <f>IF(AND(B5660&gt;=10,B5660&lt;=14),sel_ev_daily*sel_dayshare/5,IF(OR(B5660&gt;=22,B5660&lt;=5),sel_ev_daily*(1-sel_dayshare)/8,0))</f>
        <v/>
      </c>
    </row>
    <row r="5661">
      <c r="A5661" s="6" t="inlineStr">
        <is>
          <t>2013-02-21</t>
        </is>
      </c>
      <c r="B5661" s="6" t="n">
        <v>19</v>
      </c>
      <c r="C5661" s="6" t="n">
        <v>0.83501</v>
      </c>
      <c r="D5661" s="6" t="n">
        <v>0.0031</v>
      </c>
      <c r="E5661" s="6">
        <f>C5661*sel_scale</f>
        <v/>
      </c>
      <c r="F5661" s="6">
        <f>IF(AND(B5661&gt;=10,B5661&lt;=14),sel_ev_daily*sel_dayshare/5,IF(OR(B5661&gt;=22,B5661&lt;=5),sel_ev_daily*(1-sel_dayshare)/8,0))</f>
        <v/>
      </c>
    </row>
    <row r="5662">
      <c r="A5662" s="6" t="inlineStr">
        <is>
          <t>2013-02-21</t>
        </is>
      </c>
      <c r="B5662" s="6" t="n">
        <v>20</v>
      </c>
      <c r="C5662" s="6" t="n">
        <v>0.88465</v>
      </c>
      <c r="D5662" s="6" t="n">
        <v>0.0001</v>
      </c>
      <c r="E5662" s="6">
        <f>C5662*sel_scale</f>
        <v/>
      </c>
      <c r="F5662" s="6">
        <f>IF(AND(B5662&gt;=10,B5662&lt;=14),sel_ev_daily*sel_dayshare/5,IF(OR(B5662&gt;=22,B5662&lt;=5),sel_ev_daily*(1-sel_dayshare)/8,0))</f>
        <v/>
      </c>
    </row>
    <row r="5663">
      <c r="A5663" s="6" t="inlineStr">
        <is>
          <t>2013-02-21</t>
        </is>
      </c>
      <c r="B5663" s="6" t="n">
        <v>21</v>
      </c>
      <c r="C5663" s="6" t="n">
        <v>0.7484499999999999</v>
      </c>
      <c r="D5663" s="6" t="n">
        <v>9.000000000000001e-05</v>
      </c>
      <c r="E5663" s="6">
        <f>C5663*sel_scale</f>
        <v/>
      </c>
      <c r="F5663" s="6">
        <f>IF(AND(B5663&gt;=10,B5663&lt;=14),sel_ev_daily*sel_dayshare/5,IF(OR(B5663&gt;=22,B5663&lt;=5),sel_ev_daily*(1-sel_dayshare)/8,0))</f>
        <v/>
      </c>
    </row>
    <row r="5664">
      <c r="A5664" s="6" t="inlineStr">
        <is>
          <t>2013-02-21</t>
        </is>
      </c>
      <c r="B5664" s="6" t="n">
        <v>22</v>
      </c>
      <c r="C5664" s="6" t="n">
        <v>0.72973</v>
      </c>
      <c r="D5664" s="6" t="n">
        <v>0.00011</v>
      </c>
      <c r="E5664" s="6">
        <f>C5664*sel_scale</f>
        <v/>
      </c>
      <c r="F5664" s="6">
        <f>IF(AND(B5664&gt;=10,B5664&lt;=14),sel_ev_daily*sel_dayshare/5,IF(OR(B5664&gt;=22,B5664&lt;=5),sel_ev_daily*(1-sel_dayshare)/8,0))</f>
        <v/>
      </c>
    </row>
    <row r="5665">
      <c r="A5665" s="6" t="inlineStr">
        <is>
          <t>2013-02-21</t>
        </is>
      </c>
      <c r="B5665" s="6" t="n">
        <v>23</v>
      </c>
      <c r="C5665" s="6" t="n">
        <v>0.70055</v>
      </c>
      <c r="D5665" s="6" t="n">
        <v>5e-05</v>
      </c>
      <c r="E5665" s="6">
        <f>C5665*sel_scale</f>
        <v/>
      </c>
      <c r="F5665" s="6">
        <f>IF(AND(B5665&gt;=10,B5665&lt;=14),sel_ev_daily*sel_dayshare/5,IF(OR(B5665&gt;=22,B5665&lt;=5),sel_ev_daily*(1-sel_dayshare)/8,0))</f>
        <v/>
      </c>
    </row>
    <row r="5666">
      <c r="A5666" s="6" t="inlineStr">
        <is>
          <t>2013-02-22</t>
        </is>
      </c>
      <c r="B5666" s="6" t="n">
        <v>0</v>
      </c>
      <c r="C5666" s="6" t="n">
        <v>0.76312</v>
      </c>
      <c r="D5666" s="6" t="n">
        <v>0.00011</v>
      </c>
      <c r="E5666" s="6">
        <f>C5666*sel_scale</f>
        <v/>
      </c>
      <c r="F5666" s="6">
        <f>IF(AND(B5666&gt;=10,B5666&lt;=14),sel_ev_daily*sel_dayshare/5,IF(OR(B5666&gt;=22,B5666&lt;=5),sel_ev_daily*(1-sel_dayshare)/8,0))</f>
        <v/>
      </c>
    </row>
    <row r="5667">
      <c r="A5667" s="6" t="inlineStr">
        <is>
          <t>2013-02-22</t>
        </is>
      </c>
      <c r="B5667" s="6" t="n">
        <v>1</v>
      </c>
      <c r="C5667" s="6" t="n">
        <v>0.69047</v>
      </c>
      <c r="D5667" s="6" t="n">
        <v>3e-05</v>
      </c>
      <c r="E5667" s="6">
        <f>C5667*sel_scale</f>
        <v/>
      </c>
      <c r="F5667" s="6">
        <f>IF(AND(B5667&gt;=10,B5667&lt;=14),sel_ev_daily*sel_dayshare/5,IF(OR(B5667&gt;=22,B5667&lt;=5),sel_ev_daily*(1-sel_dayshare)/8,0))</f>
        <v/>
      </c>
    </row>
    <row r="5668">
      <c r="A5668" s="6" t="inlineStr">
        <is>
          <t>2013-02-22</t>
        </is>
      </c>
      <c r="B5668" s="6" t="n">
        <v>2</v>
      </c>
      <c r="C5668" s="6" t="n">
        <v>0.47624</v>
      </c>
      <c r="D5668" s="6" t="n">
        <v>6e-05</v>
      </c>
      <c r="E5668" s="6">
        <f>C5668*sel_scale</f>
        <v/>
      </c>
      <c r="F5668" s="6">
        <f>IF(AND(B5668&gt;=10,B5668&lt;=14),sel_ev_daily*sel_dayshare/5,IF(OR(B5668&gt;=22,B5668&lt;=5),sel_ev_daily*(1-sel_dayshare)/8,0))</f>
        <v/>
      </c>
    </row>
    <row r="5669">
      <c r="A5669" s="6" t="inlineStr">
        <is>
          <t>2013-02-22</t>
        </is>
      </c>
      <c r="B5669" s="6" t="n">
        <v>3</v>
      </c>
      <c r="C5669" s="6" t="n">
        <v>0.40897</v>
      </c>
      <c r="D5669" s="6" t="n">
        <v>0.00011</v>
      </c>
      <c r="E5669" s="6">
        <f>C5669*sel_scale</f>
        <v/>
      </c>
      <c r="F5669" s="6">
        <f>IF(AND(B5669&gt;=10,B5669&lt;=14),sel_ev_daily*sel_dayshare/5,IF(OR(B5669&gt;=22,B5669&lt;=5),sel_ev_daily*(1-sel_dayshare)/8,0))</f>
        <v/>
      </c>
    </row>
    <row r="5670">
      <c r="A5670" s="6" t="inlineStr">
        <is>
          <t>2013-02-22</t>
        </is>
      </c>
      <c r="B5670" s="6" t="n">
        <v>4</v>
      </c>
      <c r="C5670" s="6" t="n">
        <v>0.41356</v>
      </c>
      <c r="D5670" s="6" t="n">
        <v>3e-05</v>
      </c>
      <c r="E5670" s="6">
        <f>C5670*sel_scale</f>
        <v/>
      </c>
      <c r="F5670" s="6">
        <f>IF(AND(B5670&gt;=10,B5670&lt;=14),sel_ev_daily*sel_dayshare/5,IF(OR(B5670&gt;=22,B5670&lt;=5),sel_ev_daily*(1-sel_dayshare)/8,0))</f>
        <v/>
      </c>
    </row>
    <row r="5671">
      <c r="A5671" s="6" t="inlineStr">
        <is>
          <t>2013-02-22</t>
        </is>
      </c>
      <c r="B5671" s="6" t="n">
        <v>5</v>
      </c>
      <c r="C5671" s="6" t="n">
        <v>0.42841</v>
      </c>
      <c r="D5671" s="6" t="n">
        <v>6.999999999999999e-05</v>
      </c>
      <c r="E5671" s="6">
        <f>C5671*sel_scale</f>
        <v/>
      </c>
      <c r="F5671" s="6">
        <f>IF(AND(B5671&gt;=10,B5671&lt;=14),sel_ev_daily*sel_dayshare/5,IF(OR(B5671&gt;=22,B5671&lt;=5),sel_ev_daily*(1-sel_dayshare)/8,0))</f>
        <v/>
      </c>
    </row>
    <row r="5672">
      <c r="A5672" s="6" t="inlineStr">
        <is>
          <t>2013-02-22</t>
        </is>
      </c>
      <c r="B5672" s="6" t="n">
        <v>6</v>
      </c>
      <c r="C5672" s="6" t="n">
        <v>0.54541</v>
      </c>
      <c r="D5672" s="6" t="n">
        <v>8.000000000000001e-05</v>
      </c>
      <c r="E5672" s="6">
        <f>C5672*sel_scale</f>
        <v/>
      </c>
      <c r="F5672" s="6">
        <f>IF(AND(B5672&gt;=10,B5672&lt;=14),sel_ev_daily*sel_dayshare/5,IF(OR(B5672&gt;=22,B5672&lt;=5),sel_ev_daily*(1-sel_dayshare)/8,0))</f>
        <v/>
      </c>
    </row>
    <row r="5673">
      <c r="A5673" s="6" t="inlineStr">
        <is>
          <t>2013-02-22</t>
        </is>
      </c>
      <c r="B5673" s="6" t="n">
        <v>7</v>
      </c>
      <c r="C5673" s="6" t="n">
        <v>0.6138400000000001</v>
      </c>
      <c r="D5673" s="6" t="n">
        <v>0.02756</v>
      </c>
      <c r="E5673" s="6">
        <f>C5673*sel_scale</f>
        <v/>
      </c>
      <c r="F5673" s="6">
        <f>IF(AND(B5673&gt;=10,B5673&lt;=14),sel_ev_daily*sel_dayshare/5,IF(OR(B5673&gt;=22,B5673&lt;=5),sel_ev_daily*(1-sel_dayshare)/8,0))</f>
        <v/>
      </c>
    </row>
    <row r="5674">
      <c r="A5674" s="6" t="inlineStr">
        <is>
          <t>2013-02-22</t>
        </is>
      </c>
      <c r="B5674" s="6" t="n">
        <v>8</v>
      </c>
      <c r="C5674" s="6" t="n">
        <v>0.56394</v>
      </c>
      <c r="D5674" s="6" t="n">
        <v>0.11799</v>
      </c>
      <c r="E5674" s="6">
        <f>C5674*sel_scale</f>
        <v/>
      </c>
      <c r="F5674" s="6">
        <f>IF(AND(B5674&gt;=10,B5674&lt;=14),sel_ev_daily*sel_dayshare/5,IF(OR(B5674&gt;=22,B5674&lt;=5),sel_ev_daily*(1-sel_dayshare)/8,0))</f>
        <v/>
      </c>
    </row>
    <row r="5675">
      <c r="A5675" s="6" t="inlineStr">
        <is>
          <t>2013-02-22</t>
        </is>
      </c>
      <c r="B5675" s="6" t="n">
        <v>9</v>
      </c>
      <c r="C5675" s="6" t="n">
        <v>0.53298</v>
      </c>
      <c r="D5675" s="6" t="n">
        <v>0.27175</v>
      </c>
      <c r="E5675" s="6">
        <f>C5675*sel_scale</f>
        <v/>
      </c>
      <c r="F5675" s="6">
        <f>IF(AND(B5675&gt;=10,B5675&lt;=14),sel_ev_daily*sel_dayshare/5,IF(OR(B5675&gt;=22,B5675&lt;=5),sel_ev_daily*(1-sel_dayshare)/8,0))</f>
        <v/>
      </c>
    </row>
    <row r="5676">
      <c r="A5676" s="6" t="inlineStr">
        <is>
          <t>2013-02-22</t>
        </is>
      </c>
      <c r="B5676" s="6" t="n">
        <v>10</v>
      </c>
      <c r="C5676" s="6" t="n">
        <v>0.53896</v>
      </c>
      <c r="D5676" s="6" t="n">
        <v>0.30516</v>
      </c>
      <c r="E5676" s="6">
        <f>C5676*sel_scale</f>
        <v/>
      </c>
      <c r="F5676" s="6">
        <f>IF(AND(B5676&gt;=10,B5676&lt;=14),sel_ev_daily*sel_dayshare/5,IF(OR(B5676&gt;=22,B5676&lt;=5),sel_ev_daily*(1-sel_dayshare)/8,0))</f>
        <v/>
      </c>
    </row>
    <row r="5677">
      <c r="A5677" s="6" t="inlineStr">
        <is>
          <t>2013-02-22</t>
        </is>
      </c>
      <c r="B5677" s="6" t="n">
        <v>11</v>
      </c>
      <c r="C5677" s="6" t="n">
        <v>0.54086</v>
      </c>
      <c r="D5677" s="6" t="n">
        <v>0.36922</v>
      </c>
      <c r="E5677" s="6">
        <f>C5677*sel_scale</f>
        <v/>
      </c>
      <c r="F5677" s="6">
        <f>IF(AND(B5677&gt;=10,B5677&lt;=14),sel_ev_daily*sel_dayshare/5,IF(OR(B5677&gt;=22,B5677&lt;=5),sel_ev_daily*(1-sel_dayshare)/8,0))</f>
        <v/>
      </c>
    </row>
    <row r="5678">
      <c r="A5678" s="6" t="inlineStr">
        <is>
          <t>2013-02-22</t>
        </is>
      </c>
      <c r="B5678" s="6" t="n">
        <v>12</v>
      </c>
      <c r="C5678" s="6" t="n">
        <v>0.52971</v>
      </c>
      <c r="D5678" s="6" t="n">
        <v>0.42617</v>
      </c>
      <c r="E5678" s="6">
        <f>C5678*sel_scale</f>
        <v/>
      </c>
      <c r="F5678" s="6">
        <f>IF(AND(B5678&gt;=10,B5678&lt;=14),sel_ev_daily*sel_dayshare/5,IF(OR(B5678&gt;=22,B5678&lt;=5),sel_ev_daily*(1-sel_dayshare)/8,0))</f>
        <v/>
      </c>
    </row>
    <row r="5679">
      <c r="A5679" s="6" t="inlineStr">
        <is>
          <t>2013-02-22</t>
        </is>
      </c>
      <c r="B5679" s="6" t="n">
        <v>13</v>
      </c>
      <c r="C5679" s="6" t="n">
        <v>0.55938</v>
      </c>
      <c r="D5679" s="6" t="n">
        <v>0.42363</v>
      </c>
      <c r="E5679" s="6">
        <f>C5679*sel_scale</f>
        <v/>
      </c>
      <c r="F5679" s="6">
        <f>IF(AND(B5679&gt;=10,B5679&lt;=14),sel_ev_daily*sel_dayshare/5,IF(OR(B5679&gt;=22,B5679&lt;=5),sel_ev_daily*(1-sel_dayshare)/8,0))</f>
        <v/>
      </c>
    </row>
    <row r="5680">
      <c r="A5680" s="6" t="inlineStr">
        <is>
          <t>2013-02-22</t>
        </is>
      </c>
      <c r="B5680" s="6" t="n">
        <v>14</v>
      </c>
      <c r="C5680" s="6" t="n">
        <v>0.51628</v>
      </c>
      <c r="D5680" s="6" t="n">
        <v>0.34626</v>
      </c>
      <c r="E5680" s="6">
        <f>C5680*sel_scale</f>
        <v/>
      </c>
      <c r="F5680" s="6">
        <f>IF(AND(B5680&gt;=10,B5680&lt;=14),sel_ev_daily*sel_dayshare/5,IF(OR(B5680&gt;=22,B5680&lt;=5),sel_ev_daily*(1-sel_dayshare)/8,0))</f>
        <v/>
      </c>
    </row>
    <row r="5681">
      <c r="A5681" s="6" t="inlineStr">
        <is>
          <t>2013-02-22</t>
        </is>
      </c>
      <c r="B5681" s="6" t="n">
        <v>15</v>
      </c>
      <c r="C5681" s="6" t="n">
        <v>0.56277</v>
      </c>
      <c r="D5681" s="6" t="n">
        <v>0.30138</v>
      </c>
      <c r="E5681" s="6">
        <f>C5681*sel_scale</f>
        <v/>
      </c>
      <c r="F5681" s="6">
        <f>IF(AND(B5681&gt;=10,B5681&lt;=14),sel_ev_daily*sel_dayshare/5,IF(OR(B5681&gt;=22,B5681&lt;=5),sel_ev_daily*(1-sel_dayshare)/8,0))</f>
        <v/>
      </c>
    </row>
    <row r="5682">
      <c r="A5682" s="6" t="inlineStr">
        <is>
          <t>2013-02-22</t>
        </is>
      </c>
      <c r="B5682" s="6" t="n">
        <v>16</v>
      </c>
      <c r="C5682" s="6" t="n">
        <v>0.61282</v>
      </c>
      <c r="D5682" s="6" t="n">
        <v>0.18342</v>
      </c>
      <c r="E5682" s="6">
        <f>C5682*sel_scale</f>
        <v/>
      </c>
      <c r="F5682" s="6">
        <f>IF(AND(B5682&gt;=10,B5682&lt;=14),sel_ev_daily*sel_dayshare/5,IF(OR(B5682&gt;=22,B5682&lt;=5),sel_ev_daily*(1-sel_dayshare)/8,0))</f>
        <v/>
      </c>
    </row>
    <row r="5683">
      <c r="A5683" s="6" t="inlineStr">
        <is>
          <t>2013-02-22</t>
        </is>
      </c>
      <c r="B5683" s="6" t="n">
        <v>17</v>
      </c>
      <c r="C5683" s="6" t="n">
        <v>0.71505</v>
      </c>
      <c r="D5683" s="6" t="n">
        <v>0.07797</v>
      </c>
      <c r="E5683" s="6">
        <f>C5683*sel_scale</f>
        <v/>
      </c>
      <c r="F5683" s="6">
        <f>IF(AND(B5683&gt;=10,B5683&lt;=14),sel_ev_daily*sel_dayshare/5,IF(OR(B5683&gt;=22,B5683&lt;=5),sel_ev_daily*(1-sel_dayshare)/8,0))</f>
        <v/>
      </c>
    </row>
    <row r="5684">
      <c r="A5684" s="6" t="inlineStr">
        <is>
          <t>2013-02-22</t>
        </is>
      </c>
      <c r="B5684" s="6" t="n">
        <v>18</v>
      </c>
      <c r="C5684" s="6" t="n">
        <v>0.77816</v>
      </c>
      <c r="D5684" s="6" t="n">
        <v>0.02589</v>
      </c>
      <c r="E5684" s="6">
        <f>C5684*sel_scale</f>
        <v/>
      </c>
      <c r="F5684" s="6">
        <f>IF(AND(B5684&gt;=10,B5684&lt;=14),sel_ev_daily*sel_dayshare/5,IF(OR(B5684&gt;=22,B5684&lt;=5),sel_ev_daily*(1-sel_dayshare)/8,0))</f>
        <v/>
      </c>
    </row>
    <row r="5685">
      <c r="A5685" s="6" t="inlineStr">
        <is>
          <t>2013-02-22</t>
        </is>
      </c>
      <c r="B5685" s="6" t="n">
        <v>19</v>
      </c>
      <c r="C5685" s="6" t="n">
        <v>0.791</v>
      </c>
      <c r="D5685" s="6" t="n">
        <v>0.0006400000000000001</v>
      </c>
      <c r="E5685" s="6">
        <f>C5685*sel_scale</f>
        <v/>
      </c>
      <c r="F5685" s="6">
        <f>IF(AND(B5685&gt;=10,B5685&lt;=14),sel_ev_daily*sel_dayshare/5,IF(OR(B5685&gt;=22,B5685&lt;=5),sel_ev_daily*(1-sel_dayshare)/8,0))</f>
        <v/>
      </c>
    </row>
    <row r="5686">
      <c r="A5686" s="6" t="inlineStr">
        <is>
          <t>2013-02-22</t>
        </is>
      </c>
      <c r="B5686" s="6" t="n">
        <v>20</v>
      </c>
      <c r="C5686" s="6" t="n">
        <v>0.75997</v>
      </c>
      <c r="D5686" s="6" t="n">
        <v>9.000000000000001e-05</v>
      </c>
      <c r="E5686" s="6">
        <f>C5686*sel_scale</f>
        <v/>
      </c>
      <c r="F5686" s="6">
        <f>IF(AND(B5686&gt;=10,B5686&lt;=14),sel_ev_daily*sel_dayshare/5,IF(OR(B5686&gt;=22,B5686&lt;=5),sel_ev_daily*(1-sel_dayshare)/8,0))</f>
        <v/>
      </c>
    </row>
    <row r="5687">
      <c r="A5687" s="6" t="inlineStr">
        <is>
          <t>2013-02-22</t>
        </is>
      </c>
      <c r="B5687" s="6" t="n">
        <v>21</v>
      </c>
      <c r="C5687" s="6" t="n">
        <v>0.67872</v>
      </c>
      <c r="D5687" s="6" t="n">
        <v>9.000000000000001e-05</v>
      </c>
      <c r="E5687" s="6">
        <f>C5687*sel_scale</f>
        <v/>
      </c>
      <c r="F5687" s="6">
        <f>IF(AND(B5687&gt;=10,B5687&lt;=14),sel_ev_daily*sel_dayshare/5,IF(OR(B5687&gt;=22,B5687&lt;=5),sel_ev_daily*(1-sel_dayshare)/8,0))</f>
        <v/>
      </c>
    </row>
    <row r="5688">
      <c r="A5688" s="6" t="inlineStr">
        <is>
          <t>2013-02-22</t>
        </is>
      </c>
      <c r="B5688" s="6" t="n">
        <v>22</v>
      </c>
      <c r="C5688" s="6" t="n">
        <v>0.69781</v>
      </c>
      <c r="D5688" s="6" t="n">
        <v>0.00012</v>
      </c>
      <c r="E5688" s="6">
        <f>C5688*sel_scale</f>
        <v/>
      </c>
      <c r="F5688" s="6">
        <f>IF(AND(B5688&gt;=10,B5688&lt;=14),sel_ev_daily*sel_dayshare/5,IF(OR(B5688&gt;=22,B5688&lt;=5),sel_ev_daily*(1-sel_dayshare)/8,0))</f>
        <v/>
      </c>
    </row>
    <row r="5689">
      <c r="A5689" s="6" t="inlineStr">
        <is>
          <t>2013-02-22</t>
        </is>
      </c>
      <c r="B5689" s="6" t="n">
        <v>23</v>
      </c>
      <c r="C5689" s="6" t="n">
        <v>0.69158</v>
      </c>
      <c r="D5689" s="6" t="n">
        <v>6e-05</v>
      </c>
      <c r="E5689" s="6">
        <f>C5689*sel_scale</f>
        <v/>
      </c>
      <c r="F5689" s="6">
        <f>IF(AND(B5689&gt;=10,B5689&lt;=14),sel_ev_daily*sel_dayshare/5,IF(OR(B5689&gt;=22,B5689&lt;=5),sel_ev_daily*(1-sel_dayshare)/8,0))</f>
        <v/>
      </c>
    </row>
    <row r="5690">
      <c r="A5690" s="6" t="inlineStr">
        <is>
          <t>2013-02-23</t>
        </is>
      </c>
      <c r="B5690" s="6" t="n">
        <v>0</v>
      </c>
      <c r="C5690" s="6" t="n">
        <v>0.77129</v>
      </c>
      <c r="D5690" s="6" t="n">
        <v>5e-05</v>
      </c>
      <c r="E5690" s="6">
        <f>C5690*sel_scale</f>
        <v/>
      </c>
      <c r="F5690" s="6">
        <f>IF(AND(B5690&gt;=10,B5690&lt;=14),sel_ev_daily*sel_dayshare/5,IF(OR(B5690&gt;=22,B5690&lt;=5),sel_ev_daily*(1-sel_dayshare)/8,0))</f>
        <v/>
      </c>
    </row>
    <row r="5691">
      <c r="A5691" s="6" t="inlineStr">
        <is>
          <t>2013-02-23</t>
        </is>
      </c>
      <c r="B5691" s="6" t="n">
        <v>1</v>
      </c>
      <c r="C5691" s="6" t="n">
        <v>0.8046</v>
      </c>
      <c r="D5691" s="6" t="n">
        <v>9.000000000000001e-05</v>
      </c>
      <c r="E5691" s="6">
        <f>C5691*sel_scale</f>
        <v/>
      </c>
      <c r="F5691" s="6">
        <f>IF(AND(B5691&gt;=10,B5691&lt;=14),sel_ev_daily*sel_dayshare/5,IF(OR(B5691&gt;=22,B5691&lt;=5),sel_ev_daily*(1-sel_dayshare)/8,0))</f>
        <v/>
      </c>
    </row>
    <row r="5692">
      <c r="A5692" s="6" t="inlineStr">
        <is>
          <t>2013-02-23</t>
        </is>
      </c>
      <c r="B5692" s="6" t="n">
        <v>2</v>
      </c>
      <c r="C5692" s="6" t="n">
        <v>0.51333</v>
      </c>
      <c r="D5692" s="6" t="n">
        <v>5e-05</v>
      </c>
      <c r="E5692" s="6">
        <f>C5692*sel_scale</f>
        <v/>
      </c>
      <c r="F5692" s="6">
        <f>IF(AND(B5692&gt;=10,B5692&lt;=14),sel_ev_daily*sel_dayshare/5,IF(OR(B5692&gt;=22,B5692&lt;=5),sel_ev_daily*(1-sel_dayshare)/8,0))</f>
        <v/>
      </c>
    </row>
    <row r="5693">
      <c r="A5693" s="6" t="inlineStr">
        <is>
          <t>2013-02-23</t>
        </is>
      </c>
      <c r="B5693" s="6" t="n">
        <v>3</v>
      </c>
      <c r="C5693" s="6" t="n">
        <v>0.41108</v>
      </c>
      <c r="D5693" s="6" t="n">
        <v>3e-05</v>
      </c>
      <c r="E5693" s="6">
        <f>C5693*sel_scale</f>
        <v/>
      </c>
      <c r="F5693" s="6">
        <f>IF(AND(B5693&gt;=10,B5693&lt;=14),sel_ev_daily*sel_dayshare/5,IF(OR(B5693&gt;=22,B5693&lt;=5),sel_ev_daily*(1-sel_dayshare)/8,0))</f>
        <v/>
      </c>
    </row>
    <row r="5694">
      <c r="A5694" s="6" t="inlineStr">
        <is>
          <t>2013-02-23</t>
        </is>
      </c>
      <c r="B5694" s="6" t="n">
        <v>4</v>
      </c>
      <c r="C5694" s="6" t="n">
        <v>0.384</v>
      </c>
      <c r="D5694" s="6" t="n">
        <v>0.0001</v>
      </c>
      <c r="E5694" s="6">
        <f>C5694*sel_scale</f>
        <v/>
      </c>
      <c r="F5694" s="6">
        <f>IF(AND(B5694&gt;=10,B5694&lt;=14),sel_ev_daily*sel_dayshare/5,IF(OR(B5694&gt;=22,B5694&lt;=5),sel_ev_daily*(1-sel_dayshare)/8,0))</f>
        <v/>
      </c>
    </row>
    <row r="5695">
      <c r="A5695" s="6" t="inlineStr">
        <is>
          <t>2013-02-23</t>
        </is>
      </c>
      <c r="B5695" s="6" t="n">
        <v>5</v>
      </c>
      <c r="C5695" s="6" t="n">
        <v>0.41636</v>
      </c>
      <c r="D5695" s="6" t="n">
        <v>0.00013</v>
      </c>
      <c r="E5695" s="6">
        <f>C5695*sel_scale</f>
        <v/>
      </c>
      <c r="F5695" s="6">
        <f>IF(AND(B5695&gt;=10,B5695&lt;=14),sel_ev_daily*sel_dayshare/5,IF(OR(B5695&gt;=22,B5695&lt;=5),sel_ev_daily*(1-sel_dayshare)/8,0))</f>
        <v/>
      </c>
    </row>
    <row r="5696">
      <c r="A5696" s="6" t="inlineStr">
        <is>
          <t>2013-02-23</t>
        </is>
      </c>
      <c r="B5696" s="6" t="n">
        <v>6</v>
      </c>
      <c r="C5696" s="6" t="n">
        <v>0.45646</v>
      </c>
      <c r="D5696" s="6" t="n">
        <v>0.0001</v>
      </c>
      <c r="E5696" s="6">
        <f>C5696*sel_scale</f>
        <v/>
      </c>
      <c r="F5696" s="6">
        <f>IF(AND(B5696&gt;=10,B5696&lt;=14),sel_ev_daily*sel_dayshare/5,IF(OR(B5696&gt;=22,B5696&lt;=5),sel_ev_daily*(1-sel_dayshare)/8,0))</f>
        <v/>
      </c>
    </row>
    <row r="5697">
      <c r="A5697" s="6" t="inlineStr">
        <is>
          <t>2013-02-23</t>
        </is>
      </c>
      <c r="B5697" s="6" t="n">
        <v>7</v>
      </c>
      <c r="C5697" s="6" t="n">
        <v>0.51764</v>
      </c>
      <c r="D5697" s="6" t="n">
        <v>0.00196</v>
      </c>
      <c r="E5697" s="6">
        <f>C5697*sel_scale</f>
        <v/>
      </c>
      <c r="F5697" s="6">
        <f>IF(AND(B5697&gt;=10,B5697&lt;=14),sel_ev_daily*sel_dayshare/5,IF(OR(B5697&gt;=22,B5697&lt;=5),sel_ev_daily*(1-sel_dayshare)/8,0))</f>
        <v/>
      </c>
    </row>
    <row r="5698">
      <c r="A5698" s="6" t="inlineStr">
        <is>
          <t>2013-02-23</t>
        </is>
      </c>
      <c r="B5698" s="6" t="n">
        <v>8</v>
      </c>
      <c r="C5698" s="6" t="n">
        <v>0.63779</v>
      </c>
      <c r="D5698" s="6" t="n">
        <v>0.02045</v>
      </c>
      <c r="E5698" s="6">
        <f>C5698*sel_scale</f>
        <v/>
      </c>
      <c r="F5698" s="6">
        <f>IF(AND(B5698&gt;=10,B5698&lt;=14),sel_ev_daily*sel_dayshare/5,IF(OR(B5698&gt;=22,B5698&lt;=5),sel_ev_daily*(1-sel_dayshare)/8,0))</f>
        <v/>
      </c>
    </row>
    <row r="5699">
      <c r="A5699" s="6" t="inlineStr">
        <is>
          <t>2013-02-23</t>
        </is>
      </c>
      <c r="B5699" s="6" t="n">
        <v>9</v>
      </c>
      <c r="C5699" s="6" t="n">
        <v>0.70114</v>
      </c>
      <c r="D5699" s="6" t="n">
        <v>0.05855</v>
      </c>
      <c r="E5699" s="6">
        <f>C5699*sel_scale</f>
        <v/>
      </c>
      <c r="F5699" s="6">
        <f>IF(AND(B5699&gt;=10,B5699&lt;=14),sel_ev_daily*sel_dayshare/5,IF(OR(B5699&gt;=22,B5699&lt;=5),sel_ev_daily*(1-sel_dayshare)/8,0))</f>
        <v/>
      </c>
    </row>
    <row r="5700">
      <c r="A5700" s="6" t="inlineStr">
        <is>
          <t>2013-02-23</t>
        </is>
      </c>
      <c r="B5700" s="6" t="n">
        <v>10</v>
      </c>
      <c r="C5700" s="6" t="n">
        <v>0.72209</v>
      </c>
      <c r="D5700" s="6" t="n">
        <v>0.10521</v>
      </c>
      <c r="E5700" s="6">
        <f>C5700*sel_scale</f>
        <v/>
      </c>
      <c r="F5700" s="6">
        <f>IF(AND(B5700&gt;=10,B5700&lt;=14),sel_ev_daily*sel_dayshare/5,IF(OR(B5700&gt;=22,B5700&lt;=5),sel_ev_daily*(1-sel_dayshare)/8,0))</f>
        <v/>
      </c>
    </row>
    <row r="5701">
      <c r="A5701" s="6" t="inlineStr">
        <is>
          <t>2013-02-23</t>
        </is>
      </c>
      <c r="B5701" s="6" t="n">
        <v>11</v>
      </c>
      <c r="C5701" s="6" t="n">
        <v>0.70744</v>
      </c>
      <c r="D5701" s="6" t="n">
        <v>0.12669</v>
      </c>
      <c r="E5701" s="6">
        <f>C5701*sel_scale</f>
        <v/>
      </c>
      <c r="F5701" s="6">
        <f>IF(AND(B5701&gt;=10,B5701&lt;=14),sel_ev_daily*sel_dayshare/5,IF(OR(B5701&gt;=22,B5701&lt;=5),sel_ev_daily*(1-sel_dayshare)/8,0))</f>
        <v/>
      </c>
    </row>
    <row r="5702">
      <c r="A5702" s="6" t="inlineStr">
        <is>
          <t>2013-02-23</t>
        </is>
      </c>
      <c r="B5702" s="6" t="n">
        <v>12</v>
      </c>
      <c r="C5702" s="6" t="n">
        <v>0.7178600000000001</v>
      </c>
      <c r="D5702" s="6" t="n">
        <v>0.13721</v>
      </c>
      <c r="E5702" s="6">
        <f>C5702*sel_scale</f>
        <v/>
      </c>
      <c r="F5702" s="6">
        <f>IF(AND(B5702&gt;=10,B5702&lt;=14),sel_ev_daily*sel_dayshare/5,IF(OR(B5702&gt;=22,B5702&lt;=5),sel_ev_daily*(1-sel_dayshare)/8,0))</f>
        <v/>
      </c>
    </row>
    <row r="5703">
      <c r="A5703" s="6" t="inlineStr">
        <is>
          <t>2013-02-23</t>
        </is>
      </c>
      <c r="B5703" s="6" t="n">
        <v>13</v>
      </c>
      <c r="C5703" s="6" t="n">
        <v>0.7091</v>
      </c>
      <c r="D5703" s="6" t="n">
        <v>0.1971</v>
      </c>
      <c r="E5703" s="6">
        <f>C5703*sel_scale</f>
        <v/>
      </c>
      <c r="F5703" s="6">
        <f>IF(AND(B5703&gt;=10,B5703&lt;=14),sel_ev_daily*sel_dayshare/5,IF(OR(B5703&gt;=22,B5703&lt;=5),sel_ev_daily*(1-sel_dayshare)/8,0))</f>
        <v/>
      </c>
    </row>
    <row r="5704">
      <c r="A5704" s="6" t="inlineStr">
        <is>
          <t>2013-02-23</t>
        </is>
      </c>
      <c r="B5704" s="6" t="n">
        <v>14</v>
      </c>
      <c r="C5704" s="6" t="n">
        <v>0.66839</v>
      </c>
      <c r="D5704" s="6" t="n">
        <v>0.19754</v>
      </c>
      <c r="E5704" s="6">
        <f>C5704*sel_scale</f>
        <v/>
      </c>
      <c r="F5704" s="6">
        <f>IF(AND(B5704&gt;=10,B5704&lt;=14),sel_ev_daily*sel_dayshare/5,IF(OR(B5704&gt;=22,B5704&lt;=5),sel_ev_daily*(1-sel_dayshare)/8,0))</f>
        <v/>
      </c>
    </row>
    <row r="5705">
      <c r="A5705" s="6" t="inlineStr">
        <is>
          <t>2013-02-23</t>
        </is>
      </c>
      <c r="B5705" s="6" t="n">
        <v>15</v>
      </c>
      <c r="C5705" s="6" t="n">
        <v>0.66309</v>
      </c>
      <c r="D5705" s="6" t="n">
        <v>0.10077</v>
      </c>
      <c r="E5705" s="6">
        <f>C5705*sel_scale</f>
        <v/>
      </c>
      <c r="F5705" s="6">
        <f>IF(AND(B5705&gt;=10,B5705&lt;=14),sel_ev_daily*sel_dayshare/5,IF(OR(B5705&gt;=22,B5705&lt;=5),sel_ev_daily*(1-sel_dayshare)/8,0))</f>
        <v/>
      </c>
    </row>
    <row r="5706">
      <c r="A5706" s="6" t="inlineStr">
        <is>
          <t>2013-02-23</t>
        </is>
      </c>
      <c r="B5706" s="6" t="n">
        <v>16</v>
      </c>
      <c r="C5706" s="6" t="n">
        <v>0.71509</v>
      </c>
      <c r="D5706" s="6" t="n">
        <v>0.07195</v>
      </c>
      <c r="E5706" s="6">
        <f>C5706*sel_scale</f>
        <v/>
      </c>
      <c r="F5706" s="6">
        <f>IF(AND(B5706&gt;=10,B5706&lt;=14),sel_ev_daily*sel_dayshare/5,IF(OR(B5706&gt;=22,B5706&lt;=5),sel_ev_daily*(1-sel_dayshare)/8,0))</f>
        <v/>
      </c>
    </row>
    <row r="5707">
      <c r="A5707" s="6" t="inlineStr">
        <is>
          <t>2013-02-23</t>
        </is>
      </c>
      <c r="B5707" s="6" t="n">
        <v>17</v>
      </c>
      <c r="C5707" s="6" t="n">
        <v>0.81213</v>
      </c>
      <c r="D5707" s="6" t="n">
        <v>0.0378</v>
      </c>
      <c r="E5707" s="6">
        <f>C5707*sel_scale</f>
        <v/>
      </c>
      <c r="F5707" s="6">
        <f>IF(AND(B5707&gt;=10,B5707&lt;=14),sel_ev_daily*sel_dayshare/5,IF(OR(B5707&gt;=22,B5707&lt;=5),sel_ev_daily*(1-sel_dayshare)/8,0))</f>
        <v/>
      </c>
    </row>
    <row r="5708">
      <c r="A5708" s="6" t="inlineStr">
        <is>
          <t>2013-02-23</t>
        </is>
      </c>
      <c r="B5708" s="6" t="n">
        <v>18</v>
      </c>
      <c r="C5708" s="6" t="n">
        <v>0.91375</v>
      </c>
      <c r="D5708" s="6" t="n">
        <v>0.008670000000000001</v>
      </c>
      <c r="E5708" s="6">
        <f>C5708*sel_scale</f>
        <v/>
      </c>
      <c r="F5708" s="6">
        <f>IF(AND(B5708&gt;=10,B5708&lt;=14),sel_ev_daily*sel_dayshare/5,IF(OR(B5708&gt;=22,B5708&lt;=5),sel_ev_daily*(1-sel_dayshare)/8,0))</f>
        <v/>
      </c>
    </row>
    <row r="5709">
      <c r="A5709" s="6" t="inlineStr">
        <is>
          <t>2013-02-23</t>
        </is>
      </c>
      <c r="B5709" s="6" t="n">
        <v>19</v>
      </c>
      <c r="C5709" s="6" t="n">
        <v>0.8109</v>
      </c>
      <c r="D5709" s="6" t="n">
        <v>0.0002</v>
      </c>
      <c r="E5709" s="6">
        <f>C5709*sel_scale</f>
        <v/>
      </c>
      <c r="F5709" s="6">
        <f>IF(AND(B5709&gt;=10,B5709&lt;=14),sel_ev_daily*sel_dayshare/5,IF(OR(B5709&gt;=22,B5709&lt;=5),sel_ev_daily*(1-sel_dayshare)/8,0))</f>
        <v/>
      </c>
    </row>
    <row r="5710">
      <c r="A5710" s="6" t="inlineStr">
        <is>
          <t>2013-02-23</t>
        </is>
      </c>
      <c r="B5710" s="6" t="n">
        <v>20</v>
      </c>
      <c r="C5710" s="6" t="n">
        <v>0.7825800000000001</v>
      </c>
      <c r="D5710" s="6" t="n">
        <v>6.999999999999999e-05</v>
      </c>
      <c r="E5710" s="6">
        <f>C5710*sel_scale</f>
        <v/>
      </c>
      <c r="F5710" s="6">
        <f>IF(AND(B5710&gt;=10,B5710&lt;=14),sel_ev_daily*sel_dayshare/5,IF(OR(B5710&gt;=22,B5710&lt;=5),sel_ev_daily*(1-sel_dayshare)/8,0))</f>
        <v/>
      </c>
    </row>
    <row r="5711">
      <c r="A5711" s="6" t="inlineStr">
        <is>
          <t>2013-02-23</t>
        </is>
      </c>
      <c r="B5711" s="6" t="n">
        <v>21</v>
      </c>
      <c r="C5711" s="6" t="n">
        <v>0.74326</v>
      </c>
      <c r="D5711" s="6" t="n">
        <v>0.0001</v>
      </c>
      <c r="E5711" s="6">
        <f>C5711*sel_scale</f>
        <v/>
      </c>
      <c r="F5711" s="6">
        <f>IF(AND(B5711&gt;=10,B5711&lt;=14),sel_ev_daily*sel_dayshare/5,IF(OR(B5711&gt;=22,B5711&lt;=5),sel_ev_daily*(1-sel_dayshare)/8,0))</f>
        <v/>
      </c>
    </row>
    <row r="5712">
      <c r="A5712" s="6" t="inlineStr">
        <is>
          <t>2013-02-23</t>
        </is>
      </c>
      <c r="B5712" s="6" t="n">
        <v>22</v>
      </c>
      <c r="C5712" s="6" t="n">
        <v>0.76383</v>
      </c>
      <c r="D5712" s="6" t="n">
        <v>6.999999999999999e-05</v>
      </c>
      <c r="E5712" s="6">
        <f>C5712*sel_scale</f>
        <v/>
      </c>
      <c r="F5712" s="6">
        <f>IF(AND(B5712&gt;=10,B5712&lt;=14),sel_ev_daily*sel_dayshare/5,IF(OR(B5712&gt;=22,B5712&lt;=5),sel_ev_daily*(1-sel_dayshare)/8,0))</f>
        <v/>
      </c>
    </row>
    <row r="5713">
      <c r="A5713" s="6" t="inlineStr">
        <is>
          <t>2013-02-23</t>
        </is>
      </c>
      <c r="B5713" s="6" t="n">
        <v>23</v>
      </c>
      <c r="C5713" s="6" t="n">
        <v>0.74404</v>
      </c>
      <c r="D5713" s="6" t="n">
        <v>0.0001</v>
      </c>
      <c r="E5713" s="6">
        <f>C5713*sel_scale</f>
        <v/>
      </c>
      <c r="F5713" s="6">
        <f>IF(AND(B5713&gt;=10,B5713&lt;=14),sel_ev_daily*sel_dayshare/5,IF(OR(B5713&gt;=22,B5713&lt;=5),sel_ev_daily*(1-sel_dayshare)/8,0))</f>
        <v/>
      </c>
    </row>
    <row r="5714">
      <c r="A5714" s="6" t="inlineStr">
        <is>
          <t>2013-02-24</t>
        </is>
      </c>
      <c r="B5714" s="6" t="n">
        <v>0</v>
      </c>
      <c r="C5714" s="6" t="n">
        <v>0.79035</v>
      </c>
      <c r="D5714" s="6" t="n">
        <v>0.0001</v>
      </c>
      <c r="E5714" s="6">
        <f>C5714*sel_scale</f>
        <v/>
      </c>
      <c r="F5714" s="6">
        <f>IF(AND(B5714&gt;=10,B5714&lt;=14),sel_ev_daily*sel_dayshare/5,IF(OR(B5714&gt;=22,B5714&lt;=5),sel_ev_daily*(1-sel_dayshare)/8,0))</f>
        <v/>
      </c>
    </row>
    <row r="5715">
      <c r="A5715" s="6" t="inlineStr">
        <is>
          <t>2013-02-24</t>
        </is>
      </c>
      <c r="B5715" s="6" t="n">
        <v>1</v>
      </c>
      <c r="C5715" s="6" t="n">
        <v>0.80571</v>
      </c>
      <c r="D5715" s="6" t="n">
        <v>6.999999999999999e-05</v>
      </c>
      <c r="E5715" s="6">
        <f>C5715*sel_scale</f>
        <v/>
      </c>
      <c r="F5715" s="6">
        <f>IF(AND(B5715&gt;=10,B5715&lt;=14),sel_ev_daily*sel_dayshare/5,IF(OR(B5715&gt;=22,B5715&lt;=5),sel_ev_daily*(1-sel_dayshare)/8,0))</f>
        <v/>
      </c>
    </row>
    <row r="5716">
      <c r="A5716" s="6" t="inlineStr">
        <is>
          <t>2013-02-24</t>
        </is>
      </c>
      <c r="B5716" s="6" t="n">
        <v>2</v>
      </c>
      <c r="C5716" s="6" t="n">
        <v>0.60146</v>
      </c>
      <c r="D5716" s="6" t="n">
        <v>5e-05</v>
      </c>
      <c r="E5716" s="6">
        <f>C5716*sel_scale</f>
        <v/>
      </c>
      <c r="F5716" s="6">
        <f>IF(AND(B5716&gt;=10,B5716&lt;=14),sel_ev_daily*sel_dayshare/5,IF(OR(B5716&gt;=22,B5716&lt;=5),sel_ev_daily*(1-sel_dayshare)/8,0))</f>
        <v/>
      </c>
    </row>
    <row r="5717">
      <c r="A5717" s="6" t="inlineStr">
        <is>
          <t>2013-02-24</t>
        </is>
      </c>
      <c r="B5717" s="6" t="n">
        <v>3</v>
      </c>
      <c r="C5717" s="6" t="n">
        <v>0.48472</v>
      </c>
      <c r="D5717" s="6" t="n">
        <v>3e-05</v>
      </c>
      <c r="E5717" s="6">
        <f>C5717*sel_scale</f>
        <v/>
      </c>
      <c r="F5717" s="6">
        <f>IF(AND(B5717&gt;=10,B5717&lt;=14),sel_ev_daily*sel_dayshare/5,IF(OR(B5717&gt;=22,B5717&lt;=5),sel_ev_daily*(1-sel_dayshare)/8,0))</f>
        <v/>
      </c>
    </row>
    <row r="5718">
      <c r="A5718" s="6" t="inlineStr">
        <is>
          <t>2013-02-24</t>
        </is>
      </c>
      <c r="B5718" s="6" t="n">
        <v>4</v>
      </c>
      <c r="C5718" s="6" t="n">
        <v>0.43563</v>
      </c>
      <c r="D5718" s="6" t="n">
        <v>9.000000000000001e-05</v>
      </c>
      <c r="E5718" s="6">
        <f>C5718*sel_scale</f>
        <v/>
      </c>
      <c r="F5718" s="6">
        <f>IF(AND(B5718&gt;=10,B5718&lt;=14),sel_ev_daily*sel_dayshare/5,IF(OR(B5718&gt;=22,B5718&lt;=5),sel_ev_daily*(1-sel_dayshare)/8,0))</f>
        <v/>
      </c>
    </row>
    <row r="5719">
      <c r="A5719" s="6" t="inlineStr">
        <is>
          <t>2013-02-24</t>
        </is>
      </c>
      <c r="B5719" s="6" t="n">
        <v>5</v>
      </c>
      <c r="C5719" s="6" t="n">
        <v>0.4338</v>
      </c>
      <c r="D5719" s="6" t="n">
        <v>5e-05</v>
      </c>
      <c r="E5719" s="6">
        <f>C5719*sel_scale</f>
        <v/>
      </c>
      <c r="F5719" s="6">
        <f>IF(AND(B5719&gt;=10,B5719&lt;=14),sel_ev_daily*sel_dayshare/5,IF(OR(B5719&gt;=22,B5719&lt;=5),sel_ev_daily*(1-sel_dayshare)/8,0))</f>
        <v/>
      </c>
    </row>
    <row r="5720">
      <c r="A5720" s="6" t="inlineStr">
        <is>
          <t>2013-02-24</t>
        </is>
      </c>
      <c r="B5720" s="6" t="n">
        <v>6</v>
      </c>
      <c r="C5720" s="6" t="n">
        <v>0.44198</v>
      </c>
      <c r="D5720" s="6" t="n">
        <v>0.00016</v>
      </c>
      <c r="E5720" s="6">
        <f>C5720*sel_scale</f>
        <v/>
      </c>
      <c r="F5720" s="6">
        <f>IF(AND(B5720&gt;=10,B5720&lt;=14),sel_ev_daily*sel_dayshare/5,IF(OR(B5720&gt;=22,B5720&lt;=5),sel_ev_daily*(1-sel_dayshare)/8,0))</f>
        <v/>
      </c>
    </row>
    <row r="5721">
      <c r="A5721" s="6" t="inlineStr">
        <is>
          <t>2013-02-24</t>
        </is>
      </c>
      <c r="B5721" s="6" t="n">
        <v>7</v>
      </c>
      <c r="C5721" s="6" t="n">
        <v>0.53188</v>
      </c>
      <c r="D5721" s="6" t="n">
        <v>0.02943</v>
      </c>
      <c r="E5721" s="6">
        <f>C5721*sel_scale</f>
        <v/>
      </c>
      <c r="F5721" s="6">
        <f>IF(AND(B5721&gt;=10,B5721&lt;=14),sel_ev_daily*sel_dayshare/5,IF(OR(B5721&gt;=22,B5721&lt;=5),sel_ev_daily*(1-sel_dayshare)/8,0))</f>
        <v/>
      </c>
    </row>
    <row r="5722">
      <c r="A5722" s="6" t="inlineStr">
        <is>
          <t>2013-02-24</t>
        </is>
      </c>
      <c r="B5722" s="6" t="n">
        <v>8</v>
      </c>
      <c r="C5722" s="6" t="n">
        <v>0.5930800000000001</v>
      </c>
      <c r="D5722" s="6" t="n">
        <v>0.12063</v>
      </c>
      <c r="E5722" s="6">
        <f>C5722*sel_scale</f>
        <v/>
      </c>
      <c r="F5722" s="6">
        <f>IF(AND(B5722&gt;=10,B5722&lt;=14),sel_ev_daily*sel_dayshare/5,IF(OR(B5722&gt;=22,B5722&lt;=5),sel_ev_daily*(1-sel_dayshare)/8,0))</f>
        <v/>
      </c>
    </row>
    <row r="5723">
      <c r="A5723" s="6" t="inlineStr">
        <is>
          <t>2013-02-24</t>
        </is>
      </c>
      <c r="B5723" s="6" t="n">
        <v>9</v>
      </c>
      <c r="C5723" s="6" t="n">
        <v>0.71911</v>
      </c>
      <c r="D5723" s="6" t="n">
        <v>0.27789</v>
      </c>
      <c r="E5723" s="6">
        <f>C5723*sel_scale</f>
        <v/>
      </c>
      <c r="F5723" s="6">
        <f>IF(AND(B5723&gt;=10,B5723&lt;=14),sel_ev_daily*sel_dayshare/5,IF(OR(B5723&gt;=22,B5723&lt;=5),sel_ev_daily*(1-sel_dayshare)/8,0))</f>
        <v/>
      </c>
    </row>
    <row r="5724">
      <c r="A5724" s="6" t="inlineStr">
        <is>
          <t>2013-02-24</t>
        </is>
      </c>
      <c r="B5724" s="6" t="n">
        <v>10</v>
      </c>
      <c r="C5724" s="6" t="n">
        <v>0.66664</v>
      </c>
      <c r="D5724" s="6" t="n">
        <v>0.46597</v>
      </c>
      <c r="E5724" s="6">
        <f>C5724*sel_scale</f>
        <v/>
      </c>
      <c r="F5724" s="6">
        <f>IF(AND(B5724&gt;=10,B5724&lt;=14),sel_ev_daily*sel_dayshare/5,IF(OR(B5724&gt;=22,B5724&lt;=5),sel_ev_daily*(1-sel_dayshare)/8,0))</f>
        <v/>
      </c>
    </row>
    <row r="5725">
      <c r="A5725" s="6" t="inlineStr">
        <is>
          <t>2013-02-24</t>
        </is>
      </c>
      <c r="B5725" s="6" t="n">
        <v>11</v>
      </c>
      <c r="C5725" s="6" t="n">
        <v>0.67949</v>
      </c>
      <c r="D5725" s="6" t="n">
        <v>0.58974</v>
      </c>
      <c r="E5725" s="6">
        <f>C5725*sel_scale</f>
        <v/>
      </c>
      <c r="F5725" s="6">
        <f>IF(AND(B5725&gt;=10,B5725&lt;=14),sel_ev_daily*sel_dayshare/5,IF(OR(B5725&gt;=22,B5725&lt;=5),sel_ev_daily*(1-sel_dayshare)/8,0))</f>
        <v/>
      </c>
    </row>
    <row r="5726">
      <c r="A5726" s="6" t="inlineStr">
        <is>
          <t>2013-02-24</t>
        </is>
      </c>
      <c r="B5726" s="6" t="n">
        <v>12</v>
      </c>
      <c r="C5726" s="6" t="n">
        <v>0.75864</v>
      </c>
      <c r="D5726" s="6" t="n">
        <v>0.64103</v>
      </c>
      <c r="E5726" s="6">
        <f>C5726*sel_scale</f>
        <v/>
      </c>
      <c r="F5726" s="6">
        <f>IF(AND(B5726&gt;=10,B5726&lt;=14),sel_ev_daily*sel_dayshare/5,IF(OR(B5726&gt;=22,B5726&lt;=5),sel_ev_daily*(1-sel_dayshare)/8,0))</f>
        <v/>
      </c>
    </row>
    <row r="5727">
      <c r="A5727" s="6" t="inlineStr">
        <is>
          <t>2013-02-24</t>
        </is>
      </c>
      <c r="B5727" s="6" t="n">
        <v>13</v>
      </c>
      <c r="C5727" s="6" t="n">
        <v>0.79949</v>
      </c>
      <c r="D5727" s="6" t="n">
        <v>0.63004</v>
      </c>
      <c r="E5727" s="6">
        <f>C5727*sel_scale</f>
        <v/>
      </c>
      <c r="F5727" s="6">
        <f>IF(AND(B5727&gt;=10,B5727&lt;=14),sel_ev_daily*sel_dayshare/5,IF(OR(B5727&gt;=22,B5727&lt;=5),sel_ev_daily*(1-sel_dayshare)/8,0))</f>
        <v/>
      </c>
    </row>
    <row r="5728">
      <c r="A5728" s="6" t="inlineStr">
        <is>
          <t>2013-02-24</t>
        </is>
      </c>
      <c r="B5728" s="6" t="n">
        <v>14</v>
      </c>
      <c r="C5728" s="6" t="n">
        <v>0.84858</v>
      </c>
      <c r="D5728" s="6" t="n">
        <v>0.48611</v>
      </c>
      <c r="E5728" s="6">
        <f>C5728*sel_scale</f>
        <v/>
      </c>
      <c r="F5728" s="6">
        <f>IF(AND(B5728&gt;=10,B5728&lt;=14),sel_ev_daily*sel_dayshare/5,IF(OR(B5728&gt;=22,B5728&lt;=5),sel_ev_daily*(1-sel_dayshare)/8,0))</f>
        <v/>
      </c>
    </row>
    <row r="5729">
      <c r="A5729" s="6" t="inlineStr">
        <is>
          <t>2013-02-24</t>
        </is>
      </c>
      <c r="B5729" s="6" t="n">
        <v>15</v>
      </c>
      <c r="C5729" s="6" t="n">
        <v>0.8989</v>
      </c>
      <c r="D5729" s="6" t="n">
        <v>0.46677</v>
      </c>
      <c r="E5729" s="6">
        <f>C5729*sel_scale</f>
        <v/>
      </c>
      <c r="F5729" s="6">
        <f>IF(AND(B5729&gt;=10,B5729&lt;=14),sel_ev_daily*sel_dayshare/5,IF(OR(B5729&gt;=22,B5729&lt;=5),sel_ev_daily*(1-sel_dayshare)/8,0))</f>
        <v/>
      </c>
    </row>
    <row r="5730">
      <c r="A5730" s="6" t="inlineStr">
        <is>
          <t>2013-02-24</t>
        </is>
      </c>
      <c r="B5730" s="6" t="n">
        <v>16</v>
      </c>
      <c r="C5730" s="6" t="n">
        <v>0.92771</v>
      </c>
      <c r="D5730" s="6" t="n">
        <v>0.30593</v>
      </c>
      <c r="E5730" s="6">
        <f>C5730*sel_scale</f>
        <v/>
      </c>
      <c r="F5730" s="6">
        <f>IF(AND(B5730&gt;=10,B5730&lt;=14),sel_ev_daily*sel_dayshare/5,IF(OR(B5730&gt;=22,B5730&lt;=5),sel_ev_daily*(1-sel_dayshare)/8,0))</f>
        <v/>
      </c>
    </row>
    <row r="5731">
      <c r="A5731" s="6" t="inlineStr">
        <is>
          <t>2013-02-24</t>
        </is>
      </c>
      <c r="B5731" s="6" t="n">
        <v>17</v>
      </c>
      <c r="C5731" s="6" t="n">
        <v>0.9870100000000001</v>
      </c>
      <c r="D5731" s="6" t="n">
        <v>0.09757</v>
      </c>
      <c r="E5731" s="6">
        <f>C5731*sel_scale</f>
        <v/>
      </c>
      <c r="F5731" s="6">
        <f>IF(AND(B5731&gt;=10,B5731&lt;=14),sel_ev_daily*sel_dayshare/5,IF(OR(B5731&gt;=22,B5731&lt;=5),sel_ev_daily*(1-sel_dayshare)/8,0))</f>
        <v/>
      </c>
    </row>
    <row r="5732">
      <c r="A5732" s="6" t="inlineStr">
        <is>
          <t>2013-02-24</t>
        </is>
      </c>
      <c r="B5732" s="6" t="n">
        <v>18</v>
      </c>
      <c r="C5732" s="6" t="n">
        <v>1.01122</v>
      </c>
      <c r="D5732" s="6" t="n">
        <v>0.0405</v>
      </c>
      <c r="E5732" s="6">
        <f>C5732*sel_scale</f>
        <v/>
      </c>
      <c r="F5732" s="6">
        <f>IF(AND(B5732&gt;=10,B5732&lt;=14),sel_ev_daily*sel_dayshare/5,IF(OR(B5732&gt;=22,B5732&lt;=5),sel_ev_daily*(1-sel_dayshare)/8,0))</f>
        <v/>
      </c>
    </row>
    <row r="5733">
      <c r="A5733" s="6" t="inlineStr">
        <is>
          <t>2013-02-24</t>
        </is>
      </c>
      <c r="B5733" s="6" t="n">
        <v>19</v>
      </c>
      <c r="C5733" s="6" t="n">
        <v>0.971</v>
      </c>
      <c r="D5733" s="6" t="n">
        <v>0.00453</v>
      </c>
      <c r="E5733" s="6">
        <f>C5733*sel_scale</f>
        <v/>
      </c>
      <c r="F5733" s="6">
        <f>IF(AND(B5733&gt;=10,B5733&lt;=14),sel_ev_daily*sel_dayshare/5,IF(OR(B5733&gt;=22,B5733&lt;=5),sel_ev_daily*(1-sel_dayshare)/8,0))</f>
        <v/>
      </c>
    </row>
    <row r="5734">
      <c r="A5734" s="6" t="inlineStr">
        <is>
          <t>2013-02-24</t>
        </is>
      </c>
      <c r="B5734" s="6" t="n">
        <v>20</v>
      </c>
      <c r="C5734" s="6" t="n">
        <v>1.04221</v>
      </c>
      <c r="D5734" s="6" t="n">
        <v>0.00015</v>
      </c>
      <c r="E5734" s="6">
        <f>C5734*sel_scale</f>
        <v/>
      </c>
      <c r="F5734" s="6">
        <f>IF(AND(B5734&gt;=10,B5734&lt;=14),sel_ev_daily*sel_dayshare/5,IF(OR(B5734&gt;=22,B5734&lt;=5),sel_ev_daily*(1-sel_dayshare)/8,0))</f>
        <v/>
      </c>
    </row>
    <row r="5735">
      <c r="A5735" s="6" t="inlineStr">
        <is>
          <t>2013-02-24</t>
        </is>
      </c>
      <c r="B5735" s="6" t="n">
        <v>21</v>
      </c>
      <c r="C5735" s="6" t="n">
        <v>0.86781</v>
      </c>
      <c r="D5735" s="6" t="n">
        <v>6e-05</v>
      </c>
      <c r="E5735" s="6">
        <f>C5735*sel_scale</f>
        <v/>
      </c>
      <c r="F5735" s="6">
        <f>IF(AND(B5735&gt;=10,B5735&lt;=14),sel_ev_daily*sel_dayshare/5,IF(OR(B5735&gt;=22,B5735&lt;=5),sel_ev_daily*(1-sel_dayshare)/8,0))</f>
        <v/>
      </c>
    </row>
    <row r="5736">
      <c r="A5736" s="6" t="inlineStr">
        <is>
          <t>2013-02-24</t>
        </is>
      </c>
      <c r="B5736" s="6" t="n">
        <v>22</v>
      </c>
      <c r="C5736" s="6" t="n">
        <v>0.81901</v>
      </c>
      <c r="D5736" s="6" t="n">
        <v>0.0001</v>
      </c>
      <c r="E5736" s="6">
        <f>C5736*sel_scale</f>
        <v/>
      </c>
      <c r="F5736" s="6">
        <f>IF(AND(B5736&gt;=10,B5736&lt;=14),sel_ev_daily*sel_dayshare/5,IF(OR(B5736&gt;=22,B5736&lt;=5),sel_ev_daily*(1-sel_dayshare)/8,0))</f>
        <v/>
      </c>
    </row>
    <row r="5737">
      <c r="A5737" s="6" t="inlineStr">
        <is>
          <t>2013-02-24</t>
        </is>
      </c>
      <c r="B5737" s="6" t="n">
        <v>23</v>
      </c>
      <c r="C5737" s="6" t="n">
        <v>0.7021500000000001</v>
      </c>
      <c r="D5737" s="6" t="n">
        <v>8.000000000000001e-05</v>
      </c>
      <c r="E5737" s="6">
        <f>C5737*sel_scale</f>
        <v/>
      </c>
      <c r="F5737" s="6">
        <f>IF(AND(B5737&gt;=10,B5737&lt;=14),sel_ev_daily*sel_dayshare/5,IF(OR(B5737&gt;=22,B5737&lt;=5),sel_ev_daily*(1-sel_dayshare)/8,0))</f>
        <v/>
      </c>
    </row>
    <row r="5738">
      <c r="A5738" s="6" t="inlineStr">
        <is>
          <t>2013-02-25</t>
        </is>
      </c>
      <c r="B5738" s="6" t="n">
        <v>0</v>
      </c>
      <c r="C5738" s="6" t="n">
        <v>0.7105399999999999</v>
      </c>
      <c r="D5738" s="6" t="n">
        <v>5e-05</v>
      </c>
      <c r="E5738" s="6">
        <f>C5738*sel_scale</f>
        <v/>
      </c>
      <c r="F5738" s="6">
        <f>IF(AND(B5738&gt;=10,B5738&lt;=14),sel_ev_daily*sel_dayshare/5,IF(OR(B5738&gt;=22,B5738&lt;=5),sel_ev_daily*(1-sel_dayshare)/8,0))</f>
        <v/>
      </c>
    </row>
    <row r="5739">
      <c r="A5739" s="6" t="inlineStr">
        <is>
          <t>2013-02-25</t>
        </is>
      </c>
      <c r="B5739" s="6" t="n">
        <v>1</v>
      </c>
      <c r="C5739" s="6" t="n">
        <v>0.6881699999999999</v>
      </c>
      <c r="D5739" s="6" t="n">
        <v>4e-05</v>
      </c>
      <c r="E5739" s="6">
        <f>C5739*sel_scale</f>
        <v/>
      </c>
      <c r="F5739" s="6">
        <f>IF(AND(B5739&gt;=10,B5739&lt;=14),sel_ev_daily*sel_dayshare/5,IF(OR(B5739&gt;=22,B5739&lt;=5),sel_ev_daily*(1-sel_dayshare)/8,0))</f>
        <v/>
      </c>
    </row>
    <row r="5740">
      <c r="A5740" s="6" t="inlineStr">
        <is>
          <t>2013-02-25</t>
        </is>
      </c>
      <c r="B5740" s="6" t="n">
        <v>2</v>
      </c>
      <c r="C5740" s="6" t="n">
        <v>0.49593</v>
      </c>
      <c r="D5740" s="6" t="n">
        <v>9.000000000000001e-05</v>
      </c>
      <c r="E5740" s="6">
        <f>C5740*sel_scale</f>
        <v/>
      </c>
      <c r="F5740" s="6">
        <f>IF(AND(B5740&gt;=10,B5740&lt;=14),sel_ev_daily*sel_dayshare/5,IF(OR(B5740&gt;=22,B5740&lt;=5),sel_ev_daily*(1-sel_dayshare)/8,0))</f>
        <v/>
      </c>
    </row>
    <row r="5741">
      <c r="A5741" s="6" t="inlineStr">
        <is>
          <t>2013-02-25</t>
        </is>
      </c>
      <c r="B5741" s="6" t="n">
        <v>3</v>
      </c>
      <c r="C5741" s="6" t="n">
        <v>0.41672</v>
      </c>
      <c r="D5741" s="6" t="n">
        <v>4e-05</v>
      </c>
      <c r="E5741" s="6">
        <f>C5741*sel_scale</f>
        <v/>
      </c>
      <c r="F5741" s="6">
        <f>IF(AND(B5741&gt;=10,B5741&lt;=14),sel_ev_daily*sel_dayshare/5,IF(OR(B5741&gt;=22,B5741&lt;=5),sel_ev_daily*(1-sel_dayshare)/8,0))</f>
        <v/>
      </c>
    </row>
    <row r="5742">
      <c r="A5742" s="6" t="inlineStr">
        <is>
          <t>2013-02-25</t>
        </is>
      </c>
      <c r="B5742" s="6" t="n">
        <v>4</v>
      </c>
      <c r="C5742" s="6" t="n">
        <v>0.4146</v>
      </c>
      <c r="D5742" s="6" t="n">
        <v>0.0001</v>
      </c>
      <c r="E5742" s="6">
        <f>C5742*sel_scale</f>
        <v/>
      </c>
      <c r="F5742" s="6">
        <f>IF(AND(B5742&gt;=10,B5742&lt;=14),sel_ev_daily*sel_dayshare/5,IF(OR(B5742&gt;=22,B5742&lt;=5),sel_ev_daily*(1-sel_dayshare)/8,0))</f>
        <v/>
      </c>
    </row>
    <row r="5743">
      <c r="A5743" s="6" t="inlineStr">
        <is>
          <t>2013-02-25</t>
        </is>
      </c>
      <c r="B5743" s="6" t="n">
        <v>5</v>
      </c>
      <c r="C5743" s="6" t="n">
        <v>0.46699</v>
      </c>
      <c r="D5743" s="6" t="n">
        <v>8.000000000000001e-05</v>
      </c>
      <c r="E5743" s="6">
        <f>C5743*sel_scale</f>
        <v/>
      </c>
      <c r="F5743" s="6">
        <f>IF(AND(B5743&gt;=10,B5743&lt;=14),sel_ev_daily*sel_dayshare/5,IF(OR(B5743&gt;=22,B5743&lt;=5),sel_ev_daily*(1-sel_dayshare)/8,0))</f>
        <v/>
      </c>
    </row>
    <row r="5744">
      <c r="A5744" s="6" t="inlineStr">
        <is>
          <t>2013-02-25</t>
        </is>
      </c>
      <c r="B5744" s="6" t="n">
        <v>6</v>
      </c>
      <c r="C5744" s="6" t="n">
        <v>0.59083</v>
      </c>
      <c r="D5744" s="6" t="n">
        <v>0.00052</v>
      </c>
      <c r="E5744" s="6">
        <f>C5744*sel_scale</f>
        <v/>
      </c>
      <c r="F5744" s="6">
        <f>IF(AND(B5744&gt;=10,B5744&lt;=14),sel_ev_daily*sel_dayshare/5,IF(OR(B5744&gt;=22,B5744&lt;=5),sel_ev_daily*(1-sel_dayshare)/8,0))</f>
        <v/>
      </c>
    </row>
    <row r="5745">
      <c r="A5745" s="6" t="inlineStr">
        <is>
          <t>2013-02-25</t>
        </is>
      </c>
      <c r="B5745" s="6" t="n">
        <v>7</v>
      </c>
      <c r="C5745" s="6" t="n">
        <v>0.6028</v>
      </c>
      <c r="D5745" s="6" t="n">
        <v>0.04911</v>
      </c>
      <c r="E5745" s="6">
        <f>C5745*sel_scale</f>
        <v/>
      </c>
      <c r="F5745" s="6">
        <f>IF(AND(B5745&gt;=10,B5745&lt;=14),sel_ev_daily*sel_dayshare/5,IF(OR(B5745&gt;=22,B5745&lt;=5),sel_ev_daily*(1-sel_dayshare)/8,0))</f>
        <v/>
      </c>
    </row>
    <row r="5746">
      <c r="A5746" s="6" t="inlineStr">
        <is>
          <t>2013-02-25</t>
        </is>
      </c>
      <c r="B5746" s="6" t="n">
        <v>8</v>
      </c>
      <c r="C5746" s="6" t="n">
        <v>0.59531</v>
      </c>
      <c r="D5746" s="6" t="n">
        <v>0.19052</v>
      </c>
      <c r="E5746" s="6">
        <f>C5746*sel_scale</f>
        <v/>
      </c>
      <c r="F5746" s="6">
        <f>IF(AND(B5746&gt;=10,B5746&lt;=14),sel_ev_daily*sel_dayshare/5,IF(OR(B5746&gt;=22,B5746&lt;=5),sel_ev_daily*(1-sel_dayshare)/8,0))</f>
        <v/>
      </c>
    </row>
    <row r="5747">
      <c r="A5747" s="6" t="inlineStr">
        <is>
          <t>2013-02-25</t>
        </is>
      </c>
      <c r="B5747" s="6" t="n">
        <v>9</v>
      </c>
      <c r="C5747" s="6" t="n">
        <v>0.56496</v>
      </c>
      <c r="D5747" s="6" t="n">
        <v>0.37505</v>
      </c>
      <c r="E5747" s="6">
        <f>C5747*sel_scale</f>
        <v/>
      </c>
      <c r="F5747" s="6">
        <f>IF(AND(B5747&gt;=10,B5747&lt;=14),sel_ev_daily*sel_dayshare/5,IF(OR(B5747&gt;=22,B5747&lt;=5),sel_ev_daily*(1-sel_dayshare)/8,0))</f>
        <v/>
      </c>
    </row>
    <row r="5748">
      <c r="A5748" s="6" t="inlineStr">
        <is>
          <t>2013-02-25</t>
        </is>
      </c>
      <c r="B5748" s="6" t="n">
        <v>10</v>
      </c>
      <c r="C5748" s="6" t="n">
        <v>0.5569</v>
      </c>
      <c r="D5748" s="6" t="n">
        <v>0.48591</v>
      </c>
      <c r="E5748" s="6">
        <f>C5748*sel_scale</f>
        <v/>
      </c>
      <c r="F5748" s="6">
        <f>IF(AND(B5748&gt;=10,B5748&lt;=14),sel_ev_daily*sel_dayshare/5,IF(OR(B5748&gt;=22,B5748&lt;=5),sel_ev_daily*(1-sel_dayshare)/8,0))</f>
        <v/>
      </c>
    </row>
    <row r="5749">
      <c r="A5749" s="6" t="inlineStr">
        <is>
          <t>2013-02-25</t>
        </is>
      </c>
      <c r="B5749" s="6" t="n">
        <v>11</v>
      </c>
      <c r="C5749" s="6" t="n">
        <v>0.57601</v>
      </c>
      <c r="D5749" s="6" t="n">
        <v>0.55091</v>
      </c>
      <c r="E5749" s="6">
        <f>C5749*sel_scale</f>
        <v/>
      </c>
      <c r="F5749" s="6">
        <f>IF(AND(B5749&gt;=10,B5749&lt;=14),sel_ev_daily*sel_dayshare/5,IF(OR(B5749&gt;=22,B5749&lt;=5),sel_ev_daily*(1-sel_dayshare)/8,0))</f>
        <v/>
      </c>
    </row>
    <row r="5750">
      <c r="A5750" s="6" t="inlineStr">
        <is>
          <t>2013-02-25</t>
        </is>
      </c>
      <c r="B5750" s="6" t="n">
        <v>12</v>
      </c>
      <c r="C5750" s="6" t="n">
        <v>0.64298</v>
      </c>
      <c r="D5750" s="6" t="n">
        <v>0.62357</v>
      </c>
      <c r="E5750" s="6">
        <f>C5750*sel_scale</f>
        <v/>
      </c>
      <c r="F5750" s="6">
        <f>IF(AND(B5750&gt;=10,B5750&lt;=14),sel_ev_daily*sel_dayshare/5,IF(OR(B5750&gt;=22,B5750&lt;=5),sel_ev_daily*(1-sel_dayshare)/8,0))</f>
        <v/>
      </c>
    </row>
    <row r="5751">
      <c r="A5751" s="6" t="inlineStr">
        <is>
          <t>2013-02-25</t>
        </is>
      </c>
      <c r="B5751" s="6" t="n">
        <v>13</v>
      </c>
      <c r="C5751" s="6" t="n">
        <v>0.74266</v>
      </c>
      <c r="D5751" s="6" t="n">
        <v>0.64127</v>
      </c>
      <c r="E5751" s="6">
        <f>C5751*sel_scale</f>
        <v/>
      </c>
      <c r="F5751" s="6">
        <f>IF(AND(B5751&gt;=10,B5751&lt;=14),sel_ev_daily*sel_dayshare/5,IF(OR(B5751&gt;=22,B5751&lt;=5),sel_ev_daily*(1-sel_dayshare)/8,0))</f>
        <v/>
      </c>
    </row>
    <row r="5752">
      <c r="A5752" s="6" t="inlineStr">
        <is>
          <t>2013-02-25</t>
        </is>
      </c>
      <c r="B5752" s="6" t="n">
        <v>14</v>
      </c>
      <c r="C5752" s="6" t="n">
        <v>0.75551</v>
      </c>
      <c r="D5752" s="6" t="n">
        <v>0.61237</v>
      </c>
      <c r="E5752" s="6">
        <f>C5752*sel_scale</f>
        <v/>
      </c>
      <c r="F5752" s="6">
        <f>IF(AND(B5752&gt;=10,B5752&lt;=14),sel_ev_daily*sel_dayshare/5,IF(OR(B5752&gt;=22,B5752&lt;=5),sel_ev_daily*(1-sel_dayshare)/8,0))</f>
        <v/>
      </c>
    </row>
    <row r="5753">
      <c r="A5753" s="6" t="inlineStr">
        <is>
          <t>2013-02-25</t>
        </is>
      </c>
      <c r="B5753" s="6" t="n">
        <v>15</v>
      </c>
      <c r="C5753" s="6" t="n">
        <v>0.81495</v>
      </c>
      <c r="D5753" s="6" t="n">
        <v>0.4896</v>
      </c>
      <c r="E5753" s="6">
        <f>C5753*sel_scale</f>
        <v/>
      </c>
      <c r="F5753" s="6">
        <f>IF(AND(B5753&gt;=10,B5753&lt;=14),sel_ev_daily*sel_dayshare/5,IF(OR(B5753&gt;=22,B5753&lt;=5),sel_ev_daily*(1-sel_dayshare)/8,0))</f>
        <v/>
      </c>
    </row>
    <row r="5754">
      <c r="A5754" s="6" t="inlineStr">
        <is>
          <t>2013-02-25</t>
        </is>
      </c>
      <c r="B5754" s="6" t="n">
        <v>16</v>
      </c>
      <c r="C5754" s="6" t="n">
        <v>0.93641</v>
      </c>
      <c r="D5754" s="6" t="n">
        <v>0.38328</v>
      </c>
      <c r="E5754" s="6">
        <f>C5754*sel_scale</f>
        <v/>
      </c>
      <c r="F5754" s="6">
        <f>IF(AND(B5754&gt;=10,B5754&lt;=14),sel_ev_daily*sel_dayshare/5,IF(OR(B5754&gt;=22,B5754&lt;=5),sel_ev_daily*(1-sel_dayshare)/8,0))</f>
        <v/>
      </c>
    </row>
    <row r="5755">
      <c r="A5755" s="6" t="inlineStr">
        <is>
          <t>2013-02-25</t>
        </is>
      </c>
      <c r="B5755" s="6" t="n">
        <v>17</v>
      </c>
      <c r="C5755" s="6" t="n">
        <v>1.07334</v>
      </c>
      <c r="D5755" s="6" t="n">
        <v>0.16707</v>
      </c>
      <c r="E5755" s="6">
        <f>C5755*sel_scale</f>
        <v/>
      </c>
      <c r="F5755" s="6">
        <f>IF(AND(B5755&gt;=10,B5755&lt;=14),sel_ev_daily*sel_dayshare/5,IF(OR(B5755&gt;=22,B5755&lt;=5),sel_ev_daily*(1-sel_dayshare)/8,0))</f>
        <v/>
      </c>
    </row>
    <row r="5756">
      <c r="A5756" s="6" t="inlineStr">
        <is>
          <t>2013-02-25</t>
        </is>
      </c>
      <c r="B5756" s="6" t="n">
        <v>18</v>
      </c>
      <c r="C5756" s="6" t="n">
        <v>1.0584</v>
      </c>
      <c r="D5756" s="6" t="n">
        <v>0.04908</v>
      </c>
      <c r="E5756" s="6">
        <f>C5756*sel_scale</f>
        <v/>
      </c>
      <c r="F5756" s="6">
        <f>IF(AND(B5756&gt;=10,B5756&lt;=14),sel_ev_daily*sel_dayshare/5,IF(OR(B5756&gt;=22,B5756&lt;=5),sel_ev_daily*(1-sel_dayshare)/8,0))</f>
        <v/>
      </c>
    </row>
    <row r="5757">
      <c r="A5757" s="6" t="inlineStr">
        <is>
          <t>2013-02-25</t>
        </is>
      </c>
      <c r="B5757" s="6" t="n">
        <v>19</v>
      </c>
      <c r="C5757" s="6" t="n">
        <v>0.95951</v>
      </c>
      <c r="D5757" s="6" t="n">
        <v>0.00115</v>
      </c>
      <c r="E5757" s="6">
        <f>C5757*sel_scale</f>
        <v/>
      </c>
      <c r="F5757" s="6">
        <f>IF(AND(B5757&gt;=10,B5757&lt;=14),sel_ev_daily*sel_dayshare/5,IF(OR(B5757&gt;=22,B5757&lt;=5),sel_ev_daily*(1-sel_dayshare)/8,0))</f>
        <v/>
      </c>
    </row>
    <row r="5758">
      <c r="A5758" s="6" t="inlineStr">
        <is>
          <t>2013-02-25</t>
        </is>
      </c>
      <c r="B5758" s="6" t="n">
        <v>20</v>
      </c>
      <c r="C5758" s="6" t="n">
        <v>1.06615</v>
      </c>
      <c r="D5758" s="6" t="n">
        <v>0.00014</v>
      </c>
      <c r="E5758" s="6">
        <f>C5758*sel_scale</f>
        <v/>
      </c>
      <c r="F5758" s="6">
        <f>IF(AND(B5758&gt;=10,B5758&lt;=14),sel_ev_daily*sel_dayshare/5,IF(OR(B5758&gt;=22,B5758&lt;=5),sel_ev_daily*(1-sel_dayshare)/8,0))</f>
        <v/>
      </c>
    </row>
    <row r="5759">
      <c r="A5759" s="6" t="inlineStr">
        <is>
          <t>2013-02-25</t>
        </is>
      </c>
      <c r="B5759" s="6" t="n">
        <v>21</v>
      </c>
      <c r="C5759" s="6" t="n">
        <v>0.92149</v>
      </c>
      <c r="D5759" s="6" t="n">
        <v>5e-05</v>
      </c>
      <c r="E5759" s="6">
        <f>C5759*sel_scale</f>
        <v/>
      </c>
      <c r="F5759" s="6">
        <f>IF(AND(B5759&gt;=10,B5759&lt;=14),sel_ev_daily*sel_dayshare/5,IF(OR(B5759&gt;=22,B5759&lt;=5),sel_ev_daily*(1-sel_dayshare)/8,0))</f>
        <v/>
      </c>
    </row>
    <row r="5760">
      <c r="A5760" s="6" t="inlineStr">
        <is>
          <t>2013-02-25</t>
        </is>
      </c>
      <c r="B5760" s="6" t="n">
        <v>22</v>
      </c>
      <c r="C5760" s="6" t="n">
        <v>0.83061</v>
      </c>
      <c r="D5760" s="6" t="n">
        <v>0.00014</v>
      </c>
      <c r="E5760" s="6">
        <f>C5760*sel_scale</f>
        <v/>
      </c>
      <c r="F5760" s="6">
        <f>IF(AND(B5760&gt;=10,B5760&lt;=14),sel_ev_daily*sel_dayshare/5,IF(OR(B5760&gt;=22,B5760&lt;=5),sel_ev_daily*(1-sel_dayshare)/8,0))</f>
        <v/>
      </c>
    </row>
    <row r="5761">
      <c r="A5761" s="6" t="inlineStr">
        <is>
          <t>2013-02-25</t>
        </is>
      </c>
      <c r="B5761" s="6" t="n">
        <v>23</v>
      </c>
      <c r="C5761" s="6" t="n">
        <v>0.75219</v>
      </c>
      <c r="D5761" s="6" t="n">
        <v>0.0001</v>
      </c>
      <c r="E5761" s="6">
        <f>C5761*sel_scale</f>
        <v/>
      </c>
      <c r="F5761" s="6">
        <f>IF(AND(B5761&gt;=10,B5761&lt;=14),sel_ev_daily*sel_dayshare/5,IF(OR(B5761&gt;=22,B5761&lt;=5),sel_ev_daily*(1-sel_dayshare)/8,0))</f>
        <v/>
      </c>
    </row>
    <row r="5762">
      <c r="A5762" s="6" t="inlineStr">
        <is>
          <t>2013-02-26</t>
        </is>
      </c>
      <c r="B5762" s="6" t="n">
        <v>0</v>
      </c>
      <c r="C5762" s="6" t="n">
        <v>0.77825</v>
      </c>
      <c r="D5762" s="6" t="n">
        <v>6e-05</v>
      </c>
      <c r="E5762" s="6">
        <f>C5762*sel_scale</f>
        <v/>
      </c>
      <c r="F5762" s="6">
        <f>IF(AND(B5762&gt;=10,B5762&lt;=14),sel_ev_daily*sel_dayshare/5,IF(OR(B5762&gt;=22,B5762&lt;=5),sel_ev_daily*(1-sel_dayshare)/8,0))</f>
        <v/>
      </c>
    </row>
    <row r="5763">
      <c r="A5763" s="6" t="inlineStr">
        <is>
          <t>2013-02-26</t>
        </is>
      </c>
      <c r="B5763" s="6" t="n">
        <v>1</v>
      </c>
      <c r="C5763" s="6" t="n">
        <v>0.78696</v>
      </c>
      <c r="D5763" s="6" t="n">
        <v>6e-05</v>
      </c>
      <c r="E5763" s="6">
        <f>C5763*sel_scale</f>
        <v/>
      </c>
      <c r="F5763" s="6">
        <f>IF(AND(B5763&gt;=10,B5763&lt;=14),sel_ev_daily*sel_dayshare/5,IF(OR(B5763&gt;=22,B5763&lt;=5),sel_ev_daily*(1-sel_dayshare)/8,0))</f>
        <v/>
      </c>
    </row>
    <row r="5764">
      <c r="A5764" s="6" t="inlineStr">
        <is>
          <t>2013-02-26</t>
        </is>
      </c>
      <c r="B5764" s="6" t="n">
        <v>2</v>
      </c>
      <c r="C5764" s="6" t="n">
        <v>0.49616</v>
      </c>
      <c r="D5764" s="6" t="n">
        <v>0.00011</v>
      </c>
      <c r="E5764" s="6">
        <f>C5764*sel_scale</f>
        <v/>
      </c>
      <c r="F5764" s="6">
        <f>IF(AND(B5764&gt;=10,B5764&lt;=14),sel_ev_daily*sel_dayshare/5,IF(OR(B5764&gt;=22,B5764&lt;=5),sel_ev_daily*(1-sel_dayshare)/8,0))</f>
        <v/>
      </c>
    </row>
    <row r="5765">
      <c r="A5765" s="6" t="inlineStr">
        <is>
          <t>2013-02-26</t>
        </is>
      </c>
      <c r="B5765" s="6" t="n">
        <v>3</v>
      </c>
      <c r="C5765" s="6" t="n">
        <v>0.41501</v>
      </c>
      <c r="D5765" s="6" t="n">
        <v>0.0001</v>
      </c>
      <c r="E5765" s="6">
        <f>C5765*sel_scale</f>
        <v/>
      </c>
      <c r="F5765" s="6">
        <f>IF(AND(B5765&gt;=10,B5765&lt;=14),sel_ev_daily*sel_dayshare/5,IF(OR(B5765&gt;=22,B5765&lt;=5),sel_ev_daily*(1-sel_dayshare)/8,0))</f>
        <v/>
      </c>
    </row>
    <row r="5766">
      <c r="A5766" s="6" t="inlineStr">
        <is>
          <t>2013-02-26</t>
        </is>
      </c>
      <c r="B5766" s="6" t="n">
        <v>4</v>
      </c>
      <c r="C5766" s="6" t="n">
        <v>0.40887</v>
      </c>
      <c r="D5766" s="6" t="n">
        <v>3e-05</v>
      </c>
      <c r="E5766" s="6">
        <f>C5766*sel_scale</f>
        <v/>
      </c>
      <c r="F5766" s="6">
        <f>IF(AND(B5766&gt;=10,B5766&lt;=14),sel_ev_daily*sel_dayshare/5,IF(OR(B5766&gt;=22,B5766&lt;=5),sel_ev_daily*(1-sel_dayshare)/8,0))</f>
        <v/>
      </c>
    </row>
    <row r="5767">
      <c r="A5767" s="6" t="inlineStr">
        <is>
          <t>2013-02-26</t>
        </is>
      </c>
      <c r="B5767" s="6" t="n">
        <v>5</v>
      </c>
      <c r="C5767" s="6" t="n">
        <v>0.43897</v>
      </c>
      <c r="D5767" s="6" t="n">
        <v>4e-05</v>
      </c>
      <c r="E5767" s="6">
        <f>C5767*sel_scale</f>
        <v/>
      </c>
      <c r="F5767" s="6">
        <f>IF(AND(B5767&gt;=10,B5767&lt;=14),sel_ev_daily*sel_dayshare/5,IF(OR(B5767&gt;=22,B5767&lt;=5),sel_ev_daily*(1-sel_dayshare)/8,0))</f>
        <v/>
      </c>
    </row>
    <row r="5768">
      <c r="A5768" s="6" t="inlineStr">
        <is>
          <t>2013-02-26</t>
        </is>
      </c>
      <c r="B5768" s="6" t="n">
        <v>6</v>
      </c>
      <c r="C5768" s="6" t="n">
        <v>0.56833</v>
      </c>
      <c r="D5768" s="6" t="n">
        <v>0.00034</v>
      </c>
      <c r="E5768" s="6">
        <f>C5768*sel_scale</f>
        <v/>
      </c>
      <c r="F5768" s="6">
        <f>IF(AND(B5768&gt;=10,B5768&lt;=14),sel_ev_daily*sel_dayshare/5,IF(OR(B5768&gt;=22,B5768&lt;=5),sel_ev_daily*(1-sel_dayshare)/8,0))</f>
        <v/>
      </c>
    </row>
    <row r="5769">
      <c r="A5769" s="6" t="inlineStr">
        <is>
          <t>2013-02-26</t>
        </is>
      </c>
      <c r="B5769" s="6" t="n">
        <v>7</v>
      </c>
      <c r="C5769" s="6" t="n">
        <v>0.62165</v>
      </c>
      <c r="D5769" s="6" t="n">
        <v>0.04872</v>
      </c>
      <c r="E5769" s="6">
        <f>C5769*sel_scale</f>
        <v/>
      </c>
      <c r="F5769" s="6">
        <f>IF(AND(B5769&gt;=10,B5769&lt;=14),sel_ev_daily*sel_dayshare/5,IF(OR(B5769&gt;=22,B5769&lt;=5),sel_ev_daily*(1-sel_dayshare)/8,0))</f>
        <v/>
      </c>
    </row>
    <row r="5770">
      <c r="A5770" s="6" t="inlineStr">
        <is>
          <t>2013-02-26</t>
        </is>
      </c>
      <c r="B5770" s="6" t="n">
        <v>8</v>
      </c>
      <c r="C5770" s="6" t="n">
        <v>0.57403</v>
      </c>
      <c r="D5770" s="6" t="n">
        <v>0.19211</v>
      </c>
      <c r="E5770" s="6">
        <f>C5770*sel_scale</f>
        <v/>
      </c>
      <c r="F5770" s="6">
        <f>IF(AND(B5770&gt;=10,B5770&lt;=14),sel_ev_daily*sel_dayshare/5,IF(OR(B5770&gt;=22,B5770&lt;=5),sel_ev_daily*(1-sel_dayshare)/8,0))</f>
        <v/>
      </c>
    </row>
    <row r="5771">
      <c r="A5771" s="6" t="inlineStr">
        <is>
          <t>2013-02-26</t>
        </is>
      </c>
      <c r="B5771" s="6" t="n">
        <v>9</v>
      </c>
      <c r="C5771" s="6" t="n">
        <v>0.50382</v>
      </c>
      <c r="D5771" s="6" t="n">
        <v>0.36847</v>
      </c>
      <c r="E5771" s="6">
        <f>C5771*sel_scale</f>
        <v/>
      </c>
      <c r="F5771" s="6">
        <f>IF(AND(B5771&gt;=10,B5771&lt;=14),sel_ev_daily*sel_dayshare/5,IF(OR(B5771&gt;=22,B5771&lt;=5),sel_ev_daily*(1-sel_dayshare)/8,0))</f>
        <v/>
      </c>
    </row>
    <row r="5772">
      <c r="A5772" s="6" t="inlineStr">
        <is>
          <t>2013-02-26</t>
        </is>
      </c>
      <c r="B5772" s="6" t="n">
        <v>10</v>
      </c>
      <c r="C5772" s="6" t="n">
        <v>0.52532</v>
      </c>
      <c r="D5772" s="6" t="n">
        <v>0.5011</v>
      </c>
      <c r="E5772" s="6">
        <f>C5772*sel_scale</f>
        <v/>
      </c>
      <c r="F5772" s="6">
        <f>IF(AND(B5772&gt;=10,B5772&lt;=14),sel_ev_daily*sel_dayshare/5,IF(OR(B5772&gt;=22,B5772&lt;=5),sel_ev_daily*(1-sel_dayshare)/8,0))</f>
        <v/>
      </c>
    </row>
    <row r="5773">
      <c r="A5773" s="6" t="inlineStr">
        <is>
          <t>2013-02-26</t>
        </is>
      </c>
      <c r="B5773" s="6" t="n">
        <v>11</v>
      </c>
      <c r="C5773" s="6" t="n">
        <v>0.55114</v>
      </c>
      <c r="D5773" s="6" t="n">
        <v>0.53629</v>
      </c>
      <c r="E5773" s="6">
        <f>C5773*sel_scale</f>
        <v/>
      </c>
      <c r="F5773" s="6">
        <f>IF(AND(B5773&gt;=10,B5773&lt;=14),sel_ev_daily*sel_dayshare/5,IF(OR(B5773&gt;=22,B5773&lt;=5),sel_ev_daily*(1-sel_dayshare)/8,0))</f>
        <v/>
      </c>
    </row>
    <row r="5774">
      <c r="A5774" s="6" t="inlineStr">
        <is>
          <t>2013-02-26</t>
        </is>
      </c>
      <c r="B5774" s="6" t="n">
        <v>12</v>
      </c>
      <c r="C5774" s="6" t="n">
        <v>0.58952</v>
      </c>
      <c r="D5774" s="6" t="n">
        <v>0.57559</v>
      </c>
      <c r="E5774" s="6">
        <f>C5774*sel_scale</f>
        <v/>
      </c>
      <c r="F5774" s="6">
        <f>IF(AND(B5774&gt;=10,B5774&lt;=14),sel_ev_daily*sel_dayshare/5,IF(OR(B5774&gt;=22,B5774&lt;=5),sel_ev_daily*(1-sel_dayshare)/8,0))</f>
        <v/>
      </c>
    </row>
    <row r="5775">
      <c r="A5775" s="6" t="inlineStr">
        <is>
          <t>2013-02-26</t>
        </is>
      </c>
      <c r="B5775" s="6" t="n">
        <v>13</v>
      </c>
      <c r="C5775" s="6" t="n">
        <v>0.58411</v>
      </c>
      <c r="D5775" s="6" t="n">
        <v>0.53276</v>
      </c>
      <c r="E5775" s="6">
        <f>C5775*sel_scale</f>
        <v/>
      </c>
      <c r="F5775" s="6">
        <f>IF(AND(B5775&gt;=10,B5775&lt;=14),sel_ev_daily*sel_dayshare/5,IF(OR(B5775&gt;=22,B5775&lt;=5),sel_ev_daily*(1-sel_dayshare)/8,0))</f>
        <v/>
      </c>
    </row>
    <row r="5776">
      <c r="A5776" s="6" t="inlineStr">
        <is>
          <t>2013-02-26</t>
        </is>
      </c>
      <c r="B5776" s="6" t="n">
        <v>14</v>
      </c>
      <c r="C5776" s="6" t="n">
        <v>0.54909</v>
      </c>
      <c r="D5776" s="6" t="n">
        <v>0.54713</v>
      </c>
      <c r="E5776" s="6">
        <f>C5776*sel_scale</f>
        <v/>
      </c>
      <c r="F5776" s="6">
        <f>IF(AND(B5776&gt;=10,B5776&lt;=14),sel_ev_daily*sel_dayshare/5,IF(OR(B5776&gt;=22,B5776&lt;=5),sel_ev_daily*(1-sel_dayshare)/8,0))</f>
        <v/>
      </c>
    </row>
    <row r="5777">
      <c r="A5777" s="6" t="inlineStr">
        <is>
          <t>2013-02-26</t>
        </is>
      </c>
      <c r="B5777" s="6" t="n">
        <v>15</v>
      </c>
      <c r="C5777" s="6" t="n">
        <v>0.5684399999999999</v>
      </c>
      <c r="D5777" s="6" t="n">
        <v>0.45211</v>
      </c>
      <c r="E5777" s="6">
        <f>C5777*sel_scale</f>
        <v/>
      </c>
      <c r="F5777" s="6">
        <f>IF(AND(B5777&gt;=10,B5777&lt;=14),sel_ev_daily*sel_dayshare/5,IF(OR(B5777&gt;=22,B5777&lt;=5),sel_ev_daily*(1-sel_dayshare)/8,0))</f>
        <v/>
      </c>
    </row>
    <row r="5778">
      <c r="A5778" s="6" t="inlineStr">
        <is>
          <t>2013-02-26</t>
        </is>
      </c>
      <c r="B5778" s="6" t="n">
        <v>16</v>
      </c>
      <c r="C5778" s="6" t="n">
        <v>0.64094</v>
      </c>
      <c r="D5778" s="6" t="n">
        <v>0.24419</v>
      </c>
      <c r="E5778" s="6">
        <f>C5778*sel_scale</f>
        <v/>
      </c>
      <c r="F5778" s="6">
        <f>IF(AND(B5778&gt;=10,B5778&lt;=14),sel_ev_daily*sel_dayshare/5,IF(OR(B5778&gt;=22,B5778&lt;=5),sel_ev_daily*(1-sel_dayshare)/8,0))</f>
        <v/>
      </c>
    </row>
    <row r="5779">
      <c r="A5779" s="6" t="inlineStr">
        <is>
          <t>2013-02-26</t>
        </is>
      </c>
      <c r="B5779" s="6" t="n">
        <v>17</v>
      </c>
      <c r="C5779" s="6" t="n">
        <v>0.75099</v>
      </c>
      <c r="D5779" s="6" t="n">
        <v>0.1363</v>
      </c>
      <c r="E5779" s="6">
        <f>C5779*sel_scale</f>
        <v/>
      </c>
      <c r="F5779" s="6">
        <f>IF(AND(B5779&gt;=10,B5779&lt;=14),sel_ev_daily*sel_dayshare/5,IF(OR(B5779&gt;=22,B5779&lt;=5),sel_ev_daily*(1-sel_dayshare)/8,0))</f>
        <v/>
      </c>
    </row>
    <row r="5780">
      <c r="A5780" s="6" t="inlineStr">
        <is>
          <t>2013-02-26</t>
        </is>
      </c>
      <c r="B5780" s="6" t="n">
        <v>18</v>
      </c>
      <c r="C5780" s="6" t="n">
        <v>0.81736</v>
      </c>
      <c r="D5780" s="6" t="n">
        <v>0.04615</v>
      </c>
      <c r="E5780" s="6">
        <f>C5780*sel_scale</f>
        <v/>
      </c>
      <c r="F5780" s="6">
        <f>IF(AND(B5780&gt;=10,B5780&lt;=14),sel_ev_daily*sel_dayshare/5,IF(OR(B5780&gt;=22,B5780&lt;=5),sel_ev_daily*(1-sel_dayshare)/8,0))</f>
        <v/>
      </c>
    </row>
    <row r="5781">
      <c r="A5781" s="6" t="inlineStr">
        <is>
          <t>2013-02-26</t>
        </is>
      </c>
      <c r="B5781" s="6" t="n">
        <v>19</v>
      </c>
      <c r="C5781" s="6" t="n">
        <v>0.83691</v>
      </c>
      <c r="D5781" s="6" t="n">
        <v>0.00221</v>
      </c>
      <c r="E5781" s="6">
        <f>C5781*sel_scale</f>
        <v/>
      </c>
      <c r="F5781" s="6">
        <f>IF(AND(B5781&gt;=10,B5781&lt;=14),sel_ev_daily*sel_dayshare/5,IF(OR(B5781&gt;=22,B5781&lt;=5),sel_ev_daily*(1-sel_dayshare)/8,0))</f>
        <v/>
      </c>
    </row>
    <row r="5782">
      <c r="A5782" s="6" t="inlineStr">
        <is>
          <t>2013-02-26</t>
        </is>
      </c>
      <c r="B5782" s="6" t="n">
        <v>20</v>
      </c>
      <c r="C5782" s="6" t="n">
        <v>0.85073</v>
      </c>
      <c r="D5782" s="6" t="n">
        <v>6.999999999999999e-05</v>
      </c>
      <c r="E5782" s="6">
        <f>C5782*sel_scale</f>
        <v/>
      </c>
      <c r="F5782" s="6">
        <f>IF(AND(B5782&gt;=10,B5782&lt;=14),sel_ev_daily*sel_dayshare/5,IF(OR(B5782&gt;=22,B5782&lt;=5),sel_ev_daily*(1-sel_dayshare)/8,0))</f>
        <v/>
      </c>
    </row>
    <row r="5783">
      <c r="A5783" s="6" t="inlineStr">
        <is>
          <t>2013-02-26</t>
        </is>
      </c>
      <c r="B5783" s="6" t="n">
        <v>21</v>
      </c>
      <c r="C5783" s="6" t="n">
        <v>0.79963</v>
      </c>
      <c r="D5783" s="6" t="n">
        <v>4e-05</v>
      </c>
      <c r="E5783" s="6">
        <f>C5783*sel_scale</f>
        <v/>
      </c>
      <c r="F5783" s="6">
        <f>IF(AND(B5783&gt;=10,B5783&lt;=14),sel_ev_daily*sel_dayshare/5,IF(OR(B5783&gt;=22,B5783&lt;=5),sel_ev_daily*(1-sel_dayshare)/8,0))</f>
        <v/>
      </c>
    </row>
    <row r="5784">
      <c r="A5784" s="6" t="inlineStr">
        <is>
          <t>2013-02-26</t>
        </is>
      </c>
      <c r="B5784" s="6" t="n">
        <v>22</v>
      </c>
      <c r="C5784" s="6" t="n">
        <v>0.72283</v>
      </c>
      <c r="D5784" s="6" t="n">
        <v>5e-05</v>
      </c>
      <c r="E5784" s="6">
        <f>C5784*sel_scale</f>
        <v/>
      </c>
      <c r="F5784" s="6">
        <f>IF(AND(B5784&gt;=10,B5784&lt;=14),sel_ev_daily*sel_dayshare/5,IF(OR(B5784&gt;=22,B5784&lt;=5),sel_ev_daily*(1-sel_dayshare)/8,0))</f>
        <v/>
      </c>
    </row>
    <row r="5785">
      <c r="A5785" s="6" t="inlineStr">
        <is>
          <t>2013-02-26</t>
        </is>
      </c>
      <c r="B5785" s="6" t="n">
        <v>23</v>
      </c>
      <c r="C5785" s="6" t="n">
        <v>0.72158</v>
      </c>
      <c r="D5785" s="6" t="n">
        <v>0.00011</v>
      </c>
      <c r="E5785" s="6">
        <f>C5785*sel_scale</f>
        <v/>
      </c>
      <c r="F5785" s="6">
        <f>IF(AND(B5785&gt;=10,B5785&lt;=14),sel_ev_daily*sel_dayshare/5,IF(OR(B5785&gt;=22,B5785&lt;=5),sel_ev_daily*(1-sel_dayshare)/8,0))</f>
        <v/>
      </c>
    </row>
    <row r="5786">
      <c r="A5786" s="6" t="inlineStr">
        <is>
          <t>2013-02-27</t>
        </is>
      </c>
      <c r="B5786" s="6" t="n">
        <v>0</v>
      </c>
      <c r="C5786" s="6" t="n">
        <v>0.7818000000000001</v>
      </c>
      <c r="D5786" s="6" t="n">
        <v>6e-05</v>
      </c>
      <c r="E5786" s="6">
        <f>C5786*sel_scale</f>
        <v/>
      </c>
      <c r="F5786" s="6">
        <f>IF(AND(B5786&gt;=10,B5786&lt;=14),sel_ev_daily*sel_dayshare/5,IF(OR(B5786&gt;=22,B5786&lt;=5),sel_ev_daily*(1-sel_dayshare)/8,0))</f>
        <v/>
      </c>
    </row>
    <row r="5787">
      <c r="A5787" s="6" t="inlineStr">
        <is>
          <t>2013-02-27</t>
        </is>
      </c>
      <c r="B5787" s="6" t="n">
        <v>1</v>
      </c>
      <c r="C5787" s="6" t="n">
        <v>0.73336</v>
      </c>
      <c r="D5787" s="6" t="n">
        <v>0.00011</v>
      </c>
      <c r="E5787" s="6">
        <f>C5787*sel_scale</f>
        <v/>
      </c>
      <c r="F5787" s="6">
        <f>IF(AND(B5787&gt;=10,B5787&lt;=14),sel_ev_daily*sel_dayshare/5,IF(OR(B5787&gt;=22,B5787&lt;=5),sel_ev_daily*(1-sel_dayshare)/8,0))</f>
        <v/>
      </c>
    </row>
    <row r="5788">
      <c r="A5788" s="6" t="inlineStr">
        <is>
          <t>2013-02-27</t>
        </is>
      </c>
      <c r="B5788" s="6" t="n">
        <v>2</v>
      </c>
      <c r="C5788" s="6" t="n">
        <v>0.51088</v>
      </c>
      <c r="D5788" s="6" t="n">
        <v>6e-05</v>
      </c>
      <c r="E5788" s="6">
        <f>C5788*sel_scale</f>
        <v/>
      </c>
      <c r="F5788" s="6">
        <f>IF(AND(B5788&gt;=10,B5788&lt;=14),sel_ev_daily*sel_dayshare/5,IF(OR(B5788&gt;=22,B5788&lt;=5),sel_ev_daily*(1-sel_dayshare)/8,0))</f>
        <v/>
      </c>
    </row>
    <row r="5789">
      <c r="A5789" s="6" t="inlineStr">
        <is>
          <t>2013-02-27</t>
        </is>
      </c>
      <c r="B5789" s="6" t="n">
        <v>3</v>
      </c>
      <c r="C5789" s="6" t="n">
        <v>0.39047</v>
      </c>
      <c r="D5789" s="6" t="n">
        <v>1e-05</v>
      </c>
      <c r="E5789" s="6">
        <f>C5789*sel_scale</f>
        <v/>
      </c>
      <c r="F5789" s="6">
        <f>IF(AND(B5789&gt;=10,B5789&lt;=14),sel_ev_daily*sel_dayshare/5,IF(OR(B5789&gt;=22,B5789&lt;=5),sel_ev_daily*(1-sel_dayshare)/8,0))</f>
        <v/>
      </c>
    </row>
    <row r="5790">
      <c r="A5790" s="6" t="inlineStr">
        <is>
          <t>2013-02-27</t>
        </is>
      </c>
      <c r="B5790" s="6" t="n">
        <v>4</v>
      </c>
      <c r="C5790" s="6" t="n">
        <v>0.40778</v>
      </c>
      <c r="D5790" s="6" t="n">
        <v>3e-05</v>
      </c>
      <c r="E5790" s="6">
        <f>C5790*sel_scale</f>
        <v/>
      </c>
      <c r="F5790" s="6">
        <f>IF(AND(B5790&gt;=10,B5790&lt;=14),sel_ev_daily*sel_dayshare/5,IF(OR(B5790&gt;=22,B5790&lt;=5),sel_ev_daily*(1-sel_dayshare)/8,0))</f>
        <v/>
      </c>
    </row>
    <row r="5791">
      <c r="A5791" s="6" t="inlineStr">
        <is>
          <t>2013-02-27</t>
        </is>
      </c>
      <c r="B5791" s="6" t="n">
        <v>5</v>
      </c>
      <c r="C5791" s="6" t="n">
        <v>0.41741</v>
      </c>
      <c r="D5791" s="6" t="n">
        <v>6e-05</v>
      </c>
      <c r="E5791" s="6">
        <f>C5791*sel_scale</f>
        <v/>
      </c>
      <c r="F5791" s="6">
        <f>IF(AND(B5791&gt;=10,B5791&lt;=14),sel_ev_daily*sel_dayshare/5,IF(OR(B5791&gt;=22,B5791&lt;=5),sel_ev_daily*(1-sel_dayshare)/8,0))</f>
        <v/>
      </c>
    </row>
    <row r="5792">
      <c r="A5792" s="6" t="inlineStr">
        <is>
          <t>2013-02-27</t>
        </is>
      </c>
      <c r="B5792" s="6" t="n">
        <v>6</v>
      </c>
      <c r="C5792" s="6" t="n">
        <v>0.5724399999999999</v>
      </c>
      <c r="D5792" s="6" t="n">
        <v>0.00016</v>
      </c>
      <c r="E5792" s="6">
        <f>C5792*sel_scale</f>
        <v/>
      </c>
      <c r="F5792" s="6">
        <f>IF(AND(B5792&gt;=10,B5792&lt;=14),sel_ev_daily*sel_dayshare/5,IF(OR(B5792&gt;=22,B5792&lt;=5),sel_ev_daily*(1-sel_dayshare)/8,0))</f>
        <v/>
      </c>
    </row>
    <row r="5793">
      <c r="A5793" s="6" t="inlineStr">
        <is>
          <t>2013-02-27</t>
        </is>
      </c>
      <c r="B5793" s="6" t="n">
        <v>7</v>
      </c>
      <c r="C5793" s="6" t="n">
        <v>0.63248</v>
      </c>
      <c r="D5793" s="6" t="n">
        <v>0.03619</v>
      </c>
      <c r="E5793" s="6">
        <f>C5793*sel_scale</f>
        <v/>
      </c>
      <c r="F5793" s="6">
        <f>IF(AND(B5793&gt;=10,B5793&lt;=14),sel_ev_daily*sel_dayshare/5,IF(OR(B5793&gt;=22,B5793&lt;=5),sel_ev_daily*(1-sel_dayshare)/8,0))</f>
        <v/>
      </c>
    </row>
    <row r="5794">
      <c r="A5794" s="6" t="inlineStr">
        <is>
          <t>2013-02-27</t>
        </is>
      </c>
      <c r="B5794" s="6" t="n">
        <v>8</v>
      </c>
      <c r="C5794" s="6" t="n">
        <v>0.5709</v>
      </c>
      <c r="D5794" s="6" t="n">
        <v>0.15529</v>
      </c>
      <c r="E5794" s="6">
        <f>C5794*sel_scale</f>
        <v/>
      </c>
      <c r="F5794" s="6">
        <f>IF(AND(B5794&gt;=10,B5794&lt;=14),sel_ev_daily*sel_dayshare/5,IF(OR(B5794&gt;=22,B5794&lt;=5),sel_ev_daily*(1-sel_dayshare)/8,0))</f>
        <v/>
      </c>
    </row>
    <row r="5795">
      <c r="A5795" s="6" t="inlineStr">
        <is>
          <t>2013-02-27</t>
        </is>
      </c>
      <c r="B5795" s="6" t="n">
        <v>9</v>
      </c>
      <c r="C5795" s="6" t="n">
        <v>0.50709</v>
      </c>
      <c r="D5795" s="6" t="n">
        <v>0.2878</v>
      </c>
      <c r="E5795" s="6">
        <f>C5795*sel_scale</f>
        <v/>
      </c>
      <c r="F5795" s="6">
        <f>IF(AND(B5795&gt;=10,B5795&lt;=14),sel_ev_daily*sel_dayshare/5,IF(OR(B5795&gt;=22,B5795&lt;=5),sel_ev_daily*(1-sel_dayshare)/8,0))</f>
        <v/>
      </c>
    </row>
    <row r="5796">
      <c r="A5796" s="6" t="inlineStr">
        <is>
          <t>2013-02-27</t>
        </is>
      </c>
      <c r="B5796" s="6" t="n">
        <v>10</v>
      </c>
      <c r="C5796" s="6" t="n">
        <v>0.50914</v>
      </c>
      <c r="D5796" s="6" t="n">
        <v>0.51769</v>
      </c>
      <c r="E5796" s="6">
        <f>C5796*sel_scale</f>
        <v/>
      </c>
      <c r="F5796" s="6">
        <f>IF(AND(B5796&gt;=10,B5796&lt;=14),sel_ev_daily*sel_dayshare/5,IF(OR(B5796&gt;=22,B5796&lt;=5),sel_ev_daily*(1-sel_dayshare)/8,0))</f>
        <v/>
      </c>
    </row>
    <row r="5797">
      <c r="A5797" s="6" t="inlineStr">
        <is>
          <t>2013-02-27</t>
        </is>
      </c>
      <c r="B5797" s="6" t="n">
        <v>11</v>
      </c>
      <c r="C5797" s="6" t="n">
        <v>0.50863</v>
      </c>
      <c r="D5797" s="6" t="n">
        <v>0.64878</v>
      </c>
      <c r="E5797" s="6">
        <f>C5797*sel_scale</f>
        <v/>
      </c>
      <c r="F5797" s="6">
        <f>IF(AND(B5797&gt;=10,B5797&lt;=14),sel_ev_daily*sel_dayshare/5,IF(OR(B5797&gt;=22,B5797&lt;=5),sel_ev_daily*(1-sel_dayshare)/8,0))</f>
        <v/>
      </c>
    </row>
    <row r="5798">
      <c r="A5798" s="6" t="inlineStr">
        <is>
          <t>2013-02-27</t>
        </is>
      </c>
      <c r="B5798" s="6" t="n">
        <v>12</v>
      </c>
      <c r="C5798" s="6" t="n">
        <v>0.54941</v>
      </c>
      <c r="D5798" s="6" t="n">
        <v>0.72198</v>
      </c>
      <c r="E5798" s="6">
        <f>C5798*sel_scale</f>
        <v/>
      </c>
      <c r="F5798" s="6">
        <f>IF(AND(B5798&gt;=10,B5798&lt;=14),sel_ev_daily*sel_dayshare/5,IF(OR(B5798&gt;=22,B5798&lt;=5),sel_ev_daily*(1-sel_dayshare)/8,0))</f>
        <v/>
      </c>
    </row>
    <row r="5799">
      <c r="A5799" s="6" t="inlineStr">
        <is>
          <t>2013-02-27</t>
        </is>
      </c>
      <c r="B5799" s="6" t="n">
        <v>13</v>
      </c>
      <c r="C5799" s="6" t="n">
        <v>0.57709</v>
      </c>
      <c r="D5799" s="6" t="n">
        <v>0.72871</v>
      </c>
      <c r="E5799" s="6">
        <f>C5799*sel_scale</f>
        <v/>
      </c>
      <c r="F5799" s="6">
        <f>IF(AND(B5799&gt;=10,B5799&lt;=14),sel_ev_daily*sel_dayshare/5,IF(OR(B5799&gt;=22,B5799&lt;=5),sel_ev_daily*(1-sel_dayshare)/8,0))</f>
        <v/>
      </c>
    </row>
    <row r="5800">
      <c r="A5800" s="6" t="inlineStr">
        <is>
          <t>2013-02-27</t>
        </is>
      </c>
      <c r="B5800" s="6" t="n">
        <v>14</v>
      </c>
      <c r="C5800" s="6" t="n">
        <v>0.611</v>
      </c>
      <c r="D5800" s="6" t="n">
        <v>0.66333</v>
      </c>
      <c r="E5800" s="6">
        <f>C5800*sel_scale</f>
        <v/>
      </c>
      <c r="F5800" s="6">
        <f>IF(AND(B5800&gt;=10,B5800&lt;=14),sel_ev_daily*sel_dayshare/5,IF(OR(B5800&gt;=22,B5800&lt;=5),sel_ev_daily*(1-sel_dayshare)/8,0))</f>
        <v/>
      </c>
    </row>
    <row r="5801">
      <c r="A5801" s="6" t="inlineStr">
        <is>
          <t>2013-02-27</t>
        </is>
      </c>
      <c r="B5801" s="6" t="n">
        <v>15</v>
      </c>
      <c r="C5801" s="6" t="n">
        <v>0.63082</v>
      </c>
      <c r="D5801" s="6" t="n">
        <v>0.59158</v>
      </c>
      <c r="E5801" s="6">
        <f>C5801*sel_scale</f>
        <v/>
      </c>
      <c r="F5801" s="6">
        <f>IF(AND(B5801&gt;=10,B5801&lt;=14),sel_ev_daily*sel_dayshare/5,IF(OR(B5801&gt;=22,B5801&lt;=5),sel_ev_daily*(1-sel_dayshare)/8,0))</f>
        <v/>
      </c>
    </row>
    <row r="5802">
      <c r="A5802" s="6" t="inlineStr">
        <is>
          <t>2013-02-27</t>
        </is>
      </c>
      <c r="B5802" s="6" t="n">
        <v>16</v>
      </c>
      <c r="C5802" s="6" t="n">
        <v>0.80396</v>
      </c>
      <c r="D5802" s="6" t="n">
        <v>0.43071</v>
      </c>
      <c r="E5802" s="6">
        <f>C5802*sel_scale</f>
        <v/>
      </c>
      <c r="F5802" s="6">
        <f>IF(AND(B5802&gt;=10,B5802&lt;=14),sel_ev_daily*sel_dayshare/5,IF(OR(B5802&gt;=22,B5802&lt;=5),sel_ev_daily*(1-sel_dayshare)/8,0))</f>
        <v/>
      </c>
    </row>
    <row r="5803">
      <c r="A5803" s="6" t="inlineStr">
        <is>
          <t>2013-02-27</t>
        </is>
      </c>
      <c r="B5803" s="6" t="n">
        <v>17</v>
      </c>
      <c r="C5803" s="6" t="n">
        <v>0.92298</v>
      </c>
      <c r="D5803" s="6" t="n">
        <v>0.17244</v>
      </c>
      <c r="E5803" s="6">
        <f>C5803*sel_scale</f>
        <v/>
      </c>
      <c r="F5803" s="6">
        <f>IF(AND(B5803&gt;=10,B5803&lt;=14),sel_ev_daily*sel_dayshare/5,IF(OR(B5803&gt;=22,B5803&lt;=5),sel_ev_daily*(1-sel_dayshare)/8,0))</f>
        <v/>
      </c>
    </row>
    <row r="5804">
      <c r="A5804" s="6" t="inlineStr">
        <is>
          <t>2013-02-27</t>
        </is>
      </c>
      <c r="B5804" s="6" t="n">
        <v>18</v>
      </c>
      <c r="C5804" s="6" t="n">
        <v>0.94542</v>
      </c>
      <c r="D5804" s="6" t="n">
        <v>0.04723</v>
      </c>
      <c r="E5804" s="6">
        <f>C5804*sel_scale</f>
        <v/>
      </c>
      <c r="F5804" s="6">
        <f>IF(AND(B5804&gt;=10,B5804&lt;=14),sel_ev_daily*sel_dayshare/5,IF(OR(B5804&gt;=22,B5804&lt;=5),sel_ev_daily*(1-sel_dayshare)/8,0))</f>
        <v/>
      </c>
    </row>
    <row r="5805">
      <c r="A5805" s="6" t="inlineStr">
        <is>
          <t>2013-02-27</t>
        </is>
      </c>
      <c r="B5805" s="6" t="n">
        <v>19</v>
      </c>
      <c r="C5805" s="6" t="n">
        <v>0.90557</v>
      </c>
      <c r="D5805" s="6" t="n">
        <v>0.00174</v>
      </c>
      <c r="E5805" s="6">
        <f>C5805*sel_scale</f>
        <v/>
      </c>
      <c r="F5805" s="6">
        <f>IF(AND(B5805&gt;=10,B5805&lt;=14),sel_ev_daily*sel_dayshare/5,IF(OR(B5805&gt;=22,B5805&lt;=5),sel_ev_daily*(1-sel_dayshare)/8,0))</f>
        <v/>
      </c>
    </row>
    <row r="5806">
      <c r="A5806" s="6" t="inlineStr">
        <is>
          <t>2013-02-27</t>
        </is>
      </c>
      <c r="B5806" s="6" t="n">
        <v>20</v>
      </c>
      <c r="C5806" s="6" t="n">
        <v>0.9044</v>
      </c>
      <c r="D5806" s="6" t="n">
        <v>8.000000000000001e-05</v>
      </c>
      <c r="E5806" s="6">
        <f>C5806*sel_scale</f>
        <v/>
      </c>
      <c r="F5806" s="6">
        <f>IF(AND(B5806&gt;=10,B5806&lt;=14),sel_ev_daily*sel_dayshare/5,IF(OR(B5806&gt;=22,B5806&lt;=5),sel_ev_daily*(1-sel_dayshare)/8,0))</f>
        <v/>
      </c>
    </row>
    <row r="5807">
      <c r="A5807" s="6" t="inlineStr">
        <is>
          <t>2013-02-27</t>
        </is>
      </c>
      <c r="B5807" s="6" t="n">
        <v>21</v>
      </c>
      <c r="C5807" s="6" t="n">
        <v>0.83586</v>
      </c>
      <c r="D5807" s="6" t="n">
        <v>0.00013</v>
      </c>
      <c r="E5807" s="6">
        <f>C5807*sel_scale</f>
        <v/>
      </c>
      <c r="F5807" s="6">
        <f>IF(AND(B5807&gt;=10,B5807&lt;=14),sel_ev_daily*sel_dayshare/5,IF(OR(B5807&gt;=22,B5807&lt;=5),sel_ev_daily*(1-sel_dayshare)/8,0))</f>
        <v/>
      </c>
    </row>
    <row r="5808">
      <c r="A5808" s="6" t="inlineStr">
        <is>
          <t>2013-02-27</t>
        </is>
      </c>
      <c r="B5808" s="6" t="n">
        <v>22</v>
      </c>
      <c r="C5808" s="6" t="n">
        <v>0.7464499999999999</v>
      </c>
      <c r="D5808" s="6" t="n">
        <v>5e-05</v>
      </c>
      <c r="E5808" s="6">
        <f>C5808*sel_scale</f>
        <v/>
      </c>
      <c r="F5808" s="6">
        <f>IF(AND(B5808&gt;=10,B5808&lt;=14),sel_ev_daily*sel_dayshare/5,IF(OR(B5808&gt;=22,B5808&lt;=5),sel_ev_daily*(1-sel_dayshare)/8,0))</f>
        <v/>
      </c>
    </row>
    <row r="5809">
      <c r="A5809" s="6" t="inlineStr">
        <is>
          <t>2013-02-27</t>
        </is>
      </c>
      <c r="B5809" s="6" t="n">
        <v>23</v>
      </c>
      <c r="C5809" s="6" t="n">
        <v>0.6556999999999999</v>
      </c>
      <c r="D5809" s="6" t="n">
        <v>0.0001</v>
      </c>
      <c r="E5809" s="6">
        <f>C5809*sel_scale</f>
        <v/>
      </c>
      <c r="F5809" s="6">
        <f>IF(AND(B5809&gt;=10,B5809&lt;=14),sel_ev_daily*sel_dayshare/5,IF(OR(B5809&gt;=22,B5809&lt;=5),sel_ev_daily*(1-sel_dayshare)/8,0))</f>
        <v/>
      </c>
    </row>
    <row r="5810">
      <c r="A5810" s="6" t="inlineStr">
        <is>
          <t>2013-02-28</t>
        </is>
      </c>
      <c r="B5810" s="6" t="n">
        <v>0</v>
      </c>
      <c r="C5810" s="6" t="n">
        <v>0.71245</v>
      </c>
      <c r="D5810" s="6" t="n">
        <v>4e-05</v>
      </c>
      <c r="E5810" s="6">
        <f>C5810*sel_scale</f>
        <v/>
      </c>
      <c r="F5810" s="6">
        <f>IF(AND(B5810&gt;=10,B5810&lt;=14),sel_ev_daily*sel_dayshare/5,IF(OR(B5810&gt;=22,B5810&lt;=5),sel_ev_daily*(1-sel_dayshare)/8,0))</f>
        <v/>
      </c>
    </row>
    <row r="5811">
      <c r="A5811" s="6" t="inlineStr">
        <is>
          <t>2013-02-28</t>
        </is>
      </c>
      <c r="B5811" s="6" t="n">
        <v>1</v>
      </c>
      <c r="C5811" s="6" t="n">
        <v>0.69868</v>
      </c>
      <c r="D5811" s="6" t="n">
        <v>4e-05</v>
      </c>
      <c r="E5811" s="6">
        <f>C5811*sel_scale</f>
        <v/>
      </c>
      <c r="F5811" s="6">
        <f>IF(AND(B5811&gt;=10,B5811&lt;=14),sel_ev_daily*sel_dayshare/5,IF(OR(B5811&gt;=22,B5811&lt;=5),sel_ev_daily*(1-sel_dayshare)/8,0))</f>
        <v/>
      </c>
    </row>
    <row r="5812">
      <c r="A5812" s="6" t="inlineStr">
        <is>
          <t>2013-02-28</t>
        </is>
      </c>
      <c r="B5812" s="6" t="n">
        <v>2</v>
      </c>
      <c r="C5812" s="6" t="n">
        <v>0.48595</v>
      </c>
      <c r="D5812" s="6" t="n">
        <v>6.999999999999999e-05</v>
      </c>
      <c r="E5812" s="6">
        <f>C5812*sel_scale</f>
        <v/>
      </c>
      <c r="F5812" s="6">
        <f>IF(AND(B5812&gt;=10,B5812&lt;=14),sel_ev_daily*sel_dayshare/5,IF(OR(B5812&gt;=22,B5812&lt;=5),sel_ev_daily*(1-sel_dayshare)/8,0))</f>
        <v/>
      </c>
    </row>
    <row r="5813">
      <c r="A5813" s="6" t="inlineStr">
        <is>
          <t>2013-02-28</t>
        </is>
      </c>
      <c r="B5813" s="6" t="n">
        <v>3</v>
      </c>
      <c r="C5813" s="6" t="n">
        <v>0.40569</v>
      </c>
      <c r="D5813" s="6" t="n">
        <v>6e-05</v>
      </c>
      <c r="E5813" s="6">
        <f>C5813*sel_scale</f>
        <v/>
      </c>
      <c r="F5813" s="6">
        <f>IF(AND(B5813&gt;=10,B5813&lt;=14),sel_ev_daily*sel_dayshare/5,IF(OR(B5813&gt;=22,B5813&lt;=5),sel_ev_daily*(1-sel_dayshare)/8,0))</f>
        <v/>
      </c>
    </row>
    <row r="5814">
      <c r="A5814" s="6" t="inlineStr">
        <is>
          <t>2013-02-28</t>
        </is>
      </c>
      <c r="B5814" s="6" t="n">
        <v>4</v>
      </c>
      <c r="C5814" s="6" t="n">
        <v>0.38346</v>
      </c>
      <c r="D5814" s="6" t="n">
        <v>9.000000000000001e-05</v>
      </c>
      <c r="E5814" s="6">
        <f>C5814*sel_scale</f>
        <v/>
      </c>
      <c r="F5814" s="6">
        <f>IF(AND(B5814&gt;=10,B5814&lt;=14),sel_ev_daily*sel_dayshare/5,IF(OR(B5814&gt;=22,B5814&lt;=5),sel_ev_daily*(1-sel_dayshare)/8,0))</f>
        <v/>
      </c>
    </row>
    <row r="5815">
      <c r="A5815" s="6" t="inlineStr">
        <is>
          <t>2013-02-28</t>
        </is>
      </c>
      <c r="B5815" s="6" t="n">
        <v>5</v>
      </c>
      <c r="C5815" s="6" t="n">
        <v>0.4189</v>
      </c>
      <c r="D5815" s="6" t="n">
        <v>5e-05</v>
      </c>
      <c r="E5815" s="6">
        <f>C5815*sel_scale</f>
        <v/>
      </c>
      <c r="F5815" s="6">
        <f>IF(AND(B5815&gt;=10,B5815&lt;=14),sel_ev_daily*sel_dayshare/5,IF(OR(B5815&gt;=22,B5815&lt;=5),sel_ev_daily*(1-sel_dayshare)/8,0))</f>
        <v/>
      </c>
    </row>
    <row r="5816">
      <c r="A5816" s="6" t="inlineStr">
        <is>
          <t>2013-02-28</t>
        </is>
      </c>
      <c r="B5816" s="6" t="n">
        <v>6</v>
      </c>
      <c r="C5816" s="6" t="n">
        <v>0.55938</v>
      </c>
      <c r="D5816" s="6" t="n">
        <v>0.00039</v>
      </c>
      <c r="E5816" s="6">
        <f>C5816*sel_scale</f>
        <v/>
      </c>
      <c r="F5816" s="6">
        <f>IF(AND(B5816&gt;=10,B5816&lt;=14),sel_ev_daily*sel_dayshare/5,IF(OR(B5816&gt;=22,B5816&lt;=5),sel_ev_daily*(1-sel_dayshare)/8,0))</f>
        <v/>
      </c>
    </row>
    <row r="5817">
      <c r="A5817" s="6" t="inlineStr">
        <is>
          <t>2013-02-28</t>
        </is>
      </c>
      <c r="B5817" s="6" t="n">
        <v>7</v>
      </c>
      <c r="C5817" s="6" t="n">
        <v>0.63985</v>
      </c>
      <c r="D5817" s="6" t="n">
        <v>0.03899</v>
      </c>
      <c r="E5817" s="6">
        <f>C5817*sel_scale</f>
        <v/>
      </c>
      <c r="F5817" s="6">
        <f>IF(AND(B5817&gt;=10,B5817&lt;=14),sel_ev_daily*sel_dayshare/5,IF(OR(B5817&gt;=22,B5817&lt;=5),sel_ev_daily*(1-sel_dayshare)/8,0))</f>
        <v/>
      </c>
    </row>
    <row r="5818">
      <c r="A5818" s="6" t="inlineStr">
        <is>
          <t>2013-02-28</t>
        </is>
      </c>
      <c r="B5818" s="6" t="n">
        <v>8</v>
      </c>
      <c r="C5818" s="6" t="n">
        <v>0.55499</v>
      </c>
      <c r="D5818" s="6" t="n">
        <v>0.12946</v>
      </c>
      <c r="E5818" s="6">
        <f>C5818*sel_scale</f>
        <v/>
      </c>
      <c r="F5818" s="6">
        <f>IF(AND(B5818&gt;=10,B5818&lt;=14),sel_ev_daily*sel_dayshare/5,IF(OR(B5818&gt;=22,B5818&lt;=5),sel_ev_daily*(1-sel_dayshare)/8,0))</f>
        <v/>
      </c>
    </row>
    <row r="5819">
      <c r="A5819" s="6" t="inlineStr">
        <is>
          <t>2013-02-28</t>
        </is>
      </c>
      <c r="B5819" s="6" t="n">
        <v>9</v>
      </c>
      <c r="C5819" s="6" t="n">
        <v>0.50624</v>
      </c>
      <c r="D5819" s="6" t="n">
        <v>0.26765</v>
      </c>
      <c r="E5819" s="6">
        <f>C5819*sel_scale</f>
        <v/>
      </c>
      <c r="F5819" s="6">
        <f>IF(AND(B5819&gt;=10,B5819&lt;=14),sel_ev_daily*sel_dayshare/5,IF(OR(B5819&gt;=22,B5819&lt;=5),sel_ev_daily*(1-sel_dayshare)/8,0))</f>
        <v/>
      </c>
    </row>
    <row r="5820">
      <c r="A5820" s="6" t="inlineStr">
        <is>
          <t>2013-02-28</t>
        </is>
      </c>
      <c r="B5820" s="6" t="n">
        <v>10</v>
      </c>
      <c r="C5820" s="6" t="n">
        <v>0.50925</v>
      </c>
      <c r="D5820" s="6" t="n">
        <v>0.39689</v>
      </c>
      <c r="E5820" s="6">
        <f>C5820*sel_scale</f>
        <v/>
      </c>
      <c r="F5820" s="6">
        <f>IF(AND(B5820&gt;=10,B5820&lt;=14),sel_ev_daily*sel_dayshare/5,IF(OR(B5820&gt;=22,B5820&lt;=5),sel_ev_daily*(1-sel_dayshare)/8,0))</f>
        <v/>
      </c>
    </row>
    <row r="5821">
      <c r="A5821" s="6" t="inlineStr">
        <is>
          <t>2013-02-28</t>
        </is>
      </c>
      <c r="B5821" s="6" t="n">
        <v>11</v>
      </c>
      <c r="C5821" s="6" t="n">
        <v>0.54434</v>
      </c>
      <c r="D5821" s="6" t="n">
        <v>0.36301</v>
      </c>
      <c r="E5821" s="6">
        <f>C5821*sel_scale</f>
        <v/>
      </c>
      <c r="F5821" s="6">
        <f>IF(AND(B5821&gt;=10,B5821&lt;=14),sel_ev_daily*sel_dayshare/5,IF(OR(B5821&gt;=22,B5821&lt;=5),sel_ev_daily*(1-sel_dayshare)/8,0))</f>
        <v/>
      </c>
    </row>
    <row r="5822">
      <c r="A5822" s="6" t="inlineStr">
        <is>
          <t>2013-02-28</t>
        </is>
      </c>
      <c r="B5822" s="6" t="n">
        <v>12</v>
      </c>
      <c r="C5822" s="6" t="n">
        <v>0.56191</v>
      </c>
      <c r="D5822" s="6" t="n">
        <v>0.32627</v>
      </c>
      <c r="E5822" s="6">
        <f>C5822*sel_scale</f>
        <v/>
      </c>
      <c r="F5822" s="6">
        <f>IF(AND(B5822&gt;=10,B5822&lt;=14),sel_ev_daily*sel_dayshare/5,IF(OR(B5822&gt;=22,B5822&lt;=5),sel_ev_daily*(1-sel_dayshare)/8,0))</f>
        <v/>
      </c>
    </row>
    <row r="5823">
      <c r="A5823" s="6" t="inlineStr">
        <is>
          <t>2013-02-28</t>
        </is>
      </c>
      <c r="B5823" s="6" t="n">
        <v>13</v>
      </c>
      <c r="C5823" s="6" t="n">
        <v>0.55397</v>
      </c>
      <c r="D5823" s="6" t="n">
        <v>0.28816</v>
      </c>
      <c r="E5823" s="6">
        <f>C5823*sel_scale</f>
        <v/>
      </c>
      <c r="F5823" s="6">
        <f>IF(AND(B5823&gt;=10,B5823&lt;=14),sel_ev_daily*sel_dayshare/5,IF(OR(B5823&gt;=22,B5823&lt;=5),sel_ev_daily*(1-sel_dayshare)/8,0))</f>
        <v/>
      </c>
    </row>
    <row r="5824">
      <c r="A5824" s="6" t="inlineStr">
        <is>
          <t>2013-02-28</t>
        </is>
      </c>
      <c r="B5824" s="6" t="n">
        <v>14</v>
      </c>
      <c r="C5824" s="6" t="n">
        <v>0.59543</v>
      </c>
      <c r="D5824" s="6" t="n">
        <v>0.21677</v>
      </c>
      <c r="E5824" s="6">
        <f>C5824*sel_scale</f>
        <v/>
      </c>
      <c r="F5824" s="6">
        <f>IF(AND(B5824&gt;=10,B5824&lt;=14),sel_ev_daily*sel_dayshare/5,IF(OR(B5824&gt;=22,B5824&lt;=5),sel_ev_daily*(1-sel_dayshare)/8,0))</f>
        <v/>
      </c>
    </row>
    <row r="5825">
      <c r="A5825" s="6" t="inlineStr">
        <is>
          <t>2013-02-28</t>
        </is>
      </c>
      <c r="B5825" s="6" t="n">
        <v>15</v>
      </c>
      <c r="C5825" s="6" t="n">
        <v>0.67441</v>
      </c>
      <c r="D5825" s="6" t="n">
        <v>0.1409</v>
      </c>
      <c r="E5825" s="6">
        <f>C5825*sel_scale</f>
        <v/>
      </c>
      <c r="F5825" s="6">
        <f>IF(AND(B5825&gt;=10,B5825&lt;=14),sel_ev_daily*sel_dayshare/5,IF(OR(B5825&gt;=22,B5825&lt;=5),sel_ev_daily*(1-sel_dayshare)/8,0))</f>
        <v/>
      </c>
    </row>
    <row r="5826">
      <c r="A5826" s="6" t="inlineStr">
        <is>
          <t>2013-02-28</t>
        </is>
      </c>
      <c r="B5826" s="6" t="n">
        <v>16</v>
      </c>
      <c r="C5826" s="6" t="n">
        <v>0.73839</v>
      </c>
      <c r="D5826" s="6" t="n">
        <v>0.10037</v>
      </c>
      <c r="E5826" s="6">
        <f>C5826*sel_scale</f>
        <v/>
      </c>
      <c r="F5826" s="6">
        <f>IF(AND(B5826&gt;=10,B5826&lt;=14),sel_ev_daily*sel_dayshare/5,IF(OR(B5826&gt;=22,B5826&lt;=5),sel_ev_daily*(1-sel_dayshare)/8,0))</f>
        <v/>
      </c>
    </row>
    <row r="5827">
      <c r="A5827" s="6" t="inlineStr">
        <is>
          <t>2013-02-28</t>
        </is>
      </c>
      <c r="B5827" s="6" t="n">
        <v>17</v>
      </c>
      <c r="C5827" s="6" t="n">
        <v>0.81653</v>
      </c>
      <c r="D5827" s="6" t="n">
        <v>0.04106</v>
      </c>
      <c r="E5827" s="6">
        <f>C5827*sel_scale</f>
        <v/>
      </c>
      <c r="F5827" s="6">
        <f>IF(AND(B5827&gt;=10,B5827&lt;=14),sel_ev_daily*sel_dayshare/5,IF(OR(B5827&gt;=22,B5827&lt;=5),sel_ev_daily*(1-sel_dayshare)/8,0))</f>
        <v/>
      </c>
    </row>
    <row r="5828">
      <c r="A5828" s="6" t="inlineStr">
        <is>
          <t>2013-02-28</t>
        </is>
      </c>
      <c r="B5828" s="6" t="n">
        <v>18</v>
      </c>
      <c r="C5828" s="6" t="n">
        <v>0.90563</v>
      </c>
      <c r="D5828" s="6" t="n">
        <v>0.00284</v>
      </c>
      <c r="E5828" s="6">
        <f>C5828*sel_scale</f>
        <v/>
      </c>
      <c r="F5828" s="6">
        <f>IF(AND(B5828&gt;=10,B5828&lt;=14),sel_ev_daily*sel_dayshare/5,IF(OR(B5828&gt;=22,B5828&lt;=5),sel_ev_daily*(1-sel_dayshare)/8,0))</f>
        <v/>
      </c>
    </row>
    <row r="5829">
      <c r="A5829" s="6" t="inlineStr">
        <is>
          <t>2013-02-28</t>
        </is>
      </c>
      <c r="B5829" s="6" t="n">
        <v>19</v>
      </c>
      <c r="C5829" s="6" t="n">
        <v>0.80361</v>
      </c>
      <c r="D5829" s="6" t="n">
        <v>0.0001</v>
      </c>
      <c r="E5829" s="6">
        <f>C5829*sel_scale</f>
        <v/>
      </c>
      <c r="F5829" s="6">
        <f>IF(AND(B5829&gt;=10,B5829&lt;=14),sel_ev_daily*sel_dayshare/5,IF(OR(B5829&gt;=22,B5829&lt;=5),sel_ev_daily*(1-sel_dayshare)/8,0))</f>
        <v/>
      </c>
    </row>
    <row r="5830">
      <c r="A5830" s="6" t="inlineStr">
        <is>
          <t>2013-02-28</t>
        </is>
      </c>
      <c r="B5830" s="6" t="n">
        <v>20</v>
      </c>
      <c r="C5830" s="6" t="n">
        <v>0.81555</v>
      </c>
      <c r="D5830" s="6" t="n">
        <v>0.00011</v>
      </c>
      <c r="E5830" s="6">
        <f>C5830*sel_scale</f>
        <v/>
      </c>
      <c r="F5830" s="6">
        <f>IF(AND(B5830&gt;=10,B5830&lt;=14),sel_ev_daily*sel_dayshare/5,IF(OR(B5830&gt;=22,B5830&lt;=5),sel_ev_daily*(1-sel_dayshare)/8,0))</f>
        <v/>
      </c>
    </row>
    <row r="5831">
      <c r="A5831" s="6" t="inlineStr">
        <is>
          <t>2013-02-28</t>
        </is>
      </c>
      <c r="B5831" s="6" t="n">
        <v>21</v>
      </c>
      <c r="C5831" s="6" t="n">
        <v>0.65886</v>
      </c>
      <c r="D5831" s="6" t="n">
        <v>0.00013</v>
      </c>
      <c r="E5831" s="6">
        <f>C5831*sel_scale</f>
        <v/>
      </c>
      <c r="F5831" s="6">
        <f>IF(AND(B5831&gt;=10,B5831&lt;=14),sel_ev_daily*sel_dayshare/5,IF(OR(B5831&gt;=22,B5831&lt;=5),sel_ev_daily*(1-sel_dayshare)/8,0))</f>
        <v/>
      </c>
    </row>
    <row r="5832">
      <c r="A5832" s="6" t="inlineStr">
        <is>
          <t>2013-02-28</t>
        </is>
      </c>
      <c r="B5832" s="6" t="n">
        <v>22</v>
      </c>
      <c r="C5832" s="6" t="n">
        <v>0.6855599999999999</v>
      </c>
      <c r="D5832" s="6" t="n">
        <v>6e-05</v>
      </c>
      <c r="E5832" s="6">
        <f>C5832*sel_scale</f>
        <v/>
      </c>
      <c r="F5832" s="6">
        <f>IF(AND(B5832&gt;=10,B5832&lt;=14),sel_ev_daily*sel_dayshare/5,IF(OR(B5832&gt;=22,B5832&lt;=5),sel_ev_daily*(1-sel_dayshare)/8,0))</f>
        <v/>
      </c>
    </row>
    <row r="5833">
      <c r="A5833" s="6" t="inlineStr">
        <is>
          <t>2013-02-28</t>
        </is>
      </c>
      <c r="B5833" s="6" t="n">
        <v>23</v>
      </c>
      <c r="C5833" s="6" t="n">
        <v>0.66577</v>
      </c>
      <c r="D5833" s="6" t="n">
        <v>5e-05</v>
      </c>
      <c r="E5833" s="6">
        <f>C5833*sel_scale</f>
        <v/>
      </c>
      <c r="F5833" s="6">
        <f>IF(AND(B5833&gt;=10,B5833&lt;=14),sel_ev_daily*sel_dayshare/5,IF(OR(B5833&gt;=22,B5833&lt;=5),sel_ev_daily*(1-sel_dayshare)/8,0))</f>
        <v/>
      </c>
    </row>
    <row r="5834">
      <c r="A5834" s="6" t="inlineStr">
        <is>
          <t>2013-03-01</t>
        </is>
      </c>
      <c r="B5834" s="6" t="n">
        <v>0</v>
      </c>
      <c r="C5834" s="6" t="n">
        <v>0.75906</v>
      </c>
      <c r="D5834" s="6" t="n">
        <v>6.999999999999999e-05</v>
      </c>
      <c r="E5834" s="6">
        <f>C5834*sel_scale</f>
        <v/>
      </c>
      <c r="F5834" s="6">
        <f>IF(AND(B5834&gt;=10,B5834&lt;=14),sel_ev_daily*sel_dayshare/5,IF(OR(B5834&gt;=22,B5834&lt;=5),sel_ev_daily*(1-sel_dayshare)/8,0))</f>
        <v/>
      </c>
    </row>
    <row r="5835">
      <c r="A5835" s="6" t="inlineStr">
        <is>
          <t>2013-03-01</t>
        </is>
      </c>
      <c r="B5835" s="6" t="n">
        <v>1</v>
      </c>
      <c r="C5835" s="6" t="n">
        <v>0.77717</v>
      </c>
      <c r="D5835" s="6" t="n">
        <v>4e-05</v>
      </c>
      <c r="E5835" s="6">
        <f>C5835*sel_scale</f>
        <v/>
      </c>
      <c r="F5835" s="6">
        <f>IF(AND(B5835&gt;=10,B5835&lt;=14),sel_ev_daily*sel_dayshare/5,IF(OR(B5835&gt;=22,B5835&lt;=5),sel_ev_daily*(1-sel_dayshare)/8,0))</f>
        <v/>
      </c>
    </row>
    <row r="5836">
      <c r="A5836" s="6" t="inlineStr">
        <is>
          <t>2013-03-01</t>
        </is>
      </c>
      <c r="B5836" s="6" t="n">
        <v>2</v>
      </c>
      <c r="C5836" s="6" t="n">
        <v>0.53065</v>
      </c>
      <c r="D5836" s="6" t="n">
        <v>5e-05</v>
      </c>
      <c r="E5836" s="6">
        <f>C5836*sel_scale</f>
        <v/>
      </c>
      <c r="F5836" s="6">
        <f>IF(AND(B5836&gt;=10,B5836&lt;=14),sel_ev_daily*sel_dayshare/5,IF(OR(B5836&gt;=22,B5836&lt;=5),sel_ev_daily*(1-sel_dayshare)/8,0))</f>
        <v/>
      </c>
    </row>
    <row r="5837">
      <c r="A5837" s="6" t="inlineStr">
        <is>
          <t>2013-03-01</t>
        </is>
      </c>
      <c r="B5837" s="6" t="n">
        <v>3</v>
      </c>
      <c r="C5837" s="6" t="n">
        <v>0.41139</v>
      </c>
      <c r="D5837" s="6" t="n">
        <v>0.00014</v>
      </c>
      <c r="E5837" s="6">
        <f>C5837*sel_scale</f>
        <v/>
      </c>
      <c r="F5837" s="6">
        <f>IF(AND(B5837&gt;=10,B5837&lt;=14),sel_ev_daily*sel_dayshare/5,IF(OR(B5837&gt;=22,B5837&lt;=5),sel_ev_daily*(1-sel_dayshare)/8,0))</f>
        <v/>
      </c>
    </row>
    <row r="5838">
      <c r="A5838" s="6" t="inlineStr">
        <is>
          <t>2013-03-01</t>
        </is>
      </c>
      <c r="B5838" s="6" t="n">
        <v>4</v>
      </c>
      <c r="C5838" s="6" t="n">
        <v>0.37833</v>
      </c>
      <c r="D5838" s="6" t="n">
        <v>3e-05</v>
      </c>
      <c r="E5838" s="6">
        <f>C5838*sel_scale</f>
        <v/>
      </c>
      <c r="F5838" s="6">
        <f>IF(AND(B5838&gt;=10,B5838&lt;=14),sel_ev_daily*sel_dayshare/5,IF(OR(B5838&gt;=22,B5838&lt;=5),sel_ev_daily*(1-sel_dayshare)/8,0))</f>
        <v/>
      </c>
    </row>
    <row r="5839">
      <c r="A5839" s="6" t="inlineStr">
        <is>
          <t>2013-03-01</t>
        </is>
      </c>
      <c r="B5839" s="6" t="n">
        <v>5</v>
      </c>
      <c r="C5839" s="6" t="n">
        <v>0.43051</v>
      </c>
      <c r="D5839" s="6" t="n">
        <v>0.0001</v>
      </c>
      <c r="E5839" s="6">
        <f>C5839*sel_scale</f>
        <v/>
      </c>
      <c r="F5839" s="6">
        <f>IF(AND(B5839&gt;=10,B5839&lt;=14),sel_ev_daily*sel_dayshare/5,IF(OR(B5839&gt;=22,B5839&lt;=5),sel_ev_daily*(1-sel_dayshare)/8,0))</f>
        <v/>
      </c>
    </row>
    <row r="5840">
      <c r="A5840" s="6" t="inlineStr">
        <is>
          <t>2013-03-01</t>
        </is>
      </c>
      <c r="B5840" s="6" t="n">
        <v>6</v>
      </c>
      <c r="C5840" s="6" t="n">
        <v>0.53523</v>
      </c>
      <c r="D5840" s="6" t="n">
        <v>2e-05</v>
      </c>
      <c r="E5840" s="6">
        <f>C5840*sel_scale</f>
        <v/>
      </c>
      <c r="F5840" s="6">
        <f>IF(AND(B5840&gt;=10,B5840&lt;=14),sel_ev_daily*sel_dayshare/5,IF(OR(B5840&gt;=22,B5840&lt;=5),sel_ev_daily*(1-sel_dayshare)/8,0))</f>
        <v/>
      </c>
    </row>
    <row r="5841">
      <c r="A5841" s="6" t="inlineStr">
        <is>
          <t>2013-03-01</t>
        </is>
      </c>
      <c r="B5841" s="6" t="n">
        <v>7</v>
      </c>
      <c r="C5841" s="6" t="n">
        <v>0.6785</v>
      </c>
      <c r="D5841" s="6" t="n">
        <v>0.00125</v>
      </c>
      <c r="E5841" s="6">
        <f>C5841*sel_scale</f>
        <v/>
      </c>
      <c r="F5841" s="6">
        <f>IF(AND(B5841&gt;=10,B5841&lt;=14),sel_ev_daily*sel_dayshare/5,IF(OR(B5841&gt;=22,B5841&lt;=5),sel_ev_daily*(1-sel_dayshare)/8,0))</f>
        <v/>
      </c>
    </row>
    <row r="5842">
      <c r="A5842" s="6" t="inlineStr">
        <is>
          <t>2013-03-01</t>
        </is>
      </c>
      <c r="B5842" s="6" t="n">
        <v>8</v>
      </c>
      <c r="C5842" s="6" t="n">
        <v>0.63193</v>
      </c>
      <c r="D5842" s="6" t="n">
        <v>0.01165</v>
      </c>
      <c r="E5842" s="6">
        <f>C5842*sel_scale</f>
        <v/>
      </c>
      <c r="F5842" s="6">
        <f>IF(AND(B5842&gt;=10,B5842&lt;=14),sel_ev_daily*sel_dayshare/5,IF(OR(B5842&gt;=22,B5842&lt;=5),sel_ev_daily*(1-sel_dayshare)/8,0))</f>
        <v/>
      </c>
    </row>
    <row r="5843">
      <c r="A5843" s="6" t="inlineStr">
        <is>
          <t>2013-03-01</t>
        </is>
      </c>
      <c r="B5843" s="6" t="n">
        <v>9</v>
      </c>
      <c r="C5843" s="6" t="n">
        <v>0.5656</v>
      </c>
      <c r="D5843" s="6" t="n">
        <v>0.03666</v>
      </c>
      <c r="E5843" s="6">
        <f>C5843*sel_scale</f>
        <v/>
      </c>
      <c r="F5843" s="6">
        <f>IF(AND(B5843&gt;=10,B5843&lt;=14),sel_ev_daily*sel_dayshare/5,IF(OR(B5843&gt;=22,B5843&lt;=5),sel_ev_daily*(1-sel_dayshare)/8,0))</f>
        <v/>
      </c>
    </row>
    <row r="5844">
      <c r="A5844" s="6" t="inlineStr">
        <is>
          <t>2013-03-01</t>
        </is>
      </c>
      <c r="B5844" s="6" t="n">
        <v>10</v>
      </c>
      <c r="C5844" s="6" t="n">
        <v>0.54047</v>
      </c>
      <c r="D5844" s="6" t="n">
        <v>0.07642</v>
      </c>
      <c r="E5844" s="6">
        <f>C5844*sel_scale</f>
        <v/>
      </c>
      <c r="F5844" s="6">
        <f>IF(AND(B5844&gt;=10,B5844&lt;=14),sel_ev_daily*sel_dayshare/5,IF(OR(B5844&gt;=22,B5844&lt;=5),sel_ev_daily*(1-sel_dayshare)/8,0))</f>
        <v/>
      </c>
    </row>
    <row r="5845">
      <c r="A5845" s="6" t="inlineStr">
        <is>
          <t>2013-03-01</t>
        </is>
      </c>
      <c r="B5845" s="6" t="n">
        <v>11</v>
      </c>
      <c r="C5845" s="6" t="n">
        <v>0.58165</v>
      </c>
      <c r="D5845" s="6" t="n">
        <v>0.09421</v>
      </c>
      <c r="E5845" s="6">
        <f>C5845*sel_scale</f>
        <v/>
      </c>
      <c r="F5845" s="6">
        <f>IF(AND(B5845&gt;=10,B5845&lt;=14),sel_ev_daily*sel_dayshare/5,IF(OR(B5845&gt;=22,B5845&lt;=5),sel_ev_daily*(1-sel_dayshare)/8,0))</f>
        <v/>
      </c>
    </row>
    <row r="5846">
      <c r="A5846" s="6" t="inlineStr">
        <is>
          <t>2013-03-01</t>
        </is>
      </c>
      <c r="B5846" s="6" t="n">
        <v>12</v>
      </c>
      <c r="C5846" s="6" t="n">
        <v>0.60298</v>
      </c>
      <c r="D5846" s="6" t="n">
        <v>0.09703000000000001</v>
      </c>
      <c r="E5846" s="6">
        <f>C5846*sel_scale</f>
        <v/>
      </c>
      <c r="F5846" s="6">
        <f>IF(AND(B5846&gt;=10,B5846&lt;=14),sel_ev_daily*sel_dayshare/5,IF(OR(B5846&gt;=22,B5846&lt;=5),sel_ev_daily*(1-sel_dayshare)/8,0))</f>
        <v/>
      </c>
    </row>
    <row r="5847">
      <c r="A5847" s="6" t="inlineStr">
        <is>
          <t>2013-03-01</t>
        </is>
      </c>
      <c r="B5847" s="6" t="n">
        <v>13</v>
      </c>
      <c r="C5847" s="6" t="n">
        <v>0.57855</v>
      </c>
      <c r="D5847" s="6" t="n">
        <v>0.10164</v>
      </c>
      <c r="E5847" s="6">
        <f>C5847*sel_scale</f>
        <v/>
      </c>
      <c r="F5847" s="6">
        <f>IF(AND(B5847&gt;=10,B5847&lt;=14),sel_ev_daily*sel_dayshare/5,IF(OR(B5847&gt;=22,B5847&lt;=5),sel_ev_daily*(1-sel_dayshare)/8,0))</f>
        <v/>
      </c>
    </row>
    <row r="5848">
      <c r="A5848" s="6" t="inlineStr">
        <is>
          <t>2013-03-01</t>
        </is>
      </c>
      <c r="B5848" s="6" t="n">
        <v>14</v>
      </c>
      <c r="C5848" s="6" t="n">
        <v>0.56463</v>
      </c>
      <c r="D5848" s="6" t="n">
        <v>0.08956</v>
      </c>
      <c r="E5848" s="6">
        <f>C5848*sel_scale</f>
        <v/>
      </c>
      <c r="F5848" s="6">
        <f>IF(AND(B5848&gt;=10,B5848&lt;=14),sel_ev_daily*sel_dayshare/5,IF(OR(B5848&gt;=22,B5848&lt;=5),sel_ev_daily*(1-sel_dayshare)/8,0))</f>
        <v/>
      </c>
    </row>
    <row r="5849">
      <c r="A5849" s="6" t="inlineStr">
        <is>
          <t>2013-03-01</t>
        </is>
      </c>
      <c r="B5849" s="6" t="n">
        <v>15</v>
      </c>
      <c r="C5849" s="6" t="n">
        <v>0.58282</v>
      </c>
      <c r="D5849" s="6" t="n">
        <v>0.08359999999999999</v>
      </c>
      <c r="E5849" s="6">
        <f>C5849*sel_scale</f>
        <v/>
      </c>
      <c r="F5849" s="6">
        <f>IF(AND(B5849&gt;=10,B5849&lt;=14),sel_ev_daily*sel_dayshare/5,IF(OR(B5849&gt;=22,B5849&lt;=5),sel_ev_daily*(1-sel_dayshare)/8,0))</f>
        <v/>
      </c>
    </row>
    <row r="5850">
      <c r="A5850" s="6" t="inlineStr">
        <is>
          <t>2013-03-01</t>
        </is>
      </c>
      <c r="B5850" s="6" t="n">
        <v>16</v>
      </c>
      <c r="C5850" s="6" t="n">
        <v>0.65712</v>
      </c>
      <c r="D5850" s="6" t="n">
        <v>0.06637</v>
      </c>
      <c r="E5850" s="6">
        <f>C5850*sel_scale</f>
        <v/>
      </c>
      <c r="F5850" s="6">
        <f>IF(AND(B5850&gt;=10,B5850&lt;=14),sel_ev_daily*sel_dayshare/5,IF(OR(B5850&gt;=22,B5850&lt;=5),sel_ev_daily*(1-sel_dayshare)/8,0))</f>
        <v/>
      </c>
    </row>
    <row r="5851">
      <c r="A5851" s="6" t="inlineStr">
        <is>
          <t>2013-03-01</t>
        </is>
      </c>
      <c r="B5851" s="6" t="n">
        <v>17</v>
      </c>
      <c r="C5851" s="6" t="n">
        <v>0.7510599999999999</v>
      </c>
      <c r="D5851" s="6" t="n">
        <v>0.02205</v>
      </c>
      <c r="E5851" s="6">
        <f>C5851*sel_scale</f>
        <v/>
      </c>
      <c r="F5851" s="6">
        <f>IF(AND(B5851&gt;=10,B5851&lt;=14),sel_ev_daily*sel_dayshare/5,IF(OR(B5851&gt;=22,B5851&lt;=5),sel_ev_daily*(1-sel_dayshare)/8,0))</f>
        <v/>
      </c>
    </row>
    <row r="5852">
      <c r="A5852" s="6" t="inlineStr">
        <is>
          <t>2013-03-01</t>
        </is>
      </c>
      <c r="B5852" s="6" t="n">
        <v>18</v>
      </c>
      <c r="C5852" s="6" t="n">
        <v>0.83062</v>
      </c>
      <c r="D5852" s="6" t="n">
        <v>0.00544</v>
      </c>
      <c r="E5852" s="6">
        <f>C5852*sel_scale</f>
        <v/>
      </c>
      <c r="F5852" s="6">
        <f>IF(AND(B5852&gt;=10,B5852&lt;=14),sel_ev_daily*sel_dayshare/5,IF(OR(B5852&gt;=22,B5852&lt;=5),sel_ev_daily*(1-sel_dayshare)/8,0))</f>
        <v/>
      </c>
    </row>
    <row r="5853">
      <c r="A5853" s="6" t="inlineStr">
        <is>
          <t>2013-03-01</t>
        </is>
      </c>
      <c r="B5853" s="6" t="n">
        <v>19</v>
      </c>
      <c r="C5853" s="6" t="n">
        <v>0.7879</v>
      </c>
      <c r="D5853" s="6" t="n">
        <v>0.00017</v>
      </c>
      <c r="E5853" s="6">
        <f>C5853*sel_scale</f>
        <v/>
      </c>
      <c r="F5853" s="6">
        <f>IF(AND(B5853&gt;=10,B5853&lt;=14),sel_ev_daily*sel_dayshare/5,IF(OR(B5853&gt;=22,B5853&lt;=5),sel_ev_daily*(1-sel_dayshare)/8,0))</f>
        <v/>
      </c>
    </row>
    <row r="5854">
      <c r="A5854" s="6" t="inlineStr">
        <is>
          <t>2013-03-01</t>
        </is>
      </c>
      <c r="B5854" s="6" t="n">
        <v>20</v>
      </c>
      <c r="C5854" s="6" t="n">
        <v>0.78024</v>
      </c>
      <c r="D5854" s="6" t="n">
        <v>6e-05</v>
      </c>
      <c r="E5854" s="6">
        <f>C5854*sel_scale</f>
        <v/>
      </c>
      <c r="F5854" s="6">
        <f>IF(AND(B5854&gt;=10,B5854&lt;=14),sel_ev_daily*sel_dayshare/5,IF(OR(B5854&gt;=22,B5854&lt;=5),sel_ev_daily*(1-sel_dayshare)/8,0))</f>
        <v/>
      </c>
    </row>
    <row r="5855">
      <c r="A5855" s="6" t="inlineStr">
        <is>
          <t>2013-03-01</t>
        </is>
      </c>
      <c r="B5855" s="6" t="n">
        <v>21</v>
      </c>
      <c r="C5855" s="6" t="n">
        <v>0.66838</v>
      </c>
      <c r="D5855" s="6" t="n">
        <v>0.00017</v>
      </c>
      <c r="E5855" s="6">
        <f>C5855*sel_scale</f>
        <v/>
      </c>
      <c r="F5855" s="6">
        <f>IF(AND(B5855&gt;=10,B5855&lt;=14),sel_ev_daily*sel_dayshare/5,IF(OR(B5855&gt;=22,B5855&lt;=5),sel_ev_daily*(1-sel_dayshare)/8,0))</f>
        <v/>
      </c>
    </row>
    <row r="5856">
      <c r="A5856" s="6" t="inlineStr">
        <is>
          <t>2013-03-01</t>
        </is>
      </c>
      <c r="B5856" s="6" t="n">
        <v>22</v>
      </c>
      <c r="C5856" s="6" t="n">
        <v>0.72268</v>
      </c>
      <c r="D5856" s="6" t="n">
        <v>2e-05</v>
      </c>
      <c r="E5856" s="6">
        <f>C5856*sel_scale</f>
        <v/>
      </c>
      <c r="F5856" s="6">
        <f>IF(AND(B5856&gt;=10,B5856&lt;=14),sel_ev_daily*sel_dayshare/5,IF(OR(B5856&gt;=22,B5856&lt;=5),sel_ev_daily*(1-sel_dayshare)/8,0))</f>
        <v/>
      </c>
    </row>
    <row r="5857">
      <c r="A5857" s="6" t="inlineStr">
        <is>
          <t>2013-03-01</t>
        </is>
      </c>
      <c r="B5857" s="6" t="n">
        <v>23</v>
      </c>
      <c r="C5857" s="6" t="n">
        <v>0.75886</v>
      </c>
      <c r="D5857" s="6" t="n">
        <v>9.000000000000001e-05</v>
      </c>
      <c r="E5857" s="6">
        <f>C5857*sel_scale</f>
        <v/>
      </c>
      <c r="F5857" s="6">
        <f>IF(AND(B5857&gt;=10,B5857&lt;=14),sel_ev_daily*sel_dayshare/5,IF(OR(B5857&gt;=22,B5857&lt;=5),sel_ev_daily*(1-sel_dayshare)/8,0))</f>
        <v/>
      </c>
    </row>
    <row r="5858">
      <c r="A5858" s="6" t="inlineStr">
        <is>
          <t>2013-03-02</t>
        </is>
      </c>
      <c r="B5858" s="6" t="n">
        <v>0</v>
      </c>
      <c r="C5858" s="6" t="n">
        <v>0.84389</v>
      </c>
      <c r="D5858" s="6" t="n">
        <v>6.999999999999999e-05</v>
      </c>
      <c r="E5858" s="6">
        <f>C5858*sel_scale</f>
        <v/>
      </c>
      <c r="F5858" s="6">
        <f>IF(AND(B5858&gt;=10,B5858&lt;=14),sel_ev_daily*sel_dayshare/5,IF(OR(B5858&gt;=22,B5858&lt;=5),sel_ev_daily*(1-sel_dayshare)/8,0))</f>
        <v/>
      </c>
    </row>
    <row r="5859">
      <c r="A5859" s="6" t="inlineStr">
        <is>
          <t>2013-03-02</t>
        </is>
      </c>
      <c r="B5859" s="6" t="n">
        <v>1</v>
      </c>
      <c r="C5859" s="6" t="n">
        <v>0.80626</v>
      </c>
      <c r="D5859" s="6" t="n">
        <v>4e-05</v>
      </c>
      <c r="E5859" s="6">
        <f>C5859*sel_scale</f>
        <v/>
      </c>
      <c r="F5859" s="6">
        <f>IF(AND(B5859&gt;=10,B5859&lt;=14),sel_ev_daily*sel_dayshare/5,IF(OR(B5859&gt;=22,B5859&lt;=5),sel_ev_daily*(1-sel_dayshare)/8,0))</f>
        <v/>
      </c>
    </row>
    <row r="5860">
      <c r="A5860" s="6" t="inlineStr">
        <is>
          <t>2013-03-02</t>
        </is>
      </c>
      <c r="B5860" s="6" t="n">
        <v>2</v>
      </c>
      <c r="C5860" s="6" t="n">
        <v>0.5789</v>
      </c>
      <c r="D5860" s="6" t="n">
        <v>8.000000000000001e-05</v>
      </c>
      <c r="E5860" s="6">
        <f>C5860*sel_scale</f>
        <v/>
      </c>
      <c r="F5860" s="6">
        <f>IF(AND(B5860&gt;=10,B5860&lt;=14),sel_ev_daily*sel_dayshare/5,IF(OR(B5860&gt;=22,B5860&lt;=5),sel_ev_daily*(1-sel_dayshare)/8,0))</f>
        <v/>
      </c>
    </row>
    <row r="5861">
      <c r="A5861" s="6" t="inlineStr">
        <is>
          <t>2013-03-02</t>
        </is>
      </c>
      <c r="B5861" s="6" t="n">
        <v>3</v>
      </c>
      <c r="C5861" s="6" t="n">
        <v>0.45389</v>
      </c>
      <c r="D5861" s="6" t="n">
        <v>8.000000000000001e-05</v>
      </c>
      <c r="E5861" s="6">
        <f>C5861*sel_scale</f>
        <v/>
      </c>
      <c r="F5861" s="6">
        <f>IF(AND(B5861&gt;=10,B5861&lt;=14),sel_ev_daily*sel_dayshare/5,IF(OR(B5861&gt;=22,B5861&lt;=5),sel_ev_daily*(1-sel_dayshare)/8,0))</f>
        <v/>
      </c>
    </row>
    <row r="5862">
      <c r="A5862" s="6" t="inlineStr">
        <is>
          <t>2013-03-02</t>
        </is>
      </c>
      <c r="B5862" s="6" t="n">
        <v>4</v>
      </c>
      <c r="C5862" s="6" t="n">
        <v>0.42325</v>
      </c>
      <c r="D5862" s="6" t="n">
        <v>0.00016</v>
      </c>
      <c r="E5862" s="6">
        <f>C5862*sel_scale</f>
        <v/>
      </c>
      <c r="F5862" s="6">
        <f>IF(AND(B5862&gt;=10,B5862&lt;=14),sel_ev_daily*sel_dayshare/5,IF(OR(B5862&gt;=22,B5862&lt;=5),sel_ev_daily*(1-sel_dayshare)/8,0))</f>
        <v/>
      </c>
    </row>
    <row r="5863">
      <c r="A5863" s="6" t="inlineStr">
        <is>
          <t>2013-03-02</t>
        </is>
      </c>
      <c r="B5863" s="6" t="n">
        <v>5</v>
      </c>
      <c r="C5863" s="6" t="n">
        <v>0.41472</v>
      </c>
      <c r="D5863" s="6" t="n">
        <v>6.999999999999999e-05</v>
      </c>
      <c r="E5863" s="6">
        <f>C5863*sel_scale</f>
        <v/>
      </c>
      <c r="F5863" s="6">
        <f>IF(AND(B5863&gt;=10,B5863&lt;=14),sel_ev_daily*sel_dayshare/5,IF(OR(B5863&gt;=22,B5863&lt;=5),sel_ev_daily*(1-sel_dayshare)/8,0))</f>
        <v/>
      </c>
    </row>
    <row r="5864">
      <c r="A5864" s="6" t="inlineStr">
        <is>
          <t>2013-03-02</t>
        </is>
      </c>
      <c r="B5864" s="6" t="n">
        <v>6</v>
      </c>
      <c r="C5864" s="6" t="n">
        <v>0.45115</v>
      </c>
      <c r="D5864" s="6" t="n">
        <v>4e-05</v>
      </c>
      <c r="E5864" s="6">
        <f>C5864*sel_scale</f>
        <v/>
      </c>
      <c r="F5864" s="6">
        <f>IF(AND(B5864&gt;=10,B5864&lt;=14),sel_ev_daily*sel_dayshare/5,IF(OR(B5864&gt;=22,B5864&lt;=5),sel_ev_daily*(1-sel_dayshare)/8,0))</f>
        <v/>
      </c>
    </row>
    <row r="5865">
      <c r="A5865" s="6" t="inlineStr">
        <is>
          <t>2013-03-02</t>
        </is>
      </c>
      <c r="B5865" s="6" t="n">
        <v>7</v>
      </c>
      <c r="C5865" s="6" t="n">
        <v>0.60222</v>
      </c>
      <c r="D5865" s="6" t="n">
        <v>0.00287</v>
      </c>
      <c r="E5865" s="6">
        <f>C5865*sel_scale</f>
        <v/>
      </c>
      <c r="F5865" s="6">
        <f>IF(AND(B5865&gt;=10,B5865&lt;=14),sel_ev_daily*sel_dayshare/5,IF(OR(B5865&gt;=22,B5865&lt;=5),sel_ev_daily*(1-sel_dayshare)/8,0))</f>
        <v/>
      </c>
    </row>
    <row r="5866">
      <c r="A5866" s="6" t="inlineStr">
        <is>
          <t>2013-03-02</t>
        </is>
      </c>
      <c r="B5866" s="6" t="n">
        <v>8</v>
      </c>
      <c r="C5866" s="6" t="n">
        <v>0.67503</v>
      </c>
      <c r="D5866" s="6" t="n">
        <v>0.02966</v>
      </c>
      <c r="E5866" s="6">
        <f>C5866*sel_scale</f>
        <v/>
      </c>
      <c r="F5866" s="6">
        <f>IF(AND(B5866&gt;=10,B5866&lt;=14),sel_ev_daily*sel_dayshare/5,IF(OR(B5866&gt;=22,B5866&lt;=5),sel_ev_daily*(1-sel_dayshare)/8,0))</f>
        <v/>
      </c>
    </row>
    <row r="5867">
      <c r="A5867" s="6" t="inlineStr">
        <is>
          <t>2013-03-02</t>
        </is>
      </c>
      <c r="B5867" s="6" t="n">
        <v>9</v>
      </c>
      <c r="C5867" s="6" t="n">
        <v>0.74597</v>
      </c>
      <c r="D5867" s="6" t="n">
        <v>0.05729</v>
      </c>
      <c r="E5867" s="6">
        <f>C5867*sel_scale</f>
        <v/>
      </c>
      <c r="F5867" s="6">
        <f>IF(AND(B5867&gt;=10,B5867&lt;=14),sel_ev_daily*sel_dayshare/5,IF(OR(B5867&gt;=22,B5867&lt;=5),sel_ev_daily*(1-sel_dayshare)/8,0))</f>
        <v/>
      </c>
    </row>
    <row r="5868">
      <c r="A5868" s="6" t="inlineStr">
        <is>
          <t>2013-03-02</t>
        </is>
      </c>
      <c r="B5868" s="6" t="n">
        <v>10</v>
      </c>
      <c r="C5868" s="6" t="n">
        <v>0.77471</v>
      </c>
      <c r="D5868" s="6" t="n">
        <v>0.10136</v>
      </c>
      <c r="E5868" s="6">
        <f>C5868*sel_scale</f>
        <v/>
      </c>
      <c r="F5868" s="6">
        <f>IF(AND(B5868&gt;=10,B5868&lt;=14),sel_ev_daily*sel_dayshare/5,IF(OR(B5868&gt;=22,B5868&lt;=5),sel_ev_daily*(1-sel_dayshare)/8,0))</f>
        <v/>
      </c>
    </row>
    <row r="5869">
      <c r="A5869" s="6" t="inlineStr">
        <is>
          <t>2013-03-02</t>
        </is>
      </c>
      <c r="B5869" s="6" t="n">
        <v>11</v>
      </c>
      <c r="C5869" s="6" t="n">
        <v>0.71789</v>
      </c>
      <c r="D5869" s="6" t="n">
        <v>0.13681</v>
      </c>
      <c r="E5869" s="6">
        <f>C5869*sel_scale</f>
        <v/>
      </c>
      <c r="F5869" s="6">
        <f>IF(AND(B5869&gt;=10,B5869&lt;=14),sel_ev_daily*sel_dayshare/5,IF(OR(B5869&gt;=22,B5869&lt;=5),sel_ev_daily*(1-sel_dayshare)/8,0))</f>
        <v/>
      </c>
    </row>
    <row r="5870">
      <c r="A5870" s="6" t="inlineStr">
        <is>
          <t>2013-03-02</t>
        </is>
      </c>
      <c r="B5870" s="6" t="n">
        <v>12</v>
      </c>
      <c r="C5870" s="6" t="n">
        <v>0.71944</v>
      </c>
      <c r="D5870" s="6" t="n">
        <v>0.16539</v>
      </c>
      <c r="E5870" s="6">
        <f>C5870*sel_scale</f>
        <v/>
      </c>
      <c r="F5870" s="6">
        <f>IF(AND(B5870&gt;=10,B5870&lt;=14),sel_ev_daily*sel_dayshare/5,IF(OR(B5870&gt;=22,B5870&lt;=5),sel_ev_daily*(1-sel_dayshare)/8,0))</f>
        <v/>
      </c>
    </row>
    <row r="5871">
      <c r="A5871" s="6" t="inlineStr">
        <is>
          <t>2013-03-02</t>
        </is>
      </c>
      <c r="B5871" s="6" t="n">
        <v>13</v>
      </c>
      <c r="C5871" s="6" t="n">
        <v>0.7797500000000001</v>
      </c>
      <c r="D5871" s="6" t="n">
        <v>0.16679</v>
      </c>
      <c r="E5871" s="6">
        <f>C5871*sel_scale</f>
        <v/>
      </c>
      <c r="F5871" s="6">
        <f>IF(AND(B5871&gt;=10,B5871&lt;=14),sel_ev_daily*sel_dayshare/5,IF(OR(B5871&gt;=22,B5871&lt;=5),sel_ev_daily*(1-sel_dayshare)/8,0))</f>
        <v/>
      </c>
    </row>
    <row r="5872">
      <c r="A5872" s="6" t="inlineStr">
        <is>
          <t>2013-03-02</t>
        </is>
      </c>
      <c r="B5872" s="6" t="n">
        <v>14</v>
      </c>
      <c r="C5872" s="6" t="n">
        <v>0.75259</v>
      </c>
      <c r="D5872" s="6" t="n">
        <v>0.18719</v>
      </c>
      <c r="E5872" s="6">
        <f>C5872*sel_scale</f>
        <v/>
      </c>
      <c r="F5872" s="6">
        <f>IF(AND(B5872&gt;=10,B5872&lt;=14),sel_ev_daily*sel_dayshare/5,IF(OR(B5872&gt;=22,B5872&lt;=5),sel_ev_daily*(1-sel_dayshare)/8,0))</f>
        <v/>
      </c>
    </row>
    <row r="5873">
      <c r="A5873" s="6" t="inlineStr">
        <is>
          <t>2013-03-02</t>
        </is>
      </c>
      <c r="B5873" s="6" t="n">
        <v>15</v>
      </c>
      <c r="C5873" s="6" t="n">
        <v>0.70282</v>
      </c>
      <c r="D5873" s="6" t="n">
        <v>0.15991</v>
      </c>
      <c r="E5873" s="6">
        <f>C5873*sel_scale</f>
        <v/>
      </c>
      <c r="F5873" s="6">
        <f>IF(AND(B5873&gt;=10,B5873&lt;=14),sel_ev_daily*sel_dayshare/5,IF(OR(B5873&gt;=22,B5873&lt;=5),sel_ev_daily*(1-sel_dayshare)/8,0))</f>
        <v/>
      </c>
    </row>
    <row r="5874">
      <c r="A5874" s="6" t="inlineStr">
        <is>
          <t>2013-03-02</t>
        </is>
      </c>
      <c r="B5874" s="6" t="n">
        <v>16</v>
      </c>
      <c r="C5874" s="6" t="n">
        <v>0.7245200000000001</v>
      </c>
      <c r="D5874" s="6" t="n">
        <v>0.11171</v>
      </c>
      <c r="E5874" s="6">
        <f>C5874*sel_scale</f>
        <v/>
      </c>
      <c r="F5874" s="6">
        <f>IF(AND(B5874&gt;=10,B5874&lt;=14),sel_ev_daily*sel_dayshare/5,IF(OR(B5874&gt;=22,B5874&lt;=5),sel_ev_daily*(1-sel_dayshare)/8,0))</f>
        <v/>
      </c>
    </row>
    <row r="5875">
      <c r="A5875" s="6" t="inlineStr">
        <is>
          <t>2013-03-02</t>
        </is>
      </c>
      <c r="B5875" s="6" t="n">
        <v>17</v>
      </c>
      <c r="C5875" s="6" t="n">
        <v>0.82639</v>
      </c>
      <c r="D5875" s="6" t="n">
        <v>0.04579</v>
      </c>
      <c r="E5875" s="6">
        <f>C5875*sel_scale</f>
        <v/>
      </c>
      <c r="F5875" s="6">
        <f>IF(AND(B5875&gt;=10,B5875&lt;=14),sel_ev_daily*sel_dayshare/5,IF(OR(B5875&gt;=22,B5875&lt;=5),sel_ev_daily*(1-sel_dayshare)/8,0))</f>
        <v/>
      </c>
    </row>
    <row r="5876">
      <c r="A5876" s="6" t="inlineStr">
        <is>
          <t>2013-03-02</t>
        </is>
      </c>
      <c r="B5876" s="6" t="n">
        <v>18</v>
      </c>
      <c r="C5876" s="6" t="n">
        <v>0.85741</v>
      </c>
      <c r="D5876" s="6" t="n">
        <v>0.01273</v>
      </c>
      <c r="E5876" s="6">
        <f>C5876*sel_scale</f>
        <v/>
      </c>
      <c r="F5876" s="6">
        <f>IF(AND(B5876&gt;=10,B5876&lt;=14),sel_ev_daily*sel_dayshare/5,IF(OR(B5876&gt;=22,B5876&lt;=5),sel_ev_daily*(1-sel_dayshare)/8,0))</f>
        <v/>
      </c>
    </row>
    <row r="5877">
      <c r="A5877" s="6" t="inlineStr">
        <is>
          <t>2013-03-02</t>
        </is>
      </c>
      <c r="B5877" s="6" t="n">
        <v>19</v>
      </c>
      <c r="C5877" s="6" t="n">
        <v>0.80965</v>
      </c>
      <c r="D5877" s="6" t="n">
        <v>0.0002</v>
      </c>
      <c r="E5877" s="6">
        <f>C5877*sel_scale</f>
        <v/>
      </c>
      <c r="F5877" s="6">
        <f>IF(AND(B5877&gt;=10,B5877&lt;=14),sel_ev_daily*sel_dayshare/5,IF(OR(B5877&gt;=22,B5877&lt;=5),sel_ev_daily*(1-sel_dayshare)/8,0))</f>
        <v/>
      </c>
    </row>
    <row r="5878">
      <c r="A5878" s="6" t="inlineStr">
        <is>
          <t>2013-03-02</t>
        </is>
      </c>
      <c r="B5878" s="6" t="n">
        <v>20</v>
      </c>
      <c r="C5878" s="6" t="n">
        <v>0.77828</v>
      </c>
      <c r="D5878" s="6" t="n">
        <v>8.000000000000001e-05</v>
      </c>
      <c r="E5878" s="6">
        <f>C5878*sel_scale</f>
        <v/>
      </c>
      <c r="F5878" s="6">
        <f>IF(AND(B5878&gt;=10,B5878&lt;=14),sel_ev_daily*sel_dayshare/5,IF(OR(B5878&gt;=22,B5878&lt;=5),sel_ev_daily*(1-sel_dayshare)/8,0))</f>
        <v/>
      </c>
    </row>
    <row r="5879">
      <c r="A5879" s="6" t="inlineStr">
        <is>
          <t>2013-03-02</t>
        </is>
      </c>
      <c r="B5879" s="6" t="n">
        <v>21</v>
      </c>
      <c r="C5879" s="6" t="n">
        <v>0.69324</v>
      </c>
      <c r="D5879" s="6" t="n">
        <v>8.000000000000001e-05</v>
      </c>
      <c r="E5879" s="6">
        <f>C5879*sel_scale</f>
        <v/>
      </c>
      <c r="F5879" s="6">
        <f>IF(AND(B5879&gt;=10,B5879&lt;=14),sel_ev_daily*sel_dayshare/5,IF(OR(B5879&gt;=22,B5879&lt;=5),sel_ev_daily*(1-sel_dayshare)/8,0))</f>
        <v/>
      </c>
    </row>
    <row r="5880">
      <c r="A5880" s="6" t="inlineStr">
        <is>
          <t>2013-03-02</t>
        </is>
      </c>
      <c r="B5880" s="6" t="n">
        <v>22</v>
      </c>
      <c r="C5880" s="6" t="n">
        <v>0.74464</v>
      </c>
      <c r="D5880" s="6" t="n">
        <v>0.00013</v>
      </c>
      <c r="E5880" s="6">
        <f>C5880*sel_scale</f>
        <v/>
      </c>
      <c r="F5880" s="6">
        <f>IF(AND(B5880&gt;=10,B5880&lt;=14),sel_ev_daily*sel_dayshare/5,IF(OR(B5880&gt;=22,B5880&lt;=5),sel_ev_daily*(1-sel_dayshare)/8,0))</f>
        <v/>
      </c>
    </row>
    <row r="5881">
      <c r="A5881" s="6" t="inlineStr">
        <is>
          <t>2013-03-02</t>
        </is>
      </c>
      <c r="B5881" s="6" t="n">
        <v>23</v>
      </c>
      <c r="C5881" s="6" t="n">
        <v>0.7706499999999999</v>
      </c>
      <c r="D5881" s="6" t="n">
        <v>0.00011</v>
      </c>
      <c r="E5881" s="6">
        <f>C5881*sel_scale</f>
        <v/>
      </c>
      <c r="F5881" s="6">
        <f>IF(AND(B5881&gt;=10,B5881&lt;=14),sel_ev_daily*sel_dayshare/5,IF(OR(B5881&gt;=22,B5881&lt;=5),sel_ev_daily*(1-sel_dayshare)/8,0))</f>
        <v/>
      </c>
    </row>
    <row r="5882">
      <c r="A5882" s="6" t="inlineStr">
        <is>
          <t>2013-03-03</t>
        </is>
      </c>
      <c r="B5882" s="6" t="n">
        <v>0</v>
      </c>
      <c r="C5882" s="6" t="n">
        <v>0.82846</v>
      </c>
      <c r="D5882" s="6" t="n">
        <v>6e-05</v>
      </c>
      <c r="E5882" s="6">
        <f>C5882*sel_scale</f>
        <v/>
      </c>
      <c r="F5882" s="6">
        <f>IF(AND(B5882&gt;=10,B5882&lt;=14),sel_ev_daily*sel_dayshare/5,IF(OR(B5882&gt;=22,B5882&lt;=5),sel_ev_daily*(1-sel_dayshare)/8,0))</f>
        <v/>
      </c>
    </row>
    <row r="5883">
      <c r="A5883" s="6" t="inlineStr">
        <is>
          <t>2013-03-03</t>
        </is>
      </c>
      <c r="B5883" s="6" t="n">
        <v>1</v>
      </c>
      <c r="C5883" s="6" t="n">
        <v>0.88271</v>
      </c>
      <c r="D5883" s="6" t="n">
        <v>0.0001</v>
      </c>
      <c r="E5883" s="6">
        <f>C5883*sel_scale</f>
        <v/>
      </c>
      <c r="F5883" s="6">
        <f>IF(AND(B5883&gt;=10,B5883&lt;=14),sel_ev_daily*sel_dayshare/5,IF(OR(B5883&gt;=22,B5883&lt;=5),sel_ev_daily*(1-sel_dayshare)/8,0))</f>
        <v/>
      </c>
    </row>
    <row r="5884">
      <c r="A5884" s="6" t="inlineStr">
        <is>
          <t>2013-03-03</t>
        </is>
      </c>
      <c r="B5884" s="6" t="n">
        <v>2</v>
      </c>
      <c r="C5884" s="6" t="n">
        <v>0.62749</v>
      </c>
      <c r="D5884" s="6" t="n">
        <v>5e-05</v>
      </c>
      <c r="E5884" s="6">
        <f>C5884*sel_scale</f>
        <v/>
      </c>
      <c r="F5884" s="6">
        <f>IF(AND(B5884&gt;=10,B5884&lt;=14),sel_ev_daily*sel_dayshare/5,IF(OR(B5884&gt;=22,B5884&lt;=5),sel_ev_daily*(1-sel_dayshare)/8,0))</f>
        <v/>
      </c>
    </row>
    <row r="5885">
      <c r="A5885" s="6" t="inlineStr">
        <is>
          <t>2013-03-03</t>
        </is>
      </c>
      <c r="B5885" s="6" t="n">
        <v>3</v>
      </c>
      <c r="C5885" s="6" t="n">
        <v>0.45448</v>
      </c>
      <c r="D5885" s="6" t="n">
        <v>4e-05</v>
      </c>
      <c r="E5885" s="6">
        <f>C5885*sel_scale</f>
        <v/>
      </c>
      <c r="F5885" s="6">
        <f>IF(AND(B5885&gt;=10,B5885&lt;=14),sel_ev_daily*sel_dayshare/5,IF(OR(B5885&gt;=22,B5885&lt;=5),sel_ev_daily*(1-sel_dayshare)/8,0))</f>
        <v/>
      </c>
    </row>
    <row r="5886">
      <c r="A5886" s="6" t="inlineStr">
        <is>
          <t>2013-03-03</t>
        </is>
      </c>
      <c r="B5886" s="6" t="n">
        <v>4</v>
      </c>
      <c r="C5886" s="6" t="n">
        <v>0.42081</v>
      </c>
      <c r="D5886" s="6" t="n">
        <v>0.00012</v>
      </c>
      <c r="E5886" s="6">
        <f>C5886*sel_scale</f>
        <v/>
      </c>
      <c r="F5886" s="6">
        <f>IF(AND(B5886&gt;=10,B5886&lt;=14),sel_ev_daily*sel_dayshare/5,IF(OR(B5886&gt;=22,B5886&lt;=5),sel_ev_daily*(1-sel_dayshare)/8,0))</f>
        <v/>
      </c>
    </row>
    <row r="5887">
      <c r="A5887" s="6" t="inlineStr">
        <is>
          <t>2013-03-03</t>
        </is>
      </c>
      <c r="B5887" s="6" t="n">
        <v>5</v>
      </c>
      <c r="C5887" s="6" t="n">
        <v>0.46065</v>
      </c>
      <c r="D5887" s="6" t="n">
        <v>3e-05</v>
      </c>
      <c r="E5887" s="6">
        <f>C5887*sel_scale</f>
        <v/>
      </c>
      <c r="F5887" s="6">
        <f>IF(AND(B5887&gt;=10,B5887&lt;=14),sel_ev_daily*sel_dayshare/5,IF(OR(B5887&gt;=22,B5887&lt;=5),sel_ev_daily*(1-sel_dayshare)/8,0))</f>
        <v/>
      </c>
    </row>
    <row r="5888">
      <c r="A5888" s="6" t="inlineStr">
        <is>
          <t>2013-03-03</t>
        </is>
      </c>
      <c r="B5888" s="6" t="n">
        <v>6</v>
      </c>
      <c r="C5888" s="6" t="n">
        <v>0.43526</v>
      </c>
      <c r="D5888" s="6" t="n">
        <v>6.999999999999999e-05</v>
      </c>
      <c r="E5888" s="6">
        <f>C5888*sel_scale</f>
        <v/>
      </c>
      <c r="F5888" s="6">
        <f>IF(AND(B5888&gt;=10,B5888&lt;=14),sel_ev_daily*sel_dayshare/5,IF(OR(B5888&gt;=22,B5888&lt;=5),sel_ev_daily*(1-sel_dayshare)/8,0))</f>
        <v/>
      </c>
    </row>
    <row r="5889">
      <c r="A5889" s="6" t="inlineStr">
        <is>
          <t>2013-03-03</t>
        </is>
      </c>
      <c r="B5889" s="6" t="n">
        <v>7</v>
      </c>
      <c r="C5889" s="6" t="n">
        <v>0.52296</v>
      </c>
      <c r="D5889" s="6" t="n">
        <v>0.02354</v>
      </c>
      <c r="E5889" s="6">
        <f>C5889*sel_scale</f>
        <v/>
      </c>
      <c r="F5889" s="6">
        <f>IF(AND(B5889&gt;=10,B5889&lt;=14),sel_ev_daily*sel_dayshare/5,IF(OR(B5889&gt;=22,B5889&lt;=5),sel_ev_daily*(1-sel_dayshare)/8,0))</f>
        <v/>
      </c>
    </row>
    <row r="5890">
      <c r="A5890" s="6" t="inlineStr">
        <is>
          <t>2013-03-03</t>
        </is>
      </c>
      <c r="B5890" s="6" t="n">
        <v>8</v>
      </c>
      <c r="C5890" s="6" t="n">
        <v>0.63567</v>
      </c>
      <c r="D5890" s="6" t="n">
        <v>0.11043</v>
      </c>
      <c r="E5890" s="6">
        <f>C5890*sel_scale</f>
        <v/>
      </c>
      <c r="F5890" s="6">
        <f>IF(AND(B5890&gt;=10,B5890&lt;=14),sel_ev_daily*sel_dayshare/5,IF(OR(B5890&gt;=22,B5890&lt;=5),sel_ev_daily*(1-sel_dayshare)/8,0))</f>
        <v/>
      </c>
    </row>
    <row r="5891">
      <c r="A5891" s="6" t="inlineStr">
        <is>
          <t>2013-03-03</t>
        </is>
      </c>
      <c r="B5891" s="6" t="n">
        <v>9</v>
      </c>
      <c r="C5891" s="6" t="n">
        <v>0.76306</v>
      </c>
      <c r="D5891" s="6" t="n">
        <v>0.23856</v>
      </c>
      <c r="E5891" s="6">
        <f>C5891*sel_scale</f>
        <v/>
      </c>
      <c r="F5891" s="6">
        <f>IF(AND(B5891&gt;=10,B5891&lt;=14),sel_ev_daily*sel_dayshare/5,IF(OR(B5891&gt;=22,B5891&lt;=5),sel_ev_daily*(1-sel_dayshare)/8,0))</f>
        <v/>
      </c>
    </row>
    <row r="5892">
      <c r="A5892" s="6" t="inlineStr">
        <is>
          <t>2013-03-03</t>
        </is>
      </c>
      <c r="B5892" s="6" t="n">
        <v>10</v>
      </c>
      <c r="C5892" s="6" t="n">
        <v>0.69842</v>
      </c>
      <c r="D5892" s="6" t="n">
        <v>0.3423</v>
      </c>
      <c r="E5892" s="6">
        <f>C5892*sel_scale</f>
        <v/>
      </c>
      <c r="F5892" s="6">
        <f>IF(AND(B5892&gt;=10,B5892&lt;=14),sel_ev_daily*sel_dayshare/5,IF(OR(B5892&gt;=22,B5892&lt;=5),sel_ev_daily*(1-sel_dayshare)/8,0))</f>
        <v/>
      </c>
    </row>
    <row r="5893">
      <c r="A5893" s="6" t="inlineStr">
        <is>
          <t>2013-03-03</t>
        </is>
      </c>
      <c r="B5893" s="6" t="n">
        <v>11</v>
      </c>
      <c r="C5893" s="6" t="n">
        <v>0.69619</v>
      </c>
      <c r="D5893" s="6" t="n">
        <v>0.44712</v>
      </c>
      <c r="E5893" s="6">
        <f>C5893*sel_scale</f>
        <v/>
      </c>
      <c r="F5893" s="6">
        <f>IF(AND(B5893&gt;=10,B5893&lt;=14),sel_ev_daily*sel_dayshare/5,IF(OR(B5893&gt;=22,B5893&lt;=5),sel_ev_daily*(1-sel_dayshare)/8,0))</f>
        <v/>
      </c>
    </row>
    <row r="5894">
      <c r="A5894" s="6" t="inlineStr">
        <is>
          <t>2013-03-03</t>
        </is>
      </c>
      <c r="B5894" s="6" t="n">
        <v>12</v>
      </c>
      <c r="C5894" s="6" t="n">
        <v>0.68193</v>
      </c>
      <c r="D5894" s="6" t="n">
        <v>0.49055</v>
      </c>
      <c r="E5894" s="6">
        <f>C5894*sel_scale</f>
        <v/>
      </c>
      <c r="F5894" s="6">
        <f>IF(AND(B5894&gt;=10,B5894&lt;=14),sel_ev_daily*sel_dayshare/5,IF(OR(B5894&gt;=22,B5894&lt;=5),sel_ev_daily*(1-sel_dayshare)/8,0))</f>
        <v/>
      </c>
    </row>
    <row r="5895">
      <c r="A5895" s="6" t="inlineStr">
        <is>
          <t>2013-03-03</t>
        </is>
      </c>
      <c r="B5895" s="6" t="n">
        <v>13</v>
      </c>
      <c r="C5895" s="6" t="n">
        <v>0.65183</v>
      </c>
      <c r="D5895" s="6" t="n">
        <v>0.47245</v>
      </c>
      <c r="E5895" s="6">
        <f>C5895*sel_scale</f>
        <v/>
      </c>
      <c r="F5895" s="6">
        <f>IF(AND(B5895&gt;=10,B5895&lt;=14),sel_ev_daily*sel_dayshare/5,IF(OR(B5895&gt;=22,B5895&lt;=5),sel_ev_daily*(1-sel_dayshare)/8,0))</f>
        <v/>
      </c>
    </row>
    <row r="5896">
      <c r="A5896" s="6" t="inlineStr">
        <is>
          <t>2013-03-03</t>
        </is>
      </c>
      <c r="B5896" s="6" t="n">
        <v>14</v>
      </c>
      <c r="C5896" s="6" t="n">
        <v>0.64868</v>
      </c>
      <c r="D5896" s="6" t="n">
        <v>0.43634</v>
      </c>
      <c r="E5896" s="6">
        <f>C5896*sel_scale</f>
        <v/>
      </c>
      <c r="F5896" s="6">
        <f>IF(AND(B5896&gt;=10,B5896&lt;=14),sel_ev_daily*sel_dayshare/5,IF(OR(B5896&gt;=22,B5896&lt;=5),sel_ev_daily*(1-sel_dayshare)/8,0))</f>
        <v/>
      </c>
    </row>
    <row r="5897">
      <c r="A5897" s="6" t="inlineStr">
        <is>
          <t>2013-03-03</t>
        </is>
      </c>
      <c r="B5897" s="6" t="n">
        <v>15</v>
      </c>
      <c r="C5897" s="6" t="n">
        <v>0.6495</v>
      </c>
      <c r="D5897" s="6" t="n">
        <v>0.36223</v>
      </c>
      <c r="E5897" s="6">
        <f>C5897*sel_scale</f>
        <v/>
      </c>
      <c r="F5897" s="6">
        <f>IF(AND(B5897&gt;=10,B5897&lt;=14),sel_ev_daily*sel_dayshare/5,IF(OR(B5897&gt;=22,B5897&lt;=5),sel_ev_daily*(1-sel_dayshare)/8,0))</f>
        <v/>
      </c>
    </row>
    <row r="5898">
      <c r="A5898" s="6" t="inlineStr">
        <is>
          <t>2013-03-03</t>
        </is>
      </c>
      <c r="B5898" s="6" t="n">
        <v>16</v>
      </c>
      <c r="C5898" s="6" t="n">
        <v>0.73773</v>
      </c>
      <c r="D5898" s="6" t="n">
        <v>0.27821</v>
      </c>
      <c r="E5898" s="6">
        <f>C5898*sel_scale</f>
        <v/>
      </c>
      <c r="F5898" s="6">
        <f>IF(AND(B5898&gt;=10,B5898&lt;=14),sel_ev_daily*sel_dayshare/5,IF(OR(B5898&gt;=22,B5898&lt;=5),sel_ev_daily*(1-sel_dayshare)/8,0))</f>
        <v/>
      </c>
    </row>
    <row r="5899">
      <c r="A5899" s="6" t="inlineStr">
        <is>
          <t>2013-03-03</t>
        </is>
      </c>
      <c r="B5899" s="6" t="n">
        <v>17</v>
      </c>
      <c r="C5899" s="6" t="n">
        <v>0.80798</v>
      </c>
      <c r="D5899" s="6" t="n">
        <v>0.15913</v>
      </c>
      <c r="E5899" s="6">
        <f>C5899*sel_scale</f>
        <v/>
      </c>
      <c r="F5899" s="6">
        <f>IF(AND(B5899&gt;=10,B5899&lt;=14),sel_ev_daily*sel_dayshare/5,IF(OR(B5899&gt;=22,B5899&lt;=5),sel_ev_daily*(1-sel_dayshare)/8,0))</f>
        <v/>
      </c>
    </row>
    <row r="5900">
      <c r="A5900" s="6" t="inlineStr">
        <is>
          <t>2013-03-03</t>
        </is>
      </c>
      <c r="B5900" s="6" t="n">
        <v>18</v>
      </c>
      <c r="C5900" s="6" t="n">
        <v>0.87468</v>
      </c>
      <c r="D5900" s="6" t="n">
        <v>0.03743</v>
      </c>
      <c r="E5900" s="6">
        <f>C5900*sel_scale</f>
        <v/>
      </c>
      <c r="F5900" s="6">
        <f>IF(AND(B5900&gt;=10,B5900&lt;=14),sel_ev_daily*sel_dayshare/5,IF(OR(B5900&gt;=22,B5900&lt;=5),sel_ev_daily*(1-sel_dayshare)/8,0))</f>
        <v/>
      </c>
    </row>
    <row r="5901">
      <c r="A5901" s="6" t="inlineStr">
        <is>
          <t>2013-03-03</t>
        </is>
      </c>
      <c r="B5901" s="6" t="n">
        <v>19</v>
      </c>
      <c r="C5901" s="6" t="n">
        <v>0.82341</v>
      </c>
      <c r="D5901" s="6" t="n">
        <v>0.00052</v>
      </c>
      <c r="E5901" s="6">
        <f>C5901*sel_scale</f>
        <v/>
      </c>
      <c r="F5901" s="6">
        <f>IF(AND(B5901&gt;=10,B5901&lt;=14),sel_ev_daily*sel_dayshare/5,IF(OR(B5901&gt;=22,B5901&lt;=5),sel_ev_daily*(1-sel_dayshare)/8,0))</f>
        <v/>
      </c>
    </row>
    <row r="5902">
      <c r="A5902" s="6" t="inlineStr">
        <is>
          <t>2013-03-03</t>
        </is>
      </c>
      <c r="B5902" s="6" t="n">
        <v>20</v>
      </c>
      <c r="C5902" s="6" t="n">
        <v>0.80467</v>
      </c>
      <c r="D5902" s="6" t="n">
        <v>0.00011</v>
      </c>
      <c r="E5902" s="6">
        <f>C5902*sel_scale</f>
        <v/>
      </c>
      <c r="F5902" s="6">
        <f>IF(AND(B5902&gt;=10,B5902&lt;=14),sel_ev_daily*sel_dayshare/5,IF(OR(B5902&gt;=22,B5902&lt;=5),sel_ev_daily*(1-sel_dayshare)/8,0))</f>
        <v/>
      </c>
    </row>
    <row r="5903">
      <c r="A5903" s="6" t="inlineStr">
        <is>
          <t>2013-03-03</t>
        </is>
      </c>
      <c r="B5903" s="6" t="n">
        <v>21</v>
      </c>
      <c r="C5903" s="6" t="n">
        <v>0.72794</v>
      </c>
      <c r="D5903" s="6" t="n">
        <v>6.999999999999999e-05</v>
      </c>
      <c r="E5903" s="6">
        <f>C5903*sel_scale</f>
        <v/>
      </c>
      <c r="F5903" s="6">
        <f>IF(AND(B5903&gt;=10,B5903&lt;=14),sel_ev_daily*sel_dayshare/5,IF(OR(B5903&gt;=22,B5903&lt;=5),sel_ev_daily*(1-sel_dayshare)/8,0))</f>
        <v/>
      </c>
    </row>
    <row r="5904">
      <c r="A5904" s="6" t="inlineStr">
        <is>
          <t>2013-03-03</t>
        </is>
      </c>
      <c r="B5904" s="6" t="n">
        <v>22</v>
      </c>
      <c r="C5904" s="6" t="n">
        <v>0.74529</v>
      </c>
      <c r="D5904" s="6" t="n">
        <v>6.999999999999999e-05</v>
      </c>
      <c r="E5904" s="6">
        <f>C5904*sel_scale</f>
        <v/>
      </c>
      <c r="F5904" s="6">
        <f>IF(AND(B5904&gt;=10,B5904&lt;=14),sel_ev_daily*sel_dayshare/5,IF(OR(B5904&gt;=22,B5904&lt;=5),sel_ev_daily*(1-sel_dayshare)/8,0))</f>
        <v/>
      </c>
    </row>
    <row r="5905">
      <c r="A5905" s="6" t="inlineStr">
        <is>
          <t>2013-03-03</t>
        </is>
      </c>
      <c r="B5905" s="6" t="n">
        <v>23</v>
      </c>
      <c r="C5905" s="6" t="n">
        <v>0.7155</v>
      </c>
      <c r="D5905" s="6" t="n">
        <v>0.00015</v>
      </c>
      <c r="E5905" s="6">
        <f>C5905*sel_scale</f>
        <v/>
      </c>
      <c r="F5905" s="6">
        <f>IF(AND(B5905&gt;=10,B5905&lt;=14),sel_ev_daily*sel_dayshare/5,IF(OR(B5905&gt;=22,B5905&lt;=5),sel_ev_daily*(1-sel_dayshare)/8,0))</f>
        <v/>
      </c>
    </row>
    <row r="5906">
      <c r="A5906" s="6" t="inlineStr">
        <is>
          <t>2013-03-04</t>
        </is>
      </c>
      <c r="B5906" s="6" t="n">
        <v>0</v>
      </c>
      <c r="C5906" s="6" t="n">
        <v>0.77454</v>
      </c>
      <c r="D5906" s="6" t="n">
        <v>0.00011</v>
      </c>
      <c r="E5906" s="6">
        <f>C5906*sel_scale</f>
        <v/>
      </c>
      <c r="F5906" s="6">
        <f>IF(AND(B5906&gt;=10,B5906&lt;=14),sel_ev_daily*sel_dayshare/5,IF(OR(B5906&gt;=22,B5906&lt;=5),sel_ev_daily*(1-sel_dayshare)/8,0))</f>
        <v/>
      </c>
    </row>
    <row r="5907">
      <c r="A5907" s="6" t="inlineStr">
        <is>
          <t>2013-03-04</t>
        </is>
      </c>
      <c r="B5907" s="6" t="n">
        <v>1</v>
      </c>
      <c r="C5907" s="6" t="n">
        <v>0.8249300000000001</v>
      </c>
      <c r="D5907" s="6" t="n">
        <v>1e-05</v>
      </c>
      <c r="E5907" s="6">
        <f>C5907*sel_scale</f>
        <v/>
      </c>
      <c r="F5907" s="6">
        <f>IF(AND(B5907&gt;=10,B5907&lt;=14),sel_ev_daily*sel_dayshare/5,IF(OR(B5907&gt;=22,B5907&lt;=5),sel_ev_daily*(1-sel_dayshare)/8,0))</f>
        <v/>
      </c>
    </row>
    <row r="5908">
      <c r="A5908" s="6" t="inlineStr">
        <is>
          <t>2013-03-04</t>
        </is>
      </c>
      <c r="B5908" s="6" t="n">
        <v>2</v>
      </c>
      <c r="C5908" s="6" t="n">
        <v>0.55011</v>
      </c>
      <c r="D5908" s="6" t="n">
        <v>0.0001</v>
      </c>
      <c r="E5908" s="6">
        <f>C5908*sel_scale</f>
        <v/>
      </c>
      <c r="F5908" s="6">
        <f>IF(AND(B5908&gt;=10,B5908&lt;=14),sel_ev_daily*sel_dayshare/5,IF(OR(B5908&gt;=22,B5908&lt;=5),sel_ev_daily*(1-sel_dayshare)/8,0))</f>
        <v/>
      </c>
    </row>
    <row r="5909">
      <c r="A5909" s="6" t="inlineStr">
        <is>
          <t>2013-03-04</t>
        </is>
      </c>
      <c r="B5909" s="6" t="n">
        <v>3</v>
      </c>
      <c r="C5909" s="6" t="n">
        <v>0.39002</v>
      </c>
      <c r="D5909" s="6" t="n">
        <v>5e-05</v>
      </c>
      <c r="E5909" s="6">
        <f>C5909*sel_scale</f>
        <v/>
      </c>
      <c r="F5909" s="6">
        <f>IF(AND(B5909&gt;=10,B5909&lt;=14),sel_ev_daily*sel_dayshare/5,IF(OR(B5909&gt;=22,B5909&lt;=5),sel_ev_daily*(1-sel_dayshare)/8,0))</f>
        <v/>
      </c>
    </row>
    <row r="5910">
      <c r="A5910" s="6" t="inlineStr">
        <is>
          <t>2013-03-04</t>
        </is>
      </c>
      <c r="B5910" s="6" t="n">
        <v>4</v>
      </c>
      <c r="C5910" s="6" t="n">
        <v>0.39355</v>
      </c>
      <c r="D5910" s="6" t="n">
        <v>9.000000000000001e-05</v>
      </c>
      <c r="E5910" s="6">
        <f>C5910*sel_scale</f>
        <v/>
      </c>
      <c r="F5910" s="6">
        <f>IF(AND(B5910&gt;=10,B5910&lt;=14),sel_ev_daily*sel_dayshare/5,IF(OR(B5910&gt;=22,B5910&lt;=5),sel_ev_daily*(1-sel_dayshare)/8,0))</f>
        <v/>
      </c>
    </row>
    <row r="5911">
      <c r="A5911" s="6" t="inlineStr">
        <is>
          <t>2013-03-04</t>
        </is>
      </c>
      <c r="B5911" s="6" t="n">
        <v>5</v>
      </c>
      <c r="C5911" s="6" t="n">
        <v>0.41394</v>
      </c>
      <c r="D5911" s="6" t="n">
        <v>3e-05</v>
      </c>
      <c r="E5911" s="6">
        <f>C5911*sel_scale</f>
        <v/>
      </c>
      <c r="F5911" s="6">
        <f>IF(AND(B5911&gt;=10,B5911&lt;=14),sel_ev_daily*sel_dayshare/5,IF(OR(B5911&gt;=22,B5911&lt;=5),sel_ev_daily*(1-sel_dayshare)/8,0))</f>
        <v/>
      </c>
    </row>
    <row r="5912">
      <c r="A5912" s="6" t="inlineStr">
        <is>
          <t>2013-03-04</t>
        </is>
      </c>
      <c r="B5912" s="6" t="n">
        <v>6</v>
      </c>
      <c r="C5912" s="6" t="n">
        <v>0.60805</v>
      </c>
      <c r="D5912" s="6" t="n">
        <v>6e-05</v>
      </c>
      <c r="E5912" s="6">
        <f>C5912*sel_scale</f>
        <v/>
      </c>
      <c r="F5912" s="6">
        <f>IF(AND(B5912&gt;=10,B5912&lt;=14),sel_ev_daily*sel_dayshare/5,IF(OR(B5912&gt;=22,B5912&lt;=5),sel_ev_daily*(1-sel_dayshare)/8,0))</f>
        <v/>
      </c>
    </row>
    <row r="5913">
      <c r="A5913" s="6" t="inlineStr">
        <is>
          <t>2013-03-04</t>
        </is>
      </c>
      <c r="B5913" s="6" t="n">
        <v>7</v>
      </c>
      <c r="C5913" s="6" t="n">
        <v>0.68331</v>
      </c>
      <c r="D5913" s="6" t="n">
        <v>0.03237</v>
      </c>
      <c r="E5913" s="6">
        <f>C5913*sel_scale</f>
        <v/>
      </c>
      <c r="F5913" s="6">
        <f>IF(AND(B5913&gt;=10,B5913&lt;=14),sel_ev_daily*sel_dayshare/5,IF(OR(B5913&gt;=22,B5913&lt;=5),sel_ev_daily*(1-sel_dayshare)/8,0))</f>
        <v/>
      </c>
    </row>
    <row r="5914">
      <c r="A5914" s="6" t="inlineStr">
        <is>
          <t>2013-03-04</t>
        </is>
      </c>
      <c r="B5914" s="6" t="n">
        <v>8</v>
      </c>
      <c r="C5914" s="6" t="n">
        <v>0.55049</v>
      </c>
      <c r="D5914" s="6" t="n">
        <v>0.16227</v>
      </c>
      <c r="E5914" s="6">
        <f>C5914*sel_scale</f>
        <v/>
      </c>
      <c r="F5914" s="6">
        <f>IF(AND(B5914&gt;=10,B5914&lt;=14),sel_ev_daily*sel_dayshare/5,IF(OR(B5914&gt;=22,B5914&lt;=5),sel_ev_daily*(1-sel_dayshare)/8,0))</f>
        <v/>
      </c>
    </row>
    <row r="5915">
      <c r="A5915" s="6" t="inlineStr">
        <is>
          <t>2013-03-04</t>
        </is>
      </c>
      <c r="B5915" s="6" t="n">
        <v>9</v>
      </c>
      <c r="C5915" s="6" t="n">
        <v>0.5174800000000001</v>
      </c>
      <c r="D5915" s="6" t="n">
        <v>0.36515</v>
      </c>
      <c r="E5915" s="6">
        <f>C5915*sel_scale</f>
        <v/>
      </c>
      <c r="F5915" s="6">
        <f>IF(AND(B5915&gt;=10,B5915&lt;=14),sel_ev_daily*sel_dayshare/5,IF(OR(B5915&gt;=22,B5915&lt;=5),sel_ev_daily*(1-sel_dayshare)/8,0))</f>
        <v/>
      </c>
    </row>
    <row r="5916">
      <c r="A5916" s="6" t="inlineStr">
        <is>
          <t>2013-03-04</t>
        </is>
      </c>
      <c r="B5916" s="6" t="n">
        <v>10</v>
      </c>
      <c r="C5916" s="6" t="n">
        <v>0.51515</v>
      </c>
      <c r="D5916" s="6" t="n">
        <v>0.5298</v>
      </c>
      <c r="E5916" s="6">
        <f>C5916*sel_scale</f>
        <v/>
      </c>
      <c r="F5916" s="6">
        <f>IF(AND(B5916&gt;=10,B5916&lt;=14),sel_ev_daily*sel_dayshare/5,IF(OR(B5916&gt;=22,B5916&lt;=5),sel_ev_daily*(1-sel_dayshare)/8,0))</f>
        <v/>
      </c>
    </row>
    <row r="5917">
      <c r="A5917" s="6" t="inlineStr">
        <is>
          <t>2013-03-04</t>
        </is>
      </c>
      <c r="B5917" s="6" t="n">
        <v>11</v>
      </c>
      <c r="C5917" s="6" t="n">
        <v>0.5063299999999999</v>
      </c>
      <c r="D5917" s="6" t="n">
        <v>0.63188</v>
      </c>
      <c r="E5917" s="6">
        <f>C5917*sel_scale</f>
        <v/>
      </c>
      <c r="F5917" s="6">
        <f>IF(AND(B5917&gt;=10,B5917&lt;=14),sel_ev_daily*sel_dayshare/5,IF(OR(B5917&gt;=22,B5917&lt;=5),sel_ev_daily*(1-sel_dayshare)/8,0))</f>
        <v/>
      </c>
    </row>
    <row r="5918">
      <c r="A5918" s="6" t="inlineStr">
        <is>
          <t>2013-03-04</t>
        </is>
      </c>
      <c r="B5918" s="6" t="n">
        <v>12</v>
      </c>
      <c r="C5918" s="6" t="n">
        <v>0.50843</v>
      </c>
      <c r="D5918" s="6" t="n">
        <v>0.6462</v>
      </c>
      <c r="E5918" s="6">
        <f>C5918*sel_scale</f>
        <v/>
      </c>
      <c r="F5918" s="6">
        <f>IF(AND(B5918&gt;=10,B5918&lt;=14),sel_ev_daily*sel_dayshare/5,IF(OR(B5918&gt;=22,B5918&lt;=5),sel_ev_daily*(1-sel_dayshare)/8,0))</f>
        <v/>
      </c>
    </row>
    <row r="5919">
      <c r="A5919" s="6" t="inlineStr">
        <is>
          <t>2013-03-04</t>
        </is>
      </c>
      <c r="B5919" s="6" t="n">
        <v>13</v>
      </c>
      <c r="C5919" s="6" t="n">
        <v>0.55271</v>
      </c>
      <c r="D5919" s="6" t="n">
        <v>0.64337</v>
      </c>
      <c r="E5919" s="6">
        <f>C5919*sel_scale</f>
        <v/>
      </c>
      <c r="F5919" s="6">
        <f>IF(AND(B5919&gt;=10,B5919&lt;=14),sel_ev_daily*sel_dayshare/5,IF(OR(B5919&gt;=22,B5919&lt;=5),sel_ev_daily*(1-sel_dayshare)/8,0))</f>
        <v/>
      </c>
    </row>
    <row r="5920">
      <c r="A5920" s="6" t="inlineStr">
        <is>
          <t>2013-03-04</t>
        </is>
      </c>
      <c r="B5920" s="6" t="n">
        <v>14</v>
      </c>
      <c r="C5920" s="6" t="n">
        <v>0.46079</v>
      </c>
      <c r="D5920" s="6" t="n">
        <v>0.55536</v>
      </c>
      <c r="E5920" s="6">
        <f>C5920*sel_scale</f>
        <v/>
      </c>
      <c r="F5920" s="6">
        <f>IF(AND(B5920&gt;=10,B5920&lt;=14),sel_ev_daily*sel_dayshare/5,IF(OR(B5920&gt;=22,B5920&lt;=5),sel_ev_daily*(1-sel_dayshare)/8,0))</f>
        <v/>
      </c>
    </row>
    <row r="5921">
      <c r="A5921" s="6" t="inlineStr">
        <is>
          <t>2013-03-04</t>
        </is>
      </c>
      <c r="B5921" s="6" t="n">
        <v>15</v>
      </c>
      <c r="C5921" s="6" t="n">
        <v>0.50493</v>
      </c>
      <c r="D5921" s="6" t="n">
        <v>0.43951</v>
      </c>
      <c r="E5921" s="6">
        <f>C5921*sel_scale</f>
        <v/>
      </c>
      <c r="F5921" s="6">
        <f>IF(AND(B5921&gt;=10,B5921&lt;=14),sel_ev_daily*sel_dayshare/5,IF(OR(B5921&gt;=22,B5921&lt;=5),sel_ev_daily*(1-sel_dayshare)/8,0))</f>
        <v/>
      </c>
    </row>
    <row r="5922">
      <c r="A5922" s="6" t="inlineStr">
        <is>
          <t>2013-03-04</t>
        </is>
      </c>
      <c r="B5922" s="6" t="n">
        <v>16</v>
      </c>
      <c r="C5922" s="6" t="n">
        <v>0.58613</v>
      </c>
      <c r="D5922" s="6" t="n">
        <v>0.33518</v>
      </c>
      <c r="E5922" s="6">
        <f>C5922*sel_scale</f>
        <v/>
      </c>
      <c r="F5922" s="6">
        <f>IF(AND(B5922&gt;=10,B5922&lt;=14),sel_ev_daily*sel_dayshare/5,IF(OR(B5922&gt;=22,B5922&lt;=5),sel_ev_daily*(1-sel_dayshare)/8,0))</f>
        <v/>
      </c>
    </row>
    <row r="5923">
      <c r="A5923" s="6" t="inlineStr">
        <is>
          <t>2013-03-04</t>
        </is>
      </c>
      <c r="B5923" s="6" t="n">
        <v>17</v>
      </c>
      <c r="C5923" s="6" t="n">
        <v>0.67594</v>
      </c>
      <c r="D5923" s="6" t="n">
        <v>0.18174</v>
      </c>
      <c r="E5923" s="6">
        <f>C5923*sel_scale</f>
        <v/>
      </c>
      <c r="F5923" s="6">
        <f>IF(AND(B5923&gt;=10,B5923&lt;=14),sel_ev_daily*sel_dayshare/5,IF(OR(B5923&gt;=22,B5923&lt;=5),sel_ev_daily*(1-sel_dayshare)/8,0))</f>
        <v/>
      </c>
    </row>
    <row r="5924">
      <c r="A5924" s="6" t="inlineStr">
        <is>
          <t>2013-03-04</t>
        </is>
      </c>
      <c r="B5924" s="6" t="n">
        <v>18</v>
      </c>
      <c r="C5924" s="6" t="n">
        <v>0.81786</v>
      </c>
      <c r="D5924" s="6" t="n">
        <v>0.04803</v>
      </c>
      <c r="E5924" s="6">
        <f>C5924*sel_scale</f>
        <v/>
      </c>
      <c r="F5924" s="6">
        <f>IF(AND(B5924&gt;=10,B5924&lt;=14),sel_ev_daily*sel_dayshare/5,IF(OR(B5924&gt;=22,B5924&lt;=5),sel_ev_daily*(1-sel_dayshare)/8,0))</f>
        <v/>
      </c>
    </row>
    <row r="5925">
      <c r="A5925" s="6" t="inlineStr">
        <is>
          <t>2013-03-04</t>
        </is>
      </c>
      <c r="B5925" s="6" t="n">
        <v>19</v>
      </c>
      <c r="C5925" s="6" t="n">
        <v>0.8071</v>
      </c>
      <c r="D5925" s="6" t="n">
        <v>0.00071</v>
      </c>
      <c r="E5925" s="6">
        <f>C5925*sel_scale</f>
        <v/>
      </c>
      <c r="F5925" s="6">
        <f>IF(AND(B5925&gt;=10,B5925&lt;=14),sel_ev_daily*sel_dayshare/5,IF(OR(B5925&gt;=22,B5925&lt;=5),sel_ev_daily*(1-sel_dayshare)/8,0))</f>
        <v/>
      </c>
    </row>
    <row r="5926">
      <c r="A5926" s="6" t="inlineStr">
        <is>
          <t>2013-03-04</t>
        </is>
      </c>
      <c r="B5926" s="6" t="n">
        <v>20</v>
      </c>
      <c r="C5926" s="6" t="n">
        <v>0.7964599999999999</v>
      </c>
      <c r="D5926" s="6" t="n">
        <v>0.00016</v>
      </c>
      <c r="E5926" s="6">
        <f>C5926*sel_scale</f>
        <v/>
      </c>
      <c r="F5926" s="6">
        <f>IF(AND(B5926&gt;=10,B5926&lt;=14),sel_ev_daily*sel_dayshare/5,IF(OR(B5926&gt;=22,B5926&lt;=5),sel_ev_daily*(1-sel_dayshare)/8,0))</f>
        <v/>
      </c>
    </row>
    <row r="5927">
      <c r="A5927" s="6" t="inlineStr">
        <is>
          <t>2013-03-04</t>
        </is>
      </c>
      <c r="B5927" s="6" t="n">
        <v>21</v>
      </c>
      <c r="C5927" s="6" t="n">
        <v>0.72228</v>
      </c>
      <c r="D5927" s="6" t="n">
        <v>0.00012</v>
      </c>
      <c r="E5927" s="6">
        <f>C5927*sel_scale</f>
        <v/>
      </c>
      <c r="F5927" s="6">
        <f>IF(AND(B5927&gt;=10,B5927&lt;=14),sel_ev_daily*sel_dayshare/5,IF(OR(B5927&gt;=22,B5927&lt;=5),sel_ev_daily*(1-sel_dayshare)/8,0))</f>
        <v/>
      </c>
    </row>
    <row r="5928">
      <c r="A5928" s="6" t="inlineStr">
        <is>
          <t>2013-03-04</t>
        </is>
      </c>
      <c r="B5928" s="6" t="n">
        <v>22</v>
      </c>
      <c r="C5928" s="6" t="n">
        <v>0.66634</v>
      </c>
      <c r="D5928" s="6" t="n">
        <v>0.00012</v>
      </c>
      <c r="E5928" s="6">
        <f>C5928*sel_scale</f>
        <v/>
      </c>
      <c r="F5928" s="6">
        <f>IF(AND(B5928&gt;=10,B5928&lt;=14),sel_ev_daily*sel_dayshare/5,IF(OR(B5928&gt;=22,B5928&lt;=5),sel_ev_daily*(1-sel_dayshare)/8,0))</f>
        <v/>
      </c>
    </row>
    <row r="5929">
      <c r="A5929" s="6" t="inlineStr">
        <is>
          <t>2013-03-04</t>
        </is>
      </c>
      <c r="B5929" s="6" t="n">
        <v>23</v>
      </c>
      <c r="C5929" s="6" t="n">
        <v>0.66152</v>
      </c>
      <c r="D5929" s="6" t="n">
        <v>8.000000000000001e-05</v>
      </c>
      <c r="E5929" s="6">
        <f>C5929*sel_scale</f>
        <v/>
      </c>
      <c r="F5929" s="6">
        <f>IF(AND(B5929&gt;=10,B5929&lt;=14),sel_ev_daily*sel_dayshare/5,IF(OR(B5929&gt;=22,B5929&lt;=5),sel_ev_daily*(1-sel_dayshare)/8,0))</f>
        <v/>
      </c>
    </row>
    <row r="5930">
      <c r="A5930" s="6" t="inlineStr">
        <is>
          <t>2013-03-05</t>
        </is>
      </c>
      <c r="B5930" s="6" t="n">
        <v>0</v>
      </c>
      <c r="C5930" s="6" t="n">
        <v>0.74291</v>
      </c>
      <c r="D5930" s="6" t="n">
        <v>6.999999999999999e-05</v>
      </c>
      <c r="E5930" s="6">
        <f>C5930*sel_scale</f>
        <v/>
      </c>
      <c r="F5930" s="6">
        <f>IF(AND(B5930&gt;=10,B5930&lt;=14),sel_ev_daily*sel_dayshare/5,IF(OR(B5930&gt;=22,B5930&lt;=5),sel_ev_daily*(1-sel_dayshare)/8,0))</f>
        <v/>
      </c>
    </row>
    <row r="5931">
      <c r="A5931" s="6" t="inlineStr">
        <is>
          <t>2013-03-05</t>
        </is>
      </c>
      <c r="B5931" s="6" t="n">
        <v>1</v>
      </c>
      <c r="C5931" s="6" t="n">
        <v>0.7740899999999999</v>
      </c>
      <c r="D5931" s="6" t="n">
        <v>6.999999999999999e-05</v>
      </c>
      <c r="E5931" s="6">
        <f>C5931*sel_scale</f>
        <v/>
      </c>
      <c r="F5931" s="6">
        <f>IF(AND(B5931&gt;=10,B5931&lt;=14),sel_ev_daily*sel_dayshare/5,IF(OR(B5931&gt;=22,B5931&lt;=5),sel_ev_daily*(1-sel_dayshare)/8,0))</f>
        <v/>
      </c>
    </row>
    <row r="5932">
      <c r="A5932" s="6" t="inlineStr">
        <is>
          <t>2013-03-05</t>
        </is>
      </c>
      <c r="B5932" s="6" t="n">
        <v>2</v>
      </c>
      <c r="C5932" s="6" t="n">
        <v>0.49421</v>
      </c>
      <c r="D5932" s="6" t="n">
        <v>3e-05</v>
      </c>
      <c r="E5932" s="6">
        <f>C5932*sel_scale</f>
        <v/>
      </c>
      <c r="F5932" s="6">
        <f>IF(AND(B5932&gt;=10,B5932&lt;=14),sel_ev_daily*sel_dayshare/5,IF(OR(B5932&gt;=22,B5932&lt;=5),sel_ev_daily*(1-sel_dayshare)/8,0))</f>
        <v/>
      </c>
    </row>
    <row r="5933">
      <c r="A5933" s="6" t="inlineStr">
        <is>
          <t>2013-03-05</t>
        </is>
      </c>
      <c r="B5933" s="6" t="n">
        <v>3</v>
      </c>
      <c r="C5933" s="6" t="n">
        <v>0.39428</v>
      </c>
      <c r="D5933" s="6" t="n">
        <v>6e-05</v>
      </c>
      <c r="E5933" s="6">
        <f>C5933*sel_scale</f>
        <v/>
      </c>
      <c r="F5933" s="6">
        <f>IF(AND(B5933&gt;=10,B5933&lt;=14),sel_ev_daily*sel_dayshare/5,IF(OR(B5933&gt;=22,B5933&lt;=5),sel_ev_daily*(1-sel_dayshare)/8,0))</f>
        <v/>
      </c>
    </row>
    <row r="5934">
      <c r="A5934" s="6" t="inlineStr">
        <is>
          <t>2013-03-05</t>
        </is>
      </c>
      <c r="B5934" s="6" t="n">
        <v>4</v>
      </c>
      <c r="C5934" s="6" t="n">
        <v>0.39871</v>
      </c>
      <c r="D5934" s="6" t="n">
        <v>0.0001</v>
      </c>
      <c r="E5934" s="6">
        <f>C5934*sel_scale</f>
        <v/>
      </c>
      <c r="F5934" s="6">
        <f>IF(AND(B5934&gt;=10,B5934&lt;=14),sel_ev_daily*sel_dayshare/5,IF(OR(B5934&gt;=22,B5934&lt;=5),sel_ev_daily*(1-sel_dayshare)/8,0))</f>
        <v/>
      </c>
    </row>
    <row r="5935">
      <c r="A5935" s="6" t="inlineStr">
        <is>
          <t>2013-03-05</t>
        </is>
      </c>
      <c r="B5935" s="6" t="n">
        <v>5</v>
      </c>
      <c r="C5935" s="6" t="n">
        <v>0.43029</v>
      </c>
      <c r="D5935" s="6" t="n">
        <v>3e-05</v>
      </c>
      <c r="E5935" s="6">
        <f>C5935*sel_scale</f>
        <v/>
      </c>
      <c r="F5935" s="6">
        <f>IF(AND(B5935&gt;=10,B5935&lt;=14),sel_ev_daily*sel_dayshare/5,IF(OR(B5935&gt;=22,B5935&lt;=5),sel_ev_daily*(1-sel_dayshare)/8,0))</f>
        <v/>
      </c>
    </row>
    <row r="5936">
      <c r="A5936" s="6" t="inlineStr">
        <is>
          <t>2013-03-05</t>
        </is>
      </c>
      <c r="B5936" s="6" t="n">
        <v>6</v>
      </c>
      <c r="C5936" s="6" t="n">
        <v>0.58226</v>
      </c>
      <c r="D5936" s="6" t="n">
        <v>0.00013</v>
      </c>
      <c r="E5936" s="6">
        <f>C5936*sel_scale</f>
        <v/>
      </c>
      <c r="F5936" s="6">
        <f>IF(AND(B5936&gt;=10,B5936&lt;=14),sel_ev_daily*sel_dayshare/5,IF(OR(B5936&gt;=22,B5936&lt;=5),sel_ev_daily*(1-sel_dayshare)/8,0))</f>
        <v/>
      </c>
    </row>
    <row r="5937">
      <c r="A5937" s="6" t="inlineStr">
        <is>
          <t>2013-03-05</t>
        </is>
      </c>
      <c r="B5937" s="6" t="n">
        <v>7</v>
      </c>
      <c r="C5937" s="6" t="n">
        <v>0.62217</v>
      </c>
      <c r="D5937" s="6" t="n">
        <v>0.03278</v>
      </c>
      <c r="E5937" s="6">
        <f>C5937*sel_scale</f>
        <v/>
      </c>
      <c r="F5937" s="6">
        <f>IF(AND(B5937&gt;=10,B5937&lt;=14),sel_ev_daily*sel_dayshare/5,IF(OR(B5937&gt;=22,B5937&lt;=5),sel_ev_daily*(1-sel_dayshare)/8,0))</f>
        <v/>
      </c>
    </row>
    <row r="5938">
      <c r="A5938" s="6" t="inlineStr">
        <is>
          <t>2013-03-05</t>
        </is>
      </c>
      <c r="B5938" s="6" t="n">
        <v>8</v>
      </c>
      <c r="C5938" s="6" t="n">
        <v>0.52664</v>
      </c>
      <c r="D5938" s="6" t="n">
        <v>0.15517</v>
      </c>
      <c r="E5938" s="6">
        <f>C5938*sel_scale</f>
        <v/>
      </c>
      <c r="F5938" s="6">
        <f>IF(AND(B5938&gt;=10,B5938&lt;=14),sel_ev_daily*sel_dayshare/5,IF(OR(B5938&gt;=22,B5938&lt;=5),sel_ev_daily*(1-sel_dayshare)/8,0))</f>
        <v/>
      </c>
    </row>
    <row r="5939">
      <c r="A5939" s="6" t="inlineStr">
        <is>
          <t>2013-03-05</t>
        </is>
      </c>
      <c r="B5939" s="6" t="n">
        <v>9</v>
      </c>
      <c r="C5939" s="6" t="n">
        <v>0.49843</v>
      </c>
      <c r="D5939" s="6" t="n">
        <v>0.32745</v>
      </c>
      <c r="E5939" s="6">
        <f>C5939*sel_scale</f>
        <v/>
      </c>
      <c r="F5939" s="6">
        <f>IF(AND(B5939&gt;=10,B5939&lt;=14),sel_ev_daily*sel_dayshare/5,IF(OR(B5939&gt;=22,B5939&lt;=5),sel_ev_daily*(1-sel_dayshare)/8,0))</f>
        <v/>
      </c>
    </row>
    <row r="5940">
      <c r="A5940" s="6" t="inlineStr">
        <is>
          <t>2013-03-05</t>
        </is>
      </c>
      <c r="B5940" s="6" t="n">
        <v>10</v>
      </c>
      <c r="C5940" s="6" t="n">
        <v>0.49238</v>
      </c>
      <c r="D5940" s="6" t="n">
        <v>0.5371899999999999</v>
      </c>
      <c r="E5940" s="6">
        <f>C5940*sel_scale</f>
        <v/>
      </c>
      <c r="F5940" s="6">
        <f>IF(AND(B5940&gt;=10,B5940&lt;=14),sel_ev_daily*sel_dayshare/5,IF(OR(B5940&gt;=22,B5940&lt;=5),sel_ev_daily*(1-sel_dayshare)/8,0))</f>
        <v/>
      </c>
    </row>
    <row r="5941">
      <c r="A5941" s="6" t="inlineStr">
        <is>
          <t>2013-03-05</t>
        </is>
      </c>
      <c r="B5941" s="6" t="n">
        <v>11</v>
      </c>
      <c r="C5941" s="6" t="n">
        <v>0.53448</v>
      </c>
      <c r="D5941" s="6" t="n">
        <v>0.64031</v>
      </c>
      <c r="E5941" s="6">
        <f>C5941*sel_scale</f>
        <v/>
      </c>
      <c r="F5941" s="6">
        <f>IF(AND(B5941&gt;=10,B5941&lt;=14),sel_ev_daily*sel_dayshare/5,IF(OR(B5941&gt;=22,B5941&lt;=5),sel_ev_daily*(1-sel_dayshare)/8,0))</f>
        <v/>
      </c>
    </row>
    <row r="5942">
      <c r="A5942" s="6" t="inlineStr">
        <is>
          <t>2013-03-05</t>
        </is>
      </c>
      <c r="B5942" s="6" t="n">
        <v>12</v>
      </c>
      <c r="C5942" s="6" t="n">
        <v>0.51709</v>
      </c>
      <c r="D5942" s="6" t="n">
        <v>0.66778</v>
      </c>
      <c r="E5942" s="6">
        <f>C5942*sel_scale</f>
        <v/>
      </c>
      <c r="F5942" s="6">
        <f>IF(AND(B5942&gt;=10,B5942&lt;=14),sel_ev_daily*sel_dayshare/5,IF(OR(B5942&gt;=22,B5942&lt;=5),sel_ev_daily*(1-sel_dayshare)/8,0))</f>
        <v/>
      </c>
    </row>
    <row r="5943">
      <c r="A5943" s="6" t="inlineStr">
        <is>
          <t>2013-03-05</t>
        </is>
      </c>
      <c r="B5943" s="6" t="n">
        <v>13</v>
      </c>
      <c r="C5943" s="6" t="n">
        <v>0.52904</v>
      </c>
      <c r="D5943" s="6" t="n">
        <v>0.65795</v>
      </c>
      <c r="E5943" s="6">
        <f>C5943*sel_scale</f>
        <v/>
      </c>
      <c r="F5943" s="6">
        <f>IF(AND(B5943&gt;=10,B5943&lt;=14),sel_ev_daily*sel_dayshare/5,IF(OR(B5943&gt;=22,B5943&lt;=5),sel_ev_daily*(1-sel_dayshare)/8,0))</f>
        <v/>
      </c>
    </row>
    <row r="5944">
      <c r="A5944" s="6" t="inlineStr">
        <is>
          <t>2013-03-05</t>
        </is>
      </c>
      <c r="B5944" s="6" t="n">
        <v>14</v>
      </c>
      <c r="C5944" s="6" t="n">
        <v>0.49403</v>
      </c>
      <c r="D5944" s="6" t="n">
        <v>0.62904</v>
      </c>
      <c r="E5944" s="6">
        <f>C5944*sel_scale</f>
        <v/>
      </c>
      <c r="F5944" s="6">
        <f>IF(AND(B5944&gt;=10,B5944&lt;=14),sel_ev_daily*sel_dayshare/5,IF(OR(B5944&gt;=22,B5944&lt;=5),sel_ev_daily*(1-sel_dayshare)/8,0))</f>
        <v/>
      </c>
    </row>
    <row r="5945">
      <c r="A5945" s="6" t="inlineStr">
        <is>
          <t>2013-03-05</t>
        </is>
      </c>
      <c r="B5945" s="6" t="n">
        <v>15</v>
      </c>
      <c r="C5945" s="6" t="n">
        <v>0.54644</v>
      </c>
      <c r="D5945" s="6" t="n">
        <v>0.54029</v>
      </c>
      <c r="E5945" s="6">
        <f>C5945*sel_scale</f>
        <v/>
      </c>
      <c r="F5945" s="6">
        <f>IF(AND(B5945&gt;=10,B5945&lt;=14),sel_ev_daily*sel_dayshare/5,IF(OR(B5945&gt;=22,B5945&lt;=5),sel_ev_daily*(1-sel_dayshare)/8,0))</f>
        <v/>
      </c>
    </row>
    <row r="5946">
      <c r="A5946" s="6" t="inlineStr">
        <is>
          <t>2013-03-05</t>
        </is>
      </c>
      <c r="B5946" s="6" t="n">
        <v>16</v>
      </c>
      <c r="C5946" s="6" t="n">
        <v>0.58783</v>
      </c>
      <c r="D5946" s="6" t="n">
        <v>0.40018</v>
      </c>
      <c r="E5946" s="6">
        <f>C5946*sel_scale</f>
        <v/>
      </c>
      <c r="F5946" s="6">
        <f>IF(AND(B5946&gt;=10,B5946&lt;=14),sel_ev_daily*sel_dayshare/5,IF(OR(B5946&gt;=22,B5946&lt;=5),sel_ev_daily*(1-sel_dayshare)/8,0))</f>
        <v/>
      </c>
    </row>
    <row r="5947">
      <c r="A5947" s="6" t="inlineStr">
        <is>
          <t>2013-03-05</t>
        </is>
      </c>
      <c r="B5947" s="6" t="n">
        <v>17</v>
      </c>
      <c r="C5947" s="6" t="n">
        <v>0.68182</v>
      </c>
      <c r="D5947" s="6" t="n">
        <v>0.2113</v>
      </c>
      <c r="E5947" s="6">
        <f>C5947*sel_scale</f>
        <v/>
      </c>
      <c r="F5947" s="6">
        <f>IF(AND(B5947&gt;=10,B5947&lt;=14),sel_ev_daily*sel_dayshare/5,IF(OR(B5947&gt;=22,B5947&lt;=5),sel_ev_daily*(1-sel_dayshare)/8,0))</f>
        <v/>
      </c>
    </row>
    <row r="5948">
      <c r="A5948" s="6" t="inlineStr">
        <is>
          <t>2013-03-05</t>
        </is>
      </c>
      <c r="B5948" s="6" t="n">
        <v>18</v>
      </c>
      <c r="C5948" s="6" t="n">
        <v>0.77776</v>
      </c>
      <c r="D5948" s="6" t="n">
        <v>0.05656</v>
      </c>
      <c r="E5948" s="6">
        <f>C5948*sel_scale</f>
        <v/>
      </c>
      <c r="F5948" s="6">
        <f>IF(AND(B5948&gt;=10,B5948&lt;=14),sel_ev_daily*sel_dayshare/5,IF(OR(B5948&gt;=22,B5948&lt;=5),sel_ev_daily*(1-sel_dayshare)/8,0))</f>
        <v/>
      </c>
    </row>
    <row r="5949">
      <c r="A5949" s="6" t="inlineStr">
        <is>
          <t>2013-03-05</t>
        </is>
      </c>
      <c r="B5949" s="6" t="n">
        <v>19</v>
      </c>
      <c r="C5949" s="6" t="n">
        <v>0.77164</v>
      </c>
      <c r="D5949" s="6" t="n">
        <v>0.00133</v>
      </c>
      <c r="E5949" s="6">
        <f>C5949*sel_scale</f>
        <v/>
      </c>
      <c r="F5949" s="6">
        <f>IF(AND(B5949&gt;=10,B5949&lt;=14),sel_ev_daily*sel_dayshare/5,IF(OR(B5949&gt;=22,B5949&lt;=5),sel_ev_daily*(1-sel_dayshare)/8,0))</f>
        <v/>
      </c>
    </row>
    <row r="5950">
      <c r="A5950" s="6" t="inlineStr">
        <is>
          <t>2013-03-05</t>
        </is>
      </c>
      <c r="B5950" s="6" t="n">
        <v>20</v>
      </c>
      <c r="C5950" s="6" t="n">
        <v>0.81556</v>
      </c>
      <c r="D5950" s="6" t="n">
        <v>4e-05</v>
      </c>
      <c r="E5950" s="6">
        <f>C5950*sel_scale</f>
        <v/>
      </c>
      <c r="F5950" s="6">
        <f>IF(AND(B5950&gt;=10,B5950&lt;=14),sel_ev_daily*sel_dayshare/5,IF(OR(B5950&gt;=22,B5950&lt;=5),sel_ev_daily*(1-sel_dayshare)/8,0))</f>
        <v/>
      </c>
    </row>
    <row r="5951">
      <c r="A5951" s="6" t="inlineStr">
        <is>
          <t>2013-03-05</t>
        </is>
      </c>
      <c r="B5951" s="6" t="n">
        <v>21</v>
      </c>
      <c r="C5951" s="6" t="n">
        <v>0.70628</v>
      </c>
      <c r="D5951" s="6" t="n">
        <v>9.000000000000001e-05</v>
      </c>
      <c r="E5951" s="6">
        <f>C5951*sel_scale</f>
        <v/>
      </c>
      <c r="F5951" s="6">
        <f>IF(AND(B5951&gt;=10,B5951&lt;=14),sel_ev_daily*sel_dayshare/5,IF(OR(B5951&gt;=22,B5951&lt;=5),sel_ev_daily*(1-sel_dayshare)/8,0))</f>
        <v/>
      </c>
    </row>
    <row r="5952">
      <c r="A5952" s="6" t="inlineStr">
        <is>
          <t>2013-03-05</t>
        </is>
      </c>
      <c r="B5952" s="6" t="n">
        <v>22</v>
      </c>
      <c r="C5952" s="6" t="n">
        <v>0.71427</v>
      </c>
      <c r="D5952" s="6" t="n">
        <v>4e-05</v>
      </c>
      <c r="E5952" s="6">
        <f>C5952*sel_scale</f>
        <v/>
      </c>
      <c r="F5952" s="6">
        <f>IF(AND(B5952&gt;=10,B5952&lt;=14),sel_ev_daily*sel_dayshare/5,IF(OR(B5952&gt;=22,B5952&lt;=5),sel_ev_daily*(1-sel_dayshare)/8,0))</f>
        <v/>
      </c>
    </row>
    <row r="5953">
      <c r="A5953" s="6" t="inlineStr">
        <is>
          <t>2013-03-05</t>
        </is>
      </c>
      <c r="B5953" s="6" t="n">
        <v>23</v>
      </c>
      <c r="C5953" s="6" t="n">
        <v>0.6754</v>
      </c>
      <c r="D5953" s="6" t="n">
        <v>0.0001</v>
      </c>
      <c r="E5953" s="6">
        <f>C5953*sel_scale</f>
        <v/>
      </c>
      <c r="F5953" s="6">
        <f>IF(AND(B5953&gt;=10,B5953&lt;=14),sel_ev_daily*sel_dayshare/5,IF(OR(B5953&gt;=22,B5953&lt;=5),sel_ev_daily*(1-sel_dayshare)/8,0))</f>
        <v/>
      </c>
    </row>
    <row r="5954">
      <c r="A5954" s="6" t="inlineStr">
        <is>
          <t>2013-03-06</t>
        </is>
      </c>
      <c r="B5954" s="6" t="n">
        <v>0</v>
      </c>
      <c r="C5954" s="6" t="n">
        <v>0.75376</v>
      </c>
      <c r="D5954" s="6" t="n">
        <v>0.00011</v>
      </c>
      <c r="E5954" s="6">
        <f>C5954*sel_scale</f>
        <v/>
      </c>
      <c r="F5954" s="6">
        <f>IF(AND(B5954&gt;=10,B5954&lt;=14),sel_ev_daily*sel_dayshare/5,IF(OR(B5954&gt;=22,B5954&lt;=5),sel_ev_daily*(1-sel_dayshare)/8,0))</f>
        <v/>
      </c>
    </row>
    <row r="5955">
      <c r="A5955" s="6" t="inlineStr">
        <is>
          <t>2013-03-06</t>
        </is>
      </c>
      <c r="B5955" s="6" t="n">
        <v>1</v>
      </c>
      <c r="C5955" s="6" t="n">
        <v>0.7231300000000001</v>
      </c>
      <c r="D5955" s="6" t="n">
        <v>5e-05</v>
      </c>
      <c r="E5955" s="6">
        <f>C5955*sel_scale</f>
        <v/>
      </c>
      <c r="F5955" s="6">
        <f>IF(AND(B5955&gt;=10,B5955&lt;=14),sel_ev_daily*sel_dayshare/5,IF(OR(B5955&gt;=22,B5955&lt;=5),sel_ev_daily*(1-sel_dayshare)/8,0))</f>
        <v/>
      </c>
    </row>
    <row r="5956">
      <c r="A5956" s="6" t="inlineStr">
        <is>
          <t>2013-03-06</t>
        </is>
      </c>
      <c r="B5956" s="6" t="n">
        <v>2</v>
      </c>
      <c r="C5956" s="6" t="n">
        <v>0.5014</v>
      </c>
      <c r="D5956" s="6" t="n">
        <v>5e-05</v>
      </c>
      <c r="E5956" s="6">
        <f>C5956*sel_scale</f>
        <v/>
      </c>
      <c r="F5956" s="6">
        <f>IF(AND(B5956&gt;=10,B5956&lt;=14),sel_ev_daily*sel_dayshare/5,IF(OR(B5956&gt;=22,B5956&lt;=5),sel_ev_daily*(1-sel_dayshare)/8,0))</f>
        <v/>
      </c>
    </row>
    <row r="5957">
      <c r="A5957" s="6" t="inlineStr">
        <is>
          <t>2013-03-06</t>
        </is>
      </c>
      <c r="B5957" s="6" t="n">
        <v>3</v>
      </c>
      <c r="C5957" s="6" t="n">
        <v>0.39532</v>
      </c>
      <c r="D5957" s="6" t="n">
        <v>5e-05</v>
      </c>
      <c r="E5957" s="6">
        <f>C5957*sel_scale</f>
        <v/>
      </c>
      <c r="F5957" s="6">
        <f>IF(AND(B5957&gt;=10,B5957&lt;=14),sel_ev_daily*sel_dayshare/5,IF(OR(B5957&gt;=22,B5957&lt;=5),sel_ev_daily*(1-sel_dayshare)/8,0))</f>
        <v/>
      </c>
    </row>
    <row r="5958">
      <c r="A5958" s="6" t="inlineStr">
        <is>
          <t>2013-03-06</t>
        </is>
      </c>
      <c r="B5958" s="6" t="n">
        <v>4</v>
      </c>
      <c r="C5958" s="6" t="n">
        <v>0.41452</v>
      </c>
      <c r="D5958" s="6" t="n">
        <v>6.999999999999999e-05</v>
      </c>
      <c r="E5958" s="6">
        <f>C5958*sel_scale</f>
        <v/>
      </c>
      <c r="F5958" s="6">
        <f>IF(AND(B5958&gt;=10,B5958&lt;=14),sel_ev_daily*sel_dayshare/5,IF(OR(B5958&gt;=22,B5958&lt;=5),sel_ev_daily*(1-sel_dayshare)/8,0))</f>
        <v/>
      </c>
    </row>
    <row r="5959">
      <c r="A5959" s="6" t="inlineStr">
        <is>
          <t>2013-03-06</t>
        </is>
      </c>
      <c r="B5959" s="6" t="n">
        <v>5</v>
      </c>
      <c r="C5959" s="6" t="n">
        <v>0.41422</v>
      </c>
      <c r="D5959" s="6" t="n">
        <v>1e-05</v>
      </c>
      <c r="E5959" s="6">
        <f>C5959*sel_scale</f>
        <v/>
      </c>
      <c r="F5959" s="6">
        <f>IF(AND(B5959&gt;=10,B5959&lt;=14),sel_ev_daily*sel_dayshare/5,IF(OR(B5959&gt;=22,B5959&lt;=5),sel_ev_daily*(1-sel_dayshare)/8,0))</f>
        <v/>
      </c>
    </row>
    <row r="5960">
      <c r="A5960" s="6" t="inlineStr">
        <is>
          <t>2013-03-06</t>
        </is>
      </c>
      <c r="B5960" s="6" t="n">
        <v>6</v>
      </c>
      <c r="C5960" s="6" t="n">
        <v>0.58496</v>
      </c>
      <c r="D5960" s="6" t="n">
        <v>8.000000000000001e-05</v>
      </c>
      <c r="E5960" s="6">
        <f>C5960*sel_scale</f>
        <v/>
      </c>
      <c r="F5960" s="6">
        <f>IF(AND(B5960&gt;=10,B5960&lt;=14),sel_ev_daily*sel_dayshare/5,IF(OR(B5960&gt;=22,B5960&lt;=5),sel_ev_daily*(1-sel_dayshare)/8,0))</f>
        <v/>
      </c>
    </row>
    <row r="5961">
      <c r="A5961" s="6" t="inlineStr">
        <is>
          <t>2013-03-06</t>
        </is>
      </c>
      <c r="B5961" s="6" t="n">
        <v>7</v>
      </c>
      <c r="C5961" s="6" t="n">
        <v>0.59605</v>
      </c>
      <c r="D5961" s="6" t="n">
        <v>0.02974</v>
      </c>
      <c r="E5961" s="6">
        <f>C5961*sel_scale</f>
        <v/>
      </c>
      <c r="F5961" s="6">
        <f>IF(AND(B5961&gt;=10,B5961&lt;=14),sel_ev_daily*sel_dayshare/5,IF(OR(B5961&gt;=22,B5961&lt;=5),sel_ev_daily*(1-sel_dayshare)/8,0))</f>
        <v/>
      </c>
    </row>
    <row r="5962">
      <c r="A5962" s="6" t="inlineStr">
        <is>
          <t>2013-03-06</t>
        </is>
      </c>
      <c r="B5962" s="6" t="n">
        <v>8</v>
      </c>
      <c r="C5962" s="6" t="n">
        <v>0.53732</v>
      </c>
      <c r="D5962" s="6" t="n">
        <v>0.12985</v>
      </c>
      <c r="E5962" s="6">
        <f>C5962*sel_scale</f>
        <v/>
      </c>
      <c r="F5962" s="6">
        <f>IF(AND(B5962&gt;=10,B5962&lt;=14),sel_ev_daily*sel_dayshare/5,IF(OR(B5962&gt;=22,B5962&lt;=5),sel_ev_daily*(1-sel_dayshare)/8,0))</f>
        <v/>
      </c>
    </row>
    <row r="5963">
      <c r="A5963" s="6" t="inlineStr">
        <is>
          <t>2013-03-06</t>
        </is>
      </c>
      <c r="B5963" s="6" t="n">
        <v>9</v>
      </c>
      <c r="C5963" s="6" t="n">
        <v>0.48017</v>
      </c>
      <c r="D5963" s="6" t="n">
        <v>0.26296</v>
      </c>
      <c r="E5963" s="6">
        <f>C5963*sel_scale</f>
        <v/>
      </c>
      <c r="F5963" s="6">
        <f>IF(AND(B5963&gt;=10,B5963&lt;=14),sel_ev_daily*sel_dayshare/5,IF(OR(B5963&gt;=22,B5963&lt;=5),sel_ev_daily*(1-sel_dayshare)/8,0))</f>
        <v/>
      </c>
    </row>
    <row r="5964">
      <c r="A5964" s="6" t="inlineStr">
        <is>
          <t>2013-03-06</t>
        </is>
      </c>
      <c r="B5964" s="6" t="n">
        <v>10</v>
      </c>
      <c r="C5964" s="6" t="n">
        <v>0.49979</v>
      </c>
      <c r="D5964" s="6" t="n">
        <v>0.4324</v>
      </c>
      <c r="E5964" s="6">
        <f>C5964*sel_scale</f>
        <v/>
      </c>
      <c r="F5964" s="6">
        <f>IF(AND(B5964&gt;=10,B5964&lt;=14),sel_ev_daily*sel_dayshare/5,IF(OR(B5964&gt;=22,B5964&lt;=5),sel_ev_daily*(1-sel_dayshare)/8,0))</f>
        <v/>
      </c>
    </row>
    <row r="5965">
      <c r="A5965" s="6" t="inlineStr">
        <is>
          <t>2013-03-06</t>
        </is>
      </c>
      <c r="B5965" s="6" t="n">
        <v>11</v>
      </c>
      <c r="C5965" s="6" t="n">
        <v>0.50585</v>
      </c>
      <c r="D5965" s="6" t="n">
        <v>0.48738</v>
      </c>
      <c r="E5965" s="6">
        <f>C5965*sel_scale</f>
        <v/>
      </c>
      <c r="F5965" s="6">
        <f>IF(AND(B5965&gt;=10,B5965&lt;=14),sel_ev_daily*sel_dayshare/5,IF(OR(B5965&gt;=22,B5965&lt;=5),sel_ev_daily*(1-sel_dayshare)/8,0))</f>
        <v/>
      </c>
    </row>
    <row r="5966">
      <c r="A5966" s="6" t="inlineStr">
        <is>
          <t>2013-03-06</t>
        </is>
      </c>
      <c r="B5966" s="6" t="n">
        <v>12</v>
      </c>
      <c r="C5966" s="6" t="n">
        <v>0.51931</v>
      </c>
      <c r="D5966" s="6" t="n">
        <v>0.5488</v>
      </c>
      <c r="E5966" s="6">
        <f>C5966*sel_scale</f>
        <v/>
      </c>
      <c r="F5966" s="6">
        <f>IF(AND(B5966&gt;=10,B5966&lt;=14),sel_ev_daily*sel_dayshare/5,IF(OR(B5966&gt;=22,B5966&lt;=5),sel_ev_daily*(1-sel_dayshare)/8,0))</f>
        <v/>
      </c>
    </row>
    <row r="5967">
      <c r="A5967" s="6" t="inlineStr">
        <is>
          <t>2013-03-06</t>
        </is>
      </c>
      <c r="B5967" s="6" t="n">
        <v>13</v>
      </c>
      <c r="C5967" s="6" t="n">
        <v>0.52222</v>
      </c>
      <c r="D5967" s="6" t="n">
        <v>0.60703</v>
      </c>
      <c r="E5967" s="6">
        <f>C5967*sel_scale</f>
        <v/>
      </c>
      <c r="F5967" s="6">
        <f>IF(AND(B5967&gt;=10,B5967&lt;=14),sel_ev_daily*sel_dayshare/5,IF(OR(B5967&gt;=22,B5967&lt;=5),sel_ev_daily*(1-sel_dayshare)/8,0))</f>
        <v/>
      </c>
    </row>
    <row r="5968">
      <c r="A5968" s="6" t="inlineStr">
        <is>
          <t>2013-03-06</t>
        </is>
      </c>
      <c r="B5968" s="6" t="n">
        <v>14</v>
      </c>
      <c r="C5968" s="6" t="n">
        <v>0.47442</v>
      </c>
      <c r="D5968" s="6" t="n">
        <v>0.61415</v>
      </c>
      <c r="E5968" s="6">
        <f>C5968*sel_scale</f>
        <v/>
      </c>
      <c r="F5968" s="6">
        <f>IF(AND(B5968&gt;=10,B5968&lt;=14),sel_ev_daily*sel_dayshare/5,IF(OR(B5968&gt;=22,B5968&lt;=5),sel_ev_daily*(1-sel_dayshare)/8,0))</f>
        <v/>
      </c>
    </row>
    <row r="5969">
      <c r="A5969" s="6" t="inlineStr">
        <is>
          <t>2013-03-06</t>
        </is>
      </c>
      <c r="B5969" s="6" t="n">
        <v>15</v>
      </c>
      <c r="C5969" s="6" t="n">
        <v>0.52372</v>
      </c>
      <c r="D5969" s="6" t="n">
        <v>0.57016</v>
      </c>
      <c r="E5969" s="6">
        <f>C5969*sel_scale</f>
        <v/>
      </c>
      <c r="F5969" s="6">
        <f>IF(AND(B5969&gt;=10,B5969&lt;=14),sel_ev_daily*sel_dayshare/5,IF(OR(B5969&gt;=22,B5969&lt;=5),sel_ev_daily*(1-sel_dayshare)/8,0))</f>
        <v/>
      </c>
    </row>
    <row r="5970">
      <c r="A5970" s="6" t="inlineStr">
        <is>
          <t>2013-03-06</t>
        </is>
      </c>
      <c r="B5970" s="6" t="n">
        <v>16</v>
      </c>
      <c r="C5970" s="6" t="n">
        <v>0.59355</v>
      </c>
      <c r="D5970" s="6" t="n">
        <v>0.42742</v>
      </c>
      <c r="E5970" s="6">
        <f>C5970*sel_scale</f>
        <v/>
      </c>
      <c r="F5970" s="6">
        <f>IF(AND(B5970&gt;=10,B5970&lt;=14),sel_ev_daily*sel_dayshare/5,IF(OR(B5970&gt;=22,B5970&lt;=5),sel_ev_daily*(1-sel_dayshare)/8,0))</f>
        <v/>
      </c>
    </row>
    <row r="5971">
      <c r="A5971" s="6" t="inlineStr">
        <is>
          <t>2013-03-06</t>
        </is>
      </c>
      <c r="B5971" s="6" t="n">
        <v>17</v>
      </c>
      <c r="C5971" s="6" t="n">
        <v>0.7272</v>
      </c>
      <c r="D5971" s="6" t="n">
        <v>0.21391</v>
      </c>
      <c r="E5971" s="6">
        <f>C5971*sel_scale</f>
        <v/>
      </c>
      <c r="F5971" s="6">
        <f>IF(AND(B5971&gt;=10,B5971&lt;=14),sel_ev_daily*sel_dayshare/5,IF(OR(B5971&gt;=22,B5971&lt;=5),sel_ev_daily*(1-sel_dayshare)/8,0))</f>
        <v/>
      </c>
    </row>
    <row r="5972">
      <c r="A5972" s="6" t="inlineStr">
        <is>
          <t>2013-03-06</t>
        </is>
      </c>
      <c r="B5972" s="6" t="n">
        <v>18</v>
      </c>
      <c r="C5972" s="6" t="n">
        <v>0.81562</v>
      </c>
      <c r="D5972" s="6" t="n">
        <v>0.05326</v>
      </c>
      <c r="E5972" s="6">
        <f>C5972*sel_scale</f>
        <v/>
      </c>
      <c r="F5972" s="6">
        <f>IF(AND(B5972&gt;=10,B5972&lt;=14),sel_ev_daily*sel_dayshare/5,IF(OR(B5972&gt;=22,B5972&lt;=5),sel_ev_daily*(1-sel_dayshare)/8,0))</f>
        <v/>
      </c>
    </row>
    <row r="5973">
      <c r="A5973" s="6" t="inlineStr">
        <is>
          <t>2013-03-06</t>
        </is>
      </c>
      <c r="B5973" s="6" t="n">
        <v>19</v>
      </c>
      <c r="C5973" s="6" t="n">
        <v>0.80611</v>
      </c>
      <c r="D5973" s="6" t="n">
        <v>0.00087</v>
      </c>
      <c r="E5973" s="6">
        <f>C5973*sel_scale</f>
        <v/>
      </c>
      <c r="F5973" s="6">
        <f>IF(AND(B5973&gt;=10,B5973&lt;=14),sel_ev_daily*sel_dayshare/5,IF(OR(B5973&gt;=22,B5973&lt;=5),sel_ev_daily*(1-sel_dayshare)/8,0))</f>
        <v/>
      </c>
    </row>
    <row r="5974">
      <c r="A5974" s="6" t="inlineStr">
        <is>
          <t>2013-03-06</t>
        </is>
      </c>
      <c r="B5974" s="6" t="n">
        <v>20</v>
      </c>
      <c r="C5974" s="6" t="n">
        <v>0.8482</v>
      </c>
      <c r="D5974" s="6" t="n">
        <v>0.00019</v>
      </c>
      <c r="E5974" s="6">
        <f>C5974*sel_scale</f>
        <v/>
      </c>
      <c r="F5974" s="6">
        <f>IF(AND(B5974&gt;=10,B5974&lt;=14),sel_ev_daily*sel_dayshare/5,IF(OR(B5974&gt;=22,B5974&lt;=5),sel_ev_daily*(1-sel_dayshare)/8,0))</f>
        <v/>
      </c>
    </row>
    <row r="5975">
      <c r="A5975" s="6" t="inlineStr">
        <is>
          <t>2013-03-06</t>
        </is>
      </c>
      <c r="B5975" s="6" t="n">
        <v>21</v>
      </c>
      <c r="C5975" s="6" t="n">
        <v>0.75202</v>
      </c>
      <c r="D5975" s="6" t="n">
        <v>8.000000000000001e-05</v>
      </c>
      <c r="E5975" s="6">
        <f>C5975*sel_scale</f>
        <v/>
      </c>
      <c r="F5975" s="6">
        <f>IF(AND(B5975&gt;=10,B5975&lt;=14),sel_ev_daily*sel_dayshare/5,IF(OR(B5975&gt;=22,B5975&lt;=5),sel_ev_daily*(1-sel_dayshare)/8,0))</f>
        <v/>
      </c>
    </row>
    <row r="5976">
      <c r="A5976" s="6" t="inlineStr">
        <is>
          <t>2013-03-06</t>
        </is>
      </c>
      <c r="B5976" s="6" t="n">
        <v>22</v>
      </c>
      <c r="C5976" s="6" t="n">
        <v>0.75912</v>
      </c>
      <c r="D5976" s="6" t="n">
        <v>6e-05</v>
      </c>
      <c r="E5976" s="6">
        <f>C5976*sel_scale</f>
        <v/>
      </c>
      <c r="F5976" s="6">
        <f>IF(AND(B5976&gt;=10,B5976&lt;=14),sel_ev_daily*sel_dayshare/5,IF(OR(B5976&gt;=22,B5976&lt;=5),sel_ev_daily*(1-sel_dayshare)/8,0))</f>
        <v/>
      </c>
    </row>
    <row r="5977">
      <c r="A5977" s="6" t="inlineStr">
        <is>
          <t>2013-03-06</t>
        </is>
      </c>
      <c r="B5977" s="6" t="n">
        <v>23</v>
      </c>
      <c r="C5977" s="6" t="n">
        <v>0.69492</v>
      </c>
      <c r="D5977" s="6" t="n">
        <v>9.000000000000001e-05</v>
      </c>
      <c r="E5977" s="6">
        <f>C5977*sel_scale</f>
        <v/>
      </c>
      <c r="F5977" s="6">
        <f>IF(AND(B5977&gt;=10,B5977&lt;=14),sel_ev_daily*sel_dayshare/5,IF(OR(B5977&gt;=22,B5977&lt;=5),sel_ev_daily*(1-sel_dayshare)/8,0))</f>
        <v/>
      </c>
    </row>
    <row r="5978">
      <c r="A5978" s="6" t="inlineStr">
        <is>
          <t>2013-03-07</t>
        </is>
      </c>
      <c r="B5978" s="6" t="n">
        <v>0</v>
      </c>
      <c r="C5978" s="6" t="n">
        <v>0.73854</v>
      </c>
      <c r="D5978" s="6" t="n">
        <v>6.999999999999999e-05</v>
      </c>
      <c r="E5978" s="6">
        <f>C5978*sel_scale</f>
        <v/>
      </c>
      <c r="F5978" s="6">
        <f>IF(AND(B5978&gt;=10,B5978&lt;=14),sel_ev_daily*sel_dayshare/5,IF(OR(B5978&gt;=22,B5978&lt;=5),sel_ev_daily*(1-sel_dayshare)/8,0))</f>
        <v/>
      </c>
    </row>
    <row r="5979">
      <c r="A5979" s="6" t="inlineStr">
        <is>
          <t>2013-03-07</t>
        </is>
      </c>
      <c r="B5979" s="6" t="n">
        <v>1</v>
      </c>
      <c r="C5979" s="6" t="n">
        <v>0.73417</v>
      </c>
      <c r="D5979" s="6" t="n">
        <v>5e-05</v>
      </c>
      <c r="E5979" s="6">
        <f>C5979*sel_scale</f>
        <v/>
      </c>
      <c r="F5979" s="6">
        <f>IF(AND(B5979&gt;=10,B5979&lt;=14),sel_ev_daily*sel_dayshare/5,IF(OR(B5979&gt;=22,B5979&lt;=5),sel_ev_daily*(1-sel_dayshare)/8,0))</f>
        <v/>
      </c>
    </row>
    <row r="5980">
      <c r="A5980" s="6" t="inlineStr">
        <is>
          <t>2013-03-07</t>
        </is>
      </c>
      <c r="B5980" s="6" t="n">
        <v>2</v>
      </c>
      <c r="C5980" s="6" t="n">
        <v>0.51165</v>
      </c>
      <c r="D5980" s="6" t="n">
        <v>4e-05</v>
      </c>
      <c r="E5980" s="6">
        <f>C5980*sel_scale</f>
        <v/>
      </c>
      <c r="F5980" s="6">
        <f>IF(AND(B5980&gt;=10,B5980&lt;=14),sel_ev_daily*sel_dayshare/5,IF(OR(B5980&gt;=22,B5980&lt;=5),sel_ev_daily*(1-sel_dayshare)/8,0))</f>
        <v/>
      </c>
    </row>
    <row r="5981">
      <c r="A5981" s="6" t="inlineStr">
        <is>
          <t>2013-03-07</t>
        </is>
      </c>
      <c r="B5981" s="6" t="n">
        <v>3</v>
      </c>
      <c r="C5981" s="6" t="n">
        <v>0.42124</v>
      </c>
      <c r="D5981" s="6" t="n">
        <v>6.999999999999999e-05</v>
      </c>
      <c r="E5981" s="6">
        <f>C5981*sel_scale</f>
        <v/>
      </c>
      <c r="F5981" s="6">
        <f>IF(AND(B5981&gt;=10,B5981&lt;=14),sel_ev_daily*sel_dayshare/5,IF(OR(B5981&gt;=22,B5981&lt;=5),sel_ev_daily*(1-sel_dayshare)/8,0))</f>
        <v/>
      </c>
    </row>
    <row r="5982">
      <c r="A5982" s="6" t="inlineStr">
        <is>
          <t>2013-03-07</t>
        </is>
      </c>
      <c r="B5982" s="6" t="n">
        <v>4</v>
      </c>
      <c r="C5982" s="6" t="n">
        <v>0.41504</v>
      </c>
      <c r="D5982" s="6" t="n">
        <v>0.00011</v>
      </c>
      <c r="E5982" s="6">
        <f>C5982*sel_scale</f>
        <v/>
      </c>
      <c r="F5982" s="6">
        <f>IF(AND(B5982&gt;=10,B5982&lt;=14),sel_ev_daily*sel_dayshare/5,IF(OR(B5982&gt;=22,B5982&lt;=5),sel_ev_daily*(1-sel_dayshare)/8,0))</f>
        <v/>
      </c>
    </row>
    <row r="5983">
      <c r="A5983" s="6" t="inlineStr">
        <is>
          <t>2013-03-07</t>
        </is>
      </c>
      <c r="B5983" s="6" t="n">
        <v>5</v>
      </c>
      <c r="C5983" s="6" t="n">
        <v>0.41437</v>
      </c>
      <c r="D5983" s="6" t="n">
        <v>6.999999999999999e-05</v>
      </c>
      <c r="E5983" s="6">
        <f>C5983*sel_scale</f>
        <v/>
      </c>
      <c r="F5983" s="6">
        <f>IF(AND(B5983&gt;=10,B5983&lt;=14),sel_ev_daily*sel_dayshare/5,IF(OR(B5983&gt;=22,B5983&lt;=5),sel_ev_daily*(1-sel_dayshare)/8,0))</f>
        <v/>
      </c>
    </row>
    <row r="5984">
      <c r="A5984" s="6" t="inlineStr">
        <is>
          <t>2013-03-07</t>
        </is>
      </c>
      <c r="B5984" s="6" t="n">
        <v>6</v>
      </c>
      <c r="C5984" s="6" t="n">
        <v>0.56914</v>
      </c>
      <c r="D5984" s="6" t="n">
        <v>0.00012</v>
      </c>
      <c r="E5984" s="6">
        <f>C5984*sel_scale</f>
        <v/>
      </c>
      <c r="F5984" s="6">
        <f>IF(AND(B5984&gt;=10,B5984&lt;=14),sel_ev_daily*sel_dayshare/5,IF(OR(B5984&gt;=22,B5984&lt;=5),sel_ev_daily*(1-sel_dayshare)/8,0))</f>
        <v/>
      </c>
    </row>
    <row r="5985">
      <c r="A5985" s="6" t="inlineStr">
        <is>
          <t>2013-03-07</t>
        </is>
      </c>
      <c r="B5985" s="6" t="n">
        <v>7</v>
      </c>
      <c r="C5985" s="6" t="n">
        <v>0.63087</v>
      </c>
      <c r="D5985" s="6" t="n">
        <v>0.04011</v>
      </c>
      <c r="E5985" s="6">
        <f>C5985*sel_scale</f>
        <v/>
      </c>
      <c r="F5985" s="6">
        <f>IF(AND(B5985&gt;=10,B5985&lt;=14),sel_ev_daily*sel_dayshare/5,IF(OR(B5985&gt;=22,B5985&lt;=5),sel_ev_daily*(1-sel_dayshare)/8,0))</f>
        <v/>
      </c>
    </row>
    <row r="5986">
      <c r="A5986" s="6" t="inlineStr">
        <is>
          <t>2013-03-07</t>
        </is>
      </c>
      <c r="B5986" s="6" t="n">
        <v>8</v>
      </c>
      <c r="C5986" s="6" t="n">
        <v>0.56176</v>
      </c>
      <c r="D5986" s="6" t="n">
        <v>0.19598</v>
      </c>
      <c r="E5986" s="6">
        <f>C5986*sel_scale</f>
        <v/>
      </c>
      <c r="F5986" s="6">
        <f>IF(AND(B5986&gt;=10,B5986&lt;=14),sel_ev_daily*sel_dayshare/5,IF(OR(B5986&gt;=22,B5986&lt;=5),sel_ev_daily*(1-sel_dayshare)/8,0))</f>
        <v/>
      </c>
    </row>
    <row r="5987">
      <c r="A5987" s="6" t="inlineStr">
        <is>
          <t>2013-03-07</t>
        </is>
      </c>
      <c r="B5987" s="6" t="n">
        <v>9</v>
      </c>
      <c r="C5987" s="6" t="n">
        <v>0.52461</v>
      </c>
      <c r="D5987" s="6" t="n">
        <v>0.39799</v>
      </c>
      <c r="E5987" s="6">
        <f>C5987*sel_scale</f>
        <v/>
      </c>
      <c r="F5987" s="6">
        <f>IF(AND(B5987&gt;=10,B5987&lt;=14),sel_ev_daily*sel_dayshare/5,IF(OR(B5987&gt;=22,B5987&lt;=5),sel_ev_daily*(1-sel_dayshare)/8,0))</f>
        <v/>
      </c>
    </row>
    <row r="5988">
      <c r="A5988" s="6" t="inlineStr">
        <is>
          <t>2013-03-07</t>
        </is>
      </c>
      <c r="B5988" s="6" t="n">
        <v>10</v>
      </c>
      <c r="C5988" s="6" t="n">
        <v>0.51606</v>
      </c>
      <c r="D5988" s="6" t="n">
        <v>0.57262</v>
      </c>
      <c r="E5988" s="6">
        <f>C5988*sel_scale</f>
        <v/>
      </c>
      <c r="F5988" s="6">
        <f>IF(AND(B5988&gt;=10,B5988&lt;=14),sel_ev_daily*sel_dayshare/5,IF(OR(B5988&gt;=22,B5988&lt;=5),sel_ev_daily*(1-sel_dayshare)/8,0))</f>
        <v/>
      </c>
    </row>
    <row r="5989">
      <c r="A5989" s="6" t="inlineStr">
        <is>
          <t>2013-03-07</t>
        </is>
      </c>
      <c r="B5989" s="6" t="n">
        <v>11</v>
      </c>
      <c r="C5989" s="6" t="n">
        <v>0.53294</v>
      </c>
      <c r="D5989" s="6" t="n">
        <v>0.67925</v>
      </c>
      <c r="E5989" s="6">
        <f>C5989*sel_scale</f>
        <v/>
      </c>
      <c r="F5989" s="6">
        <f>IF(AND(B5989&gt;=10,B5989&lt;=14),sel_ev_daily*sel_dayshare/5,IF(OR(B5989&gt;=22,B5989&lt;=5),sel_ev_daily*(1-sel_dayshare)/8,0))</f>
        <v/>
      </c>
    </row>
    <row r="5990">
      <c r="A5990" s="6" t="inlineStr">
        <is>
          <t>2013-03-07</t>
        </is>
      </c>
      <c r="B5990" s="6" t="n">
        <v>12</v>
      </c>
      <c r="C5990" s="6" t="n">
        <v>0.56003</v>
      </c>
      <c r="D5990" s="6" t="n">
        <v>0.72641</v>
      </c>
      <c r="E5990" s="6">
        <f>C5990*sel_scale</f>
        <v/>
      </c>
      <c r="F5990" s="6">
        <f>IF(AND(B5990&gt;=10,B5990&lt;=14),sel_ev_daily*sel_dayshare/5,IF(OR(B5990&gt;=22,B5990&lt;=5),sel_ev_daily*(1-sel_dayshare)/8,0))</f>
        <v/>
      </c>
    </row>
    <row r="5991">
      <c r="A5991" s="6" t="inlineStr">
        <is>
          <t>2013-03-07</t>
        </is>
      </c>
      <c r="B5991" s="6" t="n">
        <v>13</v>
      </c>
      <c r="C5991" s="6" t="n">
        <v>0.53603</v>
      </c>
      <c r="D5991" s="6" t="n">
        <v>0.7390099999999999</v>
      </c>
      <c r="E5991" s="6">
        <f>C5991*sel_scale</f>
        <v/>
      </c>
      <c r="F5991" s="6">
        <f>IF(AND(B5991&gt;=10,B5991&lt;=14),sel_ev_daily*sel_dayshare/5,IF(OR(B5991&gt;=22,B5991&lt;=5),sel_ev_daily*(1-sel_dayshare)/8,0))</f>
        <v/>
      </c>
    </row>
    <row r="5992">
      <c r="A5992" s="6" t="inlineStr">
        <is>
          <t>2013-03-07</t>
        </is>
      </c>
      <c r="B5992" s="6" t="n">
        <v>14</v>
      </c>
      <c r="C5992" s="6" t="n">
        <v>0.54887</v>
      </c>
      <c r="D5992" s="6" t="n">
        <v>0.6974900000000001</v>
      </c>
      <c r="E5992" s="6">
        <f>C5992*sel_scale</f>
        <v/>
      </c>
      <c r="F5992" s="6">
        <f>IF(AND(B5992&gt;=10,B5992&lt;=14),sel_ev_daily*sel_dayshare/5,IF(OR(B5992&gt;=22,B5992&lt;=5),sel_ev_daily*(1-sel_dayshare)/8,0))</f>
        <v/>
      </c>
    </row>
    <row r="5993">
      <c r="A5993" s="6" t="inlineStr">
        <is>
          <t>2013-03-07</t>
        </is>
      </c>
      <c r="B5993" s="6" t="n">
        <v>15</v>
      </c>
      <c r="C5993" s="6" t="n">
        <v>0.57138</v>
      </c>
      <c r="D5993" s="6" t="n">
        <v>0.60253</v>
      </c>
      <c r="E5993" s="6">
        <f>C5993*sel_scale</f>
        <v/>
      </c>
      <c r="F5993" s="6">
        <f>IF(AND(B5993&gt;=10,B5993&lt;=14),sel_ev_daily*sel_dayshare/5,IF(OR(B5993&gt;=22,B5993&lt;=5),sel_ev_daily*(1-sel_dayshare)/8,0))</f>
        <v/>
      </c>
    </row>
    <row r="5994">
      <c r="A5994" s="6" t="inlineStr">
        <is>
          <t>2013-03-07</t>
        </is>
      </c>
      <c r="B5994" s="6" t="n">
        <v>16</v>
      </c>
      <c r="C5994" s="6" t="n">
        <v>0.63883</v>
      </c>
      <c r="D5994" s="6" t="n">
        <v>0.43399</v>
      </c>
      <c r="E5994" s="6">
        <f>C5994*sel_scale</f>
        <v/>
      </c>
      <c r="F5994" s="6">
        <f>IF(AND(B5994&gt;=10,B5994&lt;=14),sel_ev_daily*sel_dayshare/5,IF(OR(B5994&gt;=22,B5994&lt;=5),sel_ev_daily*(1-sel_dayshare)/8,0))</f>
        <v/>
      </c>
    </row>
    <row r="5995">
      <c r="A5995" s="6" t="inlineStr">
        <is>
          <t>2013-03-07</t>
        </is>
      </c>
      <c r="B5995" s="6" t="n">
        <v>17</v>
      </c>
      <c r="C5995" s="6" t="n">
        <v>0.8023</v>
      </c>
      <c r="D5995" s="6" t="n">
        <v>0.22005</v>
      </c>
      <c r="E5995" s="6">
        <f>C5995*sel_scale</f>
        <v/>
      </c>
      <c r="F5995" s="6">
        <f>IF(AND(B5995&gt;=10,B5995&lt;=14),sel_ev_daily*sel_dayshare/5,IF(OR(B5995&gt;=22,B5995&lt;=5),sel_ev_daily*(1-sel_dayshare)/8,0))</f>
        <v/>
      </c>
    </row>
    <row r="5996">
      <c r="A5996" s="6" t="inlineStr">
        <is>
          <t>2013-03-07</t>
        </is>
      </c>
      <c r="B5996" s="6" t="n">
        <v>18</v>
      </c>
      <c r="C5996" s="6" t="n">
        <v>0.83201</v>
      </c>
      <c r="D5996" s="6" t="n">
        <v>0.05386</v>
      </c>
      <c r="E5996" s="6">
        <f>C5996*sel_scale</f>
        <v/>
      </c>
      <c r="F5996" s="6">
        <f>IF(AND(B5996&gt;=10,B5996&lt;=14),sel_ev_daily*sel_dayshare/5,IF(OR(B5996&gt;=22,B5996&lt;=5),sel_ev_daily*(1-sel_dayshare)/8,0))</f>
        <v/>
      </c>
    </row>
    <row r="5997">
      <c r="A5997" s="6" t="inlineStr">
        <is>
          <t>2013-03-07</t>
        </is>
      </c>
      <c r="B5997" s="6" t="n">
        <v>19</v>
      </c>
      <c r="C5997" s="6" t="n">
        <v>0.78503</v>
      </c>
      <c r="D5997" s="6" t="n">
        <v>0.00083</v>
      </c>
      <c r="E5997" s="6">
        <f>C5997*sel_scale</f>
        <v/>
      </c>
      <c r="F5997" s="6">
        <f>IF(AND(B5997&gt;=10,B5997&lt;=14),sel_ev_daily*sel_dayshare/5,IF(OR(B5997&gt;=22,B5997&lt;=5),sel_ev_daily*(1-sel_dayshare)/8,0))</f>
        <v/>
      </c>
    </row>
    <row r="5998">
      <c r="A5998" s="6" t="inlineStr">
        <is>
          <t>2013-03-07</t>
        </is>
      </c>
      <c r="B5998" s="6" t="n">
        <v>20</v>
      </c>
      <c r="C5998" s="6" t="n">
        <v>0.7934600000000001</v>
      </c>
      <c r="D5998" s="6" t="n">
        <v>5e-05</v>
      </c>
      <c r="E5998" s="6">
        <f>C5998*sel_scale</f>
        <v/>
      </c>
      <c r="F5998" s="6">
        <f>IF(AND(B5998&gt;=10,B5998&lt;=14),sel_ev_daily*sel_dayshare/5,IF(OR(B5998&gt;=22,B5998&lt;=5),sel_ev_daily*(1-sel_dayshare)/8,0))</f>
        <v/>
      </c>
    </row>
    <row r="5999">
      <c r="A5999" s="6" t="inlineStr">
        <is>
          <t>2013-03-07</t>
        </is>
      </c>
      <c r="B5999" s="6" t="n">
        <v>21</v>
      </c>
      <c r="C5999" s="6" t="n">
        <v>0.75965</v>
      </c>
      <c r="D5999" s="6" t="n">
        <v>8.000000000000001e-05</v>
      </c>
      <c r="E5999" s="6">
        <f>C5999*sel_scale</f>
        <v/>
      </c>
      <c r="F5999" s="6">
        <f>IF(AND(B5999&gt;=10,B5999&lt;=14),sel_ev_daily*sel_dayshare/5,IF(OR(B5999&gt;=22,B5999&lt;=5),sel_ev_daily*(1-sel_dayshare)/8,0))</f>
        <v/>
      </c>
    </row>
    <row r="6000">
      <c r="A6000" s="6" t="inlineStr">
        <is>
          <t>2013-03-07</t>
        </is>
      </c>
      <c r="B6000" s="6" t="n">
        <v>22</v>
      </c>
      <c r="C6000" s="6" t="n">
        <v>0.757</v>
      </c>
      <c r="D6000" s="6" t="n">
        <v>6.999999999999999e-05</v>
      </c>
      <c r="E6000" s="6">
        <f>C6000*sel_scale</f>
        <v/>
      </c>
      <c r="F6000" s="6">
        <f>IF(AND(B6000&gt;=10,B6000&lt;=14),sel_ev_daily*sel_dayshare/5,IF(OR(B6000&gt;=22,B6000&lt;=5),sel_ev_daily*(1-sel_dayshare)/8,0))</f>
        <v/>
      </c>
    </row>
    <row r="6001">
      <c r="A6001" s="6" t="inlineStr">
        <is>
          <t>2013-03-07</t>
        </is>
      </c>
      <c r="B6001" s="6" t="n">
        <v>23</v>
      </c>
      <c r="C6001" s="6" t="n">
        <v>0.6974399999999999</v>
      </c>
      <c r="D6001" s="6" t="n">
        <v>0.0001</v>
      </c>
      <c r="E6001" s="6">
        <f>C6001*sel_scale</f>
        <v/>
      </c>
      <c r="F6001" s="6">
        <f>IF(AND(B6001&gt;=10,B6001&lt;=14),sel_ev_daily*sel_dayshare/5,IF(OR(B6001&gt;=22,B6001&lt;=5),sel_ev_daily*(1-sel_dayshare)/8,0))</f>
        <v/>
      </c>
    </row>
    <row r="6002">
      <c r="A6002" s="6" t="inlineStr">
        <is>
          <t>2013-03-08</t>
        </is>
      </c>
      <c r="B6002" s="6" t="n">
        <v>0</v>
      </c>
      <c r="C6002" s="6" t="n">
        <v>0.77346</v>
      </c>
      <c r="D6002" s="6" t="n">
        <v>2e-05</v>
      </c>
      <c r="E6002" s="6">
        <f>C6002*sel_scale</f>
        <v/>
      </c>
      <c r="F6002" s="6">
        <f>IF(AND(B6002&gt;=10,B6002&lt;=14),sel_ev_daily*sel_dayshare/5,IF(OR(B6002&gt;=22,B6002&lt;=5),sel_ev_daily*(1-sel_dayshare)/8,0))</f>
        <v/>
      </c>
    </row>
    <row r="6003">
      <c r="A6003" s="6" t="inlineStr">
        <is>
          <t>2013-03-08</t>
        </is>
      </c>
      <c r="B6003" s="6" t="n">
        <v>1</v>
      </c>
      <c r="C6003" s="6" t="n">
        <v>0.75966</v>
      </c>
      <c r="D6003" s="6" t="n">
        <v>0.0001</v>
      </c>
      <c r="E6003" s="6">
        <f>C6003*sel_scale</f>
        <v/>
      </c>
      <c r="F6003" s="6">
        <f>IF(AND(B6003&gt;=10,B6003&lt;=14),sel_ev_daily*sel_dayshare/5,IF(OR(B6003&gt;=22,B6003&lt;=5),sel_ev_daily*(1-sel_dayshare)/8,0))</f>
        <v/>
      </c>
    </row>
    <row r="6004">
      <c r="A6004" s="6" t="inlineStr">
        <is>
          <t>2013-03-08</t>
        </is>
      </c>
      <c r="B6004" s="6" t="n">
        <v>2</v>
      </c>
      <c r="C6004" s="6" t="n">
        <v>0.51777</v>
      </c>
      <c r="D6004" s="6" t="n">
        <v>0.00012</v>
      </c>
      <c r="E6004" s="6">
        <f>C6004*sel_scale</f>
        <v/>
      </c>
      <c r="F6004" s="6">
        <f>IF(AND(B6004&gt;=10,B6004&lt;=14),sel_ev_daily*sel_dayshare/5,IF(OR(B6004&gt;=22,B6004&lt;=5),sel_ev_daily*(1-sel_dayshare)/8,0))</f>
        <v/>
      </c>
    </row>
    <row r="6005">
      <c r="A6005" s="6" t="inlineStr">
        <is>
          <t>2013-03-08</t>
        </is>
      </c>
      <c r="B6005" s="6" t="n">
        <v>3</v>
      </c>
      <c r="C6005" s="6" t="n">
        <v>0.43095</v>
      </c>
      <c r="D6005" s="6" t="n">
        <v>5e-05</v>
      </c>
      <c r="E6005" s="6">
        <f>C6005*sel_scale</f>
        <v/>
      </c>
      <c r="F6005" s="6">
        <f>IF(AND(B6005&gt;=10,B6005&lt;=14),sel_ev_daily*sel_dayshare/5,IF(OR(B6005&gt;=22,B6005&lt;=5),sel_ev_daily*(1-sel_dayshare)/8,0))</f>
        <v/>
      </c>
    </row>
    <row r="6006">
      <c r="A6006" s="6" t="inlineStr">
        <is>
          <t>2013-03-08</t>
        </is>
      </c>
      <c r="B6006" s="6" t="n">
        <v>4</v>
      </c>
      <c r="C6006" s="6" t="n">
        <v>0.39474</v>
      </c>
      <c r="D6006" s="6" t="n">
        <v>4e-05</v>
      </c>
      <c r="E6006" s="6">
        <f>C6006*sel_scale</f>
        <v/>
      </c>
      <c r="F6006" s="6">
        <f>IF(AND(B6006&gt;=10,B6006&lt;=14),sel_ev_daily*sel_dayshare/5,IF(OR(B6006&gt;=22,B6006&lt;=5),sel_ev_daily*(1-sel_dayshare)/8,0))</f>
        <v/>
      </c>
    </row>
    <row r="6007">
      <c r="A6007" s="6" t="inlineStr">
        <is>
          <t>2013-03-08</t>
        </is>
      </c>
      <c r="B6007" s="6" t="n">
        <v>5</v>
      </c>
      <c r="C6007" s="6" t="n">
        <v>0.43244</v>
      </c>
      <c r="D6007" s="6" t="n">
        <v>6e-05</v>
      </c>
      <c r="E6007" s="6">
        <f>C6007*sel_scale</f>
        <v/>
      </c>
      <c r="F6007" s="6">
        <f>IF(AND(B6007&gt;=10,B6007&lt;=14),sel_ev_daily*sel_dayshare/5,IF(OR(B6007&gt;=22,B6007&lt;=5),sel_ev_daily*(1-sel_dayshare)/8,0))</f>
        <v/>
      </c>
    </row>
    <row r="6008">
      <c r="A6008" s="6" t="inlineStr">
        <is>
          <t>2013-03-08</t>
        </is>
      </c>
      <c r="B6008" s="6" t="n">
        <v>6</v>
      </c>
      <c r="C6008" s="6" t="n">
        <v>0.53257</v>
      </c>
      <c r="D6008" s="6" t="n">
        <v>6e-05</v>
      </c>
      <c r="E6008" s="6">
        <f>C6008*sel_scale</f>
        <v/>
      </c>
      <c r="F6008" s="6">
        <f>IF(AND(B6008&gt;=10,B6008&lt;=14),sel_ev_daily*sel_dayshare/5,IF(OR(B6008&gt;=22,B6008&lt;=5),sel_ev_daily*(1-sel_dayshare)/8,0))</f>
        <v/>
      </c>
    </row>
    <row r="6009">
      <c r="A6009" s="6" t="inlineStr">
        <is>
          <t>2013-03-08</t>
        </is>
      </c>
      <c r="B6009" s="6" t="n">
        <v>7</v>
      </c>
      <c r="C6009" s="6" t="n">
        <v>0.63954</v>
      </c>
      <c r="D6009" s="6" t="n">
        <v>0.03272</v>
      </c>
      <c r="E6009" s="6">
        <f>C6009*sel_scale</f>
        <v/>
      </c>
      <c r="F6009" s="6">
        <f>IF(AND(B6009&gt;=10,B6009&lt;=14),sel_ev_daily*sel_dayshare/5,IF(OR(B6009&gt;=22,B6009&lt;=5),sel_ev_daily*(1-sel_dayshare)/8,0))</f>
        <v/>
      </c>
    </row>
    <row r="6010">
      <c r="A6010" s="6" t="inlineStr">
        <is>
          <t>2013-03-08</t>
        </is>
      </c>
      <c r="B6010" s="6" t="n">
        <v>8</v>
      </c>
      <c r="C6010" s="6" t="n">
        <v>0.54196</v>
      </c>
      <c r="D6010" s="6" t="n">
        <v>0.17276</v>
      </c>
      <c r="E6010" s="6">
        <f>C6010*sel_scale</f>
        <v/>
      </c>
      <c r="F6010" s="6">
        <f>IF(AND(B6010&gt;=10,B6010&lt;=14),sel_ev_daily*sel_dayshare/5,IF(OR(B6010&gt;=22,B6010&lt;=5),sel_ev_daily*(1-sel_dayshare)/8,0))</f>
        <v/>
      </c>
    </row>
    <row r="6011">
      <c r="A6011" s="6" t="inlineStr">
        <is>
          <t>2013-03-08</t>
        </is>
      </c>
      <c r="B6011" s="6" t="n">
        <v>9</v>
      </c>
      <c r="C6011" s="6" t="n">
        <v>0.49947</v>
      </c>
      <c r="D6011" s="6" t="n">
        <v>0.29456</v>
      </c>
      <c r="E6011" s="6">
        <f>C6011*sel_scale</f>
        <v/>
      </c>
      <c r="F6011" s="6">
        <f>IF(AND(B6011&gt;=10,B6011&lt;=14),sel_ev_daily*sel_dayshare/5,IF(OR(B6011&gt;=22,B6011&lt;=5),sel_ev_daily*(1-sel_dayshare)/8,0))</f>
        <v/>
      </c>
    </row>
    <row r="6012">
      <c r="A6012" s="6" t="inlineStr">
        <is>
          <t>2013-03-08</t>
        </is>
      </c>
      <c r="B6012" s="6" t="n">
        <v>10</v>
      </c>
      <c r="C6012" s="6" t="n">
        <v>0.5051600000000001</v>
      </c>
      <c r="D6012" s="6" t="n">
        <v>0.40945</v>
      </c>
      <c r="E6012" s="6">
        <f>C6012*sel_scale</f>
        <v/>
      </c>
      <c r="F6012" s="6">
        <f>IF(AND(B6012&gt;=10,B6012&lt;=14),sel_ev_daily*sel_dayshare/5,IF(OR(B6012&gt;=22,B6012&lt;=5),sel_ev_daily*(1-sel_dayshare)/8,0))</f>
        <v/>
      </c>
    </row>
    <row r="6013">
      <c r="A6013" s="6" t="inlineStr">
        <is>
          <t>2013-03-08</t>
        </is>
      </c>
      <c r="B6013" s="6" t="n">
        <v>11</v>
      </c>
      <c r="C6013" s="6" t="n">
        <v>0.50581</v>
      </c>
      <c r="D6013" s="6" t="n">
        <v>0.51246</v>
      </c>
      <c r="E6013" s="6">
        <f>C6013*sel_scale</f>
        <v/>
      </c>
      <c r="F6013" s="6">
        <f>IF(AND(B6013&gt;=10,B6013&lt;=14),sel_ev_daily*sel_dayshare/5,IF(OR(B6013&gt;=22,B6013&lt;=5),sel_ev_daily*(1-sel_dayshare)/8,0))</f>
        <v/>
      </c>
    </row>
    <row r="6014">
      <c r="A6014" s="6" t="inlineStr">
        <is>
          <t>2013-03-08</t>
        </is>
      </c>
      <c r="B6014" s="6" t="n">
        <v>12</v>
      </c>
      <c r="C6014" s="6" t="n">
        <v>0.50866</v>
      </c>
      <c r="D6014" s="6" t="n">
        <v>0.53967</v>
      </c>
      <c r="E6014" s="6">
        <f>C6014*sel_scale</f>
        <v/>
      </c>
      <c r="F6014" s="6">
        <f>IF(AND(B6014&gt;=10,B6014&lt;=14),sel_ev_daily*sel_dayshare/5,IF(OR(B6014&gt;=22,B6014&lt;=5),sel_ev_daily*(1-sel_dayshare)/8,0))</f>
        <v/>
      </c>
    </row>
    <row r="6015">
      <c r="A6015" s="6" t="inlineStr">
        <is>
          <t>2013-03-08</t>
        </is>
      </c>
      <c r="B6015" s="6" t="n">
        <v>13</v>
      </c>
      <c r="C6015" s="6" t="n">
        <v>0.53695</v>
      </c>
      <c r="D6015" s="6" t="n">
        <v>0.59011</v>
      </c>
      <c r="E6015" s="6">
        <f>C6015*sel_scale</f>
        <v/>
      </c>
      <c r="F6015" s="6">
        <f>IF(AND(B6015&gt;=10,B6015&lt;=14),sel_ev_daily*sel_dayshare/5,IF(OR(B6015&gt;=22,B6015&lt;=5),sel_ev_daily*(1-sel_dayshare)/8,0))</f>
        <v/>
      </c>
    </row>
    <row r="6016">
      <c r="A6016" s="6" t="inlineStr">
        <is>
          <t>2013-03-08</t>
        </is>
      </c>
      <c r="B6016" s="6" t="n">
        <v>14</v>
      </c>
      <c r="C6016" s="6" t="n">
        <v>0.52858</v>
      </c>
      <c r="D6016" s="6" t="n">
        <v>0.57496</v>
      </c>
      <c r="E6016" s="6">
        <f>C6016*sel_scale</f>
        <v/>
      </c>
      <c r="F6016" s="6">
        <f>IF(AND(B6016&gt;=10,B6016&lt;=14),sel_ev_daily*sel_dayshare/5,IF(OR(B6016&gt;=22,B6016&lt;=5),sel_ev_daily*(1-sel_dayshare)/8,0))</f>
        <v/>
      </c>
    </row>
    <row r="6017">
      <c r="A6017" s="6" t="inlineStr">
        <is>
          <t>2013-03-08</t>
        </is>
      </c>
      <c r="B6017" s="6" t="n">
        <v>15</v>
      </c>
      <c r="C6017" s="6" t="n">
        <v>0.58336</v>
      </c>
      <c r="D6017" s="6" t="n">
        <v>0.52742</v>
      </c>
      <c r="E6017" s="6">
        <f>C6017*sel_scale</f>
        <v/>
      </c>
      <c r="F6017" s="6">
        <f>IF(AND(B6017&gt;=10,B6017&lt;=14),sel_ev_daily*sel_dayshare/5,IF(OR(B6017&gt;=22,B6017&lt;=5),sel_ev_daily*(1-sel_dayshare)/8,0))</f>
        <v/>
      </c>
    </row>
    <row r="6018">
      <c r="A6018" s="6" t="inlineStr">
        <is>
          <t>2013-03-08</t>
        </is>
      </c>
      <c r="B6018" s="6" t="n">
        <v>16</v>
      </c>
      <c r="C6018" s="6" t="n">
        <v>0.67009</v>
      </c>
      <c r="D6018" s="6" t="n">
        <v>0.3492</v>
      </c>
      <c r="E6018" s="6">
        <f>C6018*sel_scale</f>
        <v/>
      </c>
      <c r="F6018" s="6">
        <f>IF(AND(B6018&gt;=10,B6018&lt;=14),sel_ev_daily*sel_dayshare/5,IF(OR(B6018&gt;=22,B6018&lt;=5),sel_ev_daily*(1-sel_dayshare)/8,0))</f>
        <v/>
      </c>
    </row>
    <row r="6019">
      <c r="A6019" s="6" t="inlineStr">
        <is>
          <t>2013-03-08</t>
        </is>
      </c>
      <c r="B6019" s="6" t="n">
        <v>17</v>
      </c>
      <c r="C6019" s="6" t="n">
        <v>0.73998</v>
      </c>
      <c r="D6019" s="6" t="n">
        <v>0.1697</v>
      </c>
      <c r="E6019" s="6">
        <f>C6019*sel_scale</f>
        <v/>
      </c>
      <c r="F6019" s="6">
        <f>IF(AND(B6019&gt;=10,B6019&lt;=14),sel_ev_daily*sel_dayshare/5,IF(OR(B6019&gt;=22,B6019&lt;=5),sel_ev_daily*(1-sel_dayshare)/8,0))</f>
        <v/>
      </c>
    </row>
    <row r="6020">
      <c r="A6020" s="6" t="inlineStr">
        <is>
          <t>2013-03-08</t>
        </is>
      </c>
      <c r="B6020" s="6" t="n">
        <v>18</v>
      </c>
      <c r="C6020" s="6" t="n">
        <v>0.79461</v>
      </c>
      <c r="D6020" s="6" t="n">
        <v>0.04766</v>
      </c>
      <c r="E6020" s="6">
        <f>C6020*sel_scale</f>
        <v/>
      </c>
      <c r="F6020" s="6">
        <f>IF(AND(B6020&gt;=10,B6020&lt;=14),sel_ev_daily*sel_dayshare/5,IF(OR(B6020&gt;=22,B6020&lt;=5),sel_ev_daily*(1-sel_dayshare)/8,0))</f>
        <v/>
      </c>
    </row>
    <row r="6021">
      <c r="A6021" s="6" t="inlineStr">
        <is>
          <t>2013-03-08</t>
        </is>
      </c>
      <c r="B6021" s="6" t="n">
        <v>19</v>
      </c>
      <c r="C6021" s="6" t="n">
        <v>0.78566</v>
      </c>
      <c r="D6021" s="6" t="n">
        <v>0.00035</v>
      </c>
      <c r="E6021" s="6">
        <f>C6021*sel_scale</f>
        <v/>
      </c>
      <c r="F6021" s="6">
        <f>IF(AND(B6021&gt;=10,B6021&lt;=14),sel_ev_daily*sel_dayshare/5,IF(OR(B6021&gt;=22,B6021&lt;=5),sel_ev_daily*(1-sel_dayshare)/8,0))</f>
        <v/>
      </c>
    </row>
    <row r="6022">
      <c r="A6022" s="6" t="inlineStr">
        <is>
          <t>2013-03-08</t>
        </is>
      </c>
      <c r="B6022" s="6" t="n">
        <v>20</v>
      </c>
      <c r="C6022" s="6" t="n">
        <v>0.83817</v>
      </c>
      <c r="D6022" s="6" t="n">
        <v>8.000000000000001e-05</v>
      </c>
      <c r="E6022" s="6">
        <f>C6022*sel_scale</f>
        <v/>
      </c>
      <c r="F6022" s="6">
        <f>IF(AND(B6022&gt;=10,B6022&lt;=14),sel_ev_daily*sel_dayshare/5,IF(OR(B6022&gt;=22,B6022&lt;=5),sel_ev_daily*(1-sel_dayshare)/8,0))</f>
        <v/>
      </c>
    </row>
    <row r="6023">
      <c r="A6023" s="6" t="inlineStr">
        <is>
          <t>2013-03-08</t>
        </is>
      </c>
      <c r="B6023" s="6" t="n">
        <v>21</v>
      </c>
      <c r="C6023" s="6" t="n">
        <v>0.74497</v>
      </c>
      <c r="D6023" s="6" t="n">
        <v>6e-05</v>
      </c>
      <c r="E6023" s="6">
        <f>C6023*sel_scale</f>
        <v/>
      </c>
      <c r="F6023" s="6">
        <f>IF(AND(B6023&gt;=10,B6023&lt;=14),sel_ev_daily*sel_dayshare/5,IF(OR(B6023&gt;=22,B6023&lt;=5),sel_ev_daily*(1-sel_dayshare)/8,0))</f>
        <v/>
      </c>
    </row>
    <row r="6024">
      <c r="A6024" s="6" t="inlineStr">
        <is>
          <t>2013-03-08</t>
        </is>
      </c>
      <c r="B6024" s="6" t="n">
        <v>22</v>
      </c>
      <c r="C6024" s="6" t="n">
        <v>0.73666</v>
      </c>
      <c r="D6024" s="6" t="n">
        <v>0.0001</v>
      </c>
      <c r="E6024" s="6">
        <f>C6024*sel_scale</f>
        <v/>
      </c>
      <c r="F6024" s="6">
        <f>IF(AND(B6024&gt;=10,B6024&lt;=14),sel_ev_daily*sel_dayshare/5,IF(OR(B6024&gt;=22,B6024&lt;=5),sel_ev_daily*(1-sel_dayshare)/8,0))</f>
        <v/>
      </c>
    </row>
    <row r="6025">
      <c r="A6025" s="6" t="inlineStr">
        <is>
          <t>2013-03-08</t>
        </is>
      </c>
      <c r="B6025" s="6" t="n">
        <v>23</v>
      </c>
      <c r="C6025" s="6" t="n">
        <v>0.71123</v>
      </c>
      <c r="D6025" s="6" t="n">
        <v>8.000000000000001e-05</v>
      </c>
      <c r="E6025" s="6">
        <f>C6025*sel_scale</f>
        <v/>
      </c>
      <c r="F6025" s="6">
        <f>IF(AND(B6025&gt;=10,B6025&lt;=14),sel_ev_daily*sel_dayshare/5,IF(OR(B6025&gt;=22,B6025&lt;=5),sel_ev_daily*(1-sel_dayshare)/8,0))</f>
        <v/>
      </c>
    </row>
    <row r="6026">
      <c r="A6026" s="6" t="inlineStr">
        <is>
          <t>2013-03-09</t>
        </is>
      </c>
      <c r="B6026" s="6" t="n">
        <v>0</v>
      </c>
      <c r="C6026" s="6" t="n">
        <v>0.81001</v>
      </c>
      <c r="D6026" s="6" t="n">
        <v>0.00011</v>
      </c>
      <c r="E6026" s="6">
        <f>C6026*sel_scale</f>
        <v/>
      </c>
      <c r="F6026" s="6">
        <f>IF(AND(B6026&gt;=10,B6026&lt;=14),sel_ev_daily*sel_dayshare/5,IF(OR(B6026&gt;=22,B6026&lt;=5),sel_ev_daily*(1-sel_dayshare)/8,0))</f>
        <v/>
      </c>
    </row>
    <row r="6027">
      <c r="A6027" s="6" t="inlineStr">
        <is>
          <t>2013-03-09</t>
        </is>
      </c>
      <c r="B6027" s="6" t="n">
        <v>1</v>
      </c>
      <c r="C6027" s="6" t="n">
        <v>0.75625</v>
      </c>
      <c r="D6027" s="6" t="n">
        <v>0.00012</v>
      </c>
      <c r="E6027" s="6">
        <f>C6027*sel_scale</f>
        <v/>
      </c>
      <c r="F6027" s="6">
        <f>IF(AND(B6027&gt;=10,B6027&lt;=14),sel_ev_daily*sel_dayshare/5,IF(OR(B6027&gt;=22,B6027&lt;=5),sel_ev_daily*(1-sel_dayshare)/8,0))</f>
        <v/>
      </c>
    </row>
    <row r="6028">
      <c r="A6028" s="6" t="inlineStr">
        <is>
          <t>2013-03-09</t>
        </is>
      </c>
      <c r="B6028" s="6" t="n">
        <v>2</v>
      </c>
      <c r="C6028" s="6" t="n">
        <v>0.54577</v>
      </c>
      <c r="D6028" s="6" t="n">
        <v>6.999999999999999e-05</v>
      </c>
      <c r="E6028" s="6">
        <f>C6028*sel_scale</f>
        <v/>
      </c>
      <c r="F6028" s="6">
        <f>IF(AND(B6028&gt;=10,B6028&lt;=14),sel_ev_daily*sel_dayshare/5,IF(OR(B6028&gt;=22,B6028&lt;=5),sel_ev_daily*(1-sel_dayshare)/8,0))</f>
        <v/>
      </c>
    </row>
    <row r="6029">
      <c r="A6029" s="6" t="inlineStr">
        <is>
          <t>2013-03-09</t>
        </is>
      </c>
      <c r="B6029" s="6" t="n">
        <v>3</v>
      </c>
      <c r="C6029" s="6" t="n">
        <v>0.43836</v>
      </c>
      <c r="D6029" s="6" t="n">
        <v>0.00011</v>
      </c>
      <c r="E6029" s="6">
        <f>C6029*sel_scale</f>
        <v/>
      </c>
      <c r="F6029" s="6">
        <f>IF(AND(B6029&gt;=10,B6029&lt;=14),sel_ev_daily*sel_dayshare/5,IF(OR(B6029&gt;=22,B6029&lt;=5),sel_ev_daily*(1-sel_dayshare)/8,0))</f>
        <v/>
      </c>
    </row>
    <row r="6030">
      <c r="A6030" s="6" t="inlineStr">
        <is>
          <t>2013-03-09</t>
        </is>
      </c>
      <c r="B6030" s="6" t="n">
        <v>4</v>
      </c>
      <c r="C6030" s="6" t="n">
        <v>0.4342</v>
      </c>
      <c r="D6030" s="6" t="n">
        <v>2e-05</v>
      </c>
      <c r="E6030" s="6">
        <f>C6030*sel_scale</f>
        <v/>
      </c>
      <c r="F6030" s="6">
        <f>IF(AND(B6030&gt;=10,B6030&lt;=14),sel_ev_daily*sel_dayshare/5,IF(OR(B6030&gt;=22,B6030&lt;=5),sel_ev_daily*(1-sel_dayshare)/8,0))</f>
        <v/>
      </c>
    </row>
    <row r="6031">
      <c r="A6031" s="6" t="inlineStr">
        <is>
          <t>2013-03-09</t>
        </is>
      </c>
      <c r="B6031" s="6" t="n">
        <v>5</v>
      </c>
      <c r="C6031" s="6" t="n">
        <v>0.4341</v>
      </c>
      <c r="D6031" s="6" t="n">
        <v>2e-05</v>
      </c>
      <c r="E6031" s="6">
        <f>C6031*sel_scale</f>
        <v/>
      </c>
      <c r="F6031" s="6">
        <f>IF(AND(B6031&gt;=10,B6031&lt;=14),sel_ev_daily*sel_dayshare/5,IF(OR(B6031&gt;=22,B6031&lt;=5),sel_ev_daily*(1-sel_dayshare)/8,0))</f>
        <v/>
      </c>
    </row>
    <row r="6032">
      <c r="A6032" s="6" t="inlineStr">
        <is>
          <t>2013-03-09</t>
        </is>
      </c>
      <c r="B6032" s="6" t="n">
        <v>6</v>
      </c>
      <c r="C6032" s="6" t="n">
        <v>0.46279</v>
      </c>
      <c r="D6032" s="6" t="n">
        <v>6e-05</v>
      </c>
      <c r="E6032" s="6">
        <f>C6032*sel_scale</f>
        <v/>
      </c>
      <c r="F6032" s="6">
        <f>IF(AND(B6032&gt;=10,B6032&lt;=14),sel_ev_daily*sel_dayshare/5,IF(OR(B6032&gt;=22,B6032&lt;=5),sel_ev_daily*(1-sel_dayshare)/8,0))</f>
        <v/>
      </c>
    </row>
    <row r="6033">
      <c r="A6033" s="6" t="inlineStr">
        <is>
          <t>2013-03-09</t>
        </is>
      </c>
      <c r="B6033" s="6" t="n">
        <v>7</v>
      </c>
      <c r="C6033" s="6" t="n">
        <v>0.6032</v>
      </c>
      <c r="D6033" s="6" t="n">
        <v>0.03192</v>
      </c>
      <c r="E6033" s="6">
        <f>C6033*sel_scale</f>
        <v/>
      </c>
      <c r="F6033" s="6">
        <f>IF(AND(B6033&gt;=10,B6033&lt;=14),sel_ev_daily*sel_dayshare/5,IF(OR(B6033&gt;=22,B6033&lt;=5),sel_ev_daily*(1-sel_dayshare)/8,0))</f>
        <v/>
      </c>
    </row>
    <row r="6034">
      <c r="A6034" s="6" t="inlineStr">
        <is>
          <t>2013-03-09</t>
        </is>
      </c>
      <c r="B6034" s="6" t="n">
        <v>8</v>
      </c>
      <c r="C6034" s="6" t="n">
        <v>0.60795</v>
      </c>
      <c r="D6034" s="6" t="n">
        <v>0.13453</v>
      </c>
      <c r="E6034" s="6">
        <f>C6034*sel_scale</f>
        <v/>
      </c>
      <c r="F6034" s="6">
        <f>IF(AND(B6034&gt;=10,B6034&lt;=14),sel_ev_daily*sel_dayshare/5,IF(OR(B6034&gt;=22,B6034&lt;=5),sel_ev_daily*(1-sel_dayshare)/8,0))</f>
        <v/>
      </c>
    </row>
    <row r="6035">
      <c r="A6035" s="6" t="inlineStr">
        <is>
          <t>2013-03-09</t>
        </is>
      </c>
      <c r="B6035" s="6" t="n">
        <v>9</v>
      </c>
      <c r="C6035" s="6" t="n">
        <v>0.656</v>
      </c>
      <c r="D6035" s="6" t="n">
        <v>0.30885</v>
      </c>
      <c r="E6035" s="6">
        <f>C6035*sel_scale</f>
        <v/>
      </c>
      <c r="F6035" s="6">
        <f>IF(AND(B6035&gt;=10,B6035&lt;=14),sel_ev_daily*sel_dayshare/5,IF(OR(B6035&gt;=22,B6035&lt;=5),sel_ev_daily*(1-sel_dayshare)/8,0))</f>
        <v/>
      </c>
    </row>
    <row r="6036">
      <c r="A6036" s="6" t="inlineStr">
        <is>
          <t>2013-03-09</t>
        </is>
      </c>
      <c r="B6036" s="6" t="n">
        <v>10</v>
      </c>
      <c r="C6036" s="6" t="n">
        <v>0.659</v>
      </c>
      <c r="D6036" s="6" t="n">
        <v>0.43248</v>
      </c>
      <c r="E6036" s="6">
        <f>C6036*sel_scale</f>
        <v/>
      </c>
      <c r="F6036" s="6">
        <f>IF(AND(B6036&gt;=10,B6036&lt;=14),sel_ev_daily*sel_dayshare/5,IF(OR(B6036&gt;=22,B6036&lt;=5),sel_ev_daily*(1-sel_dayshare)/8,0))</f>
        <v/>
      </c>
    </row>
    <row r="6037">
      <c r="A6037" s="6" t="inlineStr">
        <is>
          <t>2013-03-09</t>
        </is>
      </c>
      <c r="B6037" s="6" t="n">
        <v>11</v>
      </c>
      <c r="C6037" s="6" t="n">
        <v>0.67993</v>
      </c>
      <c r="D6037" s="6" t="n">
        <v>0.45901</v>
      </c>
      <c r="E6037" s="6">
        <f>C6037*sel_scale</f>
        <v/>
      </c>
      <c r="F6037" s="6">
        <f>IF(AND(B6037&gt;=10,B6037&lt;=14),sel_ev_daily*sel_dayshare/5,IF(OR(B6037&gt;=22,B6037&lt;=5),sel_ev_daily*(1-sel_dayshare)/8,0))</f>
        <v/>
      </c>
    </row>
    <row r="6038">
      <c r="A6038" s="6" t="inlineStr">
        <is>
          <t>2013-03-09</t>
        </is>
      </c>
      <c r="B6038" s="6" t="n">
        <v>12</v>
      </c>
      <c r="C6038" s="6" t="n">
        <v>0.6877</v>
      </c>
      <c r="D6038" s="6" t="n">
        <v>0.48411</v>
      </c>
      <c r="E6038" s="6">
        <f>C6038*sel_scale</f>
        <v/>
      </c>
      <c r="F6038" s="6">
        <f>IF(AND(B6038&gt;=10,B6038&lt;=14),sel_ev_daily*sel_dayshare/5,IF(OR(B6038&gt;=22,B6038&lt;=5),sel_ev_daily*(1-sel_dayshare)/8,0))</f>
        <v/>
      </c>
    </row>
    <row r="6039">
      <c r="A6039" s="6" t="inlineStr">
        <is>
          <t>2013-03-09</t>
        </is>
      </c>
      <c r="B6039" s="6" t="n">
        <v>13</v>
      </c>
      <c r="C6039" s="6" t="n">
        <v>0.66229</v>
      </c>
      <c r="D6039" s="6" t="n">
        <v>0.49148</v>
      </c>
      <c r="E6039" s="6">
        <f>C6039*sel_scale</f>
        <v/>
      </c>
      <c r="F6039" s="6">
        <f>IF(AND(B6039&gt;=10,B6039&lt;=14),sel_ev_daily*sel_dayshare/5,IF(OR(B6039&gt;=22,B6039&lt;=5),sel_ev_daily*(1-sel_dayshare)/8,0))</f>
        <v/>
      </c>
    </row>
    <row r="6040">
      <c r="A6040" s="6" t="inlineStr">
        <is>
          <t>2013-03-09</t>
        </is>
      </c>
      <c r="B6040" s="6" t="n">
        <v>14</v>
      </c>
      <c r="C6040" s="6" t="n">
        <v>0.64714</v>
      </c>
      <c r="D6040" s="6" t="n">
        <v>0.53128</v>
      </c>
      <c r="E6040" s="6">
        <f>C6040*sel_scale</f>
        <v/>
      </c>
      <c r="F6040" s="6">
        <f>IF(AND(B6040&gt;=10,B6040&lt;=14),sel_ev_daily*sel_dayshare/5,IF(OR(B6040&gt;=22,B6040&lt;=5),sel_ev_daily*(1-sel_dayshare)/8,0))</f>
        <v/>
      </c>
    </row>
    <row r="6041">
      <c r="A6041" s="6" t="inlineStr">
        <is>
          <t>2013-03-09</t>
        </is>
      </c>
      <c r="B6041" s="6" t="n">
        <v>15</v>
      </c>
      <c r="C6041" s="6" t="n">
        <v>0.67418</v>
      </c>
      <c r="D6041" s="6" t="n">
        <v>0.52146</v>
      </c>
      <c r="E6041" s="6">
        <f>C6041*sel_scale</f>
        <v/>
      </c>
      <c r="F6041" s="6">
        <f>IF(AND(B6041&gt;=10,B6041&lt;=14),sel_ev_daily*sel_dayshare/5,IF(OR(B6041&gt;=22,B6041&lt;=5),sel_ev_daily*(1-sel_dayshare)/8,0))</f>
        <v/>
      </c>
    </row>
    <row r="6042">
      <c r="A6042" s="6" t="inlineStr">
        <is>
          <t>2013-03-09</t>
        </is>
      </c>
      <c r="B6042" s="6" t="n">
        <v>16</v>
      </c>
      <c r="C6042" s="6" t="n">
        <v>0.72642</v>
      </c>
      <c r="D6042" s="6" t="n">
        <v>0.40176</v>
      </c>
      <c r="E6042" s="6">
        <f>C6042*sel_scale</f>
        <v/>
      </c>
      <c r="F6042" s="6">
        <f>IF(AND(B6042&gt;=10,B6042&lt;=14),sel_ev_daily*sel_dayshare/5,IF(OR(B6042&gt;=22,B6042&lt;=5),sel_ev_daily*(1-sel_dayshare)/8,0))</f>
        <v/>
      </c>
    </row>
    <row r="6043">
      <c r="A6043" s="6" t="inlineStr">
        <is>
          <t>2013-03-09</t>
        </is>
      </c>
      <c r="B6043" s="6" t="n">
        <v>17</v>
      </c>
      <c r="C6043" s="6" t="n">
        <v>0.76747</v>
      </c>
      <c r="D6043" s="6" t="n">
        <v>0.15679</v>
      </c>
      <c r="E6043" s="6">
        <f>C6043*sel_scale</f>
        <v/>
      </c>
      <c r="F6043" s="6">
        <f>IF(AND(B6043&gt;=10,B6043&lt;=14),sel_ev_daily*sel_dayshare/5,IF(OR(B6043&gt;=22,B6043&lt;=5),sel_ev_daily*(1-sel_dayshare)/8,0))</f>
        <v/>
      </c>
    </row>
    <row r="6044">
      <c r="A6044" s="6" t="inlineStr">
        <is>
          <t>2013-03-09</t>
        </is>
      </c>
      <c r="B6044" s="6" t="n">
        <v>18</v>
      </c>
      <c r="C6044" s="6" t="n">
        <v>0.8607</v>
      </c>
      <c r="D6044" s="6" t="n">
        <v>0.04125</v>
      </c>
      <c r="E6044" s="6">
        <f>C6044*sel_scale</f>
        <v/>
      </c>
      <c r="F6044" s="6">
        <f>IF(AND(B6044&gt;=10,B6044&lt;=14),sel_ev_daily*sel_dayshare/5,IF(OR(B6044&gt;=22,B6044&lt;=5),sel_ev_daily*(1-sel_dayshare)/8,0))</f>
        <v/>
      </c>
    </row>
    <row r="6045">
      <c r="A6045" s="6" t="inlineStr">
        <is>
          <t>2013-03-09</t>
        </is>
      </c>
      <c r="B6045" s="6" t="n">
        <v>19</v>
      </c>
      <c r="C6045" s="6" t="n">
        <v>0.82696</v>
      </c>
      <c r="D6045" s="6" t="n">
        <v>0.00058</v>
      </c>
      <c r="E6045" s="6">
        <f>C6045*sel_scale</f>
        <v/>
      </c>
      <c r="F6045" s="6">
        <f>IF(AND(B6045&gt;=10,B6045&lt;=14),sel_ev_daily*sel_dayshare/5,IF(OR(B6045&gt;=22,B6045&lt;=5),sel_ev_daily*(1-sel_dayshare)/8,0))</f>
        <v/>
      </c>
    </row>
    <row r="6046">
      <c r="A6046" s="6" t="inlineStr">
        <is>
          <t>2013-03-09</t>
        </is>
      </c>
      <c r="B6046" s="6" t="n">
        <v>20</v>
      </c>
      <c r="C6046" s="6" t="n">
        <v>0.81007</v>
      </c>
      <c r="D6046" s="6" t="n">
        <v>9.000000000000001e-05</v>
      </c>
      <c r="E6046" s="6">
        <f>C6046*sel_scale</f>
        <v/>
      </c>
      <c r="F6046" s="6">
        <f>IF(AND(B6046&gt;=10,B6046&lt;=14),sel_ev_daily*sel_dayshare/5,IF(OR(B6046&gt;=22,B6046&lt;=5),sel_ev_daily*(1-sel_dayshare)/8,0))</f>
        <v/>
      </c>
    </row>
    <row r="6047">
      <c r="A6047" s="6" t="inlineStr">
        <is>
          <t>2013-03-09</t>
        </is>
      </c>
      <c r="B6047" s="6" t="n">
        <v>21</v>
      </c>
      <c r="C6047" s="6" t="n">
        <v>0.70958</v>
      </c>
      <c r="D6047" s="6" t="n">
        <v>4e-05</v>
      </c>
      <c r="E6047" s="6">
        <f>C6047*sel_scale</f>
        <v/>
      </c>
      <c r="F6047" s="6">
        <f>IF(AND(B6047&gt;=10,B6047&lt;=14),sel_ev_daily*sel_dayshare/5,IF(OR(B6047&gt;=22,B6047&lt;=5),sel_ev_daily*(1-sel_dayshare)/8,0))</f>
        <v/>
      </c>
    </row>
    <row r="6048">
      <c r="A6048" s="6" t="inlineStr">
        <is>
          <t>2013-03-09</t>
        </is>
      </c>
      <c r="B6048" s="6" t="n">
        <v>22</v>
      </c>
      <c r="C6048" s="6" t="n">
        <v>0.74133</v>
      </c>
      <c r="D6048" s="6" t="n">
        <v>0.00015</v>
      </c>
      <c r="E6048" s="6">
        <f>C6048*sel_scale</f>
        <v/>
      </c>
      <c r="F6048" s="6">
        <f>IF(AND(B6048&gt;=10,B6048&lt;=14),sel_ev_daily*sel_dayshare/5,IF(OR(B6048&gt;=22,B6048&lt;=5),sel_ev_daily*(1-sel_dayshare)/8,0))</f>
        <v/>
      </c>
    </row>
    <row r="6049">
      <c r="A6049" s="6" t="inlineStr">
        <is>
          <t>2013-03-09</t>
        </is>
      </c>
      <c r="B6049" s="6" t="n">
        <v>23</v>
      </c>
      <c r="C6049" s="6" t="n">
        <v>0.69983</v>
      </c>
      <c r="D6049" s="6" t="n">
        <v>3e-05</v>
      </c>
      <c r="E6049" s="6">
        <f>C6049*sel_scale</f>
        <v/>
      </c>
      <c r="F6049" s="6">
        <f>IF(AND(B6049&gt;=10,B6049&lt;=14),sel_ev_daily*sel_dayshare/5,IF(OR(B6049&gt;=22,B6049&lt;=5),sel_ev_daily*(1-sel_dayshare)/8,0))</f>
        <v/>
      </c>
    </row>
    <row r="6050">
      <c r="A6050" s="6" t="inlineStr">
        <is>
          <t>2013-03-10</t>
        </is>
      </c>
      <c r="B6050" s="6" t="n">
        <v>0</v>
      </c>
      <c r="C6050" s="6" t="n">
        <v>0.79757</v>
      </c>
      <c r="D6050" s="6" t="n">
        <v>8.000000000000001e-05</v>
      </c>
      <c r="E6050" s="6">
        <f>C6050*sel_scale</f>
        <v/>
      </c>
      <c r="F6050" s="6">
        <f>IF(AND(B6050&gt;=10,B6050&lt;=14),sel_ev_daily*sel_dayshare/5,IF(OR(B6050&gt;=22,B6050&lt;=5),sel_ev_daily*(1-sel_dayshare)/8,0))</f>
        <v/>
      </c>
    </row>
    <row r="6051">
      <c r="A6051" s="6" t="inlineStr">
        <is>
          <t>2013-03-10</t>
        </is>
      </c>
      <c r="B6051" s="6" t="n">
        <v>1</v>
      </c>
      <c r="C6051" s="6" t="n">
        <v>0.75237</v>
      </c>
      <c r="D6051" s="6" t="n">
        <v>8.000000000000001e-05</v>
      </c>
      <c r="E6051" s="6">
        <f>C6051*sel_scale</f>
        <v/>
      </c>
      <c r="F6051" s="6">
        <f>IF(AND(B6051&gt;=10,B6051&lt;=14),sel_ev_daily*sel_dayshare/5,IF(OR(B6051&gt;=22,B6051&lt;=5),sel_ev_daily*(1-sel_dayshare)/8,0))</f>
        <v/>
      </c>
    </row>
    <row r="6052">
      <c r="A6052" s="6" t="inlineStr">
        <is>
          <t>2013-03-10</t>
        </is>
      </c>
      <c r="B6052" s="6" t="n">
        <v>2</v>
      </c>
      <c r="C6052" s="6" t="n">
        <v>0.53079</v>
      </c>
      <c r="D6052" s="6" t="n">
        <v>6.999999999999999e-05</v>
      </c>
      <c r="E6052" s="6">
        <f>C6052*sel_scale</f>
        <v/>
      </c>
      <c r="F6052" s="6">
        <f>IF(AND(B6052&gt;=10,B6052&lt;=14),sel_ev_daily*sel_dayshare/5,IF(OR(B6052&gt;=22,B6052&lt;=5),sel_ev_daily*(1-sel_dayshare)/8,0))</f>
        <v/>
      </c>
    </row>
    <row r="6053">
      <c r="A6053" s="6" t="inlineStr">
        <is>
          <t>2013-03-10</t>
        </is>
      </c>
      <c r="B6053" s="6" t="n">
        <v>3</v>
      </c>
      <c r="C6053" s="6" t="n">
        <v>0.4195</v>
      </c>
      <c r="D6053" s="6" t="n">
        <v>2e-05</v>
      </c>
      <c r="E6053" s="6">
        <f>C6053*sel_scale</f>
        <v/>
      </c>
      <c r="F6053" s="6">
        <f>IF(AND(B6053&gt;=10,B6053&lt;=14),sel_ev_daily*sel_dayshare/5,IF(OR(B6053&gt;=22,B6053&lt;=5),sel_ev_daily*(1-sel_dayshare)/8,0))</f>
        <v/>
      </c>
    </row>
    <row r="6054">
      <c r="A6054" s="6" t="inlineStr">
        <is>
          <t>2013-03-10</t>
        </is>
      </c>
      <c r="B6054" s="6" t="n">
        <v>4</v>
      </c>
      <c r="C6054" s="6" t="n">
        <v>0.42139</v>
      </c>
      <c r="D6054" s="6" t="n">
        <v>6.999999999999999e-05</v>
      </c>
      <c r="E6054" s="6">
        <f>C6054*sel_scale</f>
        <v/>
      </c>
      <c r="F6054" s="6">
        <f>IF(AND(B6054&gt;=10,B6054&lt;=14),sel_ev_daily*sel_dayshare/5,IF(OR(B6054&gt;=22,B6054&lt;=5),sel_ev_daily*(1-sel_dayshare)/8,0))</f>
        <v/>
      </c>
    </row>
    <row r="6055">
      <c r="A6055" s="6" t="inlineStr">
        <is>
          <t>2013-03-10</t>
        </is>
      </c>
      <c r="B6055" s="6" t="n">
        <v>5</v>
      </c>
      <c r="C6055" s="6" t="n">
        <v>0.43989</v>
      </c>
      <c r="D6055" s="6" t="n">
        <v>6e-05</v>
      </c>
      <c r="E6055" s="6">
        <f>C6055*sel_scale</f>
        <v/>
      </c>
      <c r="F6055" s="6">
        <f>IF(AND(B6055&gt;=10,B6055&lt;=14),sel_ev_daily*sel_dayshare/5,IF(OR(B6055&gt;=22,B6055&lt;=5),sel_ev_daily*(1-sel_dayshare)/8,0))</f>
        <v/>
      </c>
    </row>
    <row r="6056">
      <c r="A6056" s="6" t="inlineStr">
        <is>
          <t>2013-03-10</t>
        </is>
      </c>
      <c r="B6056" s="6" t="n">
        <v>6</v>
      </c>
      <c r="C6056" s="6" t="n">
        <v>0.45868</v>
      </c>
      <c r="D6056" s="6" t="n">
        <v>0.00013</v>
      </c>
      <c r="E6056" s="6">
        <f>C6056*sel_scale</f>
        <v/>
      </c>
      <c r="F6056" s="6">
        <f>IF(AND(B6056&gt;=10,B6056&lt;=14),sel_ev_daily*sel_dayshare/5,IF(OR(B6056&gt;=22,B6056&lt;=5),sel_ev_daily*(1-sel_dayshare)/8,0))</f>
        <v/>
      </c>
    </row>
    <row r="6057">
      <c r="A6057" s="6" t="inlineStr">
        <is>
          <t>2013-03-10</t>
        </is>
      </c>
      <c r="B6057" s="6" t="n">
        <v>7</v>
      </c>
      <c r="C6057" s="6" t="n">
        <v>0.55105</v>
      </c>
      <c r="D6057" s="6" t="n">
        <v>0.03587</v>
      </c>
      <c r="E6057" s="6">
        <f>C6057*sel_scale</f>
        <v/>
      </c>
      <c r="F6057" s="6">
        <f>IF(AND(B6057&gt;=10,B6057&lt;=14),sel_ev_daily*sel_dayshare/5,IF(OR(B6057&gt;=22,B6057&lt;=5),sel_ev_daily*(1-sel_dayshare)/8,0))</f>
        <v/>
      </c>
    </row>
    <row r="6058">
      <c r="A6058" s="6" t="inlineStr">
        <is>
          <t>2013-03-10</t>
        </is>
      </c>
      <c r="B6058" s="6" t="n">
        <v>8</v>
      </c>
      <c r="C6058" s="6" t="n">
        <v>0.61255</v>
      </c>
      <c r="D6058" s="6" t="n">
        <v>0.16932</v>
      </c>
      <c r="E6058" s="6">
        <f>C6058*sel_scale</f>
        <v/>
      </c>
      <c r="F6058" s="6">
        <f>IF(AND(B6058&gt;=10,B6058&lt;=14),sel_ev_daily*sel_dayshare/5,IF(OR(B6058&gt;=22,B6058&lt;=5),sel_ev_daily*(1-sel_dayshare)/8,0))</f>
        <v/>
      </c>
    </row>
    <row r="6059">
      <c r="A6059" s="6" t="inlineStr">
        <is>
          <t>2013-03-10</t>
        </is>
      </c>
      <c r="B6059" s="6" t="n">
        <v>9</v>
      </c>
      <c r="C6059" s="6" t="n">
        <v>0.66378</v>
      </c>
      <c r="D6059" s="6" t="n">
        <v>0.36294</v>
      </c>
      <c r="E6059" s="6">
        <f>C6059*sel_scale</f>
        <v/>
      </c>
      <c r="F6059" s="6">
        <f>IF(AND(B6059&gt;=10,B6059&lt;=14),sel_ev_daily*sel_dayshare/5,IF(OR(B6059&gt;=22,B6059&lt;=5),sel_ev_daily*(1-sel_dayshare)/8,0))</f>
        <v/>
      </c>
    </row>
    <row r="6060">
      <c r="A6060" s="6" t="inlineStr">
        <is>
          <t>2013-03-10</t>
        </is>
      </c>
      <c r="B6060" s="6" t="n">
        <v>10</v>
      </c>
      <c r="C6060" s="6" t="n">
        <v>0.65512</v>
      </c>
      <c r="D6060" s="6" t="n">
        <v>0.54175</v>
      </c>
      <c r="E6060" s="6">
        <f>C6060*sel_scale</f>
        <v/>
      </c>
      <c r="F6060" s="6">
        <f>IF(AND(B6060&gt;=10,B6060&lt;=14),sel_ev_daily*sel_dayshare/5,IF(OR(B6060&gt;=22,B6060&lt;=5),sel_ev_daily*(1-sel_dayshare)/8,0))</f>
        <v/>
      </c>
    </row>
    <row r="6061">
      <c r="A6061" s="6" t="inlineStr">
        <is>
          <t>2013-03-10</t>
        </is>
      </c>
      <c r="B6061" s="6" t="n">
        <v>11</v>
      </c>
      <c r="C6061" s="6" t="n">
        <v>0.66911</v>
      </c>
      <c r="D6061" s="6" t="n">
        <v>0.65652</v>
      </c>
      <c r="E6061" s="6">
        <f>C6061*sel_scale</f>
        <v/>
      </c>
      <c r="F6061" s="6">
        <f>IF(AND(B6061&gt;=10,B6061&lt;=14),sel_ev_daily*sel_dayshare/5,IF(OR(B6061&gt;=22,B6061&lt;=5),sel_ev_daily*(1-sel_dayshare)/8,0))</f>
        <v/>
      </c>
    </row>
    <row r="6062">
      <c r="A6062" s="6" t="inlineStr">
        <is>
          <t>2013-03-10</t>
        </is>
      </c>
      <c r="B6062" s="6" t="n">
        <v>12</v>
      </c>
      <c r="C6062" s="6" t="n">
        <v>0.64764</v>
      </c>
      <c r="D6062" s="6" t="n">
        <v>0.68049</v>
      </c>
      <c r="E6062" s="6">
        <f>C6062*sel_scale</f>
        <v/>
      </c>
      <c r="F6062" s="6">
        <f>IF(AND(B6062&gt;=10,B6062&lt;=14),sel_ev_daily*sel_dayshare/5,IF(OR(B6062&gt;=22,B6062&lt;=5),sel_ev_daily*(1-sel_dayshare)/8,0))</f>
        <v/>
      </c>
    </row>
    <row r="6063">
      <c r="A6063" s="6" t="inlineStr">
        <is>
          <t>2013-03-10</t>
        </is>
      </c>
      <c r="B6063" s="6" t="n">
        <v>13</v>
      </c>
      <c r="C6063" s="6" t="n">
        <v>0.67793</v>
      </c>
      <c r="D6063" s="6" t="n">
        <v>0.70935</v>
      </c>
      <c r="E6063" s="6">
        <f>C6063*sel_scale</f>
        <v/>
      </c>
      <c r="F6063" s="6">
        <f>IF(AND(B6063&gt;=10,B6063&lt;=14),sel_ev_daily*sel_dayshare/5,IF(OR(B6063&gt;=22,B6063&lt;=5),sel_ev_daily*(1-sel_dayshare)/8,0))</f>
        <v/>
      </c>
    </row>
    <row r="6064">
      <c r="A6064" s="6" t="inlineStr">
        <is>
          <t>2013-03-10</t>
        </is>
      </c>
      <c r="B6064" s="6" t="n">
        <v>14</v>
      </c>
      <c r="C6064" s="6" t="n">
        <v>0.6758999999999999</v>
      </c>
      <c r="D6064" s="6" t="n">
        <v>0.63</v>
      </c>
      <c r="E6064" s="6">
        <f>C6064*sel_scale</f>
        <v/>
      </c>
      <c r="F6064" s="6">
        <f>IF(AND(B6064&gt;=10,B6064&lt;=14),sel_ev_daily*sel_dayshare/5,IF(OR(B6064&gt;=22,B6064&lt;=5),sel_ev_daily*(1-sel_dayshare)/8,0))</f>
        <v/>
      </c>
    </row>
    <row r="6065">
      <c r="A6065" s="6" t="inlineStr">
        <is>
          <t>2013-03-10</t>
        </is>
      </c>
      <c r="B6065" s="6" t="n">
        <v>15</v>
      </c>
      <c r="C6065" s="6" t="n">
        <v>0.72459</v>
      </c>
      <c r="D6065" s="6" t="n">
        <v>0.5718299999999999</v>
      </c>
      <c r="E6065" s="6">
        <f>C6065*sel_scale</f>
        <v/>
      </c>
      <c r="F6065" s="6">
        <f>IF(AND(B6065&gt;=10,B6065&lt;=14),sel_ev_daily*sel_dayshare/5,IF(OR(B6065&gt;=22,B6065&lt;=5),sel_ev_daily*(1-sel_dayshare)/8,0))</f>
        <v/>
      </c>
    </row>
    <row r="6066">
      <c r="A6066" s="6" t="inlineStr">
        <is>
          <t>2013-03-10</t>
        </is>
      </c>
      <c r="B6066" s="6" t="n">
        <v>16</v>
      </c>
      <c r="C6066" s="6" t="n">
        <v>0.80991</v>
      </c>
      <c r="D6066" s="6" t="n">
        <v>0.39213</v>
      </c>
      <c r="E6066" s="6">
        <f>C6066*sel_scale</f>
        <v/>
      </c>
      <c r="F6066" s="6">
        <f>IF(AND(B6066&gt;=10,B6066&lt;=14),sel_ev_daily*sel_dayshare/5,IF(OR(B6066&gt;=22,B6066&lt;=5),sel_ev_daily*(1-sel_dayshare)/8,0))</f>
        <v/>
      </c>
    </row>
    <row r="6067">
      <c r="A6067" s="6" t="inlineStr">
        <is>
          <t>2013-03-10</t>
        </is>
      </c>
      <c r="B6067" s="6" t="n">
        <v>17</v>
      </c>
      <c r="C6067" s="6" t="n">
        <v>0.88945</v>
      </c>
      <c r="D6067" s="6" t="n">
        <v>0.17042</v>
      </c>
      <c r="E6067" s="6">
        <f>C6067*sel_scale</f>
        <v/>
      </c>
      <c r="F6067" s="6">
        <f>IF(AND(B6067&gt;=10,B6067&lt;=14),sel_ev_daily*sel_dayshare/5,IF(OR(B6067&gt;=22,B6067&lt;=5),sel_ev_daily*(1-sel_dayshare)/8,0))</f>
        <v/>
      </c>
    </row>
    <row r="6068">
      <c r="A6068" s="6" t="inlineStr">
        <is>
          <t>2013-03-10</t>
        </is>
      </c>
      <c r="B6068" s="6" t="n">
        <v>18</v>
      </c>
      <c r="C6068" s="6" t="n">
        <v>0.89649</v>
      </c>
      <c r="D6068" s="6" t="n">
        <v>0.04562</v>
      </c>
      <c r="E6068" s="6">
        <f>C6068*sel_scale</f>
        <v/>
      </c>
      <c r="F6068" s="6">
        <f>IF(AND(B6068&gt;=10,B6068&lt;=14),sel_ev_daily*sel_dayshare/5,IF(OR(B6068&gt;=22,B6068&lt;=5),sel_ev_daily*(1-sel_dayshare)/8,0))</f>
        <v/>
      </c>
    </row>
    <row r="6069">
      <c r="A6069" s="6" t="inlineStr">
        <is>
          <t>2013-03-10</t>
        </is>
      </c>
      <c r="B6069" s="6" t="n">
        <v>19</v>
      </c>
      <c r="C6069" s="6" t="n">
        <v>0.91139</v>
      </c>
      <c r="D6069" s="6" t="n">
        <v>0.0009300000000000001</v>
      </c>
      <c r="E6069" s="6">
        <f>C6069*sel_scale</f>
        <v/>
      </c>
      <c r="F6069" s="6">
        <f>IF(AND(B6069&gt;=10,B6069&lt;=14),sel_ev_daily*sel_dayshare/5,IF(OR(B6069&gt;=22,B6069&lt;=5),sel_ev_daily*(1-sel_dayshare)/8,0))</f>
        <v/>
      </c>
    </row>
    <row r="6070">
      <c r="A6070" s="6" t="inlineStr">
        <is>
          <t>2013-03-10</t>
        </is>
      </c>
      <c r="B6070" s="6" t="n">
        <v>20</v>
      </c>
      <c r="C6070" s="6" t="n">
        <v>0.86602</v>
      </c>
      <c r="D6070" s="6" t="n">
        <v>6e-05</v>
      </c>
      <c r="E6070" s="6">
        <f>C6070*sel_scale</f>
        <v/>
      </c>
      <c r="F6070" s="6">
        <f>IF(AND(B6070&gt;=10,B6070&lt;=14),sel_ev_daily*sel_dayshare/5,IF(OR(B6070&gt;=22,B6070&lt;=5),sel_ev_daily*(1-sel_dayshare)/8,0))</f>
        <v/>
      </c>
    </row>
    <row r="6071">
      <c r="A6071" s="6" t="inlineStr">
        <is>
          <t>2013-03-10</t>
        </is>
      </c>
      <c r="B6071" s="6" t="n">
        <v>21</v>
      </c>
      <c r="C6071" s="6" t="n">
        <v>0.75503</v>
      </c>
      <c r="D6071" s="6" t="n">
        <v>0.0001</v>
      </c>
      <c r="E6071" s="6">
        <f>C6071*sel_scale</f>
        <v/>
      </c>
      <c r="F6071" s="6">
        <f>IF(AND(B6071&gt;=10,B6071&lt;=14),sel_ev_daily*sel_dayshare/5,IF(OR(B6071&gt;=22,B6071&lt;=5),sel_ev_daily*(1-sel_dayshare)/8,0))</f>
        <v/>
      </c>
    </row>
    <row r="6072">
      <c r="A6072" s="6" t="inlineStr">
        <is>
          <t>2013-03-10</t>
        </is>
      </c>
      <c r="B6072" s="6" t="n">
        <v>22</v>
      </c>
      <c r="C6072" s="6" t="n">
        <v>0.73964</v>
      </c>
      <c r="D6072" s="6" t="n">
        <v>8.000000000000001e-05</v>
      </c>
      <c r="E6072" s="6">
        <f>C6072*sel_scale</f>
        <v/>
      </c>
      <c r="F6072" s="6">
        <f>IF(AND(B6072&gt;=10,B6072&lt;=14),sel_ev_daily*sel_dayshare/5,IF(OR(B6072&gt;=22,B6072&lt;=5),sel_ev_daily*(1-sel_dayshare)/8,0))</f>
        <v/>
      </c>
    </row>
    <row r="6073">
      <c r="A6073" s="6" t="inlineStr">
        <is>
          <t>2013-03-10</t>
        </is>
      </c>
      <c r="B6073" s="6" t="n">
        <v>23</v>
      </c>
      <c r="C6073" s="6" t="n">
        <v>0.68796</v>
      </c>
      <c r="D6073" s="6" t="n">
        <v>6.999999999999999e-05</v>
      </c>
      <c r="E6073" s="6">
        <f>C6073*sel_scale</f>
        <v/>
      </c>
      <c r="F6073" s="6">
        <f>IF(AND(B6073&gt;=10,B6073&lt;=14),sel_ev_daily*sel_dayshare/5,IF(OR(B6073&gt;=22,B6073&lt;=5),sel_ev_daily*(1-sel_dayshare)/8,0))</f>
        <v/>
      </c>
    </row>
    <row r="6074">
      <c r="A6074" s="6" t="inlineStr">
        <is>
          <t>2013-03-11</t>
        </is>
      </c>
      <c r="B6074" s="6" t="n">
        <v>0</v>
      </c>
      <c r="C6074" s="6" t="n">
        <v>0.76069</v>
      </c>
      <c r="D6074" s="6" t="n">
        <v>0.00011</v>
      </c>
      <c r="E6074" s="6">
        <f>C6074*sel_scale</f>
        <v/>
      </c>
      <c r="F6074" s="6">
        <f>IF(AND(B6074&gt;=10,B6074&lt;=14),sel_ev_daily*sel_dayshare/5,IF(OR(B6074&gt;=22,B6074&lt;=5),sel_ev_daily*(1-sel_dayshare)/8,0))</f>
        <v/>
      </c>
    </row>
    <row r="6075">
      <c r="A6075" s="6" t="inlineStr">
        <is>
          <t>2013-03-11</t>
        </is>
      </c>
      <c r="B6075" s="6" t="n">
        <v>1</v>
      </c>
      <c r="C6075" s="6" t="n">
        <v>0.72817</v>
      </c>
      <c r="D6075" s="6" t="n">
        <v>1e-05</v>
      </c>
      <c r="E6075" s="6">
        <f>C6075*sel_scale</f>
        <v/>
      </c>
      <c r="F6075" s="6">
        <f>IF(AND(B6075&gt;=10,B6075&lt;=14),sel_ev_daily*sel_dayshare/5,IF(OR(B6075&gt;=22,B6075&lt;=5),sel_ev_daily*(1-sel_dayshare)/8,0))</f>
        <v/>
      </c>
    </row>
    <row r="6076">
      <c r="A6076" s="6" t="inlineStr">
        <is>
          <t>2013-03-11</t>
        </is>
      </c>
      <c r="B6076" s="6" t="n">
        <v>2</v>
      </c>
      <c r="C6076" s="6" t="n">
        <v>0.49777</v>
      </c>
      <c r="D6076" s="6" t="n">
        <v>0.00013</v>
      </c>
      <c r="E6076" s="6">
        <f>C6076*sel_scale</f>
        <v/>
      </c>
      <c r="F6076" s="6">
        <f>IF(AND(B6076&gt;=10,B6076&lt;=14),sel_ev_daily*sel_dayshare/5,IF(OR(B6076&gt;=22,B6076&lt;=5),sel_ev_daily*(1-sel_dayshare)/8,0))</f>
        <v/>
      </c>
    </row>
    <row r="6077">
      <c r="A6077" s="6" t="inlineStr">
        <is>
          <t>2013-03-11</t>
        </is>
      </c>
      <c r="B6077" s="6" t="n">
        <v>3</v>
      </c>
      <c r="C6077" s="6" t="n">
        <v>0.4048</v>
      </c>
      <c r="D6077" s="6" t="n">
        <v>9.000000000000001e-05</v>
      </c>
      <c r="E6077" s="6">
        <f>C6077*sel_scale</f>
        <v/>
      </c>
      <c r="F6077" s="6">
        <f>IF(AND(B6077&gt;=10,B6077&lt;=14),sel_ev_daily*sel_dayshare/5,IF(OR(B6077&gt;=22,B6077&lt;=5),sel_ev_daily*(1-sel_dayshare)/8,0))</f>
        <v/>
      </c>
    </row>
    <row r="6078">
      <c r="A6078" s="6" t="inlineStr">
        <is>
          <t>2013-03-11</t>
        </is>
      </c>
      <c r="B6078" s="6" t="n">
        <v>4</v>
      </c>
      <c r="C6078" s="6" t="n">
        <v>0.40961</v>
      </c>
      <c r="D6078" s="6" t="n">
        <v>8.000000000000001e-05</v>
      </c>
      <c r="E6078" s="6">
        <f>C6078*sel_scale</f>
        <v/>
      </c>
      <c r="F6078" s="6">
        <f>IF(AND(B6078&gt;=10,B6078&lt;=14),sel_ev_daily*sel_dayshare/5,IF(OR(B6078&gt;=22,B6078&lt;=5),sel_ev_daily*(1-sel_dayshare)/8,0))</f>
        <v/>
      </c>
    </row>
    <row r="6079">
      <c r="A6079" s="6" t="inlineStr">
        <is>
          <t>2013-03-11</t>
        </is>
      </c>
      <c r="B6079" s="6" t="n">
        <v>5</v>
      </c>
      <c r="C6079" s="6" t="n">
        <v>0.42186</v>
      </c>
      <c r="D6079" s="6" t="n">
        <v>5e-05</v>
      </c>
      <c r="E6079" s="6">
        <f>C6079*sel_scale</f>
        <v/>
      </c>
      <c r="F6079" s="6">
        <f>IF(AND(B6079&gt;=10,B6079&lt;=14),sel_ev_daily*sel_dayshare/5,IF(OR(B6079&gt;=22,B6079&lt;=5),sel_ev_daily*(1-sel_dayshare)/8,0))</f>
        <v/>
      </c>
    </row>
    <row r="6080">
      <c r="A6080" s="6" t="inlineStr">
        <is>
          <t>2013-03-11</t>
        </is>
      </c>
      <c r="B6080" s="6" t="n">
        <v>6</v>
      </c>
      <c r="C6080" s="6" t="n">
        <v>0.55135</v>
      </c>
      <c r="D6080" s="6" t="n">
        <v>0.0001</v>
      </c>
      <c r="E6080" s="6">
        <f>C6080*sel_scale</f>
        <v/>
      </c>
      <c r="F6080" s="6">
        <f>IF(AND(B6080&gt;=10,B6080&lt;=14),sel_ev_daily*sel_dayshare/5,IF(OR(B6080&gt;=22,B6080&lt;=5),sel_ev_daily*(1-sel_dayshare)/8,0))</f>
        <v/>
      </c>
    </row>
    <row r="6081">
      <c r="A6081" s="6" t="inlineStr">
        <is>
          <t>2013-03-11</t>
        </is>
      </c>
      <c r="B6081" s="6" t="n">
        <v>7</v>
      </c>
      <c r="C6081" s="6" t="n">
        <v>0.65856</v>
      </c>
      <c r="D6081" s="6" t="n">
        <v>0.02306</v>
      </c>
      <c r="E6081" s="6">
        <f>C6081*sel_scale</f>
        <v/>
      </c>
      <c r="F6081" s="6">
        <f>IF(AND(B6081&gt;=10,B6081&lt;=14),sel_ev_daily*sel_dayshare/5,IF(OR(B6081&gt;=22,B6081&lt;=5),sel_ev_daily*(1-sel_dayshare)/8,0))</f>
        <v/>
      </c>
    </row>
    <row r="6082">
      <c r="A6082" s="6" t="inlineStr">
        <is>
          <t>2013-03-11</t>
        </is>
      </c>
      <c r="B6082" s="6" t="n">
        <v>8</v>
      </c>
      <c r="C6082" s="6" t="n">
        <v>0.55359</v>
      </c>
      <c r="D6082" s="6" t="n">
        <v>0.15349</v>
      </c>
      <c r="E6082" s="6">
        <f>C6082*sel_scale</f>
        <v/>
      </c>
      <c r="F6082" s="6">
        <f>IF(AND(B6082&gt;=10,B6082&lt;=14),sel_ev_daily*sel_dayshare/5,IF(OR(B6082&gt;=22,B6082&lt;=5),sel_ev_daily*(1-sel_dayshare)/8,0))</f>
        <v/>
      </c>
    </row>
    <row r="6083">
      <c r="A6083" s="6" t="inlineStr">
        <is>
          <t>2013-03-11</t>
        </is>
      </c>
      <c r="B6083" s="6" t="n">
        <v>9</v>
      </c>
      <c r="C6083" s="6" t="n">
        <v>0.52494</v>
      </c>
      <c r="D6083" s="6" t="n">
        <v>0.3137</v>
      </c>
      <c r="E6083" s="6">
        <f>C6083*sel_scale</f>
        <v/>
      </c>
      <c r="F6083" s="6">
        <f>IF(AND(B6083&gt;=10,B6083&lt;=14),sel_ev_daily*sel_dayshare/5,IF(OR(B6083&gt;=22,B6083&lt;=5),sel_ev_daily*(1-sel_dayshare)/8,0))</f>
        <v/>
      </c>
    </row>
    <row r="6084">
      <c r="A6084" s="6" t="inlineStr">
        <is>
          <t>2013-03-11</t>
        </is>
      </c>
      <c r="B6084" s="6" t="n">
        <v>10</v>
      </c>
      <c r="C6084" s="6" t="n">
        <v>0.52455</v>
      </c>
      <c r="D6084" s="6" t="n">
        <v>0.44494</v>
      </c>
      <c r="E6084" s="6">
        <f>C6084*sel_scale</f>
        <v/>
      </c>
      <c r="F6084" s="6">
        <f>IF(AND(B6084&gt;=10,B6084&lt;=14),sel_ev_daily*sel_dayshare/5,IF(OR(B6084&gt;=22,B6084&lt;=5),sel_ev_daily*(1-sel_dayshare)/8,0))</f>
        <v/>
      </c>
    </row>
    <row r="6085">
      <c r="A6085" s="6" t="inlineStr">
        <is>
          <t>2013-03-11</t>
        </is>
      </c>
      <c r="B6085" s="6" t="n">
        <v>11</v>
      </c>
      <c r="C6085" s="6" t="n">
        <v>0.52998</v>
      </c>
      <c r="D6085" s="6" t="n">
        <v>0.53388</v>
      </c>
      <c r="E6085" s="6">
        <f>C6085*sel_scale</f>
        <v/>
      </c>
      <c r="F6085" s="6">
        <f>IF(AND(B6085&gt;=10,B6085&lt;=14),sel_ev_daily*sel_dayshare/5,IF(OR(B6085&gt;=22,B6085&lt;=5),sel_ev_daily*(1-sel_dayshare)/8,0))</f>
        <v/>
      </c>
    </row>
    <row r="6086">
      <c r="A6086" s="6" t="inlineStr">
        <is>
          <t>2013-03-11</t>
        </is>
      </c>
      <c r="B6086" s="6" t="n">
        <v>12</v>
      </c>
      <c r="C6086" s="6" t="n">
        <v>0.55851</v>
      </c>
      <c r="D6086" s="6" t="n">
        <v>0.6124000000000001</v>
      </c>
      <c r="E6086" s="6">
        <f>C6086*sel_scale</f>
        <v/>
      </c>
      <c r="F6086" s="6">
        <f>IF(AND(B6086&gt;=10,B6086&lt;=14),sel_ev_daily*sel_dayshare/5,IF(OR(B6086&gt;=22,B6086&lt;=5),sel_ev_daily*(1-sel_dayshare)/8,0))</f>
        <v/>
      </c>
    </row>
    <row r="6087">
      <c r="A6087" s="6" t="inlineStr">
        <is>
          <t>2013-03-11</t>
        </is>
      </c>
      <c r="B6087" s="6" t="n">
        <v>13</v>
      </c>
      <c r="C6087" s="6" t="n">
        <v>0.5670500000000001</v>
      </c>
      <c r="D6087" s="6" t="n">
        <v>0.61898</v>
      </c>
      <c r="E6087" s="6">
        <f>C6087*sel_scale</f>
        <v/>
      </c>
      <c r="F6087" s="6">
        <f>IF(AND(B6087&gt;=10,B6087&lt;=14),sel_ev_daily*sel_dayshare/5,IF(OR(B6087&gt;=22,B6087&lt;=5),sel_ev_daily*(1-sel_dayshare)/8,0))</f>
        <v/>
      </c>
    </row>
    <row r="6088">
      <c r="A6088" s="6" t="inlineStr">
        <is>
          <t>2013-03-11</t>
        </is>
      </c>
      <c r="B6088" s="6" t="n">
        <v>14</v>
      </c>
      <c r="C6088" s="6" t="n">
        <v>0.57735</v>
      </c>
      <c r="D6088" s="6" t="n">
        <v>0.60285</v>
      </c>
      <c r="E6088" s="6">
        <f>C6088*sel_scale</f>
        <v/>
      </c>
      <c r="F6088" s="6">
        <f>IF(AND(B6088&gt;=10,B6088&lt;=14),sel_ev_daily*sel_dayshare/5,IF(OR(B6088&gt;=22,B6088&lt;=5),sel_ev_daily*(1-sel_dayshare)/8,0))</f>
        <v/>
      </c>
    </row>
    <row r="6089">
      <c r="A6089" s="6" t="inlineStr">
        <is>
          <t>2013-03-11</t>
        </is>
      </c>
      <c r="B6089" s="6" t="n">
        <v>15</v>
      </c>
      <c r="C6089" s="6" t="n">
        <v>0.6005200000000001</v>
      </c>
      <c r="D6089" s="6" t="n">
        <v>0.5319</v>
      </c>
      <c r="E6089" s="6">
        <f>C6089*sel_scale</f>
        <v/>
      </c>
      <c r="F6089" s="6">
        <f>IF(AND(B6089&gt;=10,B6089&lt;=14),sel_ev_daily*sel_dayshare/5,IF(OR(B6089&gt;=22,B6089&lt;=5),sel_ev_daily*(1-sel_dayshare)/8,0))</f>
        <v/>
      </c>
    </row>
    <row r="6090">
      <c r="A6090" s="6" t="inlineStr">
        <is>
          <t>2013-03-11</t>
        </is>
      </c>
      <c r="B6090" s="6" t="n">
        <v>16</v>
      </c>
      <c r="C6090" s="6" t="n">
        <v>0.71117</v>
      </c>
      <c r="D6090" s="6" t="n">
        <v>0.35891</v>
      </c>
      <c r="E6090" s="6">
        <f>C6090*sel_scale</f>
        <v/>
      </c>
      <c r="F6090" s="6">
        <f>IF(AND(B6090&gt;=10,B6090&lt;=14),sel_ev_daily*sel_dayshare/5,IF(OR(B6090&gt;=22,B6090&lt;=5),sel_ev_daily*(1-sel_dayshare)/8,0))</f>
        <v/>
      </c>
    </row>
    <row r="6091">
      <c r="A6091" s="6" t="inlineStr">
        <is>
          <t>2013-03-11</t>
        </is>
      </c>
      <c r="B6091" s="6" t="n">
        <v>17</v>
      </c>
      <c r="C6091" s="6" t="n">
        <v>0.83779</v>
      </c>
      <c r="D6091" s="6" t="n">
        <v>0.18772</v>
      </c>
      <c r="E6091" s="6">
        <f>C6091*sel_scale</f>
        <v/>
      </c>
      <c r="F6091" s="6">
        <f>IF(AND(B6091&gt;=10,B6091&lt;=14),sel_ev_daily*sel_dayshare/5,IF(OR(B6091&gt;=22,B6091&lt;=5),sel_ev_daily*(1-sel_dayshare)/8,0))</f>
        <v/>
      </c>
    </row>
    <row r="6092">
      <c r="A6092" s="6" t="inlineStr">
        <is>
          <t>2013-03-11</t>
        </is>
      </c>
      <c r="B6092" s="6" t="n">
        <v>18</v>
      </c>
      <c r="C6092" s="6" t="n">
        <v>0.92254</v>
      </c>
      <c r="D6092" s="6" t="n">
        <v>0.03984</v>
      </c>
      <c r="E6092" s="6">
        <f>C6092*sel_scale</f>
        <v/>
      </c>
      <c r="F6092" s="6">
        <f>IF(AND(B6092&gt;=10,B6092&lt;=14),sel_ev_daily*sel_dayshare/5,IF(OR(B6092&gt;=22,B6092&lt;=5),sel_ev_daily*(1-sel_dayshare)/8,0))</f>
        <v/>
      </c>
    </row>
    <row r="6093">
      <c r="A6093" s="6" t="inlineStr">
        <is>
          <t>2013-03-11</t>
        </is>
      </c>
      <c r="B6093" s="6" t="n">
        <v>19</v>
      </c>
      <c r="C6093" s="6" t="n">
        <v>0.85299</v>
      </c>
      <c r="D6093" s="6" t="n">
        <v>0.00017</v>
      </c>
      <c r="E6093" s="6">
        <f>C6093*sel_scale</f>
        <v/>
      </c>
      <c r="F6093" s="6">
        <f>IF(AND(B6093&gt;=10,B6093&lt;=14),sel_ev_daily*sel_dayshare/5,IF(OR(B6093&gt;=22,B6093&lt;=5),sel_ev_daily*(1-sel_dayshare)/8,0))</f>
        <v/>
      </c>
    </row>
    <row r="6094">
      <c r="A6094" s="6" t="inlineStr">
        <is>
          <t>2013-03-11</t>
        </is>
      </c>
      <c r="B6094" s="6" t="n">
        <v>20</v>
      </c>
      <c r="C6094" s="6" t="n">
        <v>0.89463</v>
      </c>
      <c r="D6094" s="6" t="n">
        <v>9.000000000000001e-05</v>
      </c>
      <c r="E6094" s="6">
        <f>C6094*sel_scale</f>
        <v/>
      </c>
      <c r="F6094" s="6">
        <f>IF(AND(B6094&gt;=10,B6094&lt;=14),sel_ev_daily*sel_dayshare/5,IF(OR(B6094&gt;=22,B6094&lt;=5),sel_ev_daily*(1-sel_dayshare)/8,0))</f>
        <v/>
      </c>
    </row>
    <row r="6095">
      <c r="A6095" s="6" t="inlineStr">
        <is>
          <t>2013-03-11</t>
        </is>
      </c>
      <c r="B6095" s="6" t="n">
        <v>21</v>
      </c>
      <c r="C6095" s="6" t="n">
        <v>0.78022</v>
      </c>
      <c r="D6095" s="6" t="n">
        <v>0.00012</v>
      </c>
      <c r="E6095" s="6">
        <f>C6095*sel_scale</f>
        <v/>
      </c>
      <c r="F6095" s="6">
        <f>IF(AND(B6095&gt;=10,B6095&lt;=14),sel_ev_daily*sel_dayshare/5,IF(OR(B6095&gt;=22,B6095&lt;=5),sel_ev_daily*(1-sel_dayshare)/8,0))</f>
        <v/>
      </c>
    </row>
    <row r="6096">
      <c r="A6096" s="6" t="inlineStr">
        <is>
          <t>2013-03-11</t>
        </is>
      </c>
      <c r="B6096" s="6" t="n">
        <v>22</v>
      </c>
      <c r="C6096" s="6" t="n">
        <v>0.74699</v>
      </c>
      <c r="D6096" s="6" t="n">
        <v>8.000000000000001e-05</v>
      </c>
      <c r="E6096" s="6">
        <f>C6096*sel_scale</f>
        <v/>
      </c>
      <c r="F6096" s="6">
        <f>IF(AND(B6096&gt;=10,B6096&lt;=14),sel_ev_daily*sel_dayshare/5,IF(OR(B6096&gt;=22,B6096&lt;=5),sel_ev_daily*(1-sel_dayshare)/8,0))</f>
        <v/>
      </c>
    </row>
    <row r="6097">
      <c r="A6097" s="6" t="inlineStr">
        <is>
          <t>2013-03-11</t>
        </is>
      </c>
      <c r="B6097" s="6" t="n">
        <v>23</v>
      </c>
      <c r="C6097" s="6" t="n">
        <v>0.66686</v>
      </c>
      <c r="D6097" s="6" t="n">
        <v>0.0001</v>
      </c>
      <c r="E6097" s="6">
        <f>C6097*sel_scale</f>
        <v/>
      </c>
      <c r="F6097" s="6">
        <f>IF(AND(B6097&gt;=10,B6097&lt;=14),sel_ev_daily*sel_dayshare/5,IF(OR(B6097&gt;=22,B6097&lt;=5),sel_ev_daily*(1-sel_dayshare)/8,0))</f>
        <v/>
      </c>
    </row>
    <row r="6098">
      <c r="A6098" s="6" t="inlineStr">
        <is>
          <t>2013-03-12</t>
        </is>
      </c>
      <c r="B6098" s="6" t="n">
        <v>0</v>
      </c>
      <c r="C6098" s="6" t="n">
        <v>0.73909</v>
      </c>
      <c r="D6098" s="6" t="n">
        <v>0.0001</v>
      </c>
      <c r="E6098" s="6">
        <f>C6098*sel_scale</f>
        <v/>
      </c>
      <c r="F6098" s="6">
        <f>IF(AND(B6098&gt;=10,B6098&lt;=14),sel_ev_daily*sel_dayshare/5,IF(OR(B6098&gt;=22,B6098&lt;=5),sel_ev_daily*(1-sel_dayshare)/8,0))</f>
        <v/>
      </c>
    </row>
    <row r="6099">
      <c r="A6099" s="6" t="inlineStr">
        <is>
          <t>2013-03-12</t>
        </is>
      </c>
      <c r="B6099" s="6" t="n">
        <v>1</v>
      </c>
      <c r="C6099" s="6" t="n">
        <v>0.7682</v>
      </c>
      <c r="D6099" s="6" t="n">
        <v>0.00011</v>
      </c>
      <c r="E6099" s="6">
        <f>C6099*sel_scale</f>
        <v/>
      </c>
      <c r="F6099" s="6">
        <f>IF(AND(B6099&gt;=10,B6099&lt;=14),sel_ev_daily*sel_dayshare/5,IF(OR(B6099&gt;=22,B6099&lt;=5),sel_ev_daily*(1-sel_dayshare)/8,0))</f>
        <v/>
      </c>
    </row>
    <row r="6100">
      <c r="A6100" s="6" t="inlineStr">
        <is>
          <t>2013-03-12</t>
        </is>
      </c>
      <c r="B6100" s="6" t="n">
        <v>2</v>
      </c>
      <c r="C6100" s="6" t="n">
        <v>0.5047700000000001</v>
      </c>
      <c r="D6100" s="6" t="n">
        <v>8.000000000000001e-05</v>
      </c>
      <c r="E6100" s="6">
        <f>C6100*sel_scale</f>
        <v/>
      </c>
      <c r="F6100" s="6">
        <f>IF(AND(B6100&gt;=10,B6100&lt;=14),sel_ev_daily*sel_dayshare/5,IF(OR(B6100&gt;=22,B6100&lt;=5),sel_ev_daily*(1-sel_dayshare)/8,0))</f>
        <v/>
      </c>
    </row>
    <row r="6101">
      <c r="A6101" s="6" t="inlineStr">
        <is>
          <t>2013-03-12</t>
        </is>
      </c>
      <c r="B6101" s="6" t="n">
        <v>3</v>
      </c>
      <c r="C6101" s="6" t="n">
        <v>0.40123</v>
      </c>
      <c r="D6101" s="6" t="n">
        <v>6.999999999999999e-05</v>
      </c>
      <c r="E6101" s="6">
        <f>C6101*sel_scale</f>
        <v/>
      </c>
      <c r="F6101" s="6">
        <f>IF(AND(B6101&gt;=10,B6101&lt;=14),sel_ev_daily*sel_dayshare/5,IF(OR(B6101&gt;=22,B6101&lt;=5),sel_ev_daily*(1-sel_dayshare)/8,0))</f>
        <v/>
      </c>
    </row>
    <row r="6102">
      <c r="A6102" s="6" t="inlineStr">
        <is>
          <t>2013-03-12</t>
        </is>
      </c>
      <c r="B6102" s="6" t="n">
        <v>4</v>
      </c>
      <c r="C6102" s="6" t="n">
        <v>0.40961</v>
      </c>
      <c r="D6102" s="6" t="n">
        <v>6e-05</v>
      </c>
      <c r="E6102" s="6">
        <f>C6102*sel_scale</f>
        <v/>
      </c>
      <c r="F6102" s="6">
        <f>IF(AND(B6102&gt;=10,B6102&lt;=14),sel_ev_daily*sel_dayshare/5,IF(OR(B6102&gt;=22,B6102&lt;=5),sel_ev_daily*(1-sel_dayshare)/8,0))</f>
        <v/>
      </c>
    </row>
    <row r="6103">
      <c r="A6103" s="6" t="inlineStr">
        <is>
          <t>2013-03-12</t>
        </is>
      </c>
      <c r="B6103" s="6" t="n">
        <v>5</v>
      </c>
      <c r="C6103" s="6" t="n">
        <v>0.43333</v>
      </c>
      <c r="D6103" s="6" t="n">
        <v>3e-05</v>
      </c>
      <c r="E6103" s="6">
        <f>C6103*sel_scale</f>
        <v/>
      </c>
      <c r="F6103" s="6">
        <f>IF(AND(B6103&gt;=10,B6103&lt;=14),sel_ev_daily*sel_dayshare/5,IF(OR(B6103&gt;=22,B6103&lt;=5),sel_ev_daily*(1-sel_dayshare)/8,0))</f>
        <v/>
      </c>
    </row>
    <row r="6104">
      <c r="A6104" s="6" t="inlineStr">
        <is>
          <t>2013-03-12</t>
        </is>
      </c>
      <c r="B6104" s="6" t="n">
        <v>6</v>
      </c>
      <c r="C6104" s="6" t="n">
        <v>0.5541700000000001</v>
      </c>
      <c r="D6104" s="6" t="n">
        <v>6e-05</v>
      </c>
      <c r="E6104" s="6">
        <f>C6104*sel_scale</f>
        <v/>
      </c>
      <c r="F6104" s="6">
        <f>IF(AND(B6104&gt;=10,B6104&lt;=14),sel_ev_daily*sel_dayshare/5,IF(OR(B6104&gt;=22,B6104&lt;=5),sel_ev_daily*(1-sel_dayshare)/8,0))</f>
        <v/>
      </c>
    </row>
    <row r="6105">
      <c r="A6105" s="6" t="inlineStr">
        <is>
          <t>2013-03-12</t>
        </is>
      </c>
      <c r="B6105" s="6" t="n">
        <v>7</v>
      </c>
      <c r="C6105" s="6" t="n">
        <v>0.67867</v>
      </c>
      <c r="D6105" s="6" t="n">
        <v>0.02372</v>
      </c>
      <c r="E6105" s="6">
        <f>C6105*sel_scale</f>
        <v/>
      </c>
      <c r="F6105" s="6">
        <f>IF(AND(B6105&gt;=10,B6105&lt;=14),sel_ev_daily*sel_dayshare/5,IF(OR(B6105&gt;=22,B6105&lt;=5),sel_ev_daily*(1-sel_dayshare)/8,0))</f>
        <v/>
      </c>
    </row>
    <row r="6106">
      <c r="A6106" s="6" t="inlineStr">
        <is>
          <t>2013-03-12</t>
        </is>
      </c>
      <c r="B6106" s="6" t="n">
        <v>8</v>
      </c>
      <c r="C6106" s="6" t="n">
        <v>0.55932</v>
      </c>
      <c r="D6106" s="6" t="n">
        <v>0.11246</v>
      </c>
      <c r="E6106" s="6">
        <f>C6106*sel_scale</f>
        <v/>
      </c>
      <c r="F6106" s="6">
        <f>IF(AND(B6106&gt;=10,B6106&lt;=14),sel_ev_daily*sel_dayshare/5,IF(OR(B6106&gt;=22,B6106&lt;=5),sel_ev_daily*(1-sel_dayshare)/8,0))</f>
        <v/>
      </c>
    </row>
    <row r="6107">
      <c r="A6107" s="6" t="inlineStr">
        <is>
          <t>2013-03-12</t>
        </is>
      </c>
      <c r="B6107" s="6" t="n">
        <v>9</v>
      </c>
      <c r="C6107" s="6" t="n">
        <v>0.48916</v>
      </c>
      <c r="D6107" s="6" t="n">
        <v>0.26985</v>
      </c>
      <c r="E6107" s="6">
        <f>C6107*sel_scale</f>
        <v/>
      </c>
      <c r="F6107" s="6">
        <f>IF(AND(B6107&gt;=10,B6107&lt;=14),sel_ev_daily*sel_dayshare/5,IF(OR(B6107&gt;=22,B6107&lt;=5),sel_ev_daily*(1-sel_dayshare)/8,0))</f>
        <v/>
      </c>
    </row>
    <row r="6108">
      <c r="A6108" s="6" t="inlineStr">
        <is>
          <t>2013-03-12</t>
        </is>
      </c>
      <c r="B6108" s="6" t="n">
        <v>10</v>
      </c>
      <c r="C6108" s="6" t="n">
        <v>0.51178</v>
      </c>
      <c r="D6108" s="6" t="n">
        <v>0.34639</v>
      </c>
      <c r="E6108" s="6">
        <f>C6108*sel_scale</f>
        <v/>
      </c>
      <c r="F6108" s="6">
        <f>IF(AND(B6108&gt;=10,B6108&lt;=14),sel_ev_daily*sel_dayshare/5,IF(OR(B6108&gt;=22,B6108&lt;=5),sel_ev_daily*(1-sel_dayshare)/8,0))</f>
        <v/>
      </c>
    </row>
    <row r="6109">
      <c r="A6109" s="6" t="inlineStr">
        <is>
          <t>2013-03-12</t>
        </is>
      </c>
      <c r="B6109" s="6" t="n">
        <v>11</v>
      </c>
      <c r="C6109" s="6" t="n">
        <v>0.55768</v>
      </c>
      <c r="D6109" s="6" t="n">
        <v>0.4597</v>
      </c>
      <c r="E6109" s="6">
        <f>C6109*sel_scale</f>
        <v/>
      </c>
      <c r="F6109" s="6">
        <f>IF(AND(B6109&gt;=10,B6109&lt;=14),sel_ev_daily*sel_dayshare/5,IF(OR(B6109&gt;=22,B6109&lt;=5),sel_ev_daily*(1-sel_dayshare)/8,0))</f>
        <v/>
      </c>
    </row>
    <row r="6110">
      <c r="A6110" s="6" t="inlineStr">
        <is>
          <t>2013-03-12</t>
        </is>
      </c>
      <c r="B6110" s="6" t="n">
        <v>12</v>
      </c>
      <c r="C6110" s="6" t="n">
        <v>0.54916</v>
      </c>
      <c r="D6110" s="6" t="n">
        <v>0.62086</v>
      </c>
      <c r="E6110" s="6">
        <f>C6110*sel_scale</f>
        <v/>
      </c>
      <c r="F6110" s="6">
        <f>IF(AND(B6110&gt;=10,B6110&lt;=14),sel_ev_daily*sel_dayshare/5,IF(OR(B6110&gt;=22,B6110&lt;=5),sel_ev_daily*(1-sel_dayshare)/8,0))</f>
        <v/>
      </c>
    </row>
    <row r="6111">
      <c r="A6111" s="6" t="inlineStr">
        <is>
          <t>2013-03-12</t>
        </is>
      </c>
      <c r="B6111" s="6" t="n">
        <v>13</v>
      </c>
      <c r="C6111" s="6" t="n">
        <v>0.4983</v>
      </c>
      <c r="D6111" s="6" t="n">
        <v>0.63896</v>
      </c>
      <c r="E6111" s="6">
        <f>C6111*sel_scale</f>
        <v/>
      </c>
      <c r="F6111" s="6">
        <f>IF(AND(B6111&gt;=10,B6111&lt;=14),sel_ev_daily*sel_dayshare/5,IF(OR(B6111&gt;=22,B6111&lt;=5),sel_ev_daily*(1-sel_dayshare)/8,0))</f>
        <v/>
      </c>
    </row>
    <row r="6112">
      <c r="A6112" s="6" t="inlineStr">
        <is>
          <t>2013-03-12</t>
        </is>
      </c>
      <c r="B6112" s="6" t="n">
        <v>14</v>
      </c>
      <c r="C6112" s="6" t="n">
        <v>0.5177</v>
      </c>
      <c r="D6112" s="6" t="n">
        <v>0.65781</v>
      </c>
      <c r="E6112" s="6">
        <f>C6112*sel_scale</f>
        <v/>
      </c>
      <c r="F6112" s="6">
        <f>IF(AND(B6112&gt;=10,B6112&lt;=14),sel_ev_daily*sel_dayshare/5,IF(OR(B6112&gt;=22,B6112&lt;=5),sel_ev_daily*(1-sel_dayshare)/8,0))</f>
        <v/>
      </c>
    </row>
    <row r="6113">
      <c r="A6113" s="6" t="inlineStr">
        <is>
          <t>2013-03-12</t>
        </is>
      </c>
      <c r="B6113" s="6" t="n">
        <v>15</v>
      </c>
      <c r="C6113" s="6" t="n">
        <v>0.57311</v>
      </c>
      <c r="D6113" s="6" t="n">
        <v>0.57351</v>
      </c>
      <c r="E6113" s="6">
        <f>C6113*sel_scale</f>
        <v/>
      </c>
      <c r="F6113" s="6">
        <f>IF(AND(B6113&gt;=10,B6113&lt;=14),sel_ev_daily*sel_dayshare/5,IF(OR(B6113&gt;=22,B6113&lt;=5),sel_ev_daily*(1-sel_dayshare)/8,0))</f>
        <v/>
      </c>
    </row>
    <row r="6114">
      <c r="A6114" s="6" t="inlineStr">
        <is>
          <t>2013-03-12</t>
        </is>
      </c>
      <c r="B6114" s="6" t="n">
        <v>16</v>
      </c>
      <c r="C6114" s="6" t="n">
        <v>0.66044</v>
      </c>
      <c r="D6114" s="6" t="n">
        <v>0.40614</v>
      </c>
      <c r="E6114" s="6">
        <f>C6114*sel_scale</f>
        <v/>
      </c>
      <c r="F6114" s="6">
        <f>IF(AND(B6114&gt;=10,B6114&lt;=14),sel_ev_daily*sel_dayshare/5,IF(OR(B6114&gt;=22,B6114&lt;=5),sel_ev_daily*(1-sel_dayshare)/8,0))</f>
        <v/>
      </c>
    </row>
    <row r="6115">
      <c r="A6115" s="6" t="inlineStr">
        <is>
          <t>2013-03-12</t>
        </is>
      </c>
      <c r="B6115" s="6" t="n">
        <v>17</v>
      </c>
      <c r="C6115" s="6" t="n">
        <v>0.7793</v>
      </c>
      <c r="D6115" s="6" t="n">
        <v>0.19411</v>
      </c>
      <c r="E6115" s="6">
        <f>C6115*sel_scale</f>
        <v/>
      </c>
      <c r="F6115" s="6">
        <f>IF(AND(B6115&gt;=10,B6115&lt;=14),sel_ev_daily*sel_dayshare/5,IF(OR(B6115&gt;=22,B6115&lt;=5),sel_ev_daily*(1-sel_dayshare)/8,0))</f>
        <v/>
      </c>
    </row>
    <row r="6116">
      <c r="A6116" s="6" t="inlineStr">
        <is>
          <t>2013-03-12</t>
        </is>
      </c>
      <c r="B6116" s="6" t="n">
        <v>18</v>
      </c>
      <c r="C6116" s="6" t="n">
        <v>0.90172</v>
      </c>
      <c r="D6116" s="6" t="n">
        <v>0.04126</v>
      </c>
      <c r="E6116" s="6">
        <f>C6116*sel_scale</f>
        <v/>
      </c>
      <c r="F6116" s="6">
        <f>IF(AND(B6116&gt;=10,B6116&lt;=14),sel_ev_daily*sel_dayshare/5,IF(OR(B6116&gt;=22,B6116&lt;=5),sel_ev_daily*(1-sel_dayshare)/8,0))</f>
        <v/>
      </c>
    </row>
    <row r="6117">
      <c r="A6117" s="6" t="inlineStr">
        <is>
          <t>2013-03-12</t>
        </is>
      </c>
      <c r="B6117" s="6" t="n">
        <v>19</v>
      </c>
      <c r="C6117" s="6" t="n">
        <v>0.80825</v>
      </c>
      <c r="D6117" s="6" t="n">
        <v>0.00022</v>
      </c>
      <c r="E6117" s="6">
        <f>C6117*sel_scale</f>
        <v/>
      </c>
      <c r="F6117" s="6">
        <f>IF(AND(B6117&gt;=10,B6117&lt;=14),sel_ev_daily*sel_dayshare/5,IF(OR(B6117&gt;=22,B6117&lt;=5),sel_ev_daily*(1-sel_dayshare)/8,0))</f>
        <v/>
      </c>
    </row>
    <row r="6118">
      <c r="A6118" s="6" t="inlineStr">
        <is>
          <t>2013-03-12</t>
        </is>
      </c>
      <c r="B6118" s="6" t="n">
        <v>20</v>
      </c>
      <c r="C6118" s="6" t="n">
        <v>0.80182</v>
      </c>
      <c r="D6118" s="6" t="n">
        <v>6e-05</v>
      </c>
      <c r="E6118" s="6">
        <f>C6118*sel_scale</f>
        <v/>
      </c>
      <c r="F6118" s="6">
        <f>IF(AND(B6118&gt;=10,B6118&lt;=14),sel_ev_daily*sel_dayshare/5,IF(OR(B6118&gt;=22,B6118&lt;=5),sel_ev_daily*(1-sel_dayshare)/8,0))</f>
        <v/>
      </c>
    </row>
    <row r="6119">
      <c r="A6119" s="6" t="inlineStr">
        <is>
          <t>2013-03-12</t>
        </is>
      </c>
      <c r="B6119" s="6" t="n">
        <v>21</v>
      </c>
      <c r="C6119" s="6" t="n">
        <v>0.73478</v>
      </c>
      <c r="D6119" s="6" t="n">
        <v>9.000000000000001e-05</v>
      </c>
      <c r="E6119" s="6">
        <f>C6119*sel_scale</f>
        <v/>
      </c>
      <c r="F6119" s="6">
        <f>IF(AND(B6119&gt;=10,B6119&lt;=14),sel_ev_daily*sel_dayshare/5,IF(OR(B6119&gt;=22,B6119&lt;=5),sel_ev_daily*(1-sel_dayshare)/8,0))</f>
        <v/>
      </c>
    </row>
    <row r="6120">
      <c r="A6120" s="6" t="inlineStr">
        <is>
          <t>2013-03-12</t>
        </is>
      </c>
      <c r="B6120" s="6" t="n">
        <v>22</v>
      </c>
      <c r="C6120" s="6" t="n">
        <v>0.74242</v>
      </c>
      <c r="D6120" s="6" t="n">
        <v>8.000000000000001e-05</v>
      </c>
      <c r="E6120" s="6">
        <f>C6120*sel_scale</f>
        <v/>
      </c>
      <c r="F6120" s="6">
        <f>IF(AND(B6120&gt;=10,B6120&lt;=14),sel_ev_daily*sel_dayshare/5,IF(OR(B6120&gt;=22,B6120&lt;=5),sel_ev_daily*(1-sel_dayshare)/8,0))</f>
        <v/>
      </c>
    </row>
    <row r="6121">
      <c r="A6121" s="6" t="inlineStr">
        <is>
          <t>2013-03-12</t>
        </is>
      </c>
      <c r="B6121" s="6" t="n">
        <v>23</v>
      </c>
      <c r="C6121" s="6" t="n">
        <v>0.67945</v>
      </c>
      <c r="D6121" s="6" t="n">
        <v>2e-05</v>
      </c>
      <c r="E6121" s="6">
        <f>C6121*sel_scale</f>
        <v/>
      </c>
      <c r="F6121" s="6">
        <f>IF(AND(B6121&gt;=10,B6121&lt;=14),sel_ev_daily*sel_dayshare/5,IF(OR(B6121&gt;=22,B6121&lt;=5),sel_ev_daily*(1-sel_dayshare)/8,0))</f>
        <v/>
      </c>
    </row>
    <row r="6122">
      <c r="A6122" s="6" t="inlineStr">
        <is>
          <t>2013-03-13</t>
        </is>
      </c>
      <c r="B6122" s="6" t="n">
        <v>0</v>
      </c>
      <c r="C6122" s="6" t="n">
        <v>0.75188</v>
      </c>
      <c r="D6122" s="6" t="n">
        <v>0.0001</v>
      </c>
      <c r="E6122" s="6">
        <f>C6122*sel_scale</f>
        <v/>
      </c>
      <c r="F6122" s="6">
        <f>IF(AND(B6122&gt;=10,B6122&lt;=14),sel_ev_daily*sel_dayshare/5,IF(OR(B6122&gt;=22,B6122&lt;=5),sel_ev_daily*(1-sel_dayshare)/8,0))</f>
        <v/>
      </c>
    </row>
    <row r="6123">
      <c r="A6123" s="6" t="inlineStr">
        <is>
          <t>2013-03-13</t>
        </is>
      </c>
      <c r="B6123" s="6" t="n">
        <v>1</v>
      </c>
      <c r="C6123" s="6" t="n">
        <v>0.69135</v>
      </c>
      <c r="D6123" s="6" t="n">
        <v>6.999999999999999e-05</v>
      </c>
      <c r="E6123" s="6">
        <f>C6123*sel_scale</f>
        <v/>
      </c>
      <c r="F6123" s="6">
        <f>IF(AND(B6123&gt;=10,B6123&lt;=14),sel_ev_daily*sel_dayshare/5,IF(OR(B6123&gt;=22,B6123&lt;=5),sel_ev_daily*(1-sel_dayshare)/8,0))</f>
        <v/>
      </c>
    </row>
    <row r="6124">
      <c r="A6124" s="6" t="inlineStr">
        <is>
          <t>2013-03-13</t>
        </is>
      </c>
      <c r="B6124" s="6" t="n">
        <v>2</v>
      </c>
      <c r="C6124" s="6" t="n">
        <v>0.47133</v>
      </c>
      <c r="D6124" s="6" t="n">
        <v>3e-05</v>
      </c>
      <c r="E6124" s="6">
        <f>C6124*sel_scale</f>
        <v/>
      </c>
      <c r="F6124" s="6">
        <f>IF(AND(B6124&gt;=10,B6124&lt;=14),sel_ev_daily*sel_dayshare/5,IF(OR(B6124&gt;=22,B6124&lt;=5),sel_ev_daily*(1-sel_dayshare)/8,0))</f>
        <v/>
      </c>
    </row>
    <row r="6125">
      <c r="A6125" s="6" t="inlineStr">
        <is>
          <t>2013-03-13</t>
        </is>
      </c>
      <c r="B6125" s="6" t="n">
        <v>3</v>
      </c>
      <c r="C6125" s="6" t="n">
        <v>0.39225</v>
      </c>
      <c r="D6125" s="6" t="n">
        <v>2e-05</v>
      </c>
      <c r="E6125" s="6">
        <f>C6125*sel_scale</f>
        <v/>
      </c>
      <c r="F6125" s="6">
        <f>IF(AND(B6125&gt;=10,B6125&lt;=14),sel_ev_daily*sel_dayshare/5,IF(OR(B6125&gt;=22,B6125&lt;=5),sel_ev_daily*(1-sel_dayshare)/8,0))</f>
        <v/>
      </c>
    </row>
    <row r="6126">
      <c r="A6126" s="6" t="inlineStr">
        <is>
          <t>2013-03-13</t>
        </is>
      </c>
      <c r="B6126" s="6" t="n">
        <v>4</v>
      </c>
      <c r="C6126" s="6" t="n">
        <v>0.4229</v>
      </c>
      <c r="D6126" s="6" t="n">
        <v>8.000000000000001e-05</v>
      </c>
      <c r="E6126" s="6">
        <f>C6126*sel_scale</f>
        <v/>
      </c>
      <c r="F6126" s="6">
        <f>IF(AND(B6126&gt;=10,B6126&lt;=14),sel_ev_daily*sel_dayshare/5,IF(OR(B6126&gt;=22,B6126&lt;=5),sel_ev_daily*(1-sel_dayshare)/8,0))</f>
        <v/>
      </c>
    </row>
    <row r="6127">
      <c r="A6127" s="6" t="inlineStr">
        <is>
          <t>2013-03-13</t>
        </is>
      </c>
      <c r="B6127" s="6" t="n">
        <v>5</v>
      </c>
      <c r="C6127" s="6" t="n">
        <v>0.41749</v>
      </c>
      <c r="D6127" s="6" t="n">
        <v>0.00012</v>
      </c>
      <c r="E6127" s="6">
        <f>C6127*sel_scale</f>
        <v/>
      </c>
      <c r="F6127" s="6">
        <f>IF(AND(B6127&gt;=10,B6127&lt;=14),sel_ev_daily*sel_dayshare/5,IF(OR(B6127&gt;=22,B6127&lt;=5),sel_ev_daily*(1-sel_dayshare)/8,0))</f>
        <v/>
      </c>
    </row>
    <row r="6128">
      <c r="A6128" s="6" t="inlineStr">
        <is>
          <t>2013-03-13</t>
        </is>
      </c>
      <c r="B6128" s="6" t="n">
        <v>6</v>
      </c>
      <c r="C6128" s="6" t="n">
        <v>0.61394</v>
      </c>
      <c r="D6128" s="6" t="n">
        <v>0.00011</v>
      </c>
      <c r="E6128" s="6">
        <f>C6128*sel_scale</f>
        <v/>
      </c>
      <c r="F6128" s="6">
        <f>IF(AND(B6128&gt;=10,B6128&lt;=14),sel_ev_daily*sel_dayshare/5,IF(OR(B6128&gt;=22,B6128&lt;=5),sel_ev_daily*(1-sel_dayshare)/8,0))</f>
        <v/>
      </c>
    </row>
    <row r="6129">
      <c r="A6129" s="6" t="inlineStr">
        <is>
          <t>2013-03-13</t>
        </is>
      </c>
      <c r="B6129" s="6" t="n">
        <v>7</v>
      </c>
      <c r="C6129" s="6" t="n">
        <v>0.64904</v>
      </c>
      <c r="D6129" s="6" t="n">
        <v>0.03313</v>
      </c>
      <c r="E6129" s="6">
        <f>C6129*sel_scale</f>
        <v/>
      </c>
      <c r="F6129" s="6">
        <f>IF(AND(B6129&gt;=10,B6129&lt;=14),sel_ev_daily*sel_dayshare/5,IF(OR(B6129&gt;=22,B6129&lt;=5),sel_ev_daily*(1-sel_dayshare)/8,0))</f>
        <v/>
      </c>
    </row>
    <row r="6130">
      <c r="A6130" s="6" t="inlineStr">
        <is>
          <t>2013-03-13</t>
        </is>
      </c>
      <c r="B6130" s="6" t="n">
        <v>8</v>
      </c>
      <c r="C6130" s="6" t="n">
        <v>0.5815900000000001</v>
      </c>
      <c r="D6130" s="6" t="n">
        <v>0.18597</v>
      </c>
      <c r="E6130" s="6">
        <f>C6130*sel_scale</f>
        <v/>
      </c>
      <c r="F6130" s="6">
        <f>IF(AND(B6130&gt;=10,B6130&lt;=14),sel_ev_daily*sel_dayshare/5,IF(OR(B6130&gt;=22,B6130&lt;=5),sel_ev_daily*(1-sel_dayshare)/8,0))</f>
        <v/>
      </c>
    </row>
    <row r="6131">
      <c r="A6131" s="6" t="inlineStr">
        <is>
          <t>2013-03-13</t>
        </is>
      </c>
      <c r="B6131" s="6" t="n">
        <v>9</v>
      </c>
      <c r="C6131" s="6" t="n">
        <v>0.50138</v>
      </c>
      <c r="D6131" s="6" t="n">
        <v>0.38757</v>
      </c>
      <c r="E6131" s="6">
        <f>C6131*sel_scale</f>
        <v/>
      </c>
      <c r="F6131" s="6">
        <f>IF(AND(B6131&gt;=10,B6131&lt;=14),sel_ev_daily*sel_dayshare/5,IF(OR(B6131&gt;=22,B6131&lt;=5),sel_ev_daily*(1-sel_dayshare)/8,0))</f>
        <v/>
      </c>
    </row>
    <row r="6132">
      <c r="A6132" s="6" t="inlineStr">
        <is>
          <t>2013-03-13</t>
        </is>
      </c>
      <c r="B6132" s="6" t="n">
        <v>10</v>
      </c>
      <c r="C6132" s="6" t="n">
        <v>0.52942</v>
      </c>
      <c r="D6132" s="6" t="n">
        <v>0.55872</v>
      </c>
      <c r="E6132" s="6">
        <f>C6132*sel_scale</f>
        <v/>
      </c>
      <c r="F6132" s="6">
        <f>IF(AND(B6132&gt;=10,B6132&lt;=14),sel_ev_daily*sel_dayshare/5,IF(OR(B6132&gt;=22,B6132&lt;=5),sel_ev_daily*(1-sel_dayshare)/8,0))</f>
        <v/>
      </c>
    </row>
    <row r="6133">
      <c r="A6133" s="6" t="inlineStr">
        <is>
          <t>2013-03-13</t>
        </is>
      </c>
      <c r="B6133" s="6" t="n">
        <v>11</v>
      </c>
      <c r="C6133" s="6" t="n">
        <v>0.53626</v>
      </c>
      <c r="D6133" s="6" t="n">
        <v>0.66542</v>
      </c>
      <c r="E6133" s="6">
        <f>C6133*sel_scale</f>
        <v/>
      </c>
      <c r="F6133" s="6">
        <f>IF(AND(B6133&gt;=10,B6133&lt;=14),sel_ev_daily*sel_dayshare/5,IF(OR(B6133&gt;=22,B6133&lt;=5),sel_ev_daily*(1-sel_dayshare)/8,0))</f>
        <v/>
      </c>
    </row>
    <row r="6134">
      <c r="A6134" s="6" t="inlineStr">
        <is>
          <t>2013-03-13</t>
        </is>
      </c>
      <c r="B6134" s="6" t="n">
        <v>12</v>
      </c>
      <c r="C6134" s="6" t="n">
        <v>0.52247</v>
      </c>
      <c r="D6134" s="6" t="n">
        <v>0.71553</v>
      </c>
      <c r="E6134" s="6">
        <f>C6134*sel_scale</f>
        <v/>
      </c>
      <c r="F6134" s="6">
        <f>IF(AND(B6134&gt;=10,B6134&lt;=14),sel_ev_daily*sel_dayshare/5,IF(OR(B6134&gt;=22,B6134&lt;=5),sel_ev_daily*(1-sel_dayshare)/8,0))</f>
        <v/>
      </c>
    </row>
    <row r="6135">
      <c r="A6135" s="6" t="inlineStr">
        <is>
          <t>2013-03-13</t>
        </is>
      </c>
      <c r="B6135" s="6" t="n">
        <v>13</v>
      </c>
      <c r="C6135" s="6" t="n">
        <v>0.53655</v>
      </c>
      <c r="D6135" s="6" t="n">
        <v>0.70263</v>
      </c>
      <c r="E6135" s="6">
        <f>C6135*sel_scale</f>
        <v/>
      </c>
      <c r="F6135" s="6">
        <f>IF(AND(B6135&gt;=10,B6135&lt;=14),sel_ev_daily*sel_dayshare/5,IF(OR(B6135&gt;=22,B6135&lt;=5),sel_ev_daily*(1-sel_dayshare)/8,0))</f>
        <v/>
      </c>
    </row>
    <row r="6136">
      <c r="A6136" s="6" t="inlineStr">
        <is>
          <t>2013-03-13</t>
        </is>
      </c>
      <c r="B6136" s="6" t="n">
        <v>14</v>
      </c>
      <c r="C6136" s="6" t="n">
        <v>0.52141</v>
      </c>
      <c r="D6136" s="6" t="n">
        <v>0.67119</v>
      </c>
      <c r="E6136" s="6">
        <f>C6136*sel_scale</f>
        <v/>
      </c>
      <c r="F6136" s="6">
        <f>IF(AND(B6136&gt;=10,B6136&lt;=14),sel_ev_daily*sel_dayshare/5,IF(OR(B6136&gt;=22,B6136&lt;=5),sel_ev_daily*(1-sel_dayshare)/8,0))</f>
        <v/>
      </c>
    </row>
    <row r="6137">
      <c r="A6137" s="6" t="inlineStr">
        <is>
          <t>2013-03-13</t>
        </is>
      </c>
      <c r="B6137" s="6" t="n">
        <v>15</v>
      </c>
      <c r="C6137" s="6" t="n">
        <v>0.5416</v>
      </c>
      <c r="D6137" s="6" t="n">
        <v>0.5873</v>
      </c>
      <c r="E6137" s="6">
        <f>C6137*sel_scale</f>
        <v/>
      </c>
      <c r="F6137" s="6">
        <f>IF(AND(B6137&gt;=10,B6137&lt;=14),sel_ev_daily*sel_dayshare/5,IF(OR(B6137&gt;=22,B6137&lt;=5),sel_ev_daily*(1-sel_dayshare)/8,0))</f>
        <v/>
      </c>
    </row>
    <row r="6138">
      <c r="A6138" s="6" t="inlineStr">
        <is>
          <t>2013-03-13</t>
        </is>
      </c>
      <c r="B6138" s="6" t="n">
        <v>16</v>
      </c>
      <c r="C6138" s="6" t="n">
        <v>0.65634</v>
      </c>
      <c r="D6138" s="6" t="n">
        <v>0.41163</v>
      </c>
      <c r="E6138" s="6">
        <f>C6138*sel_scale</f>
        <v/>
      </c>
      <c r="F6138" s="6">
        <f>IF(AND(B6138&gt;=10,B6138&lt;=14),sel_ev_daily*sel_dayshare/5,IF(OR(B6138&gt;=22,B6138&lt;=5),sel_ev_daily*(1-sel_dayshare)/8,0))</f>
        <v/>
      </c>
    </row>
    <row r="6139">
      <c r="A6139" s="6" t="inlineStr">
        <is>
          <t>2013-03-13</t>
        </is>
      </c>
      <c r="B6139" s="6" t="n">
        <v>17</v>
      </c>
      <c r="C6139" s="6" t="n">
        <v>0.80966</v>
      </c>
      <c r="D6139" s="6" t="n">
        <v>0.19848</v>
      </c>
      <c r="E6139" s="6">
        <f>C6139*sel_scale</f>
        <v/>
      </c>
      <c r="F6139" s="6">
        <f>IF(AND(B6139&gt;=10,B6139&lt;=14),sel_ev_daily*sel_dayshare/5,IF(OR(B6139&gt;=22,B6139&lt;=5),sel_ev_daily*(1-sel_dayshare)/8,0))</f>
        <v/>
      </c>
    </row>
    <row r="6140">
      <c r="A6140" s="6" t="inlineStr">
        <is>
          <t>2013-03-13</t>
        </is>
      </c>
      <c r="B6140" s="6" t="n">
        <v>18</v>
      </c>
      <c r="C6140" s="6" t="n">
        <v>0.86149</v>
      </c>
      <c r="D6140" s="6" t="n">
        <v>0.04066</v>
      </c>
      <c r="E6140" s="6">
        <f>C6140*sel_scale</f>
        <v/>
      </c>
      <c r="F6140" s="6">
        <f>IF(AND(B6140&gt;=10,B6140&lt;=14),sel_ev_daily*sel_dayshare/5,IF(OR(B6140&gt;=22,B6140&lt;=5),sel_ev_daily*(1-sel_dayshare)/8,0))</f>
        <v/>
      </c>
    </row>
    <row r="6141">
      <c r="A6141" s="6" t="inlineStr">
        <is>
          <t>2013-03-13</t>
        </is>
      </c>
      <c r="B6141" s="6" t="n">
        <v>19</v>
      </c>
      <c r="C6141" s="6" t="n">
        <v>0.78316</v>
      </c>
      <c r="D6141" s="6" t="n">
        <v>0.0002</v>
      </c>
      <c r="E6141" s="6">
        <f>C6141*sel_scale</f>
        <v/>
      </c>
      <c r="F6141" s="6">
        <f>IF(AND(B6141&gt;=10,B6141&lt;=14),sel_ev_daily*sel_dayshare/5,IF(OR(B6141&gt;=22,B6141&lt;=5),sel_ev_daily*(1-sel_dayshare)/8,0))</f>
        <v/>
      </c>
    </row>
    <row r="6142">
      <c r="A6142" s="6" t="inlineStr">
        <is>
          <t>2013-03-13</t>
        </is>
      </c>
      <c r="B6142" s="6" t="n">
        <v>20</v>
      </c>
      <c r="C6142" s="6" t="n">
        <v>0.86526</v>
      </c>
      <c r="D6142" s="6" t="n">
        <v>2e-05</v>
      </c>
      <c r="E6142" s="6">
        <f>C6142*sel_scale</f>
        <v/>
      </c>
      <c r="F6142" s="6">
        <f>IF(AND(B6142&gt;=10,B6142&lt;=14),sel_ev_daily*sel_dayshare/5,IF(OR(B6142&gt;=22,B6142&lt;=5),sel_ev_daily*(1-sel_dayshare)/8,0))</f>
        <v/>
      </c>
    </row>
    <row r="6143">
      <c r="A6143" s="6" t="inlineStr">
        <is>
          <t>2013-03-13</t>
        </is>
      </c>
      <c r="B6143" s="6" t="n">
        <v>21</v>
      </c>
      <c r="C6143" s="6" t="n">
        <v>0.76597</v>
      </c>
      <c r="D6143" s="6" t="n">
        <v>8.000000000000001e-05</v>
      </c>
      <c r="E6143" s="6">
        <f>C6143*sel_scale</f>
        <v/>
      </c>
      <c r="F6143" s="6">
        <f>IF(AND(B6143&gt;=10,B6143&lt;=14),sel_ev_daily*sel_dayshare/5,IF(OR(B6143&gt;=22,B6143&lt;=5),sel_ev_daily*(1-sel_dayshare)/8,0))</f>
        <v/>
      </c>
    </row>
    <row r="6144">
      <c r="A6144" s="6" t="inlineStr">
        <is>
          <t>2013-03-13</t>
        </is>
      </c>
      <c r="B6144" s="6" t="n">
        <v>22</v>
      </c>
      <c r="C6144" s="6" t="n">
        <v>0.74649</v>
      </c>
      <c r="D6144" s="6" t="n">
        <v>0.00011</v>
      </c>
      <c r="E6144" s="6">
        <f>C6144*sel_scale</f>
        <v/>
      </c>
      <c r="F6144" s="6">
        <f>IF(AND(B6144&gt;=10,B6144&lt;=14),sel_ev_daily*sel_dayshare/5,IF(OR(B6144&gt;=22,B6144&lt;=5),sel_ev_daily*(1-sel_dayshare)/8,0))</f>
        <v/>
      </c>
    </row>
    <row r="6145">
      <c r="A6145" s="6" t="inlineStr">
        <is>
          <t>2013-03-13</t>
        </is>
      </c>
      <c r="B6145" s="6" t="n">
        <v>23</v>
      </c>
      <c r="C6145" s="6" t="n">
        <v>0.6791700000000001</v>
      </c>
      <c r="D6145" s="6" t="n">
        <v>8.000000000000001e-05</v>
      </c>
      <c r="E6145" s="6">
        <f>C6145*sel_scale</f>
        <v/>
      </c>
      <c r="F6145" s="6">
        <f>IF(AND(B6145&gt;=10,B6145&lt;=14),sel_ev_daily*sel_dayshare/5,IF(OR(B6145&gt;=22,B6145&lt;=5),sel_ev_daily*(1-sel_dayshare)/8,0))</f>
        <v/>
      </c>
    </row>
    <row r="6146">
      <c r="A6146" s="6" t="inlineStr">
        <is>
          <t>2013-03-14</t>
        </is>
      </c>
      <c r="B6146" s="6" t="n">
        <v>0</v>
      </c>
      <c r="C6146" s="6" t="n">
        <v>0.74878</v>
      </c>
      <c r="D6146" s="6" t="n">
        <v>0.00011</v>
      </c>
      <c r="E6146" s="6">
        <f>C6146*sel_scale</f>
        <v/>
      </c>
      <c r="F6146" s="6">
        <f>IF(AND(B6146&gt;=10,B6146&lt;=14),sel_ev_daily*sel_dayshare/5,IF(OR(B6146&gt;=22,B6146&lt;=5),sel_ev_daily*(1-sel_dayshare)/8,0))</f>
        <v/>
      </c>
    </row>
    <row r="6147">
      <c r="A6147" s="6" t="inlineStr">
        <is>
          <t>2013-03-14</t>
        </is>
      </c>
      <c r="B6147" s="6" t="n">
        <v>1</v>
      </c>
      <c r="C6147" s="6" t="n">
        <v>0.70607</v>
      </c>
      <c r="D6147" s="6" t="n">
        <v>6.999999999999999e-05</v>
      </c>
      <c r="E6147" s="6">
        <f>C6147*sel_scale</f>
        <v/>
      </c>
      <c r="F6147" s="6">
        <f>IF(AND(B6147&gt;=10,B6147&lt;=14),sel_ev_daily*sel_dayshare/5,IF(OR(B6147&gt;=22,B6147&lt;=5),sel_ev_daily*(1-sel_dayshare)/8,0))</f>
        <v/>
      </c>
    </row>
    <row r="6148">
      <c r="A6148" s="6" t="inlineStr">
        <is>
          <t>2013-03-14</t>
        </is>
      </c>
      <c r="B6148" s="6" t="n">
        <v>2</v>
      </c>
      <c r="C6148" s="6" t="n">
        <v>0.48628</v>
      </c>
      <c r="D6148" s="6" t="n">
        <v>0.00011</v>
      </c>
      <c r="E6148" s="6">
        <f>C6148*sel_scale</f>
        <v/>
      </c>
      <c r="F6148" s="6">
        <f>IF(AND(B6148&gt;=10,B6148&lt;=14),sel_ev_daily*sel_dayshare/5,IF(OR(B6148&gt;=22,B6148&lt;=5),sel_ev_daily*(1-sel_dayshare)/8,0))</f>
        <v/>
      </c>
    </row>
    <row r="6149">
      <c r="A6149" s="6" t="inlineStr">
        <is>
          <t>2013-03-14</t>
        </is>
      </c>
      <c r="B6149" s="6" t="n">
        <v>3</v>
      </c>
      <c r="C6149" s="6" t="n">
        <v>0.39063</v>
      </c>
      <c r="D6149" s="6" t="n">
        <v>4e-05</v>
      </c>
      <c r="E6149" s="6">
        <f>C6149*sel_scale</f>
        <v/>
      </c>
      <c r="F6149" s="6">
        <f>IF(AND(B6149&gt;=10,B6149&lt;=14),sel_ev_daily*sel_dayshare/5,IF(OR(B6149&gt;=22,B6149&lt;=5),sel_ev_daily*(1-sel_dayshare)/8,0))</f>
        <v/>
      </c>
    </row>
    <row r="6150">
      <c r="A6150" s="6" t="inlineStr">
        <is>
          <t>2013-03-14</t>
        </is>
      </c>
      <c r="B6150" s="6" t="n">
        <v>4</v>
      </c>
      <c r="C6150" s="6" t="n">
        <v>0.39237</v>
      </c>
      <c r="D6150" s="6" t="n">
        <v>6e-05</v>
      </c>
      <c r="E6150" s="6">
        <f>C6150*sel_scale</f>
        <v/>
      </c>
      <c r="F6150" s="6">
        <f>IF(AND(B6150&gt;=10,B6150&lt;=14),sel_ev_daily*sel_dayshare/5,IF(OR(B6150&gt;=22,B6150&lt;=5),sel_ev_daily*(1-sel_dayshare)/8,0))</f>
        <v/>
      </c>
    </row>
    <row r="6151">
      <c r="A6151" s="6" t="inlineStr">
        <is>
          <t>2013-03-14</t>
        </is>
      </c>
      <c r="B6151" s="6" t="n">
        <v>5</v>
      </c>
      <c r="C6151" s="6" t="n">
        <v>0.43172</v>
      </c>
      <c r="D6151" s="6" t="n">
        <v>8.000000000000001e-05</v>
      </c>
      <c r="E6151" s="6">
        <f>C6151*sel_scale</f>
        <v/>
      </c>
      <c r="F6151" s="6">
        <f>IF(AND(B6151&gt;=10,B6151&lt;=14),sel_ev_daily*sel_dayshare/5,IF(OR(B6151&gt;=22,B6151&lt;=5),sel_ev_daily*(1-sel_dayshare)/8,0))</f>
        <v/>
      </c>
    </row>
    <row r="6152">
      <c r="A6152" s="6" t="inlineStr">
        <is>
          <t>2013-03-14</t>
        </is>
      </c>
      <c r="B6152" s="6" t="n">
        <v>6</v>
      </c>
      <c r="C6152" s="6" t="n">
        <v>0.5879</v>
      </c>
      <c r="D6152" s="6" t="n">
        <v>0.0001</v>
      </c>
      <c r="E6152" s="6">
        <f>C6152*sel_scale</f>
        <v/>
      </c>
      <c r="F6152" s="6">
        <f>IF(AND(B6152&gt;=10,B6152&lt;=14),sel_ev_daily*sel_dayshare/5,IF(OR(B6152&gt;=22,B6152&lt;=5),sel_ev_daily*(1-sel_dayshare)/8,0))</f>
        <v/>
      </c>
    </row>
    <row r="6153">
      <c r="A6153" s="6" t="inlineStr">
        <is>
          <t>2013-03-14</t>
        </is>
      </c>
      <c r="B6153" s="6" t="n">
        <v>7</v>
      </c>
      <c r="C6153" s="6" t="n">
        <v>0.64498</v>
      </c>
      <c r="D6153" s="6" t="n">
        <v>0.03076</v>
      </c>
      <c r="E6153" s="6">
        <f>C6153*sel_scale</f>
        <v/>
      </c>
      <c r="F6153" s="6">
        <f>IF(AND(B6153&gt;=10,B6153&lt;=14),sel_ev_daily*sel_dayshare/5,IF(OR(B6153&gt;=22,B6153&lt;=5),sel_ev_daily*(1-sel_dayshare)/8,0))</f>
        <v/>
      </c>
    </row>
    <row r="6154">
      <c r="A6154" s="6" t="inlineStr">
        <is>
          <t>2013-03-14</t>
        </is>
      </c>
      <c r="B6154" s="6" t="n">
        <v>8</v>
      </c>
      <c r="C6154" s="6" t="n">
        <v>0.51107</v>
      </c>
      <c r="D6154" s="6" t="n">
        <v>0.14443</v>
      </c>
      <c r="E6154" s="6">
        <f>C6154*sel_scale</f>
        <v/>
      </c>
      <c r="F6154" s="6">
        <f>IF(AND(B6154&gt;=10,B6154&lt;=14),sel_ev_daily*sel_dayshare/5,IF(OR(B6154&gt;=22,B6154&lt;=5),sel_ev_daily*(1-sel_dayshare)/8,0))</f>
        <v/>
      </c>
    </row>
    <row r="6155">
      <c r="A6155" s="6" t="inlineStr">
        <is>
          <t>2013-03-14</t>
        </is>
      </c>
      <c r="B6155" s="6" t="n">
        <v>9</v>
      </c>
      <c r="C6155" s="6" t="n">
        <v>0.48037</v>
      </c>
      <c r="D6155" s="6" t="n">
        <v>0.27657</v>
      </c>
      <c r="E6155" s="6">
        <f>C6155*sel_scale</f>
        <v/>
      </c>
      <c r="F6155" s="6">
        <f>IF(AND(B6155&gt;=10,B6155&lt;=14),sel_ev_daily*sel_dayshare/5,IF(OR(B6155&gt;=22,B6155&lt;=5),sel_ev_daily*(1-sel_dayshare)/8,0))</f>
        <v/>
      </c>
    </row>
    <row r="6156">
      <c r="A6156" s="6" t="inlineStr">
        <is>
          <t>2013-03-14</t>
        </is>
      </c>
      <c r="B6156" s="6" t="n">
        <v>10</v>
      </c>
      <c r="C6156" s="6" t="n">
        <v>0.46805</v>
      </c>
      <c r="D6156" s="6" t="n">
        <v>0.36088</v>
      </c>
      <c r="E6156" s="6">
        <f>C6156*sel_scale</f>
        <v/>
      </c>
      <c r="F6156" s="6">
        <f>IF(AND(B6156&gt;=10,B6156&lt;=14),sel_ev_daily*sel_dayshare/5,IF(OR(B6156&gt;=22,B6156&lt;=5),sel_ev_daily*(1-sel_dayshare)/8,0))</f>
        <v/>
      </c>
    </row>
    <row r="6157">
      <c r="A6157" s="6" t="inlineStr">
        <is>
          <t>2013-03-14</t>
        </is>
      </c>
      <c r="B6157" s="6" t="n">
        <v>11</v>
      </c>
      <c r="C6157" s="6" t="n">
        <v>0.5125999999999999</v>
      </c>
      <c r="D6157" s="6" t="n">
        <v>0.35728</v>
      </c>
      <c r="E6157" s="6">
        <f>C6157*sel_scale</f>
        <v/>
      </c>
      <c r="F6157" s="6">
        <f>IF(AND(B6157&gt;=10,B6157&lt;=14),sel_ev_daily*sel_dayshare/5,IF(OR(B6157&gt;=22,B6157&lt;=5),sel_ev_daily*(1-sel_dayshare)/8,0))</f>
        <v/>
      </c>
    </row>
    <row r="6158">
      <c r="A6158" s="6" t="inlineStr">
        <is>
          <t>2013-03-14</t>
        </is>
      </c>
      <c r="B6158" s="6" t="n">
        <v>12</v>
      </c>
      <c r="C6158" s="6" t="n">
        <v>0.53993</v>
      </c>
      <c r="D6158" s="6" t="n">
        <v>0.36349</v>
      </c>
      <c r="E6158" s="6">
        <f>C6158*sel_scale</f>
        <v/>
      </c>
      <c r="F6158" s="6">
        <f>IF(AND(B6158&gt;=10,B6158&lt;=14),sel_ev_daily*sel_dayshare/5,IF(OR(B6158&gt;=22,B6158&lt;=5),sel_ev_daily*(1-sel_dayshare)/8,0))</f>
        <v/>
      </c>
    </row>
    <row r="6159">
      <c r="A6159" s="6" t="inlineStr">
        <is>
          <t>2013-03-14</t>
        </is>
      </c>
      <c r="B6159" s="6" t="n">
        <v>13</v>
      </c>
      <c r="C6159" s="6" t="n">
        <v>0.54188</v>
      </c>
      <c r="D6159" s="6" t="n">
        <v>0.35015</v>
      </c>
      <c r="E6159" s="6">
        <f>C6159*sel_scale</f>
        <v/>
      </c>
      <c r="F6159" s="6">
        <f>IF(AND(B6159&gt;=10,B6159&lt;=14),sel_ev_daily*sel_dayshare/5,IF(OR(B6159&gt;=22,B6159&lt;=5),sel_ev_daily*(1-sel_dayshare)/8,0))</f>
        <v/>
      </c>
    </row>
    <row r="6160">
      <c r="A6160" s="6" t="inlineStr">
        <is>
          <t>2013-03-14</t>
        </is>
      </c>
      <c r="B6160" s="6" t="n">
        <v>14</v>
      </c>
      <c r="C6160" s="6" t="n">
        <v>0.54758</v>
      </c>
      <c r="D6160" s="6" t="n">
        <v>0.28295</v>
      </c>
      <c r="E6160" s="6">
        <f>C6160*sel_scale</f>
        <v/>
      </c>
      <c r="F6160" s="6">
        <f>IF(AND(B6160&gt;=10,B6160&lt;=14),sel_ev_daily*sel_dayshare/5,IF(OR(B6160&gt;=22,B6160&lt;=5),sel_ev_daily*(1-sel_dayshare)/8,0))</f>
        <v/>
      </c>
    </row>
    <row r="6161">
      <c r="A6161" s="6" t="inlineStr">
        <is>
          <t>2013-03-14</t>
        </is>
      </c>
      <c r="B6161" s="6" t="n">
        <v>15</v>
      </c>
      <c r="C6161" s="6" t="n">
        <v>0.53898</v>
      </c>
      <c r="D6161" s="6" t="n">
        <v>0.25704</v>
      </c>
      <c r="E6161" s="6">
        <f>C6161*sel_scale</f>
        <v/>
      </c>
      <c r="F6161" s="6">
        <f>IF(AND(B6161&gt;=10,B6161&lt;=14),sel_ev_daily*sel_dayshare/5,IF(OR(B6161&gt;=22,B6161&lt;=5),sel_ev_daily*(1-sel_dayshare)/8,0))</f>
        <v/>
      </c>
    </row>
    <row r="6162">
      <c r="A6162" s="6" t="inlineStr">
        <is>
          <t>2013-03-14</t>
        </is>
      </c>
      <c r="B6162" s="6" t="n">
        <v>16</v>
      </c>
      <c r="C6162" s="6" t="n">
        <v>0.61283</v>
      </c>
      <c r="D6162" s="6" t="n">
        <v>0.20088</v>
      </c>
      <c r="E6162" s="6">
        <f>C6162*sel_scale</f>
        <v/>
      </c>
      <c r="F6162" s="6">
        <f>IF(AND(B6162&gt;=10,B6162&lt;=14),sel_ev_daily*sel_dayshare/5,IF(OR(B6162&gt;=22,B6162&lt;=5),sel_ev_daily*(1-sel_dayshare)/8,0))</f>
        <v/>
      </c>
    </row>
    <row r="6163">
      <c r="A6163" s="6" t="inlineStr">
        <is>
          <t>2013-03-14</t>
        </is>
      </c>
      <c r="B6163" s="6" t="n">
        <v>17</v>
      </c>
      <c r="C6163" s="6" t="n">
        <v>0.69438</v>
      </c>
      <c r="D6163" s="6" t="n">
        <v>0.10895</v>
      </c>
      <c r="E6163" s="6">
        <f>C6163*sel_scale</f>
        <v/>
      </c>
      <c r="F6163" s="6">
        <f>IF(AND(B6163&gt;=10,B6163&lt;=14),sel_ev_daily*sel_dayshare/5,IF(OR(B6163&gt;=22,B6163&lt;=5),sel_ev_daily*(1-sel_dayshare)/8,0))</f>
        <v/>
      </c>
    </row>
    <row r="6164">
      <c r="A6164" s="6" t="inlineStr">
        <is>
          <t>2013-03-14</t>
        </is>
      </c>
      <c r="B6164" s="6" t="n">
        <v>18</v>
      </c>
      <c r="C6164" s="6" t="n">
        <v>0.7829</v>
      </c>
      <c r="D6164" s="6" t="n">
        <v>0.02728</v>
      </c>
      <c r="E6164" s="6">
        <f>C6164*sel_scale</f>
        <v/>
      </c>
      <c r="F6164" s="6">
        <f>IF(AND(B6164&gt;=10,B6164&lt;=14),sel_ev_daily*sel_dayshare/5,IF(OR(B6164&gt;=22,B6164&lt;=5),sel_ev_daily*(1-sel_dayshare)/8,0))</f>
        <v/>
      </c>
    </row>
    <row r="6165">
      <c r="A6165" s="6" t="inlineStr">
        <is>
          <t>2013-03-14</t>
        </is>
      </c>
      <c r="B6165" s="6" t="n">
        <v>19</v>
      </c>
      <c r="C6165" s="6" t="n">
        <v>0.81943</v>
      </c>
      <c r="D6165" s="6" t="n">
        <v>5e-05</v>
      </c>
      <c r="E6165" s="6">
        <f>C6165*sel_scale</f>
        <v/>
      </c>
      <c r="F6165" s="6">
        <f>IF(AND(B6165&gt;=10,B6165&lt;=14),sel_ev_daily*sel_dayshare/5,IF(OR(B6165&gt;=22,B6165&lt;=5),sel_ev_daily*(1-sel_dayshare)/8,0))</f>
        <v/>
      </c>
    </row>
    <row r="6166">
      <c r="A6166" s="6" t="inlineStr">
        <is>
          <t>2013-03-14</t>
        </is>
      </c>
      <c r="B6166" s="6" t="n">
        <v>20</v>
      </c>
      <c r="C6166" s="6" t="n">
        <v>0.81615</v>
      </c>
      <c r="D6166" s="6" t="n">
        <v>5e-05</v>
      </c>
      <c r="E6166" s="6">
        <f>C6166*sel_scale</f>
        <v/>
      </c>
      <c r="F6166" s="6">
        <f>IF(AND(B6166&gt;=10,B6166&lt;=14),sel_ev_daily*sel_dayshare/5,IF(OR(B6166&gt;=22,B6166&lt;=5),sel_ev_daily*(1-sel_dayshare)/8,0))</f>
        <v/>
      </c>
    </row>
    <row r="6167">
      <c r="A6167" s="6" t="inlineStr">
        <is>
          <t>2013-03-14</t>
        </is>
      </c>
      <c r="B6167" s="6" t="n">
        <v>21</v>
      </c>
      <c r="C6167" s="6" t="n">
        <v>0.75634</v>
      </c>
      <c r="D6167" s="6" t="n">
        <v>0.00011</v>
      </c>
      <c r="E6167" s="6">
        <f>C6167*sel_scale</f>
        <v/>
      </c>
      <c r="F6167" s="6">
        <f>IF(AND(B6167&gt;=10,B6167&lt;=14),sel_ev_daily*sel_dayshare/5,IF(OR(B6167&gt;=22,B6167&lt;=5),sel_ev_daily*(1-sel_dayshare)/8,0))</f>
        <v/>
      </c>
    </row>
    <row r="6168">
      <c r="A6168" s="6" t="inlineStr">
        <is>
          <t>2013-03-14</t>
        </is>
      </c>
      <c r="B6168" s="6" t="n">
        <v>22</v>
      </c>
      <c r="C6168" s="6" t="n">
        <v>0.71699</v>
      </c>
      <c r="D6168" s="6" t="n">
        <v>5e-05</v>
      </c>
      <c r="E6168" s="6">
        <f>C6168*sel_scale</f>
        <v/>
      </c>
      <c r="F6168" s="6">
        <f>IF(AND(B6168&gt;=10,B6168&lt;=14),sel_ev_daily*sel_dayshare/5,IF(OR(B6168&gt;=22,B6168&lt;=5),sel_ev_daily*(1-sel_dayshare)/8,0))</f>
        <v/>
      </c>
    </row>
    <row r="6169">
      <c r="A6169" s="6" t="inlineStr">
        <is>
          <t>2013-03-14</t>
        </is>
      </c>
      <c r="B6169" s="6" t="n">
        <v>23</v>
      </c>
      <c r="C6169" s="6" t="n">
        <v>0.68038</v>
      </c>
      <c r="D6169" s="6" t="n">
        <v>0.0001</v>
      </c>
      <c r="E6169" s="6">
        <f>C6169*sel_scale</f>
        <v/>
      </c>
      <c r="F6169" s="6">
        <f>IF(AND(B6169&gt;=10,B6169&lt;=14),sel_ev_daily*sel_dayshare/5,IF(OR(B6169&gt;=22,B6169&lt;=5),sel_ev_daily*(1-sel_dayshare)/8,0))</f>
        <v/>
      </c>
    </row>
    <row r="6170">
      <c r="A6170" s="6" t="inlineStr">
        <is>
          <t>2013-03-15</t>
        </is>
      </c>
      <c r="B6170" s="6" t="n">
        <v>0</v>
      </c>
      <c r="C6170" s="6" t="n">
        <v>0.78181</v>
      </c>
      <c r="D6170" s="6" t="n">
        <v>8.000000000000001e-05</v>
      </c>
      <c r="E6170" s="6">
        <f>C6170*sel_scale</f>
        <v/>
      </c>
      <c r="F6170" s="6">
        <f>IF(AND(B6170&gt;=10,B6170&lt;=14),sel_ev_daily*sel_dayshare/5,IF(OR(B6170&gt;=22,B6170&lt;=5),sel_ev_daily*(1-sel_dayshare)/8,0))</f>
        <v/>
      </c>
    </row>
    <row r="6171">
      <c r="A6171" s="6" t="inlineStr">
        <is>
          <t>2013-03-15</t>
        </is>
      </c>
      <c r="B6171" s="6" t="n">
        <v>1</v>
      </c>
      <c r="C6171" s="6" t="n">
        <v>0.76258</v>
      </c>
      <c r="D6171" s="6" t="n">
        <v>5e-05</v>
      </c>
      <c r="E6171" s="6">
        <f>C6171*sel_scale</f>
        <v/>
      </c>
      <c r="F6171" s="6">
        <f>IF(AND(B6171&gt;=10,B6171&lt;=14),sel_ev_daily*sel_dayshare/5,IF(OR(B6171&gt;=22,B6171&lt;=5),sel_ev_daily*(1-sel_dayshare)/8,0))</f>
        <v/>
      </c>
    </row>
    <row r="6172">
      <c r="A6172" s="6" t="inlineStr">
        <is>
          <t>2013-03-15</t>
        </is>
      </c>
      <c r="B6172" s="6" t="n">
        <v>2</v>
      </c>
      <c r="C6172" s="6" t="n">
        <v>0.52645</v>
      </c>
      <c r="D6172" s="6" t="n">
        <v>6.999999999999999e-05</v>
      </c>
      <c r="E6172" s="6">
        <f>C6172*sel_scale</f>
        <v/>
      </c>
      <c r="F6172" s="6">
        <f>IF(AND(B6172&gt;=10,B6172&lt;=14),sel_ev_daily*sel_dayshare/5,IF(OR(B6172&gt;=22,B6172&lt;=5),sel_ev_daily*(1-sel_dayshare)/8,0))</f>
        <v/>
      </c>
    </row>
    <row r="6173">
      <c r="A6173" s="6" t="inlineStr">
        <is>
          <t>2013-03-15</t>
        </is>
      </c>
      <c r="B6173" s="6" t="n">
        <v>3</v>
      </c>
      <c r="C6173" s="6" t="n">
        <v>0.42128</v>
      </c>
      <c r="D6173" s="6" t="n">
        <v>6e-05</v>
      </c>
      <c r="E6173" s="6">
        <f>C6173*sel_scale</f>
        <v/>
      </c>
      <c r="F6173" s="6">
        <f>IF(AND(B6173&gt;=10,B6173&lt;=14),sel_ev_daily*sel_dayshare/5,IF(OR(B6173&gt;=22,B6173&lt;=5),sel_ev_daily*(1-sel_dayshare)/8,0))</f>
        <v/>
      </c>
    </row>
    <row r="6174">
      <c r="A6174" s="6" t="inlineStr">
        <is>
          <t>2013-03-15</t>
        </is>
      </c>
      <c r="B6174" s="6" t="n">
        <v>4</v>
      </c>
      <c r="C6174" s="6" t="n">
        <v>0.39621</v>
      </c>
      <c r="D6174" s="6" t="n">
        <v>6.999999999999999e-05</v>
      </c>
      <c r="E6174" s="6">
        <f>C6174*sel_scale</f>
        <v/>
      </c>
      <c r="F6174" s="6">
        <f>IF(AND(B6174&gt;=10,B6174&lt;=14),sel_ev_daily*sel_dayshare/5,IF(OR(B6174&gt;=22,B6174&lt;=5),sel_ev_daily*(1-sel_dayshare)/8,0))</f>
        <v/>
      </c>
    </row>
    <row r="6175">
      <c r="A6175" s="6" t="inlineStr">
        <is>
          <t>2013-03-15</t>
        </is>
      </c>
      <c r="B6175" s="6" t="n">
        <v>5</v>
      </c>
      <c r="C6175" s="6" t="n">
        <v>0.41267</v>
      </c>
      <c r="D6175" s="6" t="n">
        <v>9.000000000000001e-05</v>
      </c>
      <c r="E6175" s="6">
        <f>C6175*sel_scale</f>
        <v/>
      </c>
      <c r="F6175" s="6">
        <f>IF(AND(B6175&gt;=10,B6175&lt;=14),sel_ev_daily*sel_dayshare/5,IF(OR(B6175&gt;=22,B6175&lt;=5),sel_ev_daily*(1-sel_dayshare)/8,0))</f>
        <v/>
      </c>
    </row>
    <row r="6176">
      <c r="A6176" s="6" t="inlineStr">
        <is>
          <t>2013-03-15</t>
        </is>
      </c>
      <c r="B6176" s="6" t="n">
        <v>6</v>
      </c>
      <c r="C6176" s="6" t="n">
        <v>0.6150600000000001</v>
      </c>
      <c r="D6176" s="6" t="n">
        <v>4e-05</v>
      </c>
      <c r="E6176" s="6">
        <f>C6176*sel_scale</f>
        <v/>
      </c>
      <c r="F6176" s="6">
        <f>IF(AND(B6176&gt;=10,B6176&lt;=14),sel_ev_daily*sel_dayshare/5,IF(OR(B6176&gt;=22,B6176&lt;=5),sel_ev_daily*(1-sel_dayshare)/8,0))</f>
        <v/>
      </c>
    </row>
    <row r="6177">
      <c r="A6177" s="6" t="inlineStr">
        <is>
          <t>2013-03-15</t>
        </is>
      </c>
      <c r="B6177" s="6" t="n">
        <v>7</v>
      </c>
      <c r="C6177" s="6" t="n">
        <v>0.65063</v>
      </c>
      <c r="D6177" s="6" t="n">
        <v>0.00678</v>
      </c>
      <c r="E6177" s="6">
        <f>C6177*sel_scale</f>
        <v/>
      </c>
      <c r="F6177" s="6">
        <f>IF(AND(B6177&gt;=10,B6177&lt;=14),sel_ev_daily*sel_dayshare/5,IF(OR(B6177&gt;=22,B6177&lt;=5),sel_ev_daily*(1-sel_dayshare)/8,0))</f>
        <v/>
      </c>
    </row>
    <row r="6178">
      <c r="A6178" s="6" t="inlineStr">
        <is>
          <t>2013-03-15</t>
        </is>
      </c>
      <c r="B6178" s="6" t="n">
        <v>8</v>
      </c>
      <c r="C6178" s="6" t="n">
        <v>0.58334</v>
      </c>
      <c r="D6178" s="6" t="n">
        <v>0.04994</v>
      </c>
      <c r="E6178" s="6">
        <f>C6178*sel_scale</f>
        <v/>
      </c>
      <c r="F6178" s="6">
        <f>IF(AND(B6178&gt;=10,B6178&lt;=14),sel_ev_daily*sel_dayshare/5,IF(OR(B6178&gt;=22,B6178&lt;=5),sel_ev_daily*(1-sel_dayshare)/8,0))</f>
        <v/>
      </c>
    </row>
    <row r="6179">
      <c r="A6179" s="6" t="inlineStr">
        <is>
          <t>2013-03-15</t>
        </is>
      </c>
      <c r="B6179" s="6" t="n">
        <v>9</v>
      </c>
      <c r="C6179" s="6" t="n">
        <v>0.49032</v>
      </c>
      <c r="D6179" s="6" t="n">
        <v>0.07628</v>
      </c>
      <c r="E6179" s="6">
        <f>C6179*sel_scale</f>
        <v/>
      </c>
      <c r="F6179" s="6">
        <f>IF(AND(B6179&gt;=10,B6179&lt;=14),sel_ev_daily*sel_dayshare/5,IF(OR(B6179&gt;=22,B6179&lt;=5),sel_ev_daily*(1-sel_dayshare)/8,0))</f>
        <v/>
      </c>
    </row>
    <row r="6180">
      <c r="A6180" s="6" t="inlineStr">
        <is>
          <t>2013-03-15</t>
        </is>
      </c>
      <c r="B6180" s="6" t="n">
        <v>10</v>
      </c>
      <c r="C6180" s="6" t="n">
        <v>0.5001100000000001</v>
      </c>
      <c r="D6180" s="6" t="n">
        <v>0.12303</v>
      </c>
      <c r="E6180" s="6">
        <f>C6180*sel_scale</f>
        <v/>
      </c>
      <c r="F6180" s="6">
        <f>IF(AND(B6180&gt;=10,B6180&lt;=14),sel_ev_daily*sel_dayshare/5,IF(OR(B6180&gt;=22,B6180&lt;=5),sel_ev_daily*(1-sel_dayshare)/8,0))</f>
        <v/>
      </c>
    </row>
    <row r="6181">
      <c r="A6181" s="6" t="inlineStr">
        <is>
          <t>2013-03-15</t>
        </is>
      </c>
      <c r="B6181" s="6" t="n">
        <v>11</v>
      </c>
      <c r="C6181" s="6" t="n">
        <v>0.52117</v>
      </c>
      <c r="D6181" s="6" t="n">
        <v>0.13119</v>
      </c>
      <c r="E6181" s="6">
        <f>C6181*sel_scale</f>
        <v/>
      </c>
      <c r="F6181" s="6">
        <f>IF(AND(B6181&gt;=10,B6181&lt;=14),sel_ev_daily*sel_dayshare/5,IF(OR(B6181&gt;=22,B6181&lt;=5),sel_ev_daily*(1-sel_dayshare)/8,0))</f>
        <v/>
      </c>
    </row>
    <row r="6182">
      <c r="A6182" s="6" t="inlineStr">
        <is>
          <t>2013-03-15</t>
        </is>
      </c>
      <c r="B6182" s="6" t="n">
        <v>12</v>
      </c>
      <c r="C6182" s="6" t="n">
        <v>0.56121</v>
      </c>
      <c r="D6182" s="6" t="n">
        <v>0.16418</v>
      </c>
      <c r="E6182" s="6">
        <f>C6182*sel_scale</f>
        <v/>
      </c>
      <c r="F6182" s="6">
        <f>IF(AND(B6182&gt;=10,B6182&lt;=14),sel_ev_daily*sel_dayshare/5,IF(OR(B6182&gt;=22,B6182&lt;=5),sel_ev_daily*(1-sel_dayshare)/8,0))</f>
        <v/>
      </c>
    </row>
    <row r="6183">
      <c r="A6183" s="6" t="inlineStr">
        <is>
          <t>2013-03-15</t>
        </is>
      </c>
      <c r="B6183" s="6" t="n">
        <v>13</v>
      </c>
      <c r="C6183" s="6" t="n">
        <v>0.52907</v>
      </c>
      <c r="D6183" s="6" t="n">
        <v>0.25499</v>
      </c>
      <c r="E6183" s="6">
        <f>C6183*sel_scale</f>
        <v/>
      </c>
      <c r="F6183" s="6">
        <f>IF(AND(B6183&gt;=10,B6183&lt;=14),sel_ev_daily*sel_dayshare/5,IF(OR(B6183&gt;=22,B6183&lt;=5),sel_ev_daily*(1-sel_dayshare)/8,0))</f>
        <v/>
      </c>
    </row>
    <row r="6184">
      <c r="A6184" s="6" t="inlineStr">
        <is>
          <t>2013-03-15</t>
        </is>
      </c>
      <c r="B6184" s="6" t="n">
        <v>14</v>
      </c>
      <c r="C6184" s="6" t="n">
        <v>0.50776</v>
      </c>
      <c r="D6184" s="6" t="n">
        <v>0.21069</v>
      </c>
      <c r="E6184" s="6">
        <f>C6184*sel_scale</f>
        <v/>
      </c>
      <c r="F6184" s="6">
        <f>IF(AND(B6184&gt;=10,B6184&lt;=14),sel_ev_daily*sel_dayshare/5,IF(OR(B6184&gt;=22,B6184&lt;=5),sel_ev_daily*(1-sel_dayshare)/8,0))</f>
        <v/>
      </c>
    </row>
    <row r="6185">
      <c r="A6185" s="6" t="inlineStr">
        <is>
          <t>2013-03-15</t>
        </is>
      </c>
      <c r="B6185" s="6" t="n">
        <v>15</v>
      </c>
      <c r="C6185" s="6" t="n">
        <v>0.49773</v>
      </c>
      <c r="D6185" s="6" t="n">
        <v>0.19823</v>
      </c>
      <c r="E6185" s="6">
        <f>C6185*sel_scale</f>
        <v/>
      </c>
      <c r="F6185" s="6">
        <f>IF(AND(B6185&gt;=10,B6185&lt;=14),sel_ev_daily*sel_dayshare/5,IF(OR(B6185&gt;=22,B6185&lt;=5),sel_ev_daily*(1-sel_dayshare)/8,0))</f>
        <v/>
      </c>
    </row>
    <row r="6186">
      <c r="A6186" s="6" t="inlineStr">
        <is>
          <t>2013-03-15</t>
        </is>
      </c>
      <c r="B6186" s="6" t="n">
        <v>16</v>
      </c>
      <c r="C6186" s="6" t="n">
        <v>0.57598</v>
      </c>
      <c r="D6186" s="6" t="n">
        <v>0.19826</v>
      </c>
      <c r="E6186" s="6">
        <f>C6186*sel_scale</f>
        <v/>
      </c>
      <c r="F6186" s="6">
        <f>IF(AND(B6186&gt;=10,B6186&lt;=14),sel_ev_daily*sel_dayshare/5,IF(OR(B6186&gt;=22,B6186&lt;=5),sel_ev_daily*(1-sel_dayshare)/8,0))</f>
        <v/>
      </c>
    </row>
    <row r="6187">
      <c r="A6187" s="6" t="inlineStr">
        <is>
          <t>2013-03-15</t>
        </is>
      </c>
      <c r="B6187" s="6" t="n">
        <v>17</v>
      </c>
      <c r="C6187" s="6" t="n">
        <v>0.65019</v>
      </c>
      <c r="D6187" s="6" t="n">
        <v>0.10247</v>
      </c>
      <c r="E6187" s="6">
        <f>C6187*sel_scale</f>
        <v/>
      </c>
      <c r="F6187" s="6">
        <f>IF(AND(B6187&gt;=10,B6187&lt;=14),sel_ev_daily*sel_dayshare/5,IF(OR(B6187&gt;=22,B6187&lt;=5),sel_ev_daily*(1-sel_dayshare)/8,0))</f>
        <v/>
      </c>
    </row>
    <row r="6188">
      <c r="A6188" s="6" t="inlineStr">
        <is>
          <t>2013-03-15</t>
        </is>
      </c>
      <c r="B6188" s="6" t="n">
        <v>18</v>
      </c>
      <c r="C6188" s="6" t="n">
        <v>0.7482799999999999</v>
      </c>
      <c r="D6188" s="6" t="n">
        <v>0.01756</v>
      </c>
      <c r="E6188" s="6">
        <f>C6188*sel_scale</f>
        <v/>
      </c>
      <c r="F6188" s="6">
        <f>IF(AND(B6188&gt;=10,B6188&lt;=14),sel_ev_daily*sel_dayshare/5,IF(OR(B6188&gt;=22,B6188&lt;=5),sel_ev_daily*(1-sel_dayshare)/8,0))</f>
        <v/>
      </c>
    </row>
    <row r="6189">
      <c r="A6189" s="6" t="inlineStr">
        <is>
          <t>2013-03-15</t>
        </is>
      </c>
      <c r="B6189" s="6" t="n">
        <v>19</v>
      </c>
      <c r="C6189" s="6" t="n">
        <v>0.76923</v>
      </c>
      <c r="D6189" s="6" t="n">
        <v>8.000000000000001e-05</v>
      </c>
      <c r="E6189" s="6">
        <f>C6189*sel_scale</f>
        <v/>
      </c>
      <c r="F6189" s="6">
        <f>IF(AND(B6189&gt;=10,B6189&lt;=14),sel_ev_daily*sel_dayshare/5,IF(OR(B6189&gt;=22,B6189&lt;=5),sel_ev_daily*(1-sel_dayshare)/8,0))</f>
        <v/>
      </c>
    </row>
    <row r="6190">
      <c r="A6190" s="6" t="inlineStr">
        <is>
          <t>2013-03-15</t>
        </is>
      </c>
      <c r="B6190" s="6" t="n">
        <v>20</v>
      </c>
      <c r="C6190" s="6" t="n">
        <v>0.77613</v>
      </c>
      <c r="D6190" s="6" t="n">
        <v>6e-05</v>
      </c>
      <c r="E6190" s="6">
        <f>C6190*sel_scale</f>
        <v/>
      </c>
      <c r="F6190" s="6">
        <f>IF(AND(B6190&gt;=10,B6190&lt;=14),sel_ev_daily*sel_dayshare/5,IF(OR(B6190&gt;=22,B6190&lt;=5),sel_ev_daily*(1-sel_dayshare)/8,0))</f>
        <v/>
      </c>
    </row>
    <row r="6191">
      <c r="A6191" s="6" t="inlineStr">
        <is>
          <t>2013-03-15</t>
        </is>
      </c>
      <c r="B6191" s="6" t="n">
        <v>21</v>
      </c>
      <c r="C6191" s="6" t="n">
        <v>0.6769500000000001</v>
      </c>
      <c r="D6191" s="6" t="n">
        <v>5e-05</v>
      </c>
      <c r="E6191" s="6">
        <f>C6191*sel_scale</f>
        <v/>
      </c>
      <c r="F6191" s="6">
        <f>IF(AND(B6191&gt;=10,B6191&lt;=14),sel_ev_daily*sel_dayshare/5,IF(OR(B6191&gt;=22,B6191&lt;=5),sel_ev_daily*(1-sel_dayshare)/8,0))</f>
        <v/>
      </c>
    </row>
    <row r="6192">
      <c r="A6192" s="6" t="inlineStr">
        <is>
          <t>2013-03-15</t>
        </is>
      </c>
      <c r="B6192" s="6" t="n">
        <v>22</v>
      </c>
      <c r="C6192" s="6" t="n">
        <v>0.69951</v>
      </c>
      <c r="D6192" s="6" t="n">
        <v>6.999999999999999e-05</v>
      </c>
      <c r="E6192" s="6">
        <f>C6192*sel_scale</f>
        <v/>
      </c>
      <c r="F6192" s="6">
        <f>IF(AND(B6192&gt;=10,B6192&lt;=14),sel_ev_daily*sel_dayshare/5,IF(OR(B6192&gt;=22,B6192&lt;=5),sel_ev_daily*(1-sel_dayshare)/8,0))</f>
        <v/>
      </c>
    </row>
    <row r="6193">
      <c r="A6193" s="6" t="inlineStr">
        <is>
          <t>2013-03-15</t>
        </is>
      </c>
      <c r="B6193" s="6" t="n">
        <v>23</v>
      </c>
      <c r="C6193" s="6" t="n">
        <v>0.66595</v>
      </c>
      <c r="D6193" s="6" t="n">
        <v>6.999999999999999e-05</v>
      </c>
      <c r="E6193" s="6">
        <f>C6193*sel_scale</f>
        <v/>
      </c>
      <c r="F6193" s="6">
        <f>IF(AND(B6193&gt;=10,B6193&lt;=14),sel_ev_daily*sel_dayshare/5,IF(OR(B6193&gt;=22,B6193&lt;=5),sel_ev_daily*(1-sel_dayshare)/8,0))</f>
        <v/>
      </c>
    </row>
    <row r="6194">
      <c r="A6194" s="6" t="inlineStr">
        <is>
          <t>2013-03-16</t>
        </is>
      </c>
      <c r="B6194" s="6" t="n">
        <v>0</v>
      </c>
      <c r="C6194" s="6" t="n">
        <v>0.81772</v>
      </c>
      <c r="D6194" s="6" t="n">
        <v>4e-05</v>
      </c>
      <c r="E6194" s="6">
        <f>C6194*sel_scale</f>
        <v/>
      </c>
      <c r="F6194" s="6">
        <f>IF(AND(B6194&gt;=10,B6194&lt;=14),sel_ev_daily*sel_dayshare/5,IF(OR(B6194&gt;=22,B6194&lt;=5),sel_ev_daily*(1-sel_dayshare)/8,0))</f>
        <v/>
      </c>
    </row>
    <row r="6195">
      <c r="A6195" s="6" t="inlineStr">
        <is>
          <t>2013-03-16</t>
        </is>
      </c>
      <c r="B6195" s="6" t="n">
        <v>1</v>
      </c>
      <c r="C6195" s="6" t="n">
        <v>0.76391</v>
      </c>
      <c r="D6195" s="6" t="n">
        <v>8.000000000000001e-05</v>
      </c>
      <c r="E6195" s="6">
        <f>C6195*sel_scale</f>
        <v/>
      </c>
      <c r="F6195" s="6">
        <f>IF(AND(B6195&gt;=10,B6195&lt;=14),sel_ev_daily*sel_dayshare/5,IF(OR(B6195&gt;=22,B6195&lt;=5),sel_ev_daily*(1-sel_dayshare)/8,0))</f>
        <v/>
      </c>
    </row>
    <row r="6196">
      <c r="A6196" s="6" t="inlineStr">
        <is>
          <t>2013-03-16</t>
        </is>
      </c>
      <c r="B6196" s="6" t="n">
        <v>2</v>
      </c>
      <c r="C6196" s="6" t="n">
        <v>0.52195</v>
      </c>
      <c r="D6196" s="6" t="n">
        <v>6e-05</v>
      </c>
      <c r="E6196" s="6">
        <f>C6196*sel_scale</f>
        <v/>
      </c>
      <c r="F6196" s="6">
        <f>IF(AND(B6196&gt;=10,B6196&lt;=14),sel_ev_daily*sel_dayshare/5,IF(OR(B6196&gt;=22,B6196&lt;=5),sel_ev_daily*(1-sel_dayshare)/8,0))</f>
        <v/>
      </c>
    </row>
    <row r="6197">
      <c r="A6197" s="6" t="inlineStr">
        <is>
          <t>2013-03-16</t>
        </is>
      </c>
      <c r="B6197" s="6" t="n">
        <v>3</v>
      </c>
      <c r="C6197" s="6" t="n">
        <v>0.39933</v>
      </c>
      <c r="D6197" s="6" t="n">
        <v>0.00012</v>
      </c>
      <c r="E6197" s="6">
        <f>C6197*sel_scale</f>
        <v/>
      </c>
      <c r="F6197" s="6">
        <f>IF(AND(B6197&gt;=10,B6197&lt;=14),sel_ev_daily*sel_dayshare/5,IF(OR(B6197&gt;=22,B6197&lt;=5),sel_ev_daily*(1-sel_dayshare)/8,0))</f>
        <v/>
      </c>
    </row>
    <row r="6198">
      <c r="A6198" s="6" t="inlineStr">
        <is>
          <t>2013-03-16</t>
        </is>
      </c>
      <c r="B6198" s="6" t="n">
        <v>4</v>
      </c>
      <c r="C6198" s="6" t="n">
        <v>0.41182</v>
      </c>
      <c r="D6198" s="6" t="n">
        <v>9.000000000000001e-05</v>
      </c>
      <c r="E6198" s="6">
        <f>C6198*sel_scale</f>
        <v/>
      </c>
      <c r="F6198" s="6">
        <f>IF(AND(B6198&gt;=10,B6198&lt;=14),sel_ev_daily*sel_dayshare/5,IF(OR(B6198&gt;=22,B6198&lt;=5),sel_ev_daily*(1-sel_dayshare)/8,0))</f>
        <v/>
      </c>
    </row>
    <row r="6199">
      <c r="A6199" s="6" t="inlineStr">
        <is>
          <t>2013-03-16</t>
        </is>
      </c>
      <c r="B6199" s="6" t="n">
        <v>5</v>
      </c>
      <c r="C6199" s="6" t="n">
        <v>0.3881</v>
      </c>
      <c r="D6199" s="6" t="n">
        <v>0.0001</v>
      </c>
      <c r="E6199" s="6">
        <f>C6199*sel_scale</f>
        <v/>
      </c>
      <c r="F6199" s="6">
        <f>IF(AND(B6199&gt;=10,B6199&lt;=14),sel_ev_daily*sel_dayshare/5,IF(OR(B6199&gt;=22,B6199&lt;=5),sel_ev_daily*(1-sel_dayshare)/8,0))</f>
        <v/>
      </c>
    </row>
    <row r="6200">
      <c r="A6200" s="6" t="inlineStr">
        <is>
          <t>2013-03-16</t>
        </is>
      </c>
      <c r="B6200" s="6" t="n">
        <v>6</v>
      </c>
      <c r="C6200" s="6" t="n">
        <v>0.48941</v>
      </c>
      <c r="D6200" s="6" t="n">
        <v>0.00011</v>
      </c>
      <c r="E6200" s="6">
        <f>C6200*sel_scale</f>
        <v/>
      </c>
      <c r="F6200" s="6">
        <f>IF(AND(B6200&gt;=10,B6200&lt;=14),sel_ev_daily*sel_dayshare/5,IF(OR(B6200&gt;=22,B6200&lt;=5),sel_ev_daily*(1-sel_dayshare)/8,0))</f>
        <v/>
      </c>
    </row>
    <row r="6201">
      <c r="A6201" s="6" t="inlineStr">
        <is>
          <t>2013-03-16</t>
        </is>
      </c>
      <c r="B6201" s="6" t="n">
        <v>7</v>
      </c>
      <c r="C6201" s="6" t="n">
        <v>0.58618</v>
      </c>
      <c r="D6201" s="6" t="n">
        <v>0.03155</v>
      </c>
      <c r="E6201" s="6">
        <f>C6201*sel_scale</f>
        <v/>
      </c>
      <c r="F6201" s="6">
        <f>IF(AND(B6201&gt;=10,B6201&lt;=14),sel_ev_daily*sel_dayshare/5,IF(OR(B6201&gt;=22,B6201&lt;=5),sel_ev_daily*(1-sel_dayshare)/8,0))</f>
        <v/>
      </c>
    </row>
    <row r="6202">
      <c r="A6202" s="6" t="inlineStr">
        <is>
          <t>2013-03-16</t>
        </is>
      </c>
      <c r="B6202" s="6" t="n">
        <v>8</v>
      </c>
      <c r="C6202" s="6" t="n">
        <v>0.64212</v>
      </c>
      <c r="D6202" s="6" t="n">
        <v>0.1671</v>
      </c>
      <c r="E6202" s="6">
        <f>C6202*sel_scale</f>
        <v/>
      </c>
      <c r="F6202" s="6">
        <f>IF(AND(B6202&gt;=10,B6202&lt;=14),sel_ev_daily*sel_dayshare/5,IF(OR(B6202&gt;=22,B6202&lt;=5),sel_ev_daily*(1-sel_dayshare)/8,0))</f>
        <v/>
      </c>
    </row>
    <row r="6203">
      <c r="A6203" s="6" t="inlineStr">
        <is>
          <t>2013-03-16</t>
        </is>
      </c>
      <c r="B6203" s="6" t="n">
        <v>9</v>
      </c>
      <c r="C6203" s="6" t="n">
        <v>0.65137</v>
      </c>
      <c r="D6203" s="6" t="n">
        <v>0.35778</v>
      </c>
      <c r="E6203" s="6">
        <f>C6203*sel_scale</f>
        <v/>
      </c>
      <c r="F6203" s="6">
        <f>IF(AND(B6203&gt;=10,B6203&lt;=14),sel_ev_daily*sel_dayshare/5,IF(OR(B6203&gt;=22,B6203&lt;=5),sel_ev_daily*(1-sel_dayshare)/8,0))</f>
        <v/>
      </c>
    </row>
    <row r="6204">
      <c r="A6204" s="6" t="inlineStr">
        <is>
          <t>2013-03-16</t>
        </is>
      </c>
      <c r="B6204" s="6" t="n">
        <v>10</v>
      </c>
      <c r="C6204" s="6" t="n">
        <v>0.63348</v>
      </c>
      <c r="D6204" s="6" t="n">
        <v>0.44199</v>
      </c>
      <c r="E6204" s="6">
        <f>C6204*sel_scale</f>
        <v/>
      </c>
      <c r="F6204" s="6">
        <f>IF(AND(B6204&gt;=10,B6204&lt;=14),sel_ev_daily*sel_dayshare/5,IF(OR(B6204&gt;=22,B6204&lt;=5),sel_ev_daily*(1-sel_dayshare)/8,0))</f>
        <v/>
      </c>
    </row>
    <row r="6205">
      <c r="A6205" s="6" t="inlineStr">
        <is>
          <t>2013-03-16</t>
        </is>
      </c>
      <c r="B6205" s="6" t="n">
        <v>11</v>
      </c>
      <c r="C6205" s="6" t="n">
        <v>0.65977</v>
      </c>
      <c r="D6205" s="6" t="n">
        <v>0.5733</v>
      </c>
      <c r="E6205" s="6">
        <f>C6205*sel_scale</f>
        <v/>
      </c>
      <c r="F6205" s="6">
        <f>IF(AND(B6205&gt;=10,B6205&lt;=14),sel_ev_daily*sel_dayshare/5,IF(OR(B6205&gt;=22,B6205&lt;=5),sel_ev_daily*(1-sel_dayshare)/8,0))</f>
        <v/>
      </c>
    </row>
    <row r="6206">
      <c r="A6206" s="6" t="inlineStr">
        <is>
          <t>2013-03-16</t>
        </is>
      </c>
      <c r="B6206" s="6" t="n">
        <v>12</v>
      </c>
      <c r="C6206" s="6" t="n">
        <v>0.7011500000000001</v>
      </c>
      <c r="D6206" s="6" t="n">
        <v>0.69375</v>
      </c>
      <c r="E6206" s="6">
        <f>C6206*sel_scale</f>
        <v/>
      </c>
      <c r="F6206" s="6">
        <f>IF(AND(B6206&gt;=10,B6206&lt;=14),sel_ev_daily*sel_dayshare/5,IF(OR(B6206&gt;=22,B6206&lt;=5),sel_ev_daily*(1-sel_dayshare)/8,0))</f>
        <v/>
      </c>
    </row>
    <row r="6207">
      <c r="A6207" s="6" t="inlineStr">
        <is>
          <t>2013-03-16</t>
        </is>
      </c>
      <c r="B6207" s="6" t="n">
        <v>13</v>
      </c>
      <c r="C6207" s="6" t="n">
        <v>0.65301</v>
      </c>
      <c r="D6207" s="6" t="n">
        <v>0.7020999999999999</v>
      </c>
      <c r="E6207" s="6">
        <f>C6207*sel_scale</f>
        <v/>
      </c>
      <c r="F6207" s="6">
        <f>IF(AND(B6207&gt;=10,B6207&lt;=14),sel_ev_daily*sel_dayshare/5,IF(OR(B6207&gt;=22,B6207&lt;=5),sel_ev_daily*(1-sel_dayshare)/8,0))</f>
        <v/>
      </c>
    </row>
    <row r="6208">
      <c r="A6208" s="6" t="inlineStr">
        <is>
          <t>2013-03-16</t>
        </is>
      </c>
      <c r="B6208" s="6" t="n">
        <v>14</v>
      </c>
      <c r="C6208" s="6" t="n">
        <v>0.68099</v>
      </c>
      <c r="D6208" s="6" t="n">
        <v>0.65384</v>
      </c>
      <c r="E6208" s="6">
        <f>C6208*sel_scale</f>
        <v/>
      </c>
      <c r="F6208" s="6">
        <f>IF(AND(B6208&gt;=10,B6208&lt;=14),sel_ev_daily*sel_dayshare/5,IF(OR(B6208&gt;=22,B6208&lt;=5),sel_ev_daily*(1-sel_dayshare)/8,0))</f>
        <v/>
      </c>
    </row>
    <row r="6209">
      <c r="A6209" s="6" t="inlineStr">
        <is>
          <t>2013-03-16</t>
        </is>
      </c>
      <c r="B6209" s="6" t="n">
        <v>15</v>
      </c>
      <c r="C6209" s="6" t="n">
        <v>0.73469</v>
      </c>
      <c r="D6209" s="6" t="n">
        <v>0.5353</v>
      </c>
      <c r="E6209" s="6">
        <f>C6209*sel_scale</f>
        <v/>
      </c>
      <c r="F6209" s="6">
        <f>IF(AND(B6209&gt;=10,B6209&lt;=14),sel_ev_daily*sel_dayshare/5,IF(OR(B6209&gt;=22,B6209&lt;=5),sel_ev_daily*(1-sel_dayshare)/8,0))</f>
        <v/>
      </c>
    </row>
    <row r="6210">
      <c r="A6210" s="6" t="inlineStr">
        <is>
          <t>2013-03-16</t>
        </is>
      </c>
      <c r="B6210" s="6" t="n">
        <v>16</v>
      </c>
      <c r="C6210" s="6" t="n">
        <v>0.74249</v>
      </c>
      <c r="D6210" s="6" t="n">
        <v>0.3652</v>
      </c>
      <c r="E6210" s="6">
        <f>C6210*sel_scale</f>
        <v/>
      </c>
      <c r="F6210" s="6">
        <f>IF(AND(B6210&gt;=10,B6210&lt;=14),sel_ev_daily*sel_dayshare/5,IF(OR(B6210&gt;=22,B6210&lt;=5),sel_ev_daily*(1-sel_dayshare)/8,0))</f>
        <v/>
      </c>
    </row>
    <row r="6211">
      <c r="A6211" s="6" t="inlineStr">
        <is>
          <t>2013-03-16</t>
        </is>
      </c>
      <c r="B6211" s="6" t="n">
        <v>17</v>
      </c>
      <c r="C6211" s="6" t="n">
        <v>0.8267099999999999</v>
      </c>
      <c r="D6211" s="6" t="n">
        <v>0.17019</v>
      </c>
      <c r="E6211" s="6">
        <f>C6211*sel_scale</f>
        <v/>
      </c>
      <c r="F6211" s="6">
        <f>IF(AND(B6211&gt;=10,B6211&lt;=14),sel_ev_daily*sel_dayshare/5,IF(OR(B6211&gt;=22,B6211&lt;=5),sel_ev_daily*(1-sel_dayshare)/8,0))</f>
        <v/>
      </c>
    </row>
    <row r="6212">
      <c r="A6212" s="6" t="inlineStr">
        <is>
          <t>2013-03-16</t>
        </is>
      </c>
      <c r="B6212" s="6" t="n">
        <v>18</v>
      </c>
      <c r="C6212" s="6" t="n">
        <v>0.87321</v>
      </c>
      <c r="D6212" s="6" t="n">
        <v>0.03351</v>
      </c>
      <c r="E6212" s="6">
        <f>C6212*sel_scale</f>
        <v/>
      </c>
      <c r="F6212" s="6">
        <f>IF(AND(B6212&gt;=10,B6212&lt;=14),sel_ev_daily*sel_dayshare/5,IF(OR(B6212&gt;=22,B6212&lt;=5),sel_ev_daily*(1-sel_dayshare)/8,0))</f>
        <v/>
      </c>
    </row>
    <row r="6213">
      <c r="A6213" s="6" t="inlineStr">
        <is>
          <t>2013-03-16</t>
        </is>
      </c>
      <c r="B6213" s="6" t="n">
        <v>19</v>
      </c>
      <c r="C6213" s="6" t="n">
        <v>0.8614000000000001</v>
      </c>
      <c r="D6213" s="6" t="n">
        <v>9.000000000000001e-05</v>
      </c>
      <c r="E6213" s="6">
        <f>C6213*sel_scale</f>
        <v/>
      </c>
      <c r="F6213" s="6">
        <f>IF(AND(B6213&gt;=10,B6213&lt;=14),sel_ev_daily*sel_dayshare/5,IF(OR(B6213&gt;=22,B6213&lt;=5),sel_ev_daily*(1-sel_dayshare)/8,0))</f>
        <v/>
      </c>
    </row>
    <row r="6214">
      <c r="A6214" s="6" t="inlineStr">
        <is>
          <t>2013-03-16</t>
        </is>
      </c>
      <c r="B6214" s="6" t="n">
        <v>20</v>
      </c>
      <c r="C6214" s="6" t="n">
        <v>0.82647</v>
      </c>
      <c r="D6214" s="6" t="n">
        <v>9.000000000000001e-05</v>
      </c>
      <c r="E6214" s="6">
        <f>C6214*sel_scale</f>
        <v/>
      </c>
      <c r="F6214" s="6">
        <f>IF(AND(B6214&gt;=10,B6214&lt;=14),sel_ev_daily*sel_dayshare/5,IF(OR(B6214&gt;=22,B6214&lt;=5),sel_ev_daily*(1-sel_dayshare)/8,0))</f>
        <v/>
      </c>
    </row>
    <row r="6215">
      <c r="A6215" s="6" t="inlineStr">
        <is>
          <t>2013-03-16</t>
        </is>
      </c>
      <c r="B6215" s="6" t="n">
        <v>21</v>
      </c>
      <c r="C6215" s="6" t="n">
        <v>0.74298</v>
      </c>
      <c r="D6215" s="6" t="n">
        <v>0.00012</v>
      </c>
      <c r="E6215" s="6">
        <f>C6215*sel_scale</f>
        <v/>
      </c>
      <c r="F6215" s="6">
        <f>IF(AND(B6215&gt;=10,B6215&lt;=14),sel_ev_daily*sel_dayshare/5,IF(OR(B6215&gt;=22,B6215&lt;=5),sel_ev_daily*(1-sel_dayshare)/8,0))</f>
        <v/>
      </c>
    </row>
    <row r="6216">
      <c r="A6216" s="6" t="inlineStr">
        <is>
          <t>2013-03-16</t>
        </is>
      </c>
      <c r="B6216" s="6" t="n">
        <v>22</v>
      </c>
      <c r="C6216" s="6" t="n">
        <v>0.77319</v>
      </c>
      <c r="D6216" s="6" t="n">
        <v>6.999999999999999e-05</v>
      </c>
      <c r="E6216" s="6">
        <f>C6216*sel_scale</f>
        <v/>
      </c>
      <c r="F6216" s="6">
        <f>IF(AND(B6216&gt;=10,B6216&lt;=14),sel_ev_daily*sel_dayshare/5,IF(OR(B6216&gt;=22,B6216&lt;=5),sel_ev_daily*(1-sel_dayshare)/8,0))</f>
        <v/>
      </c>
    </row>
    <row r="6217">
      <c r="A6217" s="6" t="inlineStr">
        <is>
          <t>2013-03-16</t>
        </is>
      </c>
      <c r="B6217" s="6" t="n">
        <v>23</v>
      </c>
      <c r="C6217" s="6" t="n">
        <v>0.72842</v>
      </c>
      <c r="D6217" s="6" t="n">
        <v>0.00014</v>
      </c>
      <c r="E6217" s="6">
        <f>C6217*sel_scale</f>
        <v/>
      </c>
      <c r="F6217" s="6">
        <f>IF(AND(B6217&gt;=10,B6217&lt;=14),sel_ev_daily*sel_dayshare/5,IF(OR(B6217&gt;=22,B6217&lt;=5),sel_ev_daily*(1-sel_dayshare)/8,0))</f>
        <v/>
      </c>
    </row>
    <row r="6218">
      <c r="A6218" s="6" t="inlineStr">
        <is>
          <t>2013-03-17</t>
        </is>
      </c>
      <c r="B6218" s="6" t="n">
        <v>0</v>
      </c>
      <c r="C6218" s="6" t="n">
        <v>0.7561</v>
      </c>
      <c r="D6218" s="6" t="n">
        <v>8.000000000000001e-05</v>
      </c>
      <c r="E6218" s="6">
        <f>C6218*sel_scale</f>
        <v/>
      </c>
      <c r="F6218" s="6">
        <f>IF(AND(B6218&gt;=10,B6218&lt;=14),sel_ev_daily*sel_dayshare/5,IF(OR(B6218&gt;=22,B6218&lt;=5),sel_ev_daily*(1-sel_dayshare)/8,0))</f>
        <v/>
      </c>
    </row>
    <row r="6219">
      <c r="A6219" s="6" t="inlineStr">
        <is>
          <t>2013-03-17</t>
        </is>
      </c>
      <c r="B6219" s="6" t="n">
        <v>1</v>
      </c>
      <c r="C6219" s="6" t="n">
        <v>0.74541</v>
      </c>
      <c r="D6219" s="6" t="n">
        <v>9.000000000000001e-05</v>
      </c>
      <c r="E6219" s="6">
        <f>C6219*sel_scale</f>
        <v/>
      </c>
      <c r="F6219" s="6">
        <f>IF(AND(B6219&gt;=10,B6219&lt;=14),sel_ev_daily*sel_dayshare/5,IF(OR(B6219&gt;=22,B6219&lt;=5),sel_ev_daily*(1-sel_dayshare)/8,0))</f>
        <v/>
      </c>
    </row>
    <row r="6220">
      <c r="A6220" s="6" t="inlineStr">
        <is>
          <t>2013-03-17</t>
        </is>
      </c>
      <c r="B6220" s="6" t="n">
        <v>2</v>
      </c>
      <c r="C6220" s="6" t="n">
        <v>0.53572</v>
      </c>
      <c r="D6220" s="6" t="n">
        <v>4e-05</v>
      </c>
      <c r="E6220" s="6">
        <f>C6220*sel_scale</f>
        <v/>
      </c>
      <c r="F6220" s="6">
        <f>IF(AND(B6220&gt;=10,B6220&lt;=14),sel_ev_daily*sel_dayshare/5,IF(OR(B6220&gt;=22,B6220&lt;=5),sel_ev_daily*(1-sel_dayshare)/8,0))</f>
        <v/>
      </c>
    </row>
    <row r="6221">
      <c r="A6221" s="6" t="inlineStr">
        <is>
          <t>2013-03-17</t>
        </is>
      </c>
      <c r="B6221" s="6" t="n">
        <v>3</v>
      </c>
      <c r="C6221" s="6" t="n">
        <v>0.42406</v>
      </c>
      <c r="D6221" s="6" t="n">
        <v>6.999999999999999e-05</v>
      </c>
      <c r="E6221" s="6">
        <f>C6221*sel_scale</f>
        <v/>
      </c>
      <c r="F6221" s="6">
        <f>IF(AND(B6221&gt;=10,B6221&lt;=14),sel_ev_daily*sel_dayshare/5,IF(OR(B6221&gt;=22,B6221&lt;=5),sel_ev_daily*(1-sel_dayshare)/8,0))</f>
        <v/>
      </c>
    </row>
    <row r="6222">
      <c r="A6222" s="6" t="inlineStr">
        <is>
          <t>2013-03-17</t>
        </is>
      </c>
      <c r="B6222" s="6" t="n">
        <v>4</v>
      </c>
      <c r="C6222" s="6" t="n">
        <v>0.42503</v>
      </c>
      <c r="D6222" s="6" t="n">
        <v>8.000000000000001e-05</v>
      </c>
      <c r="E6222" s="6">
        <f>C6222*sel_scale</f>
        <v/>
      </c>
      <c r="F6222" s="6">
        <f>IF(AND(B6222&gt;=10,B6222&lt;=14),sel_ev_daily*sel_dayshare/5,IF(OR(B6222&gt;=22,B6222&lt;=5),sel_ev_daily*(1-sel_dayshare)/8,0))</f>
        <v/>
      </c>
    </row>
    <row r="6223">
      <c r="A6223" s="6" t="inlineStr">
        <is>
          <t>2013-03-17</t>
        </is>
      </c>
      <c r="B6223" s="6" t="n">
        <v>5</v>
      </c>
      <c r="C6223" s="6" t="n">
        <v>0.40506</v>
      </c>
      <c r="D6223" s="6" t="n">
        <v>6e-05</v>
      </c>
      <c r="E6223" s="6">
        <f>C6223*sel_scale</f>
        <v/>
      </c>
      <c r="F6223" s="6">
        <f>IF(AND(B6223&gt;=10,B6223&lt;=14),sel_ev_daily*sel_dayshare/5,IF(OR(B6223&gt;=22,B6223&lt;=5),sel_ev_daily*(1-sel_dayshare)/8,0))</f>
        <v/>
      </c>
    </row>
    <row r="6224">
      <c r="A6224" s="6" t="inlineStr">
        <is>
          <t>2013-03-17</t>
        </is>
      </c>
      <c r="B6224" s="6" t="n">
        <v>6</v>
      </c>
      <c r="C6224" s="6" t="n">
        <v>0.4561</v>
      </c>
      <c r="D6224" s="6" t="n">
        <v>3e-05</v>
      </c>
      <c r="E6224" s="6">
        <f>C6224*sel_scale</f>
        <v/>
      </c>
      <c r="F6224" s="6">
        <f>IF(AND(B6224&gt;=10,B6224&lt;=14),sel_ev_daily*sel_dayshare/5,IF(OR(B6224&gt;=22,B6224&lt;=5),sel_ev_daily*(1-sel_dayshare)/8,0))</f>
        <v/>
      </c>
    </row>
    <row r="6225">
      <c r="A6225" s="6" t="inlineStr">
        <is>
          <t>2013-03-17</t>
        </is>
      </c>
      <c r="B6225" s="6" t="n">
        <v>7</v>
      </c>
      <c r="C6225" s="6" t="n">
        <v>0.4983</v>
      </c>
      <c r="D6225" s="6" t="n">
        <v>0.02268</v>
      </c>
      <c r="E6225" s="6">
        <f>C6225*sel_scale</f>
        <v/>
      </c>
      <c r="F6225" s="6">
        <f>IF(AND(B6225&gt;=10,B6225&lt;=14),sel_ev_daily*sel_dayshare/5,IF(OR(B6225&gt;=22,B6225&lt;=5),sel_ev_daily*(1-sel_dayshare)/8,0))</f>
        <v/>
      </c>
    </row>
    <row r="6226">
      <c r="A6226" s="6" t="inlineStr">
        <is>
          <t>2013-03-17</t>
        </is>
      </c>
      <c r="B6226" s="6" t="n">
        <v>8</v>
      </c>
      <c r="C6226" s="6" t="n">
        <v>0.60899</v>
      </c>
      <c r="D6226" s="6" t="n">
        <v>0.13154</v>
      </c>
      <c r="E6226" s="6">
        <f>C6226*sel_scale</f>
        <v/>
      </c>
      <c r="F6226" s="6">
        <f>IF(AND(B6226&gt;=10,B6226&lt;=14),sel_ev_daily*sel_dayshare/5,IF(OR(B6226&gt;=22,B6226&lt;=5),sel_ev_daily*(1-sel_dayshare)/8,0))</f>
        <v/>
      </c>
    </row>
    <row r="6227">
      <c r="A6227" s="6" t="inlineStr">
        <is>
          <t>2013-03-17</t>
        </is>
      </c>
      <c r="B6227" s="6" t="n">
        <v>9</v>
      </c>
      <c r="C6227" s="6" t="n">
        <v>0.63437</v>
      </c>
      <c r="D6227" s="6" t="n">
        <v>0.30744</v>
      </c>
      <c r="E6227" s="6">
        <f>C6227*sel_scale</f>
        <v/>
      </c>
      <c r="F6227" s="6">
        <f>IF(AND(B6227&gt;=10,B6227&lt;=14),sel_ev_daily*sel_dayshare/5,IF(OR(B6227&gt;=22,B6227&lt;=5),sel_ev_daily*(1-sel_dayshare)/8,0))</f>
        <v/>
      </c>
    </row>
    <row r="6228">
      <c r="A6228" s="6" t="inlineStr">
        <is>
          <t>2013-03-17</t>
        </is>
      </c>
      <c r="B6228" s="6" t="n">
        <v>10</v>
      </c>
      <c r="C6228" s="6" t="n">
        <v>0.6397</v>
      </c>
      <c r="D6228" s="6" t="n">
        <v>0.5261400000000001</v>
      </c>
      <c r="E6228" s="6">
        <f>C6228*sel_scale</f>
        <v/>
      </c>
      <c r="F6228" s="6">
        <f>IF(AND(B6228&gt;=10,B6228&lt;=14),sel_ev_daily*sel_dayshare/5,IF(OR(B6228&gt;=22,B6228&lt;=5),sel_ev_daily*(1-sel_dayshare)/8,0))</f>
        <v/>
      </c>
    </row>
    <row r="6229">
      <c r="A6229" s="6" t="inlineStr">
        <is>
          <t>2013-03-17</t>
        </is>
      </c>
      <c r="B6229" s="6" t="n">
        <v>11</v>
      </c>
      <c r="C6229" s="6" t="n">
        <v>0.61712</v>
      </c>
      <c r="D6229" s="6" t="n">
        <v>0.64784</v>
      </c>
      <c r="E6229" s="6">
        <f>C6229*sel_scale</f>
        <v/>
      </c>
      <c r="F6229" s="6">
        <f>IF(AND(B6229&gt;=10,B6229&lt;=14),sel_ev_daily*sel_dayshare/5,IF(OR(B6229&gt;=22,B6229&lt;=5),sel_ev_daily*(1-sel_dayshare)/8,0))</f>
        <v/>
      </c>
    </row>
    <row r="6230">
      <c r="A6230" s="6" t="inlineStr">
        <is>
          <t>2013-03-17</t>
        </is>
      </c>
      <c r="B6230" s="6" t="n">
        <v>12</v>
      </c>
      <c r="C6230" s="6" t="n">
        <v>0.60102</v>
      </c>
      <c r="D6230" s="6" t="n">
        <v>0.72907</v>
      </c>
      <c r="E6230" s="6">
        <f>C6230*sel_scale</f>
        <v/>
      </c>
      <c r="F6230" s="6">
        <f>IF(AND(B6230&gt;=10,B6230&lt;=14),sel_ev_daily*sel_dayshare/5,IF(OR(B6230&gt;=22,B6230&lt;=5),sel_ev_daily*(1-sel_dayshare)/8,0))</f>
        <v/>
      </c>
    </row>
    <row r="6231">
      <c r="A6231" s="6" t="inlineStr">
        <is>
          <t>2013-03-17</t>
        </is>
      </c>
      <c r="B6231" s="6" t="n">
        <v>13</v>
      </c>
      <c r="C6231" s="6" t="n">
        <v>0.61592</v>
      </c>
      <c r="D6231" s="6" t="n">
        <v>0.74582</v>
      </c>
      <c r="E6231" s="6">
        <f>C6231*sel_scale</f>
        <v/>
      </c>
      <c r="F6231" s="6">
        <f>IF(AND(B6231&gt;=10,B6231&lt;=14),sel_ev_daily*sel_dayshare/5,IF(OR(B6231&gt;=22,B6231&lt;=5),sel_ev_daily*(1-sel_dayshare)/8,0))</f>
        <v/>
      </c>
    </row>
    <row r="6232">
      <c r="A6232" s="6" t="inlineStr">
        <is>
          <t>2013-03-17</t>
        </is>
      </c>
      <c r="B6232" s="6" t="n">
        <v>14</v>
      </c>
      <c r="C6232" s="6" t="n">
        <v>0.60884</v>
      </c>
      <c r="D6232" s="6" t="n">
        <v>0.69485</v>
      </c>
      <c r="E6232" s="6">
        <f>C6232*sel_scale</f>
        <v/>
      </c>
      <c r="F6232" s="6">
        <f>IF(AND(B6232&gt;=10,B6232&lt;=14),sel_ev_daily*sel_dayshare/5,IF(OR(B6232&gt;=22,B6232&lt;=5),sel_ev_daily*(1-sel_dayshare)/8,0))</f>
        <v/>
      </c>
    </row>
    <row r="6233">
      <c r="A6233" s="6" t="inlineStr">
        <is>
          <t>2013-03-17</t>
        </is>
      </c>
      <c r="B6233" s="6" t="n">
        <v>15</v>
      </c>
      <c r="C6233" s="6" t="n">
        <v>0.63917</v>
      </c>
      <c r="D6233" s="6" t="n">
        <v>0.60117</v>
      </c>
      <c r="E6233" s="6">
        <f>C6233*sel_scale</f>
        <v/>
      </c>
      <c r="F6233" s="6">
        <f>IF(AND(B6233&gt;=10,B6233&lt;=14),sel_ev_daily*sel_dayshare/5,IF(OR(B6233&gt;=22,B6233&lt;=5),sel_ev_daily*(1-sel_dayshare)/8,0))</f>
        <v/>
      </c>
    </row>
    <row r="6234">
      <c r="A6234" s="6" t="inlineStr">
        <is>
          <t>2013-03-17</t>
        </is>
      </c>
      <c r="B6234" s="6" t="n">
        <v>16</v>
      </c>
      <c r="C6234" s="6" t="n">
        <v>0.63058</v>
      </c>
      <c r="D6234" s="6" t="n">
        <v>0.41813</v>
      </c>
      <c r="E6234" s="6">
        <f>C6234*sel_scale</f>
        <v/>
      </c>
      <c r="F6234" s="6">
        <f>IF(AND(B6234&gt;=10,B6234&lt;=14),sel_ev_daily*sel_dayshare/5,IF(OR(B6234&gt;=22,B6234&lt;=5),sel_ev_daily*(1-sel_dayshare)/8,0))</f>
        <v/>
      </c>
    </row>
    <row r="6235">
      <c r="A6235" s="6" t="inlineStr">
        <is>
          <t>2013-03-17</t>
        </is>
      </c>
      <c r="B6235" s="6" t="n">
        <v>17</v>
      </c>
      <c r="C6235" s="6" t="n">
        <v>0.75961</v>
      </c>
      <c r="D6235" s="6" t="n">
        <v>0.19591</v>
      </c>
      <c r="E6235" s="6">
        <f>C6235*sel_scale</f>
        <v/>
      </c>
      <c r="F6235" s="6">
        <f>IF(AND(B6235&gt;=10,B6235&lt;=14),sel_ev_daily*sel_dayshare/5,IF(OR(B6235&gt;=22,B6235&lt;=5),sel_ev_daily*(1-sel_dayshare)/8,0))</f>
        <v/>
      </c>
    </row>
    <row r="6236">
      <c r="A6236" s="6" t="inlineStr">
        <is>
          <t>2013-03-17</t>
        </is>
      </c>
      <c r="B6236" s="6" t="n">
        <v>18</v>
      </c>
      <c r="C6236" s="6" t="n">
        <v>0.79723</v>
      </c>
      <c r="D6236" s="6" t="n">
        <v>0.03591</v>
      </c>
      <c r="E6236" s="6">
        <f>C6236*sel_scale</f>
        <v/>
      </c>
      <c r="F6236" s="6">
        <f>IF(AND(B6236&gt;=10,B6236&lt;=14),sel_ev_daily*sel_dayshare/5,IF(OR(B6236&gt;=22,B6236&lt;=5),sel_ev_daily*(1-sel_dayshare)/8,0))</f>
        <v/>
      </c>
    </row>
    <row r="6237">
      <c r="A6237" s="6" t="inlineStr">
        <is>
          <t>2013-03-17</t>
        </is>
      </c>
      <c r="B6237" s="6" t="n">
        <v>19</v>
      </c>
      <c r="C6237" s="6" t="n">
        <v>0.81479</v>
      </c>
      <c r="D6237" s="6" t="n">
        <v>8.000000000000001e-05</v>
      </c>
      <c r="E6237" s="6">
        <f>C6237*sel_scale</f>
        <v/>
      </c>
      <c r="F6237" s="6">
        <f>IF(AND(B6237&gt;=10,B6237&lt;=14),sel_ev_daily*sel_dayshare/5,IF(OR(B6237&gt;=22,B6237&lt;=5),sel_ev_daily*(1-sel_dayshare)/8,0))</f>
        <v/>
      </c>
    </row>
    <row r="6238">
      <c r="A6238" s="6" t="inlineStr">
        <is>
          <t>2013-03-17</t>
        </is>
      </c>
      <c r="B6238" s="6" t="n">
        <v>20</v>
      </c>
      <c r="C6238" s="6" t="n">
        <v>0.8114</v>
      </c>
      <c r="D6238" s="6" t="n">
        <v>0.00011</v>
      </c>
      <c r="E6238" s="6">
        <f>C6238*sel_scale</f>
        <v/>
      </c>
      <c r="F6238" s="6">
        <f>IF(AND(B6238&gt;=10,B6238&lt;=14),sel_ev_daily*sel_dayshare/5,IF(OR(B6238&gt;=22,B6238&lt;=5),sel_ev_daily*(1-sel_dayshare)/8,0))</f>
        <v/>
      </c>
    </row>
    <row r="6239">
      <c r="A6239" s="6" t="inlineStr">
        <is>
          <t>2013-03-17</t>
        </is>
      </c>
      <c r="B6239" s="6" t="n">
        <v>21</v>
      </c>
      <c r="C6239" s="6" t="n">
        <v>0.71351</v>
      </c>
      <c r="D6239" s="6" t="n">
        <v>0.00012</v>
      </c>
      <c r="E6239" s="6">
        <f>C6239*sel_scale</f>
        <v/>
      </c>
      <c r="F6239" s="6">
        <f>IF(AND(B6239&gt;=10,B6239&lt;=14),sel_ev_daily*sel_dayshare/5,IF(OR(B6239&gt;=22,B6239&lt;=5),sel_ev_daily*(1-sel_dayshare)/8,0))</f>
        <v/>
      </c>
    </row>
    <row r="6240">
      <c r="A6240" s="6" t="inlineStr">
        <is>
          <t>2013-03-17</t>
        </is>
      </c>
      <c r="B6240" s="6" t="n">
        <v>22</v>
      </c>
      <c r="C6240" s="6" t="n">
        <v>0.70484</v>
      </c>
      <c r="D6240" s="6" t="n">
        <v>9.000000000000001e-05</v>
      </c>
      <c r="E6240" s="6">
        <f>C6240*sel_scale</f>
        <v/>
      </c>
      <c r="F6240" s="6">
        <f>IF(AND(B6240&gt;=10,B6240&lt;=14),sel_ev_daily*sel_dayshare/5,IF(OR(B6240&gt;=22,B6240&lt;=5),sel_ev_daily*(1-sel_dayshare)/8,0))</f>
        <v/>
      </c>
    </row>
    <row r="6241">
      <c r="A6241" s="6" t="inlineStr">
        <is>
          <t>2013-03-17</t>
        </is>
      </c>
      <c r="B6241" s="6" t="n">
        <v>23</v>
      </c>
      <c r="C6241" s="6" t="n">
        <v>0.5962</v>
      </c>
      <c r="D6241" s="6" t="n">
        <v>8.000000000000001e-05</v>
      </c>
      <c r="E6241" s="6">
        <f>C6241*sel_scale</f>
        <v/>
      </c>
      <c r="F6241" s="6">
        <f>IF(AND(B6241&gt;=10,B6241&lt;=14),sel_ev_daily*sel_dayshare/5,IF(OR(B6241&gt;=22,B6241&lt;=5),sel_ev_daily*(1-sel_dayshare)/8,0))</f>
        <v/>
      </c>
    </row>
    <row r="6242">
      <c r="A6242" s="6" t="inlineStr">
        <is>
          <t>2013-03-18</t>
        </is>
      </c>
      <c r="B6242" s="6" t="n">
        <v>0</v>
      </c>
      <c r="C6242" s="6" t="n">
        <v>0.70231</v>
      </c>
      <c r="D6242" s="6" t="n">
        <v>6e-05</v>
      </c>
      <c r="E6242" s="6">
        <f>C6242*sel_scale</f>
        <v/>
      </c>
      <c r="F6242" s="6">
        <f>IF(AND(B6242&gt;=10,B6242&lt;=14),sel_ev_daily*sel_dayshare/5,IF(OR(B6242&gt;=22,B6242&lt;=5),sel_ev_daily*(1-sel_dayshare)/8,0))</f>
        <v/>
      </c>
    </row>
    <row r="6243">
      <c r="A6243" s="6" t="inlineStr">
        <is>
          <t>2013-03-18</t>
        </is>
      </c>
      <c r="B6243" s="6" t="n">
        <v>1</v>
      </c>
      <c r="C6243" s="6" t="n">
        <v>0.68603</v>
      </c>
      <c r="D6243" s="6" t="n">
        <v>6.999999999999999e-05</v>
      </c>
      <c r="E6243" s="6">
        <f>C6243*sel_scale</f>
        <v/>
      </c>
      <c r="F6243" s="6">
        <f>IF(AND(B6243&gt;=10,B6243&lt;=14),sel_ev_daily*sel_dayshare/5,IF(OR(B6243&gt;=22,B6243&lt;=5),sel_ev_daily*(1-sel_dayshare)/8,0))</f>
        <v/>
      </c>
    </row>
    <row r="6244">
      <c r="A6244" s="6" t="inlineStr">
        <is>
          <t>2013-03-18</t>
        </is>
      </c>
      <c r="B6244" s="6" t="n">
        <v>2</v>
      </c>
      <c r="C6244" s="6" t="n">
        <v>0.5083800000000001</v>
      </c>
      <c r="D6244" s="6" t="n">
        <v>3e-05</v>
      </c>
      <c r="E6244" s="6">
        <f>C6244*sel_scale</f>
        <v/>
      </c>
      <c r="F6244" s="6">
        <f>IF(AND(B6244&gt;=10,B6244&lt;=14),sel_ev_daily*sel_dayshare/5,IF(OR(B6244&gt;=22,B6244&lt;=5),sel_ev_daily*(1-sel_dayshare)/8,0))</f>
        <v/>
      </c>
    </row>
    <row r="6245">
      <c r="A6245" s="6" t="inlineStr">
        <is>
          <t>2013-03-18</t>
        </is>
      </c>
      <c r="B6245" s="6" t="n">
        <v>3</v>
      </c>
      <c r="C6245" s="6" t="n">
        <v>0.37775</v>
      </c>
      <c r="D6245" s="6" t="n">
        <v>6.999999999999999e-05</v>
      </c>
      <c r="E6245" s="6">
        <f>C6245*sel_scale</f>
        <v/>
      </c>
      <c r="F6245" s="6">
        <f>IF(AND(B6245&gt;=10,B6245&lt;=14),sel_ev_daily*sel_dayshare/5,IF(OR(B6245&gt;=22,B6245&lt;=5),sel_ev_daily*(1-sel_dayshare)/8,0))</f>
        <v/>
      </c>
    </row>
    <row r="6246">
      <c r="A6246" s="6" t="inlineStr">
        <is>
          <t>2013-03-18</t>
        </is>
      </c>
      <c r="B6246" s="6" t="n">
        <v>4</v>
      </c>
      <c r="C6246" s="6" t="n">
        <v>0.39449</v>
      </c>
      <c r="D6246" s="6" t="n">
        <v>4e-05</v>
      </c>
      <c r="E6246" s="6">
        <f>C6246*sel_scale</f>
        <v/>
      </c>
      <c r="F6246" s="6">
        <f>IF(AND(B6246&gt;=10,B6246&lt;=14),sel_ev_daily*sel_dayshare/5,IF(OR(B6246&gt;=22,B6246&lt;=5),sel_ev_daily*(1-sel_dayshare)/8,0))</f>
        <v/>
      </c>
    </row>
    <row r="6247">
      <c r="A6247" s="6" t="inlineStr">
        <is>
          <t>2013-03-18</t>
        </is>
      </c>
      <c r="B6247" s="6" t="n">
        <v>5</v>
      </c>
      <c r="C6247" s="6" t="n">
        <v>0.42221</v>
      </c>
      <c r="D6247" s="6" t="n">
        <v>0.00013</v>
      </c>
      <c r="E6247" s="6">
        <f>C6247*sel_scale</f>
        <v/>
      </c>
      <c r="F6247" s="6">
        <f>IF(AND(B6247&gt;=10,B6247&lt;=14),sel_ev_daily*sel_dayshare/5,IF(OR(B6247&gt;=22,B6247&lt;=5),sel_ev_daily*(1-sel_dayshare)/8,0))</f>
        <v/>
      </c>
    </row>
    <row r="6248">
      <c r="A6248" s="6" t="inlineStr">
        <is>
          <t>2013-03-18</t>
        </is>
      </c>
      <c r="B6248" s="6" t="n">
        <v>6</v>
      </c>
      <c r="C6248" s="6" t="n">
        <v>0.5583</v>
      </c>
      <c r="D6248" s="6" t="n">
        <v>6e-05</v>
      </c>
      <c r="E6248" s="6">
        <f>C6248*sel_scale</f>
        <v/>
      </c>
      <c r="F6248" s="6">
        <f>IF(AND(B6248&gt;=10,B6248&lt;=14),sel_ev_daily*sel_dayshare/5,IF(OR(B6248&gt;=22,B6248&lt;=5),sel_ev_daily*(1-sel_dayshare)/8,0))</f>
        <v/>
      </c>
    </row>
    <row r="6249">
      <c r="A6249" s="6" t="inlineStr">
        <is>
          <t>2013-03-18</t>
        </is>
      </c>
      <c r="B6249" s="6" t="n">
        <v>7</v>
      </c>
      <c r="C6249" s="6" t="n">
        <v>0.6294999999999999</v>
      </c>
      <c r="D6249" s="6" t="n">
        <v>0.02919</v>
      </c>
      <c r="E6249" s="6">
        <f>C6249*sel_scale</f>
        <v/>
      </c>
      <c r="F6249" s="6">
        <f>IF(AND(B6249&gt;=10,B6249&lt;=14),sel_ev_daily*sel_dayshare/5,IF(OR(B6249&gt;=22,B6249&lt;=5),sel_ev_daily*(1-sel_dayshare)/8,0))</f>
        <v/>
      </c>
    </row>
    <row r="6250">
      <c r="A6250" s="6" t="inlineStr">
        <is>
          <t>2013-03-18</t>
        </is>
      </c>
      <c r="B6250" s="6" t="n">
        <v>8</v>
      </c>
      <c r="C6250" s="6" t="n">
        <v>0.55149</v>
      </c>
      <c r="D6250" s="6" t="n">
        <v>0.18389</v>
      </c>
      <c r="E6250" s="6">
        <f>C6250*sel_scale</f>
        <v/>
      </c>
      <c r="F6250" s="6">
        <f>IF(AND(B6250&gt;=10,B6250&lt;=14),sel_ev_daily*sel_dayshare/5,IF(OR(B6250&gt;=22,B6250&lt;=5),sel_ev_daily*(1-sel_dayshare)/8,0))</f>
        <v/>
      </c>
    </row>
    <row r="6251">
      <c r="A6251" s="6" t="inlineStr">
        <is>
          <t>2013-03-18</t>
        </is>
      </c>
      <c r="B6251" s="6" t="n">
        <v>9</v>
      </c>
      <c r="C6251" s="6" t="n">
        <v>0.48332</v>
      </c>
      <c r="D6251" s="6" t="n">
        <v>0.3891</v>
      </c>
      <c r="E6251" s="6">
        <f>C6251*sel_scale</f>
        <v/>
      </c>
      <c r="F6251" s="6">
        <f>IF(AND(B6251&gt;=10,B6251&lt;=14),sel_ev_daily*sel_dayshare/5,IF(OR(B6251&gt;=22,B6251&lt;=5),sel_ev_daily*(1-sel_dayshare)/8,0))</f>
        <v/>
      </c>
    </row>
    <row r="6252">
      <c r="A6252" s="6" t="inlineStr">
        <is>
          <t>2013-03-18</t>
        </is>
      </c>
      <c r="B6252" s="6" t="n">
        <v>10</v>
      </c>
      <c r="C6252" s="6" t="n">
        <v>0.45129</v>
      </c>
      <c r="D6252" s="6" t="n">
        <v>0.56429</v>
      </c>
      <c r="E6252" s="6">
        <f>C6252*sel_scale</f>
        <v/>
      </c>
      <c r="F6252" s="6">
        <f>IF(AND(B6252&gt;=10,B6252&lt;=14),sel_ev_daily*sel_dayshare/5,IF(OR(B6252&gt;=22,B6252&lt;=5),sel_ev_daily*(1-sel_dayshare)/8,0))</f>
        <v/>
      </c>
    </row>
    <row r="6253">
      <c r="A6253" s="6" t="inlineStr">
        <is>
          <t>2013-03-18</t>
        </is>
      </c>
      <c r="B6253" s="6" t="n">
        <v>11</v>
      </c>
      <c r="C6253" s="6" t="n">
        <v>0.46447</v>
      </c>
      <c r="D6253" s="6" t="n">
        <v>0.64652</v>
      </c>
      <c r="E6253" s="6">
        <f>C6253*sel_scale</f>
        <v/>
      </c>
      <c r="F6253" s="6">
        <f>IF(AND(B6253&gt;=10,B6253&lt;=14),sel_ev_daily*sel_dayshare/5,IF(OR(B6253&gt;=22,B6253&lt;=5),sel_ev_daily*(1-sel_dayshare)/8,0))</f>
        <v/>
      </c>
    </row>
    <row r="6254">
      <c r="A6254" s="6" t="inlineStr">
        <is>
          <t>2013-03-18</t>
        </is>
      </c>
      <c r="B6254" s="6" t="n">
        <v>12</v>
      </c>
      <c r="C6254" s="6" t="n">
        <v>0.48618</v>
      </c>
      <c r="D6254" s="6" t="n">
        <v>0.63568</v>
      </c>
      <c r="E6254" s="6">
        <f>C6254*sel_scale</f>
        <v/>
      </c>
      <c r="F6254" s="6">
        <f>IF(AND(B6254&gt;=10,B6254&lt;=14),sel_ev_daily*sel_dayshare/5,IF(OR(B6254&gt;=22,B6254&lt;=5),sel_ev_daily*(1-sel_dayshare)/8,0))</f>
        <v/>
      </c>
    </row>
    <row r="6255">
      <c r="A6255" s="6" t="inlineStr">
        <is>
          <t>2013-03-18</t>
        </is>
      </c>
      <c r="B6255" s="6" t="n">
        <v>13</v>
      </c>
      <c r="C6255" s="6" t="n">
        <v>0.4727</v>
      </c>
      <c r="D6255" s="6" t="n">
        <v>0.62307</v>
      </c>
      <c r="E6255" s="6">
        <f>C6255*sel_scale</f>
        <v/>
      </c>
      <c r="F6255" s="6">
        <f>IF(AND(B6255&gt;=10,B6255&lt;=14),sel_ev_daily*sel_dayshare/5,IF(OR(B6255&gt;=22,B6255&lt;=5),sel_ev_daily*(1-sel_dayshare)/8,0))</f>
        <v/>
      </c>
    </row>
    <row r="6256">
      <c r="A6256" s="6" t="inlineStr">
        <is>
          <t>2013-03-18</t>
        </is>
      </c>
      <c r="B6256" s="6" t="n">
        <v>14</v>
      </c>
      <c r="C6256" s="6" t="n">
        <v>0.47444</v>
      </c>
      <c r="D6256" s="6" t="n">
        <v>0.60807</v>
      </c>
      <c r="E6256" s="6">
        <f>C6256*sel_scale</f>
        <v/>
      </c>
      <c r="F6256" s="6">
        <f>IF(AND(B6256&gt;=10,B6256&lt;=14),sel_ev_daily*sel_dayshare/5,IF(OR(B6256&gt;=22,B6256&lt;=5),sel_ev_daily*(1-sel_dayshare)/8,0))</f>
        <v/>
      </c>
    </row>
    <row r="6257">
      <c r="A6257" s="6" t="inlineStr">
        <is>
          <t>2013-03-18</t>
        </is>
      </c>
      <c r="B6257" s="6" t="n">
        <v>15</v>
      </c>
      <c r="C6257" s="6" t="n">
        <v>0.5059900000000001</v>
      </c>
      <c r="D6257" s="6" t="n">
        <v>0.52658</v>
      </c>
      <c r="E6257" s="6">
        <f>C6257*sel_scale</f>
        <v/>
      </c>
      <c r="F6257" s="6">
        <f>IF(AND(B6257&gt;=10,B6257&lt;=14),sel_ev_daily*sel_dayshare/5,IF(OR(B6257&gt;=22,B6257&lt;=5),sel_ev_daily*(1-sel_dayshare)/8,0))</f>
        <v/>
      </c>
    </row>
    <row r="6258">
      <c r="A6258" s="6" t="inlineStr">
        <is>
          <t>2013-03-18</t>
        </is>
      </c>
      <c r="B6258" s="6" t="n">
        <v>16</v>
      </c>
      <c r="C6258" s="6" t="n">
        <v>0.55157</v>
      </c>
      <c r="D6258" s="6" t="n">
        <v>0.37535</v>
      </c>
      <c r="E6258" s="6">
        <f>C6258*sel_scale</f>
        <v/>
      </c>
      <c r="F6258" s="6">
        <f>IF(AND(B6258&gt;=10,B6258&lt;=14),sel_ev_daily*sel_dayshare/5,IF(OR(B6258&gt;=22,B6258&lt;=5),sel_ev_daily*(1-sel_dayshare)/8,0))</f>
        <v/>
      </c>
    </row>
    <row r="6259">
      <c r="A6259" s="6" t="inlineStr">
        <is>
          <t>2013-03-18</t>
        </is>
      </c>
      <c r="B6259" s="6" t="n">
        <v>17</v>
      </c>
      <c r="C6259" s="6" t="n">
        <v>0.73187</v>
      </c>
      <c r="D6259" s="6" t="n">
        <v>0.17816</v>
      </c>
      <c r="E6259" s="6">
        <f>C6259*sel_scale</f>
        <v/>
      </c>
      <c r="F6259" s="6">
        <f>IF(AND(B6259&gt;=10,B6259&lt;=14),sel_ev_daily*sel_dayshare/5,IF(OR(B6259&gt;=22,B6259&lt;=5),sel_ev_daily*(1-sel_dayshare)/8,0))</f>
        <v/>
      </c>
    </row>
    <row r="6260">
      <c r="A6260" s="6" t="inlineStr">
        <is>
          <t>2013-03-18</t>
        </is>
      </c>
      <c r="B6260" s="6" t="n">
        <v>18</v>
      </c>
      <c r="C6260" s="6" t="n">
        <v>0.85405</v>
      </c>
      <c r="D6260" s="6" t="n">
        <v>0.03134</v>
      </c>
      <c r="E6260" s="6">
        <f>C6260*sel_scale</f>
        <v/>
      </c>
      <c r="F6260" s="6">
        <f>IF(AND(B6260&gt;=10,B6260&lt;=14),sel_ev_daily*sel_dayshare/5,IF(OR(B6260&gt;=22,B6260&lt;=5),sel_ev_daily*(1-sel_dayshare)/8,0))</f>
        <v/>
      </c>
    </row>
    <row r="6261">
      <c r="A6261" s="6" t="inlineStr">
        <is>
          <t>2013-03-18</t>
        </is>
      </c>
      <c r="B6261" s="6" t="n">
        <v>19</v>
      </c>
      <c r="C6261" s="6" t="n">
        <v>0.80091</v>
      </c>
      <c r="D6261" s="6" t="n">
        <v>6.999999999999999e-05</v>
      </c>
      <c r="E6261" s="6">
        <f>C6261*sel_scale</f>
        <v/>
      </c>
      <c r="F6261" s="6">
        <f>IF(AND(B6261&gt;=10,B6261&lt;=14),sel_ev_daily*sel_dayshare/5,IF(OR(B6261&gt;=22,B6261&lt;=5),sel_ev_daily*(1-sel_dayshare)/8,0))</f>
        <v/>
      </c>
    </row>
    <row r="6262">
      <c r="A6262" s="6" t="inlineStr">
        <is>
          <t>2013-03-18</t>
        </is>
      </c>
      <c r="B6262" s="6" t="n">
        <v>20</v>
      </c>
      <c r="C6262" s="6" t="n">
        <v>0.77651</v>
      </c>
      <c r="D6262" s="6" t="n">
        <v>0.00012</v>
      </c>
      <c r="E6262" s="6">
        <f>C6262*sel_scale</f>
        <v/>
      </c>
      <c r="F6262" s="6">
        <f>IF(AND(B6262&gt;=10,B6262&lt;=14),sel_ev_daily*sel_dayshare/5,IF(OR(B6262&gt;=22,B6262&lt;=5),sel_ev_daily*(1-sel_dayshare)/8,0))</f>
        <v/>
      </c>
    </row>
    <row r="6263">
      <c r="A6263" s="6" t="inlineStr">
        <is>
          <t>2013-03-18</t>
        </is>
      </c>
      <c r="B6263" s="6" t="n">
        <v>21</v>
      </c>
      <c r="C6263" s="6" t="n">
        <v>0.71254</v>
      </c>
      <c r="D6263" s="6" t="n">
        <v>8.000000000000001e-05</v>
      </c>
      <c r="E6263" s="6">
        <f>C6263*sel_scale</f>
        <v/>
      </c>
      <c r="F6263" s="6">
        <f>IF(AND(B6263&gt;=10,B6263&lt;=14),sel_ev_daily*sel_dayshare/5,IF(OR(B6263&gt;=22,B6263&lt;=5),sel_ev_daily*(1-sel_dayshare)/8,0))</f>
        <v/>
      </c>
    </row>
    <row r="6264">
      <c r="A6264" s="6" t="inlineStr">
        <is>
          <t>2013-03-18</t>
        </is>
      </c>
      <c r="B6264" s="6" t="n">
        <v>22</v>
      </c>
      <c r="C6264" s="6" t="n">
        <v>0.6898300000000001</v>
      </c>
      <c r="D6264" s="6" t="n">
        <v>0.0001</v>
      </c>
      <c r="E6264" s="6">
        <f>C6264*sel_scale</f>
        <v/>
      </c>
      <c r="F6264" s="6">
        <f>IF(AND(B6264&gt;=10,B6264&lt;=14),sel_ev_daily*sel_dayshare/5,IF(OR(B6264&gt;=22,B6264&lt;=5),sel_ev_daily*(1-sel_dayshare)/8,0))</f>
        <v/>
      </c>
    </row>
    <row r="6265">
      <c r="A6265" s="6" t="inlineStr">
        <is>
          <t>2013-03-18</t>
        </is>
      </c>
      <c r="B6265" s="6" t="n">
        <v>23</v>
      </c>
      <c r="C6265" s="6" t="n">
        <v>0.61643</v>
      </c>
      <c r="D6265" s="6" t="n">
        <v>6.999999999999999e-05</v>
      </c>
      <c r="E6265" s="6">
        <f>C6265*sel_scale</f>
        <v/>
      </c>
      <c r="F6265" s="6">
        <f>IF(AND(B6265&gt;=10,B6265&lt;=14),sel_ev_daily*sel_dayshare/5,IF(OR(B6265&gt;=22,B6265&lt;=5),sel_ev_daily*(1-sel_dayshare)/8,0))</f>
        <v/>
      </c>
    </row>
    <row r="6266">
      <c r="A6266" s="6" t="inlineStr">
        <is>
          <t>2013-03-19</t>
        </is>
      </c>
      <c r="B6266" s="6" t="n">
        <v>0</v>
      </c>
      <c r="C6266" s="6" t="n">
        <v>0.73983</v>
      </c>
      <c r="D6266" s="6" t="n">
        <v>0.00017</v>
      </c>
      <c r="E6266" s="6">
        <f>C6266*sel_scale</f>
        <v/>
      </c>
      <c r="F6266" s="6">
        <f>IF(AND(B6266&gt;=10,B6266&lt;=14),sel_ev_daily*sel_dayshare/5,IF(OR(B6266&gt;=22,B6266&lt;=5),sel_ev_daily*(1-sel_dayshare)/8,0))</f>
        <v/>
      </c>
    </row>
    <row r="6267">
      <c r="A6267" s="6" t="inlineStr">
        <is>
          <t>2013-03-19</t>
        </is>
      </c>
      <c r="B6267" s="6" t="n">
        <v>1</v>
      </c>
      <c r="C6267" s="6" t="n">
        <v>0.75835</v>
      </c>
      <c r="D6267" s="6" t="n">
        <v>3e-05</v>
      </c>
      <c r="E6267" s="6">
        <f>C6267*sel_scale</f>
        <v/>
      </c>
      <c r="F6267" s="6">
        <f>IF(AND(B6267&gt;=10,B6267&lt;=14),sel_ev_daily*sel_dayshare/5,IF(OR(B6267&gt;=22,B6267&lt;=5),sel_ev_daily*(1-sel_dayshare)/8,0))</f>
        <v/>
      </c>
    </row>
    <row r="6268">
      <c r="A6268" s="6" t="inlineStr">
        <is>
          <t>2013-03-19</t>
        </is>
      </c>
      <c r="B6268" s="6" t="n">
        <v>2</v>
      </c>
      <c r="C6268" s="6" t="n">
        <v>0.48204</v>
      </c>
      <c r="D6268" s="6" t="n">
        <v>6.999999999999999e-05</v>
      </c>
      <c r="E6268" s="6">
        <f>C6268*sel_scale</f>
        <v/>
      </c>
      <c r="F6268" s="6">
        <f>IF(AND(B6268&gt;=10,B6268&lt;=14),sel_ev_daily*sel_dayshare/5,IF(OR(B6268&gt;=22,B6268&lt;=5),sel_ev_daily*(1-sel_dayshare)/8,0))</f>
        <v/>
      </c>
    </row>
    <row r="6269">
      <c r="A6269" s="6" t="inlineStr">
        <is>
          <t>2013-03-19</t>
        </is>
      </c>
      <c r="B6269" s="6" t="n">
        <v>3</v>
      </c>
      <c r="C6269" s="6" t="n">
        <v>0.38152</v>
      </c>
      <c r="D6269" s="6" t="n">
        <v>0.00012</v>
      </c>
      <c r="E6269" s="6">
        <f>C6269*sel_scale</f>
        <v/>
      </c>
      <c r="F6269" s="6">
        <f>IF(AND(B6269&gt;=10,B6269&lt;=14),sel_ev_daily*sel_dayshare/5,IF(OR(B6269&gt;=22,B6269&lt;=5),sel_ev_daily*(1-sel_dayshare)/8,0))</f>
        <v/>
      </c>
    </row>
    <row r="6270">
      <c r="A6270" s="6" t="inlineStr">
        <is>
          <t>2013-03-19</t>
        </is>
      </c>
      <c r="B6270" s="6" t="n">
        <v>4</v>
      </c>
      <c r="C6270" s="6" t="n">
        <v>0.39456</v>
      </c>
      <c r="D6270" s="6" t="n">
        <v>4e-05</v>
      </c>
      <c r="E6270" s="6">
        <f>C6270*sel_scale</f>
        <v/>
      </c>
      <c r="F6270" s="6">
        <f>IF(AND(B6270&gt;=10,B6270&lt;=14),sel_ev_daily*sel_dayshare/5,IF(OR(B6270&gt;=22,B6270&lt;=5),sel_ev_daily*(1-sel_dayshare)/8,0))</f>
        <v/>
      </c>
    </row>
    <row r="6271">
      <c r="A6271" s="6" t="inlineStr">
        <is>
          <t>2013-03-19</t>
        </is>
      </c>
      <c r="B6271" s="6" t="n">
        <v>5</v>
      </c>
      <c r="C6271" s="6" t="n">
        <v>0.4082</v>
      </c>
      <c r="D6271" s="6" t="n">
        <v>6e-05</v>
      </c>
      <c r="E6271" s="6">
        <f>C6271*sel_scale</f>
        <v/>
      </c>
      <c r="F6271" s="6">
        <f>IF(AND(B6271&gt;=10,B6271&lt;=14),sel_ev_daily*sel_dayshare/5,IF(OR(B6271&gt;=22,B6271&lt;=5),sel_ev_daily*(1-sel_dayshare)/8,0))</f>
        <v/>
      </c>
    </row>
    <row r="6272">
      <c r="A6272" s="6" t="inlineStr">
        <is>
          <t>2013-03-19</t>
        </is>
      </c>
      <c r="B6272" s="6" t="n">
        <v>6</v>
      </c>
      <c r="C6272" s="6" t="n">
        <v>0.55784</v>
      </c>
      <c r="D6272" s="6" t="n">
        <v>2e-05</v>
      </c>
      <c r="E6272" s="6">
        <f>C6272*sel_scale</f>
        <v/>
      </c>
      <c r="F6272" s="6">
        <f>IF(AND(B6272&gt;=10,B6272&lt;=14),sel_ev_daily*sel_dayshare/5,IF(OR(B6272&gt;=22,B6272&lt;=5),sel_ev_daily*(1-sel_dayshare)/8,0))</f>
        <v/>
      </c>
    </row>
    <row r="6273">
      <c r="A6273" s="6" t="inlineStr">
        <is>
          <t>2013-03-19</t>
        </is>
      </c>
      <c r="B6273" s="6" t="n">
        <v>7</v>
      </c>
      <c r="C6273" s="6" t="n">
        <v>0.63648</v>
      </c>
      <c r="D6273" s="6" t="n">
        <v>0.02444</v>
      </c>
      <c r="E6273" s="6">
        <f>C6273*sel_scale</f>
        <v/>
      </c>
      <c r="F6273" s="6">
        <f>IF(AND(B6273&gt;=10,B6273&lt;=14),sel_ev_daily*sel_dayshare/5,IF(OR(B6273&gt;=22,B6273&lt;=5),sel_ev_daily*(1-sel_dayshare)/8,0))</f>
        <v/>
      </c>
    </row>
    <row r="6274">
      <c r="A6274" s="6" t="inlineStr">
        <is>
          <t>2013-03-19</t>
        </is>
      </c>
      <c r="B6274" s="6" t="n">
        <v>8</v>
      </c>
      <c r="C6274" s="6" t="n">
        <v>0.56389</v>
      </c>
      <c r="D6274" s="6" t="n">
        <v>0.17436</v>
      </c>
      <c r="E6274" s="6">
        <f>C6274*sel_scale</f>
        <v/>
      </c>
      <c r="F6274" s="6">
        <f>IF(AND(B6274&gt;=10,B6274&lt;=14),sel_ev_daily*sel_dayshare/5,IF(OR(B6274&gt;=22,B6274&lt;=5),sel_ev_daily*(1-sel_dayshare)/8,0))</f>
        <v/>
      </c>
    </row>
    <row r="6275">
      <c r="A6275" s="6" t="inlineStr">
        <is>
          <t>2013-03-19</t>
        </is>
      </c>
      <c r="B6275" s="6" t="n">
        <v>9</v>
      </c>
      <c r="C6275" s="6" t="n">
        <v>0.52747</v>
      </c>
      <c r="D6275" s="6" t="n">
        <v>0.37594</v>
      </c>
      <c r="E6275" s="6">
        <f>C6275*sel_scale</f>
        <v/>
      </c>
      <c r="F6275" s="6">
        <f>IF(AND(B6275&gt;=10,B6275&lt;=14),sel_ev_daily*sel_dayshare/5,IF(OR(B6275&gt;=22,B6275&lt;=5),sel_ev_daily*(1-sel_dayshare)/8,0))</f>
        <v/>
      </c>
    </row>
    <row r="6276">
      <c r="A6276" s="6" t="inlineStr">
        <is>
          <t>2013-03-19</t>
        </is>
      </c>
      <c r="B6276" s="6" t="n">
        <v>10</v>
      </c>
      <c r="C6276" s="6" t="n">
        <v>0.48549</v>
      </c>
      <c r="D6276" s="6" t="n">
        <v>0.507</v>
      </c>
      <c r="E6276" s="6">
        <f>C6276*sel_scale</f>
        <v/>
      </c>
      <c r="F6276" s="6">
        <f>IF(AND(B6276&gt;=10,B6276&lt;=14),sel_ev_daily*sel_dayshare/5,IF(OR(B6276&gt;=22,B6276&lt;=5),sel_ev_daily*(1-sel_dayshare)/8,0))</f>
        <v/>
      </c>
    </row>
    <row r="6277">
      <c r="A6277" s="6" t="inlineStr">
        <is>
          <t>2013-03-19</t>
        </is>
      </c>
      <c r="B6277" s="6" t="n">
        <v>11</v>
      </c>
      <c r="C6277" s="6" t="n">
        <v>0.4832</v>
      </c>
      <c r="D6277" s="6" t="n">
        <v>0.53226</v>
      </c>
      <c r="E6277" s="6">
        <f>C6277*sel_scale</f>
        <v/>
      </c>
      <c r="F6277" s="6">
        <f>IF(AND(B6277&gt;=10,B6277&lt;=14),sel_ev_daily*sel_dayshare/5,IF(OR(B6277&gt;=22,B6277&lt;=5),sel_ev_daily*(1-sel_dayshare)/8,0))</f>
        <v/>
      </c>
    </row>
    <row r="6278">
      <c r="A6278" s="6" t="inlineStr">
        <is>
          <t>2013-03-19</t>
        </is>
      </c>
      <c r="B6278" s="6" t="n">
        <v>12</v>
      </c>
      <c r="C6278" s="6" t="n">
        <v>0.4807</v>
      </c>
      <c r="D6278" s="6" t="n">
        <v>0.57834</v>
      </c>
      <c r="E6278" s="6">
        <f>C6278*sel_scale</f>
        <v/>
      </c>
      <c r="F6278" s="6">
        <f>IF(AND(B6278&gt;=10,B6278&lt;=14),sel_ev_daily*sel_dayshare/5,IF(OR(B6278&gt;=22,B6278&lt;=5),sel_ev_daily*(1-sel_dayshare)/8,0))</f>
        <v/>
      </c>
    </row>
    <row r="6279">
      <c r="A6279" s="6" t="inlineStr">
        <is>
          <t>2013-03-19</t>
        </is>
      </c>
      <c r="B6279" s="6" t="n">
        <v>13</v>
      </c>
      <c r="C6279" s="6" t="n">
        <v>0.46806</v>
      </c>
      <c r="D6279" s="6" t="n">
        <v>0.61787</v>
      </c>
      <c r="E6279" s="6">
        <f>C6279*sel_scale</f>
        <v/>
      </c>
      <c r="F6279" s="6">
        <f>IF(AND(B6279&gt;=10,B6279&lt;=14),sel_ev_daily*sel_dayshare/5,IF(OR(B6279&gt;=22,B6279&lt;=5),sel_ev_daily*(1-sel_dayshare)/8,0))</f>
        <v/>
      </c>
    </row>
    <row r="6280">
      <c r="A6280" s="6" t="inlineStr">
        <is>
          <t>2013-03-19</t>
        </is>
      </c>
      <c r="B6280" s="6" t="n">
        <v>14</v>
      </c>
      <c r="C6280" s="6" t="n">
        <v>0.46433</v>
      </c>
      <c r="D6280" s="6" t="n">
        <v>0.58189</v>
      </c>
      <c r="E6280" s="6">
        <f>C6280*sel_scale</f>
        <v/>
      </c>
      <c r="F6280" s="6">
        <f>IF(AND(B6280&gt;=10,B6280&lt;=14),sel_ev_daily*sel_dayshare/5,IF(OR(B6280&gt;=22,B6280&lt;=5),sel_ev_daily*(1-sel_dayshare)/8,0))</f>
        <v/>
      </c>
    </row>
    <row r="6281">
      <c r="A6281" s="6" t="inlineStr">
        <is>
          <t>2013-03-19</t>
        </is>
      </c>
      <c r="B6281" s="6" t="n">
        <v>15</v>
      </c>
      <c r="C6281" s="6" t="n">
        <v>0.46167</v>
      </c>
      <c r="D6281" s="6" t="n">
        <v>0.51007</v>
      </c>
      <c r="E6281" s="6">
        <f>C6281*sel_scale</f>
        <v/>
      </c>
      <c r="F6281" s="6">
        <f>IF(AND(B6281&gt;=10,B6281&lt;=14),sel_ev_daily*sel_dayshare/5,IF(OR(B6281&gt;=22,B6281&lt;=5),sel_ev_daily*(1-sel_dayshare)/8,0))</f>
        <v/>
      </c>
    </row>
    <row r="6282">
      <c r="A6282" s="6" t="inlineStr">
        <is>
          <t>2013-03-19</t>
        </is>
      </c>
      <c r="B6282" s="6" t="n">
        <v>16</v>
      </c>
      <c r="C6282" s="6" t="n">
        <v>0.55257</v>
      </c>
      <c r="D6282" s="6" t="n">
        <v>0.34848</v>
      </c>
      <c r="E6282" s="6">
        <f>C6282*sel_scale</f>
        <v/>
      </c>
      <c r="F6282" s="6">
        <f>IF(AND(B6282&gt;=10,B6282&lt;=14),sel_ev_daily*sel_dayshare/5,IF(OR(B6282&gt;=22,B6282&lt;=5),sel_ev_daily*(1-sel_dayshare)/8,0))</f>
        <v/>
      </c>
    </row>
    <row r="6283">
      <c r="A6283" s="6" t="inlineStr">
        <is>
          <t>2013-03-19</t>
        </is>
      </c>
      <c r="B6283" s="6" t="n">
        <v>17</v>
      </c>
      <c r="C6283" s="6" t="n">
        <v>0.71836</v>
      </c>
      <c r="D6283" s="6" t="n">
        <v>0.17214</v>
      </c>
      <c r="E6283" s="6">
        <f>C6283*sel_scale</f>
        <v/>
      </c>
      <c r="F6283" s="6">
        <f>IF(AND(B6283&gt;=10,B6283&lt;=14),sel_ev_daily*sel_dayshare/5,IF(OR(B6283&gt;=22,B6283&lt;=5),sel_ev_daily*(1-sel_dayshare)/8,0))</f>
        <v/>
      </c>
    </row>
    <row r="6284">
      <c r="A6284" s="6" t="inlineStr">
        <is>
          <t>2013-03-19</t>
        </is>
      </c>
      <c r="B6284" s="6" t="n">
        <v>18</v>
      </c>
      <c r="C6284" s="6" t="n">
        <v>0.79373</v>
      </c>
      <c r="D6284" s="6" t="n">
        <v>0.03005</v>
      </c>
      <c r="E6284" s="6">
        <f>C6284*sel_scale</f>
        <v/>
      </c>
      <c r="F6284" s="6">
        <f>IF(AND(B6284&gt;=10,B6284&lt;=14),sel_ev_daily*sel_dayshare/5,IF(OR(B6284&gt;=22,B6284&lt;=5),sel_ev_daily*(1-sel_dayshare)/8,0))</f>
        <v/>
      </c>
    </row>
    <row r="6285">
      <c r="A6285" s="6" t="inlineStr">
        <is>
          <t>2013-03-19</t>
        </is>
      </c>
      <c r="B6285" s="6" t="n">
        <v>19</v>
      </c>
      <c r="C6285" s="6" t="n">
        <v>0.79393</v>
      </c>
      <c r="D6285" s="6" t="n">
        <v>8.000000000000001e-05</v>
      </c>
      <c r="E6285" s="6">
        <f>C6285*sel_scale</f>
        <v/>
      </c>
      <c r="F6285" s="6">
        <f>IF(AND(B6285&gt;=10,B6285&lt;=14),sel_ev_daily*sel_dayshare/5,IF(OR(B6285&gt;=22,B6285&lt;=5),sel_ev_daily*(1-sel_dayshare)/8,0))</f>
        <v/>
      </c>
    </row>
    <row r="6286">
      <c r="A6286" s="6" t="inlineStr">
        <is>
          <t>2013-03-19</t>
        </is>
      </c>
      <c r="B6286" s="6" t="n">
        <v>20</v>
      </c>
      <c r="C6286" s="6" t="n">
        <v>0.79539</v>
      </c>
      <c r="D6286" s="6" t="n">
        <v>0.00011</v>
      </c>
      <c r="E6286" s="6">
        <f>C6286*sel_scale</f>
        <v/>
      </c>
      <c r="F6286" s="6">
        <f>IF(AND(B6286&gt;=10,B6286&lt;=14),sel_ev_daily*sel_dayshare/5,IF(OR(B6286&gt;=22,B6286&lt;=5),sel_ev_daily*(1-sel_dayshare)/8,0))</f>
        <v/>
      </c>
    </row>
    <row r="6287">
      <c r="A6287" s="6" t="inlineStr">
        <is>
          <t>2013-03-19</t>
        </is>
      </c>
      <c r="B6287" s="6" t="n">
        <v>21</v>
      </c>
      <c r="C6287" s="6" t="n">
        <v>0.67281</v>
      </c>
      <c r="D6287" s="6" t="n">
        <v>6.999999999999999e-05</v>
      </c>
      <c r="E6287" s="6">
        <f>C6287*sel_scale</f>
        <v/>
      </c>
      <c r="F6287" s="6">
        <f>IF(AND(B6287&gt;=10,B6287&lt;=14),sel_ev_daily*sel_dayshare/5,IF(OR(B6287&gt;=22,B6287&lt;=5),sel_ev_daily*(1-sel_dayshare)/8,0))</f>
        <v/>
      </c>
    </row>
    <row r="6288">
      <c r="A6288" s="6" t="inlineStr">
        <is>
          <t>2013-03-19</t>
        </is>
      </c>
      <c r="B6288" s="6" t="n">
        <v>22</v>
      </c>
      <c r="C6288" s="6" t="n">
        <v>0.66408</v>
      </c>
      <c r="D6288" s="6" t="n">
        <v>8.000000000000001e-05</v>
      </c>
      <c r="E6288" s="6">
        <f>C6288*sel_scale</f>
        <v/>
      </c>
      <c r="F6288" s="6">
        <f>IF(AND(B6288&gt;=10,B6288&lt;=14),sel_ev_daily*sel_dayshare/5,IF(OR(B6288&gt;=22,B6288&lt;=5),sel_ev_daily*(1-sel_dayshare)/8,0))</f>
        <v/>
      </c>
    </row>
    <row r="6289">
      <c r="A6289" s="6" t="inlineStr">
        <is>
          <t>2013-03-19</t>
        </is>
      </c>
      <c r="B6289" s="6" t="n">
        <v>23</v>
      </c>
      <c r="C6289" s="6" t="n">
        <v>0.58793</v>
      </c>
      <c r="D6289" s="6" t="n">
        <v>0.00014</v>
      </c>
      <c r="E6289" s="6">
        <f>C6289*sel_scale</f>
        <v/>
      </c>
      <c r="F6289" s="6">
        <f>IF(AND(B6289&gt;=10,B6289&lt;=14),sel_ev_daily*sel_dayshare/5,IF(OR(B6289&gt;=22,B6289&lt;=5),sel_ev_daily*(1-sel_dayshare)/8,0))</f>
        <v/>
      </c>
    </row>
    <row r="6290">
      <c r="A6290" s="6" t="inlineStr">
        <is>
          <t>2013-03-20</t>
        </is>
      </c>
      <c r="B6290" s="6" t="n">
        <v>0</v>
      </c>
      <c r="C6290" s="6" t="n">
        <v>0.74008</v>
      </c>
      <c r="D6290" s="6" t="n">
        <v>6e-05</v>
      </c>
      <c r="E6290" s="6">
        <f>C6290*sel_scale</f>
        <v/>
      </c>
      <c r="F6290" s="6">
        <f>IF(AND(B6290&gt;=10,B6290&lt;=14),sel_ev_daily*sel_dayshare/5,IF(OR(B6290&gt;=22,B6290&lt;=5),sel_ev_daily*(1-sel_dayshare)/8,0))</f>
        <v/>
      </c>
    </row>
    <row r="6291">
      <c r="A6291" s="6" t="inlineStr">
        <is>
          <t>2013-03-20</t>
        </is>
      </c>
      <c r="B6291" s="6" t="n">
        <v>1</v>
      </c>
      <c r="C6291" s="6" t="n">
        <v>0.73369</v>
      </c>
      <c r="D6291" s="6" t="n">
        <v>6e-05</v>
      </c>
      <c r="E6291" s="6">
        <f>C6291*sel_scale</f>
        <v/>
      </c>
      <c r="F6291" s="6">
        <f>IF(AND(B6291&gt;=10,B6291&lt;=14),sel_ev_daily*sel_dayshare/5,IF(OR(B6291&gt;=22,B6291&lt;=5),sel_ev_daily*(1-sel_dayshare)/8,0))</f>
        <v/>
      </c>
    </row>
    <row r="6292">
      <c r="A6292" s="6" t="inlineStr">
        <is>
          <t>2013-03-20</t>
        </is>
      </c>
      <c r="B6292" s="6" t="n">
        <v>2</v>
      </c>
      <c r="C6292" s="6" t="n">
        <v>0.50891</v>
      </c>
      <c r="D6292" s="6" t="n">
        <v>1e-05</v>
      </c>
      <c r="E6292" s="6">
        <f>C6292*sel_scale</f>
        <v/>
      </c>
      <c r="F6292" s="6">
        <f>IF(AND(B6292&gt;=10,B6292&lt;=14),sel_ev_daily*sel_dayshare/5,IF(OR(B6292&gt;=22,B6292&lt;=5),sel_ev_daily*(1-sel_dayshare)/8,0))</f>
        <v/>
      </c>
    </row>
    <row r="6293">
      <c r="A6293" s="6" t="inlineStr">
        <is>
          <t>2013-03-20</t>
        </is>
      </c>
      <c r="B6293" s="6" t="n">
        <v>3</v>
      </c>
      <c r="C6293" s="6" t="n">
        <v>0.36187</v>
      </c>
      <c r="D6293" s="6" t="n">
        <v>0.0001</v>
      </c>
      <c r="E6293" s="6">
        <f>C6293*sel_scale</f>
        <v/>
      </c>
      <c r="F6293" s="6">
        <f>IF(AND(B6293&gt;=10,B6293&lt;=14),sel_ev_daily*sel_dayshare/5,IF(OR(B6293&gt;=22,B6293&lt;=5),sel_ev_daily*(1-sel_dayshare)/8,0))</f>
        <v/>
      </c>
    </row>
    <row r="6294">
      <c r="A6294" s="6" t="inlineStr">
        <is>
          <t>2013-03-20</t>
        </is>
      </c>
      <c r="B6294" s="6" t="n">
        <v>4</v>
      </c>
      <c r="C6294" s="6" t="n">
        <v>0.39307</v>
      </c>
      <c r="D6294" s="6" t="n">
        <v>3e-05</v>
      </c>
      <c r="E6294" s="6">
        <f>C6294*sel_scale</f>
        <v/>
      </c>
      <c r="F6294" s="6">
        <f>IF(AND(B6294&gt;=10,B6294&lt;=14),sel_ev_daily*sel_dayshare/5,IF(OR(B6294&gt;=22,B6294&lt;=5),sel_ev_daily*(1-sel_dayshare)/8,0))</f>
        <v/>
      </c>
    </row>
    <row r="6295">
      <c r="A6295" s="6" t="inlineStr">
        <is>
          <t>2013-03-20</t>
        </is>
      </c>
      <c r="B6295" s="6" t="n">
        <v>5</v>
      </c>
      <c r="C6295" s="6" t="n">
        <v>0.41399</v>
      </c>
      <c r="D6295" s="6" t="n">
        <v>5e-05</v>
      </c>
      <c r="E6295" s="6">
        <f>C6295*sel_scale</f>
        <v/>
      </c>
      <c r="F6295" s="6">
        <f>IF(AND(B6295&gt;=10,B6295&lt;=14),sel_ev_daily*sel_dayshare/5,IF(OR(B6295&gt;=22,B6295&lt;=5),sel_ev_daily*(1-sel_dayshare)/8,0))</f>
        <v/>
      </c>
    </row>
    <row r="6296">
      <c r="A6296" s="6" t="inlineStr">
        <is>
          <t>2013-03-20</t>
        </is>
      </c>
      <c r="B6296" s="6" t="n">
        <v>6</v>
      </c>
      <c r="C6296" s="6" t="n">
        <v>0.58122</v>
      </c>
      <c r="D6296" s="6" t="n">
        <v>8.000000000000001e-05</v>
      </c>
      <c r="E6296" s="6">
        <f>C6296*sel_scale</f>
        <v/>
      </c>
      <c r="F6296" s="6">
        <f>IF(AND(B6296&gt;=10,B6296&lt;=14),sel_ev_daily*sel_dayshare/5,IF(OR(B6296&gt;=22,B6296&lt;=5),sel_ev_daily*(1-sel_dayshare)/8,0))</f>
        <v/>
      </c>
    </row>
    <row r="6297">
      <c r="A6297" s="6" t="inlineStr">
        <is>
          <t>2013-03-20</t>
        </is>
      </c>
      <c r="B6297" s="6" t="n">
        <v>7</v>
      </c>
      <c r="C6297" s="6" t="n">
        <v>0.61416</v>
      </c>
      <c r="D6297" s="6" t="n">
        <v>0.02127</v>
      </c>
      <c r="E6297" s="6">
        <f>C6297*sel_scale</f>
        <v/>
      </c>
      <c r="F6297" s="6">
        <f>IF(AND(B6297&gt;=10,B6297&lt;=14),sel_ev_daily*sel_dayshare/5,IF(OR(B6297&gt;=22,B6297&lt;=5),sel_ev_daily*(1-sel_dayshare)/8,0))</f>
        <v/>
      </c>
    </row>
    <row r="6298">
      <c r="A6298" s="6" t="inlineStr">
        <is>
          <t>2013-03-20</t>
        </is>
      </c>
      <c r="B6298" s="6" t="n">
        <v>8</v>
      </c>
      <c r="C6298" s="6" t="n">
        <v>0.55311</v>
      </c>
      <c r="D6298" s="6" t="n">
        <v>0.15286</v>
      </c>
      <c r="E6298" s="6">
        <f>C6298*sel_scale</f>
        <v/>
      </c>
      <c r="F6298" s="6">
        <f>IF(AND(B6298&gt;=10,B6298&lt;=14),sel_ev_daily*sel_dayshare/5,IF(OR(B6298&gt;=22,B6298&lt;=5),sel_ev_daily*(1-sel_dayshare)/8,0))</f>
        <v/>
      </c>
    </row>
    <row r="6299">
      <c r="A6299" s="6" t="inlineStr">
        <is>
          <t>2013-03-20</t>
        </is>
      </c>
      <c r="B6299" s="6" t="n">
        <v>9</v>
      </c>
      <c r="C6299" s="6" t="n">
        <v>0.48967</v>
      </c>
      <c r="D6299" s="6" t="n">
        <v>0.31185</v>
      </c>
      <c r="E6299" s="6">
        <f>C6299*sel_scale</f>
        <v/>
      </c>
      <c r="F6299" s="6">
        <f>IF(AND(B6299&gt;=10,B6299&lt;=14),sel_ev_daily*sel_dayshare/5,IF(OR(B6299&gt;=22,B6299&lt;=5),sel_ev_daily*(1-sel_dayshare)/8,0))</f>
        <v/>
      </c>
    </row>
    <row r="6300">
      <c r="A6300" s="6" t="inlineStr">
        <is>
          <t>2013-03-20</t>
        </is>
      </c>
      <c r="B6300" s="6" t="n">
        <v>10</v>
      </c>
      <c r="C6300" s="6" t="n">
        <v>0.50625</v>
      </c>
      <c r="D6300" s="6" t="n">
        <v>0.50121</v>
      </c>
      <c r="E6300" s="6">
        <f>C6300*sel_scale</f>
        <v/>
      </c>
      <c r="F6300" s="6">
        <f>IF(AND(B6300&gt;=10,B6300&lt;=14),sel_ev_daily*sel_dayshare/5,IF(OR(B6300&gt;=22,B6300&lt;=5),sel_ev_daily*(1-sel_dayshare)/8,0))</f>
        <v/>
      </c>
    </row>
    <row r="6301">
      <c r="A6301" s="6" t="inlineStr">
        <is>
          <t>2013-03-20</t>
        </is>
      </c>
      <c r="B6301" s="6" t="n">
        <v>11</v>
      </c>
      <c r="C6301" s="6" t="n">
        <v>0.51205</v>
      </c>
      <c r="D6301" s="6" t="n">
        <v>0.59523</v>
      </c>
      <c r="E6301" s="6">
        <f>C6301*sel_scale</f>
        <v/>
      </c>
      <c r="F6301" s="6">
        <f>IF(AND(B6301&gt;=10,B6301&lt;=14),sel_ev_daily*sel_dayshare/5,IF(OR(B6301&gt;=22,B6301&lt;=5),sel_ev_daily*(1-sel_dayshare)/8,0))</f>
        <v/>
      </c>
    </row>
    <row r="6302">
      <c r="A6302" s="6" t="inlineStr">
        <is>
          <t>2013-03-20</t>
        </is>
      </c>
      <c r="B6302" s="6" t="n">
        <v>12</v>
      </c>
      <c r="C6302" s="6" t="n">
        <v>0.552</v>
      </c>
      <c r="D6302" s="6" t="n">
        <v>0.56771</v>
      </c>
      <c r="E6302" s="6">
        <f>C6302*sel_scale</f>
        <v/>
      </c>
      <c r="F6302" s="6">
        <f>IF(AND(B6302&gt;=10,B6302&lt;=14),sel_ev_daily*sel_dayshare/5,IF(OR(B6302&gt;=22,B6302&lt;=5),sel_ev_daily*(1-sel_dayshare)/8,0))</f>
        <v/>
      </c>
    </row>
    <row r="6303">
      <c r="A6303" s="6" t="inlineStr">
        <is>
          <t>2013-03-20</t>
        </is>
      </c>
      <c r="B6303" s="6" t="n">
        <v>13</v>
      </c>
      <c r="C6303" s="6" t="n">
        <v>0.49142</v>
      </c>
      <c r="D6303" s="6" t="n">
        <v>0.6081800000000001</v>
      </c>
      <c r="E6303" s="6">
        <f>C6303*sel_scale</f>
        <v/>
      </c>
      <c r="F6303" s="6">
        <f>IF(AND(B6303&gt;=10,B6303&lt;=14),sel_ev_daily*sel_dayshare/5,IF(OR(B6303&gt;=22,B6303&lt;=5),sel_ev_daily*(1-sel_dayshare)/8,0))</f>
        <v/>
      </c>
    </row>
    <row r="6304">
      <c r="A6304" s="6" t="inlineStr">
        <is>
          <t>2013-03-20</t>
        </is>
      </c>
      <c r="B6304" s="6" t="n">
        <v>14</v>
      </c>
      <c r="C6304" s="6" t="n">
        <v>0.50418</v>
      </c>
      <c r="D6304" s="6" t="n">
        <v>0.59923</v>
      </c>
      <c r="E6304" s="6">
        <f>C6304*sel_scale</f>
        <v/>
      </c>
      <c r="F6304" s="6">
        <f>IF(AND(B6304&gt;=10,B6304&lt;=14),sel_ev_daily*sel_dayshare/5,IF(OR(B6304&gt;=22,B6304&lt;=5),sel_ev_daily*(1-sel_dayshare)/8,0))</f>
        <v/>
      </c>
    </row>
    <row r="6305">
      <c r="A6305" s="6" t="inlineStr">
        <is>
          <t>2013-03-20</t>
        </is>
      </c>
      <c r="B6305" s="6" t="n">
        <v>15</v>
      </c>
      <c r="C6305" s="6" t="n">
        <v>0.49992</v>
      </c>
      <c r="D6305" s="6" t="n">
        <v>0.49976</v>
      </c>
      <c r="E6305" s="6">
        <f>C6305*sel_scale</f>
        <v/>
      </c>
      <c r="F6305" s="6">
        <f>IF(AND(B6305&gt;=10,B6305&lt;=14),sel_ev_daily*sel_dayshare/5,IF(OR(B6305&gt;=22,B6305&lt;=5),sel_ev_daily*(1-sel_dayshare)/8,0))</f>
        <v/>
      </c>
    </row>
    <row r="6306">
      <c r="A6306" s="6" t="inlineStr">
        <is>
          <t>2013-03-20</t>
        </is>
      </c>
      <c r="B6306" s="6" t="n">
        <v>16</v>
      </c>
      <c r="C6306" s="6" t="n">
        <v>0.55099</v>
      </c>
      <c r="D6306" s="6" t="n">
        <v>0.36312</v>
      </c>
      <c r="E6306" s="6">
        <f>C6306*sel_scale</f>
        <v/>
      </c>
      <c r="F6306" s="6">
        <f>IF(AND(B6306&gt;=10,B6306&lt;=14),sel_ev_daily*sel_dayshare/5,IF(OR(B6306&gt;=22,B6306&lt;=5),sel_ev_daily*(1-sel_dayshare)/8,0))</f>
        <v/>
      </c>
    </row>
    <row r="6307">
      <c r="A6307" s="6" t="inlineStr">
        <is>
          <t>2013-03-20</t>
        </is>
      </c>
      <c r="B6307" s="6" t="n">
        <v>17</v>
      </c>
      <c r="C6307" s="6" t="n">
        <v>0.70242</v>
      </c>
      <c r="D6307" s="6" t="n">
        <v>0.16691</v>
      </c>
      <c r="E6307" s="6">
        <f>C6307*sel_scale</f>
        <v/>
      </c>
      <c r="F6307" s="6">
        <f>IF(AND(B6307&gt;=10,B6307&lt;=14),sel_ev_daily*sel_dayshare/5,IF(OR(B6307&gt;=22,B6307&lt;=5),sel_ev_daily*(1-sel_dayshare)/8,0))</f>
        <v/>
      </c>
    </row>
    <row r="6308">
      <c r="A6308" s="6" t="inlineStr">
        <is>
          <t>2013-03-20</t>
        </is>
      </c>
      <c r="B6308" s="6" t="n">
        <v>18</v>
      </c>
      <c r="C6308" s="6" t="n">
        <v>0.77759</v>
      </c>
      <c r="D6308" s="6" t="n">
        <v>0.02602</v>
      </c>
      <c r="E6308" s="6">
        <f>C6308*sel_scale</f>
        <v/>
      </c>
      <c r="F6308" s="6">
        <f>IF(AND(B6308&gt;=10,B6308&lt;=14),sel_ev_daily*sel_dayshare/5,IF(OR(B6308&gt;=22,B6308&lt;=5),sel_ev_daily*(1-sel_dayshare)/8,0))</f>
        <v/>
      </c>
    </row>
    <row r="6309">
      <c r="A6309" s="6" t="inlineStr">
        <is>
          <t>2013-03-20</t>
        </is>
      </c>
      <c r="B6309" s="6" t="n">
        <v>19</v>
      </c>
      <c r="C6309" s="6" t="n">
        <v>0.79379</v>
      </c>
      <c r="D6309" s="6" t="n">
        <v>9.000000000000001e-05</v>
      </c>
      <c r="E6309" s="6">
        <f>C6309*sel_scale</f>
        <v/>
      </c>
      <c r="F6309" s="6">
        <f>IF(AND(B6309&gt;=10,B6309&lt;=14),sel_ev_daily*sel_dayshare/5,IF(OR(B6309&gt;=22,B6309&lt;=5),sel_ev_daily*(1-sel_dayshare)/8,0))</f>
        <v/>
      </c>
    </row>
    <row r="6310">
      <c r="A6310" s="6" t="inlineStr">
        <is>
          <t>2013-03-20</t>
        </is>
      </c>
      <c r="B6310" s="6" t="n">
        <v>20</v>
      </c>
      <c r="C6310" s="6" t="n">
        <v>0.78133</v>
      </c>
      <c r="D6310" s="6" t="n">
        <v>9.000000000000001e-05</v>
      </c>
      <c r="E6310" s="6">
        <f>C6310*sel_scale</f>
        <v/>
      </c>
      <c r="F6310" s="6">
        <f>IF(AND(B6310&gt;=10,B6310&lt;=14),sel_ev_daily*sel_dayshare/5,IF(OR(B6310&gt;=22,B6310&lt;=5),sel_ev_daily*(1-sel_dayshare)/8,0))</f>
        <v/>
      </c>
    </row>
    <row r="6311">
      <c r="A6311" s="6" t="inlineStr">
        <is>
          <t>2013-03-20</t>
        </is>
      </c>
      <c r="B6311" s="6" t="n">
        <v>21</v>
      </c>
      <c r="C6311" s="6" t="n">
        <v>0.69547</v>
      </c>
      <c r="D6311" s="6" t="n">
        <v>0.00012</v>
      </c>
      <c r="E6311" s="6">
        <f>C6311*sel_scale</f>
        <v/>
      </c>
      <c r="F6311" s="6">
        <f>IF(AND(B6311&gt;=10,B6311&lt;=14),sel_ev_daily*sel_dayshare/5,IF(OR(B6311&gt;=22,B6311&lt;=5),sel_ev_daily*(1-sel_dayshare)/8,0))</f>
        <v/>
      </c>
    </row>
    <row r="6312">
      <c r="A6312" s="6" t="inlineStr">
        <is>
          <t>2013-03-20</t>
        </is>
      </c>
      <c r="B6312" s="6" t="n">
        <v>22</v>
      </c>
      <c r="C6312" s="6" t="n">
        <v>0.68109</v>
      </c>
      <c r="D6312" s="6" t="n">
        <v>0.0001</v>
      </c>
      <c r="E6312" s="6">
        <f>C6312*sel_scale</f>
        <v/>
      </c>
      <c r="F6312" s="6">
        <f>IF(AND(B6312&gt;=10,B6312&lt;=14),sel_ev_daily*sel_dayshare/5,IF(OR(B6312&gt;=22,B6312&lt;=5),sel_ev_daily*(1-sel_dayshare)/8,0))</f>
        <v/>
      </c>
    </row>
    <row r="6313">
      <c r="A6313" s="6" t="inlineStr">
        <is>
          <t>2013-03-20</t>
        </is>
      </c>
      <c r="B6313" s="6" t="n">
        <v>23</v>
      </c>
      <c r="C6313" s="6" t="n">
        <v>0.64053</v>
      </c>
      <c r="D6313" s="6" t="n">
        <v>0.0001</v>
      </c>
      <c r="E6313" s="6">
        <f>C6313*sel_scale</f>
        <v/>
      </c>
      <c r="F6313" s="6">
        <f>IF(AND(B6313&gt;=10,B6313&lt;=14),sel_ev_daily*sel_dayshare/5,IF(OR(B6313&gt;=22,B6313&lt;=5),sel_ev_daily*(1-sel_dayshare)/8,0))</f>
        <v/>
      </c>
    </row>
    <row r="6314">
      <c r="A6314" s="6" t="inlineStr">
        <is>
          <t>2013-03-21</t>
        </is>
      </c>
      <c r="B6314" s="6" t="n">
        <v>0</v>
      </c>
      <c r="C6314" s="6" t="n">
        <v>0.74679</v>
      </c>
      <c r="D6314" s="6" t="n">
        <v>8.000000000000001e-05</v>
      </c>
      <c r="E6314" s="6">
        <f>C6314*sel_scale</f>
        <v/>
      </c>
      <c r="F6314" s="6">
        <f>IF(AND(B6314&gt;=10,B6314&lt;=14),sel_ev_daily*sel_dayshare/5,IF(OR(B6314&gt;=22,B6314&lt;=5),sel_ev_daily*(1-sel_dayshare)/8,0))</f>
        <v/>
      </c>
    </row>
    <row r="6315">
      <c r="A6315" s="6" t="inlineStr">
        <is>
          <t>2013-03-21</t>
        </is>
      </c>
      <c r="B6315" s="6" t="n">
        <v>1</v>
      </c>
      <c r="C6315" s="6" t="n">
        <v>0.72126</v>
      </c>
      <c r="D6315" s="6" t="n">
        <v>6e-05</v>
      </c>
      <c r="E6315" s="6">
        <f>C6315*sel_scale</f>
        <v/>
      </c>
      <c r="F6315" s="6">
        <f>IF(AND(B6315&gt;=10,B6315&lt;=14),sel_ev_daily*sel_dayshare/5,IF(OR(B6315&gt;=22,B6315&lt;=5),sel_ev_daily*(1-sel_dayshare)/8,0))</f>
        <v/>
      </c>
    </row>
    <row r="6316">
      <c r="A6316" s="6" t="inlineStr">
        <is>
          <t>2013-03-21</t>
        </is>
      </c>
      <c r="B6316" s="6" t="n">
        <v>2</v>
      </c>
      <c r="C6316" s="6" t="n">
        <v>0.51507</v>
      </c>
      <c r="D6316" s="6" t="n">
        <v>6.999999999999999e-05</v>
      </c>
      <c r="E6316" s="6">
        <f>C6316*sel_scale</f>
        <v/>
      </c>
      <c r="F6316" s="6">
        <f>IF(AND(B6316&gt;=10,B6316&lt;=14),sel_ev_daily*sel_dayshare/5,IF(OR(B6316&gt;=22,B6316&lt;=5),sel_ev_daily*(1-sel_dayshare)/8,0))</f>
        <v/>
      </c>
    </row>
    <row r="6317">
      <c r="A6317" s="6" t="inlineStr">
        <is>
          <t>2013-03-21</t>
        </is>
      </c>
      <c r="B6317" s="6" t="n">
        <v>3</v>
      </c>
      <c r="C6317" s="6" t="n">
        <v>0.39245</v>
      </c>
      <c r="D6317" s="6" t="n">
        <v>6e-05</v>
      </c>
      <c r="E6317" s="6">
        <f>C6317*sel_scale</f>
        <v/>
      </c>
      <c r="F6317" s="6">
        <f>IF(AND(B6317&gt;=10,B6317&lt;=14),sel_ev_daily*sel_dayshare/5,IF(OR(B6317&gt;=22,B6317&lt;=5),sel_ev_daily*(1-sel_dayshare)/8,0))</f>
        <v/>
      </c>
    </row>
    <row r="6318">
      <c r="A6318" s="6" t="inlineStr">
        <is>
          <t>2013-03-21</t>
        </is>
      </c>
      <c r="B6318" s="6" t="n">
        <v>4</v>
      </c>
      <c r="C6318" s="6" t="n">
        <v>0.3806</v>
      </c>
      <c r="D6318" s="6" t="n">
        <v>6e-05</v>
      </c>
      <c r="E6318" s="6">
        <f>C6318*sel_scale</f>
        <v/>
      </c>
      <c r="F6318" s="6">
        <f>IF(AND(B6318&gt;=10,B6318&lt;=14),sel_ev_daily*sel_dayshare/5,IF(OR(B6318&gt;=22,B6318&lt;=5),sel_ev_daily*(1-sel_dayshare)/8,0))</f>
        <v/>
      </c>
    </row>
    <row r="6319">
      <c r="A6319" s="6" t="inlineStr">
        <is>
          <t>2013-03-21</t>
        </is>
      </c>
      <c r="B6319" s="6" t="n">
        <v>5</v>
      </c>
      <c r="C6319" s="6" t="n">
        <v>0.39992</v>
      </c>
      <c r="D6319" s="6" t="n">
        <v>6e-05</v>
      </c>
      <c r="E6319" s="6">
        <f>C6319*sel_scale</f>
        <v/>
      </c>
      <c r="F6319" s="6">
        <f>IF(AND(B6319&gt;=10,B6319&lt;=14),sel_ev_daily*sel_dayshare/5,IF(OR(B6319&gt;=22,B6319&lt;=5),sel_ev_daily*(1-sel_dayshare)/8,0))</f>
        <v/>
      </c>
    </row>
    <row r="6320">
      <c r="A6320" s="6" t="inlineStr">
        <is>
          <t>2013-03-21</t>
        </is>
      </c>
      <c r="B6320" s="6" t="n">
        <v>6</v>
      </c>
      <c r="C6320" s="6" t="n">
        <v>0.6153</v>
      </c>
      <c r="D6320" s="6" t="n">
        <v>8.000000000000001e-05</v>
      </c>
      <c r="E6320" s="6">
        <f>C6320*sel_scale</f>
        <v/>
      </c>
      <c r="F6320" s="6">
        <f>IF(AND(B6320&gt;=10,B6320&lt;=14),sel_ev_daily*sel_dayshare/5,IF(OR(B6320&gt;=22,B6320&lt;=5),sel_ev_daily*(1-sel_dayshare)/8,0))</f>
        <v/>
      </c>
    </row>
    <row r="6321">
      <c r="A6321" s="6" t="inlineStr">
        <is>
          <t>2013-03-21</t>
        </is>
      </c>
      <c r="B6321" s="6" t="n">
        <v>7</v>
      </c>
      <c r="C6321" s="6" t="n">
        <v>0.64036</v>
      </c>
      <c r="D6321" s="6" t="n">
        <v>0.02679</v>
      </c>
      <c r="E6321" s="6">
        <f>C6321*sel_scale</f>
        <v/>
      </c>
      <c r="F6321" s="6">
        <f>IF(AND(B6321&gt;=10,B6321&lt;=14),sel_ev_daily*sel_dayshare/5,IF(OR(B6321&gt;=22,B6321&lt;=5),sel_ev_daily*(1-sel_dayshare)/8,0))</f>
        <v/>
      </c>
    </row>
    <row r="6322">
      <c r="A6322" s="6" t="inlineStr">
        <is>
          <t>2013-03-21</t>
        </is>
      </c>
      <c r="B6322" s="6" t="n">
        <v>8</v>
      </c>
      <c r="C6322" s="6" t="n">
        <v>0.55993</v>
      </c>
      <c r="D6322" s="6" t="n">
        <v>0.17087</v>
      </c>
      <c r="E6322" s="6">
        <f>C6322*sel_scale</f>
        <v/>
      </c>
      <c r="F6322" s="6">
        <f>IF(AND(B6322&gt;=10,B6322&lt;=14),sel_ev_daily*sel_dayshare/5,IF(OR(B6322&gt;=22,B6322&lt;=5),sel_ev_daily*(1-sel_dayshare)/8,0))</f>
        <v/>
      </c>
    </row>
    <row r="6323">
      <c r="A6323" s="6" t="inlineStr">
        <is>
          <t>2013-03-21</t>
        </is>
      </c>
      <c r="B6323" s="6" t="n">
        <v>9</v>
      </c>
      <c r="C6323" s="6" t="n">
        <v>0.52364</v>
      </c>
      <c r="D6323" s="6" t="n">
        <v>0.37083</v>
      </c>
      <c r="E6323" s="6">
        <f>C6323*sel_scale</f>
        <v/>
      </c>
      <c r="F6323" s="6">
        <f>IF(AND(B6323&gt;=10,B6323&lt;=14),sel_ev_daily*sel_dayshare/5,IF(OR(B6323&gt;=22,B6323&lt;=5),sel_ev_daily*(1-sel_dayshare)/8,0))</f>
        <v/>
      </c>
    </row>
    <row r="6324">
      <c r="A6324" s="6" t="inlineStr">
        <is>
          <t>2013-03-21</t>
        </is>
      </c>
      <c r="B6324" s="6" t="n">
        <v>10</v>
      </c>
      <c r="C6324" s="6" t="n">
        <v>0.49124</v>
      </c>
      <c r="D6324" s="6" t="n">
        <v>0.54532</v>
      </c>
      <c r="E6324" s="6">
        <f>C6324*sel_scale</f>
        <v/>
      </c>
      <c r="F6324" s="6">
        <f>IF(AND(B6324&gt;=10,B6324&lt;=14),sel_ev_daily*sel_dayshare/5,IF(OR(B6324&gt;=22,B6324&lt;=5),sel_ev_daily*(1-sel_dayshare)/8,0))</f>
        <v/>
      </c>
    </row>
    <row r="6325">
      <c r="A6325" s="6" t="inlineStr">
        <is>
          <t>2013-03-21</t>
        </is>
      </c>
      <c r="B6325" s="6" t="n">
        <v>11</v>
      </c>
      <c r="C6325" s="6" t="n">
        <v>0.49134</v>
      </c>
      <c r="D6325" s="6" t="n">
        <v>0.64637</v>
      </c>
      <c r="E6325" s="6">
        <f>C6325*sel_scale</f>
        <v/>
      </c>
      <c r="F6325" s="6">
        <f>IF(AND(B6325&gt;=10,B6325&lt;=14),sel_ev_daily*sel_dayshare/5,IF(OR(B6325&gt;=22,B6325&lt;=5),sel_ev_daily*(1-sel_dayshare)/8,0))</f>
        <v/>
      </c>
    </row>
    <row r="6326">
      <c r="A6326" s="6" t="inlineStr">
        <is>
          <t>2013-03-21</t>
        </is>
      </c>
      <c r="B6326" s="6" t="n">
        <v>12</v>
      </c>
      <c r="C6326" s="6" t="n">
        <v>0.48984</v>
      </c>
      <c r="D6326" s="6" t="n">
        <v>0.69094</v>
      </c>
      <c r="E6326" s="6">
        <f>C6326*sel_scale</f>
        <v/>
      </c>
      <c r="F6326" s="6">
        <f>IF(AND(B6326&gt;=10,B6326&lt;=14),sel_ev_daily*sel_dayshare/5,IF(OR(B6326&gt;=22,B6326&lt;=5),sel_ev_daily*(1-sel_dayshare)/8,0))</f>
        <v/>
      </c>
    </row>
    <row r="6327">
      <c r="A6327" s="6" t="inlineStr">
        <is>
          <t>2013-03-21</t>
        </is>
      </c>
      <c r="B6327" s="6" t="n">
        <v>13</v>
      </c>
      <c r="C6327" s="6" t="n">
        <v>0.52206</v>
      </c>
      <c r="D6327" s="6" t="n">
        <v>0.63639</v>
      </c>
      <c r="E6327" s="6">
        <f>C6327*sel_scale</f>
        <v/>
      </c>
      <c r="F6327" s="6">
        <f>IF(AND(B6327&gt;=10,B6327&lt;=14),sel_ev_daily*sel_dayshare/5,IF(OR(B6327&gt;=22,B6327&lt;=5),sel_ev_daily*(1-sel_dayshare)/8,0))</f>
        <v/>
      </c>
    </row>
    <row r="6328">
      <c r="A6328" s="6" t="inlineStr">
        <is>
          <t>2013-03-21</t>
        </is>
      </c>
      <c r="B6328" s="6" t="n">
        <v>14</v>
      </c>
      <c r="C6328" s="6" t="n">
        <v>0.49938</v>
      </c>
      <c r="D6328" s="6" t="n">
        <v>0.5592</v>
      </c>
      <c r="E6328" s="6">
        <f>C6328*sel_scale</f>
        <v/>
      </c>
      <c r="F6328" s="6">
        <f>IF(AND(B6328&gt;=10,B6328&lt;=14),sel_ev_daily*sel_dayshare/5,IF(OR(B6328&gt;=22,B6328&lt;=5),sel_ev_daily*(1-sel_dayshare)/8,0))</f>
        <v/>
      </c>
    </row>
    <row r="6329">
      <c r="A6329" s="6" t="inlineStr">
        <is>
          <t>2013-03-21</t>
        </is>
      </c>
      <c r="B6329" s="6" t="n">
        <v>15</v>
      </c>
      <c r="C6329" s="6" t="n">
        <v>0.55264</v>
      </c>
      <c r="D6329" s="6" t="n">
        <v>0.38032</v>
      </c>
      <c r="E6329" s="6">
        <f>C6329*sel_scale</f>
        <v/>
      </c>
      <c r="F6329" s="6">
        <f>IF(AND(B6329&gt;=10,B6329&lt;=14),sel_ev_daily*sel_dayshare/5,IF(OR(B6329&gt;=22,B6329&lt;=5),sel_ev_daily*(1-sel_dayshare)/8,0))</f>
        <v/>
      </c>
    </row>
    <row r="6330">
      <c r="A6330" s="6" t="inlineStr">
        <is>
          <t>2013-03-21</t>
        </is>
      </c>
      <c r="B6330" s="6" t="n">
        <v>16</v>
      </c>
      <c r="C6330" s="6" t="n">
        <v>0.58906</v>
      </c>
      <c r="D6330" s="6" t="n">
        <v>0.19131</v>
      </c>
      <c r="E6330" s="6">
        <f>C6330*sel_scale</f>
        <v/>
      </c>
      <c r="F6330" s="6">
        <f>IF(AND(B6330&gt;=10,B6330&lt;=14),sel_ev_daily*sel_dayshare/5,IF(OR(B6330&gt;=22,B6330&lt;=5),sel_ev_daily*(1-sel_dayshare)/8,0))</f>
        <v/>
      </c>
    </row>
    <row r="6331">
      <c r="A6331" s="6" t="inlineStr">
        <is>
          <t>2013-03-21</t>
        </is>
      </c>
      <c r="B6331" s="6" t="n">
        <v>17</v>
      </c>
      <c r="C6331" s="6" t="n">
        <v>0.7024</v>
      </c>
      <c r="D6331" s="6" t="n">
        <v>0.08856</v>
      </c>
      <c r="E6331" s="6">
        <f>C6331*sel_scale</f>
        <v/>
      </c>
      <c r="F6331" s="6">
        <f>IF(AND(B6331&gt;=10,B6331&lt;=14),sel_ev_daily*sel_dayshare/5,IF(OR(B6331&gt;=22,B6331&lt;=5),sel_ev_daily*(1-sel_dayshare)/8,0))</f>
        <v/>
      </c>
    </row>
    <row r="6332">
      <c r="A6332" s="6" t="inlineStr">
        <is>
          <t>2013-03-21</t>
        </is>
      </c>
      <c r="B6332" s="6" t="n">
        <v>18</v>
      </c>
      <c r="C6332" s="6" t="n">
        <v>0.8203</v>
      </c>
      <c r="D6332" s="6" t="n">
        <v>0.0124</v>
      </c>
      <c r="E6332" s="6">
        <f>C6332*sel_scale</f>
        <v/>
      </c>
      <c r="F6332" s="6">
        <f>IF(AND(B6332&gt;=10,B6332&lt;=14),sel_ev_daily*sel_dayshare/5,IF(OR(B6332&gt;=22,B6332&lt;=5),sel_ev_daily*(1-sel_dayshare)/8,0))</f>
        <v/>
      </c>
    </row>
    <row r="6333">
      <c r="A6333" s="6" t="inlineStr">
        <is>
          <t>2013-03-21</t>
        </is>
      </c>
      <c r="B6333" s="6" t="n">
        <v>19</v>
      </c>
      <c r="C6333" s="6" t="n">
        <v>0.81881</v>
      </c>
      <c r="D6333" s="6" t="n">
        <v>6e-05</v>
      </c>
      <c r="E6333" s="6">
        <f>C6333*sel_scale</f>
        <v/>
      </c>
      <c r="F6333" s="6">
        <f>IF(AND(B6333&gt;=10,B6333&lt;=14),sel_ev_daily*sel_dayshare/5,IF(OR(B6333&gt;=22,B6333&lt;=5),sel_ev_daily*(1-sel_dayshare)/8,0))</f>
        <v/>
      </c>
    </row>
    <row r="6334">
      <c r="A6334" s="6" t="inlineStr">
        <is>
          <t>2013-03-21</t>
        </is>
      </c>
      <c r="B6334" s="6" t="n">
        <v>20</v>
      </c>
      <c r="C6334" s="6" t="n">
        <v>0.8162199999999999</v>
      </c>
      <c r="D6334" s="6" t="n">
        <v>0.00013</v>
      </c>
      <c r="E6334" s="6">
        <f>C6334*sel_scale</f>
        <v/>
      </c>
      <c r="F6334" s="6">
        <f>IF(AND(B6334&gt;=10,B6334&lt;=14),sel_ev_daily*sel_dayshare/5,IF(OR(B6334&gt;=22,B6334&lt;=5),sel_ev_daily*(1-sel_dayshare)/8,0))</f>
        <v/>
      </c>
    </row>
    <row r="6335">
      <c r="A6335" s="6" t="inlineStr">
        <is>
          <t>2013-03-21</t>
        </is>
      </c>
      <c r="B6335" s="6" t="n">
        <v>21</v>
      </c>
      <c r="C6335" s="6" t="n">
        <v>0.74203</v>
      </c>
      <c r="D6335" s="6" t="n">
        <v>0.00011</v>
      </c>
      <c r="E6335" s="6">
        <f>C6335*sel_scale</f>
        <v/>
      </c>
      <c r="F6335" s="6">
        <f>IF(AND(B6335&gt;=10,B6335&lt;=14),sel_ev_daily*sel_dayshare/5,IF(OR(B6335&gt;=22,B6335&lt;=5),sel_ev_daily*(1-sel_dayshare)/8,0))</f>
        <v/>
      </c>
    </row>
    <row r="6336">
      <c r="A6336" s="6" t="inlineStr">
        <is>
          <t>2013-03-21</t>
        </is>
      </c>
      <c r="B6336" s="6" t="n">
        <v>22</v>
      </c>
      <c r="C6336" s="6" t="n">
        <v>0.7155899999999999</v>
      </c>
      <c r="D6336" s="6" t="n">
        <v>0.0001</v>
      </c>
      <c r="E6336" s="6">
        <f>C6336*sel_scale</f>
        <v/>
      </c>
      <c r="F6336" s="6">
        <f>IF(AND(B6336&gt;=10,B6336&lt;=14),sel_ev_daily*sel_dayshare/5,IF(OR(B6336&gt;=22,B6336&lt;=5),sel_ev_daily*(1-sel_dayshare)/8,0))</f>
        <v/>
      </c>
    </row>
    <row r="6337">
      <c r="A6337" s="6" t="inlineStr">
        <is>
          <t>2013-03-21</t>
        </is>
      </c>
      <c r="B6337" s="6" t="n">
        <v>23</v>
      </c>
      <c r="C6337" s="6" t="n">
        <v>0.6425</v>
      </c>
      <c r="D6337" s="6" t="n">
        <v>3e-05</v>
      </c>
      <c r="E6337" s="6">
        <f>C6337*sel_scale</f>
        <v/>
      </c>
      <c r="F6337" s="6">
        <f>IF(AND(B6337&gt;=10,B6337&lt;=14),sel_ev_daily*sel_dayshare/5,IF(OR(B6337&gt;=22,B6337&lt;=5),sel_ev_daily*(1-sel_dayshare)/8,0))</f>
        <v/>
      </c>
    </row>
    <row r="6338">
      <c r="A6338" s="6" t="inlineStr">
        <is>
          <t>2013-03-22</t>
        </is>
      </c>
      <c r="B6338" s="6" t="n">
        <v>0</v>
      </c>
      <c r="C6338" s="6" t="n">
        <v>0.72023</v>
      </c>
      <c r="D6338" s="6" t="n">
        <v>0.00012</v>
      </c>
      <c r="E6338" s="6">
        <f>C6338*sel_scale</f>
        <v/>
      </c>
      <c r="F6338" s="6">
        <f>IF(AND(B6338&gt;=10,B6338&lt;=14),sel_ev_daily*sel_dayshare/5,IF(OR(B6338&gt;=22,B6338&lt;=5),sel_ev_daily*(1-sel_dayshare)/8,0))</f>
        <v/>
      </c>
    </row>
    <row r="6339">
      <c r="A6339" s="6" t="inlineStr">
        <is>
          <t>2013-03-22</t>
        </is>
      </c>
      <c r="B6339" s="6" t="n">
        <v>1</v>
      </c>
      <c r="C6339" s="6" t="n">
        <v>0.7017</v>
      </c>
      <c r="D6339" s="6" t="n">
        <v>5e-05</v>
      </c>
      <c r="E6339" s="6">
        <f>C6339*sel_scale</f>
        <v/>
      </c>
      <c r="F6339" s="6">
        <f>IF(AND(B6339&gt;=10,B6339&lt;=14),sel_ev_daily*sel_dayshare/5,IF(OR(B6339&gt;=22,B6339&lt;=5),sel_ev_daily*(1-sel_dayshare)/8,0))</f>
        <v/>
      </c>
    </row>
    <row r="6340">
      <c r="A6340" s="6" t="inlineStr">
        <is>
          <t>2013-03-22</t>
        </is>
      </c>
      <c r="B6340" s="6" t="n">
        <v>2</v>
      </c>
      <c r="C6340" s="6" t="n">
        <v>0.50418</v>
      </c>
      <c r="D6340" s="6" t="n">
        <v>4e-05</v>
      </c>
      <c r="E6340" s="6">
        <f>C6340*sel_scale</f>
        <v/>
      </c>
      <c r="F6340" s="6">
        <f>IF(AND(B6340&gt;=10,B6340&lt;=14),sel_ev_daily*sel_dayshare/5,IF(OR(B6340&gt;=22,B6340&lt;=5),sel_ev_daily*(1-sel_dayshare)/8,0))</f>
        <v/>
      </c>
    </row>
    <row r="6341">
      <c r="A6341" s="6" t="inlineStr">
        <is>
          <t>2013-03-22</t>
        </is>
      </c>
      <c r="B6341" s="6" t="n">
        <v>3</v>
      </c>
      <c r="C6341" s="6" t="n">
        <v>0.41148</v>
      </c>
      <c r="D6341" s="6" t="n">
        <v>6e-05</v>
      </c>
      <c r="E6341" s="6">
        <f>C6341*sel_scale</f>
        <v/>
      </c>
      <c r="F6341" s="6">
        <f>IF(AND(B6341&gt;=10,B6341&lt;=14),sel_ev_daily*sel_dayshare/5,IF(OR(B6341&gt;=22,B6341&lt;=5),sel_ev_daily*(1-sel_dayshare)/8,0))</f>
        <v/>
      </c>
    </row>
    <row r="6342">
      <c r="A6342" s="6" t="inlineStr">
        <is>
          <t>2013-03-22</t>
        </is>
      </c>
      <c r="B6342" s="6" t="n">
        <v>4</v>
      </c>
      <c r="C6342" s="6" t="n">
        <v>0.39018</v>
      </c>
      <c r="D6342" s="6" t="n">
        <v>8.000000000000001e-05</v>
      </c>
      <c r="E6342" s="6">
        <f>C6342*sel_scale</f>
        <v/>
      </c>
      <c r="F6342" s="6">
        <f>IF(AND(B6342&gt;=10,B6342&lt;=14),sel_ev_daily*sel_dayshare/5,IF(OR(B6342&gt;=22,B6342&lt;=5),sel_ev_daily*(1-sel_dayshare)/8,0))</f>
        <v/>
      </c>
    </row>
    <row r="6343">
      <c r="A6343" s="6" t="inlineStr">
        <is>
          <t>2013-03-22</t>
        </is>
      </c>
      <c r="B6343" s="6" t="n">
        <v>5</v>
      </c>
      <c r="C6343" s="6" t="n">
        <v>0.41324</v>
      </c>
      <c r="D6343" s="6" t="n">
        <v>6.999999999999999e-05</v>
      </c>
      <c r="E6343" s="6">
        <f>C6343*sel_scale</f>
        <v/>
      </c>
      <c r="F6343" s="6">
        <f>IF(AND(B6343&gt;=10,B6343&lt;=14),sel_ev_daily*sel_dayshare/5,IF(OR(B6343&gt;=22,B6343&lt;=5),sel_ev_daily*(1-sel_dayshare)/8,0))</f>
        <v/>
      </c>
    </row>
    <row r="6344">
      <c r="A6344" s="6" t="inlineStr">
        <is>
          <t>2013-03-22</t>
        </is>
      </c>
      <c r="B6344" s="6" t="n">
        <v>6</v>
      </c>
      <c r="C6344" s="6" t="n">
        <v>0.5861499999999999</v>
      </c>
      <c r="D6344" s="6" t="n">
        <v>0.00013</v>
      </c>
      <c r="E6344" s="6">
        <f>C6344*sel_scale</f>
        <v/>
      </c>
      <c r="F6344" s="6">
        <f>IF(AND(B6344&gt;=10,B6344&lt;=14),sel_ev_daily*sel_dayshare/5,IF(OR(B6344&gt;=22,B6344&lt;=5),sel_ev_daily*(1-sel_dayshare)/8,0))</f>
        <v/>
      </c>
    </row>
    <row r="6345">
      <c r="A6345" s="6" t="inlineStr">
        <is>
          <t>2013-03-22</t>
        </is>
      </c>
      <c r="B6345" s="6" t="n">
        <v>7</v>
      </c>
      <c r="C6345" s="6" t="n">
        <v>0.64201</v>
      </c>
      <c r="D6345" s="6" t="n">
        <v>0.01947</v>
      </c>
      <c r="E6345" s="6">
        <f>C6345*sel_scale</f>
        <v/>
      </c>
      <c r="F6345" s="6">
        <f>IF(AND(B6345&gt;=10,B6345&lt;=14),sel_ev_daily*sel_dayshare/5,IF(OR(B6345&gt;=22,B6345&lt;=5),sel_ev_daily*(1-sel_dayshare)/8,0))</f>
        <v/>
      </c>
    </row>
    <row r="6346">
      <c r="A6346" s="6" t="inlineStr">
        <is>
          <t>2013-03-22</t>
        </is>
      </c>
      <c r="B6346" s="6" t="n">
        <v>8</v>
      </c>
      <c r="C6346" s="6" t="n">
        <v>0.54205</v>
      </c>
      <c r="D6346" s="6" t="n">
        <v>0.11589</v>
      </c>
      <c r="E6346" s="6">
        <f>C6346*sel_scale</f>
        <v/>
      </c>
      <c r="F6346" s="6">
        <f>IF(AND(B6346&gt;=10,B6346&lt;=14),sel_ev_daily*sel_dayshare/5,IF(OR(B6346&gt;=22,B6346&lt;=5),sel_ev_daily*(1-sel_dayshare)/8,0))</f>
        <v/>
      </c>
    </row>
    <row r="6347">
      <c r="A6347" s="6" t="inlineStr">
        <is>
          <t>2013-03-22</t>
        </is>
      </c>
      <c r="B6347" s="6" t="n">
        <v>9</v>
      </c>
      <c r="C6347" s="6" t="n">
        <v>0.50924</v>
      </c>
      <c r="D6347" s="6" t="n">
        <v>0.30272</v>
      </c>
      <c r="E6347" s="6">
        <f>C6347*sel_scale</f>
        <v/>
      </c>
      <c r="F6347" s="6">
        <f>IF(AND(B6347&gt;=10,B6347&lt;=14),sel_ev_daily*sel_dayshare/5,IF(OR(B6347&gt;=22,B6347&lt;=5),sel_ev_daily*(1-sel_dayshare)/8,0))</f>
        <v/>
      </c>
    </row>
    <row r="6348">
      <c r="A6348" s="6" t="inlineStr">
        <is>
          <t>2013-03-22</t>
        </is>
      </c>
      <c r="B6348" s="6" t="n">
        <v>10</v>
      </c>
      <c r="C6348" s="6" t="n">
        <v>0.48962</v>
      </c>
      <c r="D6348" s="6" t="n">
        <v>0.44884</v>
      </c>
      <c r="E6348" s="6">
        <f>C6348*sel_scale</f>
        <v/>
      </c>
      <c r="F6348" s="6">
        <f>IF(AND(B6348&gt;=10,B6348&lt;=14),sel_ev_daily*sel_dayshare/5,IF(OR(B6348&gt;=22,B6348&lt;=5),sel_ev_daily*(1-sel_dayshare)/8,0))</f>
        <v/>
      </c>
    </row>
    <row r="6349">
      <c r="A6349" s="6" t="inlineStr">
        <is>
          <t>2013-03-22</t>
        </is>
      </c>
      <c r="B6349" s="6" t="n">
        <v>11</v>
      </c>
      <c r="C6349" s="6" t="n">
        <v>0.52011</v>
      </c>
      <c r="D6349" s="6" t="n">
        <v>0.5844</v>
      </c>
      <c r="E6349" s="6">
        <f>C6349*sel_scale</f>
        <v/>
      </c>
      <c r="F6349" s="6">
        <f>IF(AND(B6349&gt;=10,B6349&lt;=14),sel_ev_daily*sel_dayshare/5,IF(OR(B6349&gt;=22,B6349&lt;=5),sel_ev_daily*(1-sel_dayshare)/8,0))</f>
        <v/>
      </c>
    </row>
    <row r="6350">
      <c r="A6350" s="6" t="inlineStr">
        <is>
          <t>2013-03-22</t>
        </is>
      </c>
      <c r="B6350" s="6" t="n">
        <v>12</v>
      </c>
      <c r="C6350" s="6" t="n">
        <v>0.53682</v>
      </c>
      <c r="D6350" s="6" t="n">
        <v>0.59653</v>
      </c>
      <c r="E6350" s="6">
        <f>C6350*sel_scale</f>
        <v/>
      </c>
      <c r="F6350" s="6">
        <f>IF(AND(B6350&gt;=10,B6350&lt;=14),sel_ev_daily*sel_dayshare/5,IF(OR(B6350&gt;=22,B6350&lt;=5),sel_ev_daily*(1-sel_dayshare)/8,0))</f>
        <v/>
      </c>
    </row>
    <row r="6351">
      <c r="A6351" s="6" t="inlineStr">
        <is>
          <t>2013-03-22</t>
        </is>
      </c>
      <c r="B6351" s="6" t="n">
        <v>13</v>
      </c>
      <c r="C6351" s="6" t="n">
        <v>0.5898</v>
      </c>
      <c r="D6351" s="6" t="n">
        <v>0.50225</v>
      </c>
      <c r="E6351" s="6">
        <f>C6351*sel_scale</f>
        <v/>
      </c>
      <c r="F6351" s="6">
        <f>IF(AND(B6351&gt;=10,B6351&lt;=14),sel_ev_daily*sel_dayshare/5,IF(OR(B6351&gt;=22,B6351&lt;=5),sel_ev_daily*(1-sel_dayshare)/8,0))</f>
        <v/>
      </c>
    </row>
    <row r="6352">
      <c r="A6352" s="6" t="inlineStr">
        <is>
          <t>2013-03-22</t>
        </is>
      </c>
      <c r="B6352" s="6" t="n">
        <v>14</v>
      </c>
      <c r="C6352" s="6" t="n">
        <v>0.64542</v>
      </c>
      <c r="D6352" s="6" t="n">
        <v>0.35989</v>
      </c>
      <c r="E6352" s="6">
        <f>C6352*sel_scale</f>
        <v/>
      </c>
      <c r="F6352" s="6">
        <f>IF(AND(B6352&gt;=10,B6352&lt;=14),sel_ev_daily*sel_dayshare/5,IF(OR(B6352&gt;=22,B6352&lt;=5),sel_ev_daily*(1-sel_dayshare)/8,0))</f>
        <v/>
      </c>
    </row>
    <row r="6353">
      <c r="A6353" s="6" t="inlineStr">
        <is>
          <t>2013-03-22</t>
        </is>
      </c>
      <c r="B6353" s="6" t="n">
        <v>15</v>
      </c>
      <c r="C6353" s="6" t="n">
        <v>0.73599</v>
      </c>
      <c r="D6353" s="6" t="n">
        <v>0.21277</v>
      </c>
      <c r="E6353" s="6">
        <f>C6353*sel_scale</f>
        <v/>
      </c>
      <c r="F6353" s="6">
        <f>IF(AND(B6353&gt;=10,B6353&lt;=14),sel_ev_daily*sel_dayshare/5,IF(OR(B6353&gt;=22,B6353&lt;=5),sel_ev_daily*(1-sel_dayshare)/8,0))</f>
        <v/>
      </c>
    </row>
    <row r="6354">
      <c r="A6354" s="6" t="inlineStr">
        <is>
          <t>2013-03-22</t>
        </is>
      </c>
      <c r="B6354" s="6" t="n">
        <v>16</v>
      </c>
      <c r="C6354" s="6" t="n">
        <v>0.82929</v>
      </c>
      <c r="D6354" s="6" t="n">
        <v>0.07803</v>
      </c>
      <c r="E6354" s="6">
        <f>C6354*sel_scale</f>
        <v/>
      </c>
      <c r="F6354" s="6">
        <f>IF(AND(B6354&gt;=10,B6354&lt;=14),sel_ev_daily*sel_dayshare/5,IF(OR(B6354&gt;=22,B6354&lt;=5),sel_ev_daily*(1-sel_dayshare)/8,0))</f>
        <v/>
      </c>
    </row>
    <row r="6355">
      <c r="A6355" s="6" t="inlineStr">
        <is>
          <t>2013-03-22</t>
        </is>
      </c>
      <c r="B6355" s="6" t="n">
        <v>17</v>
      </c>
      <c r="C6355" s="6" t="n">
        <v>0.8909</v>
      </c>
      <c r="D6355" s="6" t="n">
        <v>0.06516</v>
      </c>
      <c r="E6355" s="6">
        <f>C6355*sel_scale</f>
        <v/>
      </c>
      <c r="F6355" s="6">
        <f>IF(AND(B6355&gt;=10,B6355&lt;=14),sel_ev_daily*sel_dayshare/5,IF(OR(B6355&gt;=22,B6355&lt;=5),sel_ev_daily*(1-sel_dayshare)/8,0))</f>
        <v/>
      </c>
    </row>
    <row r="6356">
      <c r="A6356" s="6" t="inlineStr">
        <is>
          <t>2013-03-22</t>
        </is>
      </c>
      <c r="B6356" s="6" t="n">
        <v>18</v>
      </c>
      <c r="C6356" s="6" t="n">
        <v>0.9393</v>
      </c>
      <c r="D6356" s="6" t="n">
        <v>0.00842</v>
      </c>
      <c r="E6356" s="6">
        <f>C6356*sel_scale</f>
        <v/>
      </c>
      <c r="F6356" s="6">
        <f>IF(AND(B6356&gt;=10,B6356&lt;=14),sel_ev_daily*sel_dayshare/5,IF(OR(B6356&gt;=22,B6356&lt;=5),sel_ev_daily*(1-sel_dayshare)/8,0))</f>
        <v/>
      </c>
    </row>
    <row r="6357">
      <c r="A6357" s="6" t="inlineStr">
        <is>
          <t>2013-03-22</t>
        </is>
      </c>
      <c r="B6357" s="6" t="n">
        <v>19</v>
      </c>
      <c r="C6357" s="6" t="n">
        <v>0.91564</v>
      </c>
      <c r="D6357" s="6" t="n">
        <v>6e-05</v>
      </c>
      <c r="E6357" s="6">
        <f>C6357*sel_scale</f>
        <v/>
      </c>
      <c r="F6357" s="6">
        <f>IF(AND(B6357&gt;=10,B6357&lt;=14),sel_ev_daily*sel_dayshare/5,IF(OR(B6357&gt;=22,B6357&lt;=5),sel_ev_daily*(1-sel_dayshare)/8,0))</f>
        <v/>
      </c>
    </row>
    <row r="6358">
      <c r="A6358" s="6" t="inlineStr">
        <is>
          <t>2013-03-22</t>
        </is>
      </c>
      <c r="B6358" s="6" t="n">
        <v>20</v>
      </c>
      <c r="C6358" s="6" t="n">
        <v>0.9288</v>
      </c>
      <c r="D6358" s="6" t="n">
        <v>4e-05</v>
      </c>
      <c r="E6358" s="6">
        <f>C6358*sel_scale</f>
        <v/>
      </c>
      <c r="F6358" s="6">
        <f>IF(AND(B6358&gt;=10,B6358&lt;=14),sel_ev_daily*sel_dayshare/5,IF(OR(B6358&gt;=22,B6358&lt;=5),sel_ev_daily*(1-sel_dayshare)/8,0))</f>
        <v/>
      </c>
    </row>
    <row r="6359">
      <c r="A6359" s="6" t="inlineStr">
        <is>
          <t>2013-03-22</t>
        </is>
      </c>
      <c r="B6359" s="6" t="n">
        <v>21</v>
      </c>
      <c r="C6359" s="6" t="n">
        <v>0.82512</v>
      </c>
      <c r="D6359" s="6" t="n">
        <v>9.000000000000001e-05</v>
      </c>
      <c r="E6359" s="6">
        <f>C6359*sel_scale</f>
        <v/>
      </c>
      <c r="F6359" s="6">
        <f>IF(AND(B6359&gt;=10,B6359&lt;=14),sel_ev_daily*sel_dayshare/5,IF(OR(B6359&gt;=22,B6359&lt;=5),sel_ev_daily*(1-sel_dayshare)/8,0))</f>
        <v/>
      </c>
    </row>
    <row r="6360">
      <c r="A6360" s="6" t="inlineStr">
        <is>
          <t>2013-03-22</t>
        </is>
      </c>
      <c r="B6360" s="6" t="n">
        <v>22</v>
      </c>
      <c r="C6360" s="6" t="n">
        <v>0.81968</v>
      </c>
      <c r="D6360" s="6" t="n">
        <v>0.00011</v>
      </c>
      <c r="E6360" s="6">
        <f>C6360*sel_scale</f>
        <v/>
      </c>
      <c r="F6360" s="6">
        <f>IF(AND(B6360&gt;=10,B6360&lt;=14),sel_ev_daily*sel_dayshare/5,IF(OR(B6360&gt;=22,B6360&lt;=5),sel_ev_daily*(1-sel_dayshare)/8,0))</f>
        <v/>
      </c>
    </row>
    <row r="6361">
      <c r="A6361" s="6" t="inlineStr">
        <is>
          <t>2013-03-22</t>
        </is>
      </c>
      <c r="B6361" s="6" t="n">
        <v>23</v>
      </c>
      <c r="C6361" s="6" t="n">
        <v>0.79475</v>
      </c>
      <c r="D6361" s="6" t="n">
        <v>8.000000000000001e-05</v>
      </c>
      <c r="E6361" s="6">
        <f>C6361*sel_scale</f>
        <v/>
      </c>
      <c r="F6361" s="6">
        <f>IF(AND(B6361&gt;=10,B6361&lt;=14),sel_ev_daily*sel_dayshare/5,IF(OR(B6361&gt;=22,B6361&lt;=5),sel_ev_daily*(1-sel_dayshare)/8,0))</f>
        <v/>
      </c>
    </row>
    <row r="6362">
      <c r="A6362" s="6" t="inlineStr">
        <is>
          <t>2013-03-23</t>
        </is>
      </c>
      <c r="B6362" s="6" t="n">
        <v>0</v>
      </c>
      <c r="C6362" s="6" t="n">
        <v>0.8490799999999999</v>
      </c>
      <c r="D6362" s="6" t="n">
        <v>0.00014</v>
      </c>
      <c r="E6362" s="6">
        <f>C6362*sel_scale</f>
        <v/>
      </c>
      <c r="F6362" s="6">
        <f>IF(AND(B6362&gt;=10,B6362&lt;=14),sel_ev_daily*sel_dayshare/5,IF(OR(B6362&gt;=22,B6362&lt;=5),sel_ev_daily*(1-sel_dayshare)/8,0))</f>
        <v/>
      </c>
    </row>
    <row r="6363">
      <c r="A6363" s="6" t="inlineStr">
        <is>
          <t>2013-03-23</t>
        </is>
      </c>
      <c r="B6363" s="6" t="n">
        <v>1</v>
      </c>
      <c r="C6363" s="6" t="n">
        <v>0.81198</v>
      </c>
      <c r="D6363" s="6" t="n">
        <v>6e-05</v>
      </c>
      <c r="E6363" s="6">
        <f>C6363*sel_scale</f>
        <v/>
      </c>
      <c r="F6363" s="6">
        <f>IF(AND(B6363&gt;=10,B6363&lt;=14),sel_ev_daily*sel_dayshare/5,IF(OR(B6363&gt;=22,B6363&lt;=5),sel_ev_daily*(1-sel_dayshare)/8,0))</f>
        <v/>
      </c>
    </row>
    <row r="6364">
      <c r="A6364" s="6" t="inlineStr">
        <is>
          <t>2013-03-23</t>
        </is>
      </c>
      <c r="B6364" s="6" t="n">
        <v>2</v>
      </c>
      <c r="C6364" s="6" t="n">
        <v>0.6190600000000001</v>
      </c>
      <c r="D6364" s="6" t="n">
        <v>6.999999999999999e-05</v>
      </c>
      <c r="E6364" s="6">
        <f>C6364*sel_scale</f>
        <v/>
      </c>
      <c r="F6364" s="6">
        <f>IF(AND(B6364&gt;=10,B6364&lt;=14),sel_ev_daily*sel_dayshare/5,IF(OR(B6364&gt;=22,B6364&lt;=5),sel_ev_daily*(1-sel_dayshare)/8,0))</f>
        <v/>
      </c>
    </row>
    <row r="6365">
      <c r="A6365" s="6" t="inlineStr">
        <is>
          <t>2013-03-23</t>
        </is>
      </c>
      <c r="B6365" s="6" t="n">
        <v>3</v>
      </c>
      <c r="C6365" s="6" t="n">
        <v>0.45498</v>
      </c>
      <c r="D6365" s="6" t="n">
        <v>6e-05</v>
      </c>
      <c r="E6365" s="6">
        <f>C6365*sel_scale</f>
        <v/>
      </c>
      <c r="F6365" s="6">
        <f>IF(AND(B6365&gt;=10,B6365&lt;=14),sel_ev_daily*sel_dayshare/5,IF(OR(B6365&gt;=22,B6365&lt;=5),sel_ev_daily*(1-sel_dayshare)/8,0))</f>
        <v/>
      </c>
    </row>
    <row r="6366">
      <c r="A6366" s="6" t="inlineStr">
        <is>
          <t>2013-03-23</t>
        </is>
      </c>
      <c r="B6366" s="6" t="n">
        <v>4</v>
      </c>
      <c r="C6366" s="6" t="n">
        <v>0.42251</v>
      </c>
      <c r="D6366" s="6" t="n">
        <v>5e-05</v>
      </c>
      <c r="E6366" s="6">
        <f>C6366*sel_scale</f>
        <v/>
      </c>
      <c r="F6366" s="6">
        <f>IF(AND(B6366&gt;=10,B6366&lt;=14),sel_ev_daily*sel_dayshare/5,IF(OR(B6366&gt;=22,B6366&lt;=5),sel_ev_daily*(1-sel_dayshare)/8,0))</f>
        <v/>
      </c>
    </row>
    <row r="6367">
      <c r="A6367" s="6" t="inlineStr">
        <is>
          <t>2013-03-23</t>
        </is>
      </c>
      <c r="B6367" s="6" t="n">
        <v>5</v>
      </c>
      <c r="C6367" s="6" t="n">
        <v>0.44963</v>
      </c>
      <c r="D6367" s="6" t="n">
        <v>8.000000000000001e-05</v>
      </c>
      <c r="E6367" s="6">
        <f>C6367*sel_scale</f>
        <v/>
      </c>
      <c r="F6367" s="6">
        <f>IF(AND(B6367&gt;=10,B6367&lt;=14),sel_ev_daily*sel_dayshare/5,IF(OR(B6367&gt;=22,B6367&lt;=5),sel_ev_daily*(1-sel_dayshare)/8,0))</f>
        <v/>
      </c>
    </row>
    <row r="6368">
      <c r="A6368" s="6" t="inlineStr">
        <is>
          <t>2013-03-23</t>
        </is>
      </c>
      <c r="B6368" s="6" t="n">
        <v>6</v>
      </c>
      <c r="C6368" s="6" t="n">
        <v>0.47655</v>
      </c>
      <c r="D6368" s="6" t="n">
        <v>0.00012</v>
      </c>
      <c r="E6368" s="6">
        <f>C6368*sel_scale</f>
        <v/>
      </c>
      <c r="F6368" s="6">
        <f>IF(AND(B6368&gt;=10,B6368&lt;=14),sel_ev_daily*sel_dayshare/5,IF(OR(B6368&gt;=22,B6368&lt;=5),sel_ev_daily*(1-sel_dayshare)/8,0))</f>
        <v/>
      </c>
    </row>
    <row r="6369">
      <c r="A6369" s="6" t="inlineStr">
        <is>
          <t>2013-03-23</t>
        </is>
      </c>
      <c r="B6369" s="6" t="n">
        <v>7</v>
      </c>
      <c r="C6369" s="6" t="n">
        <v>0.56071</v>
      </c>
      <c r="D6369" s="6" t="n">
        <v>0.01482</v>
      </c>
      <c r="E6369" s="6">
        <f>C6369*sel_scale</f>
        <v/>
      </c>
      <c r="F6369" s="6">
        <f>IF(AND(B6369&gt;=10,B6369&lt;=14),sel_ev_daily*sel_dayshare/5,IF(OR(B6369&gt;=22,B6369&lt;=5),sel_ev_daily*(1-sel_dayshare)/8,0))</f>
        <v/>
      </c>
    </row>
    <row r="6370">
      <c r="A6370" s="6" t="inlineStr">
        <is>
          <t>2013-03-23</t>
        </is>
      </c>
      <c r="B6370" s="6" t="n">
        <v>8</v>
      </c>
      <c r="C6370" s="6" t="n">
        <v>0.6499200000000001</v>
      </c>
      <c r="D6370" s="6" t="n">
        <v>0.13798</v>
      </c>
      <c r="E6370" s="6">
        <f>C6370*sel_scale</f>
        <v/>
      </c>
      <c r="F6370" s="6">
        <f>IF(AND(B6370&gt;=10,B6370&lt;=14),sel_ev_daily*sel_dayshare/5,IF(OR(B6370&gt;=22,B6370&lt;=5),sel_ev_daily*(1-sel_dayshare)/8,0))</f>
        <v/>
      </c>
    </row>
    <row r="6371">
      <c r="A6371" s="6" t="inlineStr">
        <is>
          <t>2013-03-23</t>
        </is>
      </c>
      <c r="B6371" s="6" t="n">
        <v>9</v>
      </c>
      <c r="C6371" s="6" t="n">
        <v>0.67525</v>
      </c>
      <c r="D6371" s="6" t="n">
        <v>0.28801</v>
      </c>
      <c r="E6371" s="6">
        <f>C6371*sel_scale</f>
        <v/>
      </c>
      <c r="F6371" s="6">
        <f>IF(AND(B6371&gt;=10,B6371&lt;=14),sel_ev_daily*sel_dayshare/5,IF(OR(B6371&gt;=22,B6371&lt;=5),sel_ev_daily*(1-sel_dayshare)/8,0))</f>
        <v/>
      </c>
    </row>
    <row r="6372">
      <c r="A6372" s="6" t="inlineStr">
        <is>
          <t>2013-03-23</t>
        </is>
      </c>
      <c r="B6372" s="6" t="n">
        <v>10</v>
      </c>
      <c r="C6372" s="6" t="n">
        <v>0.68164</v>
      </c>
      <c r="D6372" s="6" t="n">
        <v>0.45249</v>
      </c>
      <c r="E6372" s="6">
        <f>C6372*sel_scale</f>
        <v/>
      </c>
      <c r="F6372" s="6">
        <f>IF(AND(B6372&gt;=10,B6372&lt;=14),sel_ev_daily*sel_dayshare/5,IF(OR(B6372&gt;=22,B6372&lt;=5),sel_ev_daily*(1-sel_dayshare)/8,0))</f>
        <v/>
      </c>
    </row>
    <row r="6373">
      <c r="A6373" s="6" t="inlineStr">
        <is>
          <t>2013-03-23</t>
        </is>
      </c>
      <c r="B6373" s="6" t="n">
        <v>11</v>
      </c>
      <c r="C6373" s="6" t="n">
        <v>0.71878</v>
      </c>
      <c r="D6373" s="6" t="n">
        <v>0.60639</v>
      </c>
      <c r="E6373" s="6">
        <f>C6373*sel_scale</f>
        <v/>
      </c>
      <c r="F6373" s="6">
        <f>IF(AND(B6373&gt;=10,B6373&lt;=14),sel_ev_daily*sel_dayshare/5,IF(OR(B6373&gt;=22,B6373&lt;=5),sel_ev_daily*(1-sel_dayshare)/8,0))</f>
        <v/>
      </c>
    </row>
    <row r="6374">
      <c r="A6374" s="6" t="inlineStr">
        <is>
          <t>2013-03-23</t>
        </is>
      </c>
      <c r="B6374" s="6" t="n">
        <v>12</v>
      </c>
      <c r="C6374" s="6" t="n">
        <v>0.77475</v>
      </c>
      <c r="D6374" s="6" t="n">
        <v>0.64327</v>
      </c>
      <c r="E6374" s="6">
        <f>C6374*sel_scale</f>
        <v/>
      </c>
      <c r="F6374" s="6">
        <f>IF(AND(B6374&gt;=10,B6374&lt;=14),sel_ev_daily*sel_dayshare/5,IF(OR(B6374&gt;=22,B6374&lt;=5),sel_ev_daily*(1-sel_dayshare)/8,0))</f>
        <v/>
      </c>
    </row>
    <row r="6375">
      <c r="A6375" s="6" t="inlineStr">
        <is>
          <t>2013-03-23</t>
        </is>
      </c>
      <c r="B6375" s="6" t="n">
        <v>13</v>
      </c>
      <c r="C6375" s="6" t="n">
        <v>0.78964</v>
      </c>
      <c r="D6375" s="6" t="n">
        <v>0.44567</v>
      </c>
      <c r="E6375" s="6">
        <f>C6375*sel_scale</f>
        <v/>
      </c>
      <c r="F6375" s="6">
        <f>IF(AND(B6375&gt;=10,B6375&lt;=14),sel_ev_daily*sel_dayshare/5,IF(OR(B6375&gt;=22,B6375&lt;=5),sel_ev_daily*(1-sel_dayshare)/8,0))</f>
        <v/>
      </c>
    </row>
    <row r="6376">
      <c r="A6376" s="6" t="inlineStr">
        <is>
          <t>2013-03-23</t>
        </is>
      </c>
      <c r="B6376" s="6" t="n">
        <v>14</v>
      </c>
      <c r="C6376" s="6" t="n">
        <v>0.82124</v>
      </c>
      <c r="D6376" s="6" t="n">
        <v>0.44684</v>
      </c>
      <c r="E6376" s="6">
        <f>C6376*sel_scale</f>
        <v/>
      </c>
      <c r="F6376" s="6">
        <f>IF(AND(B6376&gt;=10,B6376&lt;=14),sel_ev_daily*sel_dayshare/5,IF(OR(B6376&gt;=22,B6376&lt;=5),sel_ev_daily*(1-sel_dayshare)/8,0))</f>
        <v/>
      </c>
    </row>
    <row r="6377">
      <c r="A6377" s="6" t="inlineStr">
        <is>
          <t>2013-03-23</t>
        </is>
      </c>
      <c r="B6377" s="6" t="n">
        <v>15</v>
      </c>
      <c r="C6377" s="6" t="n">
        <v>0.8214900000000001</v>
      </c>
      <c r="D6377" s="6" t="n">
        <v>0.24825</v>
      </c>
      <c r="E6377" s="6">
        <f>C6377*sel_scale</f>
        <v/>
      </c>
      <c r="F6377" s="6">
        <f>IF(AND(B6377&gt;=10,B6377&lt;=14),sel_ev_daily*sel_dayshare/5,IF(OR(B6377&gt;=22,B6377&lt;=5),sel_ev_daily*(1-sel_dayshare)/8,0))</f>
        <v/>
      </c>
    </row>
    <row r="6378">
      <c r="A6378" s="6" t="inlineStr">
        <is>
          <t>2013-03-23</t>
        </is>
      </c>
      <c r="B6378" s="6" t="n">
        <v>16</v>
      </c>
      <c r="C6378" s="6" t="n">
        <v>0.87407</v>
      </c>
      <c r="D6378" s="6" t="n">
        <v>0.17375</v>
      </c>
      <c r="E6378" s="6">
        <f>C6378*sel_scale</f>
        <v/>
      </c>
      <c r="F6378" s="6">
        <f>IF(AND(B6378&gt;=10,B6378&lt;=14),sel_ev_daily*sel_dayshare/5,IF(OR(B6378&gt;=22,B6378&lt;=5),sel_ev_daily*(1-sel_dayshare)/8,0))</f>
        <v/>
      </c>
    </row>
    <row r="6379">
      <c r="A6379" s="6" t="inlineStr">
        <is>
          <t>2013-03-23</t>
        </is>
      </c>
      <c r="B6379" s="6" t="n">
        <v>17</v>
      </c>
      <c r="C6379" s="6" t="n">
        <v>0.86879</v>
      </c>
      <c r="D6379" s="6" t="n">
        <v>0.12635</v>
      </c>
      <c r="E6379" s="6">
        <f>C6379*sel_scale</f>
        <v/>
      </c>
      <c r="F6379" s="6">
        <f>IF(AND(B6379&gt;=10,B6379&lt;=14),sel_ev_daily*sel_dayshare/5,IF(OR(B6379&gt;=22,B6379&lt;=5),sel_ev_daily*(1-sel_dayshare)/8,0))</f>
        <v/>
      </c>
    </row>
    <row r="6380">
      <c r="A6380" s="6" t="inlineStr">
        <is>
          <t>2013-03-23</t>
        </is>
      </c>
      <c r="B6380" s="6" t="n">
        <v>18</v>
      </c>
      <c r="C6380" s="6" t="n">
        <v>0.8551800000000001</v>
      </c>
      <c r="D6380" s="6" t="n">
        <v>0.0225</v>
      </c>
      <c r="E6380" s="6">
        <f>C6380*sel_scale</f>
        <v/>
      </c>
      <c r="F6380" s="6">
        <f>IF(AND(B6380&gt;=10,B6380&lt;=14),sel_ev_daily*sel_dayshare/5,IF(OR(B6380&gt;=22,B6380&lt;=5),sel_ev_daily*(1-sel_dayshare)/8,0))</f>
        <v/>
      </c>
    </row>
    <row r="6381">
      <c r="A6381" s="6" t="inlineStr">
        <is>
          <t>2013-03-23</t>
        </is>
      </c>
      <c r="B6381" s="6" t="n">
        <v>19</v>
      </c>
      <c r="C6381" s="6" t="n">
        <v>0.84031</v>
      </c>
      <c r="D6381" s="6" t="n">
        <v>9.000000000000001e-05</v>
      </c>
      <c r="E6381" s="6">
        <f>C6381*sel_scale</f>
        <v/>
      </c>
      <c r="F6381" s="6">
        <f>IF(AND(B6381&gt;=10,B6381&lt;=14),sel_ev_daily*sel_dayshare/5,IF(OR(B6381&gt;=22,B6381&lt;=5),sel_ev_daily*(1-sel_dayshare)/8,0))</f>
        <v/>
      </c>
    </row>
    <row r="6382">
      <c r="A6382" s="6" t="inlineStr">
        <is>
          <t>2013-03-23</t>
        </is>
      </c>
      <c r="B6382" s="6" t="n">
        <v>20</v>
      </c>
      <c r="C6382" s="6" t="n">
        <v>0.82167</v>
      </c>
      <c r="D6382" s="6" t="n">
        <v>0.00012</v>
      </c>
      <c r="E6382" s="6">
        <f>C6382*sel_scale</f>
        <v/>
      </c>
      <c r="F6382" s="6">
        <f>IF(AND(B6382&gt;=10,B6382&lt;=14),sel_ev_daily*sel_dayshare/5,IF(OR(B6382&gt;=22,B6382&lt;=5),sel_ev_daily*(1-sel_dayshare)/8,0))</f>
        <v/>
      </c>
    </row>
    <row r="6383">
      <c r="A6383" s="6" t="inlineStr">
        <is>
          <t>2013-03-23</t>
        </is>
      </c>
      <c r="B6383" s="6" t="n">
        <v>21</v>
      </c>
      <c r="C6383" s="6" t="n">
        <v>0.75282</v>
      </c>
      <c r="D6383" s="6" t="n">
        <v>0.0001</v>
      </c>
      <c r="E6383" s="6">
        <f>C6383*sel_scale</f>
        <v/>
      </c>
      <c r="F6383" s="6">
        <f>IF(AND(B6383&gt;=10,B6383&lt;=14),sel_ev_daily*sel_dayshare/5,IF(OR(B6383&gt;=22,B6383&lt;=5),sel_ev_daily*(1-sel_dayshare)/8,0))</f>
        <v/>
      </c>
    </row>
    <row r="6384">
      <c r="A6384" s="6" t="inlineStr">
        <is>
          <t>2013-03-23</t>
        </is>
      </c>
      <c r="B6384" s="6" t="n">
        <v>22</v>
      </c>
      <c r="C6384" s="6" t="n">
        <v>0.7710900000000001</v>
      </c>
      <c r="D6384" s="6" t="n">
        <v>8.000000000000001e-05</v>
      </c>
      <c r="E6384" s="6">
        <f>C6384*sel_scale</f>
        <v/>
      </c>
      <c r="F6384" s="6">
        <f>IF(AND(B6384&gt;=10,B6384&lt;=14),sel_ev_daily*sel_dayshare/5,IF(OR(B6384&gt;=22,B6384&lt;=5),sel_ev_daily*(1-sel_dayshare)/8,0))</f>
        <v/>
      </c>
    </row>
    <row r="6385">
      <c r="A6385" s="6" t="inlineStr">
        <is>
          <t>2013-03-23</t>
        </is>
      </c>
      <c r="B6385" s="6" t="n">
        <v>23</v>
      </c>
      <c r="C6385" s="6" t="n">
        <v>0.7567</v>
      </c>
      <c r="D6385" s="6" t="n">
        <v>2e-05</v>
      </c>
      <c r="E6385" s="6">
        <f>C6385*sel_scale</f>
        <v/>
      </c>
      <c r="F6385" s="6">
        <f>IF(AND(B6385&gt;=10,B6385&lt;=14),sel_ev_daily*sel_dayshare/5,IF(OR(B6385&gt;=22,B6385&lt;=5),sel_ev_daily*(1-sel_dayshare)/8,0))</f>
        <v/>
      </c>
    </row>
    <row r="6386">
      <c r="A6386" s="6" t="inlineStr">
        <is>
          <t>2013-03-24</t>
        </is>
      </c>
      <c r="B6386" s="6" t="n">
        <v>0</v>
      </c>
      <c r="C6386" s="6" t="n">
        <v>0.7565</v>
      </c>
      <c r="D6386" s="6" t="n">
        <v>3e-05</v>
      </c>
      <c r="E6386" s="6">
        <f>C6386*sel_scale</f>
        <v/>
      </c>
      <c r="F6386" s="6">
        <f>IF(AND(B6386&gt;=10,B6386&lt;=14),sel_ev_daily*sel_dayshare/5,IF(OR(B6386&gt;=22,B6386&lt;=5),sel_ev_daily*(1-sel_dayshare)/8,0))</f>
        <v/>
      </c>
    </row>
    <row r="6387">
      <c r="A6387" s="6" t="inlineStr">
        <is>
          <t>2013-03-24</t>
        </is>
      </c>
      <c r="B6387" s="6" t="n">
        <v>1</v>
      </c>
      <c r="C6387" s="6" t="n">
        <v>0.71261</v>
      </c>
      <c r="D6387" s="6" t="n">
        <v>8.000000000000001e-05</v>
      </c>
      <c r="E6387" s="6">
        <f>C6387*sel_scale</f>
        <v/>
      </c>
      <c r="F6387" s="6">
        <f>IF(AND(B6387&gt;=10,B6387&lt;=14),sel_ev_daily*sel_dayshare/5,IF(OR(B6387&gt;=22,B6387&lt;=5),sel_ev_daily*(1-sel_dayshare)/8,0))</f>
        <v/>
      </c>
    </row>
    <row r="6388">
      <c r="A6388" s="6" t="inlineStr">
        <is>
          <t>2013-03-24</t>
        </is>
      </c>
      <c r="B6388" s="6" t="n">
        <v>2</v>
      </c>
      <c r="C6388" s="6" t="n">
        <v>0.55501</v>
      </c>
      <c r="D6388" s="6" t="n">
        <v>4e-05</v>
      </c>
      <c r="E6388" s="6">
        <f>C6388*sel_scale</f>
        <v/>
      </c>
      <c r="F6388" s="6">
        <f>IF(AND(B6388&gt;=10,B6388&lt;=14),sel_ev_daily*sel_dayshare/5,IF(OR(B6388&gt;=22,B6388&lt;=5),sel_ev_daily*(1-sel_dayshare)/8,0))</f>
        <v/>
      </c>
    </row>
    <row r="6389">
      <c r="A6389" s="6" t="inlineStr">
        <is>
          <t>2013-03-24</t>
        </is>
      </c>
      <c r="B6389" s="6" t="n">
        <v>3</v>
      </c>
      <c r="C6389" s="6" t="n">
        <v>0.43922</v>
      </c>
      <c r="D6389" s="6" t="n">
        <v>0.00012</v>
      </c>
      <c r="E6389" s="6">
        <f>C6389*sel_scale</f>
        <v/>
      </c>
      <c r="F6389" s="6">
        <f>IF(AND(B6389&gt;=10,B6389&lt;=14),sel_ev_daily*sel_dayshare/5,IF(OR(B6389&gt;=22,B6389&lt;=5),sel_ev_daily*(1-sel_dayshare)/8,0))</f>
        <v/>
      </c>
    </row>
    <row r="6390">
      <c r="A6390" s="6" t="inlineStr">
        <is>
          <t>2013-03-24</t>
        </is>
      </c>
      <c r="B6390" s="6" t="n">
        <v>4</v>
      </c>
      <c r="C6390" s="6" t="n">
        <v>0.42721</v>
      </c>
      <c r="D6390" s="6" t="n">
        <v>5e-05</v>
      </c>
      <c r="E6390" s="6">
        <f>C6390*sel_scale</f>
        <v/>
      </c>
      <c r="F6390" s="6">
        <f>IF(AND(B6390&gt;=10,B6390&lt;=14),sel_ev_daily*sel_dayshare/5,IF(OR(B6390&gt;=22,B6390&lt;=5),sel_ev_daily*(1-sel_dayshare)/8,0))</f>
        <v/>
      </c>
    </row>
    <row r="6391">
      <c r="A6391" s="6" t="inlineStr">
        <is>
          <t>2013-03-24</t>
        </is>
      </c>
      <c r="B6391" s="6" t="n">
        <v>5</v>
      </c>
      <c r="C6391" s="6" t="n">
        <v>0.42332</v>
      </c>
      <c r="D6391" s="6" t="n">
        <v>6.999999999999999e-05</v>
      </c>
      <c r="E6391" s="6">
        <f>C6391*sel_scale</f>
        <v/>
      </c>
      <c r="F6391" s="6">
        <f>IF(AND(B6391&gt;=10,B6391&lt;=14),sel_ev_daily*sel_dayshare/5,IF(OR(B6391&gt;=22,B6391&lt;=5),sel_ev_daily*(1-sel_dayshare)/8,0))</f>
        <v/>
      </c>
    </row>
    <row r="6392">
      <c r="A6392" s="6" t="inlineStr">
        <is>
          <t>2013-03-24</t>
        </is>
      </c>
      <c r="B6392" s="6" t="n">
        <v>6</v>
      </c>
      <c r="C6392" s="6" t="n">
        <v>0.44412</v>
      </c>
      <c r="D6392" s="6" t="n">
        <v>0.00012</v>
      </c>
      <c r="E6392" s="6">
        <f>C6392*sel_scale</f>
        <v/>
      </c>
      <c r="F6392" s="6">
        <f>IF(AND(B6392&gt;=10,B6392&lt;=14),sel_ev_daily*sel_dayshare/5,IF(OR(B6392&gt;=22,B6392&lt;=5),sel_ev_daily*(1-sel_dayshare)/8,0))</f>
        <v/>
      </c>
    </row>
    <row r="6393">
      <c r="A6393" s="6" t="inlineStr">
        <is>
          <t>2013-03-24</t>
        </is>
      </c>
      <c r="B6393" s="6" t="n">
        <v>7</v>
      </c>
      <c r="C6393" s="6" t="n">
        <v>0.5465</v>
      </c>
      <c r="D6393" s="6" t="n">
        <v>0.01789</v>
      </c>
      <c r="E6393" s="6">
        <f>C6393*sel_scale</f>
        <v/>
      </c>
      <c r="F6393" s="6">
        <f>IF(AND(B6393&gt;=10,B6393&lt;=14),sel_ev_daily*sel_dayshare/5,IF(OR(B6393&gt;=22,B6393&lt;=5),sel_ev_daily*(1-sel_dayshare)/8,0))</f>
        <v/>
      </c>
    </row>
    <row r="6394">
      <c r="A6394" s="6" t="inlineStr">
        <is>
          <t>2013-03-24</t>
        </is>
      </c>
      <c r="B6394" s="6" t="n">
        <v>8</v>
      </c>
      <c r="C6394" s="6" t="n">
        <v>0.62792</v>
      </c>
      <c r="D6394" s="6" t="n">
        <v>0.1505</v>
      </c>
      <c r="E6394" s="6">
        <f>C6394*sel_scale</f>
        <v/>
      </c>
      <c r="F6394" s="6">
        <f>IF(AND(B6394&gt;=10,B6394&lt;=14),sel_ev_daily*sel_dayshare/5,IF(OR(B6394&gt;=22,B6394&lt;=5),sel_ev_daily*(1-sel_dayshare)/8,0))</f>
        <v/>
      </c>
    </row>
    <row r="6395">
      <c r="A6395" s="6" t="inlineStr">
        <is>
          <t>2013-03-24</t>
        </is>
      </c>
      <c r="B6395" s="6" t="n">
        <v>9</v>
      </c>
      <c r="C6395" s="6" t="n">
        <v>0.71158</v>
      </c>
      <c r="D6395" s="6" t="n">
        <v>0.34095</v>
      </c>
      <c r="E6395" s="6">
        <f>C6395*sel_scale</f>
        <v/>
      </c>
      <c r="F6395" s="6">
        <f>IF(AND(B6395&gt;=10,B6395&lt;=14),sel_ev_daily*sel_dayshare/5,IF(OR(B6395&gt;=22,B6395&lt;=5),sel_ev_daily*(1-sel_dayshare)/8,0))</f>
        <v/>
      </c>
    </row>
    <row r="6396">
      <c r="A6396" s="6" t="inlineStr">
        <is>
          <t>2013-03-24</t>
        </is>
      </c>
      <c r="B6396" s="6" t="n">
        <v>10</v>
      </c>
      <c r="C6396" s="6" t="n">
        <v>0.72122</v>
      </c>
      <c r="D6396" s="6" t="n">
        <v>0.49913</v>
      </c>
      <c r="E6396" s="6">
        <f>C6396*sel_scale</f>
        <v/>
      </c>
      <c r="F6396" s="6">
        <f>IF(AND(B6396&gt;=10,B6396&lt;=14),sel_ev_daily*sel_dayshare/5,IF(OR(B6396&gt;=22,B6396&lt;=5),sel_ev_daily*(1-sel_dayshare)/8,0))</f>
        <v/>
      </c>
    </row>
    <row r="6397">
      <c r="A6397" s="6" t="inlineStr">
        <is>
          <t>2013-03-24</t>
        </is>
      </c>
      <c r="B6397" s="6" t="n">
        <v>11</v>
      </c>
      <c r="C6397" s="6" t="n">
        <v>0.75643</v>
      </c>
      <c r="D6397" s="6" t="n">
        <v>0.6051</v>
      </c>
      <c r="E6397" s="6">
        <f>C6397*sel_scale</f>
        <v/>
      </c>
      <c r="F6397" s="6">
        <f>IF(AND(B6397&gt;=10,B6397&lt;=14),sel_ev_daily*sel_dayshare/5,IF(OR(B6397&gt;=22,B6397&lt;=5),sel_ev_daily*(1-sel_dayshare)/8,0))</f>
        <v/>
      </c>
    </row>
    <row r="6398">
      <c r="A6398" s="6" t="inlineStr">
        <is>
          <t>2013-03-24</t>
        </is>
      </c>
      <c r="B6398" s="6" t="n">
        <v>12</v>
      </c>
      <c r="C6398" s="6" t="n">
        <v>0.78995</v>
      </c>
      <c r="D6398" s="6" t="n">
        <v>0.64541</v>
      </c>
      <c r="E6398" s="6">
        <f>C6398*sel_scale</f>
        <v/>
      </c>
      <c r="F6398" s="6">
        <f>IF(AND(B6398&gt;=10,B6398&lt;=14),sel_ev_daily*sel_dayshare/5,IF(OR(B6398&gt;=22,B6398&lt;=5),sel_ev_daily*(1-sel_dayshare)/8,0))</f>
        <v/>
      </c>
    </row>
    <row r="6399">
      <c r="A6399" s="6" t="inlineStr">
        <is>
          <t>2013-03-24</t>
        </is>
      </c>
      <c r="B6399" s="6" t="n">
        <v>13</v>
      </c>
      <c r="C6399" s="6" t="n">
        <v>0.81454</v>
      </c>
      <c r="D6399" s="6" t="n">
        <v>0.66088</v>
      </c>
      <c r="E6399" s="6">
        <f>C6399*sel_scale</f>
        <v/>
      </c>
      <c r="F6399" s="6">
        <f>IF(AND(B6399&gt;=10,B6399&lt;=14),sel_ev_daily*sel_dayshare/5,IF(OR(B6399&gt;=22,B6399&lt;=5),sel_ev_daily*(1-sel_dayshare)/8,0))</f>
        <v/>
      </c>
    </row>
    <row r="6400">
      <c r="A6400" s="6" t="inlineStr">
        <is>
          <t>2013-03-24</t>
        </is>
      </c>
      <c r="B6400" s="6" t="n">
        <v>14</v>
      </c>
      <c r="C6400" s="6" t="n">
        <v>0.87874</v>
      </c>
      <c r="D6400" s="6" t="n">
        <v>0.62677</v>
      </c>
      <c r="E6400" s="6">
        <f>C6400*sel_scale</f>
        <v/>
      </c>
      <c r="F6400" s="6">
        <f>IF(AND(B6400&gt;=10,B6400&lt;=14),sel_ev_daily*sel_dayshare/5,IF(OR(B6400&gt;=22,B6400&lt;=5),sel_ev_daily*(1-sel_dayshare)/8,0))</f>
        <v/>
      </c>
    </row>
    <row r="6401">
      <c r="A6401" s="6" t="inlineStr">
        <is>
          <t>2013-03-24</t>
        </is>
      </c>
      <c r="B6401" s="6" t="n">
        <v>15</v>
      </c>
      <c r="C6401" s="6" t="n">
        <v>0.97544</v>
      </c>
      <c r="D6401" s="6" t="n">
        <v>0.52795</v>
      </c>
      <c r="E6401" s="6">
        <f>C6401*sel_scale</f>
        <v/>
      </c>
      <c r="F6401" s="6">
        <f>IF(AND(B6401&gt;=10,B6401&lt;=14),sel_ev_daily*sel_dayshare/5,IF(OR(B6401&gt;=22,B6401&lt;=5),sel_ev_daily*(1-sel_dayshare)/8,0))</f>
        <v/>
      </c>
    </row>
    <row r="6402">
      <c r="A6402" s="6" t="inlineStr">
        <is>
          <t>2013-03-24</t>
        </is>
      </c>
      <c r="B6402" s="6" t="n">
        <v>16</v>
      </c>
      <c r="C6402" s="6" t="n">
        <v>1.05093</v>
      </c>
      <c r="D6402" s="6" t="n">
        <v>0.34525</v>
      </c>
      <c r="E6402" s="6">
        <f>C6402*sel_scale</f>
        <v/>
      </c>
      <c r="F6402" s="6">
        <f>IF(AND(B6402&gt;=10,B6402&lt;=14),sel_ev_daily*sel_dayshare/5,IF(OR(B6402&gt;=22,B6402&lt;=5),sel_ev_daily*(1-sel_dayshare)/8,0))</f>
        <v/>
      </c>
    </row>
    <row r="6403">
      <c r="A6403" s="6" t="inlineStr">
        <is>
          <t>2013-03-24</t>
        </is>
      </c>
      <c r="B6403" s="6" t="n">
        <v>17</v>
      </c>
      <c r="C6403" s="6" t="n">
        <v>1.11251</v>
      </c>
      <c r="D6403" s="6" t="n">
        <v>0.1501</v>
      </c>
      <c r="E6403" s="6">
        <f>C6403*sel_scale</f>
        <v/>
      </c>
      <c r="F6403" s="6">
        <f>IF(AND(B6403&gt;=10,B6403&lt;=14),sel_ev_daily*sel_dayshare/5,IF(OR(B6403&gt;=22,B6403&lt;=5),sel_ev_daily*(1-sel_dayshare)/8,0))</f>
        <v/>
      </c>
    </row>
    <row r="6404">
      <c r="A6404" s="6" t="inlineStr">
        <is>
          <t>2013-03-24</t>
        </is>
      </c>
      <c r="B6404" s="6" t="n">
        <v>18</v>
      </c>
      <c r="C6404" s="6" t="n">
        <v>1.11463</v>
      </c>
      <c r="D6404" s="6" t="n">
        <v>0.02035</v>
      </c>
      <c r="E6404" s="6">
        <f>C6404*sel_scale</f>
        <v/>
      </c>
      <c r="F6404" s="6">
        <f>IF(AND(B6404&gt;=10,B6404&lt;=14),sel_ev_daily*sel_dayshare/5,IF(OR(B6404&gt;=22,B6404&lt;=5),sel_ev_daily*(1-sel_dayshare)/8,0))</f>
        <v/>
      </c>
    </row>
    <row r="6405">
      <c r="A6405" s="6" t="inlineStr">
        <is>
          <t>2013-03-24</t>
        </is>
      </c>
      <c r="B6405" s="6" t="n">
        <v>19</v>
      </c>
      <c r="C6405" s="6" t="n">
        <v>1.10455</v>
      </c>
      <c r="D6405" s="6" t="n">
        <v>0.00011</v>
      </c>
      <c r="E6405" s="6">
        <f>C6405*sel_scale</f>
        <v/>
      </c>
      <c r="F6405" s="6">
        <f>IF(AND(B6405&gt;=10,B6405&lt;=14),sel_ev_daily*sel_dayshare/5,IF(OR(B6405&gt;=22,B6405&lt;=5),sel_ev_daily*(1-sel_dayshare)/8,0))</f>
        <v/>
      </c>
    </row>
    <row r="6406">
      <c r="A6406" s="6" t="inlineStr">
        <is>
          <t>2013-03-24</t>
        </is>
      </c>
      <c r="B6406" s="6" t="n">
        <v>20</v>
      </c>
      <c r="C6406" s="6" t="n">
        <v>1.05404</v>
      </c>
      <c r="D6406" s="6" t="n">
        <v>9.000000000000001e-05</v>
      </c>
      <c r="E6406" s="6">
        <f>C6406*sel_scale</f>
        <v/>
      </c>
      <c r="F6406" s="6">
        <f>IF(AND(B6406&gt;=10,B6406&lt;=14),sel_ev_daily*sel_dayshare/5,IF(OR(B6406&gt;=22,B6406&lt;=5),sel_ev_daily*(1-sel_dayshare)/8,0))</f>
        <v/>
      </c>
    </row>
    <row r="6407">
      <c r="A6407" s="6" t="inlineStr">
        <is>
          <t>2013-03-24</t>
        </is>
      </c>
      <c r="B6407" s="6" t="n">
        <v>21</v>
      </c>
      <c r="C6407" s="6" t="n">
        <v>0.90948</v>
      </c>
      <c r="D6407" s="6" t="n">
        <v>0.0001</v>
      </c>
      <c r="E6407" s="6">
        <f>C6407*sel_scale</f>
        <v/>
      </c>
      <c r="F6407" s="6">
        <f>IF(AND(B6407&gt;=10,B6407&lt;=14),sel_ev_daily*sel_dayshare/5,IF(OR(B6407&gt;=22,B6407&lt;=5),sel_ev_daily*(1-sel_dayshare)/8,0))</f>
        <v/>
      </c>
    </row>
    <row r="6408">
      <c r="A6408" s="6" t="inlineStr">
        <is>
          <t>2013-03-24</t>
        </is>
      </c>
      <c r="B6408" s="6" t="n">
        <v>22</v>
      </c>
      <c r="C6408" s="6" t="n">
        <v>0.84514</v>
      </c>
      <c r="D6408" s="6" t="n">
        <v>0.00011</v>
      </c>
      <c r="E6408" s="6">
        <f>C6408*sel_scale</f>
        <v/>
      </c>
      <c r="F6408" s="6">
        <f>IF(AND(B6408&gt;=10,B6408&lt;=14),sel_ev_daily*sel_dayshare/5,IF(OR(B6408&gt;=22,B6408&lt;=5),sel_ev_daily*(1-sel_dayshare)/8,0))</f>
        <v/>
      </c>
    </row>
    <row r="6409">
      <c r="A6409" s="6" t="inlineStr">
        <is>
          <t>2013-03-24</t>
        </is>
      </c>
      <c r="B6409" s="6" t="n">
        <v>23</v>
      </c>
      <c r="C6409" s="6" t="n">
        <v>0.79464</v>
      </c>
      <c r="D6409" s="6" t="n">
        <v>5e-05</v>
      </c>
      <c r="E6409" s="6">
        <f>C6409*sel_scale</f>
        <v/>
      </c>
      <c r="F6409" s="6">
        <f>IF(AND(B6409&gt;=10,B6409&lt;=14),sel_ev_daily*sel_dayshare/5,IF(OR(B6409&gt;=22,B6409&lt;=5),sel_ev_daily*(1-sel_dayshare)/8,0))</f>
        <v/>
      </c>
    </row>
    <row r="6410">
      <c r="A6410" s="6" t="inlineStr">
        <is>
          <t>2013-03-25</t>
        </is>
      </c>
      <c r="B6410" s="6" t="n">
        <v>0</v>
      </c>
      <c r="C6410" s="6" t="n">
        <v>0.8318</v>
      </c>
      <c r="D6410" s="6" t="n">
        <v>0.0001</v>
      </c>
      <c r="E6410" s="6">
        <f>C6410*sel_scale</f>
        <v/>
      </c>
      <c r="F6410" s="6">
        <f>IF(AND(B6410&gt;=10,B6410&lt;=14),sel_ev_daily*sel_dayshare/5,IF(OR(B6410&gt;=22,B6410&lt;=5),sel_ev_daily*(1-sel_dayshare)/8,0))</f>
        <v/>
      </c>
    </row>
    <row r="6411">
      <c r="A6411" s="6" t="inlineStr">
        <is>
          <t>2013-03-25</t>
        </is>
      </c>
      <c r="B6411" s="6" t="n">
        <v>1</v>
      </c>
      <c r="C6411" s="6" t="n">
        <v>0.77486</v>
      </c>
      <c r="D6411" s="6" t="n">
        <v>6.999999999999999e-05</v>
      </c>
      <c r="E6411" s="6">
        <f>C6411*sel_scale</f>
        <v/>
      </c>
      <c r="F6411" s="6">
        <f>IF(AND(B6411&gt;=10,B6411&lt;=14),sel_ev_daily*sel_dayshare/5,IF(OR(B6411&gt;=22,B6411&lt;=5),sel_ev_daily*(1-sel_dayshare)/8,0))</f>
        <v/>
      </c>
    </row>
    <row r="6412">
      <c r="A6412" s="6" t="inlineStr">
        <is>
          <t>2013-03-25</t>
        </is>
      </c>
      <c r="B6412" s="6" t="n">
        <v>2</v>
      </c>
      <c r="C6412" s="6" t="n">
        <v>0.54857</v>
      </c>
      <c r="D6412" s="6" t="n">
        <v>2e-05</v>
      </c>
      <c r="E6412" s="6">
        <f>C6412*sel_scale</f>
        <v/>
      </c>
      <c r="F6412" s="6">
        <f>IF(AND(B6412&gt;=10,B6412&lt;=14),sel_ev_daily*sel_dayshare/5,IF(OR(B6412&gt;=22,B6412&lt;=5),sel_ev_daily*(1-sel_dayshare)/8,0))</f>
        <v/>
      </c>
    </row>
    <row r="6413">
      <c r="A6413" s="6" t="inlineStr">
        <is>
          <t>2013-03-25</t>
        </is>
      </c>
      <c r="B6413" s="6" t="n">
        <v>3</v>
      </c>
      <c r="C6413" s="6" t="n">
        <v>0.44762</v>
      </c>
      <c r="D6413" s="6" t="n">
        <v>6e-05</v>
      </c>
      <c r="E6413" s="6">
        <f>C6413*sel_scale</f>
        <v/>
      </c>
      <c r="F6413" s="6">
        <f>IF(AND(B6413&gt;=10,B6413&lt;=14),sel_ev_daily*sel_dayshare/5,IF(OR(B6413&gt;=22,B6413&lt;=5),sel_ev_daily*(1-sel_dayshare)/8,0))</f>
        <v/>
      </c>
    </row>
    <row r="6414">
      <c r="A6414" s="6" t="inlineStr">
        <is>
          <t>2013-03-25</t>
        </is>
      </c>
      <c r="B6414" s="6" t="n">
        <v>4</v>
      </c>
      <c r="C6414" s="6" t="n">
        <v>0.41286</v>
      </c>
      <c r="D6414" s="6" t="n">
        <v>0.00011</v>
      </c>
      <c r="E6414" s="6">
        <f>C6414*sel_scale</f>
        <v/>
      </c>
      <c r="F6414" s="6">
        <f>IF(AND(B6414&gt;=10,B6414&lt;=14),sel_ev_daily*sel_dayshare/5,IF(OR(B6414&gt;=22,B6414&lt;=5),sel_ev_daily*(1-sel_dayshare)/8,0))</f>
        <v/>
      </c>
    </row>
    <row r="6415">
      <c r="A6415" s="6" t="inlineStr">
        <is>
          <t>2013-03-25</t>
        </is>
      </c>
      <c r="B6415" s="6" t="n">
        <v>5</v>
      </c>
      <c r="C6415" s="6" t="n">
        <v>0.45168</v>
      </c>
      <c r="D6415" s="6" t="n">
        <v>3e-05</v>
      </c>
      <c r="E6415" s="6">
        <f>C6415*sel_scale</f>
        <v/>
      </c>
      <c r="F6415" s="6">
        <f>IF(AND(B6415&gt;=10,B6415&lt;=14),sel_ev_daily*sel_dayshare/5,IF(OR(B6415&gt;=22,B6415&lt;=5),sel_ev_daily*(1-sel_dayshare)/8,0))</f>
        <v/>
      </c>
    </row>
    <row r="6416">
      <c r="A6416" s="6" t="inlineStr">
        <is>
          <t>2013-03-25</t>
        </is>
      </c>
      <c r="B6416" s="6" t="n">
        <v>6</v>
      </c>
      <c r="C6416" s="6" t="n">
        <v>0.5874</v>
      </c>
      <c r="D6416" s="6" t="n">
        <v>0.0001</v>
      </c>
      <c r="E6416" s="6">
        <f>C6416*sel_scale</f>
        <v/>
      </c>
      <c r="F6416" s="6">
        <f>IF(AND(B6416&gt;=10,B6416&lt;=14),sel_ev_daily*sel_dayshare/5,IF(OR(B6416&gt;=22,B6416&lt;=5),sel_ev_daily*(1-sel_dayshare)/8,0))</f>
        <v/>
      </c>
    </row>
    <row r="6417">
      <c r="A6417" s="6" t="inlineStr">
        <is>
          <t>2013-03-25</t>
        </is>
      </c>
      <c r="B6417" s="6" t="n">
        <v>7</v>
      </c>
      <c r="C6417" s="6" t="n">
        <v>0.6535</v>
      </c>
      <c r="D6417" s="6" t="n">
        <v>0.02075</v>
      </c>
      <c r="E6417" s="6">
        <f>C6417*sel_scale</f>
        <v/>
      </c>
      <c r="F6417" s="6">
        <f>IF(AND(B6417&gt;=10,B6417&lt;=14),sel_ev_daily*sel_dayshare/5,IF(OR(B6417&gt;=22,B6417&lt;=5),sel_ev_daily*(1-sel_dayshare)/8,0))</f>
        <v/>
      </c>
    </row>
    <row r="6418">
      <c r="A6418" s="6" t="inlineStr">
        <is>
          <t>2013-03-25</t>
        </is>
      </c>
      <c r="B6418" s="6" t="n">
        <v>8</v>
      </c>
      <c r="C6418" s="6" t="n">
        <v>0.57996</v>
      </c>
      <c r="D6418" s="6" t="n">
        <v>0.16122</v>
      </c>
      <c r="E6418" s="6">
        <f>C6418*sel_scale</f>
        <v/>
      </c>
      <c r="F6418" s="6">
        <f>IF(AND(B6418&gt;=10,B6418&lt;=14),sel_ev_daily*sel_dayshare/5,IF(OR(B6418&gt;=22,B6418&lt;=5),sel_ev_daily*(1-sel_dayshare)/8,0))</f>
        <v/>
      </c>
    </row>
    <row r="6419">
      <c r="A6419" s="6" t="inlineStr">
        <is>
          <t>2013-03-25</t>
        </is>
      </c>
      <c r="B6419" s="6" t="n">
        <v>9</v>
      </c>
      <c r="C6419" s="6" t="n">
        <v>0.54623</v>
      </c>
      <c r="D6419" s="6" t="n">
        <v>0.35241</v>
      </c>
      <c r="E6419" s="6">
        <f>C6419*sel_scale</f>
        <v/>
      </c>
      <c r="F6419" s="6">
        <f>IF(AND(B6419&gt;=10,B6419&lt;=14),sel_ev_daily*sel_dayshare/5,IF(OR(B6419&gt;=22,B6419&lt;=5),sel_ev_daily*(1-sel_dayshare)/8,0))</f>
        <v/>
      </c>
    </row>
    <row r="6420">
      <c r="A6420" s="6" t="inlineStr">
        <is>
          <t>2013-03-25</t>
        </is>
      </c>
      <c r="B6420" s="6" t="n">
        <v>10</v>
      </c>
      <c r="C6420" s="6" t="n">
        <v>0.52764</v>
      </c>
      <c r="D6420" s="6" t="n">
        <v>0.52242</v>
      </c>
      <c r="E6420" s="6">
        <f>C6420*sel_scale</f>
        <v/>
      </c>
      <c r="F6420" s="6">
        <f>IF(AND(B6420&gt;=10,B6420&lt;=14),sel_ev_daily*sel_dayshare/5,IF(OR(B6420&gt;=22,B6420&lt;=5),sel_ev_daily*(1-sel_dayshare)/8,0))</f>
        <v/>
      </c>
    </row>
    <row r="6421">
      <c r="A6421" s="6" t="inlineStr">
        <is>
          <t>2013-03-25</t>
        </is>
      </c>
      <c r="B6421" s="6" t="n">
        <v>11</v>
      </c>
      <c r="C6421" s="6" t="n">
        <v>0.5153799999999999</v>
      </c>
      <c r="D6421" s="6" t="n">
        <v>0.63585</v>
      </c>
      <c r="E6421" s="6">
        <f>C6421*sel_scale</f>
        <v/>
      </c>
      <c r="F6421" s="6">
        <f>IF(AND(B6421&gt;=10,B6421&lt;=14),sel_ev_daily*sel_dayshare/5,IF(OR(B6421&gt;=22,B6421&lt;=5),sel_ev_daily*(1-sel_dayshare)/8,0))</f>
        <v/>
      </c>
    </row>
    <row r="6422">
      <c r="A6422" s="6" t="inlineStr">
        <is>
          <t>2013-03-25</t>
        </is>
      </c>
      <c r="B6422" s="6" t="n">
        <v>12</v>
      </c>
      <c r="C6422" s="6" t="n">
        <v>0.57959</v>
      </c>
      <c r="D6422" s="6" t="n">
        <v>0.69054</v>
      </c>
      <c r="E6422" s="6">
        <f>C6422*sel_scale</f>
        <v/>
      </c>
      <c r="F6422" s="6">
        <f>IF(AND(B6422&gt;=10,B6422&lt;=14),sel_ev_daily*sel_dayshare/5,IF(OR(B6422&gt;=22,B6422&lt;=5),sel_ev_daily*(1-sel_dayshare)/8,0))</f>
        <v/>
      </c>
    </row>
    <row r="6423">
      <c r="A6423" s="6" t="inlineStr">
        <is>
          <t>2013-03-25</t>
        </is>
      </c>
      <c r="B6423" s="6" t="n">
        <v>13</v>
      </c>
      <c r="C6423" s="6" t="n">
        <v>0.5887</v>
      </c>
      <c r="D6423" s="6" t="n">
        <v>0.67825</v>
      </c>
      <c r="E6423" s="6">
        <f>C6423*sel_scale</f>
        <v/>
      </c>
      <c r="F6423" s="6">
        <f>IF(AND(B6423&gt;=10,B6423&lt;=14),sel_ev_daily*sel_dayshare/5,IF(OR(B6423&gt;=22,B6423&lt;=5),sel_ev_daily*(1-sel_dayshare)/8,0))</f>
        <v/>
      </c>
    </row>
    <row r="6424">
      <c r="A6424" s="6" t="inlineStr">
        <is>
          <t>2013-03-25</t>
        </is>
      </c>
      <c r="B6424" s="6" t="n">
        <v>14</v>
      </c>
      <c r="C6424" s="6" t="n">
        <v>0.56479</v>
      </c>
      <c r="D6424" s="6" t="n">
        <v>0.628</v>
      </c>
      <c r="E6424" s="6">
        <f>C6424*sel_scale</f>
        <v/>
      </c>
      <c r="F6424" s="6">
        <f>IF(AND(B6424&gt;=10,B6424&lt;=14),sel_ev_daily*sel_dayshare/5,IF(OR(B6424&gt;=22,B6424&lt;=5),sel_ev_daily*(1-sel_dayshare)/8,0))</f>
        <v/>
      </c>
    </row>
    <row r="6425">
      <c r="A6425" s="6" t="inlineStr">
        <is>
          <t>2013-03-25</t>
        </is>
      </c>
      <c r="B6425" s="6" t="n">
        <v>15</v>
      </c>
      <c r="C6425" s="6" t="n">
        <v>0.60249</v>
      </c>
      <c r="D6425" s="6" t="n">
        <v>0.52943</v>
      </c>
      <c r="E6425" s="6">
        <f>C6425*sel_scale</f>
        <v/>
      </c>
      <c r="F6425" s="6">
        <f>IF(AND(B6425&gt;=10,B6425&lt;=14),sel_ev_daily*sel_dayshare/5,IF(OR(B6425&gt;=22,B6425&lt;=5),sel_ev_daily*(1-sel_dayshare)/8,0))</f>
        <v/>
      </c>
    </row>
    <row r="6426">
      <c r="A6426" s="6" t="inlineStr">
        <is>
          <t>2013-03-25</t>
        </is>
      </c>
      <c r="B6426" s="6" t="n">
        <v>16</v>
      </c>
      <c r="C6426" s="6" t="n">
        <v>0.73595</v>
      </c>
      <c r="D6426" s="6" t="n">
        <v>0.35438</v>
      </c>
      <c r="E6426" s="6">
        <f>C6426*sel_scale</f>
        <v/>
      </c>
      <c r="F6426" s="6">
        <f>IF(AND(B6426&gt;=10,B6426&lt;=14),sel_ev_daily*sel_dayshare/5,IF(OR(B6426&gt;=22,B6426&lt;=5),sel_ev_daily*(1-sel_dayshare)/8,0))</f>
        <v/>
      </c>
    </row>
    <row r="6427">
      <c r="A6427" s="6" t="inlineStr">
        <is>
          <t>2013-03-25</t>
        </is>
      </c>
      <c r="B6427" s="6" t="n">
        <v>17</v>
      </c>
      <c r="C6427" s="6" t="n">
        <v>0.93645</v>
      </c>
      <c r="D6427" s="6" t="n">
        <v>0.14913</v>
      </c>
      <c r="E6427" s="6">
        <f>C6427*sel_scale</f>
        <v/>
      </c>
      <c r="F6427" s="6">
        <f>IF(AND(B6427&gt;=10,B6427&lt;=14),sel_ev_daily*sel_dayshare/5,IF(OR(B6427&gt;=22,B6427&lt;=5),sel_ev_daily*(1-sel_dayshare)/8,0))</f>
        <v/>
      </c>
    </row>
    <row r="6428">
      <c r="A6428" s="6" t="inlineStr">
        <is>
          <t>2013-03-25</t>
        </is>
      </c>
      <c r="B6428" s="6" t="n">
        <v>18</v>
      </c>
      <c r="C6428" s="6" t="n">
        <v>0.99213</v>
      </c>
      <c r="D6428" s="6" t="n">
        <v>0.01912</v>
      </c>
      <c r="E6428" s="6">
        <f>C6428*sel_scale</f>
        <v/>
      </c>
      <c r="F6428" s="6">
        <f>IF(AND(B6428&gt;=10,B6428&lt;=14),sel_ev_daily*sel_dayshare/5,IF(OR(B6428&gt;=22,B6428&lt;=5),sel_ev_daily*(1-sel_dayshare)/8,0))</f>
        <v/>
      </c>
    </row>
    <row r="6429">
      <c r="A6429" s="6" t="inlineStr">
        <is>
          <t>2013-03-25</t>
        </is>
      </c>
      <c r="B6429" s="6" t="n">
        <v>19</v>
      </c>
      <c r="C6429" s="6" t="n">
        <v>0.98611</v>
      </c>
      <c r="D6429" s="6" t="n">
        <v>9.000000000000001e-05</v>
      </c>
      <c r="E6429" s="6">
        <f>C6429*sel_scale</f>
        <v/>
      </c>
      <c r="F6429" s="6">
        <f>IF(AND(B6429&gt;=10,B6429&lt;=14),sel_ev_daily*sel_dayshare/5,IF(OR(B6429&gt;=22,B6429&lt;=5),sel_ev_daily*(1-sel_dayshare)/8,0))</f>
        <v/>
      </c>
    </row>
    <row r="6430">
      <c r="A6430" s="6" t="inlineStr">
        <is>
          <t>2013-03-25</t>
        </is>
      </c>
      <c r="B6430" s="6" t="n">
        <v>20</v>
      </c>
      <c r="C6430" s="6" t="n">
        <v>0.92894</v>
      </c>
      <c r="D6430" s="6" t="n">
        <v>8.000000000000001e-05</v>
      </c>
      <c r="E6430" s="6">
        <f>C6430*sel_scale</f>
        <v/>
      </c>
      <c r="F6430" s="6">
        <f>IF(AND(B6430&gt;=10,B6430&lt;=14),sel_ev_daily*sel_dayshare/5,IF(OR(B6430&gt;=22,B6430&lt;=5),sel_ev_daily*(1-sel_dayshare)/8,0))</f>
        <v/>
      </c>
    </row>
    <row r="6431">
      <c r="A6431" s="6" t="inlineStr">
        <is>
          <t>2013-03-25</t>
        </is>
      </c>
      <c r="B6431" s="6" t="n">
        <v>21</v>
      </c>
      <c r="C6431" s="6" t="n">
        <v>0.81548</v>
      </c>
      <c r="D6431" s="6" t="n">
        <v>4e-05</v>
      </c>
      <c r="E6431" s="6">
        <f>C6431*sel_scale</f>
        <v/>
      </c>
      <c r="F6431" s="6">
        <f>IF(AND(B6431&gt;=10,B6431&lt;=14),sel_ev_daily*sel_dayshare/5,IF(OR(B6431&gt;=22,B6431&lt;=5),sel_ev_daily*(1-sel_dayshare)/8,0))</f>
        <v/>
      </c>
    </row>
    <row r="6432">
      <c r="A6432" s="6" t="inlineStr">
        <is>
          <t>2013-03-25</t>
        </is>
      </c>
      <c r="B6432" s="6" t="n">
        <v>22</v>
      </c>
      <c r="C6432" s="6" t="n">
        <v>0.80398</v>
      </c>
      <c r="D6432" s="6" t="n">
        <v>0.00014</v>
      </c>
      <c r="E6432" s="6">
        <f>C6432*sel_scale</f>
        <v/>
      </c>
      <c r="F6432" s="6">
        <f>IF(AND(B6432&gt;=10,B6432&lt;=14),sel_ev_daily*sel_dayshare/5,IF(OR(B6432&gt;=22,B6432&lt;=5),sel_ev_daily*(1-sel_dayshare)/8,0))</f>
        <v/>
      </c>
    </row>
    <row r="6433">
      <c r="A6433" s="6" t="inlineStr">
        <is>
          <t>2013-03-25</t>
        </is>
      </c>
      <c r="B6433" s="6" t="n">
        <v>23</v>
      </c>
      <c r="C6433" s="6" t="n">
        <v>0.70397</v>
      </c>
      <c r="D6433" s="6" t="n">
        <v>6e-05</v>
      </c>
      <c r="E6433" s="6">
        <f>C6433*sel_scale</f>
        <v/>
      </c>
      <c r="F6433" s="6">
        <f>IF(AND(B6433&gt;=10,B6433&lt;=14),sel_ev_daily*sel_dayshare/5,IF(OR(B6433&gt;=22,B6433&lt;=5),sel_ev_daily*(1-sel_dayshare)/8,0))</f>
        <v/>
      </c>
    </row>
    <row r="6434">
      <c r="A6434" s="6" t="inlineStr">
        <is>
          <t>2013-03-26</t>
        </is>
      </c>
      <c r="B6434" s="6" t="n">
        <v>0</v>
      </c>
      <c r="C6434" s="6" t="n">
        <v>0.78468</v>
      </c>
      <c r="D6434" s="6" t="n">
        <v>0.0001</v>
      </c>
      <c r="E6434" s="6">
        <f>C6434*sel_scale</f>
        <v/>
      </c>
      <c r="F6434" s="6">
        <f>IF(AND(B6434&gt;=10,B6434&lt;=14),sel_ev_daily*sel_dayshare/5,IF(OR(B6434&gt;=22,B6434&lt;=5),sel_ev_daily*(1-sel_dayshare)/8,0))</f>
        <v/>
      </c>
    </row>
    <row r="6435">
      <c r="A6435" s="6" t="inlineStr">
        <is>
          <t>2013-03-26</t>
        </is>
      </c>
      <c r="B6435" s="6" t="n">
        <v>1</v>
      </c>
      <c r="C6435" s="6" t="n">
        <v>0.78578</v>
      </c>
      <c r="D6435" s="6" t="n">
        <v>0.00013</v>
      </c>
      <c r="E6435" s="6">
        <f>C6435*sel_scale</f>
        <v/>
      </c>
      <c r="F6435" s="6">
        <f>IF(AND(B6435&gt;=10,B6435&lt;=14),sel_ev_daily*sel_dayshare/5,IF(OR(B6435&gt;=22,B6435&lt;=5),sel_ev_daily*(1-sel_dayshare)/8,0))</f>
        <v/>
      </c>
    </row>
    <row r="6436">
      <c r="A6436" s="6" t="inlineStr">
        <is>
          <t>2013-03-26</t>
        </is>
      </c>
      <c r="B6436" s="6" t="n">
        <v>2</v>
      </c>
      <c r="C6436" s="6" t="n">
        <v>0.50191</v>
      </c>
      <c r="D6436" s="6" t="n">
        <v>8.000000000000001e-05</v>
      </c>
      <c r="E6436" s="6">
        <f>C6436*sel_scale</f>
        <v/>
      </c>
      <c r="F6436" s="6">
        <f>IF(AND(B6436&gt;=10,B6436&lt;=14),sel_ev_daily*sel_dayshare/5,IF(OR(B6436&gt;=22,B6436&lt;=5),sel_ev_daily*(1-sel_dayshare)/8,0))</f>
        <v/>
      </c>
    </row>
    <row r="6437">
      <c r="A6437" s="6" t="inlineStr">
        <is>
          <t>2013-03-26</t>
        </is>
      </c>
      <c r="B6437" s="6" t="n">
        <v>3</v>
      </c>
      <c r="C6437" s="6" t="n">
        <v>0.42435</v>
      </c>
      <c r="D6437" s="6" t="n">
        <v>3e-05</v>
      </c>
      <c r="E6437" s="6">
        <f>C6437*sel_scale</f>
        <v/>
      </c>
      <c r="F6437" s="6">
        <f>IF(AND(B6437&gt;=10,B6437&lt;=14),sel_ev_daily*sel_dayshare/5,IF(OR(B6437&gt;=22,B6437&lt;=5),sel_ev_daily*(1-sel_dayshare)/8,0))</f>
        <v/>
      </c>
    </row>
    <row r="6438">
      <c r="A6438" s="6" t="inlineStr">
        <is>
          <t>2013-03-26</t>
        </is>
      </c>
      <c r="B6438" s="6" t="n">
        <v>4</v>
      </c>
      <c r="C6438" s="6" t="n">
        <v>0.40883</v>
      </c>
      <c r="D6438" s="6" t="n">
        <v>4e-05</v>
      </c>
      <c r="E6438" s="6">
        <f>C6438*sel_scale</f>
        <v/>
      </c>
      <c r="F6438" s="6">
        <f>IF(AND(B6438&gt;=10,B6438&lt;=14),sel_ev_daily*sel_dayshare/5,IF(OR(B6438&gt;=22,B6438&lt;=5),sel_ev_daily*(1-sel_dayshare)/8,0))</f>
        <v/>
      </c>
    </row>
    <row r="6439">
      <c r="A6439" s="6" t="inlineStr">
        <is>
          <t>2013-03-26</t>
        </is>
      </c>
      <c r="B6439" s="6" t="n">
        <v>5</v>
      </c>
      <c r="C6439" s="6" t="n">
        <v>0.4413</v>
      </c>
      <c r="D6439" s="6" t="n">
        <v>6.999999999999999e-05</v>
      </c>
      <c r="E6439" s="6">
        <f>C6439*sel_scale</f>
        <v/>
      </c>
      <c r="F6439" s="6">
        <f>IF(AND(B6439&gt;=10,B6439&lt;=14),sel_ev_daily*sel_dayshare/5,IF(OR(B6439&gt;=22,B6439&lt;=5),sel_ev_daily*(1-sel_dayshare)/8,0))</f>
        <v/>
      </c>
    </row>
    <row r="6440">
      <c r="A6440" s="6" t="inlineStr">
        <is>
          <t>2013-03-26</t>
        </is>
      </c>
      <c r="B6440" s="6" t="n">
        <v>6</v>
      </c>
      <c r="C6440" s="6" t="n">
        <v>0.57135</v>
      </c>
      <c r="D6440" s="6" t="n">
        <v>4e-05</v>
      </c>
      <c r="E6440" s="6">
        <f>C6440*sel_scale</f>
        <v/>
      </c>
      <c r="F6440" s="6">
        <f>IF(AND(B6440&gt;=10,B6440&lt;=14),sel_ev_daily*sel_dayshare/5,IF(OR(B6440&gt;=22,B6440&lt;=5),sel_ev_daily*(1-sel_dayshare)/8,0))</f>
        <v/>
      </c>
    </row>
    <row r="6441">
      <c r="A6441" s="6" t="inlineStr">
        <is>
          <t>2013-03-26</t>
        </is>
      </c>
      <c r="B6441" s="6" t="n">
        <v>7</v>
      </c>
      <c r="C6441" s="6" t="n">
        <v>0.65462</v>
      </c>
      <c r="D6441" s="6" t="n">
        <v>0.01958</v>
      </c>
      <c r="E6441" s="6">
        <f>C6441*sel_scale</f>
        <v/>
      </c>
      <c r="F6441" s="6">
        <f>IF(AND(B6441&gt;=10,B6441&lt;=14),sel_ev_daily*sel_dayshare/5,IF(OR(B6441&gt;=22,B6441&lt;=5),sel_ev_daily*(1-sel_dayshare)/8,0))</f>
        <v/>
      </c>
    </row>
    <row r="6442">
      <c r="A6442" s="6" t="inlineStr">
        <is>
          <t>2013-03-26</t>
        </is>
      </c>
      <c r="B6442" s="6" t="n">
        <v>8</v>
      </c>
      <c r="C6442" s="6" t="n">
        <v>0.56389</v>
      </c>
      <c r="D6442" s="6" t="n">
        <v>0.10417</v>
      </c>
      <c r="E6442" s="6">
        <f>C6442*sel_scale</f>
        <v/>
      </c>
      <c r="F6442" s="6">
        <f>IF(AND(B6442&gt;=10,B6442&lt;=14),sel_ev_daily*sel_dayshare/5,IF(OR(B6442&gt;=22,B6442&lt;=5),sel_ev_daily*(1-sel_dayshare)/8,0))</f>
        <v/>
      </c>
    </row>
    <row r="6443">
      <c r="A6443" s="6" t="inlineStr">
        <is>
          <t>2013-03-26</t>
        </is>
      </c>
      <c r="B6443" s="6" t="n">
        <v>9</v>
      </c>
      <c r="C6443" s="6" t="n">
        <v>0.52728</v>
      </c>
      <c r="D6443" s="6" t="n">
        <v>0.23366</v>
      </c>
      <c r="E6443" s="6">
        <f>C6443*sel_scale</f>
        <v/>
      </c>
      <c r="F6443" s="6">
        <f>IF(AND(B6443&gt;=10,B6443&lt;=14),sel_ev_daily*sel_dayshare/5,IF(OR(B6443&gt;=22,B6443&lt;=5),sel_ev_daily*(1-sel_dayshare)/8,0))</f>
        <v/>
      </c>
    </row>
    <row r="6444">
      <c r="A6444" s="6" t="inlineStr">
        <is>
          <t>2013-03-26</t>
        </is>
      </c>
      <c r="B6444" s="6" t="n">
        <v>10</v>
      </c>
      <c r="C6444" s="6" t="n">
        <v>0.52576</v>
      </c>
      <c r="D6444" s="6" t="n">
        <v>0.33476</v>
      </c>
      <c r="E6444" s="6">
        <f>C6444*sel_scale</f>
        <v/>
      </c>
      <c r="F6444" s="6">
        <f>IF(AND(B6444&gt;=10,B6444&lt;=14),sel_ev_daily*sel_dayshare/5,IF(OR(B6444&gt;=22,B6444&lt;=5),sel_ev_daily*(1-sel_dayshare)/8,0))</f>
        <v/>
      </c>
    </row>
    <row r="6445">
      <c r="A6445" s="6" t="inlineStr">
        <is>
          <t>2013-03-26</t>
        </is>
      </c>
      <c r="B6445" s="6" t="n">
        <v>11</v>
      </c>
      <c r="C6445" s="6" t="n">
        <v>0.53735</v>
      </c>
      <c r="D6445" s="6" t="n">
        <v>0.4681</v>
      </c>
      <c r="E6445" s="6">
        <f>C6445*sel_scale</f>
        <v/>
      </c>
      <c r="F6445" s="6">
        <f>IF(AND(B6445&gt;=10,B6445&lt;=14),sel_ev_daily*sel_dayshare/5,IF(OR(B6445&gt;=22,B6445&lt;=5),sel_ev_daily*(1-sel_dayshare)/8,0))</f>
        <v/>
      </c>
    </row>
    <row r="6446">
      <c r="A6446" s="6" t="inlineStr">
        <is>
          <t>2013-03-26</t>
        </is>
      </c>
      <c r="B6446" s="6" t="n">
        <v>12</v>
      </c>
      <c r="C6446" s="6" t="n">
        <v>0.54891</v>
      </c>
      <c r="D6446" s="6" t="n">
        <v>0.57599</v>
      </c>
      <c r="E6446" s="6">
        <f>C6446*sel_scale</f>
        <v/>
      </c>
      <c r="F6446" s="6">
        <f>IF(AND(B6446&gt;=10,B6446&lt;=14),sel_ev_daily*sel_dayshare/5,IF(OR(B6446&gt;=22,B6446&lt;=5),sel_ev_daily*(1-sel_dayshare)/8,0))</f>
        <v/>
      </c>
    </row>
    <row r="6447">
      <c r="A6447" s="6" t="inlineStr">
        <is>
          <t>2013-03-26</t>
        </is>
      </c>
      <c r="B6447" s="6" t="n">
        <v>13</v>
      </c>
      <c r="C6447" s="6" t="n">
        <v>0.55401</v>
      </c>
      <c r="D6447" s="6" t="n">
        <v>0.56264</v>
      </c>
      <c r="E6447" s="6">
        <f>C6447*sel_scale</f>
        <v/>
      </c>
      <c r="F6447" s="6">
        <f>IF(AND(B6447&gt;=10,B6447&lt;=14),sel_ev_daily*sel_dayshare/5,IF(OR(B6447&gt;=22,B6447&lt;=5),sel_ev_daily*(1-sel_dayshare)/8,0))</f>
        <v/>
      </c>
    </row>
    <row r="6448">
      <c r="A6448" s="6" t="inlineStr">
        <is>
          <t>2013-03-26</t>
        </is>
      </c>
      <c r="B6448" s="6" t="n">
        <v>14</v>
      </c>
      <c r="C6448" s="6" t="n">
        <v>0.59518</v>
      </c>
      <c r="D6448" s="6" t="n">
        <v>0.49053</v>
      </c>
      <c r="E6448" s="6">
        <f>C6448*sel_scale</f>
        <v/>
      </c>
      <c r="F6448" s="6">
        <f>IF(AND(B6448&gt;=10,B6448&lt;=14),sel_ev_daily*sel_dayshare/5,IF(OR(B6448&gt;=22,B6448&lt;=5),sel_ev_daily*(1-sel_dayshare)/8,0))</f>
        <v/>
      </c>
    </row>
    <row r="6449">
      <c r="A6449" s="6" t="inlineStr">
        <is>
          <t>2013-03-26</t>
        </is>
      </c>
      <c r="B6449" s="6" t="n">
        <v>15</v>
      </c>
      <c r="C6449" s="6" t="n">
        <v>0.63527</v>
      </c>
      <c r="D6449" s="6" t="n">
        <v>0.31699</v>
      </c>
      <c r="E6449" s="6">
        <f>C6449*sel_scale</f>
        <v/>
      </c>
      <c r="F6449" s="6">
        <f>IF(AND(B6449&gt;=10,B6449&lt;=14),sel_ev_daily*sel_dayshare/5,IF(OR(B6449&gt;=22,B6449&lt;=5),sel_ev_daily*(1-sel_dayshare)/8,0))</f>
        <v/>
      </c>
    </row>
    <row r="6450">
      <c r="A6450" s="6" t="inlineStr">
        <is>
          <t>2013-03-26</t>
        </is>
      </c>
      <c r="B6450" s="6" t="n">
        <v>16</v>
      </c>
      <c r="C6450" s="6" t="n">
        <v>0.7027099999999999</v>
      </c>
      <c r="D6450" s="6" t="n">
        <v>0.19067</v>
      </c>
      <c r="E6450" s="6">
        <f>C6450*sel_scale</f>
        <v/>
      </c>
      <c r="F6450" s="6">
        <f>IF(AND(B6450&gt;=10,B6450&lt;=14),sel_ev_daily*sel_dayshare/5,IF(OR(B6450&gt;=22,B6450&lt;=5),sel_ev_daily*(1-sel_dayshare)/8,0))</f>
        <v/>
      </c>
    </row>
    <row r="6451">
      <c r="A6451" s="6" t="inlineStr">
        <is>
          <t>2013-03-26</t>
        </is>
      </c>
      <c r="B6451" s="6" t="n">
        <v>17</v>
      </c>
      <c r="C6451" s="6" t="n">
        <v>0.82955</v>
      </c>
      <c r="D6451" s="6" t="n">
        <v>0.07087</v>
      </c>
      <c r="E6451" s="6">
        <f>C6451*sel_scale</f>
        <v/>
      </c>
      <c r="F6451" s="6">
        <f>IF(AND(B6451&gt;=10,B6451&lt;=14),sel_ev_daily*sel_dayshare/5,IF(OR(B6451&gt;=22,B6451&lt;=5),sel_ev_daily*(1-sel_dayshare)/8,0))</f>
        <v/>
      </c>
    </row>
    <row r="6452">
      <c r="A6452" s="6" t="inlineStr">
        <is>
          <t>2013-03-26</t>
        </is>
      </c>
      <c r="B6452" s="6" t="n">
        <v>18</v>
      </c>
      <c r="C6452" s="6" t="n">
        <v>0.91984</v>
      </c>
      <c r="D6452" s="6" t="n">
        <v>0.0145</v>
      </c>
      <c r="E6452" s="6">
        <f>C6452*sel_scale</f>
        <v/>
      </c>
      <c r="F6452" s="6">
        <f>IF(AND(B6452&gt;=10,B6452&lt;=14),sel_ev_daily*sel_dayshare/5,IF(OR(B6452&gt;=22,B6452&lt;=5),sel_ev_daily*(1-sel_dayshare)/8,0))</f>
        <v/>
      </c>
    </row>
    <row r="6453">
      <c r="A6453" s="6" t="inlineStr">
        <is>
          <t>2013-03-26</t>
        </is>
      </c>
      <c r="B6453" s="6" t="n">
        <v>19</v>
      </c>
      <c r="C6453" s="6" t="n">
        <v>0.87882</v>
      </c>
      <c r="D6453" s="6" t="n">
        <v>6.999999999999999e-05</v>
      </c>
      <c r="E6453" s="6">
        <f>C6453*sel_scale</f>
        <v/>
      </c>
      <c r="F6453" s="6">
        <f>IF(AND(B6453&gt;=10,B6453&lt;=14),sel_ev_daily*sel_dayshare/5,IF(OR(B6453&gt;=22,B6453&lt;=5),sel_ev_daily*(1-sel_dayshare)/8,0))</f>
        <v/>
      </c>
    </row>
    <row r="6454">
      <c r="A6454" s="6" t="inlineStr">
        <is>
          <t>2013-03-26</t>
        </is>
      </c>
      <c r="B6454" s="6" t="n">
        <v>20</v>
      </c>
      <c r="C6454" s="6" t="n">
        <v>0.88839</v>
      </c>
      <c r="D6454" s="6" t="n">
        <v>9.000000000000001e-05</v>
      </c>
      <c r="E6454" s="6">
        <f>C6454*sel_scale</f>
        <v/>
      </c>
      <c r="F6454" s="6">
        <f>IF(AND(B6454&gt;=10,B6454&lt;=14),sel_ev_daily*sel_dayshare/5,IF(OR(B6454&gt;=22,B6454&lt;=5),sel_ev_daily*(1-sel_dayshare)/8,0))</f>
        <v/>
      </c>
    </row>
    <row r="6455">
      <c r="A6455" s="6" t="inlineStr">
        <is>
          <t>2013-03-26</t>
        </is>
      </c>
      <c r="B6455" s="6" t="n">
        <v>21</v>
      </c>
      <c r="C6455" s="6" t="n">
        <v>0.79515</v>
      </c>
      <c r="D6455" s="6" t="n">
        <v>3e-05</v>
      </c>
      <c r="E6455" s="6">
        <f>C6455*sel_scale</f>
        <v/>
      </c>
      <c r="F6455" s="6">
        <f>IF(AND(B6455&gt;=10,B6455&lt;=14),sel_ev_daily*sel_dayshare/5,IF(OR(B6455&gt;=22,B6455&lt;=5),sel_ev_daily*(1-sel_dayshare)/8,0))</f>
        <v/>
      </c>
    </row>
    <row r="6456">
      <c r="A6456" s="6" t="inlineStr">
        <is>
          <t>2013-03-26</t>
        </is>
      </c>
      <c r="B6456" s="6" t="n">
        <v>22</v>
      </c>
      <c r="C6456" s="6" t="n">
        <v>0.79116</v>
      </c>
      <c r="D6456" s="6" t="n">
        <v>0.0001</v>
      </c>
      <c r="E6456" s="6">
        <f>C6456*sel_scale</f>
        <v/>
      </c>
      <c r="F6456" s="6">
        <f>IF(AND(B6456&gt;=10,B6456&lt;=14),sel_ev_daily*sel_dayshare/5,IF(OR(B6456&gt;=22,B6456&lt;=5),sel_ev_daily*(1-sel_dayshare)/8,0))</f>
        <v/>
      </c>
    </row>
    <row r="6457">
      <c r="A6457" s="6" t="inlineStr">
        <is>
          <t>2013-03-26</t>
        </is>
      </c>
      <c r="B6457" s="6" t="n">
        <v>23</v>
      </c>
      <c r="C6457" s="6" t="n">
        <v>0.73334</v>
      </c>
      <c r="D6457" s="6" t="n">
        <v>0.00011</v>
      </c>
      <c r="E6457" s="6">
        <f>C6457*sel_scale</f>
        <v/>
      </c>
      <c r="F6457" s="6">
        <f>IF(AND(B6457&gt;=10,B6457&lt;=14),sel_ev_daily*sel_dayshare/5,IF(OR(B6457&gt;=22,B6457&lt;=5),sel_ev_daily*(1-sel_dayshare)/8,0))</f>
        <v/>
      </c>
    </row>
    <row r="6458">
      <c r="A6458" s="6" t="inlineStr">
        <is>
          <t>2013-03-27</t>
        </is>
      </c>
      <c r="B6458" s="6" t="n">
        <v>0</v>
      </c>
      <c r="C6458" s="6" t="n">
        <v>0.78895</v>
      </c>
      <c r="D6458" s="6" t="n">
        <v>9.000000000000001e-05</v>
      </c>
      <c r="E6458" s="6">
        <f>C6458*sel_scale</f>
        <v/>
      </c>
      <c r="F6458" s="6">
        <f>IF(AND(B6458&gt;=10,B6458&lt;=14),sel_ev_daily*sel_dayshare/5,IF(OR(B6458&gt;=22,B6458&lt;=5),sel_ev_daily*(1-sel_dayshare)/8,0))</f>
        <v/>
      </c>
    </row>
    <row r="6459">
      <c r="A6459" s="6" t="inlineStr">
        <is>
          <t>2013-03-27</t>
        </is>
      </c>
      <c r="B6459" s="6" t="n">
        <v>1</v>
      </c>
      <c r="C6459" s="6" t="n">
        <v>0.7791</v>
      </c>
      <c r="D6459" s="6" t="n">
        <v>6.999999999999999e-05</v>
      </c>
      <c r="E6459" s="6">
        <f>C6459*sel_scale</f>
        <v/>
      </c>
      <c r="F6459" s="6">
        <f>IF(AND(B6459&gt;=10,B6459&lt;=14),sel_ev_daily*sel_dayshare/5,IF(OR(B6459&gt;=22,B6459&lt;=5),sel_ev_daily*(1-sel_dayshare)/8,0))</f>
        <v/>
      </c>
    </row>
    <row r="6460">
      <c r="A6460" s="6" t="inlineStr">
        <is>
          <t>2013-03-27</t>
        </is>
      </c>
      <c r="B6460" s="6" t="n">
        <v>2</v>
      </c>
      <c r="C6460" s="6" t="n">
        <v>0.51022</v>
      </c>
      <c r="D6460" s="6" t="n">
        <v>6e-05</v>
      </c>
      <c r="E6460" s="6">
        <f>C6460*sel_scale</f>
        <v/>
      </c>
      <c r="F6460" s="6">
        <f>IF(AND(B6460&gt;=10,B6460&lt;=14),sel_ev_daily*sel_dayshare/5,IF(OR(B6460&gt;=22,B6460&lt;=5),sel_ev_daily*(1-sel_dayshare)/8,0))</f>
        <v/>
      </c>
    </row>
    <row r="6461">
      <c r="A6461" s="6" t="inlineStr">
        <is>
          <t>2013-03-27</t>
        </is>
      </c>
      <c r="B6461" s="6" t="n">
        <v>3</v>
      </c>
      <c r="C6461" s="6" t="n">
        <v>0.41337</v>
      </c>
      <c r="D6461" s="6" t="n">
        <v>6.999999999999999e-05</v>
      </c>
      <c r="E6461" s="6">
        <f>C6461*sel_scale</f>
        <v/>
      </c>
      <c r="F6461" s="6">
        <f>IF(AND(B6461&gt;=10,B6461&lt;=14),sel_ev_daily*sel_dayshare/5,IF(OR(B6461&gt;=22,B6461&lt;=5),sel_ev_daily*(1-sel_dayshare)/8,0))</f>
        <v/>
      </c>
    </row>
    <row r="6462">
      <c r="A6462" s="6" t="inlineStr">
        <is>
          <t>2013-03-27</t>
        </is>
      </c>
      <c r="B6462" s="6" t="n">
        <v>4</v>
      </c>
      <c r="C6462" s="6" t="n">
        <v>0.39025</v>
      </c>
      <c r="D6462" s="6" t="n">
        <v>6e-05</v>
      </c>
      <c r="E6462" s="6">
        <f>C6462*sel_scale</f>
        <v/>
      </c>
      <c r="F6462" s="6">
        <f>IF(AND(B6462&gt;=10,B6462&lt;=14),sel_ev_daily*sel_dayshare/5,IF(OR(B6462&gt;=22,B6462&lt;=5),sel_ev_daily*(1-sel_dayshare)/8,0))</f>
        <v/>
      </c>
    </row>
    <row r="6463">
      <c r="A6463" s="6" t="inlineStr">
        <is>
          <t>2013-03-27</t>
        </is>
      </c>
      <c r="B6463" s="6" t="n">
        <v>5</v>
      </c>
      <c r="C6463" s="6" t="n">
        <v>0.43587</v>
      </c>
      <c r="D6463" s="6" t="n">
        <v>6e-05</v>
      </c>
      <c r="E6463" s="6">
        <f>C6463*sel_scale</f>
        <v/>
      </c>
      <c r="F6463" s="6">
        <f>IF(AND(B6463&gt;=10,B6463&lt;=14),sel_ev_daily*sel_dayshare/5,IF(OR(B6463&gt;=22,B6463&lt;=5),sel_ev_daily*(1-sel_dayshare)/8,0))</f>
        <v/>
      </c>
    </row>
    <row r="6464">
      <c r="A6464" s="6" t="inlineStr">
        <is>
          <t>2013-03-27</t>
        </is>
      </c>
      <c r="B6464" s="6" t="n">
        <v>6</v>
      </c>
      <c r="C6464" s="6" t="n">
        <v>0.60245</v>
      </c>
      <c r="D6464" s="6" t="n">
        <v>6e-05</v>
      </c>
      <c r="E6464" s="6">
        <f>C6464*sel_scale</f>
        <v/>
      </c>
      <c r="F6464" s="6">
        <f>IF(AND(B6464&gt;=10,B6464&lt;=14),sel_ev_daily*sel_dayshare/5,IF(OR(B6464&gt;=22,B6464&lt;=5),sel_ev_daily*(1-sel_dayshare)/8,0))</f>
        <v/>
      </c>
    </row>
    <row r="6465">
      <c r="A6465" s="6" t="inlineStr">
        <is>
          <t>2013-03-27</t>
        </is>
      </c>
      <c r="B6465" s="6" t="n">
        <v>7</v>
      </c>
      <c r="C6465" s="6" t="n">
        <v>0.62529</v>
      </c>
      <c r="D6465" s="6" t="n">
        <v>0.02008</v>
      </c>
      <c r="E6465" s="6">
        <f>C6465*sel_scale</f>
        <v/>
      </c>
      <c r="F6465" s="6">
        <f>IF(AND(B6465&gt;=10,B6465&lt;=14),sel_ev_daily*sel_dayshare/5,IF(OR(B6465&gt;=22,B6465&lt;=5),sel_ev_daily*(1-sel_dayshare)/8,0))</f>
        <v/>
      </c>
    </row>
    <row r="6466">
      <c r="A6466" s="6" t="inlineStr">
        <is>
          <t>2013-03-27</t>
        </is>
      </c>
      <c r="B6466" s="6" t="n">
        <v>8</v>
      </c>
      <c r="C6466" s="6" t="n">
        <v>0.5744899999999999</v>
      </c>
      <c r="D6466" s="6" t="n">
        <v>0.15111</v>
      </c>
      <c r="E6466" s="6">
        <f>C6466*sel_scale</f>
        <v/>
      </c>
      <c r="F6466" s="6">
        <f>IF(AND(B6466&gt;=10,B6466&lt;=14),sel_ev_daily*sel_dayshare/5,IF(OR(B6466&gt;=22,B6466&lt;=5),sel_ev_daily*(1-sel_dayshare)/8,0))</f>
        <v/>
      </c>
    </row>
    <row r="6467">
      <c r="A6467" s="6" t="inlineStr">
        <is>
          <t>2013-03-27</t>
        </is>
      </c>
      <c r="B6467" s="6" t="n">
        <v>9</v>
      </c>
      <c r="C6467" s="6" t="n">
        <v>0.5649999999999999</v>
      </c>
      <c r="D6467" s="6" t="n">
        <v>0.33309</v>
      </c>
      <c r="E6467" s="6">
        <f>C6467*sel_scale</f>
        <v/>
      </c>
      <c r="F6467" s="6">
        <f>IF(AND(B6467&gt;=10,B6467&lt;=14),sel_ev_daily*sel_dayshare/5,IF(OR(B6467&gt;=22,B6467&lt;=5),sel_ev_daily*(1-sel_dayshare)/8,0))</f>
        <v/>
      </c>
    </row>
    <row r="6468">
      <c r="A6468" s="6" t="inlineStr">
        <is>
          <t>2013-03-27</t>
        </is>
      </c>
      <c r="B6468" s="6" t="n">
        <v>10</v>
      </c>
      <c r="C6468" s="6" t="n">
        <v>0.5611699999999999</v>
      </c>
      <c r="D6468" s="6" t="n">
        <v>0.5024</v>
      </c>
      <c r="E6468" s="6">
        <f>C6468*sel_scale</f>
        <v/>
      </c>
      <c r="F6468" s="6">
        <f>IF(AND(B6468&gt;=10,B6468&lt;=14),sel_ev_daily*sel_dayshare/5,IF(OR(B6468&gt;=22,B6468&lt;=5),sel_ev_daily*(1-sel_dayshare)/8,0))</f>
        <v/>
      </c>
    </row>
    <row r="6469">
      <c r="A6469" s="6" t="inlineStr">
        <is>
          <t>2013-03-27</t>
        </is>
      </c>
      <c r="B6469" s="6" t="n">
        <v>11</v>
      </c>
      <c r="C6469" s="6" t="n">
        <v>0.56473</v>
      </c>
      <c r="D6469" s="6" t="n">
        <v>0.61349</v>
      </c>
      <c r="E6469" s="6">
        <f>C6469*sel_scale</f>
        <v/>
      </c>
      <c r="F6469" s="6">
        <f>IF(AND(B6469&gt;=10,B6469&lt;=14),sel_ev_daily*sel_dayshare/5,IF(OR(B6469&gt;=22,B6469&lt;=5),sel_ev_daily*(1-sel_dayshare)/8,0))</f>
        <v/>
      </c>
    </row>
    <row r="6470">
      <c r="A6470" s="6" t="inlineStr">
        <is>
          <t>2013-03-27</t>
        </is>
      </c>
      <c r="B6470" s="6" t="n">
        <v>12</v>
      </c>
      <c r="C6470" s="6" t="n">
        <v>0.5828</v>
      </c>
      <c r="D6470" s="6" t="n">
        <v>0.66268</v>
      </c>
      <c r="E6470" s="6">
        <f>C6470*sel_scale</f>
        <v/>
      </c>
      <c r="F6470" s="6">
        <f>IF(AND(B6470&gt;=10,B6470&lt;=14),sel_ev_daily*sel_dayshare/5,IF(OR(B6470&gt;=22,B6470&lt;=5),sel_ev_daily*(1-sel_dayshare)/8,0))</f>
        <v/>
      </c>
    </row>
    <row r="6471">
      <c r="A6471" s="6" t="inlineStr">
        <is>
          <t>2013-03-27</t>
        </is>
      </c>
      <c r="B6471" s="6" t="n">
        <v>13</v>
      </c>
      <c r="C6471" s="6" t="n">
        <v>0.6281</v>
      </c>
      <c r="D6471" s="6" t="n">
        <v>0.66091</v>
      </c>
      <c r="E6471" s="6">
        <f>C6471*sel_scale</f>
        <v/>
      </c>
      <c r="F6471" s="6">
        <f>IF(AND(B6471&gt;=10,B6471&lt;=14),sel_ev_daily*sel_dayshare/5,IF(OR(B6471&gt;=22,B6471&lt;=5),sel_ev_daily*(1-sel_dayshare)/8,0))</f>
        <v/>
      </c>
    </row>
    <row r="6472">
      <c r="A6472" s="6" t="inlineStr">
        <is>
          <t>2013-03-27</t>
        </is>
      </c>
      <c r="B6472" s="6" t="n">
        <v>14</v>
      </c>
      <c r="C6472" s="6" t="n">
        <v>0.63867</v>
      </c>
      <c r="D6472" s="6" t="n">
        <v>0.61269</v>
      </c>
      <c r="E6472" s="6">
        <f>C6472*sel_scale</f>
        <v/>
      </c>
      <c r="F6472" s="6">
        <f>IF(AND(B6472&gt;=10,B6472&lt;=14),sel_ev_daily*sel_dayshare/5,IF(OR(B6472&gt;=22,B6472&lt;=5),sel_ev_daily*(1-sel_dayshare)/8,0))</f>
        <v/>
      </c>
    </row>
    <row r="6473">
      <c r="A6473" s="6" t="inlineStr">
        <is>
          <t>2013-03-27</t>
        </is>
      </c>
      <c r="B6473" s="6" t="n">
        <v>15</v>
      </c>
      <c r="C6473" s="6" t="n">
        <v>0.7071</v>
      </c>
      <c r="D6473" s="6" t="n">
        <v>0.50802</v>
      </c>
      <c r="E6473" s="6">
        <f>C6473*sel_scale</f>
        <v/>
      </c>
      <c r="F6473" s="6">
        <f>IF(AND(B6473&gt;=10,B6473&lt;=14),sel_ev_daily*sel_dayshare/5,IF(OR(B6473&gt;=22,B6473&lt;=5),sel_ev_daily*(1-sel_dayshare)/8,0))</f>
        <v/>
      </c>
    </row>
    <row r="6474">
      <c r="A6474" s="6" t="inlineStr">
        <is>
          <t>2013-03-27</t>
        </is>
      </c>
      <c r="B6474" s="6" t="n">
        <v>16</v>
      </c>
      <c r="C6474" s="6" t="n">
        <v>0.84854</v>
      </c>
      <c r="D6474" s="6" t="n">
        <v>0.33218</v>
      </c>
      <c r="E6474" s="6">
        <f>C6474*sel_scale</f>
        <v/>
      </c>
      <c r="F6474" s="6">
        <f>IF(AND(B6474&gt;=10,B6474&lt;=14),sel_ev_daily*sel_dayshare/5,IF(OR(B6474&gt;=22,B6474&lt;=5),sel_ev_daily*(1-sel_dayshare)/8,0))</f>
        <v/>
      </c>
    </row>
    <row r="6475">
      <c r="A6475" s="6" t="inlineStr">
        <is>
          <t>2013-03-27</t>
        </is>
      </c>
      <c r="B6475" s="6" t="n">
        <v>17</v>
      </c>
      <c r="C6475" s="6" t="n">
        <v>0.98663</v>
      </c>
      <c r="D6475" s="6" t="n">
        <v>0.13344</v>
      </c>
      <c r="E6475" s="6">
        <f>C6475*sel_scale</f>
        <v/>
      </c>
      <c r="F6475" s="6">
        <f>IF(AND(B6475&gt;=10,B6475&lt;=14),sel_ev_daily*sel_dayshare/5,IF(OR(B6475&gt;=22,B6475&lt;=5),sel_ev_daily*(1-sel_dayshare)/8,0))</f>
        <v/>
      </c>
    </row>
    <row r="6476">
      <c r="A6476" s="6" t="inlineStr">
        <is>
          <t>2013-03-27</t>
        </is>
      </c>
      <c r="B6476" s="6" t="n">
        <v>18</v>
      </c>
      <c r="C6476" s="6" t="n">
        <v>1.05157</v>
      </c>
      <c r="D6476" s="6" t="n">
        <v>0.01536</v>
      </c>
      <c r="E6476" s="6">
        <f>C6476*sel_scale</f>
        <v/>
      </c>
      <c r="F6476" s="6">
        <f>IF(AND(B6476&gt;=10,B6476&lt;=14),sel_ev_daily*sel_dayshare/5,IF(OR(B6476&gt;=22,B6476&lt;=5),sel_ev_daily*(1-sel_dayshare)/8,0))</f>
        <v/>
      </c>
    </row>
    <row r="6477">
      <c r="A6477" s="6" t="inlineStr">
        <is>
          <t>2013-03-27</t>
        </is>
      </c>
      <c r="B6477" s="6" t="n">
        <v>19</v>
      </c>
      <c r="C6477" s="6" t="n">
        <v>0.98543</v>
      </c>
      <c r="D6477" s="6" t="n">
        <v>0.00015</v>
      </c>
      <c r="E6477" s="6">
        <f>C6477*sel_scale</f>
        <v/>
      </c>
      <c r="F6477" s="6">
        <f>IF(AND(B6477&gt;=10,B6477&lt;=14),sel_ev_daily*sel_dayshare/5,IF(OR(B6477&gt;=22,B6477&lt;=5),sel_ev_daily*(1-sel_dayshare)/8,0))</f>
        <v/>
      </c>
    </row>
    <row r="6478">
      <c r="A6478" s="6" t="inlineStr">
        <is>
          <t>2013-03-27</t>
        </is>
      </c>
      <c r="B6478" s="6" t="n">
        <v>20</v>
      </c>
      <c r="C6478" s="6" t="n">
        <v>0.95387</v>
      </c>
      <c r="D6478" s="6" t="n">
        <v>0.00011</v>
      </c>
      <c r="E6478" s="6">
        <f>C6478*sel_scale</f>
        <v/>
      </c>
      <c r="F6478" s="6">
        <f>IF(AND(B6478&gt;=10,B6478&lt;=14),sel_ev_daily*sel_dayshare/5,IF(OR(B6478&gt;=22,B6478&lt;=5),sel_ev_daily*(1-sel_dayshare)/8,0))</f>
        <v/>
      </c>
    </row>
    <row r="6479">
      <c r="A6479" s="6" t="inlineStr">
        <is>
          <t>2013-03-27</t>
        </is>
      </c>
      <c r="B6479" s="6" t="n">
        <v>21</v>
      </c>
      <c r="C6479" s="6" t="n">
        <v>0.86133</v>
      </c>
      <c r="D6479" s="6" t="n">
        <v>5e-05</v>
      </c>
      <c r="E6479" s="6">
        <f>C6479*sel_scale</f>
        <v/>
      </c>
      <c r="F6479" s="6">
        <f>IF(AND(B6479&gt;=10,B6479&lt;=14),sel_ev_daily*sel_dayshare/5,IF(OR(B6479&gt;=22,B6479&lt;=5),sel_ev_daily*(1-sel_dayshare)/8,0))</f>
        <v/>
      </c>
    </row>
    <row r="6480">
      <c r="A6480" s="6" t="inlineStr">
        <is>
          <t>2013-03-27</t>
        </is>
      </c>
      <c r="B6480" s="6" t="n">
        <v>22</v>
      </c>
      <c r="C6480" s="6" t="n">
        <v>0.81606</v>
      </c>
      <c r="D6480" s="6" t="n">
        <v>6.999999999999999e-05</v>
      </c>
      <c r="E6480" s="6">
        <f>C6480*sel_scale</f>
        <v/>
      </c>
      <c r="F6480" s="6">
        <f>IF(AND(B6480&gt;=10,B6480&lt;=14),sel_ev_daily*sel_dayshare/5,IF(OR(B6480&gt;=22,B6480&lt;=5),sel_ev_daily*(1-sel_dayshare)/8,0))</f>
        <v/>
      </c>
    </row>
    <row r="6481">
      <c r="A6481" s="6" t="inlineStr">
        <is>
          <t>2013-03-27</t>
        </is>
      </c>
      <c r="B6481" s="6" t="n">
        <v>23</v>
      </c>
      <c r="C6481" s="6" t="n">
        <v>0.74519</v>
      </c>
      <c r="D6481" s="6" t="n">
        <v>6e-05</v>
      </c>
      <c r="E6481" s="6">
        <f>C6481*sel_scale</f>
        <v/>
      </c>
      <c r="F6481" s="6">
        <f>IF(AND(B6481&gt;=10,B6481&lt;=14),sel_ev_daily*sel_dayshare/5,IF(OR(B6481&gt;=22,B6481&lt;=5),sel_ev_daily*(1-sel_dayshare)/8,0))</f>
        <v/>
      </c>
    </row>
    <row r="6482">
      <c r="A6482" s="6" t="inlineStr">
        <is>
          <t>2013-03-28</t>
        </is>
      </c>
      <c r="B6482" s="6" t="n">
        <v>0</v>
      </c>
      <c r="C6482" s="6" t="n">
        <v>0.80524</v>
      </c>
      <c r="D6482" s="6" t="n">
        <v>0.00012</v>
      </c>
      <c r="E6482" s="6">
        <f>C6482*sel_scale</f>
        <v/>
      </c>
      <c r="F6482" s="6">
        <f>IF(AND(B6482&gt;=10,B6482&lt;=14),sel_ev_daily*sel_dayshare/5,IF(OR(B6482&gt;=22,B6482&lt;=5),sel_ev_daily*(1-sel_dayshare)/8,0))</f>
        <v/>
      </c>
    </row>
    <row r="6483">
      <c r="A6483" s="6" t="inlineStr">
        <is>
          <t>2013-03-28</t>
        </is>
      </c>
      <c r="B6483" s="6" t="n">
        <v>1</v>
      </c>
      <c r="C6483" s="6" t="n">
        <v>0.7457</v>
      </c>
      <c r="D6483" s="6" t="n">
        <v>4e-05</v>
      </c>
      <c r="E6483" s="6">
        <f>C6483*sel_scale</f>
        <v/>
      </c>
      <c r="F6483" s="6">
        <f>IF(AND(B6483&gt;=10,B6483&lt;=14),sel_ev_daily*sel_dayshare/5,IF(OR(B6483&gt;=22,B6483&lt;=5),sel_ev_daily*(1-sel_dayshare)/8,0))</f>
        <v/>
      </c>
    </row>
    <row r="6484">
      <c r="A6484" s="6" t="inlineStr">
        <is>
          <t>2013-03-28</t>
        </is>
      </c>
      <c r="B6484" s="6" t="n">
        <v>2</v>
      </c>
      <c r="C6484" s="6" t="n">
        <v>0.5172600000000001</v>
      </c>
      <c r="D6484" s="6" t="n">
        <v>0.0001</v>
      </c>
      <c r="E6484" s="6">
        <f>C6484*sel_scale</f>
        <v/>
      </c>
      <c r="F6484" s="6">
        <f>IF(AND(B6484&gt;=10,B6484&lt;=14),sel_ev_daily*sel_dayshare/5,IF(OR(B6484&gt;=22,B6484&lt;=5),sel_ev_daily*(1-sel_dayshare)/8,0))</f>
        <v/>
      </c>
    </row>
    <row r="6485">
      <c r="A6485" s="6" t="inlineStr">
        <is>
          <t>2013-03-28</t>
        </is>
      </c>
      <c r="B6485" s="6" t="n">
        <v>3</v>
      </c>
      <c r="C6485" s="6" t="n">
        <v>0.43149</v>
      </c>
      <c r="D6485" s="6" t="n">
        <v>2e-05</v>
      </c>
      <c r="E6485" s="6">
        <f>C6485*sel_scale</f>
        <v/>
      </c>
      <c r="F6485" s="6">
        <f>IF(AND(B6485&gt;=10,B6485&lt;=14),sel_ev_daily*sel_dayshare/5,IF(OR(B6485&gt;=22,B6485&lt;=5),sel_ev_daily*(1-sel_dayshare)/8,0))</f>
        <v/>
      </c>
    </row>
    <row r="6486">
      <c r="A6486" s="6" t="inlineStr">
        <is>
          <t>2013-03-28</t>
        </is>
      </c>
      <c r="B6486" s="6" t="n">
        <v>4</v>
      </c>
      <c r="C6486" s="6" t="n">
        <v>0.39994</v>
      </c>
      <c r="D6486" s="6" t="n">
        <v>8.000000000000001e-05</v>
      </c>
      <c r="E6486" s="6">
        <f>C6486*sel_scale</f>
        <v/>
      </c>
      <c r="F6486" s="6">
        <f>IF(AND(B6486&gt;=10,B6486&lt;=14),sel_ev_daily*sel_dayshare/5,IF(OR(B6486&gt;=22,B6486&lt;=5),sel_ev_daily*(1-sel_dayshare)/8,0))</f>
        <v/>
      </c>
    </row>
    <row r="6487">
      <c r="A6487" s="6" t="inlineStr">
        <is>
          <t>2013-03-28</t>
        </is>
      </c>
      <c r="B6487" s="6" t="n">
        <v>5</v>
      </c>
      <c r="C6487" s="6" t="n">
        <v>0.43563</v>
      </c>
      <c r="D6487" s="6" t="n">
        <v>3e-05</v>
      </c>
      <c r="E6487" s="6">
        <f>C6487*sel_scale</f>
        <v/>
      </c>
      <c r="F6487" s="6">
        <f>IF(AND(B6487&gt;=10,B6487&lt;=14),sel_ev_daily*sel_dayshare/5,IF(OR(B6487&gt;=22,B6487&lt;=5),sel_ev_daily*(1-sel_dayshare)/8,0))</f>
        <v/>
      </c>
    </row>
    <row r="6488">
      <c r="A6488" s="6" t="inlineStr">
        <is>
          <t>2013-03-28</t>
        </is>
      </c>
      <c r="B6488" s="6" t="n">
        <v>6</v>
      </c>
      <c r="C6488" s="6" t="n">
        <v>0.57994</v>
      </c>
      <c r="D6488" s="6" t="n">
        <v>3e-05</v>
      </c>
      <c r="E6488" s="6">
        <f>C6488*sel_scale</f>
        <v/>
      </c>
      <c r="F6488" s="6">
        <f>IF(AND(B6488&gt;=10,B6488&lt;=14),sel_ev_daily*sel_dayshare/5,IF(OR(B6488&gt;=22,B6488&lt;=5),sel_ev_daily*(1-sel_dayshare)/8,0))</f>
        <v/>
      </c>
    </row>
    <row r="6489">
      <c r="A6489" s="6" t="inlineStr">
        <is>
          <t>2013-03-28</t>
        </is>
      </c>
      <c r="B6489" s="6" t="n">
        <v>7</v>
      </c>
      <c r="C6489" s="6" t="n">
        <v>0.65566</v>
      </c>
      <c r="D6489" s="6" t="n">
        <v>0.0182</v>
      </c>
      <c r="E6489" s="6">
        <f>C6489*sel_scale</f>
        <v/>
      </c>
      <c r="F6489" s="6">
        <f>IF(AND(B6489&gt;=10,B6489&lt;=14),sel_ev_daily*sel_dayshare/5,IF(OR(B6489&gt;=22,B6489&lt;=5),sel_ev_daily*(1-sel_dayshare)/8,0))</f>
        <v/>
      </c>
    </row>
    <row r="6490">
      <c r="A6490" s="6" t="inlineStr">
        <is>
          <t>2013-03-28</t>
        </is>
      </c>
      <c r="B6490" s="6" t="n">
        <v>8</v>
      </c>
      <c r="C6490" s="6" t="n">
        <v>0.53157</v>
      </c>
      <c r="D6490" s="6" t="n">
        <v>0.14392</v>
      </c>
      <c r="E6490" s="6">
        <f>C6490*sel_scale</f>
        <v/>
      </c>
      <c r="F6490" s="6">
        <f>IF(AND(B6490&gt;=10,B6490&lt;=14),sel_ev_daily*sel_dayshare/5,IF(OR(B6490&gt;=22,B6490&lt;=5),sel_ev_daily*(1-sel_dayshare)/8,0))</f>
        <v/>
      </c>
    </row>
    <row r="6491">
      <c r="A6491" s="6" t="inlineStr">
        <is>
          <t>2013-03-28</t>
        </is>
      </c>
      <c r="B6491" s="6" t="n">
        <v>9</v>
      </c>
      <c r="C6491" s="6" t="n">
        <v>0.52089</v>
      </c>
      <c r="D6491" s="6" t="n">
        <v>0.33004</v>
      </c>
      <c r="E6491" s="6">
        <f>C6491*sel_scale</f>
        <v/>
      </c>
      <c r="F6491" s="6">
        <f>IF(AND(B6491&gt;=10,B6491&lt;=14),sel_ev_daily*sel_dayshare/5,IF(OR(B6491&gt;=22,B6491&lt;=5),sel_ev_daily*(1-sel_dayshare)/8,0))</f>
        <v/>
      </c>
    </row>
    <row r="6492">
      <c r="A6492" s="6" t="inlineStr">
        <is>
          <t>2013-03-28</t>
        </is>
      </c>
      <c r="B6492" s="6" t="n">
        <v>10</v>
      </c>
      <c r="C6492" s="6" t="n">
        <v>0.50954</v>
      </c>
      <c r="D6492" s="6" t="n">
        <v>0.49785</v>
      </c>
      <c r="E6492" s="6">
        <f>C6492*sel_scale</f>
        <v/>
      </c>
      <c r="F6492" s="6">
        <f>IF(AND(B6492&gt;=10,B6492&lt;=14),sel_ev_daily*sel_dayshare/5,IF(OR(B6492&gt;=22,B6492&lt;=5),sel_ev_daily*(1-sel_dayshare)/8,0))</f>
        <v/>
      </c>
    </row>
    <row r="6493">
      <c r="A6493" s="6" t="inlineStr">
        <is>
          <t>2013-03-28</t>
        </is>
      </c>
      <c r="B6493" s="6" t="n">
        <v>11</v>
      </c>
      <c r="C6493" s="6" t="n">
        <v>0.58242</v>
      </c>
      <c r="D6493" s="6" t="n">
        <v>0.61006</v>
      </c>
      <c r="E6493" s="6">
        <f>C6493*sel_scale</f>
        <v/>
      </c>
      <c r="F6493" s="6">
        <f>IF(AND(B6493&gt;=10,B6493&lt;=14),sel_ev_daily*sel_dayshare/5,IF(OR(B6493&gt;=22,B6493&lt;=5),sel_ev_daily*(1-sel_dayshare)/8,0))</f>
        <v/>
      </c>
    </row>
    <row r="6494">
      <c r="A6494" s="6" t="inlineStr">
        <is>
          <t>2013-03-28</t>
        </is>
      </c>
      <c r="B6494" s="6" t="n">
        <v>12</v>
      </c>
      <c r="C6494" s="6" t="n">
        <v>0.62315</v>
      </c>
      <c r="D6494" s="6" t="n">
        <v>0.65165</v>
      </c>
      <c r="E6494" s="6">
        <f>C6494*sel_scale</f>
        <v/>
      </c>
      <c r="F6494" s="6">
        <f>IF(AND(B6494&gt;=10,B6494&lt;=14),sel_ev_daily*sel_dayshare/5,IF(OR(B6494&gt;=22,B6494&lt;=5),sel_ev_daily*(1-sel_dayshare)/8,0))</f>
        <v/>
      </c>
    </row>
    <row r="6495">
      <c r="A6495" s="6" t="inlineStr">
        <is>
          <t>2013-03-28</t>
        </is>
      </c>
      <c r="B6495" s="6" t="n">
        <v>13</v>
      </c>
      <c r="C6495" s="6" t="n">
        <v>0.74155</v>
      </c>
      <c r="D6495" s="6" t="n">
        <v>0.64486</v>
      </c>
      <c r="E6495" s="6">
        <f>C6495*sel_scale</f>
        <v/>
      </c>
      <c r="F6495" s="6">
        <f>IF(AND(B6495&gt;=10,B6495&lt;=14),sel_ev_daily*sel_dayshare/5,IF(OR(B6495&gt;=22,B6495&lt;=5),sel_ev_daily*(1-sel_dayshare)/8,0))</f>
        <v/>
      </c>
    </row>
    <row r="6496">
      <c r="A6496" s="6" t="inlineStr">
        <is>
          <t>2013-03-28</t>
        </is>
      </c>
      <c r="B6496" s="6" t="n">
        <v>14</v>
      </c>
      <c r="C6496" s="6" t="n">
        <v>0.76954</v>
      </c>
      <c r="D6496" s="6" t="n">
        <v>0.44562</v>
      </c>
      <c r="E6496" s="6">
        <f>C6496*sel_scale</f>
        <v/>
      </c>
      <c r="F6496" s="6">
        <f>IF(AND(B6496&gt;=10,B6496&lt;=14),sel_ev_daily*sel_dayshare/5,IF(OR(B6496&gt;=22,B6496&lt;=5),sel_ev_daily*(1-sel_dayshare)/8,0))</f>
        <v/>
      </c>
    </row>
    <row r="6497">
      <c r="A6497" s="6" t="inlineStr">
        <is>
          <t>2013-03-28</t>
        </is>
      </c>
      <c r="B6497" s="6" t="n">
        <v>15</v>
      </c>
      <c r="C6497" s="6" t="n">
        <v>0.84165</v>
      </c>
      <c r="D6497" s="6" t="n">
        <v>0.28383</v>
      </c>
      <c r="E6497" s="6">
        <f>C6497*sel_scale</f>
        <v/>
      </c>
      <c r="F6497" s="6">
        <f>IF(AND(B6497&gt;=10,B6497&lt;=14),sel_ev_daily*sel_dayshare/5,IF(OR(B6497&gt;=22,B6497&lt;=5),sel_ev_daily*(1-sel_dayshare)/8,0))</f>
        <v/>
      </c>
    </row>
    <row r="6498">
      <c r="A6498" s="6" t="inlineStr">
        <is>
          <t>2013-03-28</t>
        </is>
      </c>
      <c r="B6498" s="6" t="n">
        <v>16</v>
      </c>
      <c r="C6498" s="6" t="n">
        <v>0.92186</v>
      </c>
      <c r="D6498" s="6" t="n">
        <v>0.20399</v>
      </c>
      <c r="E6498" s="6">
        <f>C6498*sel_scale</f>
        <v/>
      </c>
      <c r="F6498" s="6">
        <f>IF(AND(B6498&gt;=10,B6498&lt;=14),sel_ev_daily*sel_dayshare/5,IF(OR(B6498&gt;=22,B6498&lt;=5),sel_ev_daily*(1-sel_dayshare)/8,0))</f>
        <v/>
      </c>
    </row>
    <row r="6499">
      <c r="A6499" s="6" t="inlineStr">
        <is>
          <t>2013-03-28</t>
        </is>
      </c>
      <c r="B6499" s="6" t="n">
        <v>17</v>
      </c>
      <c r="C6499" s="6" t="n">
        <v>1.06589</v>
      </c>
      <c r="D6499" s="6" t="n">
        <v>0.06775</v>
      </c>
      <c r="E6499" s="6">
        <f>C6499*sel_scale</f>
        <v/>
      </c>
      <c r="F6499" s="6">
        <f>IF(AND(B6499&gt;=10,B6499&lt;=14),sel_ev_daily*sel_dayshare/5,IF(OR(B6499&gt;=22,B6499&lt;=5),sel_ev_daily*(1-sel_dayshare)/8,0))</f>
        <v/>
      </c>
    </row>
    <row r="6500">
      <c r="A6500" s="6" t="inlineStr">
        <is>
          <t>2013-03-28</t>
        </is>
      </c>
      <c r="B6500" s="6" t="n">
        <v>18</v>
      </c>
      <c r="C6500" s="6" t="n">
        <v>1.14918</v>
      </c>
      <c r="D6500" s="6" t="n">
        <v>0.00471</v>
      </c>
      <c r="E6500" s="6">
        <f>C6500*sel_scale</f>
        <v/>
      </c>
      <c r="F6500" s="6">
        <f>IF(AND(B6500&gt;=10,B6500&lt;=14),sel_ev_daily*sel_dayshare/5,IF(OR(B6500&gt;=22,B6500&lt;=5),sel_ev_daily*(1-sel_dayshare)/8,0))</f>
        <v/>
      </c>
    </row>
    <row r="6501">
      <c r="A6501" s="6" t="inlineStr">
        <is>
          <t>2013-03-28</t>
        </is>
      </c>
      <c r="B6501" s="6" t="n">
        <v>19</v>
      </c>
      <c r="C6501" s="6" t="n">
        <v>1.0398</v>
      </c>
      <c r="D6501" s="6" t="n">
        <v>6.999999999999999e-05</v>
      </c>
      <c r="E6501" s="6">
        <f>C6501*sel_scale</f>
        <v/>
      </c>
      <c r="F6501" s="6">
        <f>IF(AND(B6501&gt;=10,B6501&lt;=14),sel_ev_daily*sel_dayshare/5,IF(OR(B6501&gt;=22,B6501&lt;=5),sel_ev_daily*(1-sel_dayshare)/8,0))</f>
        <v/>
      </c>
    </row>
    <row r="6502">
      <c r="A6502" s="6" t="inlineStr">
        <is>
          <t>2013-03-28</t>
        </is>
      </c>
      <c r="B6502" s="6" t="n">
        <v>20</v>
      </c>
      <c r="C6502" s="6" t="n">
        <v>1.00989</v>
      </c>
      <c r="D6502" s="6" t="n">
        <v>6e-05</v>
      </c>
      <c r="E6502" s="6">
        <f>C6502*sel_scale</f>
        <v/>
      </c>
      <c r="F6502" s="6">
        <f>IF(AND(B6502&gt;=10,B6502&lt;=14),sel_ev_daily*sel_dayshare/5,IF(OR(B6502&gt;=22,B6502&lt;=5),sel_ev_daily*(1-sel_dayshare)/8,0))</f>
        <v/>
      </c>
    </row>
    <row r="6503">
      <c r="A6503" s="6" t="inlineStr">
        <is>
          <t>2013-03-28</t>
        </is>
      </c>
      <c r="B6503" s="6" t="n">
        <v>21</v>
      </c>
      <c r="C6503" s="6" t="n">
        <v>0.90605</v>
      </c>
      <c r="D6503" s="6" t="n">
        <v>0.00014</v>
      </c>
      <c r="E6503" s="6">
        <f>C6503*sel_scale</f>
        <v/>
      </c>
      <c r="F6503" s="6">
        <f>IF(AND(B6503&gt;=10,B6503&lt;=14),sel_ev_daily*sel_dayshare/5,IF(OR(B6503&gt;=22,B6503&lt;=5),sel_ev_daily*(1-sel_dayshare)/8,0))</f>
        <v/>
      </c>
    </row>
    <row r="6504">
      <c r="A6504" s="6" t="inlineStr">
        <is>
          <t>2013-03-28</t>
        </is>
      </c>
      <c r="B6504" s="6" t="n">
        <v>22</v>
      </c>
      <c r="C6504" s="6" t="n">
        <v>0.85583</v>
      </c>
      <c r="D6504" s="6" t="n">
        <v>9.000000000000001e-05</v>
      </c>
      <c r="E6504" s="6">
        <f>C6504*sel_scale</f>
        <v/>
      </c>
      <c r="F6504" s="6">
        <f>IF(AND(B6504&gt;=10,B6504&lt;=14),sel_ev_daily*sel_dayshare/5,IF(OR(B6504&gt;=22,B6504&lt;=5),sel_ev_daily*(1-sel_dayshare)/8,0))</f>
        <v/>
      </c>
    </row>
    <row r="6505">
      <c r="A6505" s="6" t="inlineStr">
        <is>
          <t>2013-03-28</t>
        </is>
      </c>
      <c r="B6505" s="6" t="n">
        <v>23</v>
      </c>
      <c r="C6505" s="6" t="n">
        <v>0.78535</v>
      </c>
      <c r="D6505" s="6" t="n">
        <v>5e-05</v>
      </c>
      <c r="E6505" s="6">
        <f>C6505*sel_scale</f>
        <v/>
      </c>
      <c r="F6505" s="6">
        <f>IF(AND(B6505&gt;=10,B6505&lt;=14),sel_ev_daily*sel_dayshare/5,IF(OR(B6505&gt;=22,B6505&lt;=5),sel_ev_daily*(1-sel_dayshare)/8,0))</f>
        <v/>
      </c>
    </row>
    <row r="6506">
      <c r="A6506" s="6" t="inlineStr">
        <is>
          <t>2013-03-29</t>
        </is>
      </c>
      <c r="B6506" s="6" t="n">
        <v>0</v>
      </c>
      <c r="C6506" s="6" t="n">
        <v>0.81975</v>
      </c>
      <c r="D6506" s="6" t="n">
        <v>0.00014</v>
      </c>
      <c r="E6506" s="6">
        <f>C6506*sel_scale</f>
        <v/>
      </c>
      <c r="F6506" s="6">
        <f>IF(AND(B6506&gt;=10,B6506&lt;=14),sel_ev_daily*sel_dayshare/5,IF(OR(B6506&gt;=22,B6506&lt;=5),sel_ev_daily*(1-sel_dayshare)/8,0))</f>
        <v/>
      </c>
    </row>
    <row r="6507">
      <c r="A6507" s="6" t="inlineStr">
        <is>
          <t>2013-03-29</t>
        </is>
      </c>
      <c r="B6507" s="6" t="n">
        <v>1</v>
      </c>
      <c r="C6507" s="6" t="n">
        <v>0.7513300000000001</v>
      </c>
      <c r="D6507" s="6" t="n">
        <v>3e-05</v>
      </c>
      <c r="E6507" s="6">
        <f>C6507*sel_scale</f>
        <v/>
      </c>
      <c r="F6507" s="6">
        <f>IF(AND(B6507&gt;=10,B6507&lt;=14),sel_ev_daily*sel_dayshare/5,IF(OR(B6507&gt;=22,B6507&lt;=5),sel_ev_daily*(1-sel_dayshare)/8,0))</f>
        <v/>
      </c>
    </row>
    <row r="6508">
      <c r="A6508" s="6" t="inlineStr">
        <is>
          <t>2013-03-29</t>
        </is>
      </c>
      <c r="B6508" s="6" t="n">
        <v>2</v>
      </c>
      <c r="C6508" s="6" t="n">
        <v>0.52632</v>
      </c>
      <c r="D6508" s="6" t="n">
        <v>6.999999999999999e-05</v>
      </c>
      <c r="E6508" s="6">
        <f>C6508*sel_scale</f>
        <v/>
      </c>
      <c r="F6508" s="6">
        <f>IF(AND(B6508&gt;=10,B6508&lt;=14),sel_ev_daily*sel_dayshare/5,IF(OR(B6508&gt;=22,B6508&lt;=5),sel_ev_daily*(1-sel_dayshare)/8,0))</f>
        <v/>
      </c>
    </row>
    <row r="6509">
      <c r="A6509" s="6" t="inlineStr">
        <is>
          <t>2013-03-29</t>
        </is>
      </c>
      <c r="B6509" s="6" t="n">
        <v>3</v>
      </c>
      <c r="C6509" s="6" t="n">
        <v>0.42966</v>
      </c>
      <c r="D6509" s="6" t="n">
        <v>6.999999999999999e-05</v>
      </c>
      <c r="E6509" s="6">
        <f>C6509*sel_scale</f>
        <v/>
      </c>
      <c r="F6509" s="6">
        <f>IF(AND(B6509&gt;=10,B6509&lt;=14),sel_ev_daily*sel_dayshare/5,IF(OR(B6509&gt;=22,B6509&lt;=5),sel_ev_daily*(1-sel_dayshare)/8,0))</f>
        <v/>
      </c>
    </row>
    <row r="6510">
      <c r="A6510" s="6" t="inlineStr">
        <is>
          <t>2013-03-29</t>
        </is>
      </c>
      <c r="B6510" s="6" t="n">
        <v>4</v>
      </c>
      <c r="C6510" s="6" t="n">
        <v>0.42085</v>
      </c>
      <c r="D6510" s="6" t="n">
        <v>9.000000000000001e-05</v>
      </c>
      <c r="E6510" s="6">
        <f>C6510*sel_scale</f>
        <v/>
      </c>
      <c r="F6510" s="6">
        <f>IF(AND(B6510&gt;=10,B6510&lt;=14),sel_ev_daily*sel_dayshare/5,IF(OR(B6510&gt;=22,B6510&lt;=5),sel_ev_daily*(1-sel_dayshare)/8,0))</f>
        <v/>
      </c>
    </row>
    <row r="6511">
      <c r="A6511" s="6" t="inlineStr">
        <is>
          <t>2013-03-29</t>
        </is>
      </c>
      <c r="B6511" s="6" t="n">
        <v>5</v>
      </c>
      <c r="C6511" s="6" t="n">
        <v>0.39992</v>
      </c>
      <c r="D6511" s="6" t="n">
        <v>4e-05</v>
      </c>
      <c r="E6511" s="6">
        <f>C6511*sel_scale</f>
        <v/>
      </c>
      <c r="F6511" s="6">
        <f>IF(AND(B6511&gt;=10,B6511&lt;=14),sel_ev_daily*sel_dayshare/5,IF(OR(B6511&gt;=22,B6511&lt;=5),sel_ev_daily*(1-sel_dayshare)/8,0))</f>
        <v/>
      </c>
    </row>
    <row r="6512">
      <c r="A6512" s="6" t="inlineStr">
        <is>
          <t>2013-03-29</t>
        </is>
      </c>
      <c r="B6512" s="6" t="n">
        <v>6</v>
      </c>
      <c r="C6512" s="6" t="n">
        <v>0.42422</v>
      </c>
      <c r="D6512" s="6" t="n">
        <v>0.00012</v>
      </c>
      <c r="E6512" s="6">
        <f>C6512*sel_scale</f>
        <v/>
      </c>
      <c r="F6512" s="6">
        <f>IF(AND(B6512&gt;=10,B6512&lt;=14),sel_ev_daily*sel_dayshare/5,IF(OR(B6512&gt;=22,B6512&lt;=5),sel_ev_daily*(1-sel_dayshare)/8,0))</f>
        <v/>
      </c>
    </row>
    <row r="6513">
      <c r="A6513" s="6" t="inlineStr">
        <is>
          <t>2013-03-29</t>
        </is>
      </c>
      <c r="B6513" s="6" t="n">
        <v>7</v>
      </c>
      <c r="C6513" s="6" t="n">
        <v>0.54166</v>
      </c>
      <c r="D6513" s="6" t="n">
        <v>0.01847</v>
      </c>
      <c r="E6513" s="6">
        <f>C6513*sel_scale</f>
        <v/>
      </c>
      <c r="F6513" s="6">
        <f>IF(AND(B6513&gt;=10,B6513&lt;=14),sel_ev_daily*sel_dayshare/5,IF(OR(B6513&gt;=22,B6513&lt;=5),sel_ev_daily*(1-sel_dayshare)/8,0))</f>
        <v/>
      </c>
    </row>
    <row r="6514">
      <c r="A6514" s="6" t="inlineStr">
        <is>
          <t>2013-03-29</t>
        </is>
      </c>
      <c r="B6514" s="6" t="n">
        <v>8</v>
      </c>
      <c r="C6514" s="6" t="n">
        <v>0.56877</v>
      </c>
      <c r="D6514" s="6" t="n">
        <v>0.15645</v>
      </c>
      <c r="E6514" s="6">
        <f>C6514*sel_scale</f>
        <v/>
      </c>
      <c r="F6514" s="6">
        <f>IF(AND(B6514&gt;=10,B6514&lt;=14),sel_ev_daily*sel_dayshare/5,IF(OR(B6514&gt;=22,B6514&lt;=5),sel_ev_daily*(1-sel_dayshare)/8,0))</f>
        <v/>
      </c>
    </row>
    <row r="6515">
      <c r="A6515" s="6" t="inlineStr">
        <is>
          <t>2013-03-29</t>
        </is>
      </c>
      <c r="B6515" s="6" t="n">
        <v>9</v>
      </c>
      <c r="C6515" s="6" t="n">
        <v>0.63242</v>
      </c>
      <c r="D6515" s="6" t="n">
        <v>0.35636</v>
      </c>
      <c r="E6515" s="6">
        <f>C6515*sel_scale</f>
        <v/>
      </c>
      <c r="F6515" s="6">
        <f>IF(AND(B6515&gt;=10,B6515&lt;=14),sel_ev_daily*sel_dayshare/5,IF(OR(B6515&gt;=22,B6515&lt;=5),sel_ev_daily*(1-sel_dayshare)/8,0))</f>
        <v/>
      </c>
    </row>
    <row r="6516">
      <c r="A6516" s="6" t="inlineStr">
        <is>
          <t>2013-03-29</t>
        </is>
      </c>
      <c r="B6516" s="6" t="n">
        <v>10</v>
      </c>
      <c r="C6516" s="6" t="n">
        <v>0.63501</v>
      </c>
      <c r="D6516" s="6" t="n">
        <v>0.49012</v>
      </c>
      <c r="E6516" s="6">
        <f>C6516*sel_scale</f>
        <v/>
      </c>
      <c r="F6516" s="6">
        <f>IF(AND(B6516&gt;=10,B6516&lt;=14),sel_ev_daily*sel_dayshare/5,IF(OR(B6516&gt;=22,B6516&lt;=5),sel_ev_daily*(1-sel_dayshare)/8,0))</f>
        <v/>
      </c>
    </row>
    <row r="6517">
      <c r="A6517" s="6" t="inlineStr">
        <is>
          <t>2013-03-29</t>
        </is>
      </c>
      <c r="B6517" s="6" t="n">
        <v>11</v>
      </c>
      <c r="C6517" s="6" t="n">
        <v>0.68131</v>
      </c>
      <c r="D6517" s="6" t="n">
        <v>0.4362</v>
      </c>
      <c r="E6517" s="6">
        <f>C6517*sel_scale</f>
        <v/>
      </c>
      <c r="F6517" s="6">
        <f>IF(AND(B6517&gt;=10,B6517&lt;=14),sel_ev_daily*sel_dayshare/5,IF(OR(B6517&gt;=22,B6517&lt;=5),sel_ev_daily*(1-sel_dayshare)/8,0))</f>
        <v/>
      </c>
    </row>
    <row r="6518">
      <c r="A6518" s="6" t="inlineStr">
        <is>
          <t>2013-03-29</t>
        </is>
      </c>
      <c r="B6518" s="6" t="n">
        <v>12</v>
      </c>
      <c r="C6518" s="6" t="n">
        <v>0.6758</v>
      </c>
      <c r="D6518" s="6" t="n">
        <v>0.39952</v>
      </c>
      <c r="E6518" s="6">
        <f>C6518*sel_scale</f>
        <v/>
      </c>
      <c r="F6518" s="6">
        <f>IF(AND(B6518&gt;=10,B6518&lt;=14),sel_ev_daily*sel_dayshare/5,IF(OR(B6518&gt;=22,B6518&lt;=5),sel_ev_daily*(1-sel_dayshare)/8,0))</f>
        <v/>
      </c>
    </row>
    <row r="6519">
      <c r="A6519" s="6" t="inlineStr">
        <is>
          <t>2013-03-29</t>
        </is>
      </c>
      <c r="B6519" s="6" t="n">
        <v>13</v>
      </c>
      <c r="C6519" s="6" t="n">
        <v>0.67487</v>
      </c>
      <c r="D6519" s="6" t="n">
        <v>0.50218</v>
      </c>
      <c r="E6519" s="6">
        <f>C6519*sel_scale</f>
        <v/>
      </c>
      <c r="F6519" s="6">
        <f>IF(AND(B6519&gt;=10,B6519&lt;=14),sel_ev_daily*sel_dayshare/5,IF(OR(B6519&gt;=22,B6519&lt;=5),sel_ev_daily*(1-sel_dayshare)/8,0))</f>
        <v/>
      </c>
    </row>
    <row r="6520">
      <c r="A6520" s="6" t="inlineStr">
        <is>
          <t>2013-03-29</t>
        </is>
      </c>
      <c r="B6520" s="6" t="n">
        <v>14</v>
      </c>
      <c r="C6520" s="6" t="n">
        <v>0.67088</v>
      </c>
      <c r="D6520" s="6" t="n">
        <v>0.44914</v>
      </c>
      <c r="E6520" s="6">
        <f>C6520*sel_scale</f>
        <v/>
      </c>
      <c r="F6520" s="6">
        <f>IF(AND(B6520&gt;=10,B6520&lt;=14),sel_ev_daily*sel_dayshare/5,IF(OR(B6520&gt;=22,B6520&lt;=5),sel_ev_daily*(1-sel_dayshare)/8,0))</f>
        <v/>
      </c>
    </row>
    <row r="6521">
      <c r="A6521" s="6" t="inlineStr">
        <is>
          <t>2013-03-29</t>
        </is>
      </c>
      <c r="B6521" s="6" t="n">
        <v>15</v>
      </c>
      <c r="C6521" s="6" t="n">
        <v>0.56774</v>
      </c>
      <c r="D6521" s="6" t="n">
        <v>0.33444</v>
      </c>
      <c r="E6521" s="6">
        <f>C6521*sel_scale</f>
        <v/>
      </c>
      <c r="F6521" s="6">
        <f>IF(AND(B6521&gt;=10,B6521&lt;=14),sel_ev_daily*sel_dayshare/5,IF(OR(B6521&gt;=22,B6521&lt;=5),sel_ev_daily*(1-sel_dayshare)/8,0))</f>
        <v/>
      </c>
    </row>
    <row r="6522">
      <c r="A6522" s="6" t="inlineStr">
        <is>
          <t>2013-03-29</t>
        </is>
      </c>
      <c r="B6522" s="6" t="n">
        <v>16</v>
      </c>
      <c r="C6522" s="6" t="n">
        <v>0.63905</v>
      </c>
      <c r="D6522" s="6" t="n">
        <v>0.24706</v>
      </c>
      <c r="E6522" s="6">
        <f>C6522*sel_scale</f>
        <v/>
      </c>
      <c r="F6522" s="6">
        <f>IF(AND(B6522&gt;=10,B6522&lt;=14),sel_ev_daily*sel_dayshare/5,IF(OR(B6522&gt;=22,B6522&lt;=5),sel_ev_daily*(1-sel_dayshare)/8,0))</f>
        <v/>
      </c>
    </row>
    <row r="6523">
      <c r="A6523" s="6" t="inlineStr">
        <is>
          <t>2013-03-29</t>
        </is>
      </c>
      <c r="B6523" s="6" t="n">
        <v>17</v>
      </c>
      <c r="C6523" s="6" t="n">
        <v>0.7204199999999999</v>
      </c>
      <c r="D6523" s="6" t="n">
        <v>0.1134</v>
      </c>
      <c r="E6523" s="6">
        <f>C6523*sel_scale</f>
        <v/>
      </c>
      <c r="F6523" s="6">
        <f>IF(AND(B6523&gt;=10,B6523&lt;=14),sel_ev_daily*sel_dayshare/5,IF(OR(B6523&gt;=22,B6523&lt;=5),sel_ev_daily*(1-sel_dayshare)/8,0))</f>
        <v/>
      </c>
    </row>
    <row r="6524">
      <c r="A6524" s="6" t="inlineStr">
        <is>
          <t>2013-03-29</t>
        </is>
      </c>
      <c r="B6524" s="6" t="n">
        <v>18</v>
      </c>
      <c r="C6524" s="6" t="n">
        <v>0.76253</v>
      </c>
      <c r="D6524" s="6" t="n">
        <v>0.01584</v>
      </c>
      <c r="E6524" s="6">
        <f>C6524*sel_scale</f>
        <v/>
      </c>
      <c r="F6524" s="6">
        <f>IF(AND(B6524&gt;=10,B6524&lt;=14),sel_ev_daily*sel_dayshare/5,IF(OR(B6524&gt;=22,B6524&lt;=5),sel_ev_daily*(1-sel_dayshare)/8,0))</f>
        <v/>
      </c>
    </row>
    <row r="6525">
      <c r="A6525" s="6" t="inlineStr">
        <is>
          <t>2013-03-29</t>
        </is>
      </c>
      <c r="B6525" s="6" t="n">
        <v>19</v>
      </c>
      <c r="C6525" s="6" t="n">
        <v>0.759</v>
      </c>
      <c r="D6525" s="6" t="n">
        <v>0.0001</v>
      </c>
      <c r="E6525" s="6">
        <f>C6525*sel_scale</f>
        <v/>
      </c>
      <c r="F6525" s="6">
        <f>IF(AND(B6525&gt;=10,B6525&lt;=14),sel_ev_daily*sel_dayshare/5,IF(OR(B6525&gt;=22,B6525&lt;=5),sel_ev_daily*(1-sel_dayshare)/8,0))</f>
        <v/>
      </c>
    </row>
    <row r="6526">
      <c r="A6526" s="6" t="inlineStr">
        <is>
          <t>2013-03-29</t>
        </is>
      </c>
      <c r="B6526" s="6" t="n">
        <v>20</v>
      </c>
      <c r="C6526" s="6" t="n">
        <v>0.73115</v>
      </c>
      <c r="D6526" s="6" t="n">
        <v>0.00011</v>
      </c>
      <c r="E6526" s="6">
        <f>C6526*sel_scale</f>
        <v/>
      </c>
      <c r="F6526" s="6">
        <f>IF(AND(B6526&gt;=10,B6526&lt;=14),sel_ev_daily*sel_dayshare/5,IF(OR(B6526&gt;=22,B6526&lt;=5),sel_ev_daily*(1-sel_dayshare)/8,0))</f>
        <v/>
      </c>
    </row>
    <row r="6527">
      <c r="A6527" s="6" t="inlineStr">
        <is>
          <t>2013-03-29</t>
        </is>
      </c>
      <c r="B6527" s="6" t="n">
        <v>21</v>
      </c>
      <c r="C6527" s="6" t="n">
        <v>0.66897</v>
      </c>
      <c r="D6527" s="6" t="n">
        <v>0.0001</v>
      </c>
      <c r="E6527" s="6">
        <f>C6527*sel_scale</f>
        <v/>
      </c>
      <c r="F6527" s="6">
        <f>IF(AND(B6527&gt;=10,B6527&lt;=14),sel_ev_daily*sel_dayshare/5,IF(OR(B6527&gt;=22,B6527&lt;=5),sel_ev_daily*(1-sel_dayshare)/8,0))</f>
        <v/>
      </c>
    </row>
    <row r="6528">
      <c r="A6528" s="6" t="inlineStr">
        <is>
          <t>2013-03-29</t>
        </is>
      </c>
      <c r="B6528" s="6" t="n">
        <v>22</v>
      </c>
      <c r="C6528" s="6" t="n">
        <v>0.68906</v>
      </c>
      <c r="D6528" s="6" t="n">
        <v>6.999999999999999e-05</v>
      </c>
      <c r="E6528" s="6">
        <f>C6528*sel_scale</f>
        <v/>
      </c>
      <c r="F6528" s="6">
        <f>IF(AND(B6528&gt;=10,B6528&lt;=14),sel_ev_daily*sel_dayshare/5,IF(OR(B6528&gt;=22,B6528&lt;=5),sel_ev_daily*(1-sel_dayshare)/8,0))</f>
        <v/>
      </c>
    </row>
    <row r="6529">
      <c r="A6529" s="6" t="inlineStr">
        <is>
          <t>2013-03-29</t>
        </is>
      </c>
      <c r="B6529" s="6" t="n">
        <v>23</v>
      </c>
      <c r="C6529" s="6" t="n">
        <v>0.66162</v>
      </c>
      <c r="D6529" s="6" t="n">
        <v>8.000000000000001e-05</v>
      </c>
      <c r="E6529" s="6">
        <f>C6529*sel_scale</f>
        <v/>
      </c>
      <c r="F6529" s="6">
        <f>IF(AND(B6529&gt;=10,B6529&lt;=14),sel_ev_daily*sel_dayshare/5,IF(OR(B6529&gt;=22,B6529&lt;=5),sel_ev_daily*(1-sel_dayshare)/8,0))</f>
        <v/>
      </c>
    </row>
    <row r="6530">
      <c r="A6530" s="6" t="inlineStr">
        <is>
          <t>2013-03-30</t>
        </is>
      </c>
      <c r="B6530" s="6" t="n">
        <v>0</v>
      </c>
      <c r="C6530" s="6" t="n">
        <v>0.7133</v>
      </c>
      <c r="D6530" s="6" t="n">
        <v>6.999999999999999e-05</v>
      </c>
      <c r="E6530" s="6">
        <f>C6530*sel_scale</f>
        <v/>
      </c>
      <c r="F6530" s="6">
        <f>IF(AND(B6530&gt;=10,B6530&lt;=14),sel_ev_daily*sel_dayshare/5,IF(OR(B6530&gt;=22,B6530&lt;=5),sel_ev_daily*(1-sel_dayshare)/8,0))</f>
        <v/>
      </c>
    </row>
    <row r="6531">
      <c r="A6531" s="6" t="inlineStr">
        <is>
          <t>2013-03-30</t>
        </is>
      </c>
      <c r="B6531" s="6" t="n">
        <v>1</v>
      </c>
      <c r="C6531" s="6" t="n">
        <v>0.74458</v>
      </c>
      <c r="D6531" s="6" t="n">
        <v>0</v>
      </c>
      <c r="E6531" s="6">
        <f>C6531*sel_scale</f>
        <v/>
      </c>
      <c r="F6531" s="6">
        <f>IF(AND(B6531&gt;=10,B6531&lt;=14),sel_ev_daily*sel_dayshare/5,IF(OR(B6531&gt;=22,B6531&lt;=5),sel_ev_daily*(1-sel_dayshare)/8,0))</f>
        <v/>
      </c>
    </row>
    <row r="6532">
      <c r="A6532" s="6" t="inlineStr">
        <is>
          <t>2013-03-30</t>
        </is>
      </c>
      <c r="B6532" s="6" t="n">
        <v>2</v>
      </c>
      <c r="C6532" s="6" t="n">
        <v>0.50754</v>
      </c>
      <c r="D6532" s="6" t="n">
        <v>8.000000000000001e-05</v>
      </c>
      <c r="E6532" s="6">
        <f>C6532*sel_scale</f>
        <v/>
      </c>
      <c r="F6532" s="6">
        <f>IF(AND(B6532&gt;=10,B6532&lt;=14),sel_ev_daily*sel_dayshare/5,IF(OR(B6532&gt;=22,B6532&lt;=5),sel_ev_daily*(1-sel_dayshare)/8,0))</f>
        <v/>
      </c>
    </row>
    <row r="6533">
      <c r="A6533" s="6" t="inlineStr">
        <is>
          <t>2013-03-30</t>
        </is>
      </c>
      <c r="B6533" s="6" t="n">
        <v>3</v>
      </c>
      <c r="C6533" s="6" t="n">
        <v>0.40315</v>
      </c>
      <c r="D6533" s="6" t="n">
        <v>6.999999999999999e-05</v>
      </c>
      <c r="E6533" s="6">
        <f>C6533*sel_scale</f>
        <v/>
      </c>
      <c r="F6533" s="6">
        <f>IF(AND(B6533&gt;=10,B6533&lt;=14),sel_ev_daily*sel_dayshare/5,IF(OR(B6533&gt;=22,B6533&lt;=5),sel_ev_daily*(1-sel_dayshare)/8,0))</f>
        <v/>
      </c>
    </row>
    <row r="6534">
      <c r="A6534" s="6" t="inlineStr">
        <is>
          <t>2013-03-30</t>
        </is>
      </c>
      <c r="B6534" s="6" t="n">
        <v>4</v>
      </c>
      <c r="C6534" s="6" t="n">
        <v>0.40072</v>
      </c>
      <c r="D6534" s="6" t="n">
        <v>5e-05</v>
      </c>
      <c r="E6534" s="6">
        <f>C6534*sel_scale</f>
        <v/>
      </c>
      <c r="F6534" s="6">
        <f>IF(AND(B6534&gt;=10,B6534&lt;=14),sel_ev_daily*sel_dayshare/5,IF(OR(B6534&gt;=22,B6534&lt;=5),sel_ev_daily*(1-sel_dayshare)/8,0))</f>
        <v/>
      </c>
    </row>
    <row r="6535">
      <c r="A6535" s="6" t="inlineStr">
        <is>
          <t>2013-03-30</t>
        </is>
      </c>
      <c r="B6535" s="6" t="n">
        <v>5</v>
      </c>
      <c r="C6535" s="6" t="n">
        <v>0.41497</v>
      </c>
      <c r="D6535" s="6" t="n">
        <v>2e-05</v>
      </c>
      <c r="E6535" s="6">
        <f>C6535*sel_scale</f>
        <v/>
      </c>
      <c r="F6535" s="6">
        <f>IF(AND(B6535&gt;=10,B6535&lt;=14),sel_ev_daily*sel_dayshare/5,IF(OR(B6535&gt;=22,B6535&lt;=5),sel_ev_daily*(1-sel_dayshare)/8,0))</f>
        <v/>
      </c>
    </row>
    <row r="6536">
      <c r="A6536" s="6" t="inlineStr">
        <is>
          <t>2013-03-30</t>
        </is>
      </c>
      <c r="B6536" s="6" t="n">
        <v>6</v>
      </c>
      <c r="C6536" s="6" t="n">
        <v>0.43574</v>
      </c>
      <c r="D6536" s="6" t="n">
        <v>1e-05</v>
      </c>
      <c r="E6536" s="6">
        <f>C6536*sel_scale</f>
        <v/>
      </c>
      <c r="F6536" s="6">
        <f>IF(AND(B6536&gt;=10,B6536&lt;=14),sel_ev_daily*sel_dayshare/5,IF(OR(B6536&gt;=22,B6536&lt;=5),sel_ev_daily*(1-sel_dayshare)/8,0))</f>
        <v/>
      </c>
    </row>
    <row r="6537">
      <c r="A6537" s="6" t="inlineStr">
        <is>
          <t>2013-03-30</t>
        </is>
      </c>
      <c r="B6537" s="6" t="n">
        <v>7</v>
      </c>
      <c r="C6537" s="6" t="n">
        <v>0.5372</v>
      </c>
      <c r="D6537" s="6" t="n">
        <v>0.01991</v>
      </c>
      <c r="E6537" s="6">
        <f>C6537*sel_scale</f>
        <v/>
      </c>
      <c r="F6537" s="6">
        <f>IF(AND(B6537&gt;=10,B6537&lt;=14),sel_ev_daily*sel_dayshare/5,IF(OR(B6537&gt;=22,B6537&lt;=5),sel_ev_daily*(1-sel_dayshare)/8,0))</f>
        <v/>
      </c>
    </row>
    <row r="6538">
      <c r="A6538" s="6" t="inlineStr">
        <is>
          <t>2013-03-30</t>
        </is>
      </c>
      <c r="B6538" s="6" t="n">
        <v>8</v>
      </c>
      <c r="C6538" s="6" t="n">
        <v>0.59182</v>
      </c>
      <c r="D6538" s="6" t="n">
        <v>0.15919</v>
      </c>
      <c r="E6538" s="6">
        <f>C6538*sel_scale</f>
        <v/>
      </c>
      <c r="F6538" s="6">
        <f>IF(AND(B6538&gt;=10,B6538&lt;=14),sel_ev_daily*sel_dayshare/5,IF(OR(B6538&gt;=22,B6538&lt;=5),sel_ev_daily*(1-sel_dayshare)/8,0))</f>
        <v/>
      </c>
    </row>
    <row r="6539">
      <c r="A6539" s="6" t="inlineStr">
        <is>
          <t>2013-03-30</t>
        </is>
      </c>
      <c r="B6539" s="6" t="n">
        <v>9</v>
      </c>
      <c r="C6539" s="6" t="n">
        <v>0.60521</v>
      </c>
      <c r="D6539" s="6" t="n">
        <v>0.35571</v>
      </c>
      <c r="E6539" s="6">
        <f>C6539*sel_scale</f>
        <v/>
      </c>
      <c r="F6539" s="6">
        <f>IF(AND(B6539&gt;=10,B6539&lt;=14),sel_ev_daily*sel_dayshare/5,IF(OR(B6539&gt;=22,B6539&lt;=5),sel_ev_daily*(1-sel_dayshare)/8,0))</f>
        <v/>
      </c>
    </row>
    <row r="6540">
      <c r="A6540" s="6" t="inlineStr">
        <is>
          <t>2013-03-30</t>
        </is>
      </c>
      <c r="B6540" s="6" t="n">
        <v>10</v>
      </c>
      <c r="C6540" s="6" t="n">
        <v>0.59228</v>
      </c>
      <c r="D6540" s="6" t="n">
        <v>0.5206</v>
      </c>
      <c r="E6540" s="6">
        <f>C6540*sel_scale</f>
        <v/>
      </c>
      <c r="F6540" s="6">
        <f>IF(AND(B6540&gt;=10,B6540&lt;=14),sel_ev_daily*sel_dayshare/5,IF(OR(B6540&gt;=22,B6540&lt;=5),sel_ev_daily*(1-sel_dayshare)/8,0))</f>
        <v/>
      </c>
    </row>
    <row r="6541">
      <c r="A6541" s="6" t="inlineStr">
        <is>
          <t>2013-03-30</t>
        </is>
      </c>
      <c r="B6541" s="6" t="n">
        <v>11</v>
      </c>
      <c r="C6541" s="6" t="n">
        <v>0.61099</v>
      </c>
      <c r="D6541" s="6" t="n">
        <v>0.61375</v>
      </c>
      <c r="E6541" s="6">
        <f>C6541*sel_scale</f>
        <v/>
      </c>
      <c r="F6541" s="6">
        <f>IF(AND(B6541&gt;=10,B6541&lt;=14),sel_ev_daily*sel_dayshare/5,IF(OR(B6541&gt;=22,B6541&lt;=5),sel_ev_daily*(1-sel_dayshare)/8,0))</f>
        <v/>
      </c>
    </row>
    <row r="6542">
      <c r="A6542" s="6" t="inlineStr">
        <is>
          <t>2013-03-30</t>
        </is>
      </c>
      <c r="B6542" s="6" t="n">
        <v>12</v>
      </c>
      <c r="C6542" s="6" t="n">
        <v>0.59116</v>
      </c>
      <c r="D6542" s="6" t="n">
        <v>0.6751200000000001</v>
      </c>
      <c r="E6542" s="6">
        <f>C6542*sel_scale</f>
        <v/>
      </c>
      <c r="F6542" s="6">
        <f>IF(AND(B6542&gt;=10,B6542&lt;=14),sel_ev_daily*sel_dayshare/5,IF(OR(B6542&gt;=22,B6542&lt;=5),sel_ev_daily*(1-sel_dayshare)/8,0))</f>
        <v/>
      </c>
    </row>
    <row r="6543">
      <c r="A6543" s="6" t="inlineStr">
        <is>
          <t>2013-03-30</t>
        </is>
      </c>
      <c r="B6543" s="6" t="n">
        <v>13</v>
      </c>
      <c r="C6543" s="6" t="n">
        <v>0.5722699999999999</v>
      </c>
      <c r="D6543" s="6" t="n">
        <v>0.68471</v>
      </c>
      <c r="E6543" s="6">
        <f>C6543*sel_scale</f>
        <v/>
      </c>
      <c r="F6543" s="6">
        <f>IF(AND(B6543&gt;=10,B6543&lt;=14),sel_ev_daily*sel_dayshare/5,IF(OR(B6543&gt;=22,B6543&lt;=5),sel_ev_daily*(1-sel_dayshare)/8,0))</f>
        <v/>
      </c>
    </row>
    <row r="6544">
      <c r="A6544" s="6" t="inlineStr">
        <is>
          <t>2013-03-30</t>
        </is>
      </c>
      <c r="B6544" s="6" t="n">
        <v>14</v>
      </c>
      <c r="C6544" s="6" t="n">
        <v>0.58797</v>
      </c>
      <c r="D6544" s="6" t="n">
        <v>0.57389</v>
      </c>
      <c r="E6544" s="6">
        <f>C6544*sel_scale</f>
        <v/>
      </c>
      <c r="F6544" s="6">
        <f>IF(AND(B6544&gt;=10,B6544&lt;=14),sel_ev_daily*sel_dayshare/5,IF(OR(B6544&gt;=22,B6544&lt;=5),sel_ev_daily*(1-sel_dayshare)/8,0))</f>
        <v/>
      </c>
    </row>
    <row r="6545">
      <c r="A6545" s="6" t="inlineStr">
        <is>
          <t>2013-03-30</t>
        </is>
      </c>
      <c r="B6545" s="6" t="n">
        <v>15</v>
      </c>
      <c r="C6545" s="6" t="n">
        <v>0.58029</v>
      </c>
      <c r="D6545" s="6" t="n">
        <v>0.53649</v>
      </c>
      <c r="E6545" s="6">
        <f>C6545*sel_scale</f>
        <v/>
      </c>
      <c r="F6545" s="6">
        <f>IF(AND(B6545&gt;=10,B6545&lt;=14),sel_ev_daily*sel_dayshare/5,IF(OR(B6545&gt;=22,B6545&lt;=5),sel_ev_daily*(1-sel_dayshare)/8,0))</f>
        <v/>
      </c>
    </row>
    <row r="6546">
      <c r="A6546" s="6" t="inlineStr">
        <is>
          <t>2013-03-30</t>
        </is>
      </c>
      <c r="B6546" s="6" t="n">
        <v>16</v>
      </c>
      <c r="C6546" s="6" t="n">
        <v>0.58109</v>
      </c>
      <c r="D6546" s="6" t="n">
        <v>0.33968</v>
      </c>
      <c r="E6546" s="6">
        <f>C6546*sel_scale</f>
        <v/>
      </c>
      <c r="F6546" s="6">
        <f>IF(AND(B6546&gt;=10,B6546&lt;=14),sel_ev_daily*sel_dayshare/5,IF(OR(B6546&gt;=22,B6546&lt;=5),sel_ev_daily*(1-sel_dayshare)/8,0))</f>
        <v/>
      </c>
    </row>
    <row r="6547">
      <c r="A6547" s="6" t="inlineStr">
        <is>
          <t>2013-03-30</t>
        </is>
      </c>
      <c r="B6547" s="6" t="n">
        <v>17</v>
      </c>
      <c r="C6547" s="6" t="n">
        <v>0.65716</v>
      </c>
      <c r="D6547" s="6" t="n">
        <v>0.11493</v>
      </c>
      <c r="E6547" s="6">
        <f>C6547*sel_scale</f>
        <v/>
      </c>
      <c r="F6547" s="6">
        <f>IF(AND(B6547&gt;=10,B6547&lt;=14),sel_ev_daily*sel_dayshare/5,IF(OR(B6547&gt;=22,B6547&lt;=5),sel_ev_daily*(1-sel_dayshare)/8,0))</f>
        <v/>
      </c>
    </row>
    <row r="6548">
      <c r="A6548" s="6" t="inlineStr">
        <is>
          <t>2013-03-30</t>
        </is>
      </c>
      <c r="B6548" s="6" t="n">
        <v>18</v>
      </c>
      <c r="C6548" s="6" t="n">
        <v>0.72198</v>
      </c>
      <c r="D6548" s="6" t="n">
        <v>0.0148</v>
      </c>
      <c r="E6548" s="6">
        <f>C6548*sel_scale</f>
        <v/>
      </c>
      <c r="F6548" s="6">
        <f>IF(AND(B6548&gt;=10,B6548&lt;=14),sel_ev_daily*sel_dayshare/5,IF(OR(B6548&gt;=22,B6548&lt;=5),sel_ev_daily*(1-sel_dayshare)/8,0))</f>
        <v/>
      </c>
    </row>
    <row r="6549">
      <c r="A6549" s="6" t="inlineStr">
        <is>
          <t>2013-03-30</t>
        </is>
      </c>
      <c r="B6549" s="6" t="n">
        <v>19</v>
      </c>
      <c r="C6549" s="6" t="n">
        <v>0.73741</v>
      </c>
      <c r="D6549" s="6" t="n">
        <v>0.00011</v>
      </c>
      <c r="E6549" s="6">
        <f>C6549*sel_scale</f>
        <v/>
      </c>
      <c r="F6549" s="6">
        <f>IF(AND(B6549&gt;=10,B6549&lt;=14),sel_ev_daily*sel_dayshare/5,IF(OR(B6549&gt;=22,B6549&lt;=5),sel_ev_daily*(1-sel_dayshare)/8,0))</f>
        <v/>
      </c>
    </row>
    <row r="6550">
      <c r="A6550" s="6" t="inlineStr">
        <is>
          <t>2013-03-30</t>
        </is>
      </c>
      <c r="B6550" s="6" t="n">
        <v>20</v>
      </c>
      <c r="C6550" s="6" t="n">
        <v>0.71499</v>
      </c>
      <c r="D6550" s="6" t="n">
        <v>0.00013</v>
      </c>
      <c r="E6550" s="6">
        <f>C6550*sel_scale</f>
        <v/>
      </c>
      <c r="F6550" s="6">
        <f>IF(AND(B6550&gt;=10,B6550&lt;=14),sel_ev_daily*sel_dayshare/5,IF(OR(B6550&gt;=22,B6550&lt;=5),sel_ev_daily*(1-sel_dayshare)/8,0))</f>
        <v/>
      </c>
    </row>
    <row r="6551">
      <c r="A6551" s="6" t="inlineStr">
        <is>
          <t>2013-03-30</t>
        </is>
      </c>
      <c r="B6551" s="6" t="n">
        <v>21</v>
      </c>
      <c r="C6551" s="6" t="n">
        <v>0.6438199999999999</v>
      </c>
      <c r="D6551" s="6" t="n">
        <v>0.00013</v>
      </c>
      <c r="E6551" s="6">
        <f>C6551*sel_scale</f>
        <v/>
      </c>
      <c r="F6551" s="6">
        <f>IF(AND(B6551&gt;=10,B6551&lt;=14),sel_ev_daily*sel_dayshare/5,IF(OR(B6551&gt;=22,B6551&lt;=5),sel_ev_daily*(1-sel_dayshare)/8,0))</f>
        <v/>
      </c>
    </row>
    <row r="6552">
      <c r="A6552" s="6" t="inlineStr">
        <is>
          <t>2013-03-30</t>
        </is>
      </c>
      <c r="B6552" s="6" t="n">
        <v>22</v>
      </c>
      <c r="C6552" s="6" t="n">
        <v>0.63646</v>
      </c>
      <c r="D6552" s="6" t="n">
        <v>3e-05</v>
      </c>
      <c r="E6552" s="6">
        <f>C6552*sel_scale</f>
        <v/>
      </c>
      <c r="F6552" s="6">
        <f>IF(AND(B6552&gt;=10,B6552&lt;=14),sel_ev_daily*sel_dayshare/5,IF(OR(B6552&gt;=22,B6552&lt;=5),sel_ev_daily*(1-sel_dayshare)/8,0))</f>
        <v/>
      </c>
    </row>
    <row r="6553">
      <c r="A6553" s="6" t="inlineStr">
        <is>
          <t>2013-03-30</t>
        </is>
      </c>
      <c r="B6553" s="6" t="n">
        <v>23</v>
      </c>
      <c r="C6553" s="6" t="n">
        <v>0.67762</v>
      </c>
      <c r="D6553" s="6" t="n">
        <v>9.000000000000001e-05</v>
      </c>
      <c r="E6553" s="6">
        <f>C6553*sel_scale</f>
        <v/>
      </c>
      <c r="F6553" s="6">
        <f>IF(AND(B6553&gt;=10,B6553&lt;=14),sel_ev_daily*sel_dayshare/5,IF(OR(B6553&gt;=22,B6553&lt;=5),sel_ev_daily*(1-sel_dayshare)/8,0))</f>
        <v/>
      </c>
    </row>
    <row r="6554">
      <c r="A6554" s="6" t="inlineStr">
        <is>
          <t>2013-03-31</t>
        </is>
      </c>
      <c r="B6554" s="6" t="n">
        <v>0</v>
      </c>
      <c r="C6554" s="6" t="n">
        <v>0.71727</v>
      </c>
      <c r="D6554" s="6" t="n">
        <v>5e-05</v>
      </c>
      <c r="E6554" s="6">
        <f>C6554*sel_scale</f>
        <v/>
      </c>
      <c r="F6554" s="6">
        <f>IF(AND(B6554&gt;=10,B6554&lt;=14),sel_ev_daily*sel_dayshare/5,IF(OR(B6554&gt;=22,B6554&lt;=5),sel_ev_daily*(1-sel_dayshare)/8,0))</f>
        <v/>
      </c>
    </row>
    <row r="6555">
      <c r="A6555" s="6" t="inlineStr">
        <is>
          <t>2013-03-31</t>
        </is>
      </c>
      <c r="B6555" s="6" t="n">
        <v>1</v>
      </c>
      <c r="C6555" s="6" t="n">
        <v>0.66999</v>
      </c>
      <c r="D6555" s="6" t="n">
        <v>5e-05</v>
      </c>
      <c r="E6555" s="6">
        <f>C6555*sel_scale</f>
        <v/>
      </c>
      <c r="F6555" s="6">
        <f>IF(AND(B6555&gt;=10,B6555&lt;=14),sel_ev_daily*sel_dayshare/5,IF(OR(B6555&gt;=22,B6555&lt;=5),sel_ev_daily*(1-sel_dayshare)/8,0))</f>
        <v/>
      </c>
    </row>
    <row r="6556">
      <c r="A6556" s="6" t="inlineStr">
        <is>
          <t>2013-03-31</t>
        </is>
      </c>
      <c r="B6556" s="6" t="n">
        <v>2</v>
      </c>
      <c r="C6556" s="6" t="n">
        <v>0.5133799999999999</v>
      </c>
      <c r="D6556" s="6" t="n">
        <v>9.000000000000001e-05</v>
      </c>
      <c r="E6556" s="6">
        <f>C6556*sel_scale</f>
        <v/>
      </c>
      <c r="F6556" s="6">
        <f>IF(AND(B6556&gt;=10,B6556&lt;=14),sel_ev_daily*sel_dayshare/5,IF(OR(B6556&gt;=22,B6556&lt;=5),sel_ev_daily*(1-sel_dayshare)/8,0))</f>
        <v/>
      </c>
    </row>
    <row r="6557">
      <c r="A6557" s="6" t="inlineStr">
        <is>
          <t>2013-03-31</t>
        </is>
      </c>
      <c r="B6557" s="6" t="n">
        <v>3</v>
      </c>
      <c r="C6557" s="6" t="n">
        <v>0.38494</v>
      </c>
      <c r="D6557" s="6" t="n">
        <v>5e-05</v>
      </c>
      <c r="E6557" s="6">
        <f>C6557*sel_scale</f>
        <v/>
      </c>
      <c r="F6557" s="6">
        <f>IF(AND(B6557&gt;=10,B6557&lt;=14),sel_ev_daily*sel_dayshare/5,IF(OR(B6557&gt;=22,B6557&lt;=5),sel_ev_daily*(1-sel_dayshare)/8,0))</f>
        <v/>
      </c>
    </row>
    <row r="6558">
      <c r="A6558" s="6" t="inlineStr">
        <is>
          <t>2013-03-31</t>
        </is>
      </c>
      <c r="B6558" s="6" t="n">
        <v>4</v>
      </c>
      <c r="C6558" s="6" t="n">
        <v>0.38294</v>
      </c>
      <c r="D6558" s="6" t="n">
        <v>8.000000000000001e-05</v>
      </c>
      <c r="E6558" s="6">
        <f>C6558*sel_scale</f>
        <v/>
      </c>
      <c r="F6558" s="6">
        <f>IF(AND(B6558&gt;=10,B6558&lt;=14),sel_ev_daily*sel_dayshare/5,IF(OR(B6558&gt;=22,B6558&lt;=5),sel_ev_daily*(1-sel_dayshare)/8,0))</f>
        <v/>
      </c>
    </row>
    <row r="6559">
      <c r="A6559" s="6" t="inlineStr">
        <is>
          <t>2013-03-31</t>
        </is>
      </c>
      <c r="B6559" s="6" t="n">
        <v>5</v>
      </c>
      <c r="C6559" s="6" t="n">
        <v>0.37445</v>
      </c>
      <c r="D6559" s="6" t="n">
        <v>8.000000000000001e-05</v>
      </c>
      <c r="E6559" s="6">
        <f>C6559*sel_scale</f>
        <v/>
      </c>
      <c r="F6559" s="6">
        <f>IF(AND(B6559&gt;=10,B6559&lt;=14),sel_ev_daily*sel_dayshare/5,IF(OR(B6559&gt;=22,B6559&lt;=5),sel_ev_daily*(1-sel_dayshare)/8,0))</f>
        <v/>
      </c>
    </row>
    <row r="6560">
      <c r="A6560" s="6" t="inlineStr">
        <is>
          <t>2013-03-31</t>
        </is>
      </c>
      <c r="B6560" s="6" t="n">
        <v>6</v>
      </c>
      <c r="C6560" s="6" t="n">
        <v>0.4008</v>
      </c>
      <c r="D6560" s="6" t="n">
        <v>3e-05</v>
      </c>
      <c r="E6560" s="6">
        <f>C6560*sel_scale</f>
        <v/>
      </c>
      <c r="F6560" s="6">
        <f>IF(AND(B6560&gt;=10,B6560&lt;=14),sel_ev_daily*sel_dayshare/5,IF(OR(B6560&gt;=22,B6560&lt;=5),sel_ev_daily*(1-sel_dayshare)/8,0))</f>
        <v/>
      </c>
    </row>
    <row r="6561">
      <c r="A6561" s="6" t="inlineStr">
        <is>
          <t>2013-03-31</t>
        </is>
      </c>
      <c r="B6561" s="6" t="n">
        <v>7</v>
      </c>
      <c r="C6561" s="6" t="n">
        <v>0.51139</v>
      </c>
      <c r="D6561" s="6" t="n">
        <v>0.00474</v>
      </c>
      <c r="E6561" s="6">
        <f>C6561*sel_scale</f>
        <v/>
      </c>
      <c r="F6561" s="6">
        <f>IF(AND(B6561&gt;=10,B6561&lt;=14),sel_ev_daily*sel_dayshare/5,IF(OR(B6561&gt;=22,B6561&lt;=5),sel_ev_daily*(1-sel_dayshare)/8,0))</f>
        <v/>
      </c>
    </row>
    <row r="6562">
      <c r="A6562" s="6" t="inlineStr">
        <is>
          <t>2013-03-31</t>
        </is>
      </c>
      <c r="B6562" s="6" t="n">
        <v>8</v>
      </c>
      <c r="C6562" s="6" t="n">
        <v>0.62146</v>
      </c>
      <c r="D6562" s="6" t="n">
        <v>0.02493</v>
      </c>
      <c r="E6562" s="6">
        <f>C6562*sel_scale</f>
        <v/>
      </c>
      <c r="F6562" s="6">
        <f>IF(AND(B6562&gt;=10,B6562&lt;=14),sel_ev_daily*sel_dayshare/5,IF(OR(B6562&gt;=22,B6562&lt;=5),sel_ev_daily*(1-sel_dayshare)/8,0))</f>
        <v/>
      </c>
    </row>
    <row r="6563">
      <c r="A6563" s="6" t="inlineStr">
        <is>
          <t>2013-03-31</t>
        </is>
      </c>
      <c r="B6563" s="6" t="n">
        <v>9</v>
      </c>
      <c r="C6563" s="6" t="n">
        <v>0.70155</v>
      </c>
      <c r="D6563" s="6" t="n">
        <v>0.05728</v>
      </c>
      <c r="E6563" s="6">
        <f>C6563*sel_scale</f>
        <v/>
      </c>
      <c r="F6563" s="6">
        <f>IF(AND(B6563&gt;=10,B6563&lt;=14),sel_ev_daily*sel_dayshare/5,IF(OR(B6563&gt;=22,B6563&lt;=5),sel_ev_daily*(1-sel_dayshare)/8,0))</f>
        <v/>
      </c>
    </row>
    <row r="6564">
      <c r="A6564" s="6" t="inlineStr">
        <is>
          <t>2013-03-31</t>
        </is>
      </c>
      <c r="B6564" s="6" t="n">
        <v>10</v>
      </c>
      <c r="C6564" s="6" t="n">
        <v>0.74031</v>
      </c>
      <c r="D6564" s="6" t="n">
        <v>0.19078</v>
      </c>
      <c r="E6564" s="6">
        <f>C6564*sel_scale</f>
        <v/>
      </c>
      <c r="F6564" s="6">
        <f>IF(AND(B6564&gt;=10,B6564&lt;=14),sel_ev_daily*sel_dayshare/5,IF(OR(B6564&gt;=22,B6564&lt;=5),sel_ev_daily*(1-sel_dayshare)/8,0))</f>
        <v/>
      </c>
    </row>
    <row r="6565">
      <c r="A6565" s="6" t="inlineStr">
        <is>
          <t>2013-03-31</t>
        </is>
      </c>
      <c r="B6565" s="6" t="n">
        <v>11</v>
      </c>
      <c r="C6565" s="6" t="n">
        <v>0.73445</v>
      </c>
      <c r="D6565" s="6" t="n">
        <v>0.32353</v>
      </c>
      <c r="E6565" s="6">
        <f>C6565*sel_scale</f>
        <v/>
      </c>
      <c r="F6565" s="6">
        <f>IF(AND(B6565&gt;=10,B6565&lt;=14),sel_ev_daily*sel_dayshare/5,IF(OR(B6565&gt;=22,B6565&lt;=5),sel_ev_daily*(1-sel_dayshare)/8,0))</f>
        <v/>
      </c>
    </row>
    <row r="6566">
      <c r="A6566" s="6" t="inlineStr">
        <is>
          <t>2013-03-31</t>
        </is>
      </c>
      <c r="B6566" s="6" t="n">
        <v>12</v>
      </c>
      <c r="C6566" s="6" t="n">
        <v>0.67954</v>
      </c>
      <c r="D6566" s="6" t="n">
        <v>0.35839</v>
      </c>
      <c r="E6566" s="6">
        <f>C6566*sel_scale</f>
        <v/>
      </c>
      <c r="F6566" s="6">
        <f>IF(AND(B6566&gt;=10,B6566&lt;=14),sel_ev_daily*sel_dayshare/5,IF(OR(B6566&gt;=22,B6566&lt;=5),sel_ev_daily*(1-sel_dayshare)/8,0))</f>
        <v/>
      </c>
    </row>
    <row r="6567">
      <c r="A6567" s="6" t="inlineStr">
        <is>
          <t>2013-03-31</t>
        </is>
      </c>
      <c r="B6567" s="6" t="n">
        <v>13</v>
      </c>
      <c r="C6567" s="6" t="n">
        <v>0.62944</v>
      </c>
      <c r="D6567" s="6" t="n">
        <v>0.39301</v>
      </c>
      <c r="E6567" s="6">
        <f>C6567*sel_scale</f>
        <v/>
      </c>
      <c r="F6567" s="6">
        <f>IF(AND(B6567&gt;=10,B6567&lt;=14),sel_ev_daily*sel_dayshare/5,IF(OR(B6567&gt;=22,B6567&lt;=5),sel_ev_daily*(1-sel_dayshare)/8,0))</f>
        <v/>
      </c>
    </row>
    <row r="6568">
      <c r="A6568" s="6" t="inlineStr">
        <is>
          <t>2013-03-31</t>
        </is>
      </c>
      <c r="B6568" s="6" t="n">
        <v>14</v>
      </c>
      <c r="C6568" s="6" t="n">
        <v>0.58313</v>
      </c>
      <c r="D6568" s="6" t="n">
        <v>0.39672</v>
      </c>
      <c r="E6568" s="6">
        <f>C6568*sel_scale</f>
        <v/>
      </c>
      <c r="F6568" s="6">
        <f>IF(AND(B6568&gt;=10,B6568&lt;=14),sel_ev_daily*sel_dayshare/5,IF(OR(B6568&gt;=22,B6568&lt;=5),sel_ev_daily*(1-sel_dayshare)/8,0))</f>
        <v/>
      </c>
    </row>
    <row r="6569">
      <c r="A6569" s="6" t="inlineStr">
        <is>
          <t>2013-03-31</t>
        </is>
      </c>
      <c r="B6569" s="6" t="n">
        <v>15</v>
      </c>
      <c r="C6569" s="6" t="n">
        <v>0.5792</v>
      </c>
      <c r="D6569" s="6" t="n">
        <v>0.28973</v>
      </c>
      <c r="E6569" s="6">
        <f>C6569*sel_scale</f>
        <v/>
      </c>
      <c r="F6569" s="6">
        <f>IF(AND(B6569&gt;=10,B6569&lt;=14),sel_ev_daily*sel_dayshare/5,IF(OR(B6569&gt;=22,B6569&lt;=5),sel_ev_daily*(1-sel_dayshare)/8,0))</f>
        <v/>
      </c>
    </row>
    <row r="6570">
      <c r="A6570" s="6" t="inlineStr">
        <is>
          <t>2013-03-31</t>
        </is>
      </c>
      <c r="B6570" s="6" t="n">
        <v>16</v>
      </c>
      <c r="C6570" s="6" t="n">
        <v>0.6077399999999999</v>
      </c>
      <c r="D6570" s="6" t="n">
        <v>0.20655</v>
      </c>
      <c r="E6570" s="6">
        <f>C6570*sel_scale</f>
        <v/>
      </c>
      <c r="F6570" s="6">
        <f>IF(AND(B6570&gt;=10,B6570&lt;=14),sel_ev_daily*sel_dayshare/5,IF(OR(B6570&gt;=22,B6570&lt;=5),sel_ev_daily*(1-sel_dayshare)/8,0))</f>
        <v/>
      </c>
    </row>
    <row r="6571">
      <c r="A6571" s="6" t="inlineStr">
        <is>
          <t>2013-03-31</t>
        </is>
      </c>
      <c r="B6571" s="6" t="n">
        <v>17</v>
      </c>
      <c r="C6571" s="6" t="n">
        <v>0.68042</v>
      </c>
      <c r="D6571" s="6" t="n">
        <v>0.09171</v>
      </c>
      <c r="E6571" s="6">
        <f>C6571*sel_scale</f>
        <v/>
      </c>
      <c r="F6571" s="6">
        <f>IF(AND(B6571&gt;=10,B6571&lt;=14),sel_ev_daily*sel_dayshare/5,IF(OR(B6571&gt;=22,B6571&lt;=5),sel_ev_daily*(1-sel_dayshare)/8,0))</f>
        <v/>
      </c>
    </row>
    <row r="6572">
      <c r="A6572" s="6" t="inlineStr">
        <is>
          <t>2013-03-31</t>
        </is>
      </c>
      <c r="B6572" s="6" t="n">
        <v>18</v>
      </c>
      <c r="C6572" s="6" t="n">
        <v>0.70452</v>
      </c>
      <c r="D6572" s="6" t="n">
        <v>0.01053</v>
      </c>
      <c r="E6572" s="6">
        <f>C6572*sel_scale</f>
        <v/>
      </c>
      <c r="F6572" s="6">
        <f>IF(AND(B6572&gt;=10,B6572&lt;=14),sel_ev_daily*sel_dayshare/5,IF(OR(B6572&gt;=22,B6572&lt;=5),sel_ev_daily*(1-sel_dayshare)/8,0))</f>
        <v/>
      </c>
    </row>
    <row r="6573">
      <c r="A6573" s="6" t="inlineStr">
        <is>
          <t>2013-03-31</t>
        </is>
      </c>
      <c r="B6573" s="6" t="n">
        <v>19</v>
      </c>
      <c r="C6573" s="6" t="n">
        <v>0.76676</v>
      </c>
      <c r="D6573" s="6" t="n">
        <v>5e-05</v>
      </c>
      <c r="E6573" s="6">
        <f>C6573*sel_scale</f>
        <v/>
      </c>
      <c r="F6573" s="6">
        <f>IF(AND(B6573&gt;=10,B6573&lt;=14),sel_ev_daily*sel_dayshare/5,IF(OR(B6573&gt;=22,B6573&lt;=5),sel_ev_daily*(1-sel_dayshare)/8,0))</f>
        <v/>
      </c>
    </row>
    <row r="6574">
      <c r="A6574" s="6" t="inlineStr">
        <is>
          <t>2013-03-31</t>
        </is>
      </c>
      <c r="B6574" s="6" t="n">
        <v>20</v>
      </c>
      <c r="C6574" s="6" t="n">
        <v>0.71694</v>
      </c>
      <c r="D6574" s="6" t="n">
        <v>0.00017</v>
      </c>
      <c r="E6574" s="6">
        <f>C6574*sel_scale</f>
        <v/>
      </c>
      <c r="F6574" s="6">
        <f>IF(AND(B6574&gt;=10,B6574&lt;=14),sel_ev_daily*sel_dayshare/5,IF(OR(B6574&gt;=22,B6574&lt;=5),sel_ev_daily*(1-sel_dayshare)/8,0))</f>
        <v/>
      </c>
    </row>
    <row r="6575">
      <c r="A6575" s="6" t="inlineStr">
        <is>
          <t>2013-03-31</t>
        </is>
      </c>
      <c r="B6575" s="6" t="n">
        <v>21</v>
      </c>
      <c r="C6575" s="6" t="n">
        <v>0.64632</v>
      </c>
      <c r="D6575" s="6" t="n">
        <v>6.999999999999999e-05</v>
      </c>
      <c r="E6575" s="6">
        <f>C6575*sel_scale</f>
        <v/>
      </c>
      <c r="F6575" s="6">
        <f>IF(AND(B6575&gt;=10,B6575&lt;=14),sel_ev_daily*sel_dayshare/5,IF(OR(B6575&gt;=22,B6575&lt;=5),sel_ev_daily*(1-sel_dayshare)/8,0))</f>
        <v/>
      </c>
    </row>
    <row r="6576">
      <c r="A6576" s="6" t="inlineStr">
        <is>
          <t>2013-03-31</t>
        </is>
      </c>
      <c r="B6576" s="6" t="n">
        <v>22</v>
      </c>
      <c r="C6576" s="6" t="n">
        <v>0.66445</v>
      </c>
      <c r="D6576" s="6" t="n">
        <v>6.999999999999999e-05</v>
      </c>
      <c r="E6576" s="6">
        <f>C6576*sel_scale</f>
        <v/>
      </c>
      <c r="F6576" s="6">
        <f>IF(AND(B6576&gt;=10,B6576&lt;=14),sel_ev_daily*sel_dayshare/5,IF(OR(B6576&gt;=22,B6576&lt;=5),sel_ev_daily*(1-sel_dayshare)/8,0))</f>
        <v/>
      </c>
    </row>
    <row r="6577">
      <c r="A6577" s="6" t="inlineStr">
        <is>
          <t>2013-03-31</t>
        </is>
      </c>
      <c r="B6577" s="6" t="n">
        <v>23</v>
      </c>
      <c r="C6577" s="6" t="n">
        <v>0.66692</v>
      </c>
      <c r="D6577" s="6" t="n">
        <v>6e-05</v>
      </c>
      <c r="E6577" s="6">
        <f>C6577*sel_scale</f>
        <v/>
      </c>
      <c r="F6577" s="6">
        <f>IF(AND(B6577&gt;=10,B6577&lt;=14),sel_ev_daily*sel_dayshare/5,IF(OR(B6577&gt;=22,B6577&lt;=5),sel_ev_daily*(1-sel_dayshare)/8,0))</f>
        <v/>
      </c>
    </row>
    <row r="6578">
      <c r="A6578" s="6" t="inlineStr">
        <is>
          <t>2013-04-01</t>
        </is>
      </c>
      <c r="B6578" s="6" t="n">
        <v>0</v>
      </c>
      <c r="C6578" s="6" t="n">
        <v>0.71287</v>
      </c>
      <c r="D6578" s="6" t="n">
        <v>6e-05</v>
      </c>
      <c r="E6578" s="6">
        <f>C6578*sel_scale</f>
        <v/>
      </c>
      <c r="F6578" s="6">
        <f>IF(AND(B6578&gt;=10,B6578&lt;=14),sel_ev_daily*sel_dayshare/5,IF(OR(B6578&gt;=22,B6578&lt;=5),sel_ev_daily*(1-sel_dayshare)/8,0))</f>
        <v/>
      </c>
    </row>
    <row r="6579">
      <c r="A6579" s="6" t="inlineStr">
        <is>
          <t>2013-04-01</t>
        </is>
      </c>
      <c r="B6579" s="6" t="n">
        <v>1</v>
      </c>
      <c r="C6579" s="6" t="n">
        <v>0.77481</v>
      </c>
      <c r="D6579" s="6" t="n">
        <v>5e-05</v>
      </c>
      <c r="E6579" s="6">
        <f>C6579*sel_scale</f>
        <v/>
      </c>
      <c r="F6579" s="6">
        <f>IF(AND(B6579&gt;=10,B6579&lt;=14),sel_ev_daily*sel_dayshare/5,IF(OR(B6579&gt;=22,B6579&lt;=5),sel_ev_daily*(1-sel_dayshare)/8,0))</f>
        <v/>
      </c>
    </row>
    <row r="6580">
      <c r="A6580" s="6" t="inlineStr">
        <is>
          <t>2013-04-01</t>
        </is>
      </c>
      <c r="B6580" s="6" t="n">
        <v>2</v>
      </c>
      <c r="C6580" s="6" t="n">
        <v>0.53065</v>
      </c>
      <c r="D6580" s="6" t="n">
        <v>5e-05</v>
      </c>
      <c r="E6580" s="6">
        <f>C6580*sel_scale</f>
        <v/>
      </c>
      <c r="F6580" s="6">
        <f>IF(AND(B6580&gt;=10,B6580&lt;=14),sel_ev_daily*sel_dayshare/5,IF(OR(B6580&gt;=22,B6580&lt;=5),sel_ev_daily*(1-sel_dayshare)/8,0))</f>
        <v/>
      </c>
    </row>
    <row r="6581">
      <c r="A6581" s="6" t="inlineStr">
        <is>
          <t>2013-04-01</t>
        </is>
      </c>
      <c r="B6581" s="6" t="n">
        <v>3</v>
      </c>
      <c r="C6581" s="6" t="n">
        <v>0.42506</v>
      </c>
      <c r="D6581" s="6" t="n">
        <v>9.000000000000001e-05</v>
      </c>
      <c r="E6581" s="6">
        <f>C6581*sel_scale</f>
        <v/>
      </c>
      <c r="F6581" s="6">
        <f>IF(AND(B6581&gt;=10,B6581&lt;=14),sel_ev_daily*sel_dayshare/5,IF(OR(B6581&gt;=22,B6581&lt;=5),sel_ev_daily*(1-sel_dayshare)/8,0))</f>
        <v/>
      </c>
    </row>
    <row r="6582">
      <c r="A6582" s="6" t="inlineStr">
        <is>
          <t>2013-04-01</t>
        </is>
      </c>
      <c r="B6582" s="6" t="n">
        <v>4</v>
      </c>
      <c r="C6582" s="6" t="n">
        <v>0.40221</v>
      </c>
      <c r="D6582" s="6" t="n">
        <v>6e-05</v>
      </c>
      <c r="E6582" s="6">
        <f>C6582*sel_scale</f>
        <v/>
      </c>
      <c r="F6582" s="6">
        <f>IF(AND(B6582&gt;=10,B6582&lt;=14),sel_ev_daily*sel_dayshare/5,IF(OR(B6582&gt;=22,B6582&lt;=5),sel_ev_daily*(1-sel_dayshare)/8,0))</f>
        <v/>
      </c>
    </row>
    <row r="6583">
      <c r="A6583" s="6" t="inlineStr">
        <is>
          <t>2013-04-01</t>
        </is>
      </c>
      <c r="B6583" s="6" t="n">
        <v>5</v>
      </c>
      <c r="C6583" s="6" t="n">
        <v>0.3778</v>
      </c>
      <c r="D6583" s="6" t="n">
        <v>6.999999999999999e-05</v>
      </c>
      <c r="E6583" s="6">
        <f>C6583*sel_scale</f>
        <v/>
      </c>
      <c r="F6583" s="6">
        <f>IF(AND(B6583&gt;=10,B6583&lt;=14),sel_ev_daily*sel_dayshare/5,IF(OR(B6583&gt;=22,B6583&lt;=5),sel_ev_daily*(1-sel_dayshare)/8,0))</f>
        <v/>
      </c>
    </row>
    <row r="6584">
      <c r="A6584" s="6" t="inlineStr">
        <is>
          <t>2013-04-01</t>
        </is>
      </c>
      <c r="B6584" s="6" t="n">
        <v>6</v>
      </c>
      <c r="C6584" s="6" t="n">
        <v>0.39897</v>
      </c>
      <c r="D6584" s="6" t="n">
        <v>9.000000000000001e-05</v>
      </c>
      <c r="E6584" s="6">
        <f>C6584*sel_scale</f>
        <v/>
      </c>
      <c r="F6584" s="6">
        <f>IF(AND(B6584&gt;=10,B6584&lt;=14),sel_ev_daily*sel_dayshare/5,IF(OR(B6584&gt;=22,B6584&lt;=5),sel_ev_daily*(1-sel_dayshare)/8,0))</f>
        <v/>
      </c>
    </row>
    <row r="6585">
      <c r="A6585" s="6" t="inlineStr">
        <is>
          <t>2013-04-01</t>
        </is>
      </c>
      <c r="B6585" s="6" t="n">
        <v>7</v>
      </c>
      <c r="C6585" s="6" t="n">
        <v>0.52712</v>
      </c>
      <c r="D6585" s="6" t="n">
        <v>0.01315</v>
      </c>
      <c r="E6585" s="6">
        <f>C6585*sel_scale</f>
        <v/>
      </c>
      <c r="F6585" s="6">
        <f>IF(AND(B6585&gt;=10,B6585&lt;=14),sel_ev_daily*sel_dayshare/5,IF(OR(B6585&gt;=22,B6585&lt;=5),sel_ev_daily*(1-sel_dayshare)/8,0))</f>
        <v/>
      </c>
    </row>
    <row r="6586">
      <c r="A6586" s="6" t="inlineStr">
        <is>
          <t>2013-04-01</t>
        </is>
      </c>
      <c r="B6586" s="6" t="n">
        <v>8</v>
      </c>
      <c r="C6586" s="6" t="n">
        <v>0.59505</v>
      </c>
      <c r="D6586" s="6" t="n">
        <v>0.11959</v>
      </c>
      <c r="E6586" s="6">
        <f>C6586*sel_scale</f>
        <v/>
      </c>
      <c r="F6586" s="6">
        <f>IF(AND(B6586&gt;=10,B6586&lt;=14),sel_ev_daily*sel_dayshare/5,IF(OR(B6586&gt;=22,B6586&lt;=5),sel_ev_daily*(1-sel_dayshare)/8,0))</f>
        <v/>
      </c>
    </row>
    <row r="6587">
      <c r="A6587" s="6" t="inlineStr">
        <is>
          <t>2013-04-01</t>
        </is>
      </c>
      <c r="B6587" s="6" t="n">
        <v>9</v>
      </c>
      <c r="C6587" s="6" t="n">
        <v>0.6673</v>
      </c>
      <c r="D6587" s="6" t="n">
        <v>0.26668</v>
      </c>
      <c r="E6587" s="6">
        <f>C6587*sel_scale</f>
        <v/>
      </c>
      <c r="F6587" s="6">
        <f>IF(AND(B6587&gt;=10,B6587&lt;=14),sel_ev_daily*sel_dayshare/5,IF(OR(B6587&gt;=22,B6587&lt;=5),sel_ev_daily*(1-sel_dayshare)/8,0))</f>
        <v/>
      </c>
    </row>
    <row r="6588">
      <c r="A6588" s="6" t="inlineStr">
        <is>
          <t>2013-04-01</t>
        </is>
      </c>
      <c r="B6588" s="6" t="n">
        <v>10</v>
      </c>
      <c r="C6588" s="6" t="n">
        <v>0.71617</v>
      </c>
      <c r="D6588" s="6" t="n">
        <v>0.33651</v>
      </c>
      <c r="E6588" s="6">
        <f>C6588*sel_scale</f>
        <v/>
      </c>
      <c r="F6588" s="6">
        <f>IF(AND(B6588&gt;=10,B6588&lt;=14),sel_ev_daily*sel_dayshare/5,IF(OR(B6588&gt;=22,B6588&lt;=5),sel_ev_daily*(1-sel_dayshare)/8,0))</f>
        <v/>
      </c>
    </row>
    <row r="6589">
      <c r="A6589" s="6" t="inlineStr">
        <is>
          <t>2013-04-01</t>
        </is>
      </c>
      <c r="B6589" s="6" t="n">
        <v>11</v>
      </c>
      <c r="C6589" s="6" t="n">
        <v>0.67513</v>
      </c>
      <c r="D6589" s="6" t="n">
        <v>0.42116</v>
      </c>
      <c r="E6589" s="6">
        <f>C6589*sel_scale</f>
        <v/>
      </c>
      <c r="F6589" s="6">
        <f>IF(AND(B6589&gt;=10,B6589&lt;=14),sel_ev_daily*sel_dayshare/5,IF(OR(B6589&gt;=22,B6589&lt;=5),sel_ev_daily*(1-sel_dayshare)/8,0))</f>
        <v/>
      </c>
    </row>
    <row r="6590">
      <c r="A6590" s="6" t="inlineStr">
        <is>
          <t>2013-04-01</t>
        </is>
      </c>
      <c r="B6590" s="6" t="n">
        <v>12</v>
      </c>
      <c r="C6590" s="6" t="n">
        <v>0.6747</v>
      </c>
      <c r="D6590" s="6" t="n">
        <v>0.48657</v>
      </c>
      <c r="E6590" s="6">
        <f>C6590*sel_scale</f>
        <v/>
      </c>
      <c r="F6590" s="6">
        <f>IF(AND(B6590&gt;=10,B6590&lt;=14),sel_ev_daily*sel_dayshare/5,IF(OR(B6590&gt;=22,B6590&lt;=5),sel_ev_daily*(1-sel_dayshare)/8,0))</f>
        <v/>
      </c>
    </row>
    <row r="6591">
      <c r="A6591" s="6" t="inlineStr">
        <is>
          <t>2013-04-01</t>
        </is>
      </c>
      <c r="B6591" s="6" t="n">
        <v>13</v>
      </c>
      <c r="C6591" s="6" t="n">
        <v>0.61248</v>
      </c>
      <c r="D6591" s="6" t="n">
        <v>0.46912</v>
      </c>
      <c r="E6591" s="6">
        <f>C6591*sel_scale</f>
        <v/>
      </c>
      <c r="F6591" s="6">
        <f>IF(AND(B6591&gt;=10,B6591&lt;=14),sel_ev_daily*sel_dayshare/5,IF(OR(B6591&gt;=22,B6591&lt;=5),sel_ev_daily*(1-sel_dayshare)/8,0))</f>
        <v/>
      </c>
    </row>
    <row r="6592">
      <c r="A6592" s="6" t="inlineStr">
        <is>
          <t>2013-04-01</t>
        </is>
      </c>
      <c r="B6592" s="6" t="n">
        <v>14</v>
      </c>
      <c r="C6592" s="6" t="n">
        <v>0.60179</v>
      </c>
      <c r="D6592" s="6" t="n">
        <v>0.5031600000000001</v>
      </c>
      <c r="E6592" s="6">
        <f>C6592*sel_scale</f>
        <v/>
      </c>
      <c r="F6592" s="6">
        <f>IF(AND(B6592&gt;=10,B6592&lt;=14),sel_ev_daily*sel_dayshare/5,IF(OR(B6592&gt;=22,B6592&lt;=5),sel_ev_daily*(1-sel_dayshare)/8,0))</f>
        <v/>
      </c>
    </row>
    <row r="6593">
      <c r="A6593" s="6" t="inlineStr">
        <is>
          <t>2013-04-01</t>
        </is>
      </c>
      <c r="B6593" s="6" t="n">
        <v>15</v>
      </c>
      <c r="C6593" s="6" t="n">
        <v>0.593</v>
      </c>
      <c r="D6593" s="6" t="n">
        <v>0.43307</v>
      </c>
      <c r="E6593" s="6">
        <f>C6593*sel_scale</f>
        <v/>
      </c>
      <c r="F6593" s="6">
        <f>IF(AND(B6593&gt;=10,B6593&lt;=14),sel_ev_daily*sel_dayshare/5,IF(OR(B6593&gt;=22,B6593&lt;=5),sel_ev_daily*(1-sel_dayshare)/8,0))</f>
        <v/>
      </c>
    </row>
    <row r="6594">
      <c r="A6594" s="6" t="inlineStr">
        <is>
          <t>2013-04-01</t>
        </is>
      </c>
      <c r="B6594" s="6" t="n">
        <v>16</v>
      </c>
      <c r="C6594" s="6" t="n">
        <v>0.6417</v>
      </c>
      <c r="D6594" s="6" t="n">
        <v>0.26432</v>
      </c>
      <c r="E6594" s="6">
        <f>C6594*sel_scale</f>
        <v/>
      </c>
      <c r="F6594" s="6">
        <f>IF(AND(B6594&gt;=10,B6594&lt;=14),sel_ev_daily*sel_dayshare/5,IF(OR(B6594&gt;=22,B6594&lt;=5),sel_ev_daily*(1-sel_dayshare)/8,0))</f>
        <v/>
      </c>
    </row>
    <row r="6595">
      <c r="A6595" s="6" t="inlineStr">
        <is>
          <t>2013-04-01</t>
        </is>
      </c>
      <c r="B6595" s="6" t="n">
        <v>17</v>
      </c>
      <c r="C6595" s="6" t="n">
        <v>0.75444</v>
      </c>
      <c r="D6595" s="6" t="n">
        <v>0.11452</v>
      </c>
      <c r="E6595" s="6">
        <f>C6595*sel_scale</f>
        <v/>
      </c>
      <c r="F6595" s="6">
        <f>IF(AND(B6595&gt;=10,B6595&lt;=14),sel_ev_daily*sel_dayshare/5,IF(OR(B6595&gt;=22,B6595&lt;=5),sel_ev_daily*(1-sel_dayshare)/8,0))</f>
        <v/>
      </c>
    </row>
    <row r="6596">
      <c r="A6596" s="6" t="inlineStr">
        <is>
          <t>2013-04-01</t>
        </is>
      </c>
      <c r="B6596" s="6" t="n">
        <v>18</v>
      </c>
      <c r="C6596" s="6" t="n">
        <v>0.81168</v>
      </c>
      <c r="D6596" s="6" t="n">
        <v>0.01317</v>
      </c>
      <c r="E6596" s="6">
        <f>C6596*sel_scale</f>
        <v/>
      </c>
      <c r="F6596" s="6">
        <f>IF(AND(B6596&gt;=10,B6596&lt;=14),sel_ev_daily*sel_dayshare/5,IF(OR(B6596&gt;=22,B6596&lt;=5),sel_ev_daily*(1-sel_dayshare)/8,0))</f>
        <v/>
      </c>
    </row>
    <row r="6597">
      <c r="A6597" s="6" t="inlineStr">
        <is>
          <t>2013-04-01</t>
        </is>
      </c>
      <c r="B6597" s="6" t="n">
        <v>19</v>
      </c>
      <c r="C6597" s="6" t="n">
        <v>0.82574</v>
      </c>
      <c r="D6597" s="6" t="n">
        <v>4e-05</v>
      </c>
      <c r="E6597" s="6">
        <f>C6597*sel_scale</f>
        <v/>
      </c>
      <c r="F6597" s="6">
        <f>IF(AND(B6597&gt;=10,B6597&lt;=14),sel_ev_daily*sel_dayshare/5,IF(OR(B6597&gt;=22,B6597&lt;=5),sel_ev_daily*(1-sel_dayshare)/8,0))</f>
        <v/>
      </c>
    </row>
    <row r="6598">
      <c r="A6598" s="6" t="inlineStr">
        <is>
          <t>2013-04-01</t>
        </is>
      </c>
      <c r="B6598" s="6" t="n">
        <v>20</v>
      </c>
      <c r="C6598" s="6" t="n">
        <v>0.77086</v>
      </c>
      <c r="D6598" s="6" t="n">
        <v>8.000000000000001e-05</v>
      </c>
      <c r="E6598" s="6">
        <f>C6598*sel_scale</f>
        <v/>
      </c>
      <c r="F6598" s="6">
        <f>IF(AND(B6598&gt;=10,B6598&lt;=14),sel_ev_daily*sel_dayshare/5,IF(OR(B6598&gt;=22,B6598&lt;=5),sel_ev_daily*(1-sel_dayshare)/8,0))</f>
        <v/>
      </c>
    </row>
    <row r="6599">
      <c r="A6599" s="6" t="inlineStr">
        <is>
          <t>2013-04-01</t>
        </is>
      </c>
      <c r="B6599" s="6" t="n">
        <v>21</v>
      </c>
      <c r="C6599" s="6" t="n">
        <v>0.69823</v>
      </c>
      <c r="D6599" s="6" t="n">
        <v>9.000000000000001e-05</v>
      </c>
      <c r="E6599" s="6">
        <f>C6599*sel_scale</f>
        <v/>
      </c>
      <c r="F6599" s="6">
        <f>IF(AND(B6599&gt;=10,B6599&lt;=14),sel_ev_daily*sel_dayshare/5,IF(OR(B6599&gt;=22,B6599&lt;=5),sel_ev_daily*(1-sel_dayshare)/8,0))</f>
        <v/>
      </c>
    </row>
    <row r="6600">
      <c r="A6600" s="6" t="inlineStr">
        <is>
          <t>2013-04-01</t>
        </is>
      </c>
      <c r="B6600" s="6" t="n">
        <v>22</v>
      </c>
      <c r="C6600" s="6" t="n">
        <v>0.6649</v>
      </c>
      <c r="D6600" s="6" t="n">
        <v>9.000000000000001e-05</v>
      </c>
      <c r="E6600" s="6">
        <f>C6600*sel_scale</f>
        <v/>
      </c>
      <c r="F6600" s="6">
        <f>IF(AND(B6600&gt;=10,B6600&lt;=14),sel_ev_daily*sel_dayshare/5,IF(OR(B6600&gt;=22,B6600&lt;=5),sel_ev_daily*(1-sel_dayshare)/8,0))</f>
        <v/>
      </c>
    </row>
    <row r="6601">
      <c r="A6601" s="6" t="inlineStr">
        <is>
          <t>2013-04-01</t>
        </is>
      </c>
      <c r="B6601" s="6" t="n">
        <v>23</v>
      </c>
      <c r="C6601" s="6" t="n">
        <v>0.64737</v>
      </c>
      <c r="D6601" s="6" t="n">
        <v>0.00012</v>
      </c>
      <c r="E6601" s="6">
        <f>C6601*sel_scale</f>
        <v/>
      </c>
      <c r="F6601" s="6">
        <f>IF(AND(B6601&gt;=10,B6601&lt;=14),sel_ev_daily*sel_dayshare/5,IF(OR(B6601&gt;=22,B6601&lt;=5),sel_ev_daily*(1-sel_dayshare)/8,0))</f>
        <v/>
      </c>
    </row>
    <row r="6602">
      <c r="A6602" s="6" t="inlineStr">
        <is>
          <t>2013-04-02</t>
        </is>
      </c>
      <c r="B6602" s="6" t="n">
        <v>0</v>
      </c>
      <c r="C6602" s="6" t="n">
        <v>0.75567</v>
      </c>
      <c r="D6602" s="6" t="n">
        <v>1e-05</v>
      </c>
      <c r="E6602" s="6">
        <f>C6602*sel_scale</f>
        <v/>
      </c>
      <c r="F6602" s="6">
        <f>IF(AND(B6602&gt;=10,B6602&lt;=14),sel_ev_daily*sel_dayshare/5,IF(OR(B6602&gt;=22,B6602&lt;=5),sel_ev_daily*(1-sel_dayshare)/8,0))</f>
        <v/>
      </c>
    </row>
    <row r="6603">
      <c r="A6603" s="6" t="inlineStr">
        <is>
          <t>2013-04-02</t>
        </is>
      </c>
      <c r="B6603" s="6" t="n">
        <v>1</v>
      </c>
      <c r="C6603" s="6" t="n">
        <v>0.76772</v>
      </c>
      <c r="D6603" s="6" t="n">
        <v>2e-05</v>
      </c>
      <c r="E6603" s="6">
        <f>C6603*sel_scale</f>
        <v/>
      </c>
      <c r="F6603" s="6">
        <f>IF(AND(B6603&gt;=10,B6603&lt;=14),sel_ev_daily*sel_dayshare/5,IF(OR(B6603&gt;=22,B6603&lt;=5),sel_ev_daily*(1-sel_dayshare)/8,0))</f>
        <v/>
      </c>
    </row>
    <row r="6604">
      <c r="A6604" s="6" t="inlineStr">
        <is>
          <t>2013-04-02</t>
        </is>
      </c>
      <c r="B6604" s="6" t="n">
        <v>2</v>
      </c>
      <c r="C6604" s="6" t="n">
        <v>0.51958</v>
      </c>
      <c r="D6604" s="6" t="n">
        <v>5e-05</v>
      </c>
      <c r="E6604" s="6">
        <f>C6604*sel_scale</f>
        <v/>
      </c>
      <c r="F6604" s="6">
        <f>IF(AND(B6604&gt;=10,B6604&lt;=14),sel_ev_daily*sel_dayshare/5,IF(OR(B6604&gt;=22,B6604&lt;=5),sel_ev_daily*(1-sel_dayshare)/8,0))</f>
        <v/>
      </c>
    </row>
    <row r="6605">
      <c r="A6605" s="6" t="inlineStr">
        <is>
          <t>2013-04-02</t>
        </is>
      </c>
      <c r="B6605" s="6" t="n">
        <v>3</v>
      </c>
      <c r="C6605" s="6" t="n">
        <v>0.42214</v>
      </c>
      <c r="D6605" s="6" t="n">
        <v>6e-05</v>
      </c>
      <c r="E6605" s="6">
        <f>C6605*sel_scale</f>
        <v/>
      </c>
      <c r="F6605" s="6">
        <f>IF(AND(B6605&gt;=10,B6605&lt;=14),sel_ev_daily*sel_dayshare/5,IF(OR(B6605&gt;=22,B6605&lt;=5),sel_ev_daily*(1-sel_dayshare)/8,0))</f>
        <v/>
      </c>
    </row>
    <row r="6606">
      <c r="A6606" s="6" t="inlineStr">
        <is>
          <t>2013-04-02</t>
        </is>
      </c>
      <c r="B6606" s="6" t="n">
        <v>4</v>
      </c>
      <c r="C6606" s="6" t="n">
        <v>0.39071</v>
      </c>
      <c r="D6606" s="6" t="n">
        <v>0.00017</v>
      </c>
      <c r="E6606" s="6">
        <f>C6606*sel_scale</f>
        <v/>
      </c>
      <c r="F6606" s="6">
        <f>IF(AND(B6606&gt;=10,B6606&lt;=14),sel_ev_daily*sel_dayshare/5,IF(OR(B6606&gt;=22,B6606&lt;=5),sel_ev_daily*(1-sel_dayshare)/8,0))</f>
        <v/>
      </c>
    </row>
    <row r="6607">
      <c r="A6607" s="6" t="inlineStr">
        <is>
          <t>2013-04-02</t>
        </is>
      </c>
      <c r="B6607" s="6" t="n">
        <v>5</v>
      </c>
      <c r="C6607" s="6" t="n">
        <v>0.42232</v>
      </c>
      <c r="D6607" s="6" t="n">
        <v>6e-05</v>
      </c>
      <c r="E6607" s="6">
        <f>C6607*sel_scale</f>
        <v/>
      </c>
      <c r="F6607" s="6">
        <f>IF(AND(B6607&gt;=10,B6607&lt;=14),sel_ev_daily*sel_dayshare/5,IF(OR(B6607&gt;=22,B6607&lt;=5),sel_ev_daily*(1-sel_dayshare)/8,0))</f>
        <v/>
      </c>
    </row>
    <row r="6608">
      <c r="A6608" s="6" t="inlineStr">
        <is>
          <t>2013-04-02</t>
        </is>
      </c>
      <c r="B6608" s="6" t="n">
        <v>6</v>
      </c>
      <c r="C6608" s="6" t="n">
        <v>0.5252</v>
      </c>
      <c r="D6608" s="6" t="n">
        <v>5e-05</v>
      </c>
      <c r="E6608" s="6">
        <f>C6608*sel_scale</f>
        <v/>
      </c>
      <c r="F6608" s="6">
        <f>IF(AND(B6608&gt;=10,B6608&lt;=14),sel_ev_daily*sel_dayshare/5,IF(OR(B6608&gt;=22,B6608&lt;=5),sel_ev_daily*(1-sel_dayshare)/8,0))</f>
        <v/>
      </c>
    </row>
    <row r="6609">
      <c r="A6609" s="6" t="inlineStr">
        <is>
          <t>2013-04-02</t>
        </is>
      </c>
      <c r="B6609" s="6" t="n">
        <v>7</v>
      </c>
      <c r="C6609" s="6" t="n">
        <v>0.63506</v>
      </c>
      <c r="D6609" s="6" t="n">
        <v>0.0171</v>
      </c>
      <c r="E6609" s="6">
        <f>C6609*sel_scale</f>
        <v/>
      </c>
      <c r="F6609" s="6">
        <f>IF(AND(B6609&gt;=10,B6609&lt;=14),sel_ev_daily*sel_dayshare/5,IF(OR(B6609&gt;=22,B6609&lt;=5),sel_ev_daily*(1-sel_dayshare)/8,0))</f>
        <v/>
      </c>
    </row>
    <row r="6610">
      <c r="A6610" s="6" t="inlineStr">
        <is>
          <t>2013-04-02</t>
        </is>
      </c>
      <c r="B6610" s="6" t="n">
        <v>8</v>
      </c>
      <c r="C6610" s="6" t="n">
        <v>0.58619</v>
      </c>
      <c r="D6610" s="6" t="n">
        <v>0.15391</v>
      </c>
      <c r="E6610" s="6">
        <f>C6610*sel_scale</f>
        <v/>
      </c>
      <c r="F6610" s="6">
        <f>IF(AND(B6610&gt;=10,B6610&lt;=14),sel_ev_daily*sel_dayshare/5,IF(OR(B6610&gt;=22,B6610&lt;=5),sel_ev_daily*(1-sel_dayshare)/8,0))</f>
        <v/>
      </c>
    </row>
    <row r="6611">
      <c r="A6611" s="6" t="inlineStr">
        <is>
          <t>2013-04-02</t>
        </is>
      </c>
      <c r="B6611" s="6" t="n">
        <v>9</v>
      </c>
      <c r="C6611" s="6" t="n">
        <v>0.5683</v>
      </c>
      <c r="D6611" s="6" t="n">
        <v>0.3522</v>
      </c>
      <c r="E6611" s="6">
        <f>C6611*sel_scale</f>
        <v/>
      </c>
      <c r="F6611" s="6">
        <f>IF(AND(B6611&gt;=10,B6611&lt;=14),sel_ev_daily*sel_dayshare/5,IF(OR(B6611&gt;=22,B6611&lt;=5),sel_ev_daily*(1-sel_dayshare)/8,0))</f>
        <v/>
      </c>
    </row>
    <row r="6612">
      <c r="A6612" s="6" t="inlineStr">
        <is>
          <t>2013-04-02</t>
        </is>
      </c>
      <c r="B6612" s="6" t="n">
        <v>10</v>
      </c>
      <c r="C6612" s="6" t="n">
        <v>0.5114</v>
      </c>
      <c r="D6612" s="6" t="n">
        <v>0.5285300000000001</v>
      </c>
      <c r="E6612" s="6">
        <f>C6612*sel_scale</f>
        <v/>
      </c>
      <c r="F6612" s="6">
        <f>IF(AND(B6612&gt;=10,B6612&lt;=14),sel_ev_daily*sel_dayshare/5,IF(OR(B6612&gt;=22,B6612&lt;=5),sel_ev_daily*(1-sel_dayshare)/8,0))</f>
        <v/>
      </c>
    </row>
    <row r="6613">
      <c r="A6613" s="6" t="inlineStr">
        <is>
          <t>2013-04-02</t>
        </is>
      </c>
      <c r="B6613" s="6" t="n">
        <v>11</v>
      </c>
      <c r="C6613" s="6" t="n">
        <v>0.48488</v>
      </c>
      <c r="D6613" s="6" t="n">
        <v>0.63939</v>
      </c>
      <c r="E6613" s="6">
        <f>C6613*sel_scale</f>
        <v/>
      </c>
      <c r="F6613" s="6">
        <f>IF(AND(B6613&gt;=10,B6613&lt;=14),sel_ev_daily*sel_dayshare/5,IF(OR(B6613&gt;=22,B6613&lt;=5),sel_ev_daily*(1-sel_dayshare)/8,0))</f>
        <v/>
      </c>
    </row>
    <row r="6614">
      <c r="A6614" s="6" t="inlineStr">
        <is>
          <t>2013-04-02</t>
        </is>
      </c>
      <c r="B6614" s="6" t="n">
        <v>12</v>
      </c>
      <c r="C6614" s="6" t="n">
        <v>0.48803</v>
      </c>
      <c r="D6614" s="6" t="n">
        <v>0.67809</v>
      </c>
      <c r="E6614" s="6">
        <f>C6614*sel_scale</f>
        <v/>
      </c>
      <c r="F6614" s="6">
        <f>IF(AND(B6614&gt;=10,B6614&lt;=14),sel_ev_daily*sel_dayshare/5,IF(OR(B6614&gt;=22,B6614&lt;=5),sel_ev_daily*(1-sel_dayshare)/8,0))</f>
        <v/>
      </c>
    </row>
    <row r="6615">
      <c r="A6615" s="6" t="inlineStr">
        <is>
          <t>2013-04-02</t>
        </is>
      </c>
      <c r="B6615" s="6" t="n">
        <v>13</v>
      </c>
      <c r="C6615" s="6" t="n">
        <v>0.48352</v>
      </c>
      <c r="D6615" s="6" t="n">
        <v>0.67297</v>
      </c>
      <c r="E6615" s="6">
        <f>C6615*sel_scale</f>
        <v/>
      </c>
      <c r="F6615" s="6">
        <f>IF(AND(B6615&gt;=10,B6615&lt;=14),sel_ev_daily*sel_dayshare/5,IF(OR(B6615&gt;=22,B6615&lt;=5),sel_ev_daily*(1-sel_dayshare)/8,0))</f>
        <v/>
      </c>
    </row>
    <row r="6616">
      <c r="A6616" s="6" t="inlineStr">
        <is>
          <t>2013-04-02</t>
        </is>
      </c>
      <c r="B6616" s="6" t="n">
        <v>14</v>
      </c>
      <c r="C6616" s="6" t="n">
        <v>0.47256</v>
      </c>
      <c r="D6616" s="6" t="n">
        <v>0.621</v>
      </c>
      <c r="E6616" s="6">
        <f>C6616*sel_scale</f>
        <v/>
      </c>
      <c r="F6616" s="6">
        <f>IF(AND(B6616&gt;=10,B6616&lt;=14),sel_ev_daily*sel_dayshare/5,IF(OR(B6616&gt;=22,B6616&lt;=5),sel_ev_daily*(1-sel_dayshare)/8,0))</f>
        <v/>
      </c>
    </row>
    <row r="6617">
      <c r="A6617" s="6" t="inlineStr">
        <is>
          <t>2013-04-02</t>
        </is>
      </c>
      <c r="B6617" s="6" t="n">
        <v>15</v>
      </c>
      <c r="C6617" s="6" t="n">
        <v>0.50388</v>
      </c>
      <c r="D6617" s="6" t="n">
        <v>0.51153</v>
      </c>
      <c r="E6617" s="6">
        <f>C6617*sel_scale</f>
        <v/>
      </c>
      <c r="F6617" s="6">
        <f>IF(AND(B6617&gt;=10,B6617&lt;=14),sel_ev_daily*sel_dayshare/5,IF(OR(B6617&gt;=22,B6617&lt;=5),sel_ev_daily*(1-sel_dayshare)/8,0))</f>
        <v/>
      </c>
    </row>
    <row r="6618">
      <c r="A6618" s="6" t="inlineStr">
        <is>
          <t>2013-04-02</t>
        </is>
      </c>
      <c r="B6618" s="6" t="n">
        <v>16</v>
      </c>
      <c r="C6618" s="6" t="n">
        <v>0.53133</v>
      </c>
      <c r="D6618" s="6" t="n">
        <v>0.32654</v>
      </c>
      <c r="E6618" s="6">
        <f>C6618*sel_scale</f>
        <v/>
      </c>
      <c r="F6618" s="6">
        <f>IF(AND(B6618&gt;=10,B6618&lt;=14),sel_ev_daily*sel_dayshare/5,IF(OR(B6618&gt;=22,B6618&lt;=5),sel_ev_daily*(1-sel_dayshare)/8,0))</f>
        <v/>
      </c>
    </row>
    <row r="6619">
      <c r="A6619" s="6" t="inlineStr">
        <is>
          <t>2013-04-02</t>
        </is>
      </c>
      <c r="B6619" s="6" t="n">
        <v>17</v>
      </c>
      <c r="C6619" s="6" t="n">
        <v>0.71569</v>
      </c>
      <c r="D6619" s="6" t="n">
        <v>0.12531</v>
      </c>
      <c r="E6619" s="6">
        <f>C6619*sel_scale</f>
        <v/>
      </c>
      <c r="F6619" s="6">
        <f>IF(AND(B6619&gt;=10,B6619&lt;=14),sel_ev_daily*sel_dayshare/5,IF(OR(B6619&gt;=22,B6619&lt;=5),sel_ev_daily*(1-sel_dayshare)/8,0))</f>
        <v/>
      </c>
    </row>
    <row r="6620">
      <c r="A6620" s="6" t="inlineStr">
        <is>
          <t>2013-04-02</t>
        </is>
      </c>
      <c r="B6620" s="6" t="n">
        <v>18</v>
      </c>
      <c r="C6620" s="6" t="n">
        <v>0.804</v>
      </c>
      <c r="D6620" s="6" t="n">
        <v>0.0109</v>
      </c>
      <c r="E6620" s="6">
        <f>C6620*sel_scale</f>
        <v/>
      </c>
      <c r="F6620" s="6">
        <f>IF(AND(B6620&gt;=10,B6620&lt;=14),sel_ev_daily*sel_dayshare/5,IF(OR(B6620&gt;=22,B6620&lt;=5),sel_ev_daily*(1-sel_dayshare)/8,0))</f>
        <v/>
      </c>
    </row>
    <row r="6621">
      <c r="A6621" s="6" t="inlineStr">
        <is>
          <t>2013-04-02</t>
        </is>
      </c>
      <c r="B6621" s="6" t="n">
        <v>19</v>
      </c>
      <c r="C6621" s="6" t="n">
        <v>0.8093900000000001</v>
      </c>
      <c r="D6621" s="6" t="n">
        <v>9.000000000000001e-05</v>
      </c>
      <c r="E6621" s="6">
        <f>C6621*sel_scale</f>
        <v/>
      </c>
      <c r="F6621" s="6">
        <f>IF(AND(B6621&gt;=10,B6621&lt;=14),sel_ev_daily*sel_dayshare/5,IF(OR(B6621&gt;=22,B6621&lt;=5),sel_ev_daily*(1-sel_dayshare)/8,0))</f>
        <v/>
      </c>
    </row>
    <row r="6622">
      <c r="A6622" s="6" t="inlineStr">
        <is>
          <t>2013-04-02</t>
        </is>
      </c>
      <c r="B6622" s="6" t="n">
        <v>20</v>
      </c>
      <c r="C6622" s="6" t="n">
        <v>0.78761</v>
      </c>
      <c r="D6622" s="6" t="n">
        <v>5e-05</v>
      </c>
      <c r="E6622" s="6">
        <f>C6622*sel_scale</f>
        <v/>
      </c>
      <c r="F6622" s="6">
        <f>IF(AND(B6622&gt;=10,B6622&lt;=14),sel_ev_daily*sel_dayshare/5,IF(OR(B6622&gt;=22,B6622&lt;=5),sel_ev_daily*(1-sel_dayshare)/8,0))</f>
        <v/>
      </c>
    </row>
    <row r="6623">
      <c r="A6623" s="6" t="inlineStr">
        <is>
          <t>2013-04-02</t>
        </is>
      </c>
      <c r="B6623" s="6" t="n">
        <v>21</v>
      </c>
      <c r="C6623" s="6" t="n">
        <v>0.71304</v>
      </c>
      <c r="D6623" s="6" t="n">
        <v>5e-05</v>
      </c>
      <c r="E6623" s="6">
        <f>C6623*sel_scale</f>
        <v/>
      </c>
      <c r="F6623" s="6">
        <f>IF(AND(B6623&gt;=10,B6623&lt;=14),sel_ev_daily*sel_dayshare/5,IF(OR(B6623&gt;=22,B6623&lt;=5),sel_ev_daily*(1-sel_dayshare)/8,0))</f>
        <v/>
      </c>
    </row>
    <row r="6624">
      <c r="A6624" s="6" t="inlineStr">
        <is>
          <t>2013-04-02</t>
        </is>
      </c>
      <c r="B6624" s="6" t="n">
        <v>22</v>
      </c>
      <c r="C6624" s="6" t="n">
        <v>0.6957</v>
      </c>
      <c r="D6624" s="6" t="n">
        <v>0.00015</v>
      </c>
      <c r="E6624" s="6">
        <f>C6624*sel_scale</f>
        <v/>
      </c>
      <c r="F6624" s="6">
        <f>IF(AND(B6624&gt;=10,B6624&lt;=14),sel_ev_daily*sel_dayshare/5,IF(OR(B6624&gt;=22,B6624&lt;=5),sel_ev_daily*(1-sel_dayshare)/8,0))</f>
        <v/>
      </c>
    </row>
    <row r="6625">
      <c r="A6625" s="6" t="inlineStr">
        <is>
          <t>2013-04-02</t>
        </is>
      </c>
      <c r="B6625" s="6" t="n">
        <v>23</v>
      </c>
      <c r="C6625" s="6" t="n">
        <v>0.64284</v>
      </c>
      <c r="D6625" s="6" t="n">
        <v>0.00015</v>
      </c>
      <c r="E6625" s="6">
        <f>C6625*sel_scale</f>
        <v/>
      </c>
      <c r="F6625" s="6">
        <f>IF(AND(B6625&gt;=10,B6625&lt;=14),sel_ev_daily*sel_dayshare/5,IF(OR(B6625&gt;=22,B6625&lt;=5),sel_ev_daily*(1-sel_dayshare)/8,0))</f>
        <v/>
      </c>
    </row>
    <row r="6626">
      <c r="A6626" s="6" t="inlineStr">
        <is>
          <t>2013-04-03</t>
        </is>
      </c>
      <c r="B6626" s="6" t="n">
        <v>0</v>
      </c>
      <c r="C6626" s="6" t="n">
        <v>0.70769</v>
      </c>
      <c r="D6626" s="6" t="n">
        <v>6.999999999999999e-05</v>
      </c>
      <c r="E6626" s="6">
        <f>C6626*sel_scale</f>
        <v/>
      </c>
      <c r="F6626" s="6">
        <f>IF(AND(B6626&gt;=10,B6626&lt;=14),sel_ev_daily*sel_dayshare/5,IF(OR(B6626&gt;=22,B6626&lt;=5),sel_ev_daily*(1-sel_dayshare)/8,0))</f>
        <v/>
      </c>
    </row>
    <row r="6627">
      <c r="A6627" s="6" t="inlineStr">
        <is>
          <t>2013-04-03</t>
        </is>
      </c>
      <c r="B6627" s="6" t="n">
        <v>1</v>
      </c>
      <c r="C6627" s="6" t="n">
        <v>0.74481</v>
      </c>
      <c r="D6627" s="6" t="n">
        <v>8.000000000000001e-05</v>
      </c>
      <c r="E6627" s="6">
        <f>C6627*sel_scale</f>
        <v/>
      </c>
      <c r="F6627" s="6">
        <f>IF(AND(B6627&gt;=10,B6627&lt;=14),sel_ev_daily*sel_dayshare/5,IF(OR(B6627&gt;=22,B6627&lt;=5),sel_ev_daily*(1-sel_dayshare)/8,0))</f>
        <v/>
      </c>
    </row>
    <row r="6628">
      <c r="A6628" s="6" t="inlineStr">
        <is>
          <t>2013-04-03</t>
        </is>
      </c>
      <c r="B6628" s="6" t="n">
        <v>2</v>
      </c>
      <c r="C6628" s="6" t="n">
        <v>0.44526</v>
      </c>
      <c r="D6628" s="6" t="n">
        <v>5e-05</v>
      </c>
      <c r="E6628" s="6">
        <f>C6628*sel_scale</f>
        <v/>
      </c>
      <c r="F6628" s="6">
        <f>IF(AND(B6628&gt;=10,B6628&lt;=14),sel_ev_daily*sel_dayshare/5,IF(OR(B6628&gt;=22,B6628&lt;=5),sel_ev_daily*(1-sel_dayshare)/8,0))</f>
        <v/>
      </c>
    </row>
    <row r="6629">
      <c r="A6629" s="6" t="inlineStr">
        <is>
          <t>2013-04-03</t>
        </is>
      </c>
      <c r="B6629" s="6" t="n">
        <v>3</v>
      </c>
      <c r="C6629" s="6" t="n">
        <v>0.3766</v>
      </c>
      <c r="D6629" s="6" t="n">
        <v>6.999999999999999e-05</v>
      </c>
      <c r="E6629" s="6">
        <f>C6629*sel_scale</f>
        <v/>
      </c>
      <c r="F6629" s="6">
        <f>IF(AND(B6629&gt;=10,B6629&lt;=14),sel_ev_daily*sel_dayshare/5,IF(OR(B6629&gt;=22,B6629&lt;=5),sel_ev_daily*(1-sel_dayshare)/8,0))</f>
        <v/>
      </c>
    </row>
    <row r="6630">
      <c r="A6630" s="6" t="inlineStr">
        <is>
          <t>2013-04-03</t>
        </is>
      </c>
      <c r="B6630" s="6" t="n">
        <v>4</v>
      </c>
      <c r="C6630" s="6" t="n">
        <v>0.39481</v>
      </c>
      <c r="D6630" s="6" t="n">
        <v>6e-05</v>
      </c>
      <c r="E6630" s="6">
        <f>C6630*sel_scale</f>
        <v/>
      </c>
      <c r="F6630" s="6">
        <f>IF(AND(B6630&gt;=10,B6630&lt;=14),sel_ev_daily*sel_dayshare/5,IF(OR(B6630&gt;=22,B6630&lt;=5),sel_ev_daily*(1-sel_dayshare)/8,0))</f>
        <v/>
      </c>
    </row>
    <row r="6631">
      <c r="A6631" s="6" t="inlineStr">
        <is>
          <t>2013-04-03</t>
        </is>
      </c>
      <c r="B6631" s="6" t="n">
        <v>5</v>
      </c>
      <c r="C6631" s="6" t="n">
        <v>0.40241</v>
      </c>
      <c r="D6631" s="6" t="n">
        <v>5e-05</v>
      </c>
      <c r="E6631" s="6">
        <f>C6631*sel_scale</f>
        <v/>
      </c>
      <c r="F6631" s="6">
        <f>IF(AND(B6631&gt;=10,B6631&lt;=14),sel_ev_daily*sel_dayshare/5,IF(OR(B6631&gt;=22,B6631&lt;=5),sel_ev_daily*(1-sel_dayshare)/8,0))</f>
        <v/>
      </c>
    </row>
    <row r="6632">
      <c r="A6632" s="6" t="inlineStr">
        <is>
          <t>2013-04-03</t>
        </is>
      </c>
      <c r="B6632" s="6" t="n">
        <v>6</v>
      </c>
      <c r="C6632" s="6" t="n">
        <v>0.5608300000000001</v>
      </c>
      <c r="D6632" s="6" t="n">
        <v>0.00013</v>
      </c>
      <c r="E6632" s="6">
        <f>C6632*sel_scale</f>
        <v/>
      </c>
      <c r="F6632" s="6">
        <f>IF(AND(B6632&gt;=10,B6632&lt;=14),sel_ev_daily*sel_dayshare/5,IF(OR(B6632&gt;=22,B6632&lt;=5),sel_ev_daily*(1-sel_dayshare)/8,0))</f>
        <v/>
      </c>
    </row>
    <row r="6633">
      <c r="A6633" s="6" t="inlineStr">
        <is>
          <t>2013-04-03</t>
        </is>
      </c>
      <c r="B6633" s="6" t="n">
        <v>7</v>
      </c>
      <c r="C6633" s="6" t="n">
        <v>0.664</v>
      </c>
      <c r="D6633" s="6" t="n">
        <v>0.00482</v>
      </c>
      <c r="E6633" s="6">
        <f>C6633*sel_scale</f>
        <v/>
      </c>
      <c r="F6633" s="6">
        <f>IF(AND(B6633&gt;=10,B6633&lt;=14),sel_ev_daily*sel_dayshare/5,IF(OR(B6633&gt;=22,B6633&lt;=5),sel_ev_daily*(1-sel_dayshare)/8,0))</f>
        <v/>
      </c>
    </row>
    <row r="6634">
      <c r="A6634" s="6" t="inlineStr">
        <is>
          <t>2013-04-03</t>
        </is>
      </c>
      <c r="B6634" s="6" t="n">
        <v>8</v>
      </c>
      <c r="C6634" s="6" t="n">
        <v>0.6399</v>
      </c>
      <c r="D6634" s="6" t="n">
        <v>0.02992</v>
      </c>
      <c r="E6634" s="6">
        <f>C6634*sel_scale</f>
        <v/>
      </c>
      <c r="F6634" s="6">
        <f>IF(AND(B6634&gt;=10,B6634&lt;=14),sel_ev_daily*sel_dayshare/5,IF(OR(B6634&gt;=22,B6634&lt;=5),sel_ev_daily*(1-sel_dayshare)/8,0))</f>
        <v/>
      </c>
    </row>
    <row r="6635">
      <c r="A6635" s="6" t="inlineStr">
        <is>
          <t>2013-04-03</t>
        </is>
      </c>
      <c r="B6635" s="6" t="n">
        <v>9</v>
      </c>
      <c r="C6635" s="6" t="n">
        <v>0.58767</v>
      </c>
      <c r="D6635" s="6" t="n">
        <v>0.0492</v>
      </c>
      <c r="E6635" s="6">
        <f>C6635*sel_scale</f>
        <v/>
      </c>
      <c r="F6635" s="6">
        <f>IF(AND(B6635&gt;=10,B6635&lt;=14),sel_ev_daily*sel_dayshare/5,IF(OR(B6635&gt;=22,B6635&lt;=5),sel_ev_daily*(1-sel_dayshare)/8,0))</f>
        <v/>
      </c>
    </row>
    <row r="6636">
      <c r="A6636" s="6" t="inlineStr">
        <is>
          <t>2013-04-03</t>
        </is>
      </c>
      <c r="B6636" s="6" t="n">
        <v>10</v>
      </c>
      <c r="C6636" s="6" t="n">
        <v>0.6468</v>
      </c>
      <c r="D6636" s="6" t="n">
        <v>0.0692</v>
      </c>
      <c r="E6636" s="6">
        <f>C6636*sel_scale</f>
        <v/>
      </c>
      <c r="F6636" s="6">
        <f>IF(AND(B6636&gt;=10,B6636&lt;=14),sel_ev_daily*sel_dayshare/5,IF(OR(B6636&gt;=22,B6636&lt;=5),sel_ev_daily*(1-sel_dayshare)/8,0))</f>
        <v/>
      </c>
    </row>
    <row r="6637">
      <c r="A6637" s="6" t="inlineStr">
        <is>
          <t>2013-04-03</t>
        </is>
      </c>
      <c r="B6637" s="6" t="n">
        <v>11</v>
      </c>
      <c r="C6637" s="6" t="n">
        <v>0.6293800000000001</v>
      </c>
      <c r="D6637" s="6" t="n">
        <v>0.11425</v>
      </c>
      <c r="E6637" s="6">
        <f>C6637*sel_scale</f>
        <v/>
      </c>
      <c r="F6637" s="6">
        <f>IF(AND(B6637&gt;=10,B6637&lt;=14),sel_ev_daily*sel_dayshare/5,IF(OR(B6637&gt;=22,B6637&lt;=5),sel_ev_daily*(1-sel_dayshare)/8,0))</f>
        <v/>
      </c>
    </row>
    <row r="6638">
      <c r="A6638" s="6" t="inlineStr">
        <is>
          <t>2013-04-03</t>
        </is>
      </c>
      <c r="B6638" s="6" t="n">
        <v>12</v>
      </c>
      <c r="C6638" s="6" t="n">
        <v>0.60502</v>
      </c>
      <c r="D6638" s="6" t="n">
        <v>0.11682</v>
      </c>
      <c r="E6638" s="6">
        <f>C6638*sel_scale</f>
        <v/>
      </c>
      <c r="F6638" s="6">
        <f>IF(AND(B6638&gt;=10,B6638&lt;=14),sel_ev_daily*sel_dayshare/5,IF(OR(B6638&gt;=22,B6638&lt;=5),sel_ev_daily*(1-sel_dayshare)/8,0))</f>
        <v/>
      </c>
    </row>
    <row r="6639">
      <c r="A6639" s="6" t="inlineStr">
        <is>
          <t>2013-04-03</t>
        </is>
      </c>
      <c r="B6639" s="6" t="n">
        <v>13</v>
      </c>
      <c r="C6639" s="6" t="n">
        <v>0.60871</v>
      </c>
      <c r="D6639" s="6" t="n">
        <v>0.15116</v>
      </c>
      <c r="E6639" s="6">
        <f>C6639*sel_scale</f>
        <v/>
      </c>
      <c r="F6639" s="6">
        <f>IF(AND(B6639&gt;=10,B6639&lt;=14),sel_ev_daily*sel_dayshare/5,IF(OR(B6639&gt;=22,B6639&lt;=5),sel_ev_daily*(1-sel_dayshare)/8,0))</f>
        <v/>
      </c>
    </row>
    <row r="6640">
      <c r="A6640" s="6" t="inlineStr">
        <is>
          <t>2013-04-03</t>
        </is>
      </c>
      <c r="B6640" s="6" t="n">
        <v>14</v>
      </c>
      <c r="C6640" s="6" t="n">
        <v>0.55204</v>
      </c>
      <c r="D6640" s="6" t="n">
        <v>0.13998</v>
      </c>
      <c r="E6640" s="6">
        <f>C6640*sel_scale</f>
        <v/>
      </c>
      <c r="F6640" s="6">
        <f>IF(AND(B6640&gt;=10,B6640&lt;=14),sel_ev_daily*sel_dayshare/5,IF(OR(B6640&gt;=22,B6640&lt;=5),sel_ev_daily*(1-sel_dayshare)/8,0))</f>
        <v/>
      </c>
    </row>
    <row r="6641">
      <c r="A6641" s="6" t="inlineStr">
        <is>
          <t>2013-04-03</t>
        </is>
      </c>
      <c r="B6641" s="6" t="n">
        <v>15</v>
      </c>
      <c r="C6641" s="6" t="n">
        <v>0.53107</v>
      </c>
      <c r="D6641" s="6" t="n">
        <v>0.09772</v>
      </c>
      <c r="E6641" s="6">
        <f>C6641*sel_scale</f>
        <v/>
      </c>
      <c r="F6641" s="6">
        <f>IF(AND(B6641&gt;=10,B6641&lt;=14),sel_ev_daily*sel_dayshare/5,IF(OR(B6641&gt;=22,B6641&lt;=5),sel_ev_daily*(1-sel_dayshare)/8,0))</f>
        <v/>
      </c>
    </row>
    <row r="6642">
      <c r="A6642" s="6" t="inlineStr">
        <is>
          <t>2013-04-03</t>
        </is>
      </c>
      <c r="B6642" s="6" t="n">
        <v>16</v>
      </c>
      <c r="C6642" s="6" t="n">
        <v>0.65139</v>
      </c>
      <c r="D6642" s="6" t="n">
        <v>0.07493</v>
      </c>
      <c r="E6642" s="6">
        <f>C6642*sel_scale</f>
        <v/>
      </c>
      <c r="F6642" s="6">
        <f>IF(AND(B6642&gt;=10,B6642&lt;=14),sel_ev_daily*sel_dayshare/5,IF(OR(B6642&gt;=22,B6642&lt;=5),sel_ev_daily*(1-sel_dayshare)/8,0))</f>
        <v/>
      </c>
    </row>
    <row r="6643">
      <c r="A6643" s="6" t="inlineStr">
        <is>
          <t>2013-04-03</t>
        </is>
      </c>
      <c r="B6643" s="6" t="n">
        <v>17</v>
      </c>
      <c r="C6643" s="6" t="n">
        <v>0.80576</v>
      </c>
      <c r="D6643" s="6" t="n">
        <v>0.02332</v>
      </c>
      <c r="E6643" s="6">
        <f>C6643*sel_scale</f>
        <v/>
      </c>
      <c r="F6643" s="6">
        <f>IF(AND(B6643&gt;=10,B6643&lt;=14),sel_ev_daily*sel_dayshare/5,IF(OR(B6643&gt;=22,B6643&lt;=5),sel_ev_daily*(1-sel_dayshare)/8,0))</f>
        <v/>
      </c>
    </row>
    <row r="6644">
      <c r="A6644" s="6" t="inlineStr">
        <is>
          <t>2013-04-03</t>
        </is>
      </c>
      <c r="B6644" s="6" t="n">
        <v>18</v>
      </c>
      <c r="C6644" s="6" t="n">
        <v>0.8935</v>
      </c>
      <c r="D6644" s="6" t="n">
        <v>0.00217</v>
      </c>
      <c r="E6644" s="6">
        <f>C6644*sel_scale</f>
        <v/>
      </c>
      <c r="F6644" s="6">
        <f>IF(AND(B6644&gt;=10,B6644&lt;=14),sel_ev_daily*sel_dayshare/5,IF(OR(B6644&gt;=22,B6644&lt;=5),sel_ev_daily*(1-sel_dayshare)/8,0))</f>
        <v/>
      </c>
    </row>
    <row r="6645">
      <c r="A6645" s="6" t="inlineStr">
        <is>
          <t>2013-04-03</t>
        </is>
      </c>
      <c r="B6645" s="6" t="n">
        <v>19</v>
      </c>
      <c r="C6645" s="6" t="n">
        <v>0.85058</v>
      </c>
      <c r="D6645" s="6" t="n">
        <v>0.00011</v>
      </c>
      <c r="E6645" s="6">
        <f>C6645*sel_scale</f>
        <v/>
      </c>
      <c r="F6645" s="6">
        <f>IF(AND(B6645&gt;=10,B6645&lt;=14),sel_ev_daily*sel_dayshare/5,IF(OR(B6645&gt;=22,B6645&lt;=5),sel_ev_daily*(1-sel_dayshare)/8,0))</f>
        <v/>
      </c>
    </row>
    <row r="6646">
      <c r="A6646" s="6" t="inlineStr">
        <is>
          <t>2013-04-03</t>
        </is>
      </c>
      <c r="B6646" s="6" t="n">
        <v>20</v>
      </c>
      <c r="C6646" s="6" t="n">
        <v>0.7538</v>
      </c>
      <c r="D6646" s="6" t="n">
        <v>0.00012</v>
      </c>
      <c r="E6646" s="6">
        <f>C6646*sel_scale</f>
        <v/>
      </c>
      <c r="F6646" s="6">
        <f>IF(AND(B6646&gt;=10,B6646&lt;=14),sel_ev_daily*sel_dayshare/5,IF(OR(B6646&gt;=22,B6646&lt;=5),sel_ev_daily*(1-sel_dayshare)/8,0))</f>
        <v/>
      </c>
    </row>
    <row r="6647">
      <c r="A6647" s="6" t="inlineStr">
        <is>
          <t>2013-04-03</t>
        </is>
      </c>
      <c r="B6647" s="6" t="n">
        <v>21</v>
      </c>
      <c r="C6647" s="6" t="n">
        <v>0.67213</v>
      </c>
      <c r="D6647" s="6" t="n">
        <v>8.000000000000001e-05</v>
      </c>
      <c r="E6647" s="6">
        <f>C6647*sel_scale</f>
        <v/>
      </c>
      <c r="F6647" s="6">
        <f>IF(AND(B6647&gt;=10,B6647&lt;=14),sel_ev_daily*sel_dayshare/5,IF(OR(B6647&gt;=22,B6647&lt;=5),sel_ev_daily*(1-sel_dayshare)/8,0))</f>
        <v/>
      </c>
    </row>
    <row r="6648">
      <c r="A6648" s="6" t="inlineStr">
        <is>
          <t>2013-04-03</t>
        </is>
      </c>
      <c r="B6648" s="6" t="n">
        <v>22</v>
      </c>
      <c r="C6648" s="6" t="n">
        <v>0.70031</v>
      </c>
      <c r="D6648" s="6" t="n">
        <v>0.0001</v>
      </c>
      <c r="E6648" s="6">
        <f>C6648*sel_scale</f>
        <v/>
      </c>
      <c r="F6648" s="6">
        <f>IF(AND(B6648&gt;=10,B6648&lt;=14),sel_ev_daily*sel_dayshare/5,IF(OR(B6648&gt;=22,B6648&lt;=5),sel_ev_daily*(1-sel_dayshare)/8,0))</f>
        <v/>
      </c>
    </row>
    <row r="6649">
      <c r="A6649" s="6" t="inlineStr">
        <is>
          <t>2013-04-03</t>
        </is>
      </c>
      <c r="B6649" s="6" t="n">
        <v>23</v>
      </c>
      <c r="C6649" s="6" t="n">
        <v>0.67809</v>
      </c>
      <c r="D6649" s="6" t="n">
        <v>0.00012</v>
      </c>
      <c r="E6649" s="6">
        <f>C6649*sel_scale</f>
        <v/>
      </c>
      <c r="F6649" s="6">
        <f>IF(AND(B6649&gt;=10,B6649&lt;=14),sel_ev_daily*sel_dayshare/5,IF(OR(B6649&gt;=22,B6649&lt;=5),sel_ev_daily*(1-sel_dayshare)/8,0))</f>
        <v/>
      </c>
    </row>
    <row r="6650">
      <c r="A6650" s="6" t="inlineStr">
        <is>
          <t>2013-04-04</t>
        </is>
      </c>
      <c r="B6650" s="6" t="n">
        <v>0</v>
      </c>
      <c r="C6650" s="6" t="n">
        <v>0.79601</v>
      </c>
      <c r="D6650" s="6" t="n">
        <v>8.000000000000001e-05</v>
      </c>
      <c r="E6650" s="6">
        <f>C6650*sel_scale</f>
        <v/>
      </c>
      <c r="F6650" s="6">
        <f>IF(AND(B6650&gt;=10,B6650&lt;=14),sel_ev_daily*sel_dayshare/5,IF(OR(B6650&gt;=22,B6650&lt;=5),sel_ev_daily*(1-sel_dayshare)/8,0))</f>
        <v/>
      </c>
    </row>
    <row r="6651">
      <c r="A6651" s="6" t="inlineStr">
        <is>
          <t>2013-04-04</t>
        </is>
      </c>
      <c r="B6651" s="6" t="n">
        <v>1</v>
      </c>
      <c r="C6651" s="6" t="n">
        <v>0.8541800000000001</v>
      </c>
      <c r="D6651" s="6" t="n">
        <v>5e-05</v>
      </c>
      <c r="E6651" s="6">
        <f>C6651*sel_scale</f>
        <v/>
      </c>
      <c r="F6651" s="6">
        <f>IF(AND(B6651&gt;=10,B6651&lt;=14),sel_ev_daily*sel_dayshare/5,IF(OR(B6651&gt;=22,B6651&lt;=5),sel_ev_daily*(1-sel_dayshare)/8,0))</f>
        <v/>
      </c>
    </row>
    <row r="6652">
      <c r="A6652" s="6" t="inlineStr">
        <is>
          <t>2013-04-04</t>
        </is>
      </c>
      <c r="B6652" s="6" t="n">
        <v>2</v>
      </c>
      <c r="C6652" s="6" t="n">
        <v>0.57881</v>
      </c>
      <c r="D6652" s="6" t="n">
        <v>6.999999999999999e-05</v>
      </c>
      <c r="E6652" s="6">
        <f>C6652*sel_scale</f>
        <v/>
      </c>
      <c r="F6652" s="6">
        <f>IF(AND(B6652&gt;=10,B6652&lt;=14),sel_ev_daily*sel_dayshare/5,IF(OR(B6652&gt;=22,B6652&lt;=5),sel_ev_daily*(1-sel_dayshare)/8,0))</f>
        <v/>
      </c>
    </row>
    <row r="6653">
      <c r="A6653" s="6" t="inlineStr">
        <is>
          <t>2013-04-04</t>
        </is>
      </c>
      <c r="B6653" s="6" t="n">
        <v>3</v>
      </c>
      <c r="C6653" s="6" t="n">
        <v>0.43238</v>
      </c>
      <c r="D6653" s="6" t="n">
        <v>0</v>
      </c>
      <c r="E6653" s="6">
        <f>C6653*sel_scale</f>
        <v/>
      </c>
      <c r="F6653" s="6">
        <f>IF(AND(B6653&gt;=10,B6653&lt;=14),sel_ev_daily*sel_dayshare/5,IF(OR(B6653&gt;=22,B6653&lt;=5),sel_ev_daily*(1-sel_dayshare)/8,0))</f>
        <v/>
      </c>
    </row>
    <row r="6654">
      <c r="A6654" s="6" t="inlineStr">
        <is>
          <t>2013-04-04</t>
        </is>
      </c>
      <c r="B6654" s="6" t="n">
        <v>4</v>
      </c>
      <c r="C6654" s="6" t="n">
        <v>0.39597</v>
      </c>
      <c r="D6654" s="6" t="n">
        <v>6e-05</v>
      </c>
      <c r="E6654" s="6">
        <f>C6654*sel_scale</f>
        <v/>
      </c>
      <c r="F6654" s="6">
        <f>IF(AND(B6654&gt;=10,B6654&lt;=14),sel_ev_daily*sel_dayshare/5,IF(OR(B6654&gt;=22,B6654&lt;=5),sel_ev_daily*(1-sel_dayshare)/8,0))</f>
        <v/>
      </c>
    </row>
    <row r="6655">
      <c r="A6655" s="6" t="inlineStr">
        <is>
          <t>2013-04-04</t>
        </is>
      </c>
      <c r="B6655" s="6" t="n">
        <v>5</v>
      </c>
      <c r="C6655" s="6" t="n">
        <v>0.42065</v>
      </c>
      <c r="D6655" s="6" t="n">
        <v>5e-05</v>
      </c>
      <c r="E6655" s="6">
        <f>C6655*sel_scale</f>
        <v/>
      </c>
      <c r="F6655" s="6">
        <f>IF(AND(B6655&gt;=10,B6655&lt;=14),sel_ev_daily*sel_dayshare/5,IF(OR(B6655&gt;=22,B6655&lt;=5),sel_ev_daily*(1-sel_dayshare)/8,0))</f>
        <v/>
      </c>
    </row>
    <row r="6656">
      <c r="A6656" s="6" t="inlineStr">
        <is>
          <t>2013-04-04</t>
        </is>
      </c>
      <c r="B6656" s="6" t="n">
        <v>6</v>
      </c>
      <c r="C6656" s="6" t="n">
        <v>0.58026</v>
      </c>
      <c r="D6656" s="6" t="n">
        <v>8.000000000000001e-05</v>
      </c>
      <c r="E6656" s="6">
        <f>C6656*sel_scale</f>
        <v/>
      </c>
      <c r="F6656" s="6">
        <f>IF(AND(B6656&gt;=10,B6656&lt;=14),sel_ev_daily*sel_dayshare/5,IF(OR(B6656&gt;=22,B6656&lt;=5),sel_ev_daily*(1-sel_dayshare)/8,0))</f>
        <v/>
      </c>
    </row>
    <row r="6657">
      <c r="A6657" s="6" t="inlineStr">
        <is>
          <t>2013-04-04</t>
        </is>
      </c>
      <c r="B6657" s="6" t="n">
        <v>7</v>
      </c>
      <c r="C6657" s="6" t="n">
        <v>0.76919</v>
      </c>
      <c r="D6657" s="6" t="n">
        <v>0.00626</v>
      </c>
      <c r="E6657" s="6">
        <f>C6657*sel_scale</f>
        <v/>
      </c>
      <c r="F6657" s="6">
        <f>IF(AND(B6657&gt;=10,B6657&lt;=14),sel_ev_daily*sel_dayshare/5,IF(OR(B6657&gt;=22,B6657&lt;=5),sel_ev_daily*(1-sel_dayshare)/8,0))</f>
        <v/>
      </c>
    </row>
    <row r="6658">
      <c r="A6658" s="6" t="inlineStr">
        <is>
          <t>2013-04-04</t>
        </is>
      </c>
      <c r="B6658" s="6" t="n">
        <v>8</v>
      </c>
      <c r="C6658" s="6" t="n">
        <v>0.62621</v>
      </c>
      <c r="D6658" s="6" t="n">
        <v>0.04416</v>
      </c>
      <c r="E6658" s="6">
        <f>C6658*sel_scale</f>
        <v/>
      </c>
      <c r="F6658" s="6">
        <f>IF(AND(B6658&gt;=10,B6658&lt;=14),sel_ev_daily*sel_dayshare/5,IF(OR(B6658&gt;=22,B6658&lt;=5),sel_ev_daily*(1-sel_dayshare)/8,0))</f>
        <v/>
      </c>
    </row>
    <row r="6659">
      <c r="A6659" s="6" t="inlineStr">
        <is>
          <t>2013-04-04</t>
        </is>
      </c>
      <c r="B6659" s="6" t="n">
        <v>9</v>
      </c>
      <c r="C6659" s="6" t="n">
        <v>0.57638</v>
      </c>
      <c r="D6659" s="6" t="n">
        <v>0.13259</v>
      </c>
      <c r="E6659" s="6">
        <f>C6659*sel_scale</f>
        <v/>
      </c>
      <c r="F6659" s="6">
        <f>IF(AND(B6659&gt;=10,B6659&lt;=14),sel_ev_daily*sel_dayshare/5,IF(OR(B6659&gt;=22,B6659&lt;=5),sel_ev_daily*(1-sel_dayshare)/8,0))</f>
        <v/>
      </c>
    </row>
    <row r="6660">
      <c r="A6660" s="6" t="inlineStr">
        <is>
          <t>2013-04-04</t>
        </is>
      </c>
      <c r="B6660" s="6" t="n">
        <v>10</v>
      </c>
      <c r="C6660" s="6" t="n">
        <v>0.5549500000000001</v>
      </c>
      <c r="D6660" s="6" t="n">
        <v>0.21743</v>
      </c>
      <c r="E6660" s="6">
        <f>C6660*sel_scale</f>
        <v/>
      </c>
      <c r="F6660" s="6">
        <f>IF(AND(B6660&gt;=10,B6660&lt;=14),sel_ev_daily*sel_dayshare/5,IF(OR(B6660&gt;=22,B6660&lt;=5),sel_ev_daily*(1-sel_dayshare)/8,0))</f>
        <v/>
      </c>
    </row>
    <row r="6661">
      <c r="A6661" s="6" t="inlineStr">
        <is>
          <t>2013-04-04</t>
        </is>
      </c>
      <c r="B6661" s="6" t="n">
        <v>11</v>
      </c>
      <c r="C6661" s="6" t="n">
        <v>0.5732699999999999</v>
      </c>
      <c r="D6661" s="6" t="n">
        <v>0.24949</v>
      </c>
      <c r="E6661" s="6">
        <f>C6661*sel_scale</f>
        <v/>
      </c>
      <c r="F6661" s="6">
        <f>IF(AND(B6661&gt;=10,B6661&lt;=14),sel_ev_daily*sel_dayshare/5,IF(OR(B6661&gt;=22,B6661&lt;=5),sel_ev_daily*(1-sel_dayshare)/8,0))</f>
        <v/>
      </c>
    </row>
    <row r="6662">
      <c r="A6662" s="6" t="inlineStr">
        <is>
          <t>2013-04-04</t>
        </is>
      </c>
      <c r="B6662" s="6" t="n">
        <v>12</v>
      </c>
      <c r="C6662" s="6" t="n">
        <v>0.56643</v>
      </c>
      <c r="D6662" s="6" t="n">
        <v>0.21023</v>
      </c>
      <c r="E6662" s="6">
        <f>C6662*sel_scale</f>
        <v/>
      </c>
      <c r="F6662" s="6">
        <f>IF(AND(B6662&gt;=10,B6662&lt;=14),sel_ev_daily*sel_dayshare/5,IF(OR(B6662&gt;=22,B6662&lt;=5),sel_ev_daily*(1-sel_dayshare)/8,0))</f>
        <v/>
      </c>
    </row>
    <row r="6663">
      <c r="A6663" s="6" t="inlineStr">
        <is>
          <t>2013-04-04</t>
        </is>
      </c>
      <c r="B6663" s="6" t="n">
        <v>13</v>
      </c>
      <c r="C6663" s="6" t="n">
        <v>0.60458</v>
      </c>
      <c r="D6663" s="6" t="n">
        <v>0.26576</v>
      </c>
      <c r="E6663" s="6">
        <f>C6663*sel_scale</f>
        <v/>
      </c>
      <c r="F6663" s="6">
        <f>IF(AND(B6663&gt;=10,B6663&lt;=14),sel_ev_daily*sel_dayshare/5,IF(OR(B6663&gt;=22,B6663&lt;=5),sel_ev_daily*(1-sel_dayshare)/8,0))</f>
        <v/>
      </c>
    </row>
    <row r="6664">
      <c r="A6664" s="6" t="inlineStr">
        <is>
          <t>2013-04-04</t>
        </is>
      </c>
      <c r="B6664" s="6" t="n">
        <v>14</v>
      </c>
      <c r="C6664" s="6" t="n">
        <v>0.5454</v>
      </c>
      <c r="D6664" s="6" t="n">
        <v>0.2214</v>
      </c>
      <c r="E6664" s="6">
        <f>C6664*sel_scale</f>
        <v/>
      </c>
      <c r="F6664" s="6">
        <f>IF(AND(B6664&gt;=10,B6664&lt;=14),sel_ev_daily*sel_dayshare/5,IF(OR(B6664&gt;=22,B6664&lt;=5),sel_ev_daily*(1-sel_dayshare)/8,0))</f>
        <v/>
      </c>
    </row>
    <row r="6665">
      <c r="A6665" s="6" t="inlineStr">
        <is>
          <t>2013-04-04</t>
        </is>
      </c>
      <c r="B6665" s="6" t="n">
        <v>15</v>
      </c>
      <c r="C6665" s="6" t="n">
        <v>0.52842</v>
      </c>
      <c r="D6665" s="6" t="n">
        <v>0.14119</v>
      </c>
      <c r="E6665" s="6">
        <f>C6665*sel_scale</f>
        <v/>
      </c>
      <c r="F6665" s="6">
        <f>IF(AND(B6665&gt;=10,B6665&lt;=14),sel_ev_daily*sel_dayshare/5,IF(OR(B6665&gt;=22,B6665&lt;=5),sel_ev_daily*(1-sel_dayshare)/8,0))</f>
        <v/>
      </c>
    </row>
    <row r="6666">
      <c r="A6666" s="6" t="inlineStr">
        <is>
          <t>2013-04-04</t>
        </is>
      </c>
      <c r="B6666" s="6" t="n">
        <v>16</v>
      </c>
      <c r="C6666" s="6" t="n">
        <v>0.6305500000000001</v>
      </c>
      <c r="D6666" s="6" t="n">
        <v>0.10462</v>
      </c>
      <c r="E6666" s="6">
        <f>C6666*sel_scale</f>
        <v/>
      </c>
      <c r="F6666" s="6">
        <f>IF(AND(B6666&gt;=10,B6666&lt;=14),sel_ev_daily*sel_dayshare/5,IF(OR(B6666&gt;=22,B6666&lt;=5),sel_ev_daily*(1-sel_dayshare)/8,0))</f>
        <v/>
      </c>
    </row>
    <row r="6667">
      <c r="A6667" s="6" t="inlineStr">
        <is>
          <t>2013-04-04</t>
        </is>
      </c>
      <c r="B6667" s="6" t="n">
        <v>17</v>
      </c>
      <c r="C6667" s="6" t="n">
        <v>0.7865</v>
      </c>
      <c r="D6667" s="6" t="n">
        <v>0.03424</v>
      </c>
      <c r="E6667" s="6">
        <f>C6667*sel_scale</f>
        <v/>
      </c>
      <c r="F6667" s="6">
        <f>IF(AND(B6667&gt;=10,B6667&lt;=14),sel_ev_daily*sel_dayshare/5,IF(OR(B6667&gt;=22,B6667&lt;=5),sel_ev_daily*(1-sel_dayshare)/8,0))</f>
        <v/>
      </c>
    </row>
    <row r="6668">
      <c r="A6668" s="6" t="inlineStr">
        <is>
          <t>2013-04-04</t>
        </is>
      </c>
      <c r="B6668" s="6" t="n">
        <v>18</v>
      </c>
      <c r="C6668" s="6" t="n">
        <v>0.85622</v>
      </c>
      <c r="D6668" s="6" t="n">
        <v>0.00181</v>
      </c>
      <c r="E6668" s="6">
        <f>C6668*sel_scale</f>
        <v/>
      </c>
      <c r="F6668" s="6">
        <f>IF(AND(B6668&gt;=10,B6668&lt;=14),sel_ev_daily*sel_dayshare/5,IF(OR(B6668&gt;=22,B6668&lt;=5),sel_ev_daily*(1-sel_dayshare)/8,0))</f>
        <v/>
      </c>
    </row>
    <row r="6669">
      <c r="A6669" s="6" t="inlineStr">
        <is>
          <t>2013-04-04</t>
        </is>
      </c>
      <c r="B6669" s="6" t="n">
        <v>19</v>
      </c>
      <c r="C6669" s="6" t="n">
        <v>0.83774</v>
      </c>
      <c r="D6669" s="6" t="n">
        <v>9.000000000000001e-05</v>
      </c>
      <c r="E6669" s="6">
        <f>C6669*sel_scale</f>
        <v/>
      </c>
      <c r="F6669" s="6">
        <f>IF(AND(B6669&gt;=10,B6669&lt;=14),sel_ev_daily*sel_dayshare/5,IF(OR(B6669&gt;=22,B6669&lt;=5),sel_ev_daily*(1-sel_dayshare)/8,0))</f>
        <v/>
      </c>
    </row>
    <row r="6670">
      <c r="A6670" s="6" t="inlineStr">
        <is>
          <t>2013-04-04</t>
        </is>
      </c>
      <c r="B6670" s="6" t="n">
        <v>20</v>
      </c>
      <c r="C6670" s="6" t="n">
        <v>0.81726</v>
      </c>
      <c r="D6670" s="6" t="n">
        <v>6.999999999999999e-05</v>
      </c>
      <c r="E6670" s="6">
        <f>C6670*sel_scale</f>
        <v/>
      </c>
      <c r="F6670" s="6">
        <f>IF(AND(B6670&gt;=10,B6670&lt;=14),sel_ev_daily*sel_dayshare/5,IF(OR(B6670&gt;=22,B6670&lt;=5),sel_ev_daily*(1-sel_dayshare)/8,0))</f>
        <v/>
      </c>
    </row>
    <row r="6671">
      <c r="A6671" s="6" t="inlineStr">
        <is>
          <t>2013-04-04</t>
        </is>
      </c>
      <c r="B6671" s="6" t="n">
        <v>21</v>
      </c>
      <c r="C6671" s="6" t="n">
        <v>0.68763</v>
      </c>
      <c r="D6671" s="6" t="n">
        <v>0.00011</v>
      </c>
      <c r="E6671" s="6">
        <f>C6671*sel_scale</f>
        <v/>
      </c>
      <c r="F6671" s="6">
        <f>IF(AND(B6671&gt;=10,B6671&lt;=14),sel_ev_daily*sel_dayshare/5,IF(OR(B6671&gt;=22,B6671&lt;=5),sel_ev_daily*(1-sel_dayshare)/8,0))</f>
        <v/>
      </c>
    </row>
    <row r="6672">
      <c r="A6672" s="6" t="inlineStr">
        <is>
          <t>2013-04-04</t>
        </is>
      </c>
      <c r="B6672" s="6" t="n">
        <v>22</v>
      </c>
      <c r="C6672" s="6" t="n">
        <v>0.72625</v>
      </c>
      <c r="D6672" s="6" t="n">
        <v>3e-05</v>
      </c>
      <c r="E6672" s="6">
        <f>C6672*sel_scale</f>
        <v/>
      </c>
      <c r="F6672" s="6">
        <f>IF(AND(B6672&gt;=10,B6672&lt;=14),sel_ev_daily*sel_dayshare/5,IF(OR(B6672&gt;=22,B6672&lt;=5),sel_ev_daily*(1-sel_dayshare)/8,0))</f>
        <v/>
      </c>
    </row>
    <row r="6673">
      <c r="A6673" s="6" t="inlineStr">
        <is>
          <t>2013-04-04</t>
        </is>
      </c>
      <c r="B6673" s="6" t="n">
        <v>23</v>
      </c>
      <c r="C6673" s="6" t="n">
        <v>0.70663</v>
      </c>
      <c r="D6673" s="6" t="n">
        <v>0.00018</v>
      </c>
      <c r="E6673" s="6">
        <f>C6673*sel_scale</f>
        <v/>
      </c>
      <c r="F6673" s="6">
        <f>IF(AND(B6673&gt;=10,B6673&lt;=14),sel_ev_daily*sel_dayshare/5,IF(OR(B6673&gt;=22,B6673&lt;=5),sel_ev_daily*(1-sel_dayshare)/8,0))</f>
        <v/>
      </c>
    </row>
    <row r="6674">
      <c r="A6674" s="6" t="inlineStr">
        <is>
          <t>2013-04-05</t>
        </is>
      </c>
      <c r="B6674" s="6" t="n">
        <v>0</v>
      </c>
      <c r="C6674" s="6" t="n">
        <v>0.8365899999999999</v>
      </c>
      <c r="D6674" s="6" t="n">
        <v>6.999999999999999e-05</v>
      </c>
      <c r="E6674" s="6">
        <f>C6674*sel_scale</f>
        <v/>
      </c>
      <c r="F6674" s="6">
        <f>IF(AND(B6674&gt;=10,B6674&lt;=14),sel_ev_daily*sel_dayshare/5,IF(OR(B6674&gt;=22,B6674&lt;=5),sel_ev_daily*(1-sel_dayshare)/8,0))</f>
        <v/>
      </c>
    </row>
    <row r="6675">
      <c r="A6675" s="6" t="inlineStr">
        <is>
          <t>2013-04-05</t>
        </is>
      </c>
      <c r="B6675" s="6" t="n">
        <v>1</v>
      </c>
      <c r="C6675" s="6" t="n">
        <v>0.85114</v>
      </c>
      <c r="D6675" s="6" t="n">
        <v>6.999999999999999e-05</v>
      </c>
      <c r="E6675" s="6">
        <f>C6675*sel_scale</f>
        <v/>
      </c>
      <c r="F6675" s="6">
        <f>IF(AND(B6675&gt;=10,B6675&lt;=14),sel_ev_daily*sel_dayshare/5,IF(OR(B6675&gt;=22,B6675&lt;=5),sel_ev_daily*(1-sel_dayshare)/8,0))</f>
        <v/>
      </c>
    </row>
    <row r="6676">
      <c r="A6676" s="6" t="inlineStr">
        <is>
          <t>2013-04-05</t>
        </is>
      </c>
      <c r="B6676" s="6" t="n">
        <v>2</v>
      </c>
      <c r="C6676" s="6" t="n">
        <v>0.60497</v>
      </c>
      <c r="D6676" s="6" t="n">
        <v>6e-05</v>
      </c>
      <c r="E6676" s="6">
        <f>C6676*sel_scale</f>
        <v/>
      </c>
      <c r="F6676" s="6">
        <f>IF(AND(B6676&gt;=10,B6676&lt;=14),sel_ev_daily*sel_dayshare/5,IF(OR(B6676&gt;=22,B6676&lt;=5),sel_ev_daily*(1-sel_dayshare)/8,0))</f>
        <v/>
      </c>
    </row>
    <row r="6677">
      <c r="A6677" s="6" t="inlineStr">
        <is>
          <t>2013-04-05</t>
        </is>
      </c>
      <c r="B6677" s="6" t="n">
        <v>3</v>
      </c>
      <c r="C6677" s="6" t="n">
        <v>0.45872</v>
      </c>
      <c r="D6677" s="6" t="n">
        <v>6e-05</v>
      </c>
      <c r="E6677" s="6">
        <f>C6677*sel_scale</f>
        <v/>
      </c>
      <c r="F6677" s="6">
        <f>IF(AND(B6677&gt;=10,B6677&lt;=14),sel_ev_daily*sel_dayshare/5,IF(OR(B6677&gt;=22,B6677&lt;=5),sel_ev_daily*(1-sel_dayshare)/8,0))</f>
        <v/>
      </c>
    </row>
    <row r="6678">
      <c r="A6678" s="6" t="inlineStr">
        <is>
          <t>2013-04-05</t>
        </is>
      </c>
      <c r="B6678" s="6" t="n">
        <v>4</v>
      </c>
      <c r="C6678" s="6" t="n">
        <v>0.41451</v>
      </c>
      <c r="D6678" s="6" t="n">
        <v>4e-05</v>
      </c>
      <c r="E6678" s="6">
        <f>C6678*sel_scale</f>
        <v/>
      </c>
      <c r="F6678" s="6">
        <f>IF(AND(B6678&gt;=10,B6678&lt;=14),sel_ev_daily*sel_dayshare/5,IF(OR(B6678&gt;=22,B6678&lt;=5),sel_ev_daily*(1-sel_dayshare)/8,0))</f>
        <v/>
      </c>
    </row>
    <row r="6679">
      <c r="A6679" s="6" t="inlineStr">
        <is>
          <t>2013-04-05</t>
        </is>
      </c>
      <c r="B6679" s="6" t="n">
        <v>5</v>
      </c>
      <c r="C6679" s="6" t="n">
        <v>0.40833</v>
      </c>
      <c r="D6679" s="6" t="n">
        <v>9.000000000000001e-05</v>
      </c>
      <c r="E6679" s="6">
        <f>C6679*sel_scale</f>
        <v/>
      </c>
      <c r="F6679" s="6">
        <f>IF(AND(B6679&gt;=10,B6679&lt;=14),sel_ev_daily*sel_dayshare/5,IF(OR(B6679&gt;=22,B6679&lt;=5),sel_ev_daily*(1-sel_dayshare)/8,0))</f>
        <v/>
      </c>
    </row>
    <row r="6680">
      <c r="A6680" s="6" t="inlineStr">
        <is>
          <t>2013-04-05</t>
        </is>
      </c>
      <c r="B6680" s="6" t="n">
        <v>6</v>
      </c>
      <c r="C6680" s="6" t="n">
        <v>0.57385</v>
      </c>
      <c r="D6680" s="6" t="n">
        <v>6.999999999999999e-05</v>
      </c>
      <c r="E6680" s="6">
        <f>C6680*sel_scale</f>
        <v/>
      </c>
      <c r="F6680" s="6">
        <f>IF(AND(B6680&gt;=10,B6680&lt;=14),sel_ev_daily*sel_dayshare/5,IF(OR(B6680&gt;=22,B6680&lt;=5),sel_ev_daily*(1-sel_dayshare)/8,0))</f>
        <v/>
      </c>
    </row>
    <row r="6681">
      <c r="A6681" s="6" t="inlineStr">
        <is>
          <t>2013-04-05</t>
        </is>
      </c>
      <c r="B6681" s="6" t="n">
        <v>7</v>
      </c>
      <c r="C6681" s="6" t="n">
        <v>0.72575</v>
      </c>
      <c r="D6681" s="6" t="n">
        <v>0.01356</v>
      </c>
      <c r="E6681" s="6">
        <f>C6681*sel_scale</f>
        <v/>
      </c>
      <c r="F6681" s="6">
        <f>IF(AND(B6681&gt;=10,B6681&lt;=14),sel_ev_daily*sel_dayshare/5,IF(OR(B6681&gt;=22,B6681&lt;=5),sel_ev_daily*(1-sel_dayshare)/8,0))</f>
        <v/>
      </c>
    </row>
    <row r="6682">
      <c r="A6682" s="6" t="inlineStr">
        <is>
          <t>2013-04-05</t>
        </is>
      </c>
      <c r="B6682" s="6" t="n">
        <v>8</v>
      </c>
      <c r="C6682" s="6" t="n">
        <v>0.6539199999999999</v>
      </c>
      <c r="D6682" s="6" t="n">
        <v>0.09528</v>
      </c>
      <c r="E6682" s="6">
        <f>C6682*sel_scale</f>
        <v/>
      </c>
      <c r="F6682" s="6">
        <f>IF(AND(B6682&gt;=10,B6682&lt;=14),sel_ev_daily*sel_dayshare/5,IF(OR(B6682&gt;=22,B6682&lt;=5),sel_ev_daily*(1-sel_dayshare)/8,0))</f>
        <v/>
      </c>
    </row>
    <row r="6683">
      <c r="A6683" s="6" t="inlineStr">
        <is>
          <t>2013-04-05</t>
        </is>
      </c>
      <c r="B6683" s="6" t="n">
        <v>9</v>
      </c>
      <c r="C6683" s="6" t="n">
        <v>0.6168400000000001</v>
      </c>
      <c r="D6683" s="6" t="n">
        <v>0.20402</v>
      </c>
      <c r="E6683" s="6">
        <f>C6683*sel_scale</f>
        <v/>
      </c>
      <c r="F6683" s="6">
        <f>IF(AND(B6683&gt;=10,B6683&lt;=14),sel_ev_daily*sel_dayshare/5,IF(OR(B6683&gt;=22,B6683&lt;=5),sel_ev_daily*(1-sel_dayshare)/8,0))</f>
        <v/>
      </c>
    </row>
    <row r="6684">
      <c r="A6684" s="6" t="inlineStr">
        <is>
          <t>2013-04-05</t>
        </is>
      </c>
      <c r="B6684" s="6" t="n">
        <v>10</v>
      </c>
      <c r="C6684" s="6" t="n">
        <v>0.58031</v>
      </c>
      <c r="D6684" s="6" t="n">
        <v>0.35069</v>
      </c>
      <c r="E6684" s="6">
        <f>C6684*sel_scale</f>
        <v/>
      </c>
      <c r="F6684" s="6">
        <f>IF(AND(B6684&gt;=10,B6684&lt;=14),sel_ev_daily*sel_dayshare/5,IF(OR(B6684&gt;=22,B6684&lt;=5),sel_ev_daily*(1-sel_dayshare)/8,0))</f>
        <v/>
      </c>
    </row>
    <row r="6685">
      <c r="A6685" s="6" t="inlineStr">
        <is>
          <t>2013-04-05</t>
        </is>
      </c>
      <c r="B6685" s="6" t="n">
        <v>11</v>
      </c>
      <c r="C6685" s="6" t="n">
        <v>0.54689</v>
      </c>
      <c r="D6685" s="6" t="n">
        <v>0.43132</v>
      </c>
      <c r="E6685" s="6">
        <f>C6685*sel_scale</f>
        <v/>
      </c>
      <c r="F6685" s="6">
        <f>IF(AND(B6685&gt;=10,B6685&lt;=14),sel_ev_daily*sel_dayshare/5,IF(OR(B6685&gt;=22,B6685&lt;=5),sel_ev_daily*(1-sel_dayshare)/8,0))</f>
        <v/>
      </c>
    </row>
    <row r="6686">
      <c r="A6686" s="6" t="inlineStr">
        <is>
          <t>2013-04-05</t>
        </is>
      </c>
      <c r="B6686" s="6" t="n">
        <v>12</v>
      </c>
      <c r="C6686" s="6" t="n">
        <v>0.55306</v>
      </c>
      <c r="D6686" s="6" t="n">
        <v>0.45425</v>
      </c>
      <c r="E6686" s="6">
        <f>C6686*sel_scale</f>
        <v/>
      </c>
      <c r="F6686" s="6">
        <f>IF(AND(B6686&gt;=10,B6686&lt;=14),sel_ev_daily*sel_dayshare/5,IF(OR(B6686&gt;=22,B6686&lt;=5),sel_ev_daily*(1-sel_dayshare)/8,0))</f>
        <v/>
      </c>
    </row>
    <row r="6687">
      <c r="A6687" s="6" t="inlineStr">
        <is>
          <t>2013-04-05</t>
        </is>
      </c>
      <c r="B6687" s="6" t="n">
        <v>13</v>
      </c>
      <c r="C6687" s="6" t="n">
        <v>0.52734</v>
      </c>
      <c r="D6687" s="6" t="n">
        <v>0.4933</v>
      </c>
      <c r="E6687" s="6">
        <f>C6687*sel_scale</f>
        <v/>
      </c>
      <c r="F6687" s="6">
        <f>IF(AND(B6687&gt;=10,B6687&lt;=14),sel_ev_daily*sel_dayshare/5,IF(OR(B6687&gt;=22,B6687&lt;=5),sel_ev_daily*(1-sel_dayshare)/8,0))</f>
        <v/>
      </c>
    </row>
    <row r="6688">
      <c r="A6688" s="6" t="inlineStr">
        <is>
          <t>2013-04-05</t>
        </is>
      </c>
      <c r="B6688" s="6" t="n">
        <v>14</v>
      </c>
      <c r="C6688" s="6" t="n">
        <v>0.50963</v>
      </c>
      <c r="D6688" s="6" t="n">
        <v>0.4765</v>
      </c>
      <c r="E6688" s="6">
        <f>C6688*sel_scale</f>
        <v/>
      </c>
      <c r="F6688" s="6">
        <f>IF(AND(B6688&gt;=10,B6688&lt;=14),sel_ev_daily*sel_dayshare/5,IF(OR(B6688&gt;=22,B6688&lt;=5),sel_ev_daily*(1-sel_dayshare)/8,0))</f>
        <v/>
      </c>
    </row>
    <row r="6689">
      <c r="A6689" s="6" t="inlineStr">
        <is>
          <t>2013-04-05</t>
        </is>
      </c>
      <c r="B6689" s="6" t="n">
        <v>15</v>
      </c>
      <c r="C6689" s="6" t="n">
        <v>0.48331</v>
      </c>
      <c r="D6689" s="6" t="n">
        <v>0.42019</v>
      </c>
      <c r="E6689" s="6">
        <f>C6689*sel_scale</f>
        <v/>
      </c>
      <c r="F6689" s="6">
        <f>IF(AND(B6689&gt;=10,B6689&lt;=14),sel_ev_daily*sel_dayshare/5,IF(OR(B6689&gt;=22,B6689&lt;=5),sel_ev_daily*(1-sel_dayshare)/8,0))</f>
        <v/>
      </c>
    </row>
    <row r="6690">
      <c r="A6690" s="6" t="inlineStr">
        <is>
          <t>2013-04-05</t>
        </is>
      </c>
      <c r="B6690" s="6" t="n">
        <v>16</v>
      </c>
      <c r="C6690" s="6" t="n">
        <v>0.544</v>
      </c>
      <c r="D6690" s="6" t="n">
        <v>0.24907</v>
      </c>
      <c r="E6690" s="6">
        <f>C6690*sel_scale</f>
        <v/>
      </c>
      <c r="F6690" s="6">
        <f>IF(AND(B6690&gt;=10,B6690&lt;=14),sel_ev_daily*sel_dayshare/5,IF(OR(B6690&gt;=22,B6690&lt;=5),sel_ev_daily*(1-sel_dayshare)/8,0))</f>
        <v/>
      </c>
    </row>
    <row r="6691">
      <c r="A6691" s="6" t="inlineStr">
        <is>
          <t>2013-04-05</t>
        </is>
      </c>
      <c r="B6691" s="6" t="n">
        <v>17</v>
      </c>
      <c r="C6691" s="6" t="n">
        <v>0.68481</v>
      </c>
      <c r="D6691" s="6" t="n">
        <v>0.1088</v>
      </c>
      <c r="E6691" s="6">
        <f>C6691*sel_scale</f>
        <v/>
      </c>
      <c r="F6691" s="6">
        <f>IF(AND(B6691&gt;=10,B6691&lt;=14),sel_ev_daily*sel_dayshare/5,IF(OR(B6691&gt;=22,B6691&lt;=5),sel_ev_daily*(1-sel_dayshare)/8,0))</f>
        <v/>
      </c>
    </row>
    <row r="6692">
      <c r="A6692" s="6" t="inlineStr">
        <is>
          <t>2013-04-05</t>
        </is>
      </c>
      <c r="B6692" s="6" t="n">
        <v>18</v>
      </c>
      <c r="C6692" s="6" t="n">
        <v>0.76717</v>
      </c>
      <c r="D6692" s="6" t="n">
        <v>0.00805</v>
      </c>
      <c r="E6692" s="6">
        <f>C6692*sel_scale</f>
        <v/>
      </c>
      <c r="F6692" s="6">
        <f>IF(AND(B6692&gt;=10,B6692&lt;=14),sel_ev_daily*sel_dayshare/5,IF(OR(B6692&gt;=22,B6692&lt;=5),sel_ev_daily*(1-sel_dayshare)/8,0))</f>
        <v/>
      </c>
    </row>
    <row r="6693">
      <c r="A6693" s="6" t="inlineStr">
        <is>
          <t>2013-04-05</t>
        </is>
      </c>
      <c r="B6693" s="6" t="n">
        <v>19</v>
      </c>
      <c r="C6693" s="6" t="n">
        <v>0.75546</v>
      </c>
      <c r="D6693" s="6" t="n">
        <v>0.00013</v>
      </c>
      <c r="E6693" s="6">
        <f>C6693*sel_scale</f>
        <v/>
      </c>
      <c r="F6693" s="6">
        <f>IF(AND(B6693&gt;=10,B6693&lt;=14),sel_ev_daily*sel_dayshare/5,IF(OR(B6693&gt;=22,B6693&lt;=5),sel_ev_daily*(1-sel_dayshare)/8,0))</f>
        <v/>
      </c>
    </row>
    <row r="6694">
      <c r="A6694" s="6" t="inlineStr">
        <is>
          <t>2013-04-05</t>
        </is>
      </c>
      <c r="B6694" s="6" t="n">
        <v>20</v>
      </c>
      <c r="C6694" s="6" t="n">
        <v>0.71763</v>
      </c>
      <c r="D6694" s="6" t="n">
        <v>4e-05</v>
      </c>
      <c r="E6694" s="6">
        <f>C6694*sel_scale</f>
        <v/>
      </c>
      <c r="F6694" s="6">
        <f>IF(AND(B6694&gt;=10,B6694&lt;=14),sel_ev_daily*sel_dayshare/5,IF(OR(B6694&gt;=22,B6694&lt;=5),sel_ev_daily*(1-sel_dayshare)/8,0))</f>
        <v/>
      </c>
    </row>
    <row r="6695">
      <c r="A6695" s="6" t="inlineStr">
        <is>
          <t>2013-04-05</t>
        </is>
      </c>
      <c r="B6695" s="6" t="n">
        <v>21</v>
      </c>
      <c r="C6695" s="6" t="n">
        <v>0.66601</v>
      </c>
      <c r="D6695" s="6" t="n">
        <v>6.999999999999999e-05</v>
      </c>
      <c r="E6695" s="6">
        <f>C6695*sel_scale</f>
        <v/>
      </c>
      <c r="F6695" s="6">
        <f>IF(AND(B6695&gt;=10,B6695&lt;=14),sel_ev_daily*sel_dayshare/5,IF(OR(B6695&gt;=22,B6695&lt;=5),sel_ev_daily*(1-sel_dayshare)/8,0))</f>
        <v/>
      </c>
    </row>
    <row r="6696">
      <c r="A6696" s="6" t="inlineStr">
        <is>
          <t>2013-04-05</t>
        </is>
      </c>
      <c r="B6696" s="6" t="n">
        <v>22</v>
      </c>
      <c r="C6696" s="6" t="n">
        <v>0.69906</v>
      </c>
      <c r="D6696" s="6" t="n">
        <v>6e-05</v>
      </c>
      <c r="E6696" s="6">
        <f>C6696*sel_scale</f>
        <v/>
      </c>
      <c r="F6696" s="6">
        <f>IF(AND(B6696&gt;=10,B6696&lt;=14),sel_ev_daily*sel_dayshare/5,IF(OR(B6696&gt;=22,B6696&lt;=5),sel_ev_daily*(1-sel_dayshare)/8,0))</f>
        <v/>
      </c>
    </row>
    <row r="6697">
      <c r="A6697" s="6" t="inlineStr">
        <is>
          <t>2013-04-05</t>
        </is>
      </c>
      <c r="B6697" s="6" t="n">
        <v>23</v>
      </c>
      <c r="C6697" s="6" t="n">
        <v>0.68749</v>
      </c>
      <c r="D6697" s="6" t="n">
        <v>6.999999999999999e-05</v>
      </c>
      <c r="E6697" s="6">
        <f>C6697*sel_scale</f>
        <v/>
      </c>
      <c r="F6697" s="6">
        <f>IF(AND(B6697&gt;=10,B6697&lt;=14),sel_ev_daily*sel_dayshare/5,IF(OR(B6697&gt;=22,B6697&lt;=5),sel_ev_daily*(1-sel_dayshare)/8,0))</f>
        <v/>
      </c>
    </row>
    <row r="6698">
      <c r="A6698" s="6" t="inlineStr">
        <is>
          <t>2013-04-06</t>
        </is>
      </c>
      <c r="B6698" s="6" t="n">
        <v>0</v>
      </c>
      <c r="C6698" s="6" t="n">
        <v>0.7583299999999999</v>
      </c>
      <c r="D6698" s="6" t="n">
        <v>8.000000000000001e-05</v>
      </c>
      <c r="E6698" s="6">
        <f>C6698*sel_scale</f>
        <v/>
      </c>
      <c r="F6698" s="6">
        <f>IF(AND(B6698&gt;=10,B6698&lt;=14),sel_ev_daily*sel_dayshare/5,IF(OR(B6698&gt;=22,B6698&lt;=5),sel_ev_daily*(1-sel_dayshare)/8,0))</f>
        <v/>
      </c>
    </row>
    <row r="6699">
      <c r="A6699" s="6" t="inlineStr">
        <is>
          <t>2013-04-06</t>
        </is>
      </c>
      <c r="B6699" s="6" t="n">
        <v>1</v>
      </c>
      <c r="C6699" s="6" t="n">
        <v>0.77195</v>
      </c>
      <c r="D6699" s="6" t="n">
        <v>6.999999999999999e-05</v>
      </c>
      <c r="E6699" s="6">
        <f>C6699*sel_scale</f>
        <v/>
      </c>
      <c r="F6699" s="6">
        <f>IF(AND(B6699&gt;=10,B6699&lt;=14),sel_ev_daily*sel_dayshare/5,IF(OR(B6699&gt;=22,B6699&lt;=5),sel_ev_daily*(1-sel_dayshare)/8,0))</f>
        <v/>
      </c>
    </row>
    <row r="6700">
      <c r="A6700" s="6" t="inlineStr">
        <is>
          <t>2013-04-06</t>
        </is>
      </c>
      <c r="B6700" s="6" t="n">
        <v>2</v>
      </c>
      <c r="C6700" s="6" t="n">
        <v>0.52981</v>
      </c>
      <c r="D6700" s="6" t="n">
        <v>4e-05</v>
      </c>
      <c r="E6700" s="6">
        <f>C6700*sel_scale</f>
        <v/>
      </c>
      <c r="F6700" s="6">
        <f>IF(AND(B6700&gt;=10,B6700&lt;=14),sel_ev_daily*sel_dayshare/5,IF(OR(B6700&gt;=22,B6700&lt;=5),sel_ev_daily*(1-sel_dayshare)/8,0))</f>
        <v/>
      </c>
    </row>
    <row r="6701">
      <c r="A6701" s="6" t="inlineStr">
        <is>
          <t>2013-04-06</t>
        </is>
      </c>
      <c r="B6701" s="6" t="n">
        <v>3</v>
      </c>
      <c r="C6701" s="6" t="n">
        <v>0.39718</v>
      </c>
      <c r="D6701" s="6" t="n">
        <v>6e-05</v>
      </c>
      <c r="E6701" s="6">
        <f>C6701*sel_scale</f>
        <v/>
      </c>
      <c r="F6701" s="6">
        <f>IF(AND(B6701&gt;=10,B6701&lt;=14),sel_ev_daily*sel_dayshare/5,IF(OR(B6701&gt;=22,B6701&lt;=5),sel_ev_daily*(1-sel_dayshare)/8,0))</f>
        <v/>
      </c>
    </row>
    <row r="6702">
      <c r="A6702" s="6" t="inlineStr">
        <is>
          <t>2013-04-06</t>
        </is>
      </c>
      <c r="B6702" s="6" t="n">
        <v>4</v>
      </c>
      <c r="C6702" s="6" t="n">
        <v>0.36977</v>
      </c>
      <c r="D6702" s="6" t="n">
        <v>9.000000000000001e-05</v>
      </c>
      <c r="E6702" s="6">
        <f>C6702*sel_scale</f>
        <v/>
      </c>
      <c r="F6702" s="6">
        <f>IF(AND(B6702&gt;=10,B6702&lt;=14),sel_ev_daily*sel_dayshare/5,IF(OR(B6702&gt;=22,B6702&lt;=5),sel_ev_daily*(1-sel_dayshare)/8,0))</f>
        <v/>
      </c>
    </row>
    <row r="6703">
      <c r="A6703" s="6" t="inlineStr">
        <is>
          <t>2013-04-06</t>
        </is>
      </c>
      <c r="B6703" s="6" t="n">
        <v>5</v>
      </c>
      <c r="C6703" s="6" t="n">
        <v>0.37749</v>
      </c>
      <c r="D6703" s="6" t="n">
        <v>6e-05</v>
      </c>
      <c r="E6703" s="6">
        <f>C6703*sel_scale</f>
        <v/>
      </c>
      <c r="F6703" s="6">
        <f>IF(AND(B6703&gt;=10,B6703&lt;=14),sel_ev_daily*sel_dayshare/5,IF(OR(B6703&gt;=22,B6703&lt;=5),sel_ev_daily*(1-sel_dayshare)/8,0))</f>
        <v/>
      </c>
    </row>
    <row r="6704">
      <c r="A6704" s="6" t="inlineStr">
        <is>
          <t>2013-04-06</t>
        </is>
      </c>
      <c r="B6704" s="6" t="n">
        <v>6</v>
      </c>
      <c r="C6704" s="6" t="n">
        <v>0.45108</v>
      </c>
      <c r="D6704" s="6" t="n">
        <v>0.00016</v>
      </c>
      <c r="E6704" s="6">
        <f>C6704*sel_scale</f>
        <v/>
      </c>
      <c r="F6704" s="6">
        <f>IF(AND(B6704&gt;=10,B6704&lt;=14),sel_ev_daily*sel_dayshare/5,IF(OR(B6704&gt;=22,B6704&lt;=5),sel_ev_daily*(1-sel_dayshare)/8,0))</f>
        <v/>
      </c>
    </row>
    <row r="6705">
      <c r="A6705" s="6" t="inlineStr">
        <is>
          <t>2013-04-06</t>
        </is>
      </c>
      <c r="B6705" s="6" t="n">
        <v>7</v>
      </c>
      <c r="C6705" s="6" t="n">
        <v>0.60808</v>
      </c>
      <c r="D6705" s="6" t="n">
        <v>0.008970000000000001</v>
      </c>
      <c r="E6705" s="6">
        <f>C6705*sel_scale</f>
        <v/>
      </c>
      <c r="F6705" s="6">
        <f>IF(AND(B6705&gt;=10,B6705&lt;=14),sel_ev_daily*sel_dayshare/5,IF(OR(B6705&gt;=22,B6705&lt;=5),sel_ev_daily*(1-sel_dayshare)/8,0))</f>
        <v/>
      </c>
    </row>
    <row r="6706">
      <c r="A6706" s="6" t="inlineStr">
        <is>
          <t>2013-04-06</t>
        </is>
      </c>
      <c r="B6706" s="6" t="n">
        <v>8</v>
      </c>
      <c r="C6706" s="6" t="n">
        <v>0.64147</v>
      </c>
      <c r="D6706" s="6" t="n">
        <v>0.08203000000000001</v>
      </c>
      <c r="E6706" s="6">
        <f>C6706*sel_scale</f>
        <v/>
      </c>
      <c r="F6706" s="6">
        <f>IF(AND(B6706&gt;=10,B6706&lt;=14),sel_ev_daily*sel_dayshare/5,IF(OR(B6706&gt;=22,B6706&lt;=5),sel_ev_daily*(1-sel_dayshare)/8,0))</f>
        <v/>
      </c>
    </row>
    <row r="6707">
      <c r="A6707" s="6" t="inlineStr">
        <is>
          <t>2013-04-06</t>
        </is>
      </c>
      <c r="B6707" s="6" t="n">
        <v>9</v>
      </c>
      <c r="C6707" s="6" t="n">
        <v>0.6441</v>
      </c>
      <c r="D6707" s="6" t="n">
        <v>0.1944</v>
      </c>
      <c r="E6707" s="6">
        <f>C6707*sel_scale</f>
        <v/>
      </c>
      <c r="F6707" s="6">
        <f>IF(AND(B6707&gt;=10,B6707&lt;=14),sel_ev_daily*sel_dayshare/5,IF(OR(B6707&gt;=22,B6707&lt;=5),sel_ev_daily*(1-sel_dayshare)/8,0))</f>
        <v/>
      </c>
    </row>
    <row r="6708">
      <c r="A6708" s="6" t="inlineStr">
        <is>
          <t>2013-04-06</t>
        </is>
      </c>
      <c r="B6708" s="6" t="n">
        <v>10</v>
      </c>
      <c r="C6708" s="6" t="n">
        <v>0.66032</v>
      </c>
      <c r="D6708" s="6" t="n">
        <v>0.27997</v>
      </c>
      <c r="E6708" s="6">
        <f>C6708*sel_scale</f>
        <v/>
      </c>
      <c r="F6708" s="6">
        <f>IF(AND(B6708&gt;=10,B6708&lt;=14),sel_ev_daily*sel_dayshare/5,IF(OR(B6708&gt;=22,B6708&lt;=5),sel_ev_daily*(1-sel_dayshare)/8,0))</f>
        <v/>
      </c>
    </row>
    <row r="6709">
      <c r="A6709" s="6" t="inlineStr">
        <is>
          <t>2013-04-06</t>
        </is>
      </c>
      <c r="B6709" s="6" t="n">
        <v>11</v>
      </c>
      <c r="C6709" s="6" t="n">
        <v>0.70099</v>
      </c>
      <c r="D6709" s="6" t="n">
        <v>0.35598</v>
      </c>
      <c r="E6709" s="6">
        <f>C6709*sel_scale</f>
        <v/>
      </c>
      <c r="F6709" s="6">
        <f>IF(AND(B6709&gt;=10,B6709&lt;=14),sel_ev_daily*sel_dayshare/5,IF(OR(B6709&gt;=22,B6709&lt;=5),sel_ev_daily*(1-sel_dayshare)/8,0))</f>
        <v/>
      </c>
    </row>
    <row r="6710">
      <c r="A6710" s="6" t="inlineStr">
        <is>
          <t>2013-04-06</t>
        </is>
      </c>
      <c r="B6710" s="6" t="n">
        <v>12</v>
      </c>
      <c r="C6710" s="6" t="n">
        <v>0.6763</v>
      </c>
      <c r="D6710" s="6" t="n">
        <v>0.36886</v>
      </c>
      <c r="E6710" s="6">
        <f>C6710*sel_scale</f>
        <v/>
      </c>
      <c r="F6710" s="6">
        <f>IF(AND(B6710&gt;=10,B6710&lt;=14),sel_ev_daily*sel_dayshare/5,IF(OR(B6710&gt;=22,B6710&lt;=5),sel_ev_daily*(1-sel_dayshare)/8,0))</f>
        <v/>
      </c>
    </row>
    <row r="6711">
      <c r="A6711" s="6" t="inlineStr">
        <is>
          <t>2013-04-06</t>
        </is>
      </c>
      <c r="B6711" s="6" t="n">
        <v>13</v>
      </c>
      <c r="C6711" s="6" t="n">
        <v>0.66094</v>
      </c>
      <c r="D6711" s="6" t="n">
        <v>0.33561</v>
      </c>
      <c r="E6711" s="6">
        <f>C6711*sel_scale</f>
        <v/>
      </c>
      <c r="F6711" s="6">
        <f>IF(AND(B6711&gt;=10,B6711&lt;=14),sel_ev_daily*sel_dayshare/5,IF(OR(B6711&gt;=22,B6711&lt;=5),sel_ev_daily*(1-sel_dayshare)/8,0))</f>
        <v/>
      </c>
    </row>
    <row r="6712">
      <c r="A6712" s="6" t="inlineStr">
        <is>
          <t>2013-04-06</t>
        </is>
      </c>
      <c r="B6712" s="6" t="n">
        <v>14</v>
      </c>
      <c r="C6712" s="6" t="n">
        <v>0.64216</v>
      </c>
      <c r="D6712" s="6" t="n">
        <v>0.26276</v>
      </c>
      <c r="E6712" s="6">
        <f>C6712*sel_scale</f>
        <v/>
      </c>
      <c r="F6712" s="6">
        <f>IF(AND(B6712&gt;=10,B6712&lt;=14),sel_ev_daily*sel_dayshare/5,IF(OR(B6712&gt;=22,B6712&lt;=5),sel_ev_daily*(1-sel_dayshare)/8,0))</f>
        <v/>
      </c>
    </row>
    <row r="6713">
      <c r="A6713" s="6" t="inlineStr">
        <is>
          <t>2013-04-06</t>
        </is>
      </c>
      <c r="B6713" s="6" t="n">
        <v>15</v>
      </c>
      <c r="C6713" s="6" t="n">
        <v>0.62691</v>
      </c>
      <c r="D6713" s="6" t="n">
        <v>0.22427</v>
      </c>
      <c r="E6713" s="6">
        <f>C6713*sel_scale</f>
        <v/>
      </c>
      <c r="F6713" s="6">
        <f>IF(AND(B6713&gt;=10,B6713&lt;=14),sel_ev_daily*sel_dayshare/5,IF(OR(B6713&gt;=22,B6713&lt;=5),sel_ev_daily*(1-sel_dayshare)/8,0))</f>
        <v/>
      </c>
    </row>
    <row r="6714">
      <c r="A6714" s="6" t="inlineStr">
        <is>
          <t>2013-04-06</t>
        </is>
      </c>
      <c r="B6714" s="6" t="n">
        <v>16</v>
      </c>
      <c r="C6714" s="6" t="n">
        <v>0.6804</v>
      </c>
      <c r="D6714" s="6" t="n">
        <v>0.15446</v>
      </c>
      <c r="E6714" s="6">
        <f>C6714*sel_scale</f>
        <v/>
      </c>
      <c r="F6714" s="6">
        <f>IF(AND(B6714&gt;=10,B6714&lt;=14),sel_ev_daily*sel_dayshare/5,IF(OR(B6714&gt;=22,B6714&lt;=5),sel_ev_daily*(1-sel_dayshare)/8,0))</f>
        <v/>
      </c>
    </row>
    <row r="6715">
      <c r="A6715" s="6" t="inlineStr">
        <is>
          <t>2013-04-06</t>
        </is>
      </c>
      <c r="B6715" s="6" t="n">
        <v>17</v>
      </c>
      <c r="C6715" s="6" t="n">
        <v>0.76775</v>
      </c>
      <c r="D6715" s="6" t="n">
        <v>0.05313</v>
      </c>
      <c r="E6715" s="6">
        <f>C6715*sel_scale</f>
        <v/>
      </c>
      <c r="F6715" s="6">
        <f>IF(AND(B6715&gt;=10,B6715&lt;=14),sel_ev_daily*sel_dayshare/5,IF(OR(B6715&gt;=22,B6715&lt;=5),sel_ev_daily*(1-sel_dayshare)/8,0))</f>
        <v/>
      </c>
    </row>
    <row r="6716">
      <c r="A6716" s="6" t="inlineStr">
        <is>
          <t>2013-04-06</t>
        </is>
      </c>
      <c r="B6716" s="6" t="n">
        <v>18</v>
      </c>
      <c r="C6716" s="6" t="n">
        <v>0.83255</v>
      </c>
      <c r="D6716" s="6" t="n">
        <v>0.00359</v>
      </c>
      <c r="E6716" s="6">
        <f>C6716*sel_scale</f>
        <v/>
      </c>
      <c r="F6716" s="6">
        <f>IF(AND(B6716&gt;=10,B6716&lt;=14),sel_ev_daily*sel_dayshare/5,IF(OR(B6716&gt;=22,B6716&lt;=5),sel_ev_daily*(1-sel_dayshare)/8,0))</f>
        <v/>
      </c>
    </row>
    <row r="6717">
      <c r="A6717" s="6" t="inlineStr">
        <is>
          <t>2013-04-06</t>
        </is>
      </c>
      <c r="B6717" s="6" t="n">
        <v>19</v>
      </c>
      <c r="C6717" s="6" t="n">
        <v>0.81757</v>
      </c>
      <c r="D6717" s="6" t="n">
        <v>0.00013</v>
      </c>
      <c r="E6717" s="6">
        <f>C6717*sel_scale</f>
        <v/>
      </c>
      <c r="F6717" s="6">
        <f>IF(AND(B6717&gt;=10,B6717&lt;=14),sel_ev_daily*sel_dayshare/5,IF(OR(B6717&gt;=22,B6717&lt;=5),sel_ev_daily*(1-sel_dayshare)/8,0))</f>
        <v/>
      </c>
    </row>
    <row r="6718">
      <c r="A6718" s="6" t="inlineStr">
        <is>
          <t>2013-04-06</t>
        </is>
      </c>
      <c r="B6718" s="6" t="n">
        <v>20</v>
      </c>
      <c r="C6718" s="6" t="n">
        <v>0.75517</v>
      </c>
      <c r="D6718" s="6" t="n">
        <v>8.000000000000001e-05</v>
      </c>
      <c r="E6718" s="6">
        <f>C6718*sel_scale</f>
        <v/>
      </c>
      <c r="F6718" s="6">
        <f>IF(AND(B6718&gt;=10,B6718&lt;=14),sel_ev_daily*sel_dayshare/5,IF(OR(B6718&gt;=22,B6718&lt;=5),sel_ev_daily*(1-sel_dayshare)/8,0))</f>
        <v/>
      </c>
    </row>
    <row r="6719">
      <c r="A6719" s="6" t="inlineStr">
        <is>
          <t>2013-04-06</t>
        </is>
      </c>
      <c r="B6719" s="6" t="n">
        <v>21</v>
      </c>
      <c r="C6719" s="6" t="n">
        <v>0.65335</v>
      </c>
      <c r="D6719" s="6" t="n">
        <v>4e-05</v>
      </c>
      <c r="E6719" s="6">
        <f>C6719*sel_scale</f>
        <v/>
      </c>
      <c r="F6719" s="6">
        <f>IF(AND(B6719&gt;=10,B6719&lt;=14),sel_ev_daily*sel_dayshare/5,IF(OR(B6719&gt;=22,B6719&lt;=5),sel_ev_daily*(1-sel_dayshare)/8,0))</f>
        <v/>
      </c>
    </row>
    <row r="6720">
      <c r="A6720" s="6" t="inlineStr">
        <is>
          <t>2013-04-06</t>
        </is>
      </c>
      <c r="B6720" s="6" t="n">
        <v>22</v>
      </c>
      <c r="C6720" s="6" t="n">
        <v>0.70914</v>
      </c>
      <c r="D6720" s="6" t="n">
        <v>5e-05</v>
      </c>
      <c r="E6720" s="6">
        <f>C6720*sel_scale</f>
        <v/>
      </c>
      <c r="F6720" s="6">
        <f>IF(AND(B6720&gt;=10,B6720&lt;=14),sel_ev_daily*sel_dayshare/5,IF(OR(B6720&gt;=22,B6720&lt;=5),sel_ev_daily*(1-sel_dayshare)/8,0))</f>
        <v/>
      </c>
    </row>
    <row r="6721">
      <c r="A6721" s="6" t="inlineStr">
        <is>
          <t>2013-04-06</t>
        </is>
      </c>
      <c r="B6721" s="6" t="n">
        <v>23</v>
      </c>
      <c r="C6721" s="6" t="n">
        <v>0.70248</v>
      </c>
      <c r="D6721" s="6" t="n">
        <v>5e-05</v>
      </c>
      <c r="E6721" s="6">
        <f>C6721*sel_scale</f>
        <v/>
      </c>
      <c r="F6721" s="6">
        <f>IF(AND(B6721&gt;=10,B6721&lt;=14),sel_ev_daily*sel_dayshare/5,IF(OR(B6721&gt;=22,B6721&lt;=5),sel_ev_daily*(1-sel_dayshare)/8,0))</f>
        <v/>
      </c>
    </row>
    <row r="6722">
      <c r="A6722" s="6" t="inlineStr">
        <is>
          <t>2013-04-07</t>
        </is>
      </c>
      <c r="B6722" s="6" t="n">
        <v>0</v>
      </c>
      <c r="C6722" s="6" t="n">
        <v>0.77396</v>
      </c>
      <c r="D6722" s="6" t="n">
        <v>0.00011</v>
      </c>
      <c r="E6722" s="6">
        <f>C6722*sel_scale</f>
        <v/>
      </c>
      <c r="F6722" s="6">
        <f>IF(AND(B6722&gt;=10,B6722&lt;=14),sel_ev_daily*sel_dayshare/5,IF(OR(B6722&gt;=22,B6722&lt;=5),sel_ev_daily*(1-sel_dayshare)/8,0))</f>
        <v/>
      </c>
    </row>
    <row r="6723">
      <c r="A6723" s="6" t="inlineStr">
        <is>
          <t>2013-04-07</t>
        </is>
      </c>
      <c r="B6723" s="6" t="n">
        <v>1</v>
      </c>
      <c r="C6723" s="6" t="n">
        <v>0.85976</v>
      </c>
      <c r="D6723" s="6" t="n">
        <v>9.000000000000001e-05</v>
      </c>
      <c r="E6723" s="6">
        <f>C6723*sel_scale</f>
        <v/>
      </c>
      <c r="F6723" s="6">
        <f>IF(AND(B6723&gt;=10,B6723&lt;=14),sel_ev_daily*sel_dayshare/5,IF(OR(B6723&gt;=22,B6723&lt;=5),sel_ev_daily*(1-sel_dayshare)/8,0))</f>
        <v/>
      </c>
    </row>
    <row r="6724">
      <c r="A6724" s="6" t="inlineStr">
        <is>
          <t>2013-04-07</t>
        </is>
      </c>
      <c r="B6724" s="6" t="n">
        <v>2</v>
      </c>
      <c r="C6724" s="6" t="n">
        <v>1.06335</v>
      </c>
      <c r="D6724" s="6" t="n">
        <v>0.00013</v>
      </c>
      <c r="E6724" s="6">
        <f>C6724*sel_scale</f>
        <v/>
      </c>
      <c r="F6724" s="6">
        <f>IF(AND(B6724&gt;=10,B6724&lt;=14),sel_ev_daily*sel_dayshare/5,IF(OR(B6724&gt;=22,B6724&lt;=5),sel_ev_daily*(1-sel_dayshare)/8,0))</f>
        <v/>
      </c>
    </row>
    <row r="6725">
      <c r="A6725" s="6" t="inlineStr">
        <is>
          <t>2013-04-07</t>
        </is>
      </c>
      <c r="B6725" s="6" t="n">
        <v>3</v>
      </c>
      <c r="C6725" s="6" t="n">
        <v>0.42324</v>
      </c>
      <c r="D6725" s="6" t="n">
        <v>0.00015</v>
      </c>
      <c r="E6725" s="6">
        <f>C6725*sel_scale</f>
        <v/>
      </c>
      <c r="F6725" s="6">
        <f>IF(AND(B6725&gt;=10,B6725&lt;=14),sel_ev_daily*sel_dayshare/5,IF(OR(B6725&gt;=22,B6725&lt;=5),sel_ev_daily*(1-sel_dayshare)/8,0))</f>
        <v/>
      </c>
    </row>
    <row r="6726">
      <c r="A6726" s="6" t="inlineStr">
        <is>
          <t>2013-04-07</t>
        </is>
      </c>
      <c r="B6726" s="6" t="n">
        <v>4</v>
      </c>
      <c r="C6726" s="6" t="n">
        <v>0.37799</v>
      </c>
      <c r="D6726" s="6" t="n">
        <v>0.00014</v>
      </c>
      <c r="E6726" s="6">
        <f>C6726*sel_scale</f>
        <v/>
      </c>
      <c r="F6726" s="6">
        <f>IF(AND(B6726&gt;=10,B6726&lt;=14),sel_ev_daily*sel_dayshare/5,IF(OR(B6726&gt;=22,B6726&lt;=5),sel_ev_daily*(1-sel_dayshare)/8,0))</f>
        <v/>
      </c>
    </row>
    <row r="6727">
      <c r="A6727" s="6" t="inlineStr">
        <is>
          <t>2013-04-07</t>
        </is>
      </c>
      <c r="B6727" s="6" t="n">
        <v>5</v>
      </c>
      <c r="C6727" s="6" t="n">
        <v>0.40886</v>
      </c>
      <c r="D6727" s="6" t="n">
        <v>5e-05</v>
      </c>
      <c r="E6727" s="6">
        <f>C6727*sel_scale</f>
        <v/>
      </c>
      <c r="F6727" s="6">
        <f>IF(AND(B6727&gt;=10,B6727&lt;=14),sel_ev_daily*sel_dayshare/5,IF(OR(B6727&gt;=22,B6727&lt;=5),sel_ev_daily*(1-sel_dayshare)/8,0))</f>
        <v/>
      </c>
    </row>
    <row r="6728">
      <c r="A6728" s="6" t="inlineStr">
        <is>
          <t>2013-04-07</t>
        </is>
      </c>
      <c r="B6728" s="6" t="n">
        <v>6</v>
      </c>
      <c r="C6728" s="6" t="n">
        <v>0.50769</v>
      </c>
      <c r="D6728" s="6" t="n">
        <v>0.00733</v>
      </c>
      <c r="E6728" s="6">
        <f>C6728*sel_scale</f>
        <v/>
      </c>
      <c r="F6728" s="6">
        <f>IF(AND(B6728&gt;=10,B6728&lt;=14),sel_ev_daily*sel_dayshare/5,IF(OR(B6728&gt;=22,B6728&lt;=5),sel_ev_daily*(1-sel_dayshare)/8,0))</f>
        <v/>
      </c>
    </row>
    <row r="6729">
      <c r="A6729" s="6" t="inlineStr">
        <is>
          <t>2013-04-07</t>
        </is>
      </c>
      <c r="B6729" s="6" t="n">
        <v>7</v>
      </c>
      <c r="C6729" s="6" t="n">
        <v>0.6172299999999999</v>
      </c>
      <c r="D6729" s="6" t="n">
        <v>0.14064</v>
      </c>
      <c r="E6729" s="6">
        <f>C6729*sel_scale</f>
        <v/>
      </c>
      <c r="F6729" s="6">
        <f>IF(AND(B6729&gt;=10,B6729&lt;=14),sel_ev_daily*sel_dayshare/5,IF(OR(B6729&gt;=22,B6729&lt;=5),sel_ev_daily*(1-sel_dayshare)/8,0))</f>
        <v/>
      </c>
    </row>
    <row r="6730">
      <c r="A6730" s="6" t="inlineStr">
        <is>
          <t>2013-04-07</t>
        </is>
      </c>
      <c r="B6730" s="6" t="n">
        <v>8</v>
      </c>
      <c r="C6730" s="6" t="n">
        <v>0.70224</v>
      </c>
      <c r="D6730" s="6" t="n">
        <v>0.32351</v>
      </c>
      <c r="E6730" s="6">
        <f>C6730*sel_scale</f>
        <v/>
      </c>
      <c r="F6730" s="6">
        <f>IF(AND(B6730&gt;=10,B6730&lt;=14),sel_ev_daily*sel_dayshare/5,IF(OR(B6730&gt;=22,B6730&lt;=5),sel_ev_daily*(1-sel_dayshare)/8,0))</f>
        <v/>
      </c>
    </row>
    <row r="6731">
      <c r="A6731" s="6" t="inlineStr">
        <is>
          <t>2013-04-07</t>
        </is>
      </c>
      <c r="B6731" s="6" t="n">
        <v>9</v>
      </c>
      <c r="C6731" s="6" t="n">
        <v>0.80906</v>
      </c>
      <c r="D6731" s="6" t="n">
        <v>0.42955</v>
      </c>
      <c r="E6731" s="6">
        <f>C6731*sel_scale</f>
        <v/>
      </c>
      <c r="F6731" s="6">
        <f>IF(AND(B6731&gt;=10,B6731&lt;=14),sel_ev_daily*sel_dayshare/5,IF(OR(B6731&gt;=22,B6731&lt;=5),sel_ev_daily*(1-sel_dayshare)/8,0))</f>
        <v/>
      </c>
    </row>
    <row r="6732">
      <c r="A6732" s="6" t="inlineStr">
        <is>
          <t>2013-04-07</t>
        </is>
      </c>
      <c r="B6732" s="6" t="n">
        <v>10</v>
      </c>
      <c r="C6732" s="6" t="n">
        <v>0.70517</v>
      </c>
      <c r="D6732" s="6" t="n">
        <v>0.44005</v>
      </c>
      <c r="E6732" s="6">
        <f>C6732*sel_scale</f>
        <v/>
      </c>
      <c r="F6732" s="6">
        <f>IF(AND(B6732&gt;=10,B6732&lt;=14),sel_ev_daily*sel_dayshare/5,IF(OR(B6732&gt;=22,B6732&lt;=5),sel_ev_daily*(1-sel_dayshare)/8,0))</f>
        <v/>
      </c>
    </row>
    <row r="6733">
      <c r="A6733" s="6" t="inlineStr">
        <is>
          <t>2013-04-07</t>
        </is>
      </c>
      <c r="B6733" s="6" t="n">
        <v>11</v>
      </c>
      <c r="C6733" s="6" t="n">
        <v>0.6355499999999999</v>
      </c>
      <c r="D6733" s="6" t="n">
        <v>0.45864</v>
      </c>
      <c r="E6733" s="6">
        <f>C6733*sel_scale</f>
        <v/>
      </c>
      <c r="F6733" s="6">
        <f>IF(AND(B6733&gt;=10,B6733&lt;=14),sel_ev_daily*sel_dayshare/5,IF(OR(B6733&gt;=22,B6733&lt;=5),sel_ev_daily*(1-sel_dayshare)/8,0))</f>
        <v/>
      </c>
    </row>
    <row r="6734">
      <c r="A6734" s="6" t="inlineStr">
        <is>
          <t>2013-04-07</t>
        </is>
      </c>
      <c r="B6734" s="6" t="n">
        <v>12</v>
      </c>
      <c r="C6734" s="6" t="n">
        <v>0.6593599999999999</v>
      </c>
      <c r="D6734" s="6" t="n">
        <v>0.50088</v>
      </c>
      <c r="E6734" s="6">
        <f>C6734*sel_scale</f>
        <v/>
      </c>
      <c r="F6734" s="6">
        <f>IF(AND(B6734&gt;=10,B6734&lt;=14),sel_ev_daily*sel_dayshare/5,IF(OR(B6734&gt;=22,B6734&lt;=5),sel_ev_daily*(1-sel_dayshare)/8,0))</f>
        <v/>
      </c>
    </row>
    <row r="6735">
      <c r="A6735" s="6" t="inlineStr">
        <is>
          <t>2013-04-07</t>
        </is>
      </c>
      <c r="B6735" s="6" t="n">
        <v>13</v>
      </c>
      <c r="C6735" s="6" t="n">
        <v>0.65435</v>
      </c>
      <c r="D6735" s="6" t="n">
        <v>0.5130400000000001</v>
      </c>
      <c r="E6735" s="6">
        <f>C6735*sel_scale</f>
        <v/>
      </c>
      <c r="F6735" s="6">
        <f>IF(AND(B6735&gt;=10,B6735&lt;=14),sel_ev_daily*sel_dayshare/5,IF(OR(B6735&gt;=22,B6735&lt;=5),sel_ev_daily*(1-sel_dayshare)/8,0))</f>
        <v/>
      </c>
    </row>
    <row r="6736">
      <c r="A6736" s="6" t="inlineStr">
        <is>
          <t>2013-04-07</t>
        </is>
      </c>
      <c r="B6736" s="6" t="n">
        <v>14</v>
      </c>
      <c r="C6736" s="6" t="n">
        <v>0.5981</v>
      </c>
      <c r="D6736" s="6" t="n">
        <v>0.42672</v>
      </c>
      <c r="E6736" s="6">
        <f>C6736*sel_scale</f>
        <v/>
      </c>
      <c r="F6736" s="6">
        <f>IF(AND(B6736&gt;=10,B6736&lt;=14),sel_ev_daily*sel_dayshare/5,IF(OR(B6736&gt;=22,B6736&lt;=5),sel_ev_daily*(1-sel_dayshare)/8,0))</f>
        <v/>
      </c>
    </row>
    <row r="6737">
      <c r="A6737" s="6" t="inlineStr">
        <is>
          <t>2013-04-07</t>
        </is>
      </c>
      <c r="B6737" s="6" t="n">
        <v>15</v>
      </c>
      <c r="C6737" s="6" t="n">
        <v>0.60943</v>
      </c>
      <c r="D6737" s="6" t="n">
        <v>0.24514</v>
      </c>
      <c r="E6737" s="6">
        <f>C6737*sel_scale</f>
        <v/>
      </c>
      <c r="F6737" s="6">
        <f>IF(AND(B6737&gt;=10,B6737&lt;=14),sel_ev_daily*sel_dayshare/5,IF(OR(B6737&gt;=22,B6737&lt;=5),sel_ev_daily*(1-sel_dayshare)/8,0))</f>
        <v/>
      </c>
    </row>
    <row r="6738">
      <c r="A6738" s="6" t="inlineStr">
        <is>
          <t>2013-04-07</t>
        </is>
      </c>
      <c r="B6738" s="6" t="n">
        <v>16</v>
      </c>
      <c r="C6738" s="6" t="n">
        <v>0.69124</v>
      </c>
      <c r="D6738" s="6" t="n">
        <v>0.07162</v>
      </c>
      <c r="E6738" s="6">
        <f>C6738*sel_scale</f>
        <v/>
      </c>
      <c r="F6738" s="6">
        <f>IF(AND(B6738&gt;=10,B6738&lt;=14),sel_ev_daily*sel_dayshare/5,IF(OR(B6738&gt;=22,B6738&lt;=5),sel_ev_daily*(1-sel_dayshare)/8,0))</f>
        <v/>
      </c>
    </row>
    <row r="6739">
      <c r="A6739" s="6" t="inlineStr">
        <is>
          <t>2013-04-07</t>
        </is>
      </c>
      <c r="B6739" s="6" t="n">
        <v>17</v>
      </c>
      <c r="C6739" s="6" t="n">
        <v>0.8673999999999999</v>
      </c>
      <c r="D6739" s="6" t="n">
        <v>0.00151</v>
      </c>
      <c r="E6739" s="6">
        <f>C6739*sel_scale</f>
        <v/>
      </c>
      <c r="F6739" s="6">
        <f>IF(AND(B6739&gt;=10,B6739&lt;=14),sel_ev_daily*sel_dayshare/5,IF(OR(B6739&gt;=22,B6739&lt;=5),sel_ev_daily*(1-sel_dayshare)/8,0))</f>
        <v/>
      </c>
    </row>
    <row r="6740">
      <c r="A6740" s="6" t="inlineStr">
        <is>
          <t>2013-04-07</t>
        </is>
      </c>
      <c r="B6740" s="6" t="n">
        <v>18</v>
      </c>
      <c r="C6740" s="6" t="n">
        <v>0.96522</v>
      </c>
      <c r="D6740" s="6" t="n">
        <v>0.00017</v>
      </c>
      <c r="E6740" s="6">
        <f>C6740*sel_scale</f>
        <v/>
      </c>
      <c r="F6740" s="6">
        <f>IF(AND(B6740&gt;=10,B6740&lt;=14),sel_ev_daily*sel_dayshare/5,IF(OR(B6740&gt;=22,B6740&lt;=5),sel_ev_daily*(1-sel_dayshare)/8,0))</f>
        <v/>
      </c>
    </row>
    <row r="6741">
      <c r="A6741" s="6" t="inlineStr">
        <is>
          <t>2013-04-07</t>
        </is>
      </c>
      <c r="B6741" s="6" t="n">
        <v>19</v>
      </c>
      <c r="C6741" s="6" t="n">
        <v>0.82839</v>
      </c>
      <c r="D6741" s="6" t="n">
        <v>0.00011</v>
      </c>
      <c r="E6741" s="6">
        <f>C6741*sel_scale</f>
        <v/>
      </c>
      <c r="F6741" s="6">
        <f>IF(AND(B6741&gt;=10,B6741&lt;=14),sel_ev_daily*sel_dayshare/5,IF(OR(B6741&gt;=22,B6741&lt;=5),sel_ev_daily*(1-sel_dayshare)/8,0))</f>
        <v/>
      </c>
    </row>
    <row r="6742">
      <c r="A6742" s="6" t="inlineStr">
        <is>
          <t>2013-04-07</t>
        </is>
      </c>
      <c r="B6742" s="6" t="n">
        <v>20</v>
      </c>
      <c r="C6742" s="6" t="n">
        <v>0.77501</v>
      </c>
      <c r="D6742" s="6" t="n">
        <v>4e-05</v>
      </c>
      <c r="E6742" s="6">
        <f>C6742*sel_scale</f>
        <v/>
      </c>
      <c r="F6742" s="6">
        <f>IF(AND(B6742&gt;=10,B6742&lt;=14),sel_ev_daily*sel_dayshare/5,IF(OR(B6742&gt;=22,B6742&lt;=5),sel_ev_daily*(1-sel_dayshare)/8,0))</f>
        <v/>
      </c>
    </row>
    <row r="6743">
      <c r="A6743" s="6" t="inlineStr">
        <is>
          <t>2013-04-07</t>
        </is>
      </c>
      <c r="B6743" s="6" t="n">
        <v>21</v>
      </c>
      <c r="C6743" s="6" t="n">
        <v>0.73891</v>
      </c>
      <c r="D6743" s="6" t="n">
        <v>0.00012</v>
      </c>
      <c r="E6743" s="6">
        <f>C6743*sel_scale</f>
        <v/>
      </c>
      <c r="F6743" s="6">
        <f>IF(AND(B6743&gt;=10,B6743&lt;=14),sel_ev_daily*sel_dayshare/5,IF(OR(B6743&gt;=22,B6743&lt;=5),sel_ev_daily*(1-sel_dayshare)/8,0))</f>
        <v/>
      </c>
    </row>
    <row r="6744">
      <c r="A6744" s="6" t="inlineStr">
        <is>
          <t>2013-04-07</t>
        </is>
      </c>
      <c r="B6744" s="6" t="n">
        <v>22</v>
      </c>
      <c r="C6744" s="6" t="n">
        <v>0.6595800000000001</v>
      </c>
      <c r="D6744" s="6" t="n">
        <v>0.00011</v>
      </c>
      <c r="E6744" s="6">
        <f>C6744*sel_scale</f>
        <v/>
      </c>
      <c r="F6744" s="6">
        <f>IF(AND(B6744&gt;=10,B6744&lt;=14),sel_ev_daily*sel_dayshare/5,IF(OR(B6744&gt;=22,B6744&lt;=5),sel_ev_daily*(1-sel_dayshare)/8,0))</f>
        <v/>
      </c>
    </row>
    <row r="6745">
      <c r="A6745" s="6" t="inlineStr">
        <is>
          <t>2013-04-07</t>
        </is>
      </c>
      <c r="B6745" s="6" t="n">
        <v>23</v>
      </c>
      <c r="C6745" s="6" t="n">
        <v>0.85648</v>
      </c>
      <c r="D6745" s="6" t="n">
        <v>0.00011</v>
      </c>
      <c r="E6745" s="6">
        <f>C6745*sel_scale</f>
        <v/>
      </c>
      <c r="F6745" s="6">
        <f>IF(AND(B6745&gt;=10,B6745&lt;=14),sel_ev_daily*sel_dayshare/5,IF(OR(B6745&gt;=22,B6745&lt;=5),sel_ev_daily*(1-sel_dayshare)/8,0))</f>
        <v/>
      </c>
    </row>
    <row r="6746">
      <c r="A6746" s="6" t="inlineStr">
        <is>
          <t>2013-04-08</t>
        </is>
      </c>
      <c r="B6746" s="6" t="n">
        <v>0</v>
      </c>
      <c r="C6746" s="6" t="n">
        <v>0.83924</v>
      </c>
      <c r="D6746" s="6" t="n">
        <v>8.000000000000001e-05</v>
      </c>
      <c r="E6746" s="6">
        <f>C6746*sel_scale</f>
        <v/>
      </c>
      <c r="F6746" s="6">
        <f>IF(AND(B6746&gt;=10,B6746&lt;=14),sel_ev_daily*sel_dayshare/5,IF(OR(B6746&gt;=22,B6746&lt;=5),sel_ev_daily*(1-sel_dayshare)/8,0))</f>
        <v/>
      </c>
    </row>
    <row r="6747">
      <c r="A6747" s="6" t="inlineStr">
        <is>
          <t>2013-04-08</t>
        </is>
      </c>
      <c r="B6747" s="6" t="n">
        <v>1</v>
      </c>
      <c r="C6747" s="6" t="n">
        <v>0.59171</v>
      </c>
      <c r="D6747" s="6" t="n">
        <v>2e-05</v>
      </c>
      <c r="E6747" s="6">
        <f>C6747*sel_scale</f>
        <v/>
      </c>
      <c r="F6747" s="6">
        <f>IF(AND(B6747&gt;=10,B6747&lt;=14),sel_ev_daily*sel_dayshare/5,IF(OR(B6747&gt;=22,B6747&lt;=5),sel_ev_daily*(1-sel_dayshare)/8,0))</f>
        <v/>
      </c>
    </row>
    <row r="6748">
      <c r="A6748" s="6" t="inlineStr">
        <is>
          <t>2013-04-08</t>
        </is>
      </c>
      <c r="B6748" s="6" t="n">
        <v>2</v>
      </c>
      <c r="C6748" s="6" t="n">
        <v>0.43266</v>
      </c>
      <c r="D6748" s="6" t="n">
        <v>3e-05</v>
      </c>
      <c r="E6748" s="6">
        <f>C6748*sel_scale</f>
        <v/>
      </c>
      <c r="F6748" s="6">
        <f>IF(AND(B6748&gt;=10,B6748&lt;=14),sel_ev_daily*sel_dayshare/5,IF(OR(B6748&gt;=22,B6748&lt;=5),sel_ev_daily*(1-sel_dayshare)/8,0))</f>
        <v/>
      </c>
    </row>
    <row r="6749">
      <c r="A6749" s="6" t="inlineStr">
        <is>
          <t>2013-04-08</t>
        </is>
      </c>
      <c r="B6749" s="6" t="n">
        <v>3</v>
      </c>
      <c r="C6749" s="6" t="n">
        <v>0.39418</v>
      </c>
      <c r="D6749" s="6" t="n">
        <v>2e-05</v>
      </c>
      <c r="E6749" s="6">
        <f>C6749*sel_scale</f>
        <v/>
      </c>
      <c r="F6749" s="6">
        <f>IF(AND(B6749&gt;=10,B6749&lt;=14),sel_ev_daily*sel_dayshare/5,IF(OR(B6749&gt;=22,B6749&lt;=5),sel_ev_daily*(1-sel_dayshare)/8,0))</f>
        <v/>
      </c>
    </row>
    <row r="6750">
      <c r="A6750" s="6" t="inlineStr">
        <is>
          <t>2013-04-08</t>
        </is>
      </c>
      <c r="B6750" s="6" t="n">
        <v>4</v>
      </c>
      <c r="C6750" s="6" t="n">
        <v>0.38135</v>
      </c>
      <c r="D6750" s="6" t="n">
        <v>4e-05</v>
      </c>
      <c r="E6750" s="6">
        <f>C6750*sel_scale</f>
        <v/>
      </c>
      <c r="F6750" s="6">
        <f>IF(AND(B6750&gt;=10,B6750&lt;=14),sel_ev_daily*sel_dayshare/5,IF(OR(B6750&gt;=22,B6750&lt;=5),sel_ev_daily*(1-sel_dayshare)/8,0))</f>
        <v/>
      </c>
    </row>
    <row r="6751">
      <c r="A6751" s="6" t="inlineStr">
        <is>
          <t>2013-04-08</t>
        </is>
      </c>
      <c r="B6751" s="6" t="n">
        <v>5</v>
      </c>
      <c r="C6751" s="6" t="n">
        <v>0.43114</v>
      </c>
      <c r="D6751" s="6" t="n">
        <v>9.000000000000001e-05</v>
      </c>
      <c r="E6751" s="6">
        <f>C6751*sel_scale</f>
        <v/>
      </c>
      <c r="F6751" s="6">
        <f>IF(AND(B6751&gt;=10,B6751&lt;=14),sel_ev_daily*sel_dayshare/5,IF(OR(B6751&gt;=22,B6751&lt;=5),sel_ev_daily*(1-sel_dayshare)/8,0))</f>
        <v/>
      </c>
    </row>
    <row r="6752">
      <c r="A6752" s="6" t="inlineStr">
        <is>
          <t>2013-04-08</t>
        </is>
      </c>
      <c r="B6752" s="6" t="n">
        <v>6</v>
      </c>
      <c r="C6752" s="6" t="n">
        <v>0.66495</v>
      </c>
      <c r="D6752" s="6" t="n">
        <v>0.0081</v>
      </c>
      <c r="E6752" s="6">
        <f>C6752*sel_scale</f>
        <v/>
      </c>
      <c r="F6752" s="6">
        <f>IF(AND(B6752&gt;=10,B6752&lt;=14),sel_ev_daily*sel_dayshare/5,IF(OR(B6752&gt;=22,B6752&lt;=5),sel_ev_daily*(1-sel_dayshare)/8,0))</f>
        <v/>
      </c>
    </row>
    <row r="6753">
      <c r="A6753" s="6" t="inlineStr">
        <is>
          <t>2013-04-08</t>
        </is>
      </c>
      <c r="B6753" s="6" t="n">
        <v>7</v>
      </c>
      <c r="C6753" s="6" t="n">
        <v>0.63856</v>
      </c>
      <c r="D6753" s="6" t="n">
        <v>0.13212</v>
      </c>
      <c r="E6753" s="6">
        <f>C6753*sel_scale</f>
        <v/>
      </c>
      <c r="F6753" s="6">
        <f>IF(AND(B6753&gt;=10,B6753&lt;=14),sel_ev_daily*sel_dayshare/5,IF(OR(B6753&gt;=22,B6753&lt;=5),sel_ev_daily*(1-sel_dayshare)/8,0))</f>
        <v/>
      </c>
    </row>
    <row r="6754">
      <c r="A6754" s="6" t="inlineStr">
        <is>
          <t>2013-04-08</t>
        </is>
      </c>
      <c r="B6754" s="6" t="n">
        <v>8</v>
      </c>
      <c r="C6754" s="6" t="n">
        <v>0.63402</v>
      </c>
      <c r="D6754" s="6" t="n">
        <v>0.32364</v>
      </c>
      <c r="E6754" s="6">
        <f>C6754*sel_scale</f>
        <v/>
      </c>
      <c r="F6754" s="6">
        <f>IF(AND(B6754&gt;=10,B6754&lt;=14),sel_ev_daily*sel_dayshare/5,IF(OR(B6754&gt;=22,B6754&lt;=5),sel_ev_daily*(1-sel_dayshare)/8,0))</f>
        <v/>
      </c>
    </row>
    <row r="6755">
      <c r="A6755" s="6" t="inlineStr">
        <is>
          <t>2013-04-08</t>
        </is>
      </c>
      <c r="B6755" s="6" t="n">
        <v>9</v>
      </c>
      <c r="C6755" s="6" t="n">
        <v>0.56062</v>
      </c>
      <c r="D6755" s="6" t="n">
        <v>0.48671</v>
      </c>
      <c r="E6755" s="6">
        <f>C6755*sel_scale</f>
        <v/>
      </c>
      <c r="F6755" s="6">
        <f>IF(AND(B6755&gt;=10,B6755&lt;=14),sel_ev_daily*sel_dayshare/5,IF(OR(B6755&gt;=22,B6755&lt;=5),sel_ev_daily*(1-sel_dayshare)/8,0))</f>
        <v/>
      </c>
    </row>
    <row r="6756">
      <c r="A6756" s="6" t="inlineStr">
        <is>
          <t>2013-04-08</t>
        </is>
      </c>
      <c r="B6756" s="6" t="n">
        <v>10</v>
      </c>
      <c r="C6756" s="6" t="n">
        <v>0.51957</v>
      </c>
      <c r="D6756" s="6" t="n">
        <v>0.55838</v>
      </c>
      <c r="E6756" s="6">
        <f>C6756*sel_scale</f>
        <v/>
      </c>
      <c r="F6756" s="6">
        <f>IF(AND(B6756&gt;=10,B6756&lt;=14),sel_ev_daily*sel_dayshare/5,IF(OR(B6756&gt;=22,B6756&lt;=5),sel_ev_daily*(1-sel_dayshare)/8,0))</f>
        <v/>
      </c>
    </row>
    <row r="6757">
      <c r="A6757" s="6" t="inlineStr">
        <is>
          <t>2013-04-08</t>
        </is>
      </c>
      <c r="B6757" s="6" t="n">
        <v>11</v>
      </c>
      <c r="C6757" s="6" t="n">
        <v>0.49646</v>
      </c>
      <c r="D6757" s="6" t="n">
        <v>0.53848</v>
      </c>
      <c r="E6757" s="6">
        <f>C6757*sel_scale</f>
        <v/>
      </c>
      <c r="F6757" s="6">
        <f>IF(AND(B6757&gt;=10,B6757&lt;=14),sel_ev_daily*sel_dayshare/5,IF(OR(B6757&gt;=22,B6757&lt;=5),sel_ev_daily*(1-sel_dayshare)/8,0))</f>
        <v/>
      </c>
    </row>
    <row r="6758">
      <c r="A6758" s="6" t="inlineStr">
        <is>
          <t>2013-04-08</t>
        </is>
      </c>
      <c r="B6758" s="6" t="n">
        <v>12</v>
      </c>
      <c r="C6758" s="6" t="n">
        <v>0.5159</v>
      </c>
      <c r="D6758" s="6" t="n">
        <v>0.43921</v>
      </c>
      <c r="E6758" s="6">
        <f>C6758*sel_scale</f>
        <v/>
      </c>
      <c r="F6758" s="6">
        <f>IF(AND(B6758&gt;=10,B6758&lt;=14),sel_ev_daily*sel_dayshare/5,IF(OR(B6758&gt;=22,B6758&lt;=5),sel_ev_daily*(1-sel_dayshare)/8,0))</f>
        <v/>
      </c>
    </row>
    <row r="6759">
      <c r="A6759" s="6" t="inlineStr">
        <is>
          <t>2013-04-08</t>
        </is>
      </c>
      <c r="B6759" s="6" t="n">
        <v>13</v>
      </c>
      <c r="C6759" s="6" t="n">
        <v>0.4784</v>
      </c>
      <c r="D6759" s="6" t="n">
        <v>0.40824</v>
      </c>
      <c r="E6759" s="6">
        <f>C6759*sel_scale</f>
        <v/>
      </c>
      <c r="F6759" s="6">
        <f>IF(AND(B6759&gt;=10,B6759&lt;=14),sel_ev_daily*sel_dayshare/5,IF(OR(B6759&gt;=22,B6759&lt;=5),sel_ev_daily*(1-sel_dayshare)/8,0))</f>
        <v/>
      </c>
    </row>
    <row r="6760">
      <c r="A6760" s="6" t="inlineStr">
        <is>
          <t>2013-04-08</t>
        </is>
      </c>
      <c r="B6760" s="6" t="n">
        <v>14</v>
      </c>
      <c r="C6760" s="6" t="n">
        <v>0.46692</v>
      </c>
      <c r="D6760" s="6" t="n">
        <v>0.41506</v>
      </c>
      <c r="E6760" s="6">
        <f>C6760*sel_scale</f>
        <v/>
      </c>
      <c r="F6760" s="6">
        <f>IF(AND(B6760&gt;=10,B6760&lt;=14),sel_ev_daily*sel_dayshare/5,IF(OR(B6760&gt;=22,B6760&lt;=5),sel_ev_daily*(1-sel_dayshare)/8,0))</f>
        <v/>
      </c>
    </row>
    <row r="6761">
      <c r="A6761" s="6" t="inlineStr">
        <is>
          <t>2013-04-08</t>
        </is>
      </c>
      <c r="B6761" s="6" t="n">
        <v>15</v>
      </c>
      <c r="C6761" s="6" t="n">
        <v>0.48174</v>
      </c>
      <c r="D6761" s="6" t="n">
        <v>0.24208</v>
      </c>
      <c r="E6761" s="6">
        <f>C6761*sel_scale</f>
        <v/>
      </c>
      <c r="F6761" s="6">
        <f>IF(AND(B6761&gt;=10,B6761&lt;=14),sel_ev_daily*sel_dayshare/5,IF(OR(B6761&gt;=22,B6761&lt;=5),sel_ev_daily*(1-sel_dayshare)/8,0))</f>
        <v/>
      </c>
    </row>
    <row r="6762">
      <c r="A6762" s="6" t="inlineStr">
        <is>
          <t>2013-04-08</t>
        </is>
      </c>
      <c r="B6762" s="6" t="n">
        <v>16</v>
      </c>
      <c r="C6762" s="6" t="n">
        <v>0.57638</v>
      </c>
      <c r="D6762" s="6" t="n">
        <v>0.08228000000000001</v>
      </c>
      <c r="E6762" s="6">
        <f>C6762*sel_scale</f>
        <v/>
      </c>
      <c r="F6762" s="6">
        <f>IF(AND(B6762&gt;=10,B6762&lt;=14),sel_ev_daily*sel_dayshare/5,IF(OR(B6762&gt;=22,B6762&lt;=5),sel_ev_daily*(1-sel_dayshare)/8,0))</f>
        <v/>
      </c>
    </row>
    <row r="6763">
      <c r="A6763" s="6" t="inlineStr">
        <is>
          <t>2013-04-08</t>
        </is>
      </c>
      <c r="B6763" s="6" t="n">
        <v>17</v>
      </c>
      <c r="C6763" s="6" t="n">
        <v>0.85303</v>
      </c>
      <c r="D6763" s="6" t="n">
        <v>0.00453</v>
      </c>
      <c r="E6763" s="6">
        <f>C6763*sel_scale</f>
        <v/>
      </c>
      <c r="F6763" s="6">
        <f>IF(AND(B6763&gt;=10,B6763&lt;=14),sel_ev_daily*sel_dayshare/5,IF(OR(B6763&gt;=22,B6763&lt;=5),sel_ev_daily*(1-sel_dayshare)/8,0))</f>
        <v/>
      </c>
    </row>
    <row r="6764">
      <c r="A6764" s="6" t="inlineStr">
        <is>
          <t>2013-04-08</t>
        </is>
      </c>
      <c r="B6764" s="6" t="n">
        <v>18</v>
      </c>
      <c r="C6764" s="6" t="n">
        <v>0.98273</v>
      </c>
      <c r="D6764" s="6" t="n">
        <v>5e-05</v>
      </c>
      <c r="E6764" s="6">
        <f>C6764*sel_scale</f>
        <v/>
      </c>
      <c r="F6764" s="6">
        <f>IF(AND(B6764&gt;=10,B6764&lt;=14),sel_ev_daily*sel_dayshare/5,IF(OR(B6764&gt;=22,B6764&lt;=5),sel_ev_daily*(1-sel_dayshare)/8,0))</f>
        <v/>
      </c>
    </row>
    <row r="6765">
      <c r="A6765" s="6" t="inlineStr">
        <is>
          <t>2013-04-08</t>
        </is>
      </c>
      <c r="B6765" s="6" t="n">
        <v>19</v>
      </c>
      <c r="C6765" s="6" t="n">
        <v>0.85658</v>
      </c>
      <c r="D6765" s="6" t="n">
        <v>0.0001</v>
      </c>
      <c r="E6765" s="6">
        <f>C6765*sel_scale</f>
        <v/>
      </c>
      <c r="F6765" s="6">
        <f>IF(AND(B6765&gt;=10,B6765&lt;=14),sel_ev_daily*sel_dayshare/5,IF(OR(B6765&gt;=22,B6765&lt;=5),sel_ev_daily*(1-sel_dayshare)/8,0))</f>
        <v/>
      </c>
    </row>
    <row r="6766">
      <c r="A6766" s="6" t="inlineStr">
        <is>
          <t>2013-04-08</t>
        </is>
      </c>
      <c r="B6766" s="6" t="n">
        <v>20</v>
      </c>
      <c r="C6766" s="6" t="n">
        <v>0.79733</v>
      </c>
      <c r="D6766" s="6" t="n">
        <v>0.00017</v>
      </c>
      <c r="E6766" s="6">
        <f>C6766*sel_scale</f>
        <v/>
      </c>
      <c r="F6766" s="6">
        <f>IF(AND(B6766&gt;=10,B6766&lt;=14),sel_ev_daily*sel_dayshare/5,IF(OR(B6766&gt;=22,B6766&lt;=5),sel_ev_daily*(1-sel_dayshare)/8,0))</f>
        <v/>
      </c>
    </row>
    <row r="6767">
      <c r="A6767" s="6" t="inlineStr">
        <is>
          <t>2013-04-08</t>
        </is>
      </c>
      <c r="B6767" s="6" t="n">
        <v>21</v>
      </c>
      <c r="C6767" s="6" t="n">
        <v>0.72597</v>
      </c>
      <c r="D6767" s="6" t="n">
        <v>0.0001</v>
      </c>
      <c r="E6767" s="6">
        <f>C6767*sel_scale</f>
        <v/>
      </c>
      <c r="F6767" s="6">
        <f>IF(AND(B6767&gt;=10,B6767&lt;=14),sel_ev_daily*sel_dayshare/5,IF(OR(B6767&gt;=22,B6767&lt;=5),sel_ev_daily*(1-sel_dayshare)/8,0))</f>
        <v/>
      </c>
    </row>
    <row r="6768">
      <c r="A6768" s="6" t="inlineStr">
        <is>
          <t>2013-04-08</t>
        </is>
      </c>
      <c r="B6768" s="6" t="n">
        <v>22</v>
      </c>
      <c r="C6768" s="6" t="n">
        <v>0.73987</v>
      </c>
      <c r="D6768" s="6" t="n">
        <v>0.00013</v>
      </c>
      <c r="E6768" s="6">
        <f>C6768*sel_scale</f>
        <v/>
      </c>
      <c r="F6768" s="6">
        <f>IF(AND(B6768&gt;=10,B6768&lt;=14),sel_ev_daily*sel_dayshare/5,IF(OR(B6768&gt;=22,B6768&lt;=5),sel_ev_daily*(1-sel_dayshare)/8,0))</f>
        <v/>
      </c>
    </row>
    <row r="6769">
      <c r="A6769" s="6" t="inlineStr">
        <is>
          <t>2013-04-08</t>
        </is>
      </c>
      <c r="B6769" s="6" t="n">
        <v>23</v>
      </c>
      <c r="C6769" s="6" t="n">
        <v>0.83884</v>
      </c>
      <c r="D6769" s="6" t="n">
        <v>6.999999999999999e-05</v>
      </c>
      <c r="E6769" s="6">
        <f>C6769*sel_scale</f>
        <v/>
      </c>
      <c r="F6769" s="6">
        <f>IF(AND(B6769&gt;=10,B6769&lt;=14),sel_ev_daily*sel_dayshare/5,IF(OR(B6769&gt;=22,B6769&lt;=5),sel_ev_daily*(1-sel_dayshare)/8,0))</f>
        <v/>
      </c>
    </row>
    <row r="6770">
      <c r="A6770" s="6" t="inlineStr">
        <is>
          <t>2013-04-09</t>
        </is>
      </c>
      <c r="B6770" s="6" t="n">
        <v>0</v>
      </c>
      <c r="C6770" s="6" t="n">
        <v>0.90051</v>
      </c>
      <c r="D6770" s="6" t="n">
        <v>8.000000000000001e-05</v>
      </c>
      <c r="E6770" s="6">
        <f>C6770*sel_scale</f>
        <v/>
      </c>
      <c r="F6770" s="6">
        <f>IF(AND(B6770&gt;=10,B6770&lt;=14),sel_ev_daily*sel_dayshare/5,IF(OR(B6770&gt;=22,B6770&lt;=5),sel_ev_daily*(1-sel_dayshare)/8,0))</f>
        <v/>
      </c>
    </row>
    <row r="6771">
      <c r="A6771" s="6" t="inlineStr">
        <is>
          <t>2013-04-09</t>
        </is>
      </c>
      <c r="B6771" s="6" t="n">
        <v>1</v>
      </c>
      <c r="C6771" s="6" t="n">
        <v>0.5944</v>
      </c>
      <c r="D6771" s="6" t="n">
        <v>9.000000000000001e-05</v>
      </c>
      <c r="E6771" s="6">
        <f>C6771*sel_scale</f>
        <v/>
      </c>
      <c r="F6771" s="6">
        <f>IF(AND(B6771&gt;=10,B6771&lt;=14),sel_ev_daily*sel_dayshare/5,IF(OR(B6771&gt;=22,B6771&lt;=5),sel_ev_daily*(1-sel_dayshare)/8,0))</f>
        <v/>
      </c>
    </row>
    <row r="6772">
      <c r="A6772" s="6" t="inlineStr">
        <is>
          <t>2013-04-09</t>
        </is>
      </c>
      <c r="B6772" s="6" t="n">
        <v>2</v>
      </c>
      <c r="C6772" s="6" t="n">
        <v>0.40195</v>
      </c>
      <c r="D6772" s="6" t="n">
        <v>4e-05</v>
      </c>
      <c r="E6772" s="6">
        <f>C6772*sel_scale</f>
        <v/>
      </c>
      <c r="F6772" s="6">
        <f>IF(AND(B6772&gt;=10,B6772&lt;=14),sel_ev_daily*sel_dayshare/5,IF(OR(B6772&gt;=22,B6772&lt;=5),sel_ev_daily*(1-sel_dayshare)/8,0))</f>
        <v/>
      </c>
    </row>
    <row r="6773">
      <c r="A6773" s="6" t="inlineStr">
        <is>
          <t>2013-04-09</t>
        </is>
      </c>
      <c r="B6773" s="6" t="n">
        <v>3</v>
      </c>
      <c r="C6773" s="6" t="n">
        <v>0.36921</v>
      </c>
      <c r="D6773" s="6" t="n">
        <v>6e-05</v>
      </c>
      <c r="E6773" s="6">
        <f>C6773*sel_scale</f>
        <v/>
      </c>
      <c r="F6773" s="6">
        <f>IF(AND(B6773&gt;=10,B6773&lt;=14),sel_ev_daily*sel_dayshare/5,IF(OR(B6773&gt;=22,B6773&lt;=5),sel_ev_daily*(1-sel_dayshare)/8,0))</f>
        <v/>
      </c>
    </row>
    <row r="6774">
      <c r="A6774" s="6" t="inlineStr">
        <is>
          <t>2013-04-09</t>
        </is>
      </c>
      <c r="B6774" s="6" t="n">
        <v>4</v>
      </c>
      <c r="C6774" s="6" t="n">
        <v>0.40312</v>
      </c>
      <c r="D6774" s="6" t="n">
        <v>6.999999999999999e-05</v>
      </c>
      <c r="E6774" s="6">
        <f>C6774*sel_scale</f>
        <v/>
      </c>
      <c r="F6774" s="6">
        <f>IF(AND(B6774&gt;=10,B6774&lt;=14),sel_ev_daily*sel_dayshare/5,IF(OR(B6774&gt;=22,B6774&lt;=5),sel_ev_daily*(1-sel_dayshare)/8,0))</f>
        <v/>
      </c>
    </row>
    <row r="6775">
      <c r="A6775" s="6" t="inlineStr">
        <is>
          <t>2013-04-09</t>
        </is>
      </c>
      <c r="B6775" s="6" t="n">
        <v>5</v>
      </c>
      <c r="C6775" s="6" t="n">
        <v>0.42689</v>
      </c>
      <c r="D6775" s="6" t="n">
        <v>6e-05</v>
      </c>
      <c r="E6775" s="6">
        <f>C6775*sel_scale</f>
        <v/>
      </c>
      <c r="F6775" s="6">
        <f>IF(AND(B6775&gt;=10,B6775&lt;=14),sel_ev_daily*sel_dayshare/5,IF(OR(B6775&gt;=22,B6775&lt;=5),sel_ev_daily*(1-sel_dayshare)/8,0))</f>
        <v/>
      </c>
    </row>
    <row r="6776">
      <c r="A6776" s="6" t="inlineStr">
        <is>
          <t>2013-04-09</t>
        </is>
      </c>
      <c r="B6776" s="6" t="n">
        <v>6</v>
      </c>
      <c r="C6776" s="6" t="n">
        <v>0.643</v>
      </c>
      <c r="D6776" s="6" t="n">
        <v>0.00301</v>
      </c>
      <c r="E6776" s="6">
        <f>C6776*sel_scale</f>
        <v/>
      </c>
      <c r="F6776" s="6">
        <f>IF(AND(B6776&gt;=10,B6776&lt;=14),sel_ev_daily*sel_dayshare/5,IF(OR(B6776&gt;=22,B6776&lt;=5),sel_ev_daily*(1-sel_dayshare)/8,0))</f>
        <v/>
      </c>
    </row>
    <row r="6777">
      <c r="A6777" s="6" t="inlineStr">
        <is>
          <t>2013-04-09</t>
        </is>
      </c>
      <c r="B6777" s="6" t="n">
        <v>7</v>
      </c>
      <c r="C6777" s="6" t="n">
        <v>0.64657</v>
      </c>
      <c r="D6777" s="6" t="n">
        <v>0.05341</v>
      </c>
      <c r="E6777" s="6">
        <f>C6777*sel_scale</f>
        <v/>
      </c>
      <c r="F6777" s="6">
        <f>IF(AND(B6777&gt;=10,B6777&lt;=14),sel_ev_daily*sel_dayshare/5,IF(OR(B6777&gt;=22,B6777&lt;=5),sel_ev_daily*(1-sel_dayshare)/8,0))</f>
        <v/>
      </c>
    </row>
    <row r="6778">
      <c r="A6778" s="6" t="inlineStr">
        <is>
          <t>2013-04-09</t>
        </is>
      </c>
      <c r="B6778" s="6" t="n">
        <v>8</v>
      </c>
      <c r="C6778" s="6" t="n">
        <v>0.62068</v>
      </c>
      <c r="D6778" s="6" t="n">
        <v>0.2344</v>
      </c>
      <c r="E6778" s="6">
        <f>C6778*sel_scale</f>
        <v/>
      </c>
      <c r="F6778" s="6">
        <f>IF(AND(B6778&gt;=10,B6778&lt;=14),sel_ev_daily*sel_dayshare/5,IF(OR(B6778&gt;=22,B6778&lt;=5),sel_ev_daily*(1-sel_dayshare)/8,0))</f>
        <v/>
      </c>
    </row>
    <row r="6779">
      <c r="A6779" s="6" t="inlineStr">
        <is>
          <t>2013-04-09</t>
        </is>
      </c>
      <c r="B6779" s="6" t="n">
        <v>9</v>
      </c>
      <c r="C6779" s="6" t="n">
        <v>0.58953</v>
      </c>
      <c r="D6779" s="6" t="n">
        <v>0.36459</v>
      </c>
      <c r="E6779" s="6">
        <f>C6779*sel_scale</f>
        <v/>
      </c>
      <c r="F6779" s="6">
        <f>IF(AND(B6779&gt;=10,B6779&lt;=14),sel_ev_daily*sel_dayshare/5,IF(OR(B6779&gt;=22,B6779&lt;=5),sel_ev_daily*(1-sel_dayshare)/8,0))</f>
        <v/>
      </c>
    </row>
    <row r="6780">
      <c r="A6780" s="6" t="inlineStr">
        <is>
          <t>2013-04-09</t>
        </is>
      </c>
      <c r="B6780" s="6" t="n">
        <v>10</v>
      </c>
      <c r="C6780" s="6" t="n">
        <v>0.52912</v>
      </c>
      <c r="D6780" s="6" t="n">
        <v>0.43362</v>
      </c>
      <c r="E6780" s="6">
        <f>C6780*sel_scale</f>
        <v/>
      </c>
      <c r="F6780" s="6">
        <f>IF(AND(B6780&gt;=10,B6780&lt;=14),sel_ev_daily*sel_dayshare/5,IF(OR(B6780&gt;=22,B6780&lt;=5),sel_ev_daily*(1-sel_dayshare)/8,0))</f>
        <v/>
      </c>
    </row>
    <row r="6781">
      <c r="A6781" s="6" t="inlineStr">
        <is>
          <t>2013-04-09</t>
        </is>
      </c>
      <c r="B6781" s="6" t="n">
        <v>11</v>
      </c>
      <c r="C6781" s="6" t="n">
        <v>0.52894</v>
      </c>
      <c r="D6781" s="6" t="n">
        <v>0.36766</v>
      </c>
      <c r="E6781" s="6">
        <f>C6781*sel_scale</f>
        <v/>
      </c>
      <c r="F6781" s="6">
        <f>IF(AND(B6781&gt;=10,B6781&lt;=14),sel_ev_daily*sel_dayshare/5,IF(OR(B6781&gt;=22,B6781&lt;=5),sel_ev_daily*(1-sel_dayshare)/8,0))</f>
        <v/>
      </c>
    </row>
    <row r="6782">
      <c r="A6782" s="6" t="inlineStr">
        <is>
          <t>2013-04-09</t>
        </is>
      </c>
      <c r="B6782" s="6" t="n">
        <v>12</v>
      </c>
      <c r="C6782" s="6" t="n">
        <v>0.53225</v>
      </c>
      <c r="D6782" s="6" t="n">
        <v>0.2789</v>
      </c>
      <c r="E6782" s="6">
        <f>C6782*sel_scale</f>
        <v/>
      </c>
      <c r="F6782" s="6">
        <f>IF(AND(B6782&gt;=10,B6782&lt;=14),sel_ev_daily*sel_dayshare/5,IF(OR(B6782&gt;=22,B6782&lt;=5),sel_ev_daily*(1-sel_dayshare)/8,0))</f>
        <v/>
      </c>
    </row>
    <row r="6783">
      <c r="A6783" s="6" t="inlineStr">
        <is>
          <t>2013-04-09</t>
        </is>
      </c>
      <c r="B6783" s="6" t="n">
        <v>13</v>
      </c>
      <c r="C6783" s="6" t="n">
        <v>0.54099</v>
      </c>
      <c r="D6783" s="6" t="n">
        <v>0.22364</v>
      </c>
      <c r="E6783" s="6">
        <f>C6783*sel_scale</f>
        <v/>
      </c>
      <c r="F6783" s="6">
        <f>IF(AND(B6783&gt;=10,B6783&lt;=14),sel_ev_daily*sel_dayshare/5,IF(OR(B6783&gt;=22,B6783&lt;=5),sel_ev_daily*(1-sel_dayshare)/8,0))</f>
        <v/>
      </c>
    </row>
    <row r="6784">
      <c r="A6784" s="6" t="inlineStr">
        <is>
          <t>2013-04-09</t>
        </is>
      </c>
      <c r="B6784" s="6" t="n">
        <v>14</v>
      </c>
      <c r="C6784" s="6" t="n">
        <v>0.47113</v>
      </c>
      <c r="D6784" s="6" t="n">
        <v>0.24633</v>
      </c>
      <c r="E6784" s="6">
        <f>C6784*sel_scale</f>
        <v/>
      </c>
      <c r="F6784" s="6">
        <f>IF(AND(B6784&gt;=10,B6784&lt;=14),sel_ev_daily*sel_dayshare/5,IF(OR(B6784&gt;=22,B6784&lt;=5),sel_ev_daily*(1-sel_dayshare)/8,0))</f>
        <v/>
      </c>
    </row>
    <row r="6785">
      <c r="A6785" s="6" t="inlineStr">
        <is>
          <t>2013-04-09</t>
        </is>
      </c>
      <c r="B6785" s="6" t="n">
        <v>15</v>
      </c>
      <c r="C6785" s="6" t="n">
        <v>0.47239</v>
      </c>
      <c r="D6785" s="6" t="n">
        <v>0.15421</v>
      </c>
      <c r="E6785" s="6">
        <f>C6785*sel_scale</f>
        <v/>
      </c>
      <c r="F6785" s="6">
        <f>IF(AND(B6785&gt;=10,B6785&lt;=14),sel_ev_daily*sel_dayshare/5,IF(OR(B6785&gt;=22,B6785&lt;=5),sel_ev_daily*(1-sel_dayshare)/8,0))</f>
        <v/>
      </c>
    </row>
    <row r="6786">
      <c r="A6786" s="6" t="inlineStr">
        <is>
          <t>2013-04-09</t>
        </is>
      </c>
      <c r="B6786" s="6" t="n">
        <v>16</v>
      </c>
      <c r="C6786" s="6" t="n">
        <v>0.56371</v>
      </c>
      <c r="D6786" s="6" t="n">
        <v>0.06548</v>
      </c>
      <c r="E6786" s="6">
        <f>C6786*sel_scale</f>
        <v/>
      </c>
      <c r="F6786" s="6">
        <f>IF(AND(B6786&gt;=10,B6786&lt;=14),sel_ev_daily*sel_dayshare/5,IF(OR(B6786&gt;=22,B6786&lt;=5),sel_ev_daily*(1-sel_dayshare)/8,0))</f>
        <v/>
      </c>
    </row>
    <row r="6787">
      <c r="A6787" s="6" t="inlineStr">
        <is>
          <t>2013-04-09</t>
        </is>
      </c>
      <c r="B6787" s="6" t="n">
        <v>17</v>
      </c>
      <c r="C6787" s="6" t="n">
        <v>0.80642</v>
      </c>
      <c r="D6787" s="6" t="n">
        <v>0.00444</v>
      </c>
      <c r="E6787" s="6">
        <f>C6787*sel_scale</f>
        <v/>
      </c>
      <c r="F6787" s="6">
        <f>IF(AND(B6787&gt;=10,B6787&lt;=14),sel_ev_daily*sel_dayshare/5,IF(OR(B6787&gt;=22,B6787&lt;=5),sel_ev_daily*(1-sel_dayshare)/8,0))</f>
        <v/>
      </c>
    </row>
    <row r="6788">
      <c r="A6788" s="6" t="inlineStr">
        <is>
          <t>2013-04-09</t>
        </is>
      </c>
      <c r="B6788" s="6" t="n">
        <v>18</v>
      </c>
      <c r="C6788" s="6" t="n">
        <v>0.94653</v>
      </c>
      <c r="D6788" s="6" t="n">
        <v>0.00011</v>
      </c>
      <c r="E6788" s="6">
        <f>C6788*sel_scale</f>
        <v/>
      </c>
      <c r="F6788" s="6">
        <f>IF(AND(B6788&gt;=10,B6788&lt;=14),sel_ev_daily*sel_dayshare/5,IF(OR(B6788&gt;=22,B6788&lt;=5),sel_ev_daily*(1-sel_dayshare)/8,0))</f>
        <v/>
      </c>
    </row>
    <row r="6789">
      <c r="A6789" s="6" t="inlineStr">
        <is>
          <t>2013-04-09</t>
        </is>
      </c>
      <c r="B6789" s="6" t="n">
        <v>19</v>
      </c>
      <c r="C6789" s="6" t="n">
        <v>0.81732</v>
      </c>
      <c r="D6789" s="6" t="n">
        <v>9.000000000000001e-05</v>
      </c>
      <c r="E6789" s="6">
        <f>C6789*sel_scale</f>
        <v/>
      </c>
      <c r="F6789" s="6">
        <f>IF(AND(B6789&gt;=10,B6789&lt;=14),sel_ev_daily*sel_dayshare/5,IF(OR(B6789&gt;=22,B6789&lt;=5),sel_ev_daily*(1-sel_dayshare)/8,0))</f>
        <v/>
      </c>
    </row>
    <row r="6790">
      <c r="A6790" s="6" t="inlineStr">
        <is>
          <t>2013-04-09</t>
        </is>
      </c>
      <c r="B6790" s="6" t="n">
        <v>20</v>
      </c>
      <c r="C6790" s="6" t="n">
        <v>0.77401</v>
      </c>
      <c r="D6790" s="6" t="n">
        <v>0.00014</v>
      </c>
      <c r="E6790" s="6">
        <f>C6790*sel_scale</f>
        <v/>
      </c>
      <c r="F6790" s="6">
        <f>IF(AND(B6790&gt;=10,B6790&lt;=14),sel_ev_daily*sel_dayshare/5,IF(OR(B6790&gt;=22,B6790&lt;=5),sel_ev_daily*(1-sel_dayshare)/8,0))</f>
        <v/>
      </c>
    </row>
    <row r="6791">
      <c r="A6791" s="6" t="inlineStr">
        <is>
          <t>2013-04-09</t>
        </is>
      </c>
      <c r="B6791" s="6" t="n">
        <v>21</v>
      </c>
      <c r="C6791" s="6" t="n">
        <v>0.71307</v>
      </c>
      <c r="D6791" s="6" t="n">
        <v>0.00011</v>
      </c>
      <c r="E6791" s="6">
        <f>C6791*sel_scale</f>
        <v/>
      </c>
      <c r="F6791" s="6">
        <f>IF(AND(B6791&gt;=10,B6791&lt;=14),sel_ev_daily*sel_dayshare/5,IF(OR(B6791&gt;=22,B6791&lt;=5),sel_ev_daily*(1-sel_dayshare)/8,0))</f>
        <v/>
      </c>
    </row>
    <row r="6792">
      <c r="A6792" s="6" t="inlineStr">
        <is>
          <t>2013-04-09</t>
        </is>
      </c>
      <c r="B6792" s="6" t="n">
        <v>22</v>
      </c>
      <c r="C6792" s="6" t="n">
        <v>0.7153</v>
      </c>
      <c r="D6792" s="6" t="n">
        <v>0.00012</v>
      </c>
      <c r="E6792" s="6">
        <f>C6792*sel_scale</f>
        <v/>
      </c>
      <c r="F6792" s="6">
        <f>IF(AND(B6792&gt;=10,B6792&lt;=14),sel_ev_daily*sel_dayshare/5,IF(OR(B6792&gt;=22,B6792&lt;=5),sel_ev_daily*(1-sel_dayshare)/8,0))</f>
        <v/>
      </c>
    </row>
    <row r="6793">
      <c r="A6793" s="6" t="inlineStr">
        <is>
          <t>2013-04-09</t>
        </is>
      </c>
      <c r="B6793" s="6" t="n">
        <v>23</v>
      </c>
      <c r="C6793" s="6" t="n">
        <v>0.87761</v>
      </c>
      <c r="D6793" s="6" t="n">
        <v>6.999999999999999e-05</v>
      </c>
      <c r="E6793" s="6">
        <f>C6793*sel_scale</f>
        <v/>
      </c>
      <c r="F6793" s="6">
        <f>IF(AND(B6793&gt;=10,B6793&lt;=14),sel_ev_daily*sel_dayshare/5,IF(OR(B6793&gt;=22,B6793&lt;=5),sel_ev_daily*(1-sel_dayshare)/8,0))</f>
        <v/>
      </c>
    </row>
    <row r="6794">
      <c r="A6794" s="6" t="inlineStr">
        <is>
          <t>2013-04-10</t>
        </is>
      </c>
      <c r="B6794" s="6" t="n">
        <v>0</v>
      </c>
      <c r="C6794" s="6" t="n">
        <v>0.95436</v>
      </c>
      <c r="D6794" s="6" t="n">
        <v>6e-05</v>
      </c>
      <c r="E6794" s="6">
        <f>C6794*sel_scale</f>
        <v/>
      </c>
      <c r="F6794" s="6">
        <f>IF(AND(B6794&gt;=10,B6794&lt;=14),sel_ev_daily*sel_dayshare/5,IF(OR(B6794&gt;=22,B6794&lt;=5),sel_ev_daily*(1-sel_dayshare)/8,0))</f>
        <v/>
      </c>
    </row>
    <row r="6795">
      <c r="A6795" s="6" t="inlineStr">
        <is>
          <t>2013-04-10</t>
        </is>
      </c>
      <c r="B6795" s="6" t="n">
        <v>1</v>
      </c>
      <c r="C6795" s="6" t="n">
        <v>0.65612</v>
      </c>
      <c r="D6795" s="6" t="n">
        <v>6.999999999999999e-05</v>
      </c>
      <c r="E6795" s="6">
        <f>C6795*sel_scale</f>
        <v/>
      </c>
      <c r="F6795" s="6">
        <f>IF(AND(B6795&gt;=10,B6795&lt;=14),sel_ev_daily*sel_dayshare/5,IF(OR(B6795&gt;=22,B6795&lt;=5),sel_ev_daily*(1-sel_dayshare)/8,0))</f>
        <v/>
      </c>
    </row>
    <row r="6796">
      <c r="A6796" s="6" t="inlineStr">
        <is>
          <t>2013-04-10</t>
        </is>
      </c>
      <c r="B6796" s="6" t="n">
        <v>2</v>
      </c>
      <c r="C6796" s="6" t="n">
        <v>0.45517</v>
      </c>
      <c r="D6796" s="6" t="n">
        <v>5e-05</v>
      </c>
      <c r="E6796" s="6">
        <f>C6796*sel_scale</f>
        <v/>
      </c>
      <c r="F6796" s="6">
        <f>IF(AND(B6796&gt;=10,B6796&lt;=14),sel_ev_daily*sel_dayshare/5,IF(OR(B6796&gt;=22,B6796&lt;=5),sel_ev_daily*(1-sel_dayshare)/8,0))</f>
        <v/>
      </c>
    </row>
    <row r="6797">
      <c r="A6797" s="6" t="inlineStr">
        <is>
          <t>2013-04-10</t>
        </is>
      </c>
      <c r="B6797" s="6" t="n">
        <v>3</v>
      </c>
      <c r="C6797" s="6" t="n">
        <v>0.37308</v>
      </c>
      <c r="D6797" s="6" t="n">
        <v>4e-05</v>
      </c>
      <c r="E6797" s="6">
        <f>C6797*sel_scale</f>
        <v/>
      </c>
      <c r="F6797" s="6">
        <f>IF(AND(B6797&gt;=10,B6797&lt;=14),sel_ev_daily*sel_dayshare/5,IF(OR(B6797&gt;=22,B6797&lt;=5),sel_ev_daily*(1-sel_dayshare)/8,0))</f>
        <v/>
      </c>
    </row>
    <row r="6798">
      <c r="A6798" s="6" t="inlineStr">
        <is>
          <t>2013-04-10</t>
        </is>
      </c>
      <c r="B6798" s="6" t="n">
        <v>4</v>
      </c>
      <c r="C6798" s="6" t="n">
        <v>0.3777</v>
      </c>
      <c r="D6798" s="6" t="n">
        <v>0.00011</v>
      </c>
      <c r="E6798" s="6">
        <f>C6798*sel_scale</f>
        <v/>
      </c>
      <c r="F6798" s="6">
        <f>IF(AND(B6798&gt;=10,B6798&lt;=14),sel_ev_daily*sel_dayshare/5,IF(OR(B6798&gt;=22,B6798&lt;=5),sel_ev_daily*(1-sel_dayshare)/8,0))</f>
        <v/>
      </c>
    </row>
    <row r="6799">
      <c r="A6799" s="6" t="inlineStr">
        <is>
          <t>2013-04-10</t>
        </is>
      </c>
      <c r="B6799" s="6" t="n">
        <v>5</v>
      </c>
      <c r="C6799" s="6" t="n">
        <v>0.41667</v>
      </c>
      <c r="D6799" s="6" t="n">
        <v>1e-05</v>
      </c>
      <c r="E6799" s="6">
        <f>C6799*sel_scale</f>
        <v/>
      </c>
      <c r="F6799" s="6">
        <f>IF(AND(B6799&gt;=10,B6799&lt;=14),sel_ev_daily*sel_dayshare/5,IF(OR(B6799&gt;=22,B6799&lt;=5),sel_ev_daily*(1-sel_dayshare)/8,0))</f>
        <v/>
      </c>
    </row>
    <row r="6800">
      <c r="A6800" s="6" t="inlineStr">
        <is>
          <t>2013-04-10</t>
        </is>
      </c>
      <c r="B6800" s="6" t="n">
        <v>6</v>
      </c>
      <c r="C6800" s="6" t="n">
        <v>0.68567</v>
      </c>
      <c r="D6800" s="6" t="n">
        <v>0.01086</v>
      </c>
      <c r="E6800" s="6">
        <f>C6800*sel_scale</f>
        <v/>
      </c>
      <c r="F6800" s="6">
        <f>IF(AND(B6800&gt;=10,B6800&lt;=14),sel_ev_daily*sel_dayshare/5,IF(OR(B6800&gt;=22,B6800&lt;=5),sel_ev_daily*(1-sel_dayshare)/8,0))</f>
        <v/>
      </c>
    </row>
    <row r="6801">
      <c r="A6801" s="6" t="inlineStr">
        <is>
          <t>2013-04-10</t>
        </is>
      </c>
      <c r="B6801" s="6" t="n">
        <v>7</v>
      </c>
      <c r="C6801" s="6" t="n">
        <v>0.62458</v>
      </c>
      <c r="D6801" s="6" t="n">
        <v>0.1368</v>
      </c>
      <c r="E6801" s="6">
        <f>C6801*sel_scale</f>
        <v/>
      </c>
      <c r="F6801" s="6">
        <f>IF(AND(B6801&gt;=10,B6801&lt;=14),sel_ev_daily*sel_dayshare/5,IF(OR(B6801&gt;=22,B6801&lt;=5),sel_ev_daily*(1-sel_dayshare)/8,0))</f>
        <v/>
      </c>
    </row>
    <row r="6802">
      <c r="A6802" s="6" t="inlineStr">
        <is>
          <t>2013-04-10</t>
        </is>
      </c>
      <c r="B6802" s="6" t="n">
        <v>8</v>
      </c>
      <c r="C6802" s="6" t="n">
        <v>0.55165</v>
      </c>
      <c r="D6802" s="6" t="n">
        <v>0.32939</v>
      </c>
      <c r="E6802" s="6">
        <f>C6802*sel_scale</f>
        <v/>
      </c>
      <c r="F6802" s="6">
        <f>IF(AND(B6802&gt;=10,B6802&lt;=14),sel_ev_daily*sel_dayshare/5,IF(OR(B6802&gt;=22,B6802&lt;=5),sel_ev_daily*(1-sel_dayshare)/8,0))</f>
        <v/>
      </c>
    </row>
    <row r="6803">
      <c r="A6803" s="6" t="inlineStr">
        <is>
          <t>2013-04-10</t>
        </is>
      </c>
      <c r="B6803" s="6" t="n">
        <v>9</v>
      </c>
      <c r="C6803" s="6" t="n">
        <v>0.55701</v>
      </c>
      <c r="D6803" s="6" t="n">
        <v>0.49086</v>
      </c>
      <c r="E6803" s="6">
        <f>C6803*sel_scale</f>
        <v/>
      </c>
      <c r="F6803" s="6">
        <f>IF(AND(B6803&gt;=10,B6803&lt;=14),sel_ev_daily*sel_dayshare/5,IF(OR(B6803&gt;=22,B6803&lt;=5),sel_ev_daily*(1-sel_dayshare)/8,0))</f>
        <v/>
      </c>
    </row>
    <row r="6804">
      <c r="A6804" s="6" t="inlineStr">
        <is>
          <t>2013-04-10</t>
        </is>
      </c>
      <c r="B6804" s="6" t="n">
        <v>10</v>
      </c>
      <c r="C6804" s="6" t="n">
        <v>0.51127</v>
      </c>
      <c r="D6804" s="6" t="n">
        <v>0.57099</v>
      </c>
      <c r="E6804" s="6">
        <f>C6804*sel_scale</f>
        <v/>
      </c>
      <c r="F6804" s="6">
        <f>IF(AND(B6804&gt;=10,B6804&lt;=14),sel_ev_daily*sel_dayshare/5,IF(OR(B6804&gt;=22,B6804&lt;=5),sel_ev_daily*(1-sel_dayshare)/8,0))</f>
        <v/>
      </c>
    </row>
    <row r="6805">
      <c r="A6805" s="6" t="inlineStr">
        <is>
          <t>2013-04-10</t>
        </is>
      </c>
      <c r="B6805" s="6" t="n">
        <v>11</v>
      </c>
      <c r="C6805" s="6" t="n">
        <v>0.50025</v>
      </c>
      <c r="D6805" s="6" t="n">
        <v>0.59487</v>
      </c>
      <c r="E6805" s="6">
        <f>C6805*sel_scale</f>
        <v/>
      </c>
      <c r="F6805" s="6">
        <f>IF(AND(B6805&gt;=10,B6805&lt;=14),sel_ev_daily*sel_dayshare/5,IF(OR(B6805&gt;=22,B6805&lt;=5),sel_ev_daily*(1-sel_dayshare)/8,0))</f>
        <v/>
      </c>
    </row>
    <row r="6806">
      <c r="A6806" s="6" t="inlineStr">
        <is>
          <t>2013-04-10</t>
        </is>
      </c>
      <c r="B6806" s="6" t="n">
        <v>12</v>
      </c>
      <c r="C6806" s="6" t="n">
        <v>0.52517</v>
      </c>
      <c r="D6806" s="6" t="n">
        <v>0.58995</v>
      </c>
      <c r="E6806" s="6">
        <f>C6806*sel_scale</f>
        <v/>
      </c>
      <c r="F6806" s="6">
        <f>IF(AND(B6806&gt;=10,B6806&lt;=14),sel_ev_daily*sel_dayshare/5,IF(OR(B6806&gt;=22,B6806&lt;=5),sel_ev_daily*(1-sel_dayshare)/8,0))</f>
        <v/>
      </c>
    </row>
    <row r="6807">
      <c r="A6807" s="6" t="inlineStr">
        <is>
          <t>2013-04-10</t>
        </is>
      </c>
      <c r="B6807" s="6" t="n">
        <v>13</v>
      </c>
      <c r="C6807" s="6" t="n">
        <v>0.47161</v>
      </c>
      <c r="D6807" s="6" t="n">
        <v>0.56163</v>
      </c>
      <c r="E6807" s="6">
        <f>C6807*sel_scale</f>
        <v/>
      </c>
      <c r="F6807" s="6">
        <f>IF(AND(B6807&gt;=10,B6807&lt;=14),sel_ev_daily*sel_dayshare/5,IF(OR(B6807&gt;=22,B6807&lt;=5),sel_ev_daily*(1-sel_dayshare)/8,0))</f>
        <v/>
      </c>
    </row>
    <row r="6808">
      <c r="A6808" s="6" t="inlineStr">
        <is>
          <t>2013-04-10</t>
        </is>
      </c>
      <c r="B6808" s="6" t="n">
        <v>14</v>
      </c>
      <c r="C6808" s="6" t="n">
        <v>0.4781</v>
      </c>
      <c r="D6808" s="6" t="n">
        <v>0.46312</v>
      </c>
      <c r="E6808" s="6">
        <f>C6808*sel_scale</f>
        <v/>
      </c>
      <c r="F6808" s="6">
        <f>IF(AND(B6808&gt;=10,B6808&lt;=14),sel_ev_daily*sel_dayshare/5,IF(OR(B6808&gt;=22,B6808&lt;=5),sel_ev_daily*(1-sel_dayshare)/8,0))</f>
        <v/>
      </c>
    </row>
    <row r="6809">
      <c r="A6809" s="6" t="inlineStr">
        <is>
          <t>2013-04-10</t>
        </is>
      </c>
      <c r="B6809" s="6" t="n">
        <v>15</v>
      </c>
      <c r="C6809" s="6" t="n">
        <v>0.46605</v>
      </c>
      <c r="D6809" s="6" t="n">
        <v>0.28966</v>
      </c>
      <c r="E6809" s="6">
        <f>C6809*sel_scale</f>
        <v/>
      </c>
      <c r="F6809" s="6">
        <f>IF(AND(B6809&gt;=10,B6809&lt;=14),sel_ev_daily*sel_dayshare/5,IF(OR(B6809&gt;=22,B6809&lt;=5),sel_ev_daily*(1-sel_dayshare)/8,0))</f>
        <v/>
      </c>
    </row>
    <row r="6810">
      <c r="A6810" s="6" t="inlineStr">
        <is>
          <t>2013-04-10</t>
        </is>
      </c>
      <c r="B6810" s="6" t="n">
        <v>16</v>
      </c>
      <c r="C6810" s="6" t="n">
        <v>0.56729</v>
      </c>
      <c r="D6810" s="6" t="n">
        <v>0.09923999999999999</v>
      </c>
      <c r="E6810" s="6">
        <f>C6810*sel_scale</f>
        <v/>
      </c>
      <c r="F6810" s="6">
        <f>IF(AND(B6810&gt;=10,B6810&lt;=14),sel_ev_daily*sel_dayshare/5,IF(OR(B6810&gt;=22,B6810&lt;=5),sel_ev_daily*(1-sel_dayshare)/8,0))</f>
        <v/>
      </c>
    </row>
    <row r="6811">
      <c r="A6811" s="6" t="inlineStr">
        <is>
          <t>2013-04-10</t>
        </is>
      </c>
      <c r="B6811" s="6" t="n">
        <v>17</v>
      </c>
      <c r="C6811" s="6" t="n">
        <v>0.73938</v>
      </c>
      <c r="D6811" s="6" t="n">
        <v>0.0047</v>
      </c>
      <c r="E6811" s="6">
        <f>C6811*sel_scale</f>
        <v/>
      </c>
      <c r="F6811" s="6">
        <f>IF(AND(B6811&gt;=10,B6811&lt;=14),sel_ev_daily*sel_dayshare/5,IF(OR(B6811&gt;=22,B6811&lt;=5),sel_ev_daily*(1-sel_dayshare)/8,0))</f>
        <v/>
      </c>
    </row>
    <row r="6812">
      <c r="A6812" s="6" t="inlineStr">
        <is>
          <t>2013-04-10</t>
        </is>
      </c>
      <c r="B6812" s="6" t="n">
        <v>18</v>
      </c>
      <c r="C6812" s="6" t="n">
        <v>0.93886</v>
      </c>
      <c r="D6812" s="6" t="n">
        <v>0.0001</v>
      </c>
      <c r="E6812" s="6">
        <f>C6812*sel_scale</f>
        <v/>
      </c>
      <c r="F6812" s="6">
        <f>IF(AND(B6812&gt;=10,B6812&lt;=14),sel_ev_daily*sel_dayshare/5,IF(OR(B6812&gt;=22,B6812&lt;=5),sel_ev_daily*(1-sel_dayshare)/8,0))</f>
        <v/>
      </c>
    </row>
    <row r="6813">
      <c r="A6813" s="6" t="inlineStr">
        <is>
          <t>2013-04-10</t>
        </is>
      </c>
      <c r="B6813" s="6" t="n">
        <v>19</v>
      </c>
      <c r="C6813" s="6" t="n">
        <v>0.81023</v>
      </c>
      <c r="D6813" s="6" t="n">
        <v>9.000000000000001e-05</v>
      </c>
      <c r="E6813" s="6">
        <f>C6813*sel_scale</f>
        <v/>
      </c>
      <c r="F6813" s="6">
        <f>IF(AND(B6813&gt;=10,B6813&lt;=14),sel_ev_daily*sel_dayshare/5,IF(OR(B6813&gt;=22,B6813&lt;=5),sel_ev_daily*(1-sel_dayshare)/8,0))</f>
        <v/>
      </c>
    </row>
    <row r="6814">
      <c r="A6814" s="6" t="inlineStr">
        <is>
          <t>2013-04-10</t>
        </is>
      </c>
      <c r="B6814" s="6" t="n">
        <v>20</v>
      </c>
      <c r="C6814" s="6" t="n">
        <v>0.7661</v>
      </c>
      <c r="D6814" s="6" t="n">
        <v>0.0001</v>
      </c>
      <c r="E6814" s="6">
        <f>C6814*sel_scale</f>
        <v/>
      </c>
      <c r="F6814" s="6">
        <f>IF(AND(B6814&gt;=10,B6814&lt;=14),sel_ev_daily*sel_dayshare/5,IF(OR(B6814&gt;=22,B6814&lt;=5),sel_ev_daily*(1-sel_dayshare)/8,0))</f>
        <v/>
      </c>
    </row>
    <row r="6815">
      <c r="A6815" s="6" t="inlineStr">
        <is>
          <t>2013-04-10</t>
        </is>
      </c>
      <c r="B6815" s="6" t="n">
        <v>21</v>
      </c>
      <c r="C6815" s="6" t="n">
        <v>0.68815</v>
      </c>
      <c r="D6815" s="6" t="n">
        <v>9.000000000000001e-05</v>
      </c>
      <c r="E6815" s="6">
        <f>C6815*sel_scale</f>
        <v/>
      </c>
      <c r="F6815" s="6">
        <f>IF(AND(B6815&gt;=10,B6815&lt;=14),sel_ev_daily*sel_dayshare/5,IF(OR(B6815&gt;=22,B6815&lt;=5),sel_ev_daily*(1-sel_dayshare)/8,0))</f>
        <v/>
      </c>
    </row>
    <row r="6816">
      <c r="A6816" s="6" t="inlineStr">
        <is>
          <t>2013-04-10</t>
        </is>
      </c>
      <c r="B6816" s="6" t="n">
        <v>22</v>
      </c>
      <c r="C6816" s="6" t="n">
        <v>0.70977</v>
      </c>
      <c r="D6816" s="6" t="n">
        <v>6.999999999999999e-05</v>
      </c>
      <c r="E6816" s="6">
        <f>C6816*sel_scale</f>
        <v/>
      </c>
      <c r="F6816" s="6">
        <f>IF(AND(B6816&gt;=10,B6816&lt;=14),sel_ev_daily*sel_dayshare/5,IF(OR(B6816&gt;=22,B6816&lt;=5),sel_ev_daily*(1-sel_dayshare)/8,0))</f>
        <v/>
      </c>
    </row>
    <row r="6817">
      <c r="A6817" s="6" t="inlineStr">
        <is>
          <t>2013-04-10</t>
        </is>
      </c>
      <c r="B6817" s="6" t="n">
        <v>23</v>
      </c>
      <c r="C6817" s="6" t="n">
        <v>0.8178299999999999</v>
      </c>
      <c r="D6817" s="6" t="n">
        <v>9.000000000000001e-05</v>
      </c>
      <c r="E6817" s="6">
        <f>C6817*sel_scale</f>
        <v/>
      </c>
      <c r="F6817" s="6">
        <f>IF(AND(B6817&gt;=10,B6817&lt;=14),sel_ev_daily*sel_dayshare/5,IF(OR(B6817&gt;=22,B6817&lt;=5),sel_ev_daily*(1-sel_dayshare)/8,0))</f>
        <v/>
      </c>
    </row>
    <row r="6818">
      <c r="A6818" s="6" t="inlineStr">
        <is>
          <t>2013-04-11</t>
        </is>
      </c>
      <c r="B6818" s="6" t="n">
        <v>0</v>
      </c>
      <c r="C6818" s="6" t="n">
        <v>0.87159</v>
      </c>
      <c r="D6818" s="6" t="n">
        <v>8.000000000000001e-05</v>
      </c>
      <c r="E6818" s="6">
        <f>C6818*sel_scale</f>
        <v/>
      </c>
      <c r="F6818" s="6">
        <f>IF(AND(B6818&gt;=10,B6818&lt;=14),sel_ev_daily*sel_dayshare/5,IF(OR(B6818&gt;=22,B6818&lt;=5),sel_ev_daily*(1-sel_dayshare)/8,0))</f>
        <v/>
      </c>
    </row>
    <row r="6819">
      <c r="A6819" s="6" t="inlineStr">
        <is>
          <t>2013-04-11</t>
        </is>
      </c>
      <c r="B6819" s="6" t="n">
        <v>1</v>
      </c>
      <c r="C6819" s="6" t="n">
        <v>0.54953</v>
      </c>
      <c r="D6819" s="6" t="n">
        <v>6e-05</v>
      </c>
      <c r="E6819" s="6">
        <f>C6819*sel_scale</f>
        <v/>
      </c>
      <c r="F6819" s="6">
        <f>IF(AND(B6819&gt;=10,B6819&lt;=14),sel_ev_daily*sel_dayshare/5,IF(OR(B6819&gt;=22,B6819&lt;=5),sel_ev_daily*(1-sel_dayshare)/8,0))</f>
        <v/>
      </c>
    </row>
    <row r="6820">
      <c r="A6820" s="6" t="inlineStr">
        <is>
          <t>2013-04-11</t>
        </is>
      </c>
      <c r="B6820" s="6" t="n">
        <v>2</v>
      </c>
      <c r="C6820" s="6" t="n">
        <v>0.41811</v>
      </c>
      <c r="D6820" s="6" t="n">
        <v>8.000000000000001e-05</v>
      </c>
      <c r="E6820" s="6">
        <f>C6820*sel_scale</f>
        <v/>
      </c>
      <c r="F6820" s="6">
        <f>IF(AND(B6820&gt;=10,B6820&lt;=14),sel_ev_daily*sel_dayshare/5,IF(OR(B6820&gt;=22,B6820&lt;=5),sel_ev_daily*(1-sel_dayshare)/8,0))</f>
        <v/>
      </c>
    </row>
    <row r="6821">
      <c r="A6821" s="6" t="inlineStr">
        <is>
          <t>2013-04-11</t>
        </is>
      </c>
      <c r="B6821" s="6" t="n">
        <v>3</v>
      </c>
      <c r="C6821" s="6" t="n">
        <v>0.33594</v>
      </c>
      <c r="D6821" s="6" t="n">
        <v>6e-05</v>
      </c>
      <c r="E6821" s="6">
        <f>C6821*sel_scale</f>
        <v/>
      </c>
      <c r="F6821" s="6">
        <f>IF(AND(B6821&gt;=10,B6821&lt;=14),sel_ev_daily*sel_dayshare/5,IF(OR(B6821&gt;=22,B6821&lt;=5),sel_ev_daily*(1-sel_dayshare)/8,0))</f>
        <v/>
      </c>
    </row>
    <row r="6822">
      <c r="A6822" s="6" t="inlineStr">
        <is>
          <t>2013-04-11</t>
        </is>
      </c>
      <c r="B6822" s="6" t="n">
        <v>4</v>
      </c>
      <c r="C6822" s="6" t="n">
        <v>0.36631</v>
      </c>
      <c r="D6822" s="6" t="n">
        <v>6e-05</v>
      </c>
      <c r="E6822" s="6">
        <f>C6822*sel_scale</f>
        <v/>
      </c>
      <c r="F6822" s="6">
        <f>IF(AND(B6822&gt;=10,B6822&lt;=14),sel_ev_daily*sel_dayshare/5,IF(OR(B6822&gt;=22,B6822&lt;=5),sel_ev_daily*(1-sel_dayshare)/8,0))</f>
        <v/>
      </c>
    </row>
    <row r="6823">
      <c r="A6823" s="6" t="inlineStr">
        <is>
          <t>2013-04-11</t>
        </is>
      </c>
      <c r="B6823" s="6" t="n">
        <v>5</v>
      </c>
      <c r="C6823" s="6" t="n">
        <v>0.40735</v>
      </c>
      <c r="D6823" s="6" t="n">
        <v>9.000000000000001e-05</v>
      </c>
      <c r="E6823" s="6">
        <f>C6823*sel_scale</f>
        <v/>
      </c>
      <c r="F6823" s="6">
        <f>IF(AND(B6823&gt;=10,B6823&lt;=14),sel_ev_daily*sel_dayshare/5,IF(OR(B6823&gt;=22,B6823&lt;=5),sel_ev_daily*(1-sel_dayshare)/8,0))</f>
        <v/>
      </c>
    </row>
    <row r="6824">
      <c r="A6824" s="6" t="inlineStr">
        <is>
          <t>2013-04-11</t>
        </is>
      </c>
      <c r="B6824" s="6" t="n">
        <v>6</v>
      </c>
      <c r="C6824" s="6" t="n">
        <v>0.63334</v>
      </c>
      <c r="D6824" s="6" t="n">
        <v>0.01264</v>
      </c>
      <c r="E6824" s="6">
        <f>C6824*sel_scale</f>
        <v/>
      </c>
      <c r="F6824" s="6">
        <f>IF(AND(B6824&gt;=10,B6824&lt;=14),sel_ev_daily*sel_dayshare/5,IF(OR(B6824&gt;=22,B6824&lt;=5),sel_ev_daily*(1-sel_dayshare)/8,0))</f>
        <v/>
      </c>
    </row>
    <row r="6825">
      <c r="A6825" s="6" t="inlineStr">
        <is>
          <t>2013-04-11</t>
        </is>
      </c>
      <c r="B6825" s="6" t="n">
        <v>7</v>
      </c>
      <c r="C6825" s="6" t="n">
        <v>0.59073</v>
      </c>
      <c r="D6825" s="6" t="n">
        <v>0.13685</v>
      </c>
      <c r="E6825" s="6">
        <f>C6825*sel_scale</f>
        <v/>
      </c>
      <c r="F6825" s="6">
        <f>IF(AND(B6825&gt;=10,B6825&lt;=14),sel_ev_daily*sel_dayshare/5,IF(OR(B6825&gt;=22,B6825&lt;=5),sel_ev_daily*(1-sel_dayshare)/8,0))</f>
        <v/>
      </c>
    </row>
    <row r="6826">
      <c r="A6826" s="6" t="inlineStr">
        <is>
          <t>2013-04-11</t>
        </is>
      </c>
      <c r="B6826" s="6" t="n">
        <v>8</v>
      </c>
      <c r="C6826" s="6" t="n">
        <v>0.5727100000000001</v>
      </c>
      <c r="D6826" s="6" t="n">
        <v>0.32984</v>
      </c>
      <c r="E6826" s="6">
        <f>C6826*sel_scale</f>
        <v/>
      </c>
      <c r="F6826" s="6">
        <f>IF(AND(B6826&gt;=10,B6826&lt;=14),sel_ev_daily*sel_dayshare/5,IF(OR(B6826&gt;=22,B6826&lt;=5),sel_ev_daily*(1-sel_dayshare)/8,0))</f>
        <v/>
      </c>
    </row>
    <row r="6827">
      <c r="A6827" s="6" t="inlineStr">
        <is>
          <t>2013-04-11</t>
        </is>
      </c>
      <c r="B6827" s="6" t="n">
        <v>9</v>
      </c>
      <c r="C6827" s="6" t="n">
        <v>0.54847</v>
      </c>
      <c r="D6827" s="6" t="n">
        <v>0.49548</v>
      </c>
      <c r="E6827" s="6">
        <f>C6827*sel_scale</f>
        <v/>
      </c>
      <c r="F6827" s="6">
        <f>IF(AND(B6827&gt;=10,B6827&lt;=14),sel_ev_daily*sel_dayshare/5,IF(OR(B6827&gt;=22,B6827&lt;=5),sel_ev_daily*(1-sel_dayshare)/8,0))</f>
        <v/>
      </c>
    </row>
    <row r="6828">
      <c r="A6828" s="6" t="inlineStr">
        <is>
          <t>2013-04-11</t>
        </is>
      </c>
      <c r="B6828" s="6" t="n">
        <v>10</v>
      </c>
      <c r="C6828" s="6" t="n">
        <v>0.49714</v>
      </c>
      <c r="D6828" s="6" t="n">
        <v>0.6080100000000001</v>
      </c>
      <c r="E6828" s="6">
        <f>C6828*sel_scale</f>
        <v/>
      </c>
      <c r="F6828" s="6">
        <f>IF(AND(B6828&gt;=10,B6828&lt;=14),sel_ev_daily*sel_dayshare/5,IF(OR(B6828&gt;=22,B6828&lt;=5),sel_ev_daily*(1-sel_dayshare)/8,0))</f>
        <v/>
      </c>
    </row>
    <row r="6829">
      <c r="A6829" s="6" t="inlineStr">
        <is>
          <t>2013-04-11</t>
        </is>
      </c>
      <c r="B6829" s="6" t="n">
        <v>11</v>
      </c>
      <c r="C6829" s="6" t="n">
        <v>0.44879</v>
      </c>
      <c r="D6829" s="6" t="n">
        <v>0.65532</v>
      </c>
      <c r="E6829" s="6">
        <f>C6829*sel_scale</f>
        <v/>
      </c>
      <c r="F6829" s="6">
        <f>IF(AND(B6829&gt;=10,B6829&lt;=14),sel_ev_daily*sel_dayshare/5,IF(OR(B6829&gt;=22,B6829&lt;=5),sel_ev_daily*(1-sel_dayshare)/8,0))</f>
        <v/>
      </c>
    </row>
    <row r="6830">
      <c r="A6830" s="6" t="inlineStr">
        <is>
          <t>2013-04-11</t>
        </is>
      </c>
      <c r="B6830" s="6" t="n">
        <v>12</v>
      </c>
      <c r="C6830" s="6" t="n">
        <v>0.47389</v>
      </c>
      <c r="D6830" s="6" t="n">
        <v>0.65107</v>
      </c>
      <c r="E6830" s="6">
        <f>C6830*sel_scale</f>
        <v/>
      </c>
      <c r="F6830" s="6">
        <f>IF(AND(B6830&gt;=10,B6830&lt;=14),sel_ev_daily*sel_dayshare/5,IF(OR(B6830&gt;=22,B6830&lt;=5),sel_ev_daily*(1-sel_dayshare)/8,0))</f>
        <v/>
      </c>
    </row>
    <row r="6831">
      <c r="A6831" s="6" t="inlineStr">
        <is>
          <t>2013-04-11</t>
        </is>
      </c>
      <c r="B6831" s="6" t="n">
        <v>13</v>
      </c>
      <c r="C6831" s="6" t="n">
        <v>0.46436</v>
      </c>
      <c r="D6831" s="6" t="n">
        <v>0.59812</v>
      </c>
      <c r="E6831" s="6">
        <f>C6831*sel_scale</f>
        <v/>
      </c>
      <c r="F6831" s="6">
        <f>IF(AND(B6831&gt;=10,B6831&lt;=14),sel_ev_daily*sel_dayshare/5,IF(OR(B6831&gt;=22,B6831&lt;=5),sel_ev_daily*(1-sel_dayshare)/8,0))</f>
        <v/>
      </c>
    </row>
    <row r="6832">
      <c r="A6832" s="6" t="inlineStr">
        <is>
          <t>2013-04-11</t>
        </is>
      </c>
      <c r="B6832" s="6" t="n">
        <v>14</v>
      </c>
      <c r="C6832" s="6" t="n">
        <v>0.45287</v>
      </c>
      <c r="D6832" s="6" t="n">
        <v>0.48011</v>
      </c>
      <c r="E6832" s="6">
        <f>C6832*sel_scale</f>
        <v/>
      </c>
      <c r="F6832" s="6">
        <f>IF(AND(B6832&gt;=10,B6832&lt;=14),sel_ev_daily*sel_dayshare/5,IF(OR(B6832&gt;=22,B6832&lt;=5),sel_ev_daily*(1-sel_dayshare)/8,0))</f>
        <v/>
      </c>
    </row>
    <row r="6833">
      <c r="A6833" s="6" t="inlineStr">
        <is>
          <t>2013-04-11</t>
        </is>
      </c>
      <c r="B6833" s="6" t="n">
        <v>15</v>
      </c>
      <c r="C6833" s="6" t="n">
        <v>0.47592</v>
      </c>
      <c r="D6833" s="6" t="n">
        <v>0.28975</v>
      </c>
      <c r="E6833" s="6">
        <f>C6833*sel_scale</f>
        <v/>
      </c>
      <c r="F6833" s="6">
        <f>IF(AND(B6833&gt;=10,B6833&lt;=14),sel_ev_daily*sel_dayshare/5,IF(OR(B6833&gt;=22,B6833&lt;=5),sel_ev_daily*(1-sel_dayshare)/8,0))</f>
        <v/>
      </c>
    </row>
    <row r="6834">
      <c r="A6834" s="6" t="inlineStr">
        <is>
          <t>2013-04-11</t>
        </is>
      </c>
      <c r="B6834" s="6" t="n">
        <v>16</v>
      </c>
      <c r="C6834" s="6" t="n">
        <v>0.54436</v>
      </c>
      <c r="D6834" s="6" t="n">
        <v>0.09501</v>
      </c>
      <c r="E6834" s="6">
        <f>C6834*sel_scale</f>
        <v/>
      </c>
      <c r="F6834" s="6">
        <f>IF(AND(B6834&gt;=10,B6834&lt;=14),sel_ev_daily*sel_dayshare/5,IF(OR(B6834&gt;=22,B6834&lt;=5),sel_ev_daily*(1-sel_dayshare)/8,0))</f>
        <v/>
      </c>
    </row>
    <row r="6835">
      <c r="A6835" s="6" t="inlineStr">
        <is>
          <t>2013-04-11</t>
        </is>
      </c>
      <c r="B6835" s="6" t="n">
        <v>17</v>
      </c>
      <c r="C6835" s="6" t="n">
        <v>0.74534</v>
      </c>
      <c r="D6835" s="6" t="n">
        <v>0.00396</v>
      </c>
      <c r="E6835" s="6">
        <f>C6835*sel_scale</f>
        <v/>
      </c>
      <c r="F6835" s="6">
        <f>IF(AND(B6835&gt;=10,B6835&lt;=14),sel_ev_daily*sel_dayshare/5,IF(OR(B6835&gt;=22,B6835&lt;=5),sel_ev_daily*(1-sel_dayshare)/8,0))</f>
        <v/>
      </c>
    </row>
    <row r="6836">
      <c r="A6836" s="6" t="inlineStr">
        <is>
          <t>2013-04-11</t>
        </is>
      </c>
      <c r="B6836" s="6" t="n">
        <v>18</v>
      </c>
      <c r="C6836" s="6" t="n">
        <v>0.84583</v>
      </c>
      <c r="D6836" s="6" t="n">
        <v>9.000000000000001e-05</v>
      </c>
      <c r="E6836" s="6">
        <f>C6836*sel_scale</f>
        <v/>
      </c>
      <c r="F6836" s="6">
        <f>IF(AND(B6836&gt;=10,B6836&lt;=14),sel_ev_daily*sel_dayshare/5,IF(OR(B6836&gt;=22,B6836&lt;=5),sel_ev_daily*(1-sel_dayshare)/8,0))</f>
        <v/>
      </c>
    </row>
    <row r="6837">
      <c r="A6837" s="6" t="inlineStr">
        <is>
          <t>2013-04-11</t>
        </is>
      </c>
      <c r="B6837" s="6" t="n">
        <v>19</v>
      </c>
      <c r="C6837" s="6" t="n">
        <v>0.78807</v>
      </c>
      <c r="D6837" s="6" t="n">
        <v>0.00011</v>
      </c>
      <c r="E6837" s="6">
        <f>C6837*sel_scale</f>
        <v/>
      </c>
      <c r="F6837" s="6">
        <f>IF(AND(B6837&gt;=10,B6837&lt;=14),sel_ev_daily*sel_dayshare/5,IF(OR(B6837&gt;=22,B6837&lt;=5),sel_ev_daily*(1-sel_dayshare)/8,0))</f>
        <v/>
      </c>
    </row>
    <row r="6838">
      <c r="A6838" s="6" t="inlineStr">
        <is>
          <t>2013-04-11</t>
        </is>
      </c>
      <c r="B6838" s="6" t="n">
        <v>20</v>
      </c>
      <c r="C6838" s="6" t="n">
        <v>0.69167</v>
      </c>
      <c r="D6838" s="6" t="n">
        <v>4e-05</v>
      </c>
      <c r="E6838" s="6">
        <f>C6838*sel_scale</f>
        <v/>
      </c>
      <c r="F6838" s="6">
        <f>IF(AND(B6838&gt;=10,B6838&lt;=14),sel_ev_daily*sel_dayshare/5,IF(OR(B6838&gt;=22,B6838&lt;=5),sel_ev_daily*(1-sel_dayshare)/8,0))</f>
        <v/>
      </c>
    </row>
    <row r="6839">
      <c r="A6839" s="6" t="inlineStr">
        <is>
          <t>2013-04-11</t>
        </is>
      </c>
      <c r="B6839" s="6" t="n">
        <v>21</v>
      </c>
      <c r="C6839" s="6" t="n">
        <v>0.66327</v>
      </c>
      <c r="D6839" s="6" t="n">
        <v>4e-05</v>
      </c>
      <c r="E6839" s="6">
        <f>C6839*sel_scale</f>
        <v/>
      </c>
      <c r="F6839" s="6">
        <f>IF(AND(B6839&gt;=10,B6839&lt;=14),sel_ev_daily*sel_dayshare/5,IF(OR(B6839&gt;=22,B6839&lt;=5),sel_ev_daily*(1-sel_dayshare)/8,0))</f>
        <v/>
      </c>
    </row>
    <row r="6840">
      <c r="A6840" s="6" t="inlineStr">
        <is>
          <t>2013-04-11</t>
        </is>
      </c>
      <c r="B6840" s="6" t="n">
        <v>22</v>
      </c>
      <c r="C6840" s="6" t="n">
        <v>0.64213</v>
      </c>
      <c r="D6840" s="6" t="n">
        <v>0.00013</v>
      </c>
      <c r="E6840" s="6">
        <f>C6840*sel_scale</f>
        <v/>
      </c>
      <c r="F6840" s="6">
        <f>IF(AND(B6840&gt;=10,B6840&lt;=14),sel_ev_daily*sel_dayshare/5,IF(OR(B6840&gt;=22,B6840&lt;=5),sel_ev_daily*(1-sel_dayshare)/8,0))</f>
        <v/>
      </c>
    </row>
    <row r="6841">
      <c r="A6841" s="6" t="inlineStr">
        <is>
          <t>2013-04-11</t>
        </is>
      </c>
      <c r="B6841" s="6" t="n">
        <v>23</v>
      </c>
      <c r="C6841" s="6" t="n">
        <v>0.77852</v>
      </c>
      <c r="D6841" s="6" t="n">
        <v>8.000000000000001e-05</v>
      </c>
      <c r="E6841" s="6">
        <f>C6841*sel_scale</f>
        <v/>
      </c>
      <c r="F6841" s="6">
        <f>IF(AND(B6841&gt;=10,B6841&lt;=14),sel_ev_daily*sel_dayshare/5,IF(OR(B6841&gt;=22,B6841&lt;=5),sel_ev_daily*(1-sel_dayshare)/8,0))</f>
        <v/>
      </c>
    </row>
    <row r="6842">
      <c r="A6842" s="6" t="inlineStr">
        <is>
          <t>2013-04-12</t>
        </is>
      </c>
      <c r="B6842" s="6" t="n">
        <v>0</v>
      </c>
      <c r="C6842" s="6" t="n">
        <v>0.85849</v>
      </c>
      <c r="D6842" s="6" t="n">
        <v>6.999999999999999e-05</v>
      </c>
      <c r="E6842" s="6">
        <f>C6842*sel_scale</f>
        <v/>
      </c>
      <c r="F6842" s="6">
        <f>IF(AND(B6842&gt;=10,B6842&lt;=14),sel_ev_daily*sel_dayshare/5,IF(OR(B6842&gt;=22,B6842&lt;=5),sel_ev_daily*(1-sel_dayshare)/8,0))</f>
        <v/>
      </c>
    </row>
    <row r="6843">
      <c r="A6843" s="6" t="inlineStr">
        <is>
          <t>2013-04-12</t>
        </is>
      </c>
      <c r="B6843" s="6" t="n">
        <v>1</v>
      </c>
      <c r="C6843" s="6" t="n">
        <v>0.59266</v>
      </c>
      <c r="D6843" s="6" t="n">
        <v>9.000000000000001e-05</v>
      </c>
      <c r="E6843" s="6">
        <f>C6843*sel_scale</f>
        <v/>
      </c>
      <c r="F6843" s="6">
        <f>IF(AND(B6843&gt;=10,B6843&lt;=14),sel_ev_daily*sel_dayshare/5,IF(OR(B6843&gt;=22,B6843&lt;=5),sel_ev_daily*(1-sel_dayshare)/8,0))</f>
        <v/>
      </c>
    </row>
    <row r="6844">
      <c r="A6844" s="6" t="inlineStr">
        <is>
          <t>2013-04-12</t>
        </is>
      </c>
      <c r="B6844" s="6" t="n">
        <v>2</v>
      </c>
      <c r="C6844" s="6" t="n">
        <v>0.3877</v>
      </c>
      <c r="D6844" s="6" t="n">
        <v>8.000000000000001e-05</v>
      </c>
      <c r="E6844" s="6">
        <f>C6844*sel_scale</f>
        <v/>
      </c>
      <c r="F6844" s="6">
        <f>IF(AND(B6844&gt;=10,B6844&lt;=14),sel_ev_daily*sel_dayshare/5,IF(OR(B6844&gt;=22,B6844&lt;=5),sel_ev_daily*(1-sel_dayshare)/8,0))</f>
        <v/>
      </c>
    </row>
    <row r="6845">
      <c r="A6845" s="6" t="inlineStr">
        <is>
          <t>2013-04-12</t>
        </is>
      </c>
      <c r="B6845" s="6" t="n">
        <v>3</v>
      </c>
      <c r="C6845" s="6" t="n">
        <v>0.35792</v>
      </c>
      <c r="D6845" s="6" t="n">
        <v>6e-05</v>
      </c>
      <c r="E6845" s="6">
        <f>C6845*sel_scale</f>
        <v/>
      </c>
      <c r="F6845" s="6">
        <f>IF(AND(B6845&gt;=10,B6845&lt;=14),sel_ev_daily*sel_dayshare/5,IF(OR(B6845&gt;=22,B6845&lt;=5),sel_ev_daily*(1-sel_dayshare)/8,0))</f>
        <v/>
      </c>
    </row>
    <row r="6846">
      <c r="A6846" s="6" t="inlineStr">
        <is>
          <t>2013-04-12</t>
        </is>
      </c>
      <c r="B6846" s="6" t="n">
        <v>4</v>
      </c>
      <c r="C6846" s="6" t="n">
        <v>0.36126</v>
      </c>
      <c r="D6846" s="6" t="n">
        <v>5e-05</v>
      </c>
      <c r="E6846" s="6">
        <f>C6846*sel_scale</f>
        <v/>
      </c>
      <c r="F6846" s="6">
        <f>IF(AND(B6846&gt;=10,B6846&lt;=14),sel_ev_daily*sel_dayshare/5,IF(OR(B6846&gt;=22,B6846&lt;=5),sel_ev_daily*(1-sel_dayshare)/8,0))</f>
        <v/>
      </c>
    </row>
    <row r="6847">
      <c r="A6847" s="6" t="inlineStr">
        <is>
          <t>2013-04-12</t>
        </is>
      </c>
      <c r="B6847" s="6" t="n">
        <v>5</v>
      </c>
      <c r="C6847" s="6" t="n">
        <v>0.40992</v>
      </c>
      <c r="D6847" s="6" t="n">
        <v>0.00012</v>
      </c>
      <c r="E6847" s="6">
        <f>C6847*sel_scale</f>
        <v/>
      </c>
      <c r="F6847" s="6">
        <f>IF(AND(B6847&gt;=10,B6847&lt;=14),sel_ev_daily*sel_dayshare/5,IF(OR(B6847&gt;=22,B6847&lt;=5),sel_ev_daily*(1-sel_dayshare)/8,0))</f>
        <v/>
      </c>
    </row>
    <row r="6848">
      <c r="A6848" s="6" t="inlineStr">
        <is>
          <t>2013-04-12</t>
        </is>
      </c>
      <c r="B6848" s="6" t="n">
        <v>6</v>
      </c>
      <c r="C6848" s="6" t="n">
        <v>0.60494</v>
      </c>
      <c r="D6848" s="6" t="n">
        <v>0.00847</v>
      </c>
      <c r="E6848" s="6">
        <f>C6848*sel_scale</f>
        <v/>
      </c>
      <c r="F6848" s="6">
        <f>IF(AND(B6848&gt;=10,B6848&lt;=14),sel_ev_daily*sel_dayshare/5,IF(OR(B6848&gt;=22,B6848&lt;=5),sel_ev_daily*(1-sel_dayshare)/8,0))</f>
        <v/>
      </c>
    </row>
    <row r="6849">
      <c r="A6849" s="6" t="inlineStr">
        <is>
          <t>2013-04-12</t>
        </is>
      </c>
      <c r="B6849" s="6" t="n">
        <v>7</v>
      </c>
      <c r="C6849" s="6" t="n">
        <v>0.6233300000000001</v>
      </c>
      <c r="D6849" s="6" t="n">
        <v>0.10855</v>
      </c>
      <c r="E6849" s="6">
        <f>C6849*sel_scale</f>
        <v/>
      </c>
      <c r="F6849" s="6">
        <f>IF(AND(B6849&gt;=10,B6849&lt;=14),sel_ev_daily*sel_dayshare/5,IF(OR(B6849&gt;=22,B6849&lt;=5),sel_ev_daily*(1-sel_dayshare)/8,0))</f>
        <v/>
      </c>
    </row>
    <row r="6850">
      <c r="A6850" s="6" t="inlineStr">
        <is>
          <t>2013-04-12</t>
        </is>
      </c>
      <c r="B6850" s="6" t="n">
        <v>8</v>
      </c>
      <c r="C6850" s="6" t="n">
        <v>0.56013</v>
      </c>
      <c r="D6850" s="6" t="n">
        <v>0.29291</v>
      </c>
      <c r="E6850" s="6">
        <f>C6850*sel_scale</f>
        <v/>
      </c>
      <c r="F6850" s="6">
        <f>IF(AND(B6850&gt;=10,B6850&lt;=14),sel_ev_daily*sel_dayshare/5,IF(OR(B6850&gt;=22,B6850&lt;=5),sel_ev_daily*(1-sel_dayshare)/8,0))</f>
        <v/>
      </c>
    </row>
    <row r="6851">
      <c r="A6851" s="6" t="inlineStr">
        <is>
          <t>2013-04-12</t>
        </is>
      </c>
      <c r="B6851" s="6" t="n">
        <v>9</v>
      </c>
      <c r="C6851" s="6" t="n">
        <v>0.53942</v>
      </c>
      <c r="D6851" s="6" t="n">
        <v>0.43224</v>
      </c>
      <c r="E6851" s="6">
        <f>C6851*sel_scale</f>
        <v/>
      </c>
      <c r="F6851" s="6">
        <f>IF(AND(B6851&gt;=10,B6851&lt;=14),sel_ev_daily*sel_dayshare/5,IF(OR(B6851&gt;=22,B6851&lt;=5),sel_ev_daily*(1-sel_dayshare)/8,0))</f>
        <v/>
      </c>
    </row>
    <row r="6852">
      <c r="A6852" s="6" t="inlineStr">
        <is>
          <t>2013-04-12</t>
        </is>
      </c>
      <c r="B6852" s="6" t="n">
        <v>10</v>
      </c>
      <c r="C6852" s="6" t="n">
        <v>0.51269</v>
      </c>
      <c r="D6852" s="6" t="n">
        <v>0.47141</v>
      </c>
      <c r="E6852" s="6">
        <f>C6852*sel_scale</f>
        <v/>
      </c>
      <c r="F6852" s="6">
        <f>IF(AND(B6852&gt;=10,B6852&lt;=14),sel_ev_daily*sel_dayshare/5,IF(OR(B6852&gt;=22,B6852&lt;=5),sel_ev_daily*(1-sel_dayshare)/8,0))</f>
        <v/>
      </c>
    </row>
    <row r="6853">
      <c r="A6853" s="6" t="inlineStr">
        <is>
          <t>2013-04-12</t>
        </is>
      </c>
      <c r="B6853" s="6" t="n">
        <v>11</v>
      </c>
      <c r="C6853" s="6" t="n">
        <v>0.53469</v>
      </c>
      <c r="D6853" s="6" t="n">
        <v>0.5224</v>
      </c>
      <c r="E6853" s="6">
        <f>C6853*sel_scale</f>
        <v/>
      </c>
      <c r="F6853" s="6">
        <f>IF(AND(B6853&gt;=10,B6853&lt;=14),sel_ev_daily*sel_dayshare/5,IF(OR(B6853&gt;=22,B6853&lt;=5),sel_ev_daily*(1-sel_dayshare)/8,0))</f>
        <v/>
      </c>
    </row>
    <row r="6854">
      <c r="A6854" s="6" t="inlineStr">
        <is>
          <t>2013-04-12</t>
        </is>
      </c>
      <c r="B6854" s="6" t="n">
        <v>12</v>
      </c>
      <c r="C6854" s="6" t="n">
        <v>0.57108</v>
      </c>
      <c r="D6854" s="6" t="n">
        <v>0.54541</v>
      </c>
      <c r="E6854" s="6">
        <f>C6854*sel_scale</f>
        <v/>
      </c>
      <c r="F6854" s="6">
        <f>IF(AND(B6854&gt;=10,B6854&lt;=14),sel_ev_daily*sel_dayshare/5,IF(OR(B6854&gt;=22,B6854&lt;=5),sel_ev_daily*(1-sel_dayshare)/8,0))</f>
        <v/>
      </c>
    </row>
    <row r="6855">
      <c r="A6855" s="6" t="inlineStr">
        <is>
          <t>2013-04-12</t>
        </is>
      </c>
      <c r="B6855" s="6" t="n">
        <v>13</v>
      </c>
      <c r="C6855" s="6" t="n">
        <v>0.50431</v>
      </c>
      <c r="D6855" s="6" t="n">
        <v>0.56275</v>
      </c>
      <c r="E6855" s="6">
        <f>C6855*sel_scale</f>
        <v/>
      </c>
      <c r="F6855" s="6">
        <f>IF(AND(B6855&gt;=10,B6855&lt;=14),sel_ev_daily*sel_dayshare/5,IF(OR(B6855&gt;=22,B6855&lt;=5),sel_ev_daily*(1-sel_dayshare)/8,0))</f>
        <v/>
      </c>
    </row>
    <row r="6856">
      <c r="A6856" s="6" t="inlineStr">
        <is>
          <t>2013-04-12</t>
        </is>
      </c>
      <c r="B6856" s="6" t="n">
        <v>14</v>
      </c>
      <c r="C6856" s="6" t="n">
        <v>0.47269</v>
      </c>
      <c r="D6856" s="6" t="n">
        <v>0.46559</v>
      </c>
      <c r="E6856" s="6">
        <f>C6856*sel_scale</f>
        <v/>
      </c>
      <c r="F6856" s="6">
        <f>IF(AND(B6856&gt;=10,B6856&lt;=14),sel_ev_daily*sel_dayshare/5,IF(OR(B6856&gt;=22,B6856&lt;=5),sel_ev_daily*(1-sel_dayshare)/8,0))</f>
        <v/>
      </c>
    </row>
    <row r="6857">
      <c r="A6857" s="6" t="inlineStr">
        <is>
          <t>2013-04-12</t>
        </is>
      </c>
      <c r="B6857" s="6" t="n">
        <v>15</v>
      </c>
      <c r="C6857" s="6" t="n">
        <v>0.49676</v>
      </c>
      <c r="D6857" s="6" t="n">
        <v>0.28913</v>
      </c>
      <c r="E6857" s="6">
        <f>C6857*sel_scale</f>
        <v/>
      </c>
      <c r="F6857" s="6">
        <f>IF(AND(B6857&gt;=10,B6857&lt;=14),sel_ev_daily*sel_dayshare/5,IF(OR(B6857&gt;=22,B6857&lt;=5),sel_ev_daily*(1-sel_dayshare)/8,0))</f>
        <v/>
      </c>
    </row>
    <row r="6858">
      <c r="A6858" s="6" t="inlineStr">
        <is>
          <t>2013-04-12</t>
        </is>
      </c>
      <c r="B6858" s="6" t="n">
        <v>16</v>
      </c>
      <c r="C6858" s="6" t="n">
        <v>0.5606</v>
      </c>
      <c r="D6858" s="6" t="n">
        <v>0.09476</v>
      </c>
      <c r="E6858" s="6">
        <f>C6858*sel_scale</f>
        <v/>
      </c>
      <c r="F6858" s="6">
        <f>IF(AND(B6858&gt;=10,B6858&lt;=14),sel_ev_daily*sel_dayshare/5,IF(OR(B6858&gt;=22,B6858&lt;=5),sel_ev_daily*(1-sel_dayshare)/8,0))</f>
        <v/>
      </c>
    </row>
    <row r="6859">
      <c r="A6859" s="6" t="inlineStr">
        <is>
          <t>2013-04-12</t>
        </is>
      </c>
      <c r="B6859" s="6" t="n">
        <v>17</v>
      </c>
      <c r="C6859" s="6" t="n">
        <v>0.74902</v>
      </c>
      <c r="D6859" s="6" t="n">
        <v>0.00398</v>
      </c>
      <c r="E6859" s="6">
        <f>C6859*sel_scale</f>
        <v/>
      </c>
      <c r="F6859" s="6">
        <f>IF(AND(B6859&gt;=10,B6859&lt;=14),sel_ev_daily*sel_dayshare/5,IF(OR(B6859&gt;=22,B6859&lt;=5),sel_ev_daily*(1-sel_dayshare)/8,0))</f>
        <v/>
      </c>
    </row>
    <row r="6860">
      <c r="A6860" s="6" t="inlineStr">
        <is>
          <t>2013-04-12</t>
        </is>
      </c>
      <c r="B6860" s="6" t="n">
        <v>18</v>
      </c>
      <c r="C6860" s="6" t="n">
        <v>0.89854</v>
      </c>
      <c r="D6860" s="6" t="n">
        <v>0.00012</v>
      </c>
      <c r="E6860" s="6">
        <f>C6860*sel_scale</f>
        <v/>
      </c>
      <c r="F6860" s="6">
        <f>IF(AND(B6860&gt;=10,B6860&lt;=14),sel_ev_daily*sel_dayshare/5,IF(OR(B6860&gt;=22,B6860&lt;=5),sel_ev_daily*(1-sel_dayshare)/8,0))</f>
        <v/>
      </c>
    </row>
    <row r="6861">
      <c r="A6861" s="6" t="inlineStr">
        <is>
          <t>2013-04-12</t>
        </is>
      </c>
      <c r="B6861" s="6" t="n">
        <v>19</v>
      </c>
      <c r="C6861" s="6" t="n">
        <v>0.79165</v>
      </c>
      <c r="D6861" s="6" t="n">
        <v>0.00011</v>
      </c>
      <c r="E6861" s="6">
        <f>C6861*sel_scale</f>
        <v/>
      </c>
      <c r="F6861" s="6">
        <f>IF(AND(B6861&gt;=10,B6861&lt;=14),sel_ev_daily*sel_dayshare/5,IF(OR(B6861&gt;=22,B6861&lt;=5),sel_ev_daily*(1-sel_dayshare)/8,0))</f>
        <v/>
      </c>
    </row>
    <row r="6862">
      <c r="A6862" s="6" t="inlineStr">
        <is>
          <t>2013-04-12</t>
        </is>
      </c>
      <c r="B6862" s="6" t="n">
        <v>20</v>
      </c>
      <c r="C6862" s="6" t="n">
        <v>0.74901</v>
      </c>
      <c r="D6862" s="6" t="n">
        <v>5e-05</v>
      </c>
      <c r="E6862" s="6">
        <f>C6862*sel_scale</f>
        <v/>
      </c>
      <c r="F6862" s="6">
        <f>IF(AND(B6862&gt;=10,B6862&lt;=14),sel_ev_daily*sel_dayshare/5,IF(OR(B6862&gt;=22,B6862&lt;=5),sel_ev_daily*(1-sel_dayshare)/8,0))</f>
        <v/>
      </c>
    </row>
    <row r="6863">
      <c r="A6863" s="6" t="inlineStr">
        <is>
          <t>2013-04-12</t>
        </is>
      </c>
      <c r="B6863" s="6" t="n">
        <v>21</v>
      </c>
      <c r="C6863" s="6" t="n">
        <v>0.6947</v>
      </c>
      <c r="D6863" s="6" t="n">
        <v>0.00013</v>
      </c>
      <c r="E6863" s="6">
        <f>C6863*sel_scale</f>
        <v/>
      </c>
      <c r="F6863" s="6">
        <f>IF(AND(B6863&gt;=10,B6863&lt;=14),sel_ev_daily*sel_dayshare/5,IF(OR(B6863&gt;=22,B6863&lt;=5),sel_ev_daily*(1-sel_dayshare)/8,0))</f>
        <v/>
      </c>
    </row>
    <row r="6864">
      <c r="A6864" s="6" t="inlineStr">
        <is>
          <t>2013-04-12</t>
        </is>
      </c>
      <c r="B6864" s="6" t="n">
        <v>22</v>
      </c>
      <c r="C6864" s="6" t="n">
        <v>0.7319099999999999</v>
      </c>
      <c r="D6864" s="6" t="n">
        <v>4e-05</v>
      </c>
      <c r="E6864" s="6">
        <f>C6864*sel_scale</f>
        <v/>
      </c>
      <c r="F6864" s="6">
        <f>IF(AND(B6864&gt;=10,B6864&lt;=14),sel_ev_daily*sel_dayshare/5,IF(OR(B6864&gt;=22,B6864&lt;=5),sel_ev_daily*(1-sel_dayshare)/8,0))</f>
        <v/>
      </c>
    </row>
    <row r="6865">
      <c r="A6865" s="6" t="inlineStr">
        <is>
          <t>2013-04-12</t>
        </is>
      </c>
      <c r="B6865" s="6" t="n">
        <v>23</v>
      </c>
      <c r="C6865" s="6" t="n">
        <v>0.8162199999999999</v>
      </c>
      <c r="D6865" s="6" t="n">
        <v>0.0001</v>
      </c>
      <c r="E6865" s="6">
        <f>C6865*sel_scale</f>
        <v/>
      </c>
      <c r="F6865" s="6">
        <f>IF(AND(B6865&gt;=10,B6865&lt;=14),sel_ev_daily*sel_dayshare/5,IF(OR(B6865&gt;=22,B6865&lt;=5),sel_ev_daily*(1-sel_dayshare)/8,0))</f>
        <v/>
      </c>
    </row>
    <row r="6866">
      <c r="A6866" s="6" t="inlineStr">
        <is>
          <t>2013-04-13</t>
        </is>
      </c>
      <c r="B6866" s="6" t="n">
        <v>0</v>
      </c>
      <c r="C6866" s="6" t="n">
        <v>0.9003</v>
      </c>
      <c r="D6866" s="6" t="n">
        <v>0.0001</v>
      </c>
      <c r="E6866" s="6">
        <f>C6866*sel_scale</f>
        <v/>
      </c>
      <c r="F6866" s="6">
        <f>IF(AND(B6866&gt;=10,B6866&lt;=14),sel_ev_daily*sel_dayshare/5,IF(OR(B6866&gt;=22,B6866&lt;=5),sel_ev_daily*(1-sel_dayshare)/8,0))</f>
        <v/>
      </c>
    </row>
    <row r="6867">
      <c r="A6867" s="6" t="inlineStr">
        <is>
          <t>2013-04-13</t>
        </is>
      </c>
      <c r="B6867" s="6" t="n">
        <v>1</v>
      </c>
      <c r="C6867" s="6" t="n">
        <v>0.61749</v>
      </c>
      <c r="D6867" s="6" t="n">
        <v>9.000000000000001e-05</v>
      </c>
      <c r="E6867" s="6">
        <f>C6867*sel_scale</f>
        <v/>
      </c>
      <c r="F6867" s="6">
        <f>IF(AND(B6867&gt;=10,B6867&lt;=14),sel_ev_daily*sel_dayshare/5,IF(OR(B6867&gt;=22,B6867&lt;=5),sel_ev_daily*(1-sel_dayshare)/8,0))</f>
        <v/>
      </c>
    </row>
    <row r="6868">
      <c r="A6868" s="6" t="inlineStr">
        <is>
          <t>2013-04-13</t>
        </is>
      </c>
      <c r="B6868" s="6" t="n">
        <v>2</v>
      </c>
      <c r="C6868" s="6" t="n">
        <v>0.44484</v>
      </c>
      <c r="D6868" s="6" t="n">
        <v>5e-05</v>
      </c>
      <c r="E6868" s="6">
        <f>C6868*sel_scale</f>
        <v/>
      </c>
      <c r="F6868" s="6">
        <f>IF(AND(B6868&gt;=10,B6868&lt;=14),sel_ev_daily*sel_dayshare/5,IF(OR(B6868&gt;=22,B6868&lt;=5),sel_ev_daily*(1-sel_dayshare)/8,0))</f>
        <v/>
      </c>
    </row>
    <row r="6869">
      <c r="A6869" s="6" t="inlineStr">
        <is>
          <t>2013-04-13</t>
        </is>
      </c>
      <c r="B6869" s="6" t="n">
        <v>3</v>
      </c>
      <c r="C6869" s="6" t="n">
        <v>0.38824</v>
      </c>
      <c r="D6869" s="6" t="n">
        <v>5e-05</v>
      </c>
      <c r="E6869" s="6">
        <f>C6869*sel_scale</f>
        <v/>
      </c>
      <c r="F6869" s="6">
        <f>IF(AND(B6869&gt;=10,B6869&lt;=14),sel_ev_daily*sel_dayshare/5,IF(OR(B6869&gt;=22,B6869&lt;=5),sel_ev_daily*(1-sel_dayshare)/8,0))</f>
        <v/>
      </c>
    </row>
    <row r="6870">
      <c r="A6870" s="6" t="inlineStr">
        <is>
          <t>2013-04-13</t>
        </is>
      </c>
      <c r="B6870" s="6" t="n">
        <v>4</v>
      </c>
      <c r="C6870" s="6" t="n">
        <v>0.37167</v>
      </c>
      <c r="D6870" s="6" t="n">
        <v>2e-05</v>
      </c>
      <c r="E6870" s="6">
        <f>C6870*sel_scale</f>
        <v/>
      </c>
      <c r="F6870" s="6">
        <f>IF(AND(B6870&gt;=10,B6870&lt;=14),sel_ev_daily*sel_dayshare/5,IF(OR(B6870&gt;=22,B6870&lt;=5),sel_ev_daily*(1-sel_dayshare)/8,0))</f>
        <v/>
      </c>
    </row>
    <row r="6871">
      <c r="A6871" s="6" t="inlineStr">
        <is>
          <t>2013-04-13</t>
        </is>
      </c>
      <c r="B6871" s="6" t="n">
        <v>5</v>
      </c>
      <c r="C6871" s="6" t="n">
        <v>0.37833</v>
      </c>
      <c r="D6871" s="6" t="n">
        <v>8.000000000000001e-05</v>
      </c>
      <c r="E6871" s="6">
        <f>C6871*sel_scale</f>
        <v/>
      </c>
      <c r="F6871" s="6">
        <f>IF(AND(B6871&gt;=10,B6871&lt;=14),sel_ev_daily*sel_dayshare/5,IF(OR(B6871&gt;=22,B6871&lt;=5),sel_ev_daily*(1-sel_dayshare)/8,0))</f>
        <v/>
      </c>
    </row>
    <row r="6872">
      <c r="A6872" s="6" t="inlineStr">
        <is>
          <t>2013-04-13</t>
        </is>
      </c>
      <c r="B6872" s="6" t="n">
        <v>6</v>
      </c>
      <c r="C6872" s="6" t="n">
        <v>0.49961</v>
      </c>
      <c r="D6872" s="6" t="n">
        <v>0.00728</v>
      </c>
      <c r="E6872" s="6">
        <f>C6872*sel_scale</f>
        <v/>
      </c>
      <c r="F6872" s="6">
        <f>IF(AND(B6872&gt;=10,B6872&lt;=14),sel_ev_daily*sel_dayshare/5,IF(OR(B6872&gt;=22,B6872&lt;=5),sel_ev_daily*(1-sel_dayshare)/8,0))</f>
        <v/>
      </c>
    </row>
    <row r="6873">
      <c r="A6873" s="6" t="inlineStr">
        <is>
          <t>2013-04-13</t>
        </is>
      </c>
      <c r="B6873" s="6" t="n">
        <v>7</v>
      </c>
      <c r="C6873" s="6" t="n">
        <v>0.59967</v>
      </c>
      <c r="D6873" s="6" t="n">
        <v>0.11399</v>
      </c>
      <c r="E6873" s="6">
        <f>C6873*sel_scale</f>
        <v/>
      </c>
      <c r="F6873" s="6">
        <f>IF(AND(B6873&gt;=10,B6873&lt;=14),sel_ev_daily*sel_dayshare/5,IF(OR(B6873&gt;=22,B6873&lt;=5),sel_ev_daily*(1-sel_dayshare)/8,0))</f>
        <v/>
      </c>
    </row>
    <row r="6874">
      <c r="A6874" s="6" t="inlineStr">
        <is>
          <t>2013-04-13</t>
        </is>
      </c>
      <c r="B6874" s="6" t="n">
        <v>8</v>
      </c>
      <c r="C6874" s="6" t="n">
        <v>0.65293</v>
      </c>
      <c r="D6874" s="6" t="n">
        <v>0.28335</v>
      </c>
      <c r="E6874" s="6">
        <f>C6874*sel_scale</f>
        <v/>
      </c>
      <c r="F6874" s="6">
        <f>IF(AND(B6874&gt;=10,B6874&lt;=14),sel_ev_daily*sel_dayshare/5,IF(OR(B6874&gt;=22,B6874&lt;=5),sel_ev_daily*(1-sel_dayshare)/8,0))</f>
        <v/>
      </c>
    </row>
    <row r="6875">
      <c r="A6875" s="6" t="inlineStr">
        <is>
          <t>2013-04-13</t>
        </is>
      </c>
      <c r="B6875" s="6" t="n">
        <v>9</v>
      </c>
      <c r="C6875" s="6" t="n">
        <v>0.69311</v>
      </c>
      <c r="D6875" s="6" t="n">
        <v>0.46995</v>
      </c>
      <c r="E6875" s="6">
        <f>C6875*sel_scale</f>
        <v/>
      </c>
      <c r="F6875" s="6">
        <f>IF(AND(B6875&gt;=10,B6875&lt;=14),sel_ev_daily*sel_dayshare/5,IF(OR(B6875&gt;=22,B6875&lt;=5),sel_ev_daily*(1-sel_dayshare)/8,0))</f>
        <v/>
      </c>
    </row>
    <row r="6876">
      <c r="A6876" s="6" t="inlineStr">
        <is>
          <t>2013-04-13</t>
        </is>
      </c>
      <c r="B6876" s="6" t="n">
        <v>10</v>
      </c>
      <c r="C6876" s="6" t="n">
        <v>0.63744</v>
      </c>
      <c r="D6876" s="6" t="n">
        <v>0.57537</v>
      </c>
      <c r="E6876" s="6">
        <f>C6876*sel_scale</f>
        <v/>
      </c>
      <c r="F6876" s="6">
        <f>IF(AND(B6876&gt;=10,B6876&lt;=14),sel_ev_daily*sel_dayshare/5,IF(OR(B6876&gt;=22,B6876&lt;=5),sel_ev_daily*(1-sel_dayshare)/8,0))</f>
        <v/>
      </c>
    </row>
    <row r="6877">
      <c r="A6877" s="6" t="inlineStr">
        <is>
          <t>2013-04-13</t>
        </is>
      </c>
      <c r="B6877" s="6" t="n">
        <v>11</v>
      </c>
      <c r="C6877" s="6" t="n">
        <v>0.60126</v>
      </c>
      <c r="D6877" s="6" t="n">
        <v>0.6097399999999999</v>
      </c>
      <c r="E6877" s="6">
        <f>C6877*sel_scale</f>
        <v/>
      </c>
      <c r="F6877" s="6">
        <f>IF(AND(B6877&gt;=10,B6877&lt;=14),sel_ev_daily*sel_dayshare/5,IF(OR(B6877&gt;=22,B6877&lt;=5),sel_ev_daily*(1-sel_dayshare)/8,0))</f>
        <v/>
      </c>
    </row>
    <row r="6878">
      <c r="A6878" s="6" t="inlineStr">
        <is>
          <t>2013-04-13</t>
        </is>
      </c>
      <c r="B6878" s="6" t="n">
        <v>12</v>
      </c>
      <c r="C6878" s="6" t="n">
        <v>0.59617</v>
      </c>
      <c r="D6878" s="6" t="n">
        <v>0.5984</v>
      </c>
      <c r="E6878" s="6">
        <f>C6878*sel_scale</f>
        <v/>
      </c>
      <c r="F6878" s="6">
        <f>IF(AND(B6878&gt;=10,B6878&lt;=14),sel_ev_daily*sel_dayshare/5,IF(OR(B6878&gt;=22,B6878&lt;=5),sel_ev_daily*(1-sel_dayshare)/8,0))</f>
        <v/>
      </c>
    </row>
    <row r="6879">
      <c r="A6879" s="6" t="inlineStr">
        <is>
          <t>2013-04-13</t>
        </is>
      </c>
      <c r="B6879" s="6" t="n">
        <v>13</v>
      </c>
      <c r="C6879" s="6" t="n">
        <v>0.61831</v>
      </c>
      <c r="D6879" s="6" t="n">
        <v>0.55913</v>
      </c>
      <c r="E6879" s="6">
        <f>C6879*sel_scale</f>
        <v/>
      </c>
      <c r="F6879" s="6">
        <f>IF(AND(B6879&gt;=10,B6879&lt;=14),sel_ev_daily*sel_dayshare/5,IF(OR(B6879&gt;=22,B6879&lt;=5),sel_ev_daily*(1-sel_dayshare)/8,0))</f>
        <v/>
      </c>
    </row>
    <row r="6880">
      <c r="A6880" s="6" t="inlineStr">
        <is>
          <t>2013-04-13</t>
        </is>
      </c>
      <c r="B6880" s="6" t="n">
        <v>14</v>
      </c>
      <c r="C6880" s="6" t="n">
        <v>0.56975</v>
      </c>
      <c r="D6880" s="6" t="n">
        <v>0.45576</v>
      </c>
      <c r="E6880" s="6">
        <f>C6880*sel_scale</f>
        <v/>
      </c>
      <c r="F6880" s="6">
        <f>IF(AND(B6880&gt;=10,B6880&lt;=14),sel_ev_daily*sel_dayshare/5,IF(OR(B6880&gt;=22,B6880&lt;=5),sel_ev_daily*(1-sel_dayshare)/8,0))</f>
        <v/>
      </c>
    </row>
    <row r="6881">
      <c r="A6881" s="6" t="inlineStr">
        <is>
          <t>2013-04-13</t>
        </is>
      </c>
      <c r="B6881" s="6" t="n">
        <v>15</v>
      </c>
      <c r="C6881" s="6" t="n">
        <v>0.54561</v>
      </c>
      <c r="D6881" s="6" t="n">
        <v>0.28285</v>
      </c>
      <c r="E6881" s="6">
        <f>C6881*sel_scale</f>
        <v/>
      </c>
      <c r="F6881" s="6">
        <f>IF(AND(B6881&gt;=10,B6881&lt;=14),sel_ev_daily*sel_dayshare/5,IF(OR(B6881&gt;=22,B6881&lt;=5),sel_ev_daily*(1-sel_dayshare)/8,0))</f>
        <v/>
      </c>
    </row>
    <row r="6882">
      <c r="A6882" s="6" t="inlineStr">
        <is>
          <t>2013-04-13</t>
        </is>
      </c>
      <c r="B6882" s="6" t="n">
        <v>16</v>
      </c>
      <c r="C6882" s="6" t="n">
        <v>0.63679</v>
      </c>
      <c r="D6882" s="6" t="n">
        <v>0.0893</v>
      </c>
      <c r="E6882" s="6">
        <f>C6882*sel_scale</f>
        <v/>
      </c>
      <c r="F6882" s="6">
        <f>IF(AND(B6882&gt;=10,B6882&lt;=14),sel_ev_daily*sel_dayshare/5,IF(OR(B6882&gt;=22,B6882&lt;=5),sel_ev_daily*(1-sel_dayshare)/8,0))</f>
        <v/>
      </c>
    </row>
    <row r="6883">
      <c r="A6883" s="6" t="inlineStr">
        <is>
          <t>2013-04-13</t>
        </is>
      </c>
      <c r="B6883" s="6" t="n">
        <v>17</v>
      </c>
      <c r="C6883" s="6" t="n">
        <v>0.75226</v>
      </c>
      <c r="D6883" s="6" t="n">
        <v>0.00336</v>
      </c>
      <c r="E6883" s="6">
        <f>C6883*sel_scale</f>
        <v/>
      </c>
      <c r="F6883" s="6">
        <f>IF(AND(B6883&gt;=10,B6883&lt;=14),sel_ev_daily*sel_dayshare/5,IF(OR(B6883&gt;=22,B6883&lt;=5),sel_ev_daily*(1-sel_dayshare)/8,0))</f>
        <v/>
      </c>
    </row>
    <row r="6884">
      <c r="A6884" s="6" t="inlineStr">
        <is>
          <t>2013-04-13</t>
        </is>
      </c>
      <c r="B6884" s="6" t="n">
        <v>18</v>
      </c>
      <c r="C6884" s="6" t="n">
        <v>0.86228</v>
      </c>
      <c r="D6884" s="6" t="n">
        <v>0.00012</v>
      </c>
      <c r="E6884" s="6">
        <f>C6884*sel_scale</f>
        <v/>
      </c>
      <c r="F6884" s="6">
        <f>IF(AND(B6884&gt;=10,B6884&lt;=14),sel_ev_daily*sel_dayshare/5,IF(OR(B6884&gt;=22,B6884&lt;=5),sel_ev_daily*(1-sel_dayshare)/8,0))</f>
        <v/>
      </c>
    </row>
    <row r="6885">
      <c r="A6885" s="6" t="inlineStr">
        <is>
          <t>2013-04-13</t>
        </is>
      </c>
      <c r="B6885" s="6" t="n">
        <v>19</v>
      </c>
      <c r="C6885" s="6" t="n">
        <v>0.75781</v>
      </c>
      <c r="D6885" s="6" t="n">
        <v>9.000000000000001e-05</v>
      </c>
      <c r="E6885" s="6">
        <f>C6885*sel_scale</f>
        <v/>
      </c>
      <c r="F6885" s="6">
        <f>IF(AND(B6885&gt;=10,B6885&lt;=14),sel_ev_daily*sel_dayshare/5,IF(OR(B6885&gt;=22,B6885&lt;=5),sel_ev_daily*(1-sel_dayshare)/8,0))</f>
        <v/>
      </c>
    </row>
    <row r="6886">
      <c r="A6886" s="6" t="inlineStr">
        <is>
          <t>2013-04-13</t>
        </is>
      </c>
      <c r="B6886" s="6" t="n">
        <v>20</v>
      </c>
      <c r="C6886" s="6" t="n">
        <v>0.71875</v>
      </c>
      <c r="D6886" s="6" t="n">
        <v>3e-05</v>
      </c>
      <c r="E6886" s="6">
        <f>C6886*sel_scale</f>
        <v/>
      </c>
      <c r="F6886" s="6">
        <f>IF(AND(B6886&gt;=10,B6886&lt;=14),sel_ev_daily*sel_dayshare/5,IF(OR(B6886&gt;=22,B6886&lt;=5),sel_ev_daily*(1-sel_dayshare)/8,0))</f>
        <v/>
      </c>
    </row>
    <row r="6887">
      <c r="A6887" s="6" t="inlineStr">
        <is>
          <t>2013-04-13</t>
        </is>
      </c>
      <c r="B6887" s="6" t="n">
        <v>21</v>
      </c>
      <c r="C6887" s="6" t="n">
        <v>0.65498</v>
      </c>
      <c r="D6887" s="6" t="n">
        <v>6e-05</v>
      </c>
      <c r="E6887" s="6">
        <f>C6887*sel_scale</f>
        <v/>
      </c>
      <c r="F6887" s="6">
        <f>IF(AND(B6887&gt;=10,B6887&lt;=14),sel_ev_daily*sel_dayshare/5,IF(OR(B6887&gt;=22,B6887&lt;=5),sel_ev_daily*(1-sel_dayshare)/8,0))</f>
        <v/>
      </c>
    </row>
    <row r="6888">
      <c r="A6888" s="6" t="inlineStr">
        <is>
          <t>2013-04-13</t>
        </is>
      </c>
      <c r="B6888" s="6" t="n">
        <v>22</v>
      </c>
      <c r="C6888" s="6" t="n">
        <v>0.66468</v>
      </c>
      <c r="D6888" s="6" t="n">
        <v>8.000000000000001e-05</v>
      </c>
      <c r="E6888" s="6">
        <f>C6888*sel_scale</f>
        <v/>
      </c>
      <c r="F6888" s="6">
        <f>IF(AND(B6888&gt;=10,B6888&lt;=14),sel_ev_daily*sel_dayshare/5,IF(OR(B6888&gt;=22,B6888&lt;=5),sel_ev_daily*(1-sel_dayshare)/8,0))</f>
        <v/>
      </c>
    </row>
    <row r="6889">
      <c r="A6889" s="6" t="inlineStr">
        <is>
          <t>2013-04-13</t>
        </is>
      </c>
      <c r="B6889" s="6" t="n">
        <v>23</v>
      </c>
      <c r="C6889" s="6" t="n">
        <v>0.82329</v>
      </c>
      <c r="D6889" s="6" t="n">
        <v>9.000000000000001e-05</v>
      </c>
      <c r="E6889" s="6">
        <f>C6889*sel_scale</f>
        <v/>
      </c>
      <c r="F6889" s="6">
        <f>IF(AND(B6889&gt;=10,B6889&lt;=14),sel_ev_daily*sel_dayshare/5,IF(OR(B6889&gt;=22,B6889&lt;=5),sel_ev_daily*(1-sel_dayshare)/8,0))</f>
        <v/>
      </c>
    </row>
    <row r="6890">
      <c r="A6890" s="6" t="inlineStr">
        <is>
          <t>2013-04-14</t>
        </is>
      </c>
      <c r="B6890" s="6" t="n">
        <v>0</v>
      </c>
      <c r="C6890" s="6" t="n">
        <v>0.82103</v>
      </c>
      <c r="D6890" s="6" t="n">
        <v>6e-05</v>
      </c>
      <c r="E6890" s="6">
        <f>C6890*sel_scale</f>
        <v/>
      </c>
      <c r="F6890" s="6">
        <f>IF(AND(B6890&gt;=10,B6890&lt;=14),sel_ev_daily*sel_dayshare/5,IF(OR(B6890&gt;=22,B6890&lt;=5),sel_ev_daily*(1-sel_dayshare)/8,0))</f>
        <v/>
      </c>
    </row>
    <row r="6891">
      <c r="A6891" s="6" t="inlineStr">
        <is>
          <t>2013-04-14</t>
        </is>
      </c>
      <c r="B6891" s="6" t="n">
        <v>1</v>
      </c>
      <c r="C6891" s="6" t="n">
        <v>0.59567</v>
      </c>
      <c r="D6891" s="6" t="n">
        <v>9.000000000000001e-05</v>
      </c>
      <c r="E6891" s="6">
        <f>C6891*sel_scale</f>
        <v/>
      </c>
      <c r="F6891" s="6">
        <f>IF(AND(B6891&gt;=10,B6891&lt;=14),sel_ev_daily*sel_dayshare/5,IF(OR(B6891&gt;=22,B6891&lt;=5),sel_ev_daily*(1-sel_dayshare)/8,0))</f>
        <v/>
      </c>
    </row>
    <row r="6892">
      <c r="A6892" s="6" t="inlineStr">
        <is>
          <t>2013-04-14</t>
        </is>
      </c>
      <c r="B6892" s="6" t="n">
        <v>2</v>
      </c>
      <c r="C6892" s="6" t="n">
        <v>0.42962</v>
      </c>
      <c r="D6892" s="6" t="n">
        <v>0.0001</v>
      </c>
      <c r="E6892" s="6">
        <f>C6892*sel_scale</f>
        <v/>
      </c>
      <c r="F6892" s="6">
        <f>IF(AND(B6892&gt;=10,B6892&lt;=14),sel_ev_daily*sel_dayshare/5,IF(OR(B6892&gt;=22,B6892&lt;=5),sel_ev_daily*(1-sel_dayshare)/8,0))</f>
        <v/>
      </c>
    </row>
    <row r="6893">
      <c r="A6893" s="6" t="inlineStr">
        <is>
          <t>2013-04-14</t>
        </is>
      </c>
      <c r="B6893" s="6" t="n">
        <v>3</v>
      </c>
      <c r="C6893" s="6" t="n">
        <v>0.36738</v>
      </c>
      <c r="D6893" s="6" t="n">
        <v>4e-05</v>
      </c>
      <c r="E6893" s="6">
        <f>C6893*sel_scale</f>
        <v/>
      </c>
      <c r="F6893" s="6">
        <f>IF(AND(B6893&gt;=10,B6893&lt;=14),sel_ev_daily*sel_dayshare/5,IF(OR(B6893&gt;=22,B6893&lt;=5),sel_ev_daily*(1-sel_dayshare)/8,0))</f>
        <v/>
      </c>
    </row>
    <row r="6894">
      <c r="A6894" s="6" t="inlineStr">
        <is>
          <t>2013-04-14</t>
        </is>
      </c>
      <c r="B6894" s="6" t="n">
        <v>4</v>
      </c>
      <c r="C6894" s="6" t="n">
        <v>0.37854</v>
      </c>
      <c r="D6894" s="6" t="n">
        <v>0.0001</v>
      </c>
      <c r="E6894" s="6">
        <f>C6894*sel_scale</f>
        <v/>
      </c>
      <c r="F6894" s="6">
        <f>IF(AND(B6894&gt;=10,B6894&lt;=14),sel_ev_daily*sel_dayshare/5,IF(OR(B6894&gt;=22,B6894&lt;=5),sel_ev_daily*(1-sel_dayshare)/8,0))</f>
        <v/>
      </c>
    </row>
    <row r="6895">
      <c r="A6895" s="6" t="inlineStr">
        <is>
          <t>2013-04-14</t>
        </is>
      </c>
      <c r="B6895" s="6" t="n">
        <v>5</v>
      </c>
      <c r="C6895" s="6" t="n">
        <v>0.37538</v>
      </c>
      <c r="D6895" s="6" t="n">
        <v>0.00011</v>
      </c>
      <c r="E6895" s="6">
        <f>C6895*sel_scale</f>
        <v/>
      </c>
      <c r="F6895" s="6">
        <f>IF(AND(B6895&gt;=10,B6895&lt;=14),sel_ev_daily*sel_dayshare/5,IF(OR(B6895&gt;=22,B6895&lt;=5),sel_ev_daily*(1-sel_dayshare)/8,0))</f>
        <v/>
      </c>
    </row>
    <row r="6896">
      <c r="A6896" s="6" t="inlineStr">
        <is>
          <t>2013-04-14</t>
        </is>
      </c>
      <c r="B6896" s="6" t="n">
        <v>6</v>
      </c>
      <c r="C6896" s="6" t="n">
        <v>0.43498</v>
      </c>
      <c r="D6896" s="6" t="n">
        <v>0.00791</v>
      </c>
      <c r="E6896" s="6">
        <f>C6896*sel_scale</f>
        <v/>
      </c>
      <c r="F6896" s="6">
        <f>IF(AND(B6896&gt;=10,B6896&lt;=14),sel_ev_daily*sel_dayshare/5,IF(OR(B6896&gt;=22,B6896&lt;=5),sel_ev_daily*(1-sel_dayshare)/8,0))</f>
        <v/>
      </c>
    </row>
    <row r="6897">
      <c r="A6897" s="6" t="inlineStr">
        <is>
          <t>2013-04-14</t>
        </is>
      </c>
      <c r="B6897" s="6" t="n">
        <v>7</v>
      </c>
      <c r="C6897" s="6" t="n">
        <v>0.53044</v>
      </c>
      <c r="D6897" s="6" t="n">
        <v>0.12396</v>
      </c>
      <c r="E6897" s="6">
        <f>C6897*sel_scale</f>
        <v/>
      </c>
      <c r="F6897" s="6">
        <f>IF(AND(B6897&gt;=10,B6897&lt;=14),sel_ev_daily*sel_dayshare/5,IF(OR(B6897&gt;=22,B6897&lt;=5),sel_ev_daily*(1-sel_dayshare)/8,0))</f>
        <v/>
      </c>
    </row>
    <row r="6898">
      <c r="A6898" s="6" t="inlineStr">
        <is>
          <t>2013-04-14</t>
        </is>
      </c>
      <c r="B6898" s="6" t="n">
        <v>8</v>
      </c>
      <c r="C6898" s="6" t="n">
        <v>0.64475</v>
      </c>
      <c r="D6898" s="6" t="n">
        <v>0.31558</v>
      </c>
      <c r="E6898" s="6">
        <f>C6898*sel_scale</f>
        <v/>
      </c>
      <c r="F6898" s="6">
        <f>IF(AND(B6898&gt;=10,B6898&lt;=14),sel_ev_daily*sel_dayshare/5,IF(OR(B6898&gt;=22,B6898&lt;=5),sel_ev_daily*(1-sel_dayshare)/8,0))</f>
        <v/>
      </c>
    </row>
    <row r="6899">
      <c r="A6899" s="6" t="inlineStr">
        <is>
          <t>2013-04-14</t>
        </is>
      </c>
      <c r="B6899" s="6" t="n">
        <v>9</v>
      </c>
      <c r="C6899" s="6" t="n">
        <v>0.66171</v>
      </c>
      <c r="D6899" s="6" t="n">
        <v>0.47557</v>
      </c>
      <c r="E6899" s="6">
        <f>C6899*sel_scale</f>
        <v/>
      </c>
      <c r="F6899" s="6">
        <f>IF(AND(B6899&gt;=10,B6899&lt;=14),sel_ev_daily*sel_dayshare/5,IF(OR(B6899&gt;=22,B6899&lt;=5),sel_ev_daily*(1-sel_dayshare)/8,0))</f>
        <v/>
      </c>
    </row>
    <row r="6900">
      <c r="A6900" s="6" t="inlineStr">
        <is>
          <t>2013-04-14</t>
        </is>
      </c>
      <c r="B6900" s="6" t="n">
        <v>10</v>
      </c>
      <c r="C6900" s="6" t="n">
        <v>0.64635</v>
      </c>
      <c r="D6900" s="6" t="n">
        <v>0.58379</v>
      </c>
      <c r="E6900" s="6">
        <f>C6900*sel_scale</f>
        <v/>
      </c>
      <c r="F6900" s="6">
        <f>IF(AND(B6900&gt;=10,B6900&lt;=14),sel_ev_daily*sel_dayshare/5,IF(OR(B6900&gt;=22,B6900&lt;=5),sel_ev_daily*(1-sel_dayshare)/8,0))</f>
        <v/>
      </c>
    </row>
    <row r="6901">
      <c r="A6901" s="6" t="inlineStr">
        <is>
          <t>2013-04-14</t>
        </is>
      </c>
      <c r="B6901" s="6" t="n">
        <v>11</v>
      </c>
      <c r="C6901" s="6" t="n">
        <v>0.6206199999999999</v>
      </c>
      <c r="D6901" s="6" t="n">
        <v>0.62599</v>
      </c>
      <c r="E6901" s="6">
        <f>C6901*sel_scale</f>
        <v/>
      </c>
      <c r="F6901" s="6">
        <f>IF(AND(B6901&gt;=10,B6901&lt;=14),sel_ev_daily*sel_dayshare/5,IF(OR(B6901&gt;=22,B6901&lt;=5),sel_ev_daily*(1-sel_dayshare)/8,0))</f>
        <v/>
      </c>
    </row>
    <row r="6902">
      <c r="A6902" s="6" t="inlineStr">
        <is>
          <t>2013-04-14</t>
        </is>
      </c>
      <c r="B6902" s="6" t="n">
        <v>12</v>
      </c>
      <c r="C6902" s="6" t="n">
        <v>0.63449</v>
      </c>
      <c r="D6902" s="6" t="n">
        <v>0.6219</v>
      </c>
      <c r="E6902" s="6">
        <f>C6902*sel_scale</f>
        <v/>
      </c>
      <c r="F6902" s="6">
        <f>IF(AND(B6902&gt;=10,B6902&lt;=14),sel_ev_daily*sel_dayshare/5,IF(OR(B6902&gt;=22,B6902&lt;=5),sel_ev_daily*(1-sel_dayshare)/8,0))</f>
        <v/>
      </c>
    </row>
    <row r="6903">
      <c r="A6903" s="6" t="inlineStr">
        <is>
          <t>2013-04-14</t>
        </is>
      </c>
      <c r="B6903" s="6" t="n">
        <v>13</v>
      </c>
      <c r="C6903" s="6" t="n">
        <v>0.6181</v>
      </c>
      <c r="D6903" s="6" t="n">
        <v>0.57135</v>
      </c>
      <c r="E6903" s="6">
        <f>C6903*sel_scale</f>
        <v/>
      </c>
      <c r="F6903" s="6">
        <f>IF(AND(B6903&gt;=10,B6903&lt;=14),sel_ev_daily*sel_dayshare/5,IF(OR(B6903&gt;=22,B6903&lt;=5),sel_ev_daily*(1-sel_dayshare)/8,0))</f>
        <v/>
      </c>
    </row>
    <row r="6904">
      <c r="A6904" s="6" t="inlineStr">
        <is>
          <t>2013-04-14</t>
        </is>
      </c>
      <c r="B6904" s="6" t="n">
        <v>14</v>
      </c>
      <c r="C6904" s="6" t="n">
        <v>0.61192</v>
      </c>
      <c r="D6904" s="6" t="n">
        <v>0.45521</v>
      </c>
      <c r="E6904" s="6">
        <f>C6904*sel_scale</f>
        <v/>
      </c>
      <c r="F6904" s="6">
        <f>IF(AND(B6904&gt;=10,B6904&lt;=14),sel_ev_daily*sel_dayshare/5,IF(OR(B6904&gt;=22,B6904&lt;=5),sel_ev_daily*(1-sel_dayshare)/8,0))</f>
        <v/>
      </c>
    </row>
    <row r="6905">
      <c r="A6905" s="6" t="inlineStr">
        <is>
          <t>2013-04-14</t>
        </is>
      </c>
      <c r="B6905" s="6" t="n">
        <v>15</v>
      </c>
      <c r="C6905" s="6" t="n">
        <v>0.64449</v>
      </c>
      <c r="D6905" s="6" t="n">
        <v>0.26947</v>
      </c>
      <c r="E6905" s="6">
        <f>C6905*sel_scale</f>
        <v/>
      </c>
      <c r="F6905" s="6">
        <f>IF(AND(B6905&gt;=10,B6905&lt;=14),sel_ev_daily*sel_dayshare/5,IF(OR(B6905&gt;=22,B6905&lt;=5),sel_ev_daily*(1-sel_dayshare)/8,0))</f>
        <v/>
      </c>
    </row>
    <row r="6906">
      <c r="A6906" s="6" t="inlineStr">
        <is>
          <t>2013-04-14</t>
        </is>
      </c>
      <c r="B6906" s="6" t="n">
        <v>16</v>
      </c>
      <c r="C6906" s="6" t="n">
        <v>0.70939</v>
      </c>
      <c r="D6906" s="6" t="n">
        <v>0.08248999999999999</v>
      </c>
      <c r="E6906" s="6">
        <f>C6906*sel_scale</f>
        <v/>
      </c>
      <c r="F6906" s="6">
        <f>IF(AND(B6906&gt;=10,B6906&lt;=14),sel_ev_daily*sel_dayshare/5,IF(OR(B6906&gt;=22,B6906&lt;=5),sel_ev_daily*(1-sel_dayshare)/8,0))</f>
        <v/>
      </c>
    </row>
    <row r="6907">
      <c r="A6907" s="6" t="inlineStr">
        <is>
          <t>2013-04-14</t>
        </is>
      </c>
      <c r="B6907" s="6" t="n">
        <v>17</v>
      </c>
      <c r="C6907" s="6" t="n">
        <v>0.85251</v>
      </c>
      <c r="D6907" s="6" t="n">
        <v>0.0027</v>
      </c>
      <c r="E6907" s="6">
        <f>C6907*sel_scale</f>
        <v/>
      </c>
      <c r="F6907" s="6">
        <f>IF(AND(B6907&gt;=10,B6907&lt;=14),sel_ev_daily*sel_dayshare/5,IF(OR(B6907&gt;=22,B6907&lt;=5),sel_ev_daily*(1-sel_dayshare)/8,0))</f>
        <v/>
      </c>
    </row>
    <row r="6908">
      <c r="A6908" s="6" t="inlineStr">
        <is>
          <t>2013-04-14</t>
        </is>
      </c>
      <c r="B6908" s="6" t="n">
        <v>18</v>
      </c>
      <c r="C6908" s="6" t="n">
        <v>0.93293</v>
      </c>
      <c r="D6908" s="6" t="n">
        <v>6.999999999999999e-05</v>
      </c>
      <c r="E6908" s="6">
        <f>C6908*sel_scale</f>
        <v/>
      </c>
      <c r="F6908" s="6">
        <f>IF(AND(B6908&gt;=10,B6908&lt;=14),sel_ev_daily*sel_dayshare/5,IF(OR(B6908&gt;=22,B6908&lt;=5),sel_ev_daily*(1-sel_dayshare)/8,0))</f>
        <v/>
      </c>
    </row>
    <row r="6909">
      <c r="A6909" s="6" t="inlineStr">
        <is>
          <t>2013-04-14</t>
        </is>
      </c>
      <c r="B6909" s="6" t="n">
        <v>19</v>
      </c>
      <c r="C6909" s="6" t="n">
        <v>0.78826</v>
      </c>
      <c r="D6909" s="6" t="n">
        <v>0.00013</v>
      </c>
      <c r="E6909" s="6">
        <f>C6909*sel_scale</f>
        <v/>
      </c>
      <c r="F6909" s="6">
        <f>IF(AND(B6909&gt;=10,B6909&lt;=14),sel_ev_daily*sel_dayshare/5,IF(OR(B6909&gt;=22,B6909&lt;=5),sel_ev_daily*(1-sel_dayshare)/8,0))</f>
        <v/>
      </c>
    </row>
    <row r="6910">
      <c r="A6910" s="6" t="inlineStr">
        <is>
          <t>2013-04-14</t>
        </is>
      </c>
      <c r="B6910" s="6" t="n">
        <v>20</v>
      </c>
      <c r="C6910" s="6" t="n">
        <v>0.69561</v>
      </c>
      <c r="D6910" s="6" t="n">
        <v>0.00012</v>
      </c>
      <c r="E6910" s="6">
        <f>C6910*sel_scale</f>
        <v/>
      </c>
      <c r="F6910" s="6">
        <f>IF(AND(B6910&gt;=10,B6910&lt;=14),sel_ev_daily*sel_dayshare/5,IF(OR(B6910&gt;=22,B6910&lt;=5),sel_ev_daily*(1-sel_dayshare)/8,0))</f>
        <v/>
      </c>
    </row>
    <row r="6911">
      <c r="A6911" s="6" t="inlineStr">
        <is>
          <t>2013-04-14</t>
        </is>
      </c>
      <c r="B6911" s="6" t="n">
        <v>21</v>
      </c>
      <c r="C6911" s="6" t="n">
        <v>0.66989</v>
      </c>
      <c r="D6911" s="6" t="n">
        <v>4e-05</v>
      </c>
      <c r="E6911" s="6">
        <f>C6911*sel_scale</f>
        <v/>
      </c>
      <c r="F6911" s="6">
        <f>IF(AND(B6911&gt;=10,B6911&lt;=14),sel_ev_daily*sel_dayshare/5,IF(OR(B6911&gt;=22,B6911&lt;=5),sel_ev_daily*(1-sel_dayshare)/8,0))</f>
        <v/>
      </c>
    </row>
    <row r="6912">
      <c r="A6912" s="6" t="inlineStr">
        <is>
          <t>2013-04-14</t>
        </is>
      </c>
      <c r="B6912" s="6" t="n">
        <v>22</v>
      </c>
      <c r="C6912" s="6" t="n">
        <v>0.6595800000000001</v>
      </c>
      <c r="D6912" s="6" t="n">
        <v>1e-05</v>
      </c>
      <c r="E6912" s="6">
        <f>C6912*sel_scale</f>
        <v/>
      </c>
      <c r="F6912" s="6">
        <f>IF(AND(B6912&gt;=10,B6912&lt;=14),sel_ev_daily*sel_dayshare/5,IF(OR(B6912&gt;=22,B6912&lt;=5),sel_ev_daily*(1-sel_dayshare)/8,0))</f>
        <v/>
      </c>
    </row>
    <row r="6913">
      <c r="A6913" s="6" t="inlineStr">
        <is>
          <t>2013-04-14</t>
        </is>
      </c>
      <c r="B6913" s="6" t="n">
        <v>23</v>
      </c>
      <c r="C6913" s="6" t="n">
        <v>0.81457</v>
      </c>
      <c r="D6913" s="6" t="n">
        <v>9.000000000000001e-05</v>
      </c>
      <c r="E6913" s="6">
        <f>C6913*sel_scale</f>
        <v/>
      </c>
      <c r="F6913" s="6">
        <f>IF(AND(B6913&gt;=10,B6913&lt;=14),sel_ev_daily*sel_dayshare/5,IF(OR(B6913&gt;=22,B6913&lt;=5),sel_ev_daily*(1-sel_dayshare)/8,0))</f>
        <v/>
      </c>
    </row>
    <row r="6914">
      <c r="A6914" s="6" t="inlineStr">
        <is>
          <t>2013-04-15</t>
        </is>
      </c>
      <c r="B6914" s="6" t="n">
        <v>0</v>
      </c>
      <c r="C6914" s="6" t="n">
        <v>0.84211</v>
      </c>
      <c r="D6914" s="6" t="n">
        <v>4e-05</v>
      </c>
      <c r="E6914" s="6">
        <f>C6914*sel_scale</f>
        <v/>
      </c>
      <c r="F6914" s="6">
        <f>IF(AND(B6914&gt;=10,B6914&lt;=14),sel_ev_daily*sel_dayshare/5,IF(OR(B6914&gt;=22,B6914&lt;=5),sel_ev_daily*(1-sel_dayshare)/8,0))</f>
        <v/>
      </c>
    </row>
    <row r="6915">
      <c r="A6915" s="6" t="inlineStr">
        <is>
          <t>2013-04-15</t>
        </is>
      </c>
      <c r="B6915" s="6" t="n">
        <v>1</v>
      </c>
      <c r="C6915" s="6" t="n">
        <v>0.55057</v>
      </c>
      <c r="D6915" s="6" t="n">
        <v>0.0001</v>
      </c>
      <c r="E6915" s="6">
        <f>C6915*sel_scale</f>
        <v/>
      </c>
      <c r="F6915" s="6">
        <f>IF(AND(B6915&gt;=10,B6915&lt;=14),sel_ev_daily*sel_dayshare/5,IF(OR(B6915&gt;=22,B6915&lt;=5),sel_ev_daily*(1-sel_dayshare)/8,0))</f>
        <v/>
      </c>
    </row>
    <row r="6916">
      <c r="A6916" s="6" t="inlineStr">
        <is>
          <t>2013-04-15</t>
        </is>
      </c>
      <c r="B6916" s="6" t="n">
        <v>2</v>
      </c>
      <c r="C6916" s="6" t="n">
        <v>0.38909</v>
      </c>
      <c r="D6916" s="6" t="n">
        <v>0.00013</v>
      </c>
      <c r="E6916" s="6">
        <f>C6916*sel_scale</f>
        <v/>
      </c>
      <c r="F6916" s="6">
        <f>IF(AND(B6916&gt;=10,B6916&lt;=14),sel_ev_daily*sel_dayshare/5,IF(OR(B6916&gt;=22,B6916&lt;=5),sel_ev_daily*(1-sel_dayshare)/8,0))</f>
        <v/>
      </c>
    </row>
    <row r="6917">
      <c r="A6917" s="6" t="inlineStr">
        <is>
          <t>2013-04-15</t>
        </is>
      </c>
      <c r="B6917" s="6" t="n">
        <v>3</v>
      </c>
      <c r="C6917" s="6" t="n">
        <v>0.36074</v>
      </c>
      <c r="D6917" s="6" t="n">
        <v>6.999999999999999e-05</v>
      </c>
      <c r="E6917" s="6">
        <f>C6917*sel_scale</f>
        <v/>
      </c>
      <c r="F6917" s="6">
        <f>IF(AND(B6917&gt;=10,B6917&lt;=14),sel_ev_daily*sel_dayshare/5,IF(OR(B6917&gt;=22,B6917&lt;=5),sel_ev_daily*(1-sel_dayshare)/8,0))</f>
        <v/>
      </c>
    </row>
    <row r="6918">
      <c r="A6918" s="6" t="inlineStr">
        <is>
          <t>2013-04-15</t>
        </is>
      </c>
      <c r="B6918" s="6" t="n">
        <v>4</v>
      </c>
      <c r="C6918" s="6" t="n">
        <v>0.3461</v>
      </c>
      <c r="D6918" s="6" t="n">
        <v>0.00011</v>
      </c>
      <c r="E6918" s="6">
        <f>C6918*sel_scale</f>
        <v/>
      </c>
      <c r="F6918" s="6">
        <f>IF(AND(B6918&gt;=10,B6918&lt;=14),sel_ev_daily*sel_dayshare/5,IF(OR(B6918&gt;=22,B6918&lt;=5),sel_ev_daily*(1-sel_dayshare)/8,0))</f>
        <v/>
      </c>
    </row>
    <row r="6919">
      <c r="A6919" s="6" t="inlineStr">
        <is>
          <t>2013-04-15</t>
        </is>
      </c>
      <c r="B6919" s="6" t="n">
        <v>5</v>
      </c>
      <c r="C6919" s="6" t="n">
        <v>0.40163</v>
      </c>
      <c r="D6919" s="6" t="n">
        <v>5e-05</v>
      </c>
      <c r="E6919" s="6">
        <f>C6919*sel_scale</f>
        <v/>
      </c>
      <c r="F6919" s="6">
        <f>IF(AND(B6919&gt;=10,B6919&lt;=14),sel_ev_daily*sel_dayshare/5,IF(OR(B6919&gt;=22,B6919&lt;=5),sel_ev_daily*(1-sel_dayshare)/8,0))</f>
        <v/>
      </c>
    </row>
    <row r="6920">
      <c r="A6920" s="6" t="inlineStr">
        <is>
          <t>2013-04-15</t>
        </is>
      </c>
      <c r="B6920" s="6" t="n">
        <v>6</v>
      </c>
      <c r="C6920" s="6" t="n">
        <v>0.56799</v>
      </c>
      <c r="D6920" s="6" t="n">
        <v>0.00736</v>
      </c>
      <c r="E6920" s="6">
        <f>C6920*sel_scale</f>
        <v/>
      </c>
      <c r="F6920" s="6">
        <f>IF(AND(B6920&gt;=10,B6920&lt;=14),sel_ev_daily*sel_dayshare/5,IF(OR(B6920&gt;=22,B6920&lt;=5),sel_ev_daily*(1-sel_dayshare)/8,0))</f>
        <v/>
      </c>
    </row>
    <row r="6921">
      <c r="A6921" s="6" t="inlineStr">
        <is>
          <t>2013-04-15</t>
        </is>
      </c>
      <c r="B6921" s="6" t="n">
        <v>7</v>
      </c>
      <c r="C6921" s="6" t="n">
        <v>0.57757</v>
      </c>
      <c r="D6921" s="6" t="n">
        <v>0.06526</v>
      </c>
      <c r="E6921" s="6">
        <f>C6921*sel_scale</f>
        <v/>
      </c>
      <c r="F6921" s="6">
        <f>IF(AND(B6921&gt;=10,B6921&lt;=14),sel_ev_daily*sel_dayshare/5,IF(OR(B6921&gt;=22,B6921&lt;=5),sel_ev_daily*(1-sel_dayshare)/8,0))</f>
        <v/>
      </c>
    </row>
    <row r="6922">
      <c r="A6922" s="6" t="inlineStr">
        <is>
          <t>2013-04-15</t>
        </is>
      </c>
      <c r="B6922" s="6" t="n">
        <v>8</v>
      </c>
      <c r="C6922" s="6" t="n">
        <v>0.5797099999999999</v>
      </c>
      <c r="D6922" s="6" t="n">
        <v>0.18717</v>
      </c>
      <c r="E6922" s="6">
        <f>C6922*sel_scale</f>
        <v/>
      </c>
      <c r="F6922" s="6">
        <f>IF(AND(B6922&gt;=10,B6922&lt;=14),sel_ev_daily*sel_dayshare/5,IF(OR(B6922&gt;=22,B6922&lt;=5),sel_ev_daily*(1-sel_dayshare)/8,0))</f>
        <v/>
      </c>
    </row>
    <row r="6923">
      <c r="A6923" s="6" t="inlineStr">
        <is>
          <t>2013-04-15</t>
        </is>
      </c>
      <c r="B6923" s="6" t="n">
        <v>9</v>
      </c>
      <c r="C6923" s="6" t="n">
        <v>0.61177</v>
      </c>
      <c r="D6923" s="6" t="n">
        <v>0.26953</v>
      </c>
      <c r="E6923" s="6">
        <f>C6923*sel_scale</f>
        <v/>
      </c>
      <c r="F6923" s="6">
        <f>IF(AND(B6923&gt;=10,B6923&lt;=14),sel_ev_daily*sel_dayshare/5,IF(OR(B6923&gt;=22,B6923&lt;=5),sel_ev_daily*(1-sel_dayshare)/8,0))</f>
        <v/>
      </c>
    </row>
    <row r="6924">
      <c r="A6924" s="6" t="inlineStr">
        <is>
          <t>2013-04-15</t>
        </is>
      </c>
      <c r="B6924" s="6" t="n">
        <v>10</v>
      </c>
      <c r="C6924" s="6" t="n">
        <v>0.55828</v>
      </c>
      <c r="D6924" s="6" t="n">
        <v>0.31551</v>
      </c>
      <c r="E6924" s="6">
        <f>C6924*sel_scale</f>
        <v/>
      </c>
      <c r="F6924" s="6">
        <f>IF(AND(B6924&gt;=10,B6924&lt;=14),sel_ev_daily*sel_dayshare/5,IF(OR(B6924&gt;=22,B6924&lt;=5),sel_ev_daily*(1-sel_dayshare)/8,0))</f>
        <v/>
      </c>
    </row>
    <row r="6925">
      <c r="A6925" s="6" t="inlineStr">
        <is>
          <t>2013-04-15</t>
        </is>
      </c>
      <c r="B6925" s="6" t="n">
        <v>11</v>
      </c>
      <c r="C6925" s="6" t="n">
        <v>0.54181</v>
      </c>
      <c r="D6925" s="6" t="n">
        <v>0.48793</v>
      </c>
      <c r="E6925" s="6">
        <f>C6925*sel_scale</f>
        <v/>
      </c>
      <c r="F6925" s="6">
        <f>IF(AND(B6925&gt;=10,B6925&lt;=14),sel_ev_daily*sel_dayshare/5,IF(OR(B6925&gt;=22,B6925&lt;=5),sel_ev_daily*(1-sel_dayshare)/8,0))</f>
        <v/>
      </c>
    </row>
    <row r="6926">
      <c r="A6926" s="6" t="inlineStr">
        <is>
          <t>2013-04-15</t>
        </is>
      </c>
      <c r="B6926" s="6" t="n">
        <v>12</v>
      </c>
      <c r="C6926" s="6" t="n">
        <v>0.56506</v>
      </c>
      <c r="D6926" s="6" t="n">
        <v>0.55391</v>
      </c>
      <c r="E6926" s="6">
        <f>C6926*sel_scale</f>
        <v/>
      </c>
      <c r="F6926" s="6">
        <f>IF(AND(B6926&gt;=10,B6926&lt;=14),sel_ev_daily*sel_dayshare/5,IF(OR(B6926&gt;=22,B6926&lt;=5),sel_ev_daily*(1-sel_dayshare)/8,0))</f>
        <v/>
      </c>
    </row>
    <row r="6927">
      <c r="A6927" s="6" t="inlineStr">
        <is>
          <t>2013-04-15</t>
        </is>
      </c>
      <c r="B6927" s="6" t="n">
        <v>13</v>
      </c>
      <c r="C6927" s="6" t="n">
        <v>0.5601699999999999</v>
      </c>
      <c r="D6927" s="6" t="n">
        <v>0.42238</v>
      </c>
      <c r="E6927" s="6">
        <f>C6927*sel_scale</f>
        <v/>
      </c>
      <c r="F6927" s="6">
        <f>IF(AND(B6927&gt;=10,B6927&lt;=14),sel_ev_daily*sel_dayshare/5,IF(OR(B6927&gt;=22,B6927&lt;=5),sel_ev_daily*(1-sel_dayshare)/8,0))</f>
        <v/>
      </c>
    </row>
    <row r="6928">
      <c r="A6928" s="6" t="inlineStr">
        <is>
          <t>2013-04-15</t>
        </is>
      </c>
      <c r="B6928" s="6" t="n">
        <v>14</v>
      </c>
      <c r="C6928" s="6" t="n">
        <v>0.56151</v>
      </c>
      <c r="D6928" s="6" t="n">
        <v>0.34502</v>
      </c>
      <c r="E6928" s="6">
        <f>C6928*sel_scale</f>
        <v/>
      </c>
      <c r="F6928" s="6">
        <f>IF(AND(B6928&gt;=10,B6928&lt;=14),sel_ev_daily*sel_dayshare/5,IF(OR(B6928&gt;=22,B6928&lt;=5),sel_ev_daily*(1-sel_dayshare)/8,0))</f>
        <v/>
      </c>
    </row>
    <row r="6929">
      <c r="A6929" s="6" t="inlineStr">
        <is>
          <t>2013-04-15</t>
        </is>
      </c>
      <c r="B6929" s="6" t="n">
        <v>15</v>
      </c>
      <c r="C6929" s="6" t="n">
        <v>0.53307</v>
      </c>
      <c r="D6929" s="6" t="n">
        <v>0.22059</v>
      </c>
      <c r="E6929" s="6">
        <f>C6929*sel_scale</f>
        <v/>
      </c>
      <c r="F6929" s="6">
        <f>IF(AND(B6929&gt;=10,B6929&lt;=14),sel_ev_daily*sel_dayshare/5,IF(OR(B6929&gt;=22,B6929&lt;=5),sel_ev_daily*(1-sel_dayshare)/8,0))</f>
        <v/>
      </c>
    </row>
    <row r="6930">
      <c r="A6930" s="6" t="inlineStr">
        <is>
          <t>2013-04-15</t>
        </is>
      </c>
      <c r="B6930" s="6" t="n">
        <v>16</v>
      </c>
      <c r="C6930" s="6" t="n">
        <v>0.6222299999999999</v>
      </c>
      <c r="D6930" s="6" t="n">
        <v>0.05126</v>
      </c>
      <c r="E6930" s="6">
        <f>C6930*sel_scale</f>
        <v/>
      </c>
      <c r="F6930" s="6">
        <f>IF(AND(B6930&gt;=10,B6930&lt;=14),sel_ev_daily*sel_dayshare/5,IF(OR(B6930&gt;=22,B6930&lt;=5),sel_ev_daily*(1-sel_dayshare)/8,0))</f>
        <v/>
      </c>
    </row>
    <row r="6931">
      <c r="A6931" s="6" t="inlineStr">
        <is>
          <t>2013-04-15</t>
        </is>
      </c>
      <c r="B6931" s="6" t="n">
        <v>17</v>
      </c>
      <c r="C6931" s="6" t="n">
        <v>0.83463</v>
      </c>
      <c r="D6931" s="6" t="n">
        <v>0.00085</v>
      </c>
      <c r="E6931" s="6">
        <f>C6931*sel_scale</f>
        <v/>
      </c>
      <c r="F6931" s="6">
        <f>IF(AND(B6931&gt;=10,B6931&lt;=14),sel_ev_daily*sel_dayshare/5,IF(OR(B6931&gt;=22,B6931&lt;=5),sel_ev_daily*(1-sel_dayshare)/8,0))</f>
        <v/>
      </c>
    </row>
    <row r="6932">
      <c r="A6932" s="6" t="inlineStr">
        <is>
          <t>2013-04-15</t>
        </is>
      </c>
      <c r="B6932" s="6" t="n">
        <v>18</v>
      </c>
      <c r="C6932" s="6" t="n">
        <v>0.95365</v>
      </c>
      <c r="D6932" s="6" t="n">
        <v>0.00017</v>
      </c>
      <c r="E6932" s="6">
        <f>C6932*sel_scale</f>
        <v/>
      </c>
      <c r="F6932" s="6">
        <f>IF(AND(B6932&gt;=10,B6932&lt;=14),sel_ev_daily*sel_dayshare/5,IF(OR(B6932&gt;=22,B6932&lt;=5),sel_ev_daily*(1-sel_dayshare)/8,0))</f>
        <v/>
      </c>
    </row>
    <row r="6933">
      <c r="A6933" s="6" t="inlineStr">
        <is>
          <t>2013-04-15</t>
        </is>
      </c>
      <c r="B6933" s="6" t="n">
        <v>19</v>
      </c>
      <c r="C6933" s="6" t="n">
        <v>0.8355</v>
      </c>
      <c r="D6933" s="6" t="n">
        <v>0.00011</v>
      </c>
      <c r="E6933" s="6">
        <f>C6933*sel_scale</f>
        <v/>
      </c>
      <c r="F6933" s="6">
        <f>IF(AND(B6933&gt;=10,B6933&lt;=14),sel_ev_daily*sel_dayshare/5,IF(OR(B6933&gt;=22,B6933&lt;=5),sel_ev_daily*(1-sel_dayshare)/8,0))</f>
        <v/>
      </c>
    </row>
    <row r="6934">
      <c r="A6934" s="6" t="inlineStr">
        <is>
          <t>2013-04-15</t>
        </is>
      </c>
      <c r="B6934" s="6" t="n">
        <v>20</v>
      </c>
      <c r="C6934" s="6" t="n">
        <v>0.75646</v>
      </c>
      <c r="D6934" s="6" t="n">
        <v>3e-05</v>
      </c>
      <c r="E6934" s="6">
        <f>C6934*sel_scale</f>
        <v/>
      </c>
      <c r="F6934" s="6">
        <f>IF(AND(B6934&gt;=10,B6934&lt;=14),sel_ev_daily*sel_dayshare/5,IF(OR(B6934&gt;=22,B6934&lt;=5),sel_ev_daily*(1-sel_dayshare)/8,0))</f>
        <v/>
      </c>
    </row>
    <row r="6935">
      <c r="A6935" s="6" t="inlineStr">
        <is>
          <t>2013-04-15</t>
        </is>
      </c>
      <c r="B6935" s="6" t="n">
        <v>21</v>
      </c>
      <c r="C6935" s="6" t="n">
        <v>0.7369</v>
      </c>
      <c r="D6935" s="6" t="n">
        <v>6.999999999999999e-05</v>
      </c>
      <c r="E6935" s="6">
        <f>C6935*sel_scale</f>
        <v/>
      </c>
      <c r="F6935" s="6">
        <f>IF(AND(B6935&gt;=10,B6935&lt;=14),sel_ev_daily*sel_dayshare/5,IF(OR(B6935&gt;=22,B6935&lt;=5),sel_ev_daily*(1-sel_dayshare)/8,0))</f>
        <v/>
      </c>
    </row>
    <row r="6936">
      <c r="A6936" s="6" t="inlineStr">
        <is>
          <t>2013-04-15</t>
        </is>
      </c>
      <c r="B6936" s="6" t="n">
        <v>22</v>
      </c>
      <c r="C6936" s="6" t="n">
        <v>0.7503</v>
      </c>
      <c r="D6936" s="6" t="n">
        <v>2e-05</v>
      </c>
      <c r="E6936" s="6">
        <f>C6936*sel_scale</f>
        <v/>
      </c>
      <c r="F6936" s="6">
        <f>IF(AND(B6936&gt;=10,B6936&lt;=14),sel_ev_daily*sel_dayshare/5,IF(OR(B6936&gt;=22,B6936&lt;=5),sel_ev_daily*(1-sel_dayshare)/8,0))</f>
        <v/>
      </c>
    </row>
    <row r="6937">
      <c r="A6937" s="6" t="inlineStr">
        <is>
          <t>2013-04-15</t>
        </is>
      </c>
      <c r="B6937" s="6" t="n">
        <v>23</v>
      </c>
      <c r="C6937" s="6" t="n">
        <v>0.86183</v>
      </c>
      <c r="D6937" s="6" t="n">
        <v>8.000000000000001e-05</v>
      </c>
      <c r="E6937" s="6">
        <f>C6937*sel_scale</f>
        <v/>
      </c>
      <c r="F6937" s="6">
        <f>IF(AND(B6937&gt;=10,B6937&lt;=14),sel_ev_daily*sel_dayshare/5,IF(OR(B6937&gt;=22,B6937&lt;=5),sel_ev_daily*(1-sel_dayshare)/8,0))</f>
        <v/>
      </c>
    </row>
    <row r="6938">
      <c r="A6938" s="6" t="inlineStr">
        <is>
          <t>2013-04-16</t>
        </is>
      </c>
      <c r="B6938" s="6" t="n">
        <v>0</v>
      </c>
      <c r="C6938" s="6" t="n">
        <v>0.9014</v>
      </c>
      <c r="D6938" s="6" t="n">
        <v>8.000000000000001e-05</v>
      </c>
      <c r="E6938" s="6">
        <f>C6938*sel_scale</f>
        <v/>
      </c>
      <c r="F6938" s="6">
        <f>IF(AND(B6938&gt;=10,B6938&lt;=14),sel_ev_daily*sel_dayshare/5,IF(OR(B6938&gt;=22,B6938&lt;=5),sel_ev_daily*(1-sel_dayshare)/8,0))</f>
        <v/>
      </c>
    </row>
    <row r="6939">
      <c r="A6939" s="6" t="inlineStr">
        <is>
          <t>2013-04-16</t>
        </is>
      </c>
      <c r="B6939" s="6" t="n">
        <v>1</v>
      </c>
      <c r="C6939" s="6" t="n">
        <v>0.57369</v>
      </c>
      <c r="D6939" s="6" t="n">
        <v>8.000000000000001e-05</v>
      </c>
      <c r="E6939" s="6">
        <f>C6939*sel_scale</f>
        <v/>
      </c>
      <c r="F6939" s="6">
        <f>IF(AND(B6939&gt;=10,B6939&lt;=14),sel_ev_daily*sel_dayshare/5,IF(OR(B6939&gt;=22,B6939&lt;=5),sel_ev_daily*(1-sel_dayshare)/8,0))</f>
        <v/>
      </c>
    </row>
    <row r="6940">
      <c r="A6940" s="6" t="inlineStr">
        <is>
          <t>2013-04-16</t>
        </is>
      </c>
      <c r="B6940" s="6" t="n">
        <v>2</v>
      </c>
      <c r="C6940" s="6" t="n">
        <v>0.43869</v>
      </c>
      <c r="D6940" s="6" t="n">
        <v>3e-05</v>
      </c>
      <c r="E6940" s="6">
        <f>C6940*sel_scale</f>
        <v/>
      </c>
      <c r="F6940" s="6">
        <f>IF(AND(B6940&gt;=10,B6940&lt;=14),sel_ev_daily*sel_dayshare/5,IF(OR(B6940&gt;=22,B6940&lt;=5),sel_ev_daily*(1-sel_dayshare)/8,0))</f>
        <v/>
      </c>
    </row>
    <row r="6941">
      <c r="A6941" s="6" t="inlineStr">
        <is>
          <t>2013-04-16</t>
        </is>
      </c>
      <c r="B6941" s="6" t="n">
        <v>3</v>
      </c>
      <c r="C6941" s="6" t="n">
        <v>0.38139</v>
      </c>
      <c r="D6941" s="6" t="n">
        <v>5e-05</v>
      </c>
      <c r="E6941" s="6">
        <f>C6941*sel_scale</f>
        <v/>
      </c>
      <c r="F6941" s="6">
        <f>IF(AND(B6941&gt;=10,B6941&lt;=14),sel_ev_daily*sel_dayshare/5,IF(OR(B6941&gt;=22,B6941&lt;=5),sel_ev_daily*(1-sel_dayshare)/8,0))</f>
        <v/>
      </c>
    </row>
    <row r="6942">
      <c r="A6942" s="6" t="inlineStr">
        <is>
          <t>2013-04-16</t>
        </is>
      </c>
      <c r="B6942" s="6" t="n">
        <v>4</v>
      </c>
      <c r="C6942" s="6" t="n">
        <v>0.34445</v>
      </c>
      <c r="D6942" s="6" t="n">
        <v>9.000000000000001e-05</v>
      </c>
      <c r="E6942" s="6">
        <f>C6942*sel_scale</f>
        <v/>
      </c>
      <c r="F6942" s="6">
        <f>IF(AND(B6942&gt;=10,B6942&lt;=14),sel_ev_daily*sel_dayshare/5,IF(OR(B6942&gt;=22,B6942&lt;=5),sel_ev_daily*(1-sel_dayshare)/8,0))</f>
        <v/>
      </c>
    </row>
    <row r="6943">
      <c r="A6943" s="6" t="inlineStr">
        <is>
          <t>2013-04-16</t>
        </is>
      </c>
      <c r="B6943" s="6" t="n">
        <v>5</v>
      </c>
      <c r="C6943" s="6" t="n">
        <v>0.43227</v>
      </c>
      <c r="D6943" s="6" t="n">
        <v>9.000000000000001e-05</v>
      </c>
      <c r="E6943" s="6">
        <f>C6943*sel_scale</f>
        <v/>
      </c>
      <c r="F6943" s="6">
        <f>IF(AND(B6943&gt;=10,B6943&lt;=14),sel_ev_daily*sel_dayshare/5,IF(OR(B6943&gt;=22,B6943&lt;=5),sel_ev_daily*(1-sel_dayshare)/8,0))</f>
        <v/>
      </c>
    </row>
    <row r="6944">
      <c r="A6944" s="6" t="inlineStr">
        <is>
          <t>2013-04-16</t>
        </is>
      </c>
      <c r="B6944" s="6" t="n">
        <v>6</v>
      </c>
      <c r="C6944" s="6" t="n">
        <v>0.49199</v>
      </c>
      <c r="D6944" s="6" t="n">
        <v>0.00013</v>
      </c>
      <c r="E6944" s="6">
        <f>C6944*sel_scale</f>
        <v/>
      </c>
      <c r="F6944" s="6">
        <f>IF(AND(B6944&gt;=10,B6944&lt;=14),sel_ev_daily*sel_dayshare/5,IF(OR(B6944&gt;=22,B6944&lt;=5),sel_ev_daily*(1-sel_dayshare)/8,0))</f>
        <v/>
      </c>
    </row>
    <row r="6945">
      <c r="A6945" s="6" t="inlineStr">
        <is>
          <t>2013-04-16</t>
        </is>
      </c>
      <c r="B6945" s="6" t="n">
        <v>7</v>
      </c>
      <c r="C6945" s="6" t="n">
        <v>0.58367</v>
      </c>
      <c r="D6945" s="6" t="n">
        <v>0.0037</v>
      </c>
      <c r="E6945" s="6">
        <f>C6945*sel_scale</f>
        <v/>
      </c>
      <c r="F6945" s="6">
        <f>IF(AND(B6945&gt;=10,B6945&lt;=14),sel_ev_daily*sel_dayshare/5,IF(OR(B6945&gt;=22,B6945&lt;=5),sel_ev_daily*(1-sel_dayshare)/8,0))</f>
        <v/>
      </c>
    </row>
    <row r="6946">
      <c r="A6946" s="6" t="inlineStr">
        <is>
          <t>2013-04-16</t>
        </is>
      </c>
      <c r="B6946" s="6" t="n">
        <v>8</v>
      </c>
      <c r="C6946" s="6" t="n">
        <v>0.6405999999999999</v>
      </c>
      <c r="D6946" s="6" t="n">
        <v>0.04005</v>
      </c>
      <c r="E6946" s="6">
        <f>C6946*sel_scale</f>
        <v/>
      </c>
      <c r="F6946" s="6">
        <f>IF(AND(B6946&gt;=10,B6946&lt;=14),sel_ev_daily*sel_dayshare/5,IF(OR(B6946&gt;=22,B6946&lt;=5),sel_ev_daily*(1-sel_dayshare)/8,0))</f>
        <v/>
      </c>
    </row>
    <row r="6947">
      <c r="A6947" s="6" t="inlineStr">
        <is>
          <t>2013-04-16</t>
        </is>
      </c>
      <c r="B6947" s="6" t="n">
        <v>9</v>
      </c>
      <c r="C6947" s="6" t="n">
        <v>0.58839</v>
      </c>
      <c r="D6947" s="6" t="n">
        <v>0.09424</v>
      </c>
      <c r="E6947" s="6">
        <f>C6947*sel_scale</f>
        <v/>
      </c>
      <c r="F6947" s="6">
        <f>IF(AND(B6947&gt;=10,B6947&lt;=14),sel_ev_daily*sel_dayshare/5,IF(OR(B6947&gt;=22,B6947&lt;=5),sel_ev_daily*(1-sel_dayshare)/8,0))</f>
        <v/>
      </c>
    </row>
    <row r="6948">
      <c r="A6948" s="6" t="inlineStr">
        <is>
          <t>2013-04-16</t>
        </is>
      </c>
      <c r="B6948" s="6" t="n">
        <v>10</v>
      </c>
      <c r="C6948" s="6" t="n">
        <v>0.58741</v>
      </c>
      <c r="D6948" s="6" t="n">
        <v>0.18119</v>
      </c>
      <c r="E6948" s="6">
        <f>C6948*sel_scale</f>
        <v/>
      </c>
      <c r="F6948" s="6">
        <f>IF(AND(B6948&gt;=10,B6948&lt;=14),sel_ev_daily*sel_dayshare/5,IF(OR(B6948&gt;=22,B6948&lt;=5),sel_ev_daily*(1-sel_dayshare)/8,0))</f>
        <v/>
      </c>
    </row>
    <row r="6949">
      <c r="A6949" s="6" t="inlineStr">
        <is>
          <t>2013-04-16</t>
        </is>
      </c>
      <c r="B6949" s="6" t="n">
        <v>11</v>
      </c>
      <c r="C6949" s="6" t="n">
        <v>0.5676</v>
      </c>
      <c r="D6949" s="6" t="n">
        <v>0.26331</v>
      </c>
      <c r="E6949" s="6">
        <f>C6949*sel_scale</f>
        <v/>
      </c>
      <c r="F6949" s="6">
        <f>IF(AND(B6949&gt;=10,B6949&lt;=14),sel_ev_daily*sel_dayshare/5,IF(OR(B6949&gt;=22,B6949&lt;=5),sel_ev_daily*(1-sel_dayshare)/8,0))</f>
        <v/>
      </c>
    </row>
    <row r="6950">
      <c r="A6950" s="6" t="inlineStr">
        <is>
          <t>2013-04-16</t>
        </is>
      </c>
      <c r="B6950" s="6" t="n">
        <v>12</v>
      </c>
      <c r="C6950" s="6" t="n">
        <v>0.56935</v>
      </c>
      <c r="D6950" s="6" t="n">
        <v>0.35423</v>
      </c>
      <c r="E6950" s="6">
        <f>C6950*sel_scale</f>
        <v/>
      </c>
      <c r="F6950" s="6">
        <f>IF(AND(B6950&gt;=10,B6950&lt;=14),sel_ev_daily*sel_dayshare/5,IF(OR(B6950&gt;=22,B6950&lt;=5),sel_ev_daily*(1-sel_dayshare)/8,0))</f>
        <v/>
      </c>
    </row>
    <row r="6951">
      <c r="A6951" s="6" t="inlineStr">
        <is>
          <t>2013-04-16</t>
        </is>
      </c>
      <c r="B6951" s="6" t="n">
        <v>13</v>
      </c>
      <c r="C6951" s="6" t="n">
        <v>0.53432</v>
      </c>
      <c r="D6951" s="6" t="n">
        <v>0.37408</v>
      </c>
      <c r="E6951" s="6">
        <f>C6951*sel_scale</f>
        <v/>
      </c>
      <c r="F6951" s="6">
        <f>IF(AND(B6951&gt;=10,B6951&lt;=14),sel_ev_daily*sel_dayshare/5,IF(OR(B6951&gt;=22,B6951&lt;=5),sel_ev_daily*(1-sel_dayshare)/8,0))</f>
        <v/>
      </c>
    </row>
    <row r="6952">
      <c r="A6952" s="6" t="inlineStr">
        <is>
          <t>2013-04-16</t>
        </is>
      </c>
      <c r="B6952" s="6" t="n">
        <v>14</v>
      </c>
      <c r="C6952" s="6" t="n">
        <v>0.52244</v>
      </c>
      <c r="D6952" s="6" t="n">
        <v>0.2913</v>
      </c>
      <c r="E6952" s="6">
        <f>C6952*sel_scale</f>
        <v/>
      </c>
      <c r="F6952" s="6">
        <f>IF(AND(B6952&gt;=10,B6952&lt;=14),sel_ev_daily*sel_dayshare/5,IF(OR(B6952&gt;=22,B6952&lt;=5),sel_ev_daily*(1-sel_dayshare)/8,0))</f>
        <v/>
      </c>
    </row>
    <row r="6953">
      <c r="A6953" s="6" t="inlineStr">
        <is>
          <t>2013-04-16</t>
        </is>
      </c>
      <c r="B6953" s="6" t="n">
        <v>15</v>
      </c>
      <c r="C6953" s="6" t="n">
        <v>0.50959</v>
      </c>
      <c r="D6953" s="6" t="n">
        <v>0.11855</v>
      </c>
      <c r="E6953" s="6">
        <f>C6953*sel_scale</f>
        <v/>
      </c>
      <c r="F6953" s="6">
        <f>IF(AND(B6953&gt;=10,B6953&lt;=14),sel_ev_daily*sel_dayshare/5,IF(OR(B6953&gt;=22,B6953&lt;=5),sel_ev_daily*(1-sel_dayshare)/8,0))</f>
        <v/>
      </c>
    </row>
    <row r="6954">
      <c r="A6954" s="6" t="inlineStr">
        <is>
          <t>2013-04-16</t>
        </is>
      </c>
      <c r="B6954" s="6" t="n">
        <v>16</v>
      </c>
      <c r="C6954" s="6" t="n">
        <v>0.61672</v>
      </c>
      <c r="D6954" s="6" t="n">
        <v>0.04483</v>
      </c>
      <c r="E6954" s="6">
        <f>C6954*sel_scale</f>
        <v/>
      </c>
      <c r="F6954" s="6">
        <f>IF(AND(B6954&gt;=10,B6954&lt;=14),sel_ev_daily*sel_dayshare/5,IF(OR(B6954&gt;=22,B6954&lt;=5),sel_ev_daily*(1-sel_dayshare)/8,0))</f>
        <v/>
      </c>
    </row>
    <row r="6955">
      <c r="A6955" s="6" t="inlineStr">
        <is>
          <t>2013-04-16</t>
        </is>
      </c>
      <c r="B6955" s="6" t="n">
        <v>17</v>
      </c>
      <c r="C6955" s="6" t="n">
        <v>0.85841</v>
      </c>
      <c r="D6955" s="6" t="n">
        <v>0.00052</v>
      </c>
      <c r="E6955" s="6">
        <f>C6955*sel_scale</f>
        <v/>
      </c>
      <c r="F6955" s="6">
        <f>IF(AND(B6955&gt;=10,B6955&lt;=14),sel_ev_daily*sel_dayshare/5,IF(OR(B6955&gt;=22,B6955&lt;=5),sel_ev_daily*(1-sel_dayshare)/8,0))</f>
        <v/>
      </c>
    </row>
    <row r="6956">
      <c r="A6956" s="6" t="inlineStr">
        <is>
          <t>2013-04-16</t>
        </is>
      </c>
      <c r="B6956" s="6" t="n">
        <v>18</v>
      </c>
      <c r="C6956" s="6" t="n">
        <v>0.93662</v>
      </c>
      <c r="D6956" s="6" t="n">
        <v>0.00013</v>
      </c>
      <c r="E6956" s="6">
        <f>C6956*sel_scale</f>
        <v/>
      </c>
      <c r="F6956" s="6">
        <f>IF(AND(B6956&gt;=10,B6956&lt;=14),sel_ev_daily*sel_dayshare/5,IF(OR(B6956&gt;=22,B6956&lt;=5),sel_ev_daily*(1-sel_dayshare)/8,0))</f>
        <v/>
      </c>
    </row>
    <row r="6957">
      <c r="A6957" s="6" t="inlineStr">
        <is>
          <t>2013-04-16</t>
        </is>
      </c>
      <c r="B6957" s="6" t="n">
        <v>19</v>
      </c>
      <c r="C6957" s="6" t="n">
        <v>0.82358</v>
      </c>
      <c r="D6957" s="6" t="n">
        <v>0.00017</v>
      </c>
      <c r="E6957" s="6">
        <f>C6957*sel_scale</f>
        <v/>
      </c>
      <c r="F6957" s="6">
        <f>IF(AND(B6957&gt;=10,B6957&lt;=14),sel_ev_daily*sel_dayshare/5,IF(OR(B6957&gt;=22,B6957&lt;=5),sel_ev_daily*(1-sel_dayshare)/8,0))</f>
        <v/>
      </c>
    </row>
    <row r="6958">
      <c r="A6958" s="6" t="inlineStr">
        <is>
          <t>2013-04-16</t>
        </is>
      </c>
      <c r="B6958" s="6" t="n">
        <v>20</v>
      </c>
      <c r="C6958" s="6" t="n">
        <v>0.75804</v>
      </c>
      <c r="D6958" s="6" t="n">
        <v>4e-05</v>
      </c>
      <c r="E6958" s="6">
        <f>C6958*sel_scale</f>
        <v/>
      </c>
      <c r="F6958" s="6">
        <f>IF(AND(B6958&gt;=10,B6958&lt;=14),sel_ev_daily*sel_dayshare/5,IF(OR(B6958&gt;=22,B6958&lt;=5),sel_ev_daily*(1-sel_dayshare)/8,0))</f>
        <v/>
      </c>
    </row>
    <row r="6959">
      <c r="A6959" s="6" t="inlineStr">
        <is>
          <t>2013-04-16</t>
        </is>
      </c>
      <c r="B6959" s="6" t="n">
        <v>21</v>
      </c>
      <c r="C6959" s="6" t="n">
        <v>0.71843</v>
      </c>
      <c r="D6959" s="6" t="n">
        <v>0.00011</v>
      </c>
      <c r="E6959" s="6">
        <f>C6959*sel_scale</f>
        <v/>
      </c>
      <c r="F6959" s="6">
        <f>IF(AND(B6959&gt;=10,B6959&lt;=14),sel_ev_daily*sel_dayshare/5,IF(OR(B6959&gt;=22,B6959&lt;=5),sel_ev_daily*(1-sel_dayshare)/8,0))</f>
        <v/>
      </c>
    </row>
    <row r="6960">
      <c r="A6960" s="6" t="inlineStr">
        <is>
          <t>2013-04-16</t>
        </is>
      </c>
      <c r="B6960" s="6" t="n">
        <v>22</v>
      </c>
      <c r="C6960" s="6" t="n">
        <v>0.78704</v>
      </c>
      <c r="D6960" s="6" t="n">
        <v>2e-05</v>
      </c>
      <c r="E6960" s="6">
        <f>C6960*sel_scale</f>
        <v/>
      </c>
      <c r="F6960" s="6">
        <f>IF(AND(B6960&gt;=10,B6960&lt;=14),sel_ev_daily*sel_dayshare/5,IF(OR(B6960&gt;=22,B6960&lt;=5),sel_ev_daily*(1-sel_dayshare)/8,0))</f>
        <v/>
      </c>
    </row>
    <row r="6961">
      <c r="A6961" s="6" t="inlineStr">
        <is>
          <t>2013-04-16</t>
        </is>
      </c>
      <c r="B6961" s="6" t="n">
        <v>23</v>
      </c>
      <c r="C6961" s="6" t="n">
        <v>0.93672</v>
      </c>
      <c r="D6961" s="6" t="n">
        <v>4e-05</v>
      </c>
      <c r="E6961" s="6">
        <f>C6961*sel_scale</f>
        <v/>
      </c>
      <c r="F6961" s="6">
        <f>IF(AND(B6961&gt;=10,B6961&lt;=14),sel_ev_daily*sel_dayshare/5,IF(OR(B6961&gt;=22,B6961&lt;=5),sel_ev_daily*(1-sel_dayshare)/8,0))</f>
        <v/>
      </c>
    </row>
    <row r="6962">
      <c r="A6962" s="6" t="inlineStr">
        <is>
          <t>2013-04-17</t>
        </is>
      </c>
      <c r="B6962" s="6" t="n">
        <v>0</v>
      </c>
      <c r="C6962" s="6" t="n">
        <v>0.99542</v>
      </c>
      <c r="D6962" s="6" t="n">
        <v>8.000000000000001e-05</v>
      </c>
      <c r="E6962" s="6">
        <f>C6962*sel_scale</f>
        <v/>
      </c>
      <c r="F6962" s="6">
        <f>IF(AND(B6962&gt;=10,B6962&lt;=14),sel_ev_daily*sel_dayshare/5,IF(OR(B6962&gt;=22,B6962&lt;=5),sel_ev_daily*(1-sel_dayshare)/8,0))</f>
        <v/>
      </c>
    </row>
    <row r="6963">
      <c r="A6963" s="6" t="inlineStr">
        <is>
          <t>2013-04-17</t>
        </is>
      </c>
      <c r="B6963" s="6" t="n">
        <v>1</v>
      </c>
      <c r="C6963" s="6" t="n">
        <v>0.67057</v>
      </c>
      <c r="D6963" s="6" t="n">
        <v>0.00012</v>
      </c>
      <c r="E6963" s="6">
        <f>C6963*sel_scale</f>
        <v/>
      </c>
      <c r="F6963" s="6">
        <f>IF(AND(B6963&gt;=10,B6963&lt;=14),sel_ev_daily*sel_dayshare/5,IF(OR(B6963&gt;=22,B6963&lt;=5),sel_ev_daily*(1-sel_dayshare)/8,0))</f>
        <v/>
      </c>
    </row>
    <row r="6964">
      <c r="A6964" s="6" t="inlineStr">
        <is>
          <t>2013-04-17</t>
        </is>
      </c>
      <c r="B6964" s="6" t="n">
        <v>2</v>
      </c>
      <c r="C6964" s="6" t="n">
        <v>0.45628</v>
      </c>
      <c r="D6964" s="6" t="n">
        <v>6.999999999999999e-05</v>
      </c>
      <c r="E6964" s="6">
        <f>C6964*sel_scale</f>
        <v/>
      </c>
      <c r="F6964" s="6">
        <f>IF(AND(B6964&gt;=10,B6964&lt;=14),sel_ev_daily*sel_dayshare/5,IF(OR(B6964&gt;=22,B6964&lt;=5),sel_ev_daily*(1-sel_dayshare)/8,0))</f>
        <v/>
      </c>
    </row>
    <row r="6965">
      <c r="A6965" s="6" t="inlineStr">
        <is>
          <t>2013-04-17</t>
        </is>
      </c>
      <c r="B6965" s="6" t="n">
        <v>3</v>
      </c>
      <c r="C6965" s="6" t="n">
        <v>0.36623</v>
      </c>
      <c r="D6965" s="6" t="n">
        <v>6e-05</v>
      </c>
      <c r="E6965" s="6">
        <f>C6965*sel_scale</f>
        <v/>
      </c>
      <c r="F6965" s="6">
        <f>IF(AND(B6965&gt;=10,B6965&lt;=14),sel_ev_daily*sel_dayshare/5,IF(OR(B6965&gt;=22,B6965&lt;=5),sel_ev_daily*(1-sel_dayshare)/8,0))</f>
        <v/>
      </c>
    </row>
    <row r="6966">
      <c r="A6966" s="6" t="inlineStr">
        <is>
          <t>2013-04-17</t>
        </is>
      </c>
      <c r="B6966" s="6" t="n">
        <v>4</v>
      </c>
      <c r="C6966" s="6" t="n">
        <v>0.37769</v>
      </c>
      <c r="D6966" s="6" t="n">
        <v>6e-05</v>
      </c>
      <c r="E6966" s="6">
        <f>C6966*sel_scale</f>
        <v/>
      </c>
      <c r="F6966" s="6">
        <f>IF(AND(B6966&gt;=10,B6966&lt;=14),sel_ev_daily*sel_dayshare/5,IF(OR(B6966&gt;=22,B6966&lt;=5),sel_ev_daily*(1-sel_dayshare)/8,0))</f>
        <v/>
      </c>
    </row>
    <row r="6967">
      <c r="A6967" s="6" t="inlineStr">
        <is>
          <t>2013-04-17</t>
        </is>
      </c>
      <c r="B6967" s="6" t="n">
        <v>5</v>
      </c>
      <c r="C6967" s="6" t="n">
        <v>0.40469</v>
      </c>
      <c r="D6967" s="6" t="n">
        <v>0.00029</v>
      </c>
      <c r="E6967" s="6">
        <f>C6967*sel_scale</f>
        <v/>
      </c>
      <c r="F6967" s="6">
        <f>IF(AND(B6967&gt;=10,B6967&lt;=14),sel_ev_daily*sel_dayshare/5,IF(OR(B6967&gt;=22,B6967&lt;=5),sel_ev_daily*(1-sel_dayshare)/8,0))</f>
        <v/>
      </c>
    </row>
    <row r="6968">
      <c r="A6968" s="6" t="inlineStr">
        <is>
          <t>2013-04-17</t>
        </is>
      </c>
      <c r="B6968" s="6" t="n">
        <v>6</v>
      </c>
      <c r="C6968" s="6" t="n">
        <v>0.57543</v>
      </c>
      <c r="D6968" s="6" t="n">
        <v>0.0076</v>
      </c>
      <c r="E6968" s="6">
        <f>C6968*sel_scale</f>
        <v/>
      </c>
      <c r="F6968" s="6">
        <f>IF(AND(B6968&gt;=10,B6968&lt;=14),sel_ev_daily*sel_dayshare/5,IF(OR(B6968&gt;=22,B6968&lt;=5),sel_ev_daily*(1-sel_dayshare)/8,0))</f>
        <v/>
      </c>
    </row>
    <row r="6969">
      <c r="A6969" s="6" t="inlineStr">
        <is>
          <t>2013-04-17</t>
        </is>
      </c>
      <c r="B6969" s="6" t="n">
        <v>7</v>
      </c>
      <c r="C6969" s="6" t="n">
        <v>0.6232</v>
      </c>
      <c r="D6969" s="6" t="n">
        <v>0.11455</v>
      </c>
      <c r="E6969" s="6">
        <f>C6969*sel_scale</f>
        <v/>
      </c>
      <c r="F6969" s="6">
        <f>IF(AND(B6969&gt;=10,B6969&lt;=14),sel_ev_daily*sel_dayshare/5,IF(OR(B6969&gt;=22,B6969&lt;=5),sel_ev_daily*(1-sel_dayshare)/8,0))</f>
        <v/>
      </c>
    </row>
    <row r="6970">
      <c r="A6970" s="6" t="inlineStr">
        <is>
          <t>2013-04-17</t>
        </is>
      </c>
      <c r="B6970" s="6" t="n">
        <v>8</v>
      </c>
      <c r="C6970" s="6" t="n">
        <v>0.62257</v>
      </c>
      <c r="D6970" s="6" t="n">
        <v>0.3104</v>
      </c>
      <c r="E6970" s="6">
        <f>C6970*sel_scale</f>
        <v/>
      </c>
      <c r="F6970" s="6">
        <f>IF(AND(B6970&gt;=10,B6970&lt;=14),sel_ev_daily*sel_dayshare/5,IF(OR(B6970&gt;=22,B6970&lt;=5),sel_ev_daily*(1-sel_dayshare)/8,0))</f>
        <v/>
      </c>
    </row>
    <row r="6971">
      <c r="A6971" s="6" t="inlineStr">
        <is>
          <t>2013-04-17</t>
        </is>
      </c>
      <c r="B6971" s="6" t="n">
        <v>9</v>
      </c>
      <c r="C6971" s="6" t="n">
        <v>0.55197</v>
      </c>
      <c r="D6971" s="6" t="n">
        <v>0.47525</v>
      </c>
      <c r="E6971" s="6">
        <f>C6971*sel_scale</f>
        <v/>
      </c>
      <c r="F6971" s="6">
        <f>IF(AND(B6971&gt;=10,B6971&lt;=14),sel_ev_daily*sel_dayshare/5,IF(OR(B6971&gt;=22,B6971&lt;=5),sel_ev_daily*(1-sel_dayshare)/8,0))</f>
        <v/>
      </c>
    </row>
    <row r="6972">
      <c r="A6972" s="6" t="inlineStr">
        <is>
          <t>2013-04-17</t>
        </is>
      </c>
      <c r="B6972" s="6" t="n">
        <v>10</v>
      </c>
      <c r="C6972" s="6" t="n">
        <v>0.56172</v>
      </c>
      <c r="D6972" s="6" t="n">
        <v>0.52504</v>
      </c>
      <c r="E6972" s="6">
        <f>C6972*sel_scale</f>
        <v/>
      </c>
      <c r="F6972" s="6">
        <f>IF(AND(B6972&gt;=10,B6972&lt;=14),sel_ev_daily*sel_dayshare/5,IF(OR(B6972&gt;=22,B6972&lt;=5),sel_ev_daily*(1-sel_dayshare)/8,0))</f>
        <v/>
      </c>
    </row>
    <row r="6973">
      <c r="A6973" s="6" t="inlineStr">
        <is>
          <t>2013-04-17</t>
        </is>
      </c>
      <c r="B6973" s="6" t="n">
        <v>11</v>
      </c>
      <c r="C6973" s="6" t="n">
        <v>0.51181</v>
      </c>
      <c r="D6973" s="6" t="n">
        <v>0.53583</v>
      </c>
      <c r="E6973" s="6">
        <f>C6973*sel_scale</f>
        <v/>
      </c>
      <c r="F6973" s="6">
        <f>IF(AND(B6973&gt;=10,B6973&lt;=14),sel_ev_daily*sel_dayshare/5,IF(OR(B6973&gt;=22,B6973&lt;=5),sel_ev_daily*(1-sel_dayshare)/8,0))</f>
        <v/>
      </c>
    </row>
    <row r="6974">
      <c r="A6974" s="6" t="inlineStr">
        <is>
          <t>2013-04-17</t>
        </is>
      </c>
      <c r="B6974" s="6" t="n">
        <v>12</v>
      </c>
      <c r="C6974" s="6" t="n">
        <v>0.5259200000000001</v>
      </c>
      <c r="D6974" s="6" t="n">
        <v>0.53118</v>
      </c>
      <c r="E6974" s="6">
        <f>C6974*sel_scale</f>
        <v/>
      </c>
      <c r="F6974" s="6">
        <f>IF(AND(B6974&gt;=10,B6974&lt;=14),sel_ev_daily*sel_dayshare/5,IF(OR(B6974&gt;=22,B6974&lt;=5),sel_ev_daily*(1-sel_dayshare)/8,0))</f>
        <v/>
      </c>
    </row>
    <row r="6975">
      <c r="A6975" s="6" t="inlineStr">
        <is>
          <t>2013-04-17</t>
        </is>
      </c>
      <c r="B6975" s="6" t="n">
        <v>13</v>
      </c>
      <c r="C6975" s="6" t="n">
        <v>0.47026</v>
      </c>
      <c r="D6975" s="6" t="n">
        <v>0.43164</v>
      </c>
      <c r="E6975" s="6">
        <f>C6975*sel_scale</f>
        <v/>
      </c>
      <c r="F6975" s="6">
        <f>IF(AND(B6975&gt;=10,B6975&lt;=14),sel_ev_daily*sel_dayshare/5,IF(OR(B6975&gt;=22,B6975&lt;=5),sel_ev_daily*(1-sel_dayshare)/8,0))</f>
        <v/>
      </c>
    </row>
    <row r="6976">
      <c r="A6976" s="6" t="inlineStr">
        <is>
          <t>2013-04-17</t>
        </is>
      </c>
      <c r="B6976" s="6" t="n">
        <v>14</v>
      </c>
      <c r="C6976" s="6" t="n">
        <v>0.48382</v>
      </c>
      <c r="D6976" s="6" t="n">
        <v>0.27561</v>
      </c>
      <c r="E6976" s="6">
        <f>C6976*sel_scale</f>
        <v/>
      </c>
      <c r="F6976" s="6">
        <f>IF(AND(B6976&gt;=10,B6976&lt;=14),sel_ev_daily*sel_dayshare/5,IF(OR(B6976&gt;=22,B6976&lt;=5),sel_ev_daily*(1-sel_dayshare)/8,0))</f>
        <v/>
      </c>
    </row>
    <row r="6977">
      <c r="A6977" s="6" t="inlineStr">
        <is>
          <t>2013-04-17</t>
        </is>
      </c>
      <c r="B6977" s="6" t="n">
        <v>15</v>
      </c>
      <c r="C6977" s="6" t="n">
        <v>0.4899</v>
      </c>
      <c r="D6977" s="6" t="n">
        <v>0.1834</v>
      </c>
      <c r="E6977" s="6">
        <f>C6977*sel_scale</f>
        <v/>
      </c>
      <c r="F6977" s="6">
        <f>IF(AND(B6977&gt;=10,B6977&lt;=14),sel_ev_daily*sel_dayshare/5,IF(OR(B6977&gt;=22,B6977&lt;=5),sel_ev_daily*(1-sel_dayshare)/8,0))</f>
        <v/>
      </c>
    </row>
    <row r="6978">
      <c r="A6978" s="6" t="inlineStr">
        <is>
          <t>2013-04-17</t>
        </is>
      </c>
      <c r="B6978" s="6" t="n">
        <v>16</v>
      </c>
      <c r="C6978" s="6" t="n">
        <v>0.60121</v>
      </c>
      <c r="D6978" s="6" t="n">
        <v>0.055</v>
      </c>
      <c r="E6978" s="6">
        <f>C6978*sel_scale</f>
        <v/>
      </c>
      <c r="F6978" s="6">
        <f>IF(AND(B6978&gt;=10,B6978&lt;=14),sel_ev_daily*sel_dayshare/5,IF(OR(B6978&gt;=22,B6978&lt;=5),sel_ev_daily*(1-sel_dayshare)/8,0))</f>
        <v/>
      </c>
    </row>
    <row r="6979">
      <c r="A6979" s="6" t="inlineStr">
        <is>
          <t>2013-04-17</t>
        </is>
      </c>
      <c r="B6979" s="6" t="n">
        <v>17</v>
      </c>
      <c r="C6979" s="6" t="n">
        <v>0.79276</v>
      </c>
      <c r="D6979" s="6" t="n">
        <v>0.00047</v>
      </c>
      <c r="E6979" s="6">
        <f>C6979*sel_scale</f>
        <v/>
      </c>
      <c r="F6979" s="6">
        <f>IF(AND(B6979&gt;=10,B6979&lt;=14),sel_ev_daily*sel_dayshare/5,IF(OR(B6979&gt;=22,B6979&lt;=5),sel_ev_daily*(1-sel_dayshare)/8,0))</f>
        <v/>
      </c>
    </row>
    <row r="6980">
      <c r="A6980" s="6" t="inlineStr">
        <is>
          <t>2013-04-17</t>
        </is>
      </c>
      <c r="B6980" s="6" t="n">
        <v>18</v>
      </c>
      <c r="C6980" s="6" t="n">
        <v>0.9547600000000001</v>
      </c>
      <c r="D6980" s="6" t="n">
        <v>8.000000000000001e-05</v>
      </c>
      <c r="E6980" s="6">
        <f>C6980*sel_scale</f>
        <v/>
      </c>
      <c r="F6980" s="6">
        <f>IF(AND(B6980&gt;=10,B6980&lt;=14),sel_ev_daily*sel_dayshare/5,IF(OR(B6980&gt;=22,B6980&lt;=5),sel_ev_daily*(1-sel_dayshare)/8,0))</f>
        <v/>
      </c>
    </row>
    <row r="6981">
      <c r="A6981" s="6" t="inlineStr">
        <is>
          <t>2013-04-17</t>
        </is>
      </c>
      <c r="B6981" s="6" t="n">
        <v>19</v>
      </c>
      <c r="C6981" s="6" t="n">
        <v>0.81105</v>
      </c>
      <c r="D6981" s="6" t="n">
        <v>0.0001</v>
      </c>
      <c r="E6981" s="6">
        <f>C6981*sel_scale</f>
        <v/>
      </c>
      <c r="F6981" s="6">
        <f>IF(AND(B6981&gt;=10,B6981&lt;=14),sel_ev_daily*sel_dayshare/5,IF(OR(B6981&gt;=22,B6981&lt;=5),sel_ev_daily*(1-sel_dayshare)/8,0))</f>
        <v/>
      </c>
    </row>
    <row r="6982">
      <c r="A6982" s="6" t="inlineStr">
        <is>
          <t>2013-04-17</t>
        </is>
      </c>
      <c r="B6982" s="6" t="n">
        <v>20</v>
      </c>
      <c r="C6982" s="6" t="n">
        <v>0.76572</v>
      </c>
      <c r="D6982" s="6" t="n">
        <v>6e-05</v>
      </c>
      <c r="E6982" s="6">
        <f>C6982*sel_scale</f>
        <v/>
      </c>
      <c r="F6982" s="6">
        <f>IF(AND(B6982&gt;=10,B6982&lt;=14),sel_ev_daily*sel_dayshare/5,IF(OR(B6982&gt;=22,B6982&lt;=5),sel_ev_daily*(1-sel_dayshare)/8,0))</f>
        <v/>
      </c>
    </row>
    <row r="6983">
      <c r="A6983" s="6" t="inlineStr">
        <is>
          <t>2013-04-17</t>
        </is>
      </c>
      <c r="B6983" s="6" t="n">
        <v>21</v>
      </c>
      <c r="C6983" s="6" t="n">
        <v>0.75086</v>
      </c>
      <c r="D6983" s="6" t="n">
        <v>6.999999999999999e-05</v>
      </c>
      <c r="E6983" s="6">
        <f>C6983*sel_scale</f>
        <v/>
      </c>
      <c r="F6983" s="6">
        <f>IF(AND(B6983&gt;=10,B6983&lt;=14),sel_ev_daily*sel_dayshare/5,IF(OR(B6983&gt;=22,B6983&lt;=5),sel_ev_daily*(1-sel_dayshare)/8,0))</f>
        <v/>
      </c>
    </row>
    <row r="6984">
      <c r="A6984" s="6" t="inlineStr">
        <is>
          <t>2013-04-17</t>
        </is>
      </c>
      <c r="B6984" s="6" t="n">
        <v>22</v>
      </c>
      <c r="C6984" s="6" t="n">
        <v>0.72515</v>
      </c>
      <c r="D6984" s="6" t="n">
        <v>2e-05</v>
      </c>
      <c r="E6984" s="6">
        <f>C6984*sel_scale</f>
        <v/>
      </c>
      <c r="F6984" s="6">
        <f>IF(AND(B6984&gt;=10,B6984&lt;=14),sel_ev_daily*sel_dayshare/5,IF(OR(B6984&gt;=22,B6984&lt;=5),sel_ev_daily*(1-sel_dayshare)/8,0))</f>
        <v/>
      </c>
    </row>
    <row r="6985">
      <c r="A6985" s="6" t="inlineStr">
        <is>
          <t>2013-04-17</t>
        </is>
      </c>
      <c r="B6985" s="6" t="n">
        <v>23</v>
      </c>
      <c r="C6985" s="6" t="n">
        <v>0.86065</v>
      </c>
      <c r="D6985" s="6" t="n">
        <v>5e-05</v>
      </c>
      <c r="E6985" s="6">
        <f>C6985*sel_scale</f>
        <v/>
      </c>
      <c r="F6985" s="6">
        <f>IF(AND(B6985&gt;=10,B6985&lt;=14),sel_ev_daily*sel_dayshare/5,IF(OR(B6985&gt;=22,B6985&lt;=5),sel_ev_daily*(1-sel_dayshare)/8,0))</f>
        <v/>
      </c>
    </row>
    <row r="6986">
      <c r="A6986" s="6" t="inlineStr">
        <is>
          <t>2013-04-18</t>
        </is>
      </c>
      <c r="B6986" s="6" t="n">
        <v>0</v>
      </c>
      <c r="C6986" s="6" t="n">
        <v>0.99053</v>
      </c>
      <c r="D6986" s="6" t="n">
        <v>0.00011</v>
      </c>
      <c r="E6986" s="6">
        <f>C6986*sel_scale</f>
        <v/>
      </c>
      <c r="F6986" s="6">
        <f>IF(AND(B6986&gt;=10,B6986&lt;=14),sel_ev_daily*sel_dayshare/5,IF(OR(B6986&gt;=22,B6986&lt;=5),sel_ev_daily*(1-sel_dayshare)/8,0))</f>
        <v/>
      </c>
    </row>
    <row r="6987">
      <c r="A6987" s="6" t="inlineStr">
        <is>
          <t>2013-04-18</t>
        </is>
      </c>
      <c r="B6987" s="6" t="n">
        <v>1</v>
      </c>
      <c r="C6987" s="6" t="n">
        <v>0.63835</v>
      </c>
      <c r="D6987" s="6" t="n">
        <v>6e-05</v>
      </c>
      <c r="E6987" s="6">
        <f>C6987*sel_scale</f>
        <v/>
      </c>
      <c r="F6987" s="6">
        <f>IF(AND(B6987&gt;=10,B6987&lt;=14),sel_ev_daily*sel_dayshare/5,IF(OR(B6987&gt;=22,B6987&lt;=5),sel_ev_daily*(1-sel_dayshare)/8,0))</f>
        <v/>
      </c>
    </row>
    <row r="6988">
      <c r="A6988" s="6" t="inlineStr">
        <is>
          <t>2013-04-18</t>
        </is>
      </c>
      <c r="B6988" s="6" t="n">
        <v>2</v>
      </c>
      <c r="C6988" s="6" t="n">
        <v>0.46344</v>
      </c>
      <c r="D6988" s="6" t="n">
        <v>3e-05</v>
      </c>
      <c r="E6988" s="6">
        <f>C6988*sel_scale</f>
        <v/>
      </c>
      <c r="F6988" s="6">
        <f>IF(AND(B6988&gt;=10,B6988&lt;=14),sel_ev_daily*sel_dayshare/5,IF(OR(B6988&gt;=22,B6988&lt;=5),sel_ev_daily*(1-sel_dayshare)/8,0))</f>
        <v/>
      </c>
    </row>
    <row r="6989">
      <c r="A6989" s="6" t="inlineStr">
        <is>
          <t>2013-04-18</t>
        </is>
      </c>
      <c r="B6989" s="6" t="n">
        <v>3</v>
      </c>
      <c r="C6989" s="6" t="n">
        <v>0.34781</v>
      </c>
      <c r="D6989" s="6" t="n">
        <v>1e-05</v>
      </c>
      <c r="E6989" s="6">
        <f>C6989*sel_scale</f>
        <v/>
      </c>
      <c r="F6989" s="6">
        <f>IF(AND(B6989&gt;=10,B6989&lt;=14),sel_ev_daily*sel_dayshare/5,IF(OR(B6989&gt;=22,B6989&lt;=5),sel_ev_daily*(1-sel_dayshare)/8,0))</f>
        <v/>
      </c>
    </row>
    <row r="6990">
      <c r="A6990" s="6" t="inlineStr">
        <is>
          <t>2013-04-18</t>
        </is>
      </c>
      <c r="B6990" s="6" t="n">
        <v>4</v>
      </c>
      <c r="C6990" s="6" t="n">
        <v>0.35559</v>
      </c>
      <c r="D6990" s="6" t="n">
        <v>0.00018</v>
      </c>
      <c r="E6990" s="6">
        <f>C6990*sel_scale</f>
        <v/>
      </c>
      <c r="F6990" s="6">
        <f>IF(AND(B6990&gt;=10,B6990&lt;=14),sel_ev_daily*sel_dayshare/5,IF(OR(B6990&gt;=22,B6990&lt;=5),sel_ev_daily*(1-sel_dayshare)/8,0))</f>
        <v/>
      </c>
    </row>
    <row r="6991">
      <c r="A6991" s="6" t="inlineStr">
        <is>
          <t>2013-04-18</t>
        </is>
      </c>
      <c r="B6991" s="6" t="n">
        <v>5</v>
      </c>
      <c r="C6991" s="6" t="n">
        <v>0.4323</v>
      </c>
      <c r="D6991" s="6" t="n">
        <v>6e-05</v>
      </c>
      <c r="E6991" s="6">
        <f>C6991*sel_scale</f>
        <v/>
      </c>
      <c r="F6991" s="6">
        <f>IF(AND(B6991&gt;=10,B6991&lt;=14),sel_ev_daily*sel_dayshare/5,IF(OR(B6991&gt;=22,B6991&lt;=5),sel_ev_daily*(1-sel_dayshare)/8,0))</f>
        <v/>
      </c>
    </row>
    <row r="6992">
      <c r="A6992" s="6" t="inlineStr">
        <is>
          <t>2013-04-18</t>
        </is>
      </c>
      <c r="B6992" s="6" t="n">
        <v>6</v>
      </c>
      <c r="C6992" s="6" t="n">
        <v>0.6071800000000001</v>
      </c>
      <c r="D6992" s="6" t="n">
        <v>0.00432</v>
      </c>
      <c r="E6992" s="6">
        <f>C6992*sel_scale</f>
        <v/>
      </c>
      <c r="F6992" s="6">
        <f>IF(AND(B6992&gt;=10,B6992&lt;=14),sel_ev_daily*sel_dayshare/5,IF(OR(B6992&gt;=22,B6992&lt;=5),sel_ev_daily*(1-sel_dayshare)/8,0))</f>
        <v/>
      </c>
    </row>
    <row r="6993">
      <c r="A6993" s="6" t="inlineStr">
        <is>
          <t>2013-04-18</t>
        </is>
      </c>
      <c r="B6993" s="6" t="n">
        <v>7</v>
      </c>
      <c r="C6993" s="6" t="n">
        <v>0.56295</v>
      </c>
      <c r="D6993" s="6" t="n">
        <v>0.10689</v>
      </c>
      <c r="E6993" s="6">
        <f>C6993*sel_scale</f>
        <v/>
      </c>
      <c r="F6993" s="6">
        <f>IF(AND(B6993&gt;=10,B6993&lt;=14),sel_ev_daily*sel_dayshare/5,IF(OR(B6993&gt;=22,B6993&lt;=5),sel_ev_daily*(1-sel_dayshare)/8,0))</f>
        <v/>
      </c>
    </row>
    <row r="6994">
      <c r="A6994" s="6" t="inlineStr">
        <is>
          <t>2013-04-18</t>
        </is>
      </c>
      <c r="B6994" s="6" t="n">
        <v>8</v>
      </c>
      <c r="C6994" s="6" t="n">
        <v>0.59368</v>
      </c>
      <c r="D6994" s="6" t="n">
        <v>0.30202</v>
      </c>
      <c r="E6994" s="6">
        <f>C6994*sel_scale</f>
        <v/>
      </c>
      <c r="F6994" s="6">
        <f>IF(AND(B6994&gt;=10,B6994&lt;=14),sel_ev_daily*sel_dayshare/5,IF(OR(B6994&gt;=22,B6994&lt;=5),sel_ev_daily*(1-sel_dayshare)/8,0))</f>
        <v/>
      </c>
    </row>
    <row r="6995">
      <c r="A6995" s="6" t="inlineStr">
        <is>
          <t>2013-04-18</t>
        </is>
      </c>
      <c r="B6995" s="6" t="n">
        <v>9</v>
      </c>
      <c r="C6995" s="6" t="n">
        <v>0.59457</v>
      </c>
      <c r="D6995" s="6" t="n">
        <v>0.46198</v>
      </c>
      <c r="E6995" s="6">
        <f>C6995*sel_scale</f>
        <v/>
      </c>
      <c r="F6995" s="6">
        <f>IF(AND(B6995&gt;=10,B6995&lt;=14),sel_ev_daily*sel_dayshare/5,IF(OR(B6995&gt;=22,B6995&lt;=5),sel_ev_daily*(1-sel_dayshare)/8,0))</f>
        <v/>
      </c>
    </row>
    <row r="6996">
      <c r="A6996" s="6" t="inlineStr">
        <is>
          <t>2013-04-18</t>
        </is>
      </c>
      <c r="B6996" s="6" t="n">
        <v>10</v>
      </c>
      <c r="C6996" s="6" t="n">
        <v>0.57868</v>
      </c>
      <c r="D6996" s="6" t="n">
        <v>0.5397999999999999</v>
      </c>
      <c r="E6996" s="6">
        <f>C6996*sel_scale</f>
        <v/>
      </c>
      <c r="F6996" s="6">
        <f>IF(AND(B6996&gt;=10,B6996&lt;=14),sel_ev_daily*sel_dayshare/5,IF(OR(B6996&gt;=22,B6996&lt;=5),sel_ev_daily*(1-sel_dayshare)/8,0))</f>
        <v/>
      </c>
    </row>
    <row r="6997">
      <c r="A6997" s="6" t="inlineStr">
        <is>
          <t>2013-04-18</t>
        </is>
      </c>
      <c r="B6997" s="6" t="n">
        <v>11</v>
      </c>
      <c r="C6997" s="6" t="n">
        <v>0.57428</v>
      </c>
      <c r="D6997" s="6" t="n">
        <v>0.51947</v>
      </c>
      <c r="E6997" s="6">
        <f>C6997*sel_scale</f>
        <v/>
      </c>
      <c r="F6997" s="6">
        <f>IF(AND(B6997&gt;=10,B6997&lt;=14),sel_ev_daily*sel_dayshare/5,IF(OR(B6997&gt;=22,B6997&lt;=5),sel_ev_daily*(1-sel_dayshare)/8,0))</f>
        <v/>
      </c>
    </row>
    <row r="6998">
      <c r="A6998" s="6" t="inlineStr">
        <is>
          <t>2013-04-18</t>
        </is>
      </c>
      <c r="B6998" s="6" t="n">
        <v>12</v>
      </c>
      <c r="C6998" s="6" t="n">
        <v>0.54655</v>
      </c>
      <c r="D6998" s="6" t="n">
        <v>0.444</v>
      </c>
      <c r="E6998" s="6">
        <f>C6998*sel_scale</f>
        <v/>
      </c>
      <c r="F6998" s="6">
        <f>IF(AND(B6998&gt;=10,B6998&lt;=14),sel_ev_daily*sel_dayshare/5,IF(OR(B6998&gt;=22,B6998&lt;=5),sel_ev_daily*(1-sel_dayshare)/8,0))</f>
        <v/>
      </c>
    </row>
    <row r="6999">
      <c r="A6999" s="6" t="inlineStr">
        <is>
          <t>2013-04-18</t>
        </is>
      </c>
      <c r="B6999" s="6" t="n">
        <v>13</v>
      </c>
      <c r="C6999" s="6" t="n">
        <v>0.5178199999999999</v>
      </c>
      <c r="D6999" s="6" t="n">
        <v>0.395</v>
      </c>
      <c r="E6999" s="6">
        <f>C6999*sel_scale</f>
        <v/>
      </c>
      <c r="F6999" s="6">
        <f>IF(AND(B6999&gt;=10,B6999&lt;=14),sel_ev_daily*sel_dayshare/5,IF(OR(B6999&gt;=22,B6999&lt;=5),sel_ev_daily*(1-sel_dayshare)/8,0))</f>
        <v/>
      </c>
    </row>
    <row r="7000">
      <c r="A7000" s="6" t="inlineStr">
        <is>
          <t>2013-04-18</t>
        </is>
      </c>
      <c r="B7000" s="6" t="n">
        <v>14</v>
      </c>
      <c r="C7000" s="6" t="n">
        <v>0.51065</v>
      </c>
      <c r="D7000" s="6" t="n">
        <v>0.30577</v>
      </c>
      <c r="E7000" s="6">
        <f>C7000*sel_scale</f>
        <v/>
      </c>
      <c r="F7000" s="6">
        <f>IF(AND(B7000&gt;=10,B7000&lt;=14),sel_ev_daily*sel_dayshare/5,IF(OR(B7000&gt;=22,B7000&lt;=5),sel_ev_daily*(1-sel_dayshare)/8,0))</f>
        <v/>
      </c>
    </row>
    <row r="7001">
      <c r="A7001" s="6" t="inlineStr">
        <is>
          <t>2013-04-18</t>
        </is>
      </c>
      <c r="B7001" s="6" t="n">
        <v>15</v>
      </c>
      <c r="C7001" s="6" t="n">
        <v>0.51653</v>
      </c>
      <c r="D7001" s="6" t="n">
        <v>0.19602</v>
      </c>
      <c r="E7001" s="6">
        <f>C7001*sel_scale</f>
        <v/>
      </c>
      <c r="F7001" s="6">
        <f>IF(AND(B7001&gt;=10,B7001&lt;=14),sel_ev_daily*sel_dayshare/5,IF(OR(B7001&gt;=22,B7001&lt;=5),sel_ev_daily*(1-sel_dayshare)/8,0))</f>
        <v/>
      </c>
    </row>
    <row r="7002">
      <c r="A7002" s="6" t="inlineStr">
        <is>
          <t>2013-04-18</t>
        </is>
      </c>
      <c r="B7002" s="6" t="n">
        <v>16</v>
      </c>
      <c r="C7002" s="6" t="n">
        <v>0.57396</v>
      </c>
      <c r="D7002" s="6" t="n">
        <v>0.05588</v>
      </c>
      <c r="E7002" s="6">
        <f>C7002*sel_scale</f>
        <v/>
      </c>
      <c r="F7002" s="6">
        <f>IF(AND(B7002&gt;=10,B7002&lt;=14),sel_ev_daily*sel_dayshare/5,IF(OR(B7002&gt;=22,B7002&lt;=5),sel_ev_daily*(1-sel_dayshare)/8,0))</f>
        <v/>
      </c>
    </row>
    <row r="7003">
      <c r="A7003" s="6" t="inlineStr">
        <is>
          <t>2013-04-18</t>
        </is>
      </c>
      <c r="B7003" s="6" t="n">
        <v>17</v>
      </c>
      <c r="C7003" s="6" t="n">
        <v>0.77228</v>
      </c>
      <c r="D7003" s="6" t="n">
        <v>0.00152</v>
      </c>
      <c r="E7003" s="6">
        <f>C7003*sel_scale</f>
        <v/>
      </c>
      <c r="F7003" s="6">
        <f>IF(AND(B7003&gt;=10,B7003&lt;=14),sel_ev_daily*sel_dayshare/5,IF(OR(B7003&gt;=22,B7003&lt;=5),sel_ev_daily*(1-sel_dayshare)/8,0))</f>
        <v/>
      </c>
    </row>
    <row r="7004">
      <c r="A7004" s="6" t="inlineStr">
        <is>
          <t>2013-04-18</t>
        </is>
      </c>
      <c r="B7004" s="6" t="n">
        <v>18</v>
      </c>
      <c r="C7004" s="6" t="n">
        <v>0.84154</v>
      </c>
      <c r="D7004" s="6" t="n">
        <v>0.00013</v>
      </c>
      <c r="E7004" s="6">
        <f>C7004*sel_scale</f>
        <v/>
      </c>
      <c r="F7004" s="6">
        <f>IF(AND(B7004&gt;=10,B7004&lt;=14),sel_ev_daily*sel_dayshare/5,IF(OR(B7004&gt;=22,B7004&lt;=5),sel_ev_daily*(1-sel_dayshare)/8,0))</f>
        <v/>
      </c>
    </row>
    <row r="7005">
      <c r="A7005" s="6" t="inlineStr">
        <is>
          <t>2013-04-18</t>
        </is>
      </c>
      <c r="B7005" s="6" t="n">
        <v>19</v>
      </c>
      <c r="C7005" s="6" t="n">
        <v>0.7861900000000001</v>
      </c>
      <c r="D7005" s="6" t="n">
        <v>5e-05</v>
      </c>
      <c r="E7005" s="6">
        <f>C7005*sel_scale</f>
        <v/>
      </c>
      <c r="F7005" s="6">
        <f>IF(AND(B7005&gt;=10,B7005&lt;=14),sel_ev_daily*sel_dayshare/5,IF(OR(B7005&gt;=22,B7005&lt;=5),sel_ev_daily*(1-sel_dayshare)/8,0))</f>
        <v/>
      </c>
    </row>
    <row r="7006">
      <c r="A7006" s="6" t="inlineStr">
        <is>
          <t>2013-04-18</t>
        </is>
      </c>
      <c r="B7006" s="6" t="n">
        <v>20</v>
      </c>
      <c r="C7006" s="6" t="n">
        <v>0.7281300000000001</v>
      </c>
      <c r="D7006" s="6" t="n">
        <v>8.000000000000001e-05</v>
      </c>
      <c r="E7006" s="6">
        <f>C7006*sel_scale</f>
        <v/>
      </c>
      <c r="F7006" s="6">
        <f>IF(AND(B7006&gt;=10,B7006&lt;=14),sel_ev_daily*sel_dayshare/5,IF(OR(B7006&gt;=22,B7006&lt;=5),sel_ev_daily*(1-sel_dayshare)/8,0))</f>
        <v/>
      </c>
    </row>
    <row r="7007">
      <c r="A7007" s="6" t="inlineStr">
        <is>
          <t>2013-04-18</t>
        </is>
      </c>
      <c r="B7007" s="6" t="n">
        <v>21</v>
      </c>
      <c r="C7007" s="6" t="n">
        <v>0.66254</v>
      </c>
      <c r="D7007" s="6" t="n">
        <v>5e-05</v>
      </c>
      <c r="E7007" s="6">
        <f>C7007*sel_scale</f>
        <v/>
      </c>
      <c r="F7007" s="6">
        <f>IF(AND(B7007&gt;=10,B7007&lt;=14),sel_ev_daily*sel_dayshare/5,IF(OR(B7007&gt;=22,B7007&lt;=5),sel_ev_daily*(1-sel_dayshare)/8,0))</f>
        <v/>
      </c>
    </row>
    <row r="7008">
      <c r="A7008" s="6" t="inlineStr">
        <is>
          <t>2013-04-18</t>
        </is>
      </c>
      <c r="B7008" s="6" t="n">
        <v>22</v>
      </c>
      <c r="C7008" s="6" t="n">
        <v>0.7117599999999999</v>
      </c>
      <c r="D7008" s="6" t="n">
        <v>8.000000000000001e-05</v>
      </c>
      <c r="E7008" s="6">
        <f>C7008*sel_scale</f>
        <v/>
      </c>
      <c r="F7008" s="6">
        <f>IF(AND(B7008&gt;=10,B7008&lt;=14),sel_ev_daily*sel_dayshare/5,IF(OR(B7008&gt;=22,B7008&lt;=5),sel_ev_daily*(1-sel_dayshare)/8,0))</f>
        <v/>
      </c>
    </row>
    <row r="7009">
      <c r="A7009" s="6" t="inlineStr">
        <is>
          <t>2013-04-18</t>
        </is>
      </c>
      <c r="B7009" s="6" t="n">
        <v>23</v>
      </c>
      <c r="C7009" s="6" t="n">
        <v>0.83795</v>
      </c>
      <c r="D7009" s="6" t="n">
        <v>6e-05</v>
      </c>
      <c r="E7009" s="6">
        <f>C7009*sel_scale</f>
        <v/>
      </c>
      <c r="F7009" s="6">
        <f>IF(AND(B7009&gt;=10,B7009&lt;=14),sel_ev_daily*sel_dayshare/5,IF(OR(B7009&gt;=22,B7009&lt;=5),sel_ev_daily*(1-sel_dayshare)/8,0))</f>
        <v/>
      </c>
    </row>
    <row r="7010">
      <c r="A7010" s="6" t="inlineStr">
        <is>
          <t>2013-04-19</t>
        </is>
      </c>
      <c r="B7010" s="6" t="n">
        <v>0</v>
      </c>
      <c r="C7010" s="6" t="n">
        <v>0.90885</v>
      </c>
      <c r="D7010" s="6" t="n">
        <v>2e-05</v>
      </c>
      <c r="E7010" s="6">
        <f>C7010*sel_scale</f>
        <v/>
      </c>
      <c r="F7010" s="6">
        <f>IF(AND(B7010&gt;=10,B7010&lt;=14),sel_ev_daily*sel_dayshare/5,IF(OR(B7010&gt;=22,B7010&lt;=5),sel_ev_daily*(1-sel_dayshare)/8,0))</f>
        <v/>
      </c>
    </row>
    <row r="7011">
      <c r="A7011" s="6" t="inlineStr">
        <is>
          <t>2013-04-19</t>
        </is>
      </c>
      <c r="B7011" s="6" t="n">
        <v>1</v>
      </c>
      <c r="C7011" s="6" t="n">
        <v>0.5901999999999999</v>
      </c>
      <c r="D7011" s="6" t="n">
        <v>6e-05</v>
      </c>
      <c r="E7011" s="6">
        <f>C7011*sel_scale</f>
        <v/>
      </c>
      <c r="F7011" s="6">
        <f>IF(AND(B7011&gt;=10,B7011&lt;=14),sel_ev_daily*sel_dayshare/5,IF(OR(B7011&gt;=22,B7011&lt;=5),sel_ev_daily*(1-sel_dayshare)/8,0))</f>
        <v/>
      </c>
    </row>
    <row r="7012">
      <c r="A7012" s="6" t="inlineStr">
        <is>
          <t>2013-04-19</t>
        </is>
      </c>
      <c r="B7012" s="6" t="n">
        <v>2</v>
      </c>
      <c r="C7012" s="6" t="n">
        <v>0.44631</v>
      </c>
      <c r="D7012" s="6" t="n">
        <v>5e-05</v>
      </c>
      <c r="E7012" s="6">
        <f>C7012*sel_scale</f>
        <v/>
      </c>
      <c r="F7012" s="6">
        <f>IF(AND(B7012&gt;=10,B7012&lt;=14),sel_ev_daily*sel_dayshare/5,IF(OR(B7012&gt;=22,B7012&lt;=5),sel_ev_daily*(1-sel_dayshare)/8,0))</f>
        <v/>
      </c>
    </row>
    <row r="7013">
      <c r="A7013" s="6" t="inlineStr">
        <is>
          <t>2013-04-19</t>
        </is>
      </c>
      <c r="B7013" s="6" t="n">
        <v>3</v>
      </c>
      <c r="C7013" s="6" t="n">
        <v>0.37441</v>
      </c>
      <c r="D7013" s="6" t="n">
        <v>9.000000000000001e-05</v>
      </c>
      <c r="E7013" s="6">
        <f>C7013*sel_scale</f>
        <v/>
      </c>
      <c r="F7013" s="6">
        <f>IF(AND(B7013&gt;=10,B7013&lt;=14),sel_ev_daily*sel_dayshare/5,IF(OR(B7013&gt;=22,B7013&lt;=5),sel_ev_daily*(1-sel_dayshare)/8,0))</f>
        <v/>
      </c>
    </row>
    <row r="7014">
      <c r="A7014" s="6" t="inlineStr">
        <is>
          <t>2013-04-19</t>
        </is>
      </c>
      <c r="B7014" s="6" t="n">
        <v>4</v>
      </c>
      <c r="C7014" s="6" t="n">
        <v>0.34554</v>
      </c>
      <c r="D7014" s="6" t="n">
        <v>8.000000000000001e-05</v>
      </c>
      <c r="E7014" s="6">
        <f>C7014*sel_scale</f>
        <v/>
      </c>
      <c r="F7014" s="6">
        <f>IF(AND(B7014&gt;=10,B7014&lt;=14),sel_ev_daily*sel_dayshare/5,IF(OR(B7014&gt;=22,B7014&lt;=5),sel_ev_daily*(1-sel_dayshare)/8,0))</f>
        <v/>
      </c>
    </row>
    <row r="7015">
      <c r="A7015" s="6" t="inlineStr">
        <is>
          <t>2013-04-19</t>
        </is>
      </c>
      <c r="B7015" s="6" t="n">
        <v>5</v>
      </c>
      <c r="C7015" s="6" t="n">
        <v>0.43788</v>
      </c>
      <c r="D7015" s="6" t="n">
        <v>5e-05</v>
      </c>
      <c r="E7015" s="6">
        <f>C7015*sel_scale</f>
        <v/>
      </c>
      <c r="F7015" s="6">
        <f>IF(AND(B7015&gt;=10,B7015&lt;=14),sel_ev_daily*sel_dayshare/5,IF(OR(B7015&gt;=22,B7015&lt;=5),sel_ev_daily*(1-sel_dayshare)/8,0))</f>
        <v/>
      </c>
    </row>
    <row r="7016">
      <c r="A7016" s="6" t="inlineStr">
        <is>
          <t>2013-04-19</t>
        </is>
      </c>
      <c r="B7016" s="6" t="n">
        <v>6</v>
      </c>
      <c r="C7016" s="6" t="n">
        <v>0.54703</v>
      </c>
      <c r="D7016" s="6" t="n">
        <v>0.00539</v>
      </c>
      <c r="E7016" s="6">
        <f>C7016*sel_scale</f>
        <v/>
      </c>
      <c r="F7016" s="6">
        <f>IF(AND(B7016&gt;=10,B7016&lt;=14),sel_ev_daily*sel_dayshare/5,IF(OR(B7016&gt;=22,B7016&lt;=5),sel_ev_daily*(1-sel_dayshare)/8,0))</f>
        <v/>
      </c>
    </row>
    <row r="7017">
      <c r="A7017" s="6" t="inlineStr">
        <is>
          <t>2013-04-19</t>
        </is>
      </c>
      <c r="B7017" s="6" t="n">
        <v>7</v>
      </c>
      <c r="C7017" s="6" t="n">
        <v>0.61202</v>
      </c>
      <c r="D7017" s="6" t="n">
        <v>0.10074</v>
      </c>
      <c r="E7017" s="6">
        <f>C7017*sel_scale</f>
        <v/>
      </c>
      <c r="F7017" s="6">
        <f>IF(AND(B7017&gt;=10,B7017&lt;=14),sel_ev_daily*sel_dayshare/5,IF(OR(B7017&gt;=22,B7017&lt;=5),sel_ev_daily*(1-sel_dayshare)/8,0))</f>
        <v/>
      </c>
    </row>
    <row r="7018">
      <c r="A7018" s="6" t="inlineStr">
        <is>
          <t>2013-04-19</t>
        </is>
      </c>
      <c r="B7018" s="6" t="n">
        <v>8</v>
      </c>
      <c r="C7018" s="6" t="n">
        <v>0.62194</v>
      </c>
      <c r="D7018" s="6" t="n">
        <v>0.28365</v>
      </c>
      <c r="E7018" s="6">
        <f>C7018*sel_scale</f>
        <v/>
      </c>
      <c r="F7018" s="6">
        <f>IF(AND(B7018&gt;=10,B7018&lt;=14),sel_ev_daily*sel_dayshare/5,IF(OR(B7018&gt;=22,B7018&lt;=5),sel_ev_daily*(1-sel_dayshare)/8,0))</f>
        <v/>
      </c>
    </row>
    <row r="7019">
      <c r="A7019" s="6" t="inlineStr">
        <is>
          <t>2013-04-19</t>
        </is>
      </c>
      <c r="B7019" s="6" t="n">
        <v>9</v>
      </c>
      <c r="C7019" s="6" t="n">
        <v>0.60969</v>
      </c>
      <c r="D7019" s="6" t="n">
        <v>0.49131</v>
      </c>
      <c r="E7019" s="6">
        <f>C7019*sel_scale</f>
        <v/>
      </c>
      <c r="F7019" s="6">
        <f>IF(AND(B7019&gt;=10,B7019&lt;=14),sel_ev_daily*sel_dayshare/5,IF(OR(B7019&gt;=22,B7019&lt;=5),sel_ev_daily*(1-sel_dayshare)/8,0))</f>
        <v/>
      </c>
    </row>
    <row r="7020">
      <c r="A7020" s="6" t="inlineStr">
        <is>
          <t>2013-04-19</t>
        </is>
      </c>
      <c r="B7020" s="6" t="n">
        <v>10</v>
      </c>
      <c r="C7020" s="6" t="n">
        <v>0.55403</v>
      </c>
      <c r="D7020" s="6" t="n">
        <v>0.60071</v>
      </c>
      <c r="E7020" s="6">
        <f>C7020*sel_scale</f>
        <v/>
      </c>
      <c r="F7020" s="6">
        <f>IF(AND(B7020&gt;=10,B7020&lt;=14),sel_ev_daily*sel_dayshare/5,IF(OR(B7020&gt;=22,B7020&lt;=5),sel_ev_daily*(1-sel_dayshare)/8,0))</f>
        <v/>
      </c>
    </row>
    <row r="7021">
      <c r="A7021" s="6" t="inlineStr">
        <is>
          <t>2013-04-19</t>
        </is>
      </c>
      <c r="B7021" s="6" t="n">
        <v>11</v>
      </c>
      <c r="C7021" s="6" t="n">
        <v>0.53</v>
      </c>
      <c r="D7021" s="6" t="n">
        <v>0.6293800000000001</v>
      </c>
      <c r="E7021" s="6">
        <f>C7021*sel_scale</f>
        <v/>
      </c>
      <c r="F7021" s="6">
        <f>IF(AND(B7021&gt;=10,B7021&lt;=14),sel_ev_daily*sel_dayshare/5,IF(OR(B7021&gt;=22,B7021&lt;=5),sel_ev_daily*(1-sel_dayshare)/8,0))</f>
        <v/>
      </c>
    </row>
    <row r="7022">
      <c r="A7022" s="6" t="inlineStr">
        <is>
          <t>2013-04-19</t>
        </is>
      </c>
      <c r="B7022" s="6" t="n">
        <v>12</v>
      </c>
      <c r="C7022" s="6" t="n">
        <v>0.5714399999999999</v>
      </c>
      <c r="D7022" s="6" t="n">
        <v>0.48049</v>
      </c>
      <c r="E7022" s="6">
        <f>C7022*sel_scale</f>
        <v/>
      </c>
      <c r="F7022" s="6">
        <f>IF(AND(B7022&gt;=10,B7022&lt;=14),sel_ev_daily*sel_dayshare/5,IF(OR(B7022&gt;=22,B7022&lt;=5),sel_ev_daily*(1-sel_dayshare)/8,0))</f>
        <v/>
      </c>
    </row>
    <row r="7023">
      <c r="A7023" s="6" t="inlineStr">
        <is>
          <t>2013-04-19</t>
        </is>
      </c>
      <c r="B7023" s="6" t="n">
        <v>13</v>
      </c>
      <c r="C7023" s="6" t="n">
        <v>0.51396</v>
      </c>
      <c r="D7023" s="6" t="n">
        <v>0.33469</v>
      </c>
      <c r="E7023" s="6">
        <f>C7023*sel_scale</f>
        <v/>
      </c>
      <c r="F7023" s="6">
        <f>IF(AND(B7023&gt;=10,B7023&lt;=14),sel_ev_daily*sel_dayshare/5,IF(OR(B7023&gt;=22,B7023&lt;=5),sel_ev_daily*(1-sel_dayshare)/8,0))</f>
        <v/>
      </c>
    </row>
    <row r="7024">
      <c r="A7024" s="6" t="inlineStr">
        <is>
          <t>2013-04-19</t>
        </is>
      </c>
      <c r="B7024" s="6" t="n">
        <v>14</v>
      </c>
      <c r="C7024" s="6" t="n">
        <v>0.52027</v>
      </c>
      <c r="D7024" s="6" t="n">
        <v>0.33369</v>
      </c>
      <c r="E7024" s="6">
        <f>C7024*sel_scale</f>
        <v/>
      </c>
      <c r="F7024" s="6">
        <f>IF(AND(B7024&gt;=10,B7024&lt;=14),sel_ev_daily*sel_dayshare/5,IF(OR(B7024&gt;=22,B7024&lt;=5),sel_ev_daily*(1-sel_dayshare)/8,0))</f>
        <v/>
      </c>
    </row>
    <row r="7025">
      <c r="A7025" s="6" t="inlineStr">
        <is>
          <t>2013-04-19</t>
        </is>
      </c>
      <c r="B7025" s="6" t="n">
        <v>15</v>
      </c>
      <c r="C7025" s="6" t="n">
        <v>0.52211</v>
      </c>
      <c r="D7025" s="6" t="n">
        <v>0.22003</v>
      </c>
      <c r="E7025" s="6">
        <f>C7025*sel_scale</f>
        <v/>
      </c>
      <c r="F7025" s="6">
        <f>IF(AND(B7025&gt;=10,B7025&lt;=14),sel_ev_daily*sel_dayshare/5,IF(OR(B7025&gt;=22,B7025&lt;=5),sel_ev_daily*(1-sel_dayshare)/8,0))</f>
        <v/>
      </c>
    </row>
    <row r="7026">
      <c r="A7026" s="6" t="inlineStr">
        <is>
          <t>2013-04-19</t>
        </is>
      </c>
      <c r="B7026" s="6" t="n">
        <v>16</v>
      </c>
      <c r="C7026" s="6" t="n">
        <v>0.62069</v>
      </c>
      <c r="D7026" s="6" t="n">
        <v>0.05825</v>
      </c>
      <c r="E7026" s="6">
        <f>C7026*sel_scale</f>
        <v/>
      </c>
      <c r="F7026" s="6">
        <f>IF(AND(B7026&gt;=10,B7026&lt;=14),sel_ev_daily*sel_dayshare/5,IF(OR(B7026&gt;=22,B7026&lt;=5),sel_ev_daily*(1-sel_dayshare)/8,0))</f>
        <v/>
      </c>
    </row>
    <row r="7027">
      <c r="A7027" s="6" t="inlineStr">
        <is>
          <t>2013-04-19</t>
        </is>
      </c>
      <c r="B7027" s="6" t="n">
        <v>17</v>
      </c>
      <c r="C7027" s="6" t="n">
        <v>0.82758</v>
      </c>
      <c r="D7027" s="6" t="n">
        <v>0.00157</v>
      </c>
      <c r="E7027" s="6">
        <f>C7027*sel_scale</f>
        <v/>
      </c>
      <c r="F7027" s="6">
        <f>IF(AND(B7027&gt;=10,B7027&lt;=14),sel_ev_daily*sel_dayshare/5,IF(OR(B7027&gt;=22,B7027&lt;=5),sel_ev_daily*(1-sel_dayshare)/8,0))</f>
        <v/>
      </c>
    </row>
    <row r="7028">
      <c r="A7028" s="6" t="inlineStr">
        <is>
          <t>2013-04-19</t>
        </is>
      </c>
      <c r="B7028" s="6" t="n">
        <v>18</v>
      </c>
      <c r="C7028" s="6" t="n">
        <v>0.94218</v>
      </c>
      <c r="D7028" s="6" t="n">
        <v>6.999999999999999e-05</v>
      </c>
      <c r="E7028" s="6">
        <f>C7028*sel_scale</f>
        <v/>
      </c>
      <c r="F7028" s="6">
        <f>IF(AND(B7028&gt;=10,B7028&lt;=14),sel_ev_daily*sel_dayshare/5,IF(OR(B7028&gt;=22,B7028&lt;=5),sel_ev_daily*(1-sel_dayshare)/8,0))</f>
        <v/>
      </c>
    </row>
    <row r="7029">
      <c r="A7029" s="6" t="inlineStr">
        <is>
          <t>2013-04-19</t>
        </is>
      </c>
      <c r="B7029" s="6" t="n">
        <v>19</v>
      </c>
      <c r="C7029" s="6" t="n">
        <v>0.85677</v>
      </c>
      <c r="D7029" s="6" t="n">
        <v>0.00013</v>
      </c>
      <c r="E7029" s="6">
        <f>C7029*sel_scale</f>
        <v/>
      </c>
      <c r="F7029" s="6">
        <f>IF(AND(B7029&gt;=10,B7029&lt;=14),sel_ev_daily*sel_dayshare/5,IF(OR(B7029&gt;=22,B7029&lt;=5),sel_ev_daily*(1-sel_dayshare)/8,0))</f>
        <v/>
      </c>
    </row>
    <row r="7030">
      <c r="A7030" s="6" t="inlineStr">
        <is>
          <t>2013-04-19</t>
        </is>
      </c>
      <c r="B7030" s="6" t="n">
        <v>20</v>
      </c>
      <c r="C7030" s="6" t="n">
        <v>0.77157</v>
      </c>
      <c r="D7030" s="6" t="n">
        <v>0.0001</v>
      </c>
      <c r="E7030" s="6">
        <f>C7030*sel_scale</f>
        <v/>
      </c>
      <c r="F7030" s="6">
        <f>IF(AND(B7030&gt;=10,B7030&lt;=14),sel_ev_daily*sel_dayshare/5,IF(OR(B7030&gt;=22,B7030&lt;=5),sel_ev_daily*(1-sel_dayshare)/8,0))</f>
        <v/>
      </c>
    </row>
    <row r="7031">
      <c r="A7031" s="6" t="inlineStr">
        <is>
          <t>2013-04-19</t>
        </is>
      </c>
      <c r="B7031" s="6" t="n">
        <v>21</v>
      </c>
      <c r="C7031" s="6" t="n">
        <v>0.70495</v>
      </c>
      <c r="D7031" s="6" t="n">
        <v>9.000000000000001e-05</v>
      </c>
      <c r="E7031" s="6">
        <f>C7031*sel_scale</f>
        <v/>
      </c>
      <c r="F7031" s="6">
        <f>IF(AND(B7031&gt;=10,B7031&lt;=14),sel_ev_daily*sel_dayshare/5,IF(OR(B7031&gt;=22,B7031&lt;=5),sel_ev_daily*(1-sel_dayshare)/8,0))</f>
        <v/>
      </c>
    </row>
    <row r="7032">
      <c r="A7032" s="6" t="inlineStr">
        <is>
          <t>2013-04-19</t>
        </is>
      </c>
      <c r="B7032" s="6" t="n">
        <v>22</v>
      </c>
      <c r="C7032" s="6" t="n">
        <v>0.76066</v>
      </c>
      <c r="D7032" s="6" t="n">
        <v>3e-05</v>
      </c>
      <c r="E7032" s="6">
        <f>C7032*sel_scale</f>
        <v/>
      </c>
      <c r="F7032" s="6">
        <f>IF(AND(B7032&gt;=10,B7032&lt;=14),sel_ev_daily*sel_dayshare/5,IF(OR(B7032&gt;=22,B7032&lt;=5),sel_ev_daily*(1-sel_dayshare)/8,0))</f>
        <v/>
      </c>
    </row>
    <row r="7033">
      <c r="A7033" s="6" t="inlineStr">
        <is>
          <t>2013-04-19</t>
        </is>
      </c>
      <c r="B7033" s="6" t="n">
        <v>23</v>
      </c>
      <c r="C7033" s="6" t="n">
        <v>0.9141899999999999</v>
      </c>
      <c r="D7033" s="6" t="n">
        <v>6.999999999999999e-05</v>
      </c>
      <c r="E7033" s="6">
        <f>C7033*sel_scale</f>
        <v/>
      </c>
      <c r="F7033" s="6">
        <f>IF(AND(B7033&gt;=10,B7033&lt;=14),sel_ev_daily*sel_dayshare/5,IF(OR(B7033&gt;=22,B7033&lt;=5),sel_ev_daily*(1-sel_dayshare)/8,0))</f>
        <v/>
      </c>
    </row>
    <row r="7034">
      <c r="A7034" s="6" t="inlineStr">
        <is>
          <t>2013-04-20</t>
        </is>
      </c>
      <c r="B7034" s="6" t="n">
        <v>0</v>
      </c>
      <c r="C7034" s="6" t="n">
        <v>1.02947</v>
      </c>
      <c r="D7034" s="6" t="n">
        <v>6.999999999999999e-05</v>
      </c>
      <c r="E7034" s="6">
        <f>C7034*sel_scale</f>
        <v/>
      </c>
      <c r="F7034" s="6">
        <f>IF(AND(B7034&gt;=10,B7034&lt;=14),sel_ev_daily*sel_dayshare/5,IF(OR(B7034&gt;=22,B7034&lt;=5),sel_ev_daily*(1-sel_dayshare)/8,0))</f>
        <v/>
      </c>
    </row>
    <row r="7035">
      <c r="A7035" s="6" t="inlineStr">
        <is>
          <t>2013-04-20</t>
        </is>
      </c>
      <c r="B7035" s="6" t="n">
        <v>1</v>
      </c>
      <c r="C7035" s="6" t="n">
        <v>0.69919</v>
      </c>
      <c r="D7035" s="6" t="n">
        <v>6.999999999999999e-05</v>
      </c>
      <c r="E7035" s="6">
        <f>C7035*sel_scale</f>
        <v/>
      </c>
      <c r="F7035" s="6">
        <f>IF(AND(B7035&gt;=10,B7035&lt;=14),sel_ev_daily*sel_dayshare/5,IF(OR(B7035&gt;=22,B7035&lt;=5),sel_ev_daily*(1-sel_dayshare)/8,0))</f>
        <v/>
      </c>
    </row>
    <row r="7036">
      <c r="A7036" s="6" t="inlineStr">
        <is>
          <t>2013-04-20</t>
        </is>
      </c>
      <c r="B7036" s="6" t="n">
        <v>2</v>
      </c>
      <c r="C7036" s="6" t="n">
        <v>0.54927</v>
      </c>
      <c r="D7036" s="6" t="n">
        <v>0.00014</v>
      </c>
      <c r="E7036" s="6">
        <f>C7036*sel_scale</f>
        <v/>
      </c>
      <c r="F7036" s="6">
        <f>IF(AND(B7036&gt;=10,B7036&lt;=14),sel_ev_daily*sel_dayshare/5,IF(OR(B7036&gt;=22,B7036&lt;=5),sel_ev_daily*(1-sel_dayshare)/8,0))</f>
        <v/>
      </c>
    </row>
    <row r="7037">
      <c r="A7037" s="6" t="inlineStr">
        <is>
          <t>2013-04-20</t>
        </is>
      </c>
      <c r="B7037" s="6" t="n">
        <v>3</v>
      </c>
      <c r="C7037" s="6" t="n">
        <v>0.4384</v>
      </c>
      <c r="D7037" s="6" t="n">
        <v>6.999999999999999e-05</v>
      </c>
      <c r="E7037" s="6">
        <f>C7037*sel_scale</f>
        <v/>
      </c>
      <c r="F7037" s="6">
        <f>IF(AND(B7037&gt;=10,B7037&lt;=14),sel_ev_daily*sel_dayshare/5,IF(OR(B7037&gt;=22,B7037&lt;=5),sel_ev_daily*(1-sel_dayshare)/8,0))</f>
        <v/>
      </c>
    </row>
    <row r="7038">
      <c r="A7038" s="6" t="inlineStr">
        <is>
          <t>2013-04-20</t>
        </is>
      </c>
      <c r="B7038" s="6" t="n">
        <v>4</v>
      </c>
      <c r="C7038" s="6" t="n">
        <v>0.38804</v>
      </c>
      <c r="D7038" s="6" t="n">
        <v>6.999999999999999e-05</v>
      </c>
      <c r="E7038" s="6">
        <f>C7038*sel_scale</f>
        <v/>
      </c>
      <c r="F7038" s="6">
        <f>IF(AND(B7038&gt;=10,B7038&lt;=14),sel_ev_daily*sel_dayshare/5,IF(OR(B7038&gt;=22,B7038&lt;=5),sel_ev_daily*(1-sel_dayshare)/8,0))</f>
        <v/>
      </c>
    </row>
    <row r="7039">
      <c r="A7039" s="6" t="inlineStr">
        <is>
          <t>2013-04-20</t>
        </is>
      </c>
      <c r="B7039" s="6" t="n">
        <v>5</v>
      </c>
      <c r="C7039" s="6" t="n">
        <v>0.39945</v>
      </c>
      <c r="D7039" s="6" t="n">
        <v>0.00014</v>
      </c>
      <c r="E7039" s="6">
        <f>C7039*sel_scale</f>
        <v/>
      </c>
      <c r="F7039" s="6">
        <f>IF(AND(B7039&gt;=10,B7039&lt;=14),sel_ev_daily*sel_dayshare/5,IF(OR(B7039&gt;=22,B7039&lt;=5),sel_ev_daily*(1-sel_dayshare)/8,0))</f>
        <v/>
      </c>
    </row>
    <row r="7040">
      <c r="A7040" s="6" t="inlineStr">
        <is>
          <t>2013-04-20</t>
        </is>
      </c>
      <c r="B7040" s="6" t="n">
        <v>6</v>
      </c>
      <c r="C7040" s="6" t="n">
        <v>0.47051</v>
      </c>
      <c r="D7040" s="6" t="n">
        <v>0.00127</v>
      </c>
      <c r="E7040" s="6">
        <f>C7040*sel_scale</f>
        <v/>
      </c>
      <c r="F7040" s="6">
        <f>IF(AND(B7040&gt;=10,B7040&lt;=14),sel_ev_daily*sel_dayshare/5,IF(OR(B7040&gt;=22,B7040&lt;=5),sel_ev_daily*(1-sel_dayshare)/8,0))</f>
        <v/>
      </c>
    </row>
    <row r="7041">
      <c r="A7041" s="6" t="inlineStr">
        <is>
          <t>2013-04-20</t>
        </is>
      </c>
      <c r="B7041" s="6" t="n">
        <v>7</v>
      </c>
      <c r="C7041" s="6" t="n">
        <v>0.60906</v>
      </c>
      <c r="D7041" s="6" t="n">
        <v>0.01308</v>
      </c>
      <c r="E7041" s="6">
        <f>C7041*sel_scale</f>
        <v/>
      </c>
      <c r="F7041" s="6">
        <f>IF(AND(B7041&gt;=10,B7041&lt;=14),sel_ev_daily*sel_dayshare/5,IF(OR(B7041&gt;=22,B7041&lt;=5),sel_ev_daily*(1-sel_dayshare)/8,0))</f>
        <v/>
      </c>
    </row>
    <row r="7042">
      <c r="A7042" s="6" t="inlineStr">
        <is>
          <t>2013-04-20</t>
        </is>
      </c>
      <c r="B7042" s="6" t="n">
        <v>8</v>
      </c>
      <c r="C7042" s="6" t="n">
        <v>0.84963</v>
      </c>
      <c r="D7042" s="6" t="n">
        <v>0.02342</v>
      </c>
      <c r="E7042" s="6">
        <f>C7042*sel_scale</f>
        <v/>
      </c>
      <c r="F7042" s="6">
        <f>IF(AND(B7042&gt;=10,B7042&lt;=14),sel_ev_daily*sel_dayshare/5,IF(OR(B7042&gt;=22,B7042&lt;=5),sel_ev_daily*(1-sel_dayshare)/8,0))</f>
        <v/>
      </c>
    </row>
    <row r="7043">
      <c r="A7043" s="6" t="inlineStr">
        <is>
          <t>2013-04-20</t>
        </is>
      </c>
      <c r="B7043" s="6" t="n">
        <v>9</v>
      </c>
      <c r="C7043" s="6" t="n">
        <v>0.80621</v>
      </c>
      <c r="D7043" s="6" t="n">
        <v>0.04298</v>
      </c>
      <c r="E7043" s="6">
        <f>C7043*sel_scale</f>
        <v/>
      </c>
      <c r="F7043" s="6">
        <f>IF(AND(B7043&gt;=10,B7043&lt;=14),sel_ev_daily*sel_dayshare/5,IF(OR(B7043&gt;=22,B7043&lt;=5),sel_ev_daily*(1-sel_dayshare)/8,0))</f>
        <v/>
      </c>
    </row>
    <row r="7044">
      <c r="A7044" s="6" t="inlineStr">
        <is>
          <t>2013-04-20</t>
        </is>
      </c>
      <c r="B7044" s="6" t="n">
        <v>10</v>
      </c>
      <c r="C7044" s="6" t="n">
        <v>0.85117</v>
      </c>
      <c r="D7044" s="6" t="n">
        <v>0.03785</v>
      </c>
      <c r="E7044" s="6">
        <f>C7044*sel_scale</f>
        <v/>
      </c>
      <c r="F7044" s="6">
        <f>IF(AND(B7044&gt;=10,B7044&lt;=14),sel_ev_daily*sel_dayshare/5,IF(OR(B7044&gt;=22,B7044&lt;=5),sel_ev_daily*(1-sel_dayshare)/8,0))</f>
        <v/>
      </c>
    </row>
    <row r="7045">
      <c r="A7045" s="6" t="inlineStr">
        <is>
          <t>2013-04-20</t>
        </is>
      </c>
      <c r="B7045" s="6" t="n">
        <v>11</v>
      </c>
      <c r="C7045" s="6" t="n">
        <v>0.8701</v>
      </c>
      <c r="D7045" s="6" t="n">
        <v>0.0526</v>
      </c>
      <c r="E7045" s="6">
        <f>C7045*sel_scale</f>
        <v/>
      </c>
      <c r="F7045" s="6">
        <f>IF(AND(B7045&gt;=10,B7045&lt;=14),sel_ev_daily*sel_dayshare/5,IF(OR(B7045&gt;=22,B7045&lt;=5),sel_ev_daily*(1-sel_dayshare)/8,0))</f>
        <v/>
      </c>
    </row>
    <row r="7046">
      <c r="A7046" s="6" t="inlineStr">
        <is>
          <t>2013-04-20</t>
        </is>
      </c>
      <c r="B7046" s="6" t="n">
        <v>12</v>
      </c>
      <c r="C7046" s="6" t="n">
        <v>0.90763</v>
      </c>
      <c r="D7046" s="6" t="n">
        <v>0.0742</v>
      </c>
      <c r="E7046" s="6">
        <f>C7046*sel_scale</f>
        <v/>
      </c>
      <c r="F7046" s="6">
        <f>IF(AND(B7046&gt;=10,B7046&lt;=14),sel_ev_daily*sel_dayshare/5,IF(OR(B7046&gt;=22,B7046&lt;=5),sel_ev_daily*(1-sel_dayshare)/8,0))</f>
        <v/>
      </c>
    </row>
    <row r="7047">
      <c r="A7047" s="6" t="inlineStr">
        <is>
          <t>2013-04-20</t>
        </is>
      </c>
      <c r="B7047" s="6" t="n">
        <v>13</v>
      </c>
      <c r="C7047" s="6" t="n">
        <v>0.83166</v>
      </c>
      <c r="D7047" s="6" t="n">
        <v>0.06519</v>
      </c>
      <c r="E7047" s="6">
        <f>C7047*sel_scale</f>
        <v/>
      </c>
      <c r="F7047" s="6">
        <f>IF(AND(B7047&gt;=10,B7047&lt;=14),sel_ev_daily*sel_dayshare/5,IF(OR(B7047&gt;=22,B7047&lt;=5),sel_ev_daily*(1-sel_dayshare)/8,0))</f>
        <v/>
      </c>
    </row>
    <row r="7048">
      <c r="A7048" s="6" t="inlineStr">
        <is>
          <t>2013-04-20</t>
        </is>
      </c>
      <c r="B7048" s="6" t="n">
        <v>14</v>
      </c>
      <c r="C7048" s="6" t="n">
        <v>0.85454</v>
      </c>
      <c r="D7048" s="6" t="n">
        <v>0.09445000000000001</v>
      </c>
      <c r="E7048" s="6">
        <f>C7048*sel_scale</f>
        <v/>
      </c>
      <c r="F7048" s="6">
        <f>IF(AND(B7048&gt;=10,B7048&lt;=14),sel_ev_daily*sel_dayshare/5,IF(OR(B7048&gt;=22,B7048&lt;=5),sel_ev_daily*(1-sel_dayshare)/8,0))</f>
        <v/>
      </c>
    </row>
    <row r="7049">
      <c r="A7049" s="6" t="inlineStr">
        <is>
          <t>2013-04-20</t>
        </is>
      </c>
      <c r="B7049" s="6" t="n">
        <v>15</v>
      </c>
      <c r="C7049" s="6" t="n">
        <v>0.81537</v>
      </c>
      <c r="D7049" s="6" t="n">
        <v>0.09725</v>
      </c>
      <c r="E7049" s="6">
        <f>C7049*sel_scale</f>
        <v/>
      </c>
      <c r="F7049" s="6">
        <f>IF(AND(B7049&gt;=10,B7049&lt;=14),sel_ev_daily*sel_dayshare/5,IF(OR(B7049&gt;=22,B7049&lt;=5),sel_ev_daily*(1-sel_dayshare)/8,0))</f>
        <v/>
      </c>
    </row>
    <row r="7050">
      <c r="A7050" s="6" t="inlineStr">
        <is>
          <t>2013-04-20</t>
        </is>
      </c>
      <c r="B7050" s="6" t="n">
        <v>16</v>
      </c>
      <c r="C7050" s="6" t="n">
        <v>0.85972</v>
      </c>
      <c r="D7050" s="6" t="n">
        <v>0.03218</v>
      </c>
      <c r="E7050" s="6">
        <f>C7050*sel_scale</f>
        <v/>
      </c>
      <c r="F7050" s="6">
        <f>IF(AND(B7050&gt;=10,B7050&lt;=14),sel_ev_daily*sel_dayshare/5,IF(OR(B7050&gt;=22,B7050&lt;=5),sel_ev_daily*(1-sel_dayshare)/8,0))</f>
        <v/>
      </c>
    </row>
    <row r="7051">
      <c r="A7051" s="6" t="inlineStr">
        <is>
          <t>2013-04-20</t>
        </is>
      </c>
      <c r="B7051" s="6" t="n">
        <v>17</v>
      </c>
      <c r="C7051" s="6" t="n">
        <v>1.00401</v>
      </c>
      <c r="D7051" s="6" t="n">
        <v>0.00161</v>
      </c>
      <c r="E7051" s="6">
        <f>C7051*sel_scale</f>
        <v/>
      </c>
      <c r="F7051" s="6">
        <f>IF(AND(B7051&gt;=10,B7051&lt;=14),sel_ev_daily*sel_dayshare/5,IF(OR(B7051&gt;=22,B7051&lt;=5),sel_ev_daily*(1-sel_dayshare)/8,0))</f>
        <v/>
      </c>
    </row>
    <row r="7052">
      <c r="A7052" s="6" t="inlineStr">
        <is>
          <t>2013-04-20</t>
        </is>
      </c>
      <c r="B7052" s="6" t="n">
        <v>18</v>
      </c>
      <c r="C7052" s="6" t="n">
        <v>1.09971</v>
      </c>
      <c r="D7052" s="6" t="n">
        <v>0.00031</v>
      </c>
      <c r="E7052" s="6">
        <f>C7052*sel_scale</f>
        <v/>
      </c>
      <c r="F7052" s="6">
        <f>IF(AND(B7052&gt;=10,B7052&lt;=14),sel_ev_daily*sel_dayshare/5,IF(OR(B7052&gt;=22,B7052&lt;=5),sel_ev_daily*(1-sel_dayshare)/8,0))</f>
        <v/>
      </c>
    </row>
    <row r="7053">
      <c r="A7053" s="6" t="inlineStr">
        <is>
          <t>2013-04-20</t>
        </is>
      </c>
      <c r="B7053" s="6" t="n">
        <v>19</v>
      </c>
      <c r="C7053" s="6" t="n">
        <v>0.98678</v>
      </c>
      <c r="D7053" s="6" t="n">
        <v>9.000000000000001e-05</v>
      </c>
      <c r="E7053" s="6">
        <f>C7053*sel_scale</f>
        <v/>
      </c>
      <c r="F7053" s="6">
        <f>IF(AND(B7053&gt;=10,B7053&lt;=14),sel_ev_daily*sel_dayshare/5,IF(OR(B7053&gt;=22,B7053&lt;=5),sel_ev_daily*(1-sel_dayshare)/8,0))</f>
        <v/>
      </c>
    </row>
    <row r="7054">
      <c r="A7054" s="6" t="inlineStr">
        <is>
          <t>2013-04-20</t>
        </is>
      </c>
      <c r="B7054" s="6" t="n">
        <v>20</v>
      </c>
      <c r="C7054" s="6" t="n">
        <v>0.90179</v>
      </c>
      <c r="D7054" s="6" t="n">
        <v>0.00011</v>
      </c>
      <c r="E7054" s="6">
        <f>C7054*sel_scale</f>
        <v/>
      </c>
      <c r="F7054" s="6">
        <f>IF(AND(B7054&gt;=10,B7054&lt;=14),sel_ev_daily*sel_dayshare/5,IF(OR(B7054&gt;=22,B7054&lt;=5),sel_ev_daily*(1-sel_dayshare)/8,0))</f>
        <v/>
      </c>
    </row>
    <row r="7055">
      <c r="A7055" s="6" t="inlineStr">
        <is>
          <t>2013-04-20</t>
        </is>
      </c>
      <c r="B7055" s="6" t="n">
        <v>21</v>
      </c>
      <c r="C7055" s="6" t="n">
        <v>0.82426</v>
      </c>
      <c r="D7055" s="6" t="n">
        <v>2e-05</v>
      </c>
      <c r="E7055" s="6">
        <f>C7055*sel_scale</f>
        <v/>
      </c>
      <c r="F7055" s="6">
        <f>IF(AND(B7055&gt;=10,B7055&lt;=14),sel_ev_daily*sel_dayshare/5,IF(OR(B7055&gt;=22,B7055&lt;=5),sel_ev_daily*(1-sel_dayshare)/8,0))</f>
        <v/>
      </c>
    </row>
    <row r="7056">
      <c r="A7056" s="6" t="inlineStr">
        <is>
          <t>2013-04-20</t>
        </is>
      </c>
      <c r="B7056" s="6" t="n">
        <v>22</v>
      </c>
      <c r="C7056" s="6" t="n">
        <v>0.82828</v>
      </c>
      <c r="D7056" s="6" t="n">
        <v>9.000000000000001e-05</v>
      </c>
      <c r="E7056" s="6">
        <f>C7056*sel_scale</f>
        <v/>
      </c>
      <c r="F7056" s="6">
        <f>IF(AND(B7056&gt;=10,B7056&lt;=14),sel_ev_daily*sel_dayshare/5,IF(OR(B7056&gt;=22,B7056&lt;=5),sel_ev_daily*(1-sel_dayshare)/8,0))</f>
        <v/>
      </c>
    </row>
    <row r="7057">
      <c r="A7057" s="6" t="inlineStr">
        <is>
          <t>2013-04-20</t>
        </is>
      </c>
      <c r="B7057" s="6" t="n">
        <v>23</v>
      </c>
      <c r="C7057" s="6" t="n">
        <v>0.9964499999999999</v>
      </c>
      <c r="D7057" s="6" t="n">
        <v>0.0001</v>
      </c>
      <c r="E7057" s="6">
        <f>C7057*sel_scale</f>
        <v/>
      </c>
      <c r="F7057" s="6">
        <f>IF(AND(B7057&gt;=10,B7057&lt;=14),sel_ev_daily*sel_dayshare/5,IF(OR(B7057&gt;=22,B7057&lt;=5),sel_ev_daily*(1-sel_dayshare)/8,0))</f>
        <v/>
      </c>
    </row>
    <row r="7058">
      <c r="A7058" s="6" t="inlineStr">
        <is>
          <t>2013-04-21</t>
        </is>
      </c>
      <c r="B7058" s="6" t="n">
        <v>0</v>
      </c>
      <c r="C7058" s="6" t="n">
        <v>1.13275</v>
      </c>
      <c r="D7058" s="6" t="n">
        <v>4e-05</v>
      </c>
      <c r="E7058" s="6">
        <f>C7058*sel_scale</f>
        <v/>
      </c>
      <c r="F7058" s="6">
        <f>IF(AND(B7058&gt;=10,B7058&lt;=14),sel_ev_daily*sel_dayshare/5,IF(OR(B7058&gt;=22,B7058&lt;=5),sel_ev_daily*(1-sel_dayshare)/8,0))</f>
        <v/>
      </c>
    </row>
    <row r="7059">
      <c r="A7059" s="6" t="inlineStr">
        <is>
          <t>2013-04-21</t>
        </is>
      </c>
      <c r="B7059" s="6" t="n">
        <v>1</v>
      </c>
      <c r="C7059" s="6" t="n">
        <v>0.7692</v>
      </c>
      <c r="D7059" s="6" t="n">
        <v>6.999999999999999e-05</v>
      </c>
      <c r="E7059" s="6">
        <f>C7059*sel_scale</f>
        <v/>
      </c>
      <c r="F7059" s="6">
        <f>IF(AND(B7059&gt;=10,B7059&lt;=14),sel_ev_daily*sel_dayshare/5,IF(OR(B7059&gt;=22,B7059&lt;=5),sel_ev_daily*(1-sel_dayshare)/8,0))</f>
        <v/>
      </c>
    </row>
    <row r="7060">
      <c r="A7060" s="6" t="inlineStr">
        <is>
          <t>2013-04-21</t>
        </is>
      </c>
      <c r="B7060" s="6" t="n">
        <v>2</v>
      </c>
      <c r="C7060" s="6" t="n">
        <v>0.5366</v>
      </c>
      <c r="D7060" s="6" t="n">
        <v>8.000000000000001e-05</v>
      </c>
      <c r="E7060" s="6">
        <f>C7060*sel_scale</f>
        <v/>
      </c>
      <c r="F7060" s="6">
        <f>IF(AND(B7060&gt;=10,B7060&lt;=14),sel_ev_daily*sel_dayshare/5,IF(OR(B7060&gt;=22,B7060&lt;=5),sel_ev_daily*(1-sel_dayshare)/8,0))</f>
        <v/>
      </c>
    </row>
    <row r="7061">
      <c r="A7061" s="6" t="inlineStr">
        <is>
          <t>2013-04-21</t>
        </is>
      </c>
      <c r="B7061" s="6" t="n">
        <v>3</v>
      </c>
      <c r="C7061" s="6" t="n">
        <v>0.46793</v>
      </c>
      <c r="D7061" s="6" t="n">
        <v>8.000000000000001e-05</v>
      </c>
      <c r="E7061" s="6">
        <f>C7061*sel_scale</f>
        <v/>
      </c>
      <c r="F7061" s="6">
        <f>IF(AND(B7061&gt;=10,B7061&lt;=14),sel_ev_daily*sel_dayshare/5,IF(OR(B7061&gt;=22,B7061&lt;=5),sel_ev_daily*(1-sel_dayshare)/8,0))</f>
        <v/>
      </c>
    </row>
    <row r="7062">
      <c r="A7062" s="6" t="inlineStr">
        <is>
          <t>2013-04-21</t>
        </is>
      </c>
      <c r="B7062" s="6" t="n">
        <v>4</v>
      </c>
      <c r="C7062" s="6" t="n">
        <v>0.40759</v>
      </c>
      <c r="D7062" s="6" t="n">
        <v>6e-05</v>
      </c>
      <c r="E7062" s="6">
        <f>C7062*sel_scale</f>
        <v/>
      </c>
      <c r="F7062" s="6">
        <f>IF(AND(B7062&gt;=10,B7062&lt;=14),sel_ev_daily*sel_dayshare/5,IF(OR(B7062&gt;=22,B7062&lt;=5),sel_ev_daily*(1-sel_dayshare)/8,0))</f>
        <v/>
      </c>
    </row>
    <row r="7063">
      <c r="A7063" s="6" t="inlineStr">
        <is>
          <t>2013-04-21</t>
        </is>
      </c>
      <c r="B7063" s="6" t="n">
        <v>5</v>
      </c>
      <c r="C7063" s="6" t="n">
        <v>0.42092</v>
      </c>
      <c r="D7063" s="6" t="n">
        <v>0.0001</v>
      </c>
      <c r="E7063" s="6">
        <f>C7063*sel_scale</f>
        <v/>
      </c>
      <c r="F7063" s="6">
        <f>IF(AND(B7063&gt;=10,B7063&lt;=14),sel_ev_daily*sel_dayshare/5,IF(OR(B7063&gt;=22,B7063&lt;=5),sel_ev_daily*(1-sel_dayshare)/8,0))</f>
        <v/>
      </c>
    </row>
    <row r="7064">
      <c r="A7064" s="6" t="inlineStr">
        <is>
          <t>2013-04-21</t>
        </is>
      </c>
      <c r="B7064" s="6" t="n">
        <v>6</v>
      </c>
      <c r="C7064" s="6" t="n">
        <v>0.49868</v>
      </c>
      <c r="D7064" s="6" t="n">
        <v>0.00647</v>
      </c>
      <c r="E7064" s="6">
        <f>C7064*sel_scale</f>
        <v/>
      </c>
      <c r="F7064" s="6">
        <f>IF(AND(B7064&gt;=10,B7064&lt;=14),sel_ev_daily*sel_dayshare/5,IF(OR(B7064&gt;=22,B7064&lt;=5),sel_ev_daily*(1-sel_dayshare)/8,0))</f>
        <v/>
      </c>
    </row>
    <row r="7065">
      <c r="A7065" s="6" t="inlineStr">
        <is>
          <t>2013-04-21</t>
        </is>
      </c>
      <c r="B7065" s="6" t="n">
        <v>7</v>
      </c>
      <c r="C7065" s="6" t="n">
        <v>0.63082</v>
      </c>
      <c r="D7065" s="6" t="n">
        <v>0.11611</v>
      </c>
      <c r="E7065" s="6">
        <f>C7065*sel_scale</f>
        <v/>
      </c>
      <c r="F7065" s="6">
        <f>IF(AND(B7065&gt;=10,B7065&lt;=14),sel_ev_daily*sel_dayshare/5,IF(OR(B7065&gt;=22,B7065&lt;=5),sel_ev_daily*(1-sel_dayshare)/8,0))</f>
        <v/>
      </c>
    </row>
    <row r="7066">
      <c r="A7066" s="6" t="inlineStr">
        <is>
          <t>2013-04-21</t>
        </is>
      </c>
      <c r="B7066" s="6" t="n">
        <v>8</v>
      </c>
      <c r="C7066" s="6" t="n">
        <v>0.73986</v>
      </c>
      <c r="D7066" s="6" t="n">
        <v>0.31528</v>
      </c>
      <c r="E7066" s="6">
        <f>C7066*sel_scale</f>
        <v/>
      </c>
      <c r="F7066" s="6">
        <f>IF(AND(B7066&gt;=10,B7066&lt;=14),sel_ev_daily*sel_dayshare/5,IF(OR(B7066&gt;=22,B7066&lt;=5),sel_ev_daily*(1-sel_dayshare)/8,0))</f>
        <v/>
      </c>
    </row>
    <row r="7067">
      <c r="A7067" s="6" t="inlineStr">
        <is>
          <t>2013-04-21</t>
        </is>
      </c>
      <c r="B7067" s="6" t="n">
        <v>9</v>
      </c>
      <c r="C7067" s="6" t="n">
        <v>0.72732</v>
      </c>
      <c r="D7067" s="6" t="n">
        <v>0.48598</v>
      </c>
      <c r="E7067" s="6">
        <f>C7067*sel_scale</f>
        <v/>
      </c>
      <c r="F7067" s="6">
        <f>IF(AND(B7067&gt;=10,B7067&lt;=14),sel_ev_daily*sel_dayshare/5,IF(OR(B7067&gt;=22,B7067&lt;=5),sel_ev_daily*(1-sel_dayshare)/8,0))</f>
        <v/>
      </c>
    </row>
    <row r="7068">
      <c r="A7068" s="6" t="inlineStr">
        <is>
          <t>2013-04-21</t>
        </is>
      </c>
      <c r="B7068" s="6" t="n">
        <v>10</v>
      </c>
      <c r="C7068" s="6" t="n">
        <v>0.6948800000000001</v>
      </c>
      <c r="D7068" s="6" t="n">
        <v>0.57655</v>
      </c>
      <c r="E7068" s="6">
        <f>C7068*sel_scale</f>
        <v/>
      </c>
      <c r="F7068" s="6">
        <f>IF(AND(B7068&gt;=10,B7068&lt;=14),sel_ev_daily*sel_dayshare/5,IF(OR(B7068&gt;=22,B7068&lt;=5),sel_ev_daily*(1-sel_dayshare)/8,0))</f>
        <v/>
      </c>
    </row>
    <row r="7069">
      <c r="A7069" s="6" t="inlineStr">
        <is>
          <t>2013-04-21</t>
        </is>
      </c>
      <c r="B7069" s="6" t="n">
        <v>11</v>
      </c>
      <c r="C7069" s="6" t="n">
        <v>0.66411</v>
      </c>
      <c r="D7069" s="6" t="n">
        <v>0.59577</v>
      </c>
      <c r="E7069" s="6">
        <f>C7069*sel_scale</f>
        <v/>
      </c>
      <c r="F7069" s="6">
        <f>IF(AND(B7069&gt;=10,B7069&lt;=14),sel_ev_daily*sel_dayshare/5,IF(OR(B7069&gt;=22,B7069&lt;=5),sel_ev_daily*(1-sel_dayshare)/8,0))</f>
        <v/>
      </c>
    </row>
    <row r="7070">
      <c r="A7070" s="6" t="inlineStr">
        <is>
          <t>2013-04-21</t>
        </is>
      </c>
      <c r="B7070" s="6" t="n">
        <v>12</v>
      </c>
      <c r="C7070" s="6" t="n">
        <v>0.69476</v>
      </c>
      <c r="D7070" s="6" t="n">
        <v>0.53695</v>
      </c>
      <c r="E7070" s="6">
        <f>C7070*sel_scale</f>
        <v/>
      </c>
      <c r="F7070" s="6">
        <f>IF(AND(B7070&gt;=10,B7070&lt;=14),sel_ev_daily*sel_dayshare/5,IF(OR(B7070&gt;=22,B7070&lt;=5),sel_ev_daily*(1-sel_dayshare)/8,0))</f>
        <v/>
      </c>
    </row>
    <row r="7071">
      <c r="A7071" s="6" t="inlineStr">
        <is>
          <t>2013-04-21</t>
        </is>
      </c>
      <c r="B7071" s="6" t="n">
        <v>13</v>
      </c>
      <c r="C7071" s="6" t="n">
        <v>0.6077399999999999</v>
      </c>
      <c r="D7071" s="6" t="n">
        <v>0.46332</v>
      </c>
      <c r="E7071" s="6">
        <f>C7071*sel_scale</f>
        <v/>
      </c>
      <c r="F7071" s="6">
        <f>IF(AND(B7071&gt;=10,B7071&lt;=14),sel_ev_daily*sel_dayshare/5,IF(OR(B7071&gt;=22,B7071&lt;=5),sel_ev_daily*(1-sel_dayshare)/8,0))</f>
        <v/>
      </c>
    </row>
    <row r="7072">
      <c r="A7072" s="6" t="inlineStr">
        <is>
          <t>2013-04-21</t>
        </is>
      </c>
      <c r="B7072" s="6" t="n">
        <v>14</v>
      </c>
      <c r="C7072" s="6" t="n">
        <v>0.6188399999999999</v>
      </c>
      <c r="D7072" s="6" t="n">
        <v>0.3506</v>
      </c>
      <c r="E7072" s="6">
        <f>C7072*sel_scale</f>
        <v/>
      </c>
      <c r="F7072" s="6">
        <f>IF(AND(B7072&gt;=10,B7072&lt;=14),sel_ev_daily*sel_dayshare/5,IF(OR(B7072&gt;=22,B7072&lt;=5),sel_ev_daily*(1-sel_dayshare)/8,0))</f>
        <v/>
      </c>
    </row>
    <row r="7073">
      <c r="A7073" s="6" t="inlineStr">
        <is>
          <t>2013-04-21</t>
        </is>
      </c>
      <c r="B7073" s="6" t="n">
        <v>15</v>
      </c>
      <c r="C7073" s="6" t="n">
        <v>0.5959</v>
      </c>
      <c r="D7073" s="6" t="n">
        <v>0.19189</v>
      </c>
      <c r="E7073" s="6">
        <f>C7073*sel_scale</f>
        <v/>
      </c>
      <c r="F7073" s="6">
        <f>IF(AND(B7073&gt;=10,B7073&lt;=14),sel_ev_daily*sel_dayshare/5,IF(OR(B7073&gt;=22,B7073&lt;=5),sel_ev_daily*(1-sel_dayshare)/8,0))</f>
        <v/>
      </c>
    </row>
    <row r="7074">
      <c r="A7074" s="6" t="inlineStr">
        <is>
          <t>2013-04-21</t>
        </is>
      </c>
      <c r="B7074" s="6" t="n">
        <v>16</v>
      </c>
      <c r="C7074" s="6" t="n">
        <v>0.68865</v>
      </c>
      <c r="D7074" s="6" t="n">
        <v>0.03977</v>
      </c>
      <c r="E7074" s="6">
        <f>C7074*sel_scale</f>
        <v/>
      </c>
      <c r="F7074" s="6">
        <f>IF(AND(B7074&gt;=10,B7074&lt;=14),sel_ev_daily*sel_dayshare/5,IF(OR(B7074&gt;=22,B7074&lt;=5),sel_ev_daily*(1-sel_dayshare)/8,0))</f>
        <v/>
      </c>
    </row>
    <row r="7075">
      <c r="A7075" s="6" t="inlineStr">
        <is>
          <t>2013-04-21</t>
        </is>
      </c>
      <c r="B7075" s="6" t="n">
        <v>17</v>
      </c>
      <c r="C7075" s="6" t="n">
        <v>0.91823</v>
      </c>
      <c r="D7075" s="6" t="n">
        <v>0.00032</v>
      </c>
      <c r="E7075" s="6">
        <f>C7075*sel_scale</f>
        <v/>
      </c>
      <c r="F7075" s="6">
        <f>IF(AND(B7075&gt;=10,B7075&lt;=14),sel_ev_daily*sel_dayshare/5,IF(OR(B7075&gt;=22,B7075&lt;=5),sel_ev_daily*(1-sel_dayshare)/8,0))</f>
        <v/>
      </c>
    </row>
    <row r="7076">
      <c r="A7076" s="6" t="inlineStr">
        <is>
          <t>2013-04-21</t>
        </is>
      </c>
      <c r="B7076" s="6" t="n">
        <v>18</v>
      </c>
      <c r="C7076" s="6" t="n">
        <v>0.99507</v>
      </c>
      <c r="D7076" s="6" t="n">
        <v>9.000000000000001e-05</v>
      </c>
      <c r="E7076" s="6">
        <f>C7076*sel_scale</f>
        <v/>
      </c>
      <c r="F7076" s="6">
        <f>IF(AND(B7076&gt;=10,B7076&lt;=14),sel_ev_daily*sel_dayshare/5,IF(OR(B7076&gt;=22,B7076&lt;=5),sel_ev_daily*(1-sel_dayshare)/8,0))</f>
        <v/>
      </c>
    </row>
    <row r="7077">
      <c r="A7077" s="6" t="inlineStr">
        <is>
          <t>2013-04-21</t>
        </is>
      </c>
      <c r="B7077" s="6" t="n">
        <v>19</v>
      </c>
      <c r="C7077" s="6" t="n">
        <v>0.88529</v>
      </c>
      <c r="D7077" s="6" t="n">
        <v>0.00011</v>
      </c>
      <c r="E7077" s="6">
        <f>C7077*sel_scale</f>
        <v/>
      </c>
      <c r="F7077" s="6">
        <f>IF(AND(B7077&gt;=10,B7077&lt;=14),sel_ev_daily*sel_dayshare/5,IF(OR(B7077&gt;=22,B7077&lt;=5),sel_ev_daily*(1-sel_dayshare)/8,0))</f>
        <v/>
      </c>
    </row>
    <row r="7078">
      <c r="A7078" s="6" t="inlineStr">
        <is>
          <t>2013-04-21</t>
        </is>
      </c>
      <c r="B7078" s="6" t="n">
        <v>20</v>
      </c>
      <c r="C7078" s="6" t="n">
        <v>0.8162700000000001</v>
      </c>
      <c r="D7078" s="6" t="n">
        <v>0.00011</v>
      </c>
      <c r="E7078" s="6">
        <f>C7078*sel_scale</f>
        <v/>
      </c>
      <c r="F7078" s="6">
        <f>IF(AND(B7078&gt;=10,B7078&lt;=14),sel_ev_daily*sel_dayshare/5,IF(OR(B7078&gt;=22,B7078&lt;=5),sel_ev_daily*(1-sel_dayshare)/8,0))</f>
        <v/>
      </c>
    </row>
    <row r="7079">
      <c r="A7079" s="6" t="inlineStr">
        <is>
          <t>2013-04-21</t>
        </is>
      </c>
      <c r="B7079" s="6" t="n">
        <v>21</v>
      </c>
      <c r="C7079" s="6" t="n">
        <v>0.7593299999999999</v>
      </c>
      <c r="D7079" s="6" t="n">
        <v>6.999999999999999e-05</v>
      </c>
      <c r="E7079" s="6">
        <f>C7079*sel_scale</f>
        <v/>
      </c>
      <c r="F7079" s="6">
        <f>IF(AND(B7079&gt;=10,B7079&lt;=14),sel_ev_daily*sel_dayshare/5,IF(OR(B7079&gt;=22,B7079&lt;=5),sel_ev_daily*(1-sel_dayshare)/8,0))</f>
        <v/>
      </c>
    </row>
    <row r="7080">
      <c r="A7080" s="6" t="inlineStr">
        <is>
          <t>2013-04-21</t>
        </is>
      </c>
      <c r="B7080" s="6" t="n">
        <v>22</v>
      </c>
      <c r="C7080" s="6" t="n">
        <v>0.79376</v>
      </c>
      <c r="D7080" s="6" t="n">
        <v>6e-05</v>
      </c>
      <c r="E7080" s="6">
        <f>C7080*sel_scale</f>
        <v/>
      </c>
      <c r="F7080" s="6">
        <f>IF(AND(B7080&gt;=10,B7080&lt;=14),sel_ev_daily*sel_dayshare/5,IF(OR(B7080&gt;=22,B7080&lt;=5),sel_ev_daily*(1-sel_dayshare)/8,0))</f>
        <v/>
      </c>
    </row>
    <row r="7081">
      <c r="A7081" s="6" t="inlineStr">
        <is>
          <t>2013-04-21</t>
        </is>
      </c>
      <c r="B7081" s="6" t="n">
        <v>23</v>
      </c>
      <c r="C7081" s="6" t="n">
        <v>0.91523</v>
      </c>
      <c r="D7081" s="6" t="n">
        <v>6.999999999999999e-05</v>
      </c>
      <c r="E7081" s="6">
        <f>C7081*sel_scale</f>
        <v/>
      </c>
      <c r="F7081" s="6">
        <f>IF(AND(B7081&gt;=10,B7081&lt;=14),sel_ev_daily*sel_dayshare/5,IF(OR(B7081&gt;=22,B7081&lt;=5),sel_ev_daily*(1-sel_dayshare)/8,0))</f>
        <v/>
      </c>
    </row>
    <row r="7082">
      <c r="A7082" s="6" t="inlineStr">
        <is>
          <t>2013-04-22</t>
        </is>
      </c>
      <c r="B7082" s="6" t="n">
        <v>0</v>
      </c>
      <c r="C7082" s="6" t="n">
        <v>0.99207</v>
      </c>
      <c r="D7082" s="6" t="n">
        <v>5e-05</v>
      </c>
      <c r="E7082" s="6">
        <f>C7082*sel_scale</f>
        <v/>
      </c>
      <c r="F7082" s="6">
        <f>IF(AND(B7082&gt;=10,B7082&lt;=14),sel_ev_daily*sel_dayshare/5,IF(OR(B7082&gt;=22,B7082&lt;=5),sel_ev_daily*(1-sel_dayshare)/8,0))</f>
        <v/>
      </c>
    </row>
    <row r="7083">
      <c r="A7083" s="6" t="inlineStr">
        <is>
          <t>2013-04-22</t>
        </is>
      </c>
      <c r="B7083" s="6" t="n">
        <v>1</v>
      </c>
      <c r="C7083" s="6" t="n">
        <v>0.66488</v>
      </c>
      <c r="D7083" s="6" t="n">
        <v>0.00012</v>
      </c>
      <c r="E7083" s="6">
        <f>C7083*sel_scale</f>
        <v/>
      </c>
      <c r="F7083" s="6">
        <f>IF(AND(B7083&gt;=10,B7083&lt;=14),sel_ev_daily*sel_dayshare/5,IF(OR(B7083&gt;=22,B7083&lt;=5),sel_ev_daily*(1-sel_dayshare)/8,0))</f>
        <v/>
      </c>
    </row>
    <row r="7084">
      <c r="A7084" s="6" t="inlineStr">
        <is>
          <t>2013-04-22</t>
        </is>
      </c>
      <c r="B7084" s="6" t="n">
        <v>2</v>
      </c>
      <c r="C7084" s="6" t="n">
        <v>0.46073</v>
      </c>
      <c r="D7084" s="6" t="n">
        <v>8.000000000000001e-05</v>
      </c>
      <c r="E7084" s="6">
        <f>C7084*sel_scale</f>
        <v/>
      </c>
      <c r="F7084" s="6">
        <f>IF(AND(B7084&gt;=10,B7084&lt;=14),sel_ev_daily*sel_dayshare/5,IF(OR(B7084&gt;=22,B7084&lt;=5),sel_ev_daily*(1-sel_dayshare)/8,0))</f>
        <v/>
      </c>
    </row>
    <row r="7085">
      <c r="A7085" s="6" t="inlineStr">
        <is>
          <t>2013-04-22</t>
        </is>
      </c>
      <c r="B7085" s="6" t="n">
        <v>3</v>
      </c>
      <c r="C7085" s="6" t="n">
        <v>0.41456</v>
      </c>
      <c r="D7085" s="6" t="n">
        <v>8.000000000000001e-05</v>
      </c>
      <c r="E7085" s="6">
        <f>C7085*sel_scale</f>
        <v/>
      </c>
      <c r="F7085" s="6">
        <f>IF(AND(B7085&gt;=10,B7085&lt;=14),sel_ev_daily*sel_dayshare/5,IF(OR(B7085&gt;=22,B7085&lt;=5),sel_ev_daily*(1-sel_dayshare)/8,0))</f>
        <v/>
      </c>
    </row>
    <row r="7086">
      <c r="A7086" s="6" t="inlineStr">
        <is>
          <t>2013-04-22</t>
        </is>
      </c>
      <c r="B7086" s="6" t="n">
        <v>4</v>
      </c>
      <c r="C7086" s="6" t="n">
        <v>0.38426</v>
      </c>
      <c r="D7086" s="6" t="n">
        <v>6e-05</v>
      </c>
      <c r="E7086" s="6">
        <f>C7086*sel_scale</f>
        <v/>
      </c>
      <c r="F7086" s="6">
        <f>IF(AND(B7086&gt;=10,B7086&lt;=14),sel_ev_daily*sel_dayshare/5,IF(OR(B7086&gt;=22,B7086&lt;=5),sel_ev_daily*(1-sel_dayshare)/8,0))</f>
        <v/>
      </c>
    </row>
    <row r="7087">
      <c r="A7087" s="6" t="inlineStr">
        <is>
          <t>2013-04-22</t>
        </is>
      </c>
      <c r="B7087" s="6" t="n">
        <v>5</v>
      </c>
      <c r="C7087" s="6" t="n">
        <v>0.46244</v>
      </c>
      <c r="D7087" s="6" t="n">
        <v>8.000000000000001e-05</v>
      </c>
      <c r="E7087" s="6">
        <f>C7087*sel_scale</f>
        <v/>
      </c>
      <c r="F7087" s="6">
        <f>IF(AND(B7087&gt;=10,B7087&lt;=14),sel_ev_daily*sel_dayshare/5,IF(OR(B7087&gt;=22,B7087&lt;=5),sel_ev_daily*(1-sel_dayshare)/8,0))</f>
        <v/>
      </c>
    </row>
    <row r="7088">
      <c r="A7088" s="6" t="inlineStr">
        <is>
          <t>2013-04-22</t>
        </is>
      </c>
      <c r="B7088" s="6" t="n">
        <v>6</v>
      </c>
      <c r="C7088" s="6" t="n">
        <v>0.63314</v>
      </c>
      <c r="D7088" s="6" t="n">
        <v>0.00028</v>
      </c>
      <c r="E7088" s="6">
        <f>C7088*sel_scale</f>
        <v/>
      </c>
      <c r="F7088" s="6">
        <f>IF(AND(B7088&gt;=10,B7088&lt;=14),sel_ev_daily*sel_dayshare/5,IF(OR(B7088&gt;=22,B7088&lt;=5),sel_ev_daily*(1-sel_dayshare)/8,0))</f>
        <v/>
      </c>
    </row>
    <row r="7089">
      <c r="A7089" s="6" t="inlineStr">
        <is>
          <t>2013-04-22</t>
        </is>
      </c>
      <c r="B7089" s="6" t="n">
        <v>7</v>
      </c>
      <c r="C7089" s="6" t="n">
        <v>0.65496</v>
      </c>
      <c r="D7089" s="6" t="n">
        <v>0.01348</v>
      </c>
      <c r="E7089" s="6">
        <f>C7089*sel_scale</f>
        <v/>
      </c>
      <c r="F7089" s="6">
        <f>IF(AND(B7089&gt;=10,B7089&lt;=14),sel_ev_daily*sel_dayshare/5,IF(OR(B7089&gt;=22,B7089&lt;=5),sel_ev_daily*(1-sel_dayshare)/8,0))</f>
        <v/>
      </c>
    </row>
    <row r="7090">
      <c r="A7090" s="6" t="inlineStr">
        <is>
          <t>2013-04-22</t>
        </is>
      </c>
      <c r="B7090" s="6" t="n">
        <v>8</v>
      </c>
      <c r="C7090" s="6" t="n">
        <v>0.68514</v>
      </c>
      <c r="D7090" s="6" t="n">
        <v>0.06952999999999999</v>
      </c>
      <c r="E7090" s="6">
        <f>C7090*sel_scale</f>
        <v/>
      </c>
      <c r="F7090" s="6">
        <f>IF(AND(B7090&gt;=10,B7090&lt;=14),sel_ev_daily*sel_dayshare/5,IF(OR(B7090&gt;=22,B7090&lt;=5),sel_ev_daily*(1-sel_dayshare)/8,0))</f>
        <v/>
      </c>
    </row>
    <row r="7091">
      <c r="A7091" s="6" t="inlineStr">
        <is>
          <t>2013-04-22</t>
        </is>
      </c>
      <c r="B7091" s="6" t="n">
        <v>9</v>
      </c>
      <c r="C7091" s="6" t="n">
        <v>0.62243</v>
      </c>
      <c r="D7091" s="6" t="n">
        <v>0.37063</v>
      </c>
      <c r="E7091" s="6">
        <f>C7091*sel_scale</f>
        <v/>
      </c>
      <c r="F7091" s="6">
        <f>IF(AND(B7091&gt;=10,B7091&lt;=14),sel_ev_daily*sel_dayshare/5,IF(OR(B7091&gt;=22,B7091&lt;=5),sel_ev_daily*(1-sel_dayshare)/8,0))</f>
        <v/>
      </c>
    </row>
    <row r="7092">
      <c r="A7092" s="6" t="inlineStr">
        <is>
          <t>2013-04-22</t>
        </is>
      </c>
      <c r="B7092" s="6" t="n">
        <v>10</v>
      </c>
      <c r="C7092" s="6" t="n">
        <v>0.62081</v>
      </c>
      <c r="D7092" s="6" t="n">
        <v>0.54098</v>
      </c>
      <c r="E7092" s="6">
        <f>C7092*sel_scale</f>
        <v/>
      </c>
      <c r="F7092" s="6">
        <f>IF(AND(B7092&gt;=10,B7092&lt;=14),sel_ev_daily*sel_dayshare/5,IF(OR(B7092&gt;=22,B7092&lt;=5),sel_ev_daily*(1-sel_dayshare)/8,0))</f>
        <v/>
      </c>
    </row>
    <row r="7093">
      <c r="A7093" s="6" t="inlineStr">
        <is>
          <t>2013-04-22</t>
        </is>
      </c>
      <c r="B7093" s="6" t="n">
        <v>11</v>
      </c>
      <c r="C7093" s="6" t="n">
        <v>0.60087</v>
      </c>
      <c r="D7093" s="6" t="n">
        <v>0.63478</v>
      </c>
      <c r="E7093" s="6">
        <f>C7093*sel_scale</f>
        <v/>
      </c>
      <c r="F7093" s="6">
        <f>IF(AND(B7093&gt;=10,B7093&lt;=14),sel_ev_daily*sel_dayshare/5,IF(OR(B7093&gt;=22,B7093&lt;=5),sel_ev_daily*(1-sel_dayshare)/8,0))</f>
        <v/>
      </c>
    </row>
    <row r="7094">
      <c r="A7094" s="6" t="inlineStr">
        <is>
          <t>2013-04-22</t>
        </is>
      </c>
      <c r="B7094" s="6" t="n">
        <v>12</v>
      </c>
      <c r="C7094" s="6" t="n">
        <v>0.61104</v>
      </c>
      <c r="D7094" s="6" t="n">
        <v>0.63009</v>
      </c>
      <c r="E7094" s="6">
        <f>C7094*sel_scale</f>
        <v/>
      </c>
      <c r="F7094" s="6">
        <f>IF(AND(B7094&gt;=10,B7094&lt;=14),sel_ev_daily*sel_dayshare/5,IF(OR(B7094&gt;=22,B7094&lt;=5),sel_ev_daily*(1-sel_dayshare)/8,0))</f>
        <v/>
      </c>
    </row>
    <row r="7095">
      <c r="A7095" s="6" t="inlineStr">
        <is>
          <t>2013-04-22</t>
        </is>
      </c>
      <c r="B7095" s="6" t="n">
        <v>13</v>
      </c>
      <c r="C7095" s="6" t="n">
        <v>0.52754</v>
      </c>
      <c r="D7095" s="6" t="n">
        <v>0.56008</v>
      </c>
      <c r="E7095" s="6">
        <f>C7095*sel_scale</f>
        <v/>
      </c>
      <c r="F7095" s="6">
        <f>IF(AND(B7095&gt;=10,B7095&lt;=14),sel_ev_daily*sel_dayshare/5,IF(OR(B7095&gt;=22,B7095&lt;=5),sel_ev_daily*(1-sel_dayshare)/8,0))</f>
        <v/>
      </c>
    </row>
    <row r="7096">
      <c r="A7096" s="6" t="inlineStr">
        <is>
          <t>2013-04-22</t>
        </is>
      </c>
      <c r="B7096" s="6" t="n">
        <v>14</v>
      </c>
      <c r="C7096" s="6" t="n">
        <v>0.52366</v>
      </c>
      <c r="D7096" s="6" t="n">
        <v>0.41712</v>
      </c>
      <c r="E7096" s="6">
        <f>C7096*sel_scale</f>
        <v/>
      </c>
      <c r="F7096" s="6">
        <f>IF(AND(B7096&gt;=10,B7096&lt;=14),sel_ev_daily*sel_dayshare/5,IF(OR(B7096&gt;=22,B7096&lt;=5),sel_ev_daily*(1-sel_dayshare)/8,0))</f>
        <v/>
      </c>
    </row>
    <row r="7097">
      <c r="A7097" s="6" t="inlineStr">
        <is>
          <t>2013-04-22</t>
        </is>
      </c>
      <c r="B7097" s="6" t="n">
        <v>15</v>
      </c>
      <c r="C7097" s="6" t="n">
        <v>0.53411</v>
      </c>
      <c r="D7097" s="6" t="n">
        <v>0.24119</v>
      </c>
      <c r="E7097" s="6">
        <f>C7097*sel_scale</f>
        <v/>
      </c>
      <c r="F7097" s="6">
        <f>IF(AND(B7097&gt;=10,B7097&lt;=14),sel_ev_daily*sel_dayshare/5,IF(OR(B7097&gt;=22,B7097&lt;=5),sel_ev_daily*(1-sel_dayshare)/8,0))</f>
        <v/>
      </c>
    </row>
    <row r="7098">
      <c r="A7098" s="6" t="inlineStr">
        <is>
          <t>2013-04-22</t>
        </is>
      </c>
      <c r="B7098" s="6" t="n">
        <v>16</v>
      </c>
      <c r="C7098" s="6" t="n">
        <v>0.60466</v>
      </c>
      <c r="D7098" s="6" t="n">
        <v>0.0644</v>
      </c>
      <c r="E7098" s="6">
        <f>C7098*sel_scale</f>
        <v/>
      </c>
      <c r="F7098" s="6">
        <f>IF(AND(B7098&gt;=10,B7098&lt;=14),sel_ev_daily*sel_dayshare/5,IF(OR(B7098&gt;=22,B7098&lt;=5),sel_ev_daily*(1-sel_dayshare)/8,0))</f>
        <v/>
      </c>
    </row>
    <row r="7099">
      <c r="A7099" s="6" t="inlineStr">
        <is>
          <t>2013-04-22</t>
        </is>
      </c>
      <c r="B7099" s="6" t="n">
        <v>17</v>
      </c>
      <c r="C7099" s="6" t="n">
        <v>0.9055800000000001</v>
      </c>
      <c r="D7099" s="6" t="n">
        <v>0.00086</v>
      </c>
      <c r="E7099" s="6">
        <f>C7099*sel_scale</f>
        <v/>
      </c>
      <c r="F7099" s="6">
        <f>IF(AND(B7099&gt;=10,B7099&lt;=14),sel_ev_daily*sel_dayshare/5,IF(OR(B7099&gt;=22,B7099&lt;=5),sel_ev_daily*(1-sel_dayshare)/8,0))</f>
        <v/>
      </c>
    </row>
    <row r="7100">
      <c r="A7100" s="6" t="inlineStr">
        <is>
          <t>2013-04-22</t>
        </is>
      </c>
      <c r="B7100" s="6" t="n">
        <v>18</v>
      </c>
      <c r="C7100" s="6" t="n">
        <v>1.02638</v>
      </c>
      <c r="D7100" s="6" t="n">
        <v>6e-05</v>
      </c>
      <c r="E7100" s="6">
        <f>C7100*sel_scale</f>
        <v/>
      </c>
      <c r="F7100" s="6">
        <f>IF(AND(B7100&gt;=10,B7100&lt;=14),sel_ev_daily*sel_dayshare/5,IF(OR(B7100&gt;=22,B7100&lt;=5),sel_ev_daily*(1-sel_dayshare)/8,0))</f>
        <v/>
      </c>
    </row>
    <row r="7101">
      <c r="A7101" s="6" t="inlineStr">
        <is>
          <t>2013-04-22</t>
        </is>
      </c>
      <c r="B7101" s="6" t="n">
        <v>19</v>
      </c>
      <c r="C7101" s="6" t="n">
        <v>0.8793</v>
      </c>
      <c r="D7101" s="6" t="n">
        <v>5e-05</v>
      </c>
      <c r="E7101" s="6">
        <f>C7101*sel_scale</f>
        <v/>
      </c>
      <c r="F7101" s="6">
        <f>IF(AND(B7101&gt;=10,B7101&lt;=14),sel_ev_daily*sel_dayshare/5,IF(OR(B7101&gt;=22,B7101&lt;=5),sel_ev_daily*(1-sel_dayshare)/8,0))</f>
        <v/>
      </c>
    </row>
    <row r="7102">
      <c r="A7102" s="6" t="inlineStr">
        <is>
          <t>2013-04-22</t>
        </is>
      </c>
      <c r="B7102" s="6" t="n">
        <v>20</v>
      </c>
      <c r="C7102" s="6" t="n">
        <v>0.8075599999999999</v>
      </c>
      <c r="D7102" s="6" t="n">
        <v>0.0001</v>
      </c>
      <c r="E7102" s="6">
        <f>C7102*sel_scale</f>
        <v/>
      </c>
      <c r="F7102" s="6">
        <f>IF(AND(B7102&gt;=10,B7102&lt;=14),sel_ev_daily*sel_dayshare/5,IF(OR(B7102&gt;=22,B7102&lt;=5),sel_ev_daily*(1-sel_dayshare)/8,0))</f>
        <v/>
      </c>
    </row>
    <row r="7103">
      <c r="A7103" s="6" t="inlineStr">
        <is>
          <t>2013-04-22</t>
        </is>
      </c>
      <c r="B7103" s="6" t="n">
        <v>21</v>
      </c>
      <c r="C7103" s="6" t="n">
        <v>0.75849</v>
      </c>
      <c r="D7103" s="6" t="n">
        <v>6.999999999999999e-05</v>
      </c>
      <c r="E7103" s="6">
        <f>C7103*sel_scale</f>
        <v/>
      </c>
      <c r="F7103" s="6">
        <f>IF(AND(B7103&gt;=10,B7103&lt;=14),sel_ev_daily*sel_dayshare/5,IF(OR(B7103&gt;=22,B7103&lt;=5),sel_ev_daily*(1-sel_dayshare)/8,0))</f>
        <v/>
      </c>
    </row>
    <row r="7104">
      <c r="A7104" s="6" t="inlineStr">
        <is>
          <t>2013-04-22</t>
        </is>
      </c>
      <c r="B7104" s="6" t="n">
        <v>22</v>
      </c>
      <c r="C7104" s="6" t="n">
        <v>0.78331</v>
      </c>
      <c r="D7104" s="6" t="n">
        <v>9.000000000000001e-05</v>
      </c>
      <c r="E7104" s="6">
        <f>C7104*sel_scale</f>
        <v/>
      </c>
      <c r="F7104" s="6">
        <f>IF(AND(B7104&gt;=10,B7104&lt;=14),sel_ev_daily*sel_dayshare/5,IF(OR(B7104&gt;=22,B7104&lt;=5),sel_ev_daily*(1-sel_dayshare)/8,0))</f>
        <v/>
      </c>
    </row>
    <row r="7105">
      <c r="A7105" s="6" t="inlineStr">
        <is>
          <t>2013-04-22</t>
        </is>
      </c>
      <c r="B7105" s="6" t="n">
        <v>23</v>
      </c>
      <c r="C7105" s="6" t="n">
        <v>0.93267</v>
      </c>
      <c r="D7105" s="6" t="n">
        <v>5e-05</v>
      </c>
      <c r="E7105" s="6">
        <f>C7105*sel_scale</f>
        <v/>
      </c>
      <c r="F7105" s="6">
        <f>IF(AND(B7105&gt;=10,B7105&lt;=14),sel_ev_daily*sel_dayshare/5,IF(OR(B7105&gt;=22,B7105&lt;=5),sel_ev_daily*(1-sel_dayshare)/8,0))</f>
        <v/>
      </c>
    </row>
    <row r="7106">
      <c r="A7106" s="6" t="inlineStr">
        <is>
          <t>2013-04-23</t>
        </is>
      </c>
      <c r="B7106" s="6" t="n">
        <v>0</v>
      </c>
      <c r="C7106" s="6" t="n">
        <v>0.9729</v>
      </c>
      <c r="D7106" s="6" t="n">
        <v>6e-05</v>
      </c>
      <c r="E7106" s="6">
        <f>C7106*sel_scale</f>
        <v/>
      </c>
      <c r="F7106" s="6">
        <f>IF(AND(B7106&gt;=10,B7106&lt;=14),sel_ev_daily*sel_dayshare/5,IF(OR(B7106&gt;=22,B7106&lt;=5),sel_ev_daily*(1-sel_dayshare)/8,0))</f>
        <v/>
      </c>
    </row>
    <row r="7107">
      <c r="A7107" s="6" t="inlineStr">
        <is>
          <t>2013-04-23</t>
        </is>
      </c>
      <c r="B7107" s="6" t="n">
        <v>1</v>
      </c>
      <c r="C7107" s="6" t="n">
        <v>0.65674</v>
      </c>
      <c r="D7107" s="6" t="n">
        <v>6e-05</v>
      </c>
      <c r="E7107" s="6">
        <f>C7107*sel_scale</f>
        <v/>
      </c>
      <c r="F7107" s="6">
        <f>IF(AND(B7107&gt;=10,B7107&lt;=14),sel_ev_daily*sel_dayshare/5,IF(OR(B7107&gt;=22,B7107&lt;=5),sel_ev_daily*(1-sel_dayshare)/8,0))</f>
        <v/>
      </c>
    </row>
    <row r="7108">
      <c r="A7108" s="6" t="inlineStr">
        <is>
          <t>2013-04-23</t>
        </is>
      </c>
      <c r="B7108" s="6" t="n">
        <v>2</v>
      </c>
      <c r="C7108" s="6" t="n">
        <v>0.49802</v>
      </c>
      <c r="D7108" s="6" t="n">
        <v>5e-05</v>
      </c>
      <c r="E7108" s="6">
        <f>C7108*sel_scale</f>
        <v/>
      </c>
      <c r="F7108" s="6">
        <f>IF(AND(B7108&gt;=10,B7108&lt;=14),sel_ev_daily*sel_dayshare/5,IF(OR(B7108&gt;=22,B7108&lt;=5),sel_ev_daily*(1-sel_dayshare)/8,0))</f>
        <v/>
      </c>
    </row>
    <row r="7109">
      <c r="A7109" s="6" t="inlineStr">
        <is>
          <t>2013-04-23</t>
        </is>
      </c>
      <c r="B7109" s="6" t="n">
        <v>3</v>
      </c>
      <c r="C7109" s="6" t="n">
        <v>0.4139</v>
      </c>
      <c r="D7109" s="6" t="n">
        <v>0.00011</v>
      </c>
      <c r="E7109" s="6">
        <f>C7109*sel_scale</f>
        <v/>
      </c>
      <c r="F7109" s="6">
        <f>IF(AND(B7109&gt;=10,B7109&lt;=14),sel_ev_daily*sel_dayshare/5,IF(OR(B7109&gt;=22,B7109&lt;=5),sel_ev_daily*(1-sel_dayshare)/8,0))</f>
        <v/>
      </c>
    </row>
    <row r="7110">
      <c r="A7110" s="6" t="inlineStr">
        <is>
          <t>2013-04-23</t>
        </is>
      </c>
      <c r="B7110" s="6" t="n">
        <v>4</v>
      </c>
      <c r="C7110" s="6" t="n">
        <v>0.37232</v>
      </c>
      <c r="D7110" s="6" t="n">
        <v>3e-05</v>
      </c>
      <c r="E7110" s="6">
        <f>C7110*sel_scale</f>
        <v/>
      </c>
      <c r="F7110" s="6">
        <f>IF(AND(B7110&gt;=10,B7110&lt;=14),sel_ev_daily*sel_dayshare/5,IF(OR(B7110&gt;=22,B7110&lt;=5),sel_ev_daily*(1-sel_dayshare)/8,0))</f>
        <v/>
      </c>
    </row>
    <row r="7111">
      <c r="A7111" s="6" t="inlineStr">
        <is>
          <t>2013-04-23</t>
        </is>
      </c>
      <c r="B7111" s="6" t="n">
        <v>5</v>
      </c>
      <c r="C7111" s="6" t="n">
        <v>0.45048</v>
      </c>
      <c r="D7111" s="6" t="n">
        <v>0.00013</v>
      </c>
      <c r="E7111" s="6">
        <f>C7111*sel_scale</f>
        <v/>
      </c>
      <c r="F7111" s="6">
        <f>IF(AND(B7111&gt;=10,B7111&lt;=14),sel_ev_daily*sel_dayshare/5,IF(OR(B7111&gt;=22,B7111&lt;=5),sel_ev_daily*(1-sel_dayshare)/8,0))</f>
        <v/>
      </c>
    </row>
    <row r="7112">
      <c r="A7112" s="6" t="inlineStr">
        <is>
          <t>2013-04-23</t>
        </is>
      </c>
      <c r="B7112" s="6" t="n">
        <v>6</v>
      </c>
      <c r="C7112" s="6" t="n">
        <v>0.57018</v>
      </c>
      <c r="D7112" s="6" t="n">
        <v>0.00662</v>
      </c>
      <c r="E7112" s="6">
        <f>C7112*sel_scale</f>
        <v/>
      </c>
      <c r="F7112" s="6">
        <f>IF(AND(B7112&gt;=10,B7112&lt;=14),sel_ev_daily*sel_dayshare/5,IF(OR(B7112&gt;=22,B7112&lt;=5),sel_ev_daily*(1-sel_dayshare)/8,0))</f>
        <v/>
      </c>
    </row>
    <row r="7113">
      <c r="A7113" s="6" t="inlineStr">
        <is>
          <t>2013-04-23</t>
        </is>
      </c>
      <c r="B7113" s="6" t="n">
        <v>7</v>
      </c>
      <c r="C7113" s="6" t="n">
        <v>0.6349</v>
      </c>
      <c r="D7113" s="6" t="n">
        <v>0.11296</v>
      </c>
      <c r="E7113" s="6">
        <f>C7113*sel_scale</f>
        <v/>
      </c>
      <c r="F7113" s="6">
        <f>IF(AND(B7113&gt;=10,B7113&lt;=14),sel_ev_daily*sel_dayshare/5,IF(OR(B7113&gt;=22,B7113&lt;=5),sel_ev_daily*(1-sel_dayshare)/8,0))</f>
        <v/>
      </c>
    </row>
    <row r="7114">
      <c r="A7114" s="6" t="inlineStr">
        <is>
          <t>2013-04-23</t>
        </is>
      </c>
      <c r="B7114" s="6" t="n">
        <v>8</v>
      </c>
      <c r="C7114" s="6" t="n">
        <v>0.64064</v>
      </c>
      <c r="D7114" s="6" t="n">
        <v>0.30501</v>
      </c>
      <c r="E7114" s="6">
        <f>C7114*sel_scale</f>
        <v/>
      </c>
      <c r="F7114" s="6">
        <f>IF(AND(B7114&gt;=10,B7114&lt;=14),sel_ev_daily*sel_dayshare/5,IF(OR(B7114&gt;=22,B7114&lt;=5),sel_ev_daily*(1-sel_dayshare)/8,0))</f>
        <v/>
      </c>
    </row>
    <row r="7115">
      <c r="A7115" s="6" t="inlineStr">
        <is>
          <t>2013-04-23</t>
        </is>
      </c>
      <c r="B7115" s="6" t="n">
        <v>9</v>
      </c>
      <c r="C7115" s="6" t="n">
        <v>0.58967</v>
      </c>
      <c r="D7115" s="6" t="n">
        <v>0.4765</v>
      </c>
      <c r="E7115" s="6">
        <f>C7115*sel_scale</f>
        <v/>
      </c>
      <c r="F7115" s="6">
        <f>IF(AND(B7115&gt;=10,B7115&lt;=14),sel_ev_daily*sel_dayshare/5,IF(OR(B7115&gt;=22,B7115&lt;=5),sel_ev_daily*(1-sel_dayshare)/8,0))</f>
        <v/>
      </c>
    </row>
    <row r="7116">
      <c r="A7116" s="6" t="inlineStr">
        <is>
          <t>2013-04-23</t>
        </is>
      </c>
      <c r="B7116" s="6" t="n">
        <v>10</v>
      </c>
      <c r="C7116" s="6" t="n">
        <v>0.58484</v>
      </c>
      <c r="D7116" s="6" t="n">
        <v>0.58358</v>
      </c>
      <c r="E7116" s="6">
        <f>C7116*sel_scale</f>
        <v/>
      </c>
      <c r="F7116" s="6">
        <f>IF(AND(B7116&gt;=10,B7116&lt;=14),sel_ev_daily*sel_dayshare/5,IF(OR(B7116&gt;=22,B7116&lt;=5),sel_ev_daily*(1-sel_dayshare)/8,0))</f>
        <v/>
      </c>
    </row>
    <row r="7117">
      <c r="A7117" s="6" t="inlineStr">
        <is>
          <t>2013-04-23</t>
        </is>
      </c>
      <c r="B7117" s="6" t="n">
        <v>11</v>
      </c>
      <c r="C7117" s="6" t="n">
        <v>0.52807</v>
      </c>
      <c r="D7117" s="6" t="n">
        <v>0.63226</v>
      </c>
      <c r="E7117" s="6">
        <f>C7117*sel_scale</f>
        <v/>
      </c>
      <c r="F7117" s="6">
        <f>IF(AND(B7117&gt;=10,B7117&lt;=14),sel_ev_daily*sel_dayshare/5,IF(OR(B7117&gt;=22,B7117&lt;=5),sel_ev_daily*(1-sel_dayshare)/8,0))</f>
        <v/>
      </c>
    </row>
    <row r="7118">
      <c r="A7118" s="6" t="inlineStr">
        <is>
          <t>2013-04-23</t>
        </is>
      </c>
      <c r="B7118" s="6" t="n">
        <v>12</v>
      </c>
      <c r="C7118" s="6" t="n">
        <v>0.55791</v>
      </c>
      <c r="D7118" s="6" t="n">
        <v>0.6277</v>
      </c>
      <c r="E7118" s="6">
        <f>C7118*sel_scale</f>
        <v/>
      </c>
      <c r="F7118" s="6">
        <f>IF(AND(B7118&gt;=10,B7118&lt;=14),sel_ev_daily*sel_dayshare/5,IF(OR(B7118&gt;=22,B7118&lt;=5),sel_ev_daily*(1-sel_dayshare)/8,0))</f>
        <v/>
      </c>
    </row>
    <row r="7119">
      <c r="A7119" s="6" t="inlineStr">
        <is>
          <t>2013-04-23</t>
        </is>
      </c>
      <c r="B7119" s="6" t="n">
        <v>13</v>
      </c>
      <c r="C7119" s="6" t="n">
        <v>0.50887</v>
      </c>
      <c r="D7119" s="6" t="n">
        <v>0.56572</v>
      </c>
      <c r="E7119" s="6">
        <f>C7119*sel_scale</f>
        <v/>
      </c>
      <c r="F7119" s="6">
        <f>IF(AND(B7119&gt;=10,B7119&lt;=14),sel_ev_daily*sel_dayshare/5,IF(OR(B7119&gt;=22,B7119&lt;=5),sel_ev_daily*(1-sel_dayshare)/8,0))</f>
        <v/>
      </c>
    </row>
    <row r="7120">
      <c r="A7120" s="6" t="inlineStr">
        <is>
          <t>2013-04-23</t>
        </is>
      </c>
      <c r="B7120" s="6" t="n">
        <v>14</v>
      </c>
      <c r="C7120" s="6" t="n">
        <v>0.48592</v>
      </c>
      <c r="D7120" s="6" t="n">
        <v>0.40387</v>
      </c>
      <c r="E7120" s="6">
        <f>C7120*sel_scale</f>
        <v/>
      </c>
      <c r="F7120" s="6">
        <f>IF(AND(B7120&gt;=10,B7120&lt;=14),sel_ev_daily*sel_dayshare/5,IF(OR(B7120&gt;=22,B7120&lt;=5),sel_ev_daily*(1-sel_dayshare)/8,0))</f>
        <v/>
      </c>
    </row>
    <row r="7121">
      <c r="A7121" s="6" t="inlineStr">
        <is>
          <t>2013-04-23</t>
        </is>
      </c>
      <c r="B7121" s="6" t="n">
        <v>15</v>
      </c>
      <c r="C7121" s="6" t="n">
        <v>0.45636</v>
      </c>
      <c r="D7121" s="6" t="n">
        <v>0.19283</v>
      </c>
      <c r="E7121" s="6">
        <f>C7121*sel_scale</f>
        <v/>
      </c>
      <c r="F7121" s="6">
        <f>IF(AND(B7121&gt;=10,B7121&lt;=14),sel_ev_daily*sel_dayshare/5,IF(OR(B7121&gt;=22,B7121&lt;=5),sel_ev_daily*(1-sel_dayshare)/8,0))</f>
        <v/>
      </c>
    </row>
    <row r="7122">
      <c r="A7122" s="6" t="inlineStr">
        <is>
          <t>2013-04-23</t>
        </is>
      </c>
      <c r="B7122" s="6" t="n">
        <v>16</v>
      </c>
      <c r="C7122" s="6" t="n">
        <v>0.5904700000000001</v>
      </c>
      <c r="D7122" s="6" t="n">
        <v>0.05984</v>
      </c>
      <c r="E7122" s="6">
        <f>C7122*sel_scale</f>
        <v/>
      </c>
      <c r="F7122" s="6">
        <f>IF(AND(B7122&gt;=10,B7122&lt;=14),sel_ev_daily*sel_dayshare/5,IF(OR(B7122&gt;=22,B7122&lt;=5),sel_ev_daily*(1-sel_dayshare)/8,0))</f>
        <v/>
      </c>
    </row>
    <row r="7123">
      <c r="A7123" s="6" t="inlineStr">
        <is>
          <t>2013-04-23</t>
        </is>
      </c>
      <c r="B7123" s="6" t="n">
        <v>17</v>
      </c>
      <c r="C7123" s="6" t="n">
        <v>0.8431</v>
      </c>
      <c r="D7123" s="6" t="n">
        <v>0.0007</v>
      </c>
      <c r="E7123" s="6">
        <f>C7123*sel_scale</f>
        <v/>
      </c>
      <c r="F7123" s="6">
        <f>IF(AND(B7123&gt;=10,B7123&lt;=14),sel_ev_daily*sel_dayshare/5,IF(OR(B7123&gt;=22,B7123&lt;=5),sel_ev_daily*(1-sel_dayshare)/8,0))</f>
        <v/>
      </c>
    </row>
    <row r="7124">
      <c r="A7124" s="6" t="inlineStr">
        <is>
          <t>2013-04-23</t>
        </is>
      </c>
      <c r="B7124" s="6" t="n">
        <v>18</v>
      </c>
      <c r="C7124" s="6" t="n">
        <v>0.96166</v>
      </c>
      <c r="D7124" s="6" t="n">
        <v>6.999999999999999e-05</v>
      </c>
      <c r="E7124" s="6">
        <f>C7124*sel_scale</f>
        <v/>
      </c>
      <c r="F7124" s="6">
        <f>IF(AND(B7124&gt;=10,B7124&lt;=14),sel_ev_daily*sel_dayshare/5,IF(OR(B7124&gt;=22,B7124&lt;=5),sel_ev_daily*(1-sel_dayshare)/8,0))</f>
        <v/>
      </c>
    </row>
    <row r="7125">
      <c r="A7125" s="6" t="inlineStr">
        <is>
          <t>2013-04-23</t>
        </is>
      </c>
      <c r="B7125" s="6" t="n">
        <v>19</v>
      </c>
      <c r="C7125" s="6" t="n">
        <v>0.82943</v>
      </c>
      <c r="D7125" s="6" t="n">
        <v>0.0001</v>
      </c>
      <c r="E7125" s="6">
        <f>C7125*sel_scale</f>
        <v/>
      </c>
      <c r="F7125" s="6">
        <f>IF(AND(B7125&gt;=10,B7125&lt;=14),sel_ev_daily*sel_dayshare/5,IF(OR(B7125&gt;=22,B7125&lt;=5),sel_ev_daily*(1-sel_dayshare)/8,0))</f>
        <v/>
      </c>
    </row>
    <row r="7126">
      <c r="A7126" s="6" t="inlineStr">
        <is>
          <t>2013-04-23</t>
        </is>
      </c>
      <c r="B7126" s="6" t="n">
        <v>20</v>
      </c>
      <c r="C7126" s="6" t="n">
        <v>0.77524</v>
      </c>
      <c r="D7126" s="6" t="n">
        <v>4e-05</v>
      </c>
      <c r="E7126" s="6">
        <f>C7126*sel_scale</f>
        <v/>
      </c>
      <c r="F7126" s="6">
        <f>IF(AND(B7126&gt;=10,B7126&lt;=14),sel_ev_daily*sel_dayshare/5,IF(OR(B7126&gt;=22,B7126&lt;=5),sel_ev_daily*(1-sel_dayshare)/8,0))</f>
        <v/>
      </c>
    </row>
    <row r="7127">
      <c r="A7127" s="6" t="inlineStr">
        <is>
          <t>2013-04-23</t>
        </is>
      </c>
      <c r="B7127" s="6" t="n">
        <v>21</v>
      </c>
      <c r="C7127" s="6" t="n">
        <v>0.76336</v>
      </c>
      <c r="D7127" s="6" t="n">
        <v>0.00012</v>
      </c>
      <c r="E7127" s="6">
        <f>C7127*sel_scale</f>
        <v/>
      </c>
      <c r="F7127" s="6">
        <f>IF(AND(B7127&gt;=10,B7127&lt;=14),sel_ev_daily*sel_dayshare/5,IF(OR(B7127&gt;=22,B7127&lt;=5),sel_ev_daily*(1-sel_dayshare)/8,0))</f>
        <v/>
      </c>
    </row>
    <row r="7128">
      <c r="A7128" s="6" t="inlineStr">
        <is>
          <t>2013-04-23</t>
        </is>
      </c>
      <c r="B7128" s="6" t="n">
        <v>22</v>
      </c>
      <c r="C7128" s="6" t="n">
        <v>0.79231</v>
      </c>
      <c r="D7128" s="6" t="n">
        <v>6e-05</v>
      </c>
      <c r="E7128" s="6">
        <f>C7128*sel_scale</f>
        <v/>
      </c>
      <c r="F7128" s="6">
        <f>IF(AND(B7128&gt;=10,B7128&lt;=14),sel_ev_daily*sel_dayshare/5,IF(OR(B7128&gt;=22,B7128&lt;=5),sel_ev_daily*(1-sel_dayshare)/8,0))</f>
        <v/>
      </c>
    </row>
    <row r="7129">
      <c r="A7129" s="6" t="inlineStr">
        <is>
          <t>2013-04-23</t>
        </is>
      </c>
      <c r="B7129" s="6" t="n">
        <v>23</v>
      </c>
      <c r="C7129" s="6" t="n">
        <v>0.89249</v>
      </c>
      <c r="D7129" s="6" t="n">
        <v>0.00011</v>
      </c>
      <c r="E7129" s="6">
        <f>C7129*sel_scale</f>
        <v/>
      </c>
      <c r="F7129" s="6">
        <f>IF(AND(B7129&gt;=10,B7129&lt;=14),sel_ev_daily*sel_dayshare/5,IF(OR(B7129&gt;=22,B7129&lt;=5),sel_ev_daily*(1-sel_dayshare)/8,0))</f>
        <v/>
      </c>
    </row>
    <row r="7130">
      <c r="A7130" s="6" t="inlineStr">
        <is>
          <t>2013-04-24</t>
        </is>
      </c>
      <c r="B7130" s="6" t="n">
        <v>0</v>
      </c>
      <c r="C7130" s="6" t="n">
        <v>0.9626400000000001</v>
      </c>
      <c r="D7130" s="6" t="n">
        <v>5e-05</v>
      </c>
      <c r="E7130" s="6">
        <f>C7130*sel_scale</f>
        <v/>
      </c>
      <c r="F7130" s="6">
        <f>IF(AND(B7130&gt;=10,B7130&lt;=14),sel_ev_daily*sel_dayshare/5,IF(OR(B7130&gt;=22,B7130&lt;=5),sel_ev_daily*(1-sel_dayshare)/8,0))</f>
        <v/>
      </c>
    </row>
    <row r="7131">
      <c r="A7131" s="6" t="inlineStr">
        <is>
          <t>2013-04-24</t>
        </is>
      </c>
      <c r="B7131" s="6" t="n">
        <v>1</v>
      </c>
      <c r="C7131" s="6" t="n">
        <v>0.6626300000000001</v>
      </c>
      <c r="D7131" s="6" t="n">
        <v>6e-05</v>
      </c>
      <c r="E7131" s="6">
        <f>C7131*sel_scale</f>
        <v/>
      </c>
      <c r="F7131" s="6">
        <f>IF(AND(B7131&gt;=10,B7131&lt;=14),sel_ev_daily*sel_dayshare/5,IF(OR(B7131&gt;=22,B7131&lt;=5),sel_ev_daily*(1-sel_dayshare)/8,0))</f>
        <v/>
      </c>
    </row>
    <row r="7132">
      <c r="A7132" s="6" t="inlineStr">
        <is>
          <t>2013-04-24</t>
        </is>
      </c>
      <c r="B7132" s="6" t="n">
        <v>2</v>
      </c>
      <c r="C7132" s="6" t="n">
        <v>0.48512</v>
      </c>
      <c r="D7132" s="6" t="n">
        <v>3e-05</v>
      </c>
      <c r="E7132" s="6">
        <f>C7132*sel_scale</f>
        <v/>
      </c>
      <c r="F7132" s="6">
        <f>IF(AND(B7132&gt;=10,B7132&lt;=14),sel_ev_daily*sel_dayshare/5,IF(OR(B7132&gt;=22,B7132&lt;=5),sel_ev_daily*(1-sel_dayshare)/8,0))</f>
        <v/>
      </c>
    </row>
    <row r="7133">
      <c r="A7133" s="6" t="inlineStr">
        <is>
          <t>2013-04-24</t>
        </is>
      </c>
      <c r="B7133" s="6" t="n">
        <v>3</v>
      </c>
      <c r="C7133" s="6" t="n">
        <v>0.3804</v>
      </c>
      <c r="D7133" s="6" t="n">
        <v>6.999999999999999e-05</v>
      </c>
      <c r="E7133" s="6">
        <f>C7133*sel_scale</f>
        <v/>
      </c>
      <c r="F7133" s="6">
        <f>IF(AND(B7133&gt;=10,B7133&lt;=14),sel_ev_daily*sel_dayshare/5,IF(OR(B7133&gt;=22,B7133&lt;=5),sel_ev_daily*(1-sel_dayshare)/8,0))</f>
        <v/>
      </c>
    </row>
    <row r="7134">
      <c r="A7134" s="6" t="inlineStr">
        <is>
          <t>2013-04-24</t>
        </is>
      </c>
      <c r="B7134" s="6" t="n">
        <v>4</v>
      </c>
      <c r="C7134" s="6" t="n">
        <v>0.40453</v>
      </c>
      <c r="D7134" s="6" t="n">
        <v>2e-05</v>
      </c>
      <c r="E7134" s="6">
        <f>C7134*sel_scale</f>
        <v/>
      </c>
      <c r="F7134" s="6">
        <f>IF(AND(B7134&gt;=10,B7134&lt;=14),sel_ev_daily*sel_dayshare/5,IF(OR(B7134&gt;=22,B7134&lt;=5),sel_ev_daily*(1-sel_dayshare)/8,0))</f>
        <v/>
      </c>
    </row>
    <row r="7135">
      <c r="A7135" s="6" t="inlineStr">
        <is>
          <t>2013-04-24</t>
        </is>
      </c>
      <c r="B7135" s="6" t="n">
        <v>5</v>
      </c>
      <c r="C7135" s="6" t="n">
        <v>0.45426</v>
      </c>
      <c r="D7135" s="6" t="n">
        <v>0.0001</v>
      </c>
      <c r="E7135" s="6">
        <f>C7135*sel_scale</f>
        <v/>
      </c>
      <c r="F7135" s="6">
        <f>IF(AND(B7135&gt;=10,B7135&lt;=14),sel_ev_daily*sel_dayshare/5,IF(OR(B7135&gt;=22,B7135&lt;=5),sel_ev_daily*(1-sel_dayshare)/8,0))</f>
        <v/>
      </c>
    </row>
    <row r="7136">
      <c r="A7136" s="6" t="inlineStr">
        <is>
          <t>2013-04-24</t>
        </is>
      </c>
      <c r="B7136" s="6" t="n">
        <v>6</v>
      </c>
      <c r="C7136" s="6" t="n">
        <v>0.56754</v>
      </c>
      <c r="D7136" s="6" t="n">
        <v>0.00611</v>
      </c>
      <c r="E7136" s="6">
        <f>C7136*sel_scale</f>
        <v/>
      </c>
      <c r="F7136" s="6">
        <f>IF(AND(B7136&gt;=10,B7136&lt;=14),sel_ev_daily*sel_dayshare/5,IF(OR(B7136&gt;=22,B7136&lt;=5),sel_ev_daily*(1-sel_dayshare)/8,0))</f>
        <v/>
      </c>
    </row>
    <row r="7137">
      <c r="A7137" s="6" t="inlineStr">
        <is>
          <t>2013-04-24</t>
        </is>
      </c>
      <c r="B7137" s="6" t="n">
        <v>7</v>
      </c>
      <c r="C7137" s="6" t="n">
        <v>0.62227</v>
      </c>
      <c r="D7137" s="6" t="n">
        <v>0.11204</v>
      </c>
      <c r="E7137" s="6">
        <f>C7137*sel_scale</f>
        <v/>
      </c>
      <c r="F7137" s="6">
        <f>IF(AND(B7137&gt;=10,B7137&lt;=14),sel_ev_daily*sel_dayshare/5,IF(OR(B7137&gt;=22,B7137&lt;=5),sel_ev_daily*(1-sel_dayshare)/8,0))</f>
        <v/>
      </c>
    </row>
    <row r="7138">
      <c r="A7138" s="6" t="inlineStr">
        <is>
          <t>2013-04-24</t>
        </is>
      </c>
      <c r="B7138" s="6" t="n">
        <v>8</v>
      </c>
      <c r="C7138" s="6" t="n">
        <v>0.64707</v>
      </c>
      <c r="D7138" s="6" t="n">
        <v>0.30837</v>
      </c>
      <c r="E7138" s="6">
        <f>C7138*sel_scale</f>
        <v/>
      </c>
      <c r="F7138" s="6">
        <f>IF(AND(B7138&gt;=10,B7138&lt;=14),sel_ev_daily*sel_dayshare/5,IF(OR(B7138&gt;=22,B7138&lt;=5),sel_ev_daily*(1-sel_dayshare)/8,0))</f>
        <v/>
      </c>
    </row>
    <row r="7139">
      <c r="A7139" s="6" t="inlineStr">
        <is>
          <t>2013-04-24</t>
        </is>
      </c>
      <c r="B7139" s="6" t="n">
        <v>9</v>
      </c>
      <c r="C7139" s="6" t="n">
        <v>0.61525</v>
      </c>
      <c r="D7139" s="6" t="n">
        <v>0.48349</v>
      </c>
      <c r="E7139" s="6">
        <f>C7139*sel_scale</f>
        <v/>
      </c>
      <c r="F7139" s="6">
        <f>IF(AND(B7139&gt;=10,B7139&lt;=14),sel_ev_daily*sel_dayshare/5,IF(OR(B7139&gt;=22,B7139&lt;=5),sel_ev_daily*(1-sel_dayshare)/8,0))</f>
        <v/>
      </c>
    </row>
    <row r="7140">
      <c r="A7140" s="6" t="inlineStr">
        <is>
          <t>2013-04-24</t>
        </is>
      </c>
      <c r="B7140" s="6" t="n">
        <v>10</v>
      </c>
      <c r="C7140" s="6" t="n">
        <v>0.56872</v>
      </c>
      <c r="D7140" s="6" t="n">
        <v>0.58985</v>
      </c>
      <c r="E7140" s="6">
        <f>C7140*sel_scale</f>
        <v/>
      </c>
      <c r="F7140" s="6">
        <f>IF(AND(B7140&gt;=10,B7140&lt;=14),sel_ev_daily*sel_dayshare/5,IF(OR(B7140&gt;=22,B7140&lt;=5),sel_ev_daily*(1-sel_dayshare)/8,0))</f>
        <v/>
      </c>
    </row>
    <row r="7141">
      <c r="A7141" s="6" t="inlineStr">
        <is>
          <t>2013-04-24</t>
        </is>
      </c>
      <c r="B7141" s="6" t="n">
        <v>11</v>
      </c>
      <c r="C7141" s="6" t="n">
        <v>0.57335</v>
      </c>
      <c r="D7141" s="6" t="n">
        <v>0.63946</v>
      </c>
      <c r="E7141" s="6">
        <f>C7141*sel_scale</f>
        <v/>
      </c>
      <c r="F7141" s="6">
        <f>IF(AND(B7141&gt;=10,B7141&lt;=14),sel_ev_daily*sel_dayshare/5,IF(OR(B7141&gt;=22,B7141&lt;=5),sel_ev_daily*(1-sel_dayshare)/8,0))</f>
        <v/>
      </c>
    </row>
    <row r="7142">
      <c r="A7142" s="6" t="inlineStr">
        <is>
          <t>2013-04-24</t>
        </is>
      </c>
      <c r="B7142" s="6" t="n">
        <v>12</v>
      </c>
      <c r="C7142" s="6" t="n">
        <v>0.54264</v>
      </c>
      <c r="D7142" s="6" t="n">
        <v>0.63855</v>
      </c>
      <c r="E7142" s="6">
        <f>C7142*sel_scale</f>
        <v/>
      </c>
      <c r="F7142" s="6">
        <f>IF(AND(B7142&gt;=10,B7142&lt;=14),sel_ev_daily*sel_dayshare/5,IF(OR(B7142&gt;=22,B7142&lt;=5),sel_ev_daily*(1-sel_dayshare)/8,0))</f>
        <v/>
      </c>
    </row>
    <row r="7143">
      <c r="A7143" s="6" t="inlineStr">
        <is>
          <t>2013-04-24</t>
        </is>
      </c>
      <c r="B7143" s="6" t="n">
        <v>13</v>
      </c>
      <c r="C7143" s="6" t="n">
        <v>0.51464</v>
      </c>
      <c r="D7143" s="6" t="n">
        <v>0.57814</v>
      </c>
      <c r="E7143" s="6">
        <f>C7143*sel_scale</f>
        <v/>
      </c>
      <c r="F7143" s="6">
        <f>IF(AND(B7143&gt;=10,B7143&lt;=14),sel_ev_daily*sel_dayshare/5,IF(OR(B7143&gt;=22,B7143&lt;=5),sel_ev_daily*(1-sel_dayshare)/8,0))</f>
        <v/>
      </c>
    </row>
    <row r="7144">
      <c r="A7144" s="6" t="inlineStr">
        <is>
          <t>2013-04-24</t>
        </is>
      </c>
      <c r="B7144" s="6" t="n">
        <v>14</v>
      </c>
      <c r="C7144" s="6" t="n">
        <v>0.4741</v>
      </c>
      <c r="D7144" s="6" t="n">
        <v>0.44787</v>
      </c>
      <c r="E7144" s="6">
        <f>C7144*sel_scale</f>
        <v/>
      </c>
      <c r="F7144" s="6">
        <f>IF(AND(B7144&gt;=10,B7144&lt;=14),sel_ev_daily*sel_dayshare/5,IF(OR(B7144&gt;=22,B7144&lt;=5),sel_ev_daily*(1-sel_dayshare)/8,0))</f>
        <v/>
      </c>
    </row>
    <row r="7145">
      <c r="A7145" s="6" t="inlineStr">
        <is>
          <t>2013-04-24</t>
        </is>
      </c>
      <c r="B7145" s="6" t="n">
        <v>15</v>
      </c>
      <c r="C7145" s="6" t="n">
        <v>0.48825</v>
      </c>
      <c r="D7145" s="6" t="n">
        <v>0.2486</v>
      </c>
      <c r="E7145" s="6">
        <f>C7145*sel_scale</f>
        <v/>
      </c>
      <c r="F7145" s="6">
        <f>IF(AND(B7145&gt;=10,B7145&lt;=14),sel_ev_daily*sel_dayshare/5,IF(OR(B7145&gt;=22,B7145&lt;=5),sel_ev_daily*(1-sel_dayshare)/8,0))</f>
        <v/>
      </c>
    </row>
    <row r="7146">
      <c r="A7146" s="6" t="inlineStr">
        <is>
          <t>2013-04-24</t>
        </is>
      </c>
      <c r="B7146" s="6" t="n">
        <v>16</v>
      </c>
      <c r="C7146" s="6" t="n">
        <v>0.58255</v>
      </c>
      <c r="D7146" s="6" t="n">
        <v>0.06221</v>
      </c>
      <c r="E7146" s="6">
        <f>C7146*sel_scale</f>
        <v/>
      </c>
      <c r="F7146" s="6">
        <f>IF(AND(B7146&gt;=10,B7146&lt;=14),sel_ev_daily*sel_dayshare/5,IF(OR(B7146&gt;=22,B7146&lt;=5),sel_ev_daily*(1-sel_dayshare)/8,0))</f>
        <v/>
      </c>
    </row>
    <row r="7147">
      <c r="A7147" s="6" t="inlineStr">
        <is>
          <t>2013-04-24</t>
        </is>
      </c>
      <c r="B7147" s="6" t="n">
        <v>17</v>
      </c>
      <c r="C7147" s="6" t="n">
        <v>0.84445</v>
      </c>
      <c r="D7147" s="6" t="n">
        <v>0.00076</v>
      </c>
      <c r="E7147" s="6">
        <f>C7147*sel_scale</f>
        <v/>
      </c>
      <c r="F7147" s="6">
        <f>IF(AND(B7147&gt;=10,B7147&lt;=14),sel_ev_daily*sel_dayshare/5,IF(OR(B7147&gt;=22,B7147&lt;=5),sel_ev_daily*(1-sel_dayshare)/8,0))</f>
        <v/>
      </c>
    </row>
    <row r="7148">
      <c r="A7148" s="6" t="inlineStr">
        <is>
          <t>2013-04-24</t>
        </is>
      </c>
      <c r="B7148" s="6" t="n">
        <v>18</v>
      </c>
      <c r="C7148" s="6" t="n">
        <v>0.95649</v>
      </c>
      <c r="D7148" s="6" t="n">
        <v>6.999999999999999e-05</v>
      </c>
      <c r="E7148" s="6">
        <f>C7148*sel_scale</f>
        <v/>
      </c>
      <c r="F7148" s="6">
        <f>IF(AND(B7148&gt;=10,B7148&lt;=14),sel_ev_daily*sel_dayshare/5,IF(OR(B7148&gt;=22,B7148&lt;=5),sel_ev_daily*(1-sel_dayshare)/8,0))</f>
        <v/>
      </c>
    </row>
    <row r="7149">
      <c r="A7149" s="6" t="inlineStr">
        <is>
          <t>2013-04-24</t>
        </is>
      </c>
      <c r="B7149" s="6" t="n">
        <v>19</v>
      </c>
      <c r="C7149" s="6" t="n">
        <v>0.8680099999999999</v>
      </c>
      <c r="D7149" s="6" t="n">
        <v>8.000000000000001e-05</v>
      </c>
      <c r="E7149" s="6">
        <f>C7149*sel_scale</f>
        <v/>
      </c>
      <c r="F7149" s="6">
        <f>IF(AND(B7149&gt;=10,B7149&lt;=14),sel_ev_daily*sel_dayshare/5,IF(OR(B7149&gt;=22,B7149&lt;=5),sel_ev_daily*(1-sel_dayshare)/8,0))</f>
        <v/>
      </c>
    </row>
    <row r="7150">
      <c r="A7150" s="6" t="inlineStr">
        <is>
          <t>2013-04-24</t>
        </is>
      </c>
      <c r="B7150" s="6" t="n">
        <v>20</v>
      </c>
      <c r="C7150" s="6" t="n">
        <v>0.78628</v>
      </c>
      <c r="D7150" s="6" t="n">
        <v>8.000000000000001e-05</v>
      </c>
      <c r="E7150" s="6">
        <f>C7150*sel_scale</f>
        <v/>
      </c>
      <c r="F7150" s="6">
        <f>IF(AND(B7150&gt;=10,B7150&lt;=14),sel_ev_daily*sel_dayshare/5,IF(OR(B7150&gt;=22,B7150&lt;=5),sel_ev_daily*(1-sel_dayshare)/8,0))</f>
        <v/>
      </c>
    </row>
    <row r="7151">
      <c r="A7151" s="6" t="inlineStr">
        <is>
          <t>2013-04-24</t>
        </is>
      </c>
      <c r="B7151" s="6" t="n">
        <v>21</v>
      </c>
      <c r="C7151" s="6" t="n">
        <v>0.74993</v>
      </c>
      <c r="D7151" s="6" t="n">
        <v>6.999999999999999e-05</v>
      </c>
      <c r="E7151" s="6">
        <f>C7151*sel_scale</f>
        <v/>
      </c>
      <c r="F7151" s="6">
        <f>IF(AND(B7151&gt;=10,B7151&lt;=14),sel_ev_daily*sel_dayshare/5,IF(OR(B7151&gt;=22,B7151&lt;=5),sel_ev_daily*(1-sel_dayshare)/8,0))</f>
        <v/>
      </c>
    </row>
    <row r="7152">
      <c r="A7152" s="6" t="inlineStr">
        <is>
          <t>2013-04-24</t>
        </is>
      </c>
      <c r="B7152" s="6" t="n">
        <v>22</v>
      </c>
      <c r="C7152" s="6" t="n">
        <v>0.76254</v>
      </c>
      <c r="D7152" s="6" t="n">
        <v>6e-05</v>
      </c>
      <c r="E7152" s="6">
        <f>C7152*sel_scale</f>
        <v/>
      </c>
      <c r="F7152" s="6">
        <f>IF(AND(B7152&gt;=10,B7152&lt;=14),sel_ev_daily*sel_dayshare/5,IF(OR(B7152&gt;=22,B7152&lt;=5),sel_ev_daily*(1-sel_dayshare)/8,0))</f>
        <v/>
      </c>
    </row>
    <row r="7153">
      <c r="A7153" s="6" t="inlineStr">
        <is>
          <t>2013-04-24</t>
        </is>
      </c>
      <c r="B7153" s="6" t="n">
        <v>23</v>
      </c>
      <c r="C7153" s="6" t="n">
        <v>0.89677</v>
      </c>
      <c r="D7153" s="6" t="n">
        <v>0.00015</v>
      </c>
      <c r="E7153" s="6">
        <f>C7153*sel_scale</f>
        <v/>
      </c>
      <c r="F7153" s="6">
        <f>IF(AND(B7153&gt;=10,B7153&lt;=14),sel_ev_daily*sel_dayshare/5,IF(OR(B7153&gt;=22,B7153&lt;=5),sel_ev_daily*(1-sel_dayshare)/8,0))</f>
        <v/>
      </c>
    </row>
    <row r="7154">
      <c r="A7154" s="6" t="inlineStr">
        <is>
          <t>2013-04-25</t>
        </is>
      </c>
      <c r="B7154" s="6" t="n">
        <v>0</v>
      </c>
      <c r="C7154" s="6" t="n">
        <v>0.95558</v>
      </c>
      <c r="D7154" s="6" t="n">
        <v>5e-05</v>
      </c>
      <c r="E7154" s="6">
        <f>C7154*sel_scale</f>
        <v/>
      </c>
      <c r="F7154" s="6">
        <f>IF(AND(B7154&gt;=10,B7154&lt;=14),sel_ev_daily*sel_dayshare/5,IF(OR(B7154&gt;=22,B7154&lt;=5),sel_ev_daily*(1-sel_dayshare)/8,0))</f>
        <v/>
      </c>
    </row>
    <row r="7155">
      <c r="A7155" s="6" t="inlineStr">
        <is>
          <t>2013-04-25</t>
        </is>
      </c>
      <c r="B7155" s="6" t="n">
        <v>1</v>
      </c>
      <c r="C7155" s="6" t="n">
        <v>0.66918</v>
      </c>
      <c r="D7155" s="6" t="n">
        <v>9.000000000000001e-05</v>
      </c>
      <c r="E7155" s="6">
        <f>C7155*sel_scale</f>
        <v/>
      </c>
      <c r="F7155" s="6">
        <f>IF(AND(B7155&gt;=10,B7155&lt;=14),sel_ev_daily*sel_dayshare/5,IF(OR(B7155&gt;=22,B7155&lt;=5),sel_ev_daily*(1-sel_dayshare)/8,0))</f>
        <v/>
      </c>
    </row>
    <row r="7156">
      <c r="A7156" s="6" t="inlineStr">
        <is>
          <t>2013-04-25</t>
        </is>
      </c>
      <c r="B7156" s="6" t="n">
        <v>2</v>
      </c>
      <c r="C7156" s="6" t="n">
        <v>0.48269</v>
      </c>
      <c r="D7156" s="6" t="n">
        <v>2e-05</v>
      </c>
      <c r="E7156" s="6">
        <f>C7156*sel_scale</f>
        <v/>
      </c>
      <c r="F7156" s="6">
        <f>IF(AND(B7156&gt;=10,B7156&lt;=14),sel_ev_daily*sel_dayshare/5,IF(OR(B7156&gt;=22,B7156&lt;=5),sel_ev_daily*(1-sel_dayshare)/8,0))</f>
        <v/>
      </c>
    </row>
    <row r="7157">
      <c r="A7157" s="6" t="inlineStr">
        <is>
          <t>2013-04-25</t>
        </is>
      </c>
      <c r="B7157" s="6" t="n">
        <v>3</v>
      </c>
      <c r="C7157" s="6" t="n">
        <v>0.40202</v>
      </c>
      <c r="D7157" s="6" t="n">
        <v>5e-05</v>
      </c>
      <c r="E7157" s="6">
        <f>C7157*sel_scale</f>
        <v/>
      </c>
      <c r="F7157" s="6">
        <f>IF(AND(B7157&gt;=10,B7157&lt;=14),sel_ev_daily*sel_dayshare/5,IF(OR(B7157&gt;=22,B7157&lt;=5),sel_ev_daily*(1-sel_dayshare)/8,0))</f>
        <v/>
      </c>
    </row>
    <row r="7158">
      <c r="A7158" s="6" t="inlineStr">
        <is>
          <t>2013-04-25</t>
        </is>
      </c>
      <c r="B7158" s="6" t="n">
        <v>4</v>
      </c>
      <c r="C7158" s="6" t="n">
        <v>0.42344</v>
      </c>
      <c r="D7158" s="6" t="n">
        <v>3e-05</v>
      </c>
      <c r="E7158" s="6">
        <f>C7158*sel_scale</f>
        <v/>
      </c>
      <c r="F7158" s="6">
        <f>IF(AND(B7158&gt;=10,B7158&lt;=14),sel_ev_daily*sel_dayshare/5,IF(OR(B7158&gt;=22,B7158&lt;=5),sel_ev_daily*(1-sel_dayshare)/8,0))</f>
        <v/>
      </c>
    </row>
    <row r="7159">
      <c r="A7159" s="6" t="inlineStr">
        <is>
          <t>2013-04-25</t>
        </is>
      </c>
      <c r="B7159" s="6" t="n">
        <v>5</v>
      </c>
      <c r="C7159" s="6" t="n">
        <v>0.46508</v>
      </c>
      <c r="D7159" s="6" t="n">
        <v>0.00013</v>
      </c>
      <c r="E7159" s="6">
        <f>C7159*sel_scale</f>
        <v/>
      </c>
      <c r="F7159" s="6">
        <f>IF(AND(B7159&gt;=10,B7159&lt;=14),sel_ev_daily*sel_dayshare/5,IF(OR(B7159&gt;=22,B7159&lt;=5),sel_ev_daily*(1-sel_dayshare)/8,0))</f>
        <v/>
      </c>
    </row>
    <row r="7160">
      <c r="A7160" s="6" t="inlineStr">
        <is>
          <t>2013-04-25</t>
        </is>
      </c>
      <c r="B7160" s="6" t="n">
        <v>6</v>
      </c>
      <c r="C7160" s="6" t="n">
        <v>0.51772</v>
      </c>
      <c r="D7160" s="6" t="n">
        <v>0.00195</v>
      </c>
      <c r="E7160" s="6">
        <f>C7160*sel_scale</f>
        <v/>
      </c>
      <c r="F7160" s="6">
        <f>IF(AND(B7160&gt;=10,B7160&lt;=14),sel_ev_daily*sel_dayshare/5,IF(OR(B7160&gt;=22,B7160&lt;=5),sel_ev_daily*(1-sel_dayshare)/8,0))</f>
        <v/>
      </c>
    </row>
    <row r="7161">
      <c r="A7161" s="6" t="inlineStr">
        <is>
          <t>2013-04-25</t>
        </is>
      </c>
      <c r="B7161" s="6" t="n">
        <v>7</v>
      </c>
      <c r="C7161" s="6" t="n">
        <v>0.59643</v>
      </c>
      <c r="D7161" s="6" t="n">
        <v>0.08337</v>
      </c>
      <c r="E7161" s="6">
        <f>C7161*sel_scale</f>
        <v/>
      </c>
      <c r="F7161" s="6">
        <f>IF(AND(B7161&gt;=10,B7161&lt;=14),sel_ev_daily*sel_dayshare/5,IF(OR(B7161&gt;=22,B7161&lt;=5),sel_ev_daily*(1-sel_dayshare)/8,0))</f>
        <v/>
      </c>
    </row>
    <row r="7162">
      <c r="A7162" s="6" t="inlineStr">
        <is>
          <t>2013-04-25</t>
        </is>
      </c>
      <c r="B7162" s="6" t="n">
        <v>8</v>
      </c>
      <c r="C7162" s="6" t="n">
        <v>0.6710199999999999</v>
      </c>
      <c r="D7162" s="6" t="n">
        <v>0.26359</v>
      </c>
      <c r="E7162" s="6">
        <f>C7162*sel_scale</f>
        <v/>
      </c>
      <c r="F7162" s="6">
        <f>IF(AND(B7162&gt;=10,B7162&lt;=14),sel_ev_daily*sel_dayshare/5,IF(OR(B7162&gt;=22,B7162&lt;=5),sel_ev_daily*(1-sel_dayshare)/8,0))</f>
        <v/>
      </c>
    </row>
    <row r="7163">
      <c r="A7163" s="6" t="inlineStr">
        <is>
          <t>2013-04-25</t>
        </is>
      </c>
      <c r="B7163" s="6" t="n">
        <v>9</v>
      </c>
      <c r="C7163" s="6" t="n">
        <v>0.76106</v>
      </c>
      <c r="D7163" s="6" t="n">
        <v>0.44847</v>
      </c>
      <c r="E7163" s="6">
        <f>C7163*sel_scale</f>
        <v/>
      </c>
      <c r="F7163" s="6">
        <f>IF(AND(B7163&gt;=10,B7163&lt;=14),sel_ev_daily*sel_dayshare/5,IF(OR(B7163&gt;=22,B7163&lt;=5),sel_ev_daily*(1-sel_dayshare)/8,0))</f>
        <v/>
      </c>
    </row>
    <row r="7164">
      <c r="A7164" s="6" t="inlineStr">
        <is>
          <t>2013-04-25</t>
        </is>
      </c>
      <c r="B7164" s="6" t="n">
        <v>10</v>
      </c>
      <c r="C7164" s="6" t="n">
        <v>0.73707</v>
      </c>
      <c r="D7164" s="6" t="n">
        <v>0.57038</v>
      </c>
      <c r="E7164" s="6">
        <f>C7164*sel_scale</f>
        <v/>
      </c>
      <c r="F7164" s="6">
        <f>IF(AND(B7164&gt;=10,B7164&lt;=14),sel_ev_daily*sel_dayshare/5,IF(OR(B7164&gt;=22,B7164&lt;=5),sel_ev_daily*(1-sel_dayshare)/8,0))</f>
        <v/>
      </c>
    </row>
    <row r="7165">
      <c r="A7165" s="6" t="inlineStr">
        <is>
          <t>2013-04-25</t>
        </is>
      </c>
      <c r="B7165" s="6" t="n">
        <v>11</v>
      </c>
      <c r="C7165" s="6" t="n">
        <v>0.66588</v>
      </c>
      <c r="D7165" s="6" t="n">
        <v>0.6094000000000001</v>
      </c>
      <c r="E7165" s="6">
        <f>C7165*sel_scale</f>
        <v/>
      </c>
      <c r="F7165" s="6">
        <f>IF(AND(B7165&gt;=10,B7165&lt;=14),sel_ev_daily*sel_dayshare/5,IF(OR(B7165&gt;=22,B7165&lt;=5),sel_ev_daily*(1-sel_dayshare)/8,0))</f>
        <v/>
      </c>
    </row>
    <row r="7166">
      <c r="A7166" s="6" t="inlineStr">
        <is>
          <t>2013-04-25</t>
        </is>
      </c>
      <c r="B7166" s="6" t="n">
        <v>12</v>
      </c>
      <c r="C7166" s="6" t="n">
        <v>0.63171</v>
      </c>
      <c r="D7166" s="6" t="n">
        <v>0.6116</v>
      </c>
      <c r="E7166" s="6">
        <f>C7166*sel_scale</f>
        <v/>
      </c>
      <c r="F7166" s="6">
        <f>IF(AND(B7166&gt;=10,B7166&lt;=14),sel_ev_daily*sel_dayshare/5,IF(OR(B7166&gt;=22,B7166&lt;=5),sel_ev_daily*(1-sel_dayshare)/8,0))</f>
        <v/>
      </c>
    </row>
    <row r="7167">
      <c r="A7167" s="6" t="inlineStr">
        <is>
          <t>2013-04-25</t>
        </is>
      </c>
      <c r="B7167" s="6" t="n">
        <v>13</v>
      </c>
      <c r="C7167" s="6" t="n">
        <v>0.60909</v>
      </c>
      <c r="D7167" s="6" t="n">
        <v>0.55382</v>
      </c>
      <c r="E7167" s="6">
        <f>C7167*sel_scale</f>
        <v/>
      </c>
      <c r="F7167" s="6">
        <f>IF(AND(B7167&gt;=10,B7167&lt;=14),sel_ev_daily*sel_dayshare/5,IF(OR(B7167&gt;=22,B7167&lt;=5),sel_ev_daily*(1-sel_dayshare)/8,0))</f>
        <v/>
      </c>
    </row>
    <row r="7168">
      <c r="A7168" s="6" t="inlineStr">
        <is>
          <t>2013-04-25</t>
        </is>
      </c>
      <c r="B7168" s="6" t="n">
        <v>14</v>
      </c>
      <c r="C7168" s="6" t="n">
        <v>0.53395</v>
      </c>
      <c r="D7168" s="6" t="n">
        <v>0.4352</v>
      </c>
      <c r="E7168" s="6">
        <f>C7168*sel_scale</f>
        <v/>
      </c>
      <c r="F7168" s="6">
        <f>IF(AND(B7168&gt;=10,B7168&lt;=14),sel_ev_daily*sel_dayshare/5,IF(OR(B7168&gt;=22,B7168&lt;=5),sel_ev_daily*(1-sel_dayshare)/8,0))</f>
        <v/>
      </c>
    </row>
    <row r="7169">
      <c r="A7169" s="6" t="inlineStr">
        <is>
          <t>2013-04-25</t>
        </is>
      </c>
      <c r="B7169" s="6" t="n">
        <v>15</v>
      </c>
      <c r="C7169" s="6" t="n">
        <v>0.5571199999999999</v>
      </c>
      <c r="D7169" s="6" t="n">
        <v>0.23984</v>
      </c>
      <c r="E7169" s="6">
        <f>C7169*sel_scale</f>
        <v/>
      </c>
      <c r="F7169" s="6">
        <f>IF(AND(B7169&gt;=10,B7169&lt;=14),sel_ev_daily*sel_dayshare/5,IF(OR(B7169&gt;=22,B7169&lt;=5),sel_ev_daily*(1-sel_dayshare)/8,0))</f>
        <v/>
      </c>
    </row>
    <row r="7170">
      <c r="A7170" s="6" t="inlineStr">
        <is>
          <t>2013-04-25</t>
        </is>
      </c>
      <c r="B7170" s="6" t="n">
        <v>16</v>
      </c>
      <c r="C7170" s="6" t="n">
        <v>0.59653</v>
      </c>
      <c r="D7170" s="6" t="n">
        <v>0.0588</v>
      </c>
      <c r="E7170" s="6">
        <f>C7170*sel_scale</f>
        <v/>
      </c>
      <c r="F7170" s="6">
        <f>IF(AND(B7170&gt;=10,B7170&lt;=14),sel_ev_daily*sel_dayshare/5,IF(OR(B7170&gt;=22,B7170&lt;=5),sel_ev_daily*(1-sel_dayshare)/8,0))</f>
        <v/>
      </c>
    </row>
    <row r="7171">
      <c r="A7171" s="6" t="inlineStr">
        <is>
          <t>2013-04-25</t>
        </is>
      </c>
      <c r="B7171" s="6" t="n">
        <v>17</v>
      </c>
      <c r="C7171" s="6" t="n">
        <v>0.83447</v>
      </c>
      <c r="D7171" s="6" t="n">
        <v>0.00063</v>
      </c>
      <c r="E7171" s="6">
        <f>C7171*sel_scale</f>
        <v/>
      </c>
      <c r="F7171" s="6">
        <f>IF(AND(B7171&gt;=10,B7171&lt;=14),sel_ev_daily*sel_dayshare/5,IF(OR(B7171&gt;=22,B7171&lt;=5),sel_ev_daily*(1-sel_dayshare)/8,0))</f>
        <v/>
      </c>
    </row>
    <row r="7172">
      <c r="A7172" s="6" t="inlineStr">
        <is>
          <t>2013-04-25</t>
        </is>
      </c>
      <c r="B7172" s="6" t="n">
        <v>18</v>
      </c>
      <c r="C7172" s="6" t="n">
        <v>0.91539</v>
      </c>
      <c r="D7172" s="6" t="n">
        <v>0.00012</v>
      </c>
      <c r="E7172" s="6">
        <f>C7172*sel_scale</f>
        <v/>
      </c>
      <c r="F7172" s="6">
        <f>IF(AND(B7172&gt;=10,B7172&lt;=14),sel_ev_daily*sel_dayshare/5,IF(OR(B7172&gt;=22,B7172&lt;=5),sel_ev_daily*(1-sel_dayshare)/8,0))</f>
        <v/>
      </c>
    </row>
    <row r="7173">
      <c r="A7173" s="6" t="inlineStr">
        <is>
          <t>2013-04-25</t>
        </is>
      </c>
      <c r="B7173" s="6" t="n">
        <v>19</v>
      </c>
      <c r="C7173" s="6" t="n">
        <v>0.82931</v>
      </c>
      <c r="D7173" s="6" t="n">
        <v>5e-05</v>
      </c>
      <c r="E7173" s="6">
        <f>C7173*sel_scale</f>
        <v/>
      </c>
      <c r="F7173" s="6">
        <f>IF(AND(B7173&gt;=10,B7173&lt;=14),sel_ev_daily*sel_dayshare/5,IF(OR(B7173&gt;=22,B7173&lt;=5),sel_ev_daily*(1-sel_dayshare)/8,0))</f>
        <v/>
      </c>
    </row>
    <row r="7174">
      <c r="A7174" s="6" t="inlineStr">
        <is>
          <t>2013-04-25</t>
        </is>
      </c>
      <c r="B7174" s="6" t="n">
        <v>20</v>
      </c>
      <c r="C7174" s="6" t="n">
        <v>0.79993</v>
      </c>
      <c r="D7174" s="6" t="n">
        <v>6e-05</v>
      </c>
      <c r="E7174" s="6">
        <f>C7174*sel_scale</f>
        <v/>
      </c>
      <c r="F7174" s="6">
        <f>IF(AND(B7174&gt;=10,B7174&lt;=14),sel_ev_daily*sel_dayshare/5,IF(OR(B7174&gt;=22,B7174&lt;=5),sel_ev_daily*(1-sel_dayshare)/8,0))</f>
        <v/>
      </c>
    </row>
    <row r="7175">
      <c r="A7175" s="6" t="inlineStr">
        <is>
          <t>2013-04-25</t>
        </is>
      </c>
      <c r="B7175" s="6" t="n">
        <v>21</v>
      </c>
      <c r="C7175" s="6" t="n">
        <v>0.72629</v>
      </c>
      <c r="D7175" s="6" t="n">
        <v>6.999999999999999e-05</v>
      </c>
      <c r="E7175" s="6">
        <f>C7175*sel_scale</f>
        <v/>
      </c>
      <c r="F7175" s="6">
        <f>IF(AND(B7175&gt;=10,B7175&lt;=14),sel_ev_daily*sel_dayshare/5,IF(OR(B7175&gt;=22,B7175&lt;=5),sel_ev_daily*(1-sel_dayshare)/8,0))</f>
        <v/>
      </c>
    </row>
    <row r="7176">
      <c r="A7176" s="6" t="inlineStr">
        <is>
          <t>2013-04-25</t>
        </is>
      </c>
      <c r="B7176" s="6" t="n">
        <v>22</v>
      </c>
      <c r="C7176" s="6" t="n">
        <v>0.74271</v>
      </c>
      <c r="D7176" s="6" t="n">
        <v>6e-05</v>
      </c>
      <c r="E7176" s="6">
        <f>C7176*sel_scale</f>
        <v/>
      </c>
      <c r="F7176" s="6">
        <f>IF(AND(B7176&gt;=10,B7176&lt;=14),sel_ev_daily*sel_dayshare/5,IF(OR(B7176&gt;=22,B7176&lt;=5),sel_ev_daily*(1-sel_dayshare)/8,0))</f>
        <v/>
      </c>
    </row>
    <row r="7177">
      <c r="A7177" s="6" t="inlineStr">
        <is>
          <t>2013-04-25</t>
        </is>
      </c>
      <c r="B7177" s="6" t="n">
        <v>23</v>
      </c>
      <c r="C7177" s="6" t="n">
        <v>0.84729</v>
      </c>
      <c r="D7177" s="6" t="n">
        <v>9.000000000000001e-05</v>
      </c>
      <c r="E7177" s="6">
        <f>C7177*sel_scale</f>
        <v/>
      </c>
      <c r="F7177" s="6">
        <f>IF(AND(B7177&gt;=10,B7177&lt;=14),sel_ev_daily*sel_dayshare/5,IF(OR(B7177&gt;=22,B7177&lt;=5),sel_ev_daily*(1-sel_dayshare)/8,0))</f>
        <v/>
      </c>
    </row>
    <row r="7178">
      <c r="A7178" s="6" t="inlineStr">
        <is>
          <t>2013-04-26</t>
        </is>
      </c>
      <c r="B7178" s="6" t="n">
        <v>0</v>
      </c>
      <c r="C7178" s="6" t="n">
        <v>0.89963</v>
      </c>
      <c r="D7178" s="6" t="n">
        <v>0.0001</v>
      </c>
      <c r="E7178" s="6">
        <f>C7178*sel_scale</f>
        <v/>
      </c>
      <c r="F7178" s="6">
        <f>IF(AND(B7178&gt;=10,B7178&lt;=14),sel_ev_daily*sel_dayshare/5,IF(OR(B7178&gt;=22,B7178&lt;=5),sel_ev_daily*(1-sel_dayshare)/8,0))</f>
        <v/>
      </c>
    </row>
    <row r="7179">
      <c r="A7179" s="6" t="inlineStr">
        <is>
          <t>2013-04-26</t>
        </is>
      </c>
      <c r="B7179" s="6" t="n">
        <v>1</v>
      </c>
      <c r="C7179" s="6" t="n">
        <v>0.68853</v>
      </c>
      <c r="D7179" s="6" t="n">
        <v>6e-05</v>
      </c>
      <c r="E7179" s="6">
        <f>C7179*sel_scale</f>
        <v/>
      </c>
      <c r="F7179" s="6">
        <f>IF(AND(B7179&gt;=10,B7179&lt;=14),sel_ev_daily*sel_dayshare/5,IF(OR(B7179&gt;=22,B7179&lt;=5),sel_ev_daily*(1-sel_dayshare)/8,0))</f>
        <v/>
      </c>
    </row>
    <row r="7180">
      <c r="A7180" s="6" t="inlineStr">
        <is>
          <t>2013-04-26</t>
        </is>
      </c>
      <c r="B7180" s="6" t="n">
        <v>2</v>
      </c>
      <c r="C7180" s="6" t="n">
        <v>0.48109</v>
      </c>
      <c r="D7180" s="6" t="n">
        <v>0.00011</v>
      </c>
      <c r="E7180" s="6">
        <f>C7180*sel_scale</f>
        <v/>
      </c>
      <c r="F7180" s="6">
        <f>IF(AND(B7180&gt;=10,B7180&lt;=14),sel_ev_daily*sel_dayshare/5,IF(OR(B7180&gt;=22,B7180&lt;=5),sel_ev_daily*(1-sel_dayshare)/8,0))</f>
        <v/>
      </c>
    </row>
    <row r="7181">
      <c r="A7181" s="6" t="inlineStr">
        <is>
          <t>2013-04-26</t>
        </is>
      </c>
      <c r="B7181" s="6" t="n">
        <v>3</v>
      </c>
      <c r="C7181" s="6" t="n">
        <v>0.39209</v>
      </c>
      <c r="D7181" s="6" t="n">
        <v>6.999999999999999e-05</v>
      </c>
      <c r="E7181" s="6">
        <f>C7181*sel_scale</f>
        <v/>
      </c>
      <c r="F7181" s="6">
        <f>IF(AND(B7181&gt;=10,B7181&lt;=14),sel_ev_daily*sel_dayshare/5,IF(OR(B7181&gt;=22,B7181&lt;=5),sel_ev_daily*(1-sel_dayshare)/8,0))</f>
        <v/>
      </c>
    </row>
    <row r="7182">
      <c r="A7182" s="6" t="inlineStr">
        <is>
          <t>2013-04-26</t>
        </is>
      </c>
      <c r="B7182" s="6" t="n">
        <v>4</v>
      </c>
      <c r="C7182" s="6" t="n">
        <v>0.38703</v>
      </c>
      <c r="D7182" s="6" t="n">
        <v>6e-05</v>
      </c>
      <c r="E7182" s="6">
        <f>C7182*sel_scale</f>
        <v/>
      </c>
      <c r="F7182" s="6">
        <f>IF(AND(B7182&gt;=10,B7182&lt;=14),sel_ev_daily*sel_dayshare/5,IF(OR(B7182&gt;=22,B7182&lt;=5),sel_ev_daily*(1-sel_dayshare)/8,0))</f>
        <v/>
      </c>
    </row>
    <row r="7183">
      <c r="A7183" s="6" t="inlineStr">
        <is>
          <t>2013-04-26</t>
        </is>
      </c>
      <c r="B7183" s="6" t="n">
        <v>5</v>
      </c>
      <c r="C7183" s="6" t="n">
        <v>0.45627</v>
      </c>
      <c r="D7183" s="6" t="n">
        <v>5e-05</v>
      </c>
      <c r="E7183" s="6">
        <f>C7183*sel_scale</f>
        <v/>
      </c>
      <c r="F7183" s="6">
        <f>IF(AND(B7183&gt;=10,B7183&lt;=14),sel_ev_daily*sel_dayshare/5,IF(OR(B7183&gt;=22,B7183&lt;=5),sel_ev_daily*(1-sel_dayshare)/8,0))</f>
        <v/>
      </c>
    </row>
    <row r="7184">
      <c r="A7184" s="6" t="inlineStr">
        <is>
          <t>2013-04-26</t>
        </is>
      </c>
      <c r="B7184" s="6" t="n">
        <v>6</v>
      </c>
      <c r="C7184" s="6" t="n">
        <v>0.56778</v>
      </c>
      <c r="D7184" s="6" t="n">
        <v>0.00528</v>
      </c>
      <c r="E7184" s="6">
        <f>C7184*sel_scale</f>
        <v/>
      </c>
      <c r="F7184" s="6">
        <f>IF(AND(B7184&gt;=10,B7184&lt;=14),sel_ev_daily*sel_dayshare/5,IF(OR(B7184&gt;=22,B7184&lt;=5),sel_ev_daily*(1-sel_dayshare)/8,0))</f>
        <v/>
      </c>
    </row>
    <row r="7185">
      <c r="A7185" s="6" t="inlineStr">
        <is>
          <t>2013-04-26</t>
        </is>
      </c>
      <c r="B7185" s="6" t="n">
        <v>7</v>
      </c>
      <c r="C7185" s="6" t="n">
        <v>0.6555299999999999</v>
      </c>
      <c r="D7185" s="6" t="n">
        <v>0.10175</v>
      </c>
      <c r="E7185" s="6">
        <f>C7185*sel_scale</f>
        <v/>
      </c>
      <c r="F7185" s="6">
        <f>IF(AND(B7185&gt;=10,B7185&lt;=14),sel_ev_daily*sel_dayshare/5,IF(OR(B7185&gt;=22,B7185&lt;=5),sel_ev_daily*(1-sel_dayshare)/8,0))</f>
        <v/>
      </c>
    </row>
    <row r="7186">
      <c r="A7186" s="6" t="inlineStr">
        <is>
          <t>2013-04-26</t>
        </is>
      </c>
      <c r="B7186" s="6" t="n">
        <v>8</v>
      </c>
      <c r="C7186" s="6" t="n">
        <v>0.65837</v>
      </c>
      <c r="D7186" s="6" t="n">
        <v>0.2946</v>
      </c>
      <c r="E7186" s="6">
        <f>C7186*sel_scale</f>
        <v/>
      </c>
      <c r="F7186" s="6">
        <f>IF(AND(B7186&gt;=10,B7186&lt;=14),sel_ev_daily*sel_dayshare/5,IF(OR(B7186&gt;=22,B7186&lt;=5),sel_ev_daily*(1-sel_dayshare)/8,0))</f>
        <v/>
      </c>
    </row>
    <row r="7187">
      <c r="A7187" s="6" t="inlineStr">
        <is>
          <t>2013-04-26</t>
        </is>
      </c>
      <c r="B7187" s="6" t="n">
        <v>9</v>
      </c>
      <c r="C7187" s="6" t="n">
        <v>0.61431</v>
      </c>
      <c r="D7187" s="6" t="n">
        <v>0.46944</v>
      </c>
      <c r="E7187" s="6">
        <f>C7187*sel_scale</f>
        <v/>
      </c>
      <c r="F7187" s="6">
        <f>IF(AND(B7187&gt;=10,B7187&lt;=14),sel_ev_daily*sel_dayshare/5,IF(OR(B7187&gt;=22,B7187&lt;=5),sel_ev_daily*(1-sel_dayshare)/8,0))</f>
        <v/>
      </c>
    </row>
    <row r="7188">
      <c r="A7188" s="6" t="inlineStr">
        <is>
          <t>2013-04-26</t>
        </is>
      </c>
      <c r="B7188" s="6" t="n">
        <v>10</v>
      </c>
      <c r="C7188" s="6" t="n">
        <v>0.54937</v>
      </c>
      <c r="D7188" s="6" t="n">
        <v>0.57574</v>
      </c>
      <c r="E7188" s="6">
        <f>C7188*sel_scale</f>
        <v/>
      </c>
      <c r="F7188" s="6">
        <f>IF(AND(B7188&gt;=10,B7188&lt;=14),sel_ev_daily*sel_dayshare/5,IF(OR(B7188&gt;=22,B7188&lt;=5),sel_ev_daily*(1-sel_dayshare)/8,0))</f>
        <v/>
      </c>
    </row>
    <row r="7189">
      <c r="A7189" s="6" t="inlineStr">
        <is>
          <t>2013-04-26</t>
        </is>
      </c>
      <c r="B7189" s="6" t="n">
        <v>11</v>
      </c>
      <c r="C7189" s="6" t="n">
        <v>0.5018899999999999</v>
      </c>
      <c r="D7189" s="6" t="n">
        <v>0.62338</v>
      </c>
      <c r="E7189" s="6">
        <f>C7189*sel_scale</f>
        <v/>
      </c>
      <c r="F7189" s="6">
        <f>IF(AND(B7189&gt;=10,B7189&lt;=14),sel_ev_daily*sel_dayshare/5,IF(OR(B7189&gt;=22,B7189&lt;=5),sel_ev_daily*(1-sel_dayshare)/8,0))</f>
        <v/>
      </c>
    </row>
    <row r="7190">
      <c r="A7190" s="6" t="inlineStr">
        <is>
          <t>2013-04-26</t>
        </is>
      </c>
      <c r="B7190" s="6" t="n">
        <v>12</v>
      </c>
      <c r="C7190" s="6" t="n">
        <v>0.5092</v>
      </c>
      <c r="D7190" s="6" t="n">
        <v>0.61851</v>
      </c>
      <c r="E7190" s="6">
        <f>C7190*sel_scale</f>
        <v/>
      </c>
      <c r="F7190" s="6">
        <f>IF(AND(B7190&gt;=10,B7190&lt;=14),sel_ev_daily*sel_dayshare/5,IF(OR(B7190&gt;=22,B7190&lt;=5),sel_ev_daily*(1-sel_dayshare)/8,0))</f>
        <v/>
      </c>
    </row>
    <row r="7191">
      <c r="A7191" s="6" t="inlineStr">
        <is>
          <t>2013-04-26</t>
        </is>
      </c>
      <c r="B7191" s="6" t="n">
        <v>13</v>
      </c>
      <c r="C7191" s="6" t="n">
        <v>0.49327</v>
      </c>
      <c r="D7191" s="6" t="n">
        <v>0.55642</v>
      </c>
      <c r="E7191" s="6">
        <f>C7191*sel_scale</f>
        <v/>
      </c>
      <c r="F7191" s="6">
        <f>IF(AND(B7191&gt;=10,B7191&lt;=14),sel_ev_daily*sel_dayshare/5,IF(OR(B7191&gt;=22,B7191&lt;=5),sel_ev_daily*(1-sel_dayshare)/8,0))</f>
        <v/>
      </c>
    </row>
    <row r="7192">
      <c r="A7192" s="6" t="inlineStr">
        <is>
          <t>2013-04-26</t>
        </is>
      </c>
      <c r="B7192" s="6" t="n">
        <v>14</v>
      </c>
      <c r="C7192" s="6" t="n">
        <v>0.47688</v>
      </c>
      <c r="D7192" s="6" t="n">
        <v>0.42594</v>
      </c>
      <c r="E7192" s="6">
        <f>C7192*sel_scale</f>
        <v/>
      </c>
      <c r="F7192" s="6">
        <f>IF(AND(B7192&gt;=10,B7192&lt;=14),sel_ev_daily*sel_dayshare/5,IF(OR(B7192&gt;=22,B7192&lt;=5),sel_ev_daily*(1-sel_dayshare)/8,0))</f>
        <v/>
      </c>
    </row>
    <row r="7193">
      <c r="A7193" s="6" t="inlineStr">
        <is>
          <t>2013-04-26</t>
        </is>
      </c>
      <c r="B7193" s="6" t="n">
        <v>15</v>
      </c>
      <c r="C7193" s="6" t="n">
        <v>0.46311</v>
      </c>
      <c r="D7193" s="6" t="n">
        <v>0.23214</v>
      </c>
      <c r="E7193" s="6">
        <f>C7193*sel_scale</f>
        <v/>
      </c>
      <c r="F7193" s="6">
        <f>IF(AND(B7193&gt;=10,B7193&lt;=14),sel_ev_daily*sel_dayshare/5,IF(OR(B7193&gt;=22,B7193&lt;=5),sel_ev_daily*(1-sel_dayshare)/8,0))</f>
        <v/>
      </c>
    </row>
    <row r="7194">
      <c r="A7194" s="6" t="inlineStr">
        <is>
          <t>2013-04-26</t>
        </is>
      </c>
      <c r="B7194" s="6" t="n">
        <v>16</v>
      </c>
      <c r="C7194" s="6" t="n">
        <v>0.58473</v>
      </c>
      <c r="D7194" s="6" t="n">
        <v>0.05489</v>
      </c>
      <c r="E7194" s="6">
        <f>C7194*sel_scale</f>
        <v/>
      </c>
      <c r="F7194" s="6">
        <f>IF(AND(B7194&gt;=10,B7194&lt;=14),sel_ev_daily*sel_dayshare/5,IF(OR(B7194&gt;=22,B7194&lt;=5),sel_ev_daily*(1-sel_dayshare)/8,0))</f>
        <v/>
      </c>
    </row>
    <row r="7195">
      <c r="A7195" s="6" t="inlineStr">
        <is>
          <t>2013-04-26</t>
        </is>
      </c>
      <c r="B7195" s="6" t="n">
        <v>17</v>
      </c>
      <c r="C7195" s="6" t="n">
        <v>0.77922</v>
      </c>
      <c r="D7195" s="6" t="n">
        <v>0.00031</v>
      </c>
      <c r="E7195" s="6">
        <f>C7195*sel_scale</f>
        <v/>
      </c>
      <c r="F7195" s="6">
        <f>IF(AND(B7195&gt;=10,B7195&lt;=14),sel_ev_daily*sel_dayshare/5,IF(OR(B7195&gt;=22,B7195&lt;=5),sel_ev_daily*(1-sel_dayshare)/8,0))</f>
        <v/>
      </c>
    </row>
    <row r="7196">
      <c r="A7196" s="6" t="inlineStr">
        <is>
          <t>2013-04-26</t>
        </is>
      </c>
      <c r="B7196" s="6" t="n">
        <v>18</v>
      </c>
      <c r="C7196" s="6" t="n">
        <v>0.90946</v>
      </c>
      <c r="D7196" s="6" t="n">
        <v>6e-05</v>
      </c>
      <c r="E7196" s="6">
        <f>C7196*sel_scale</f>
        <v/>
      </c>
      <c r="F7196" s="6">
        <f>IF(AND(B7196&gt;=10,B7196&lt;=14),sel_ev_daily*sel_dayshare/5,IF(OR(B7196&gt;=22,B7196&lt;=5),sel_ev_daily*(1-sel_dayshare)/8,0))</f>
        <v/>
      </c>
    </row>
    <row r="7197">
      <c r="A7197" s="6" t="inlineStr">
        <is>
          <t>2013-04-26</t>
        </is>
      </c>
      <c r="B7197" s="6" t="n">
        <v>19</v>
      </c>
      <c r="C7197" s="6" t="n">
        <v>0.87809</v>
      </c>
      <c r="D7197" s="6" t="n">
        <v>0.00012</v>
      </c>
      <c r="E7197" s="6">
        <f>C7197*sel_scale</f>
        <v/>
      </c>
      <c r="F7197" s="6">
        <f>IF(AND(B7197&gt;=10,B7197&lt;=14),sel_ev_daily*sel_dayshare/5,IF(OR(B7197&gt;=22,B7197&lt;=5),sel_ev_daily*(1-sel_dayshare)/8,0))</f>
        <v/>
      </c>
    </row>
    <row r="7198">
      <c r="A7198" s="6" t="inlineStr">
        <is>
          <t>2013-04-26</t>
        </is>
      </c>
      <c r="B7198" s="6" t="n">
        <v>20</v>
      </c>
      <c r="C7198" s="6" t="n">
        <v>0.77188</v>
      </c>
      <c r="D7198" s="6" t="n">
        <v>9.000000000000001e-05</v>
      </c>
      <c r="E7198" s="6">
        <f>C7198*sel_scale</f>
        <v/>
      </c>
      <c r="F7198" s="6">
        <f>IF(AND(B7198&gt;=10,B7198&lt;=14),sel_ev_daily*sel_dayshare/5,IF(OR(B7198&gt;=22,B7198&lt;=5),sel_ev_daily*(1-sel_dayshare)/8,0))</f>
        <v/>
      </c>
    </row>
    <row r="7199">
      <c r="A7199" s="6" t="inlineStr">
        <is>
          <t>2013-04-26</t>
        </is>
      </c>
      <c r="B7199" s="6" t="n">
        <v>21</v>
      </c>
      <c r="C7199" s="6" t="n">
        <v>0.718</v>
      </c>
      <c r="D7199" s="6" t="n">
        <v>2e-05</v>
      </c>
      <c r="E7199" s="6">
        <f>C7199*sel_scale</f>
        <v/>
      </c>
      <c r="F7199" s="6">
        <f>IF(AND(B7199&gt;=10,B7199&lt;=14),sel_ev_daily*sel_dayshare/5,IF(OR(B7199&gt;=22,B7199&lt;=5),sel_ev_daily*(1-sel_dayshare)/8,0))</f>
        <v/>
      </c>
    </row>
    <row r="7200">
      <c r="A7200" s="6" t="inlineStr">
        <is>
          <t>2013-04-26</t>
        </is>
      </c>
      <c r="B7200" s="6" t="n">
        <v>22</v>
      </c>
      <c r="C7200" s="6" t="n">
        <v>0.75475</v>
      </c>
      <c r="D7200" s="6" t="n">
        <v>0.00012</v>
      </c>
      <c r="E7200" s="6">
        <f>C7200*sel_scale</f>
        <v/>
      </c>
      <c r="F7200" s="6">
        <f>IF(AND(B7200&gt;=10,B7200&lt;=14),sel_ev_daily*sel_dayshare/5,IF(OR(B7200&gt;=22,B7200&lt;=5),sel_ev_daily*(1-sel_dayshare)/8,0))</f>
        <v/>
      </c>
    </row>
    <row r="7201">
      <c r="A7201" s="6" t="inlineStr">
        <is>
          <t>2013-04-26</t>
        </is>
      </c>
      <c r="B7201" s="6" t="n">
        <v>23</v>
      </c>
      <c r="C7201" s="6" t="n">
        <v>0.90203</v>
      </c>
      <c r="D7201" s="6" t="n">
        <v>0.00013</v>
      </c>
      <c r="E7201" s="6">
        <f>C7201*sel_scale</f>
        <v/>
      </c>
      <c r="F7201" s="6">
        <f>IF(AND(B7201&gt;=10,B7201&lt;=14),sel_ev_daily*sel_dayshare/5,IF(OR(B7201&gt;=22,B7201&lt;=5),sel_ev_daily*(1-sel_dayshare)/8,0))</f>
        <v/>
      </c>
    </row>
    <row r="7202">
      <c r="A7202" s="6" t="inlineStr">
        <is>
          <t>2013-04-27</t>
        </is>
      </c>
      <c r="B7202" s="6" t="n">
        <v>0</v>
      </c>
      <c r="C7202" s="6" t="n">
        <v>0.9219000000000001</v>
      </c>
      <c r="D7202" s="6" t="n">
        <v>0.00011</v>
      </c>
      <c r="E7202" s="6">
        <f>C7202*sel_scale</f>
        <v/>
      </c>
      <c r="F7202" s="6">
        <f>IF(AND(B7202&gt;=10,B7202&lt;=14),sel_ev_daily*sel_dayshare/5,IF(OR(B7202&gt;=22,B7202&lt;=5),sel_ev_daily*(1-sel_dayshare)/8,0))</f>
        <v/>
      </c>
    </row>
    <row r="7203">
      <c r="A7203" s="6" t="inlineStr">
        <is>
          <t>2013-04-27</t>
        </is>
      </c>
      <c r="B7203" s="6" t="n">
        <v>1</v>
      </c>
      <c r="C7203" s="6" t="n">
        <v>0.66813</v>
      </c>
      <c r="D7203" s="6" t="n">
        <v>6.999999999999999e-05</v>
      </c>
      <c r="E7203" s="6">
        <f>C7203*sel_scale</f>
        <v/>
      </c>
      <c r="F7203" s="6">
        <f>IF(AND(B7203&gt;=10,B7203&lt;=14),sel_ev_daily*sel_dayshare/5,IF(OR(B7203&gt;=22,B7203&lt;=5),sel_ev_daily*(1-sel_dayshare)/8,0))</f>
        <v/>
      </c>
    </row>
    <row r="7204">
      <c r="A7204" s="6" t="inlineStr">
        <is>
          <t>2013-04-27</t>
        </is>
      </c>
      <c r="B7204" s="6" t="n">
        <v>2</v>
      </c>
      <c r="C7204" s="6" t="n">
        <v>0.46166</v>
      </c>
      <c r="D7204" s="6" t="n">
        <v>9.000000000000001e-05</v>
      </c>
      <c r="E7204" s="6">
        <f>C7204*sel_scale</f>
        <v/>
      </c>
      <c r="F7204" s="6">
        <f>IF(AND(B7204&gt;=10,B7204&lt;=14),sel_ev_daily*sel_dayshare/5,IF(OR(B7204&gt;=22,B7204&lt;=5),sel_ev_daily*(1-sel_dayshare)/8,0))</f>
        <v/>
      </c>
    </row>
    <row r="7205">
      <c r="A7205" s="6" t="inlineStr">
        <is>
          <t>2013-04-27</t>
        </is>
      </c>
      <c r="B7205" s="6" t="n">
        <v>3</v>
      </c>
      <c r="C7205" s="6" t="n">
        <v>0.40244</v>
      </c>
      <c r="D7205" s="6" t="n">
        <v>2e-05</v>
      </c>
      <c r="E7205" s="6">
        <f>C7205*sel_scale</f>
        <v/>
      </c>
      <c r="F7205" s="6">
        <f>IF(AND(B7205&gt;=10,B7205&lt;=14),sel_ev_daily*sel_dayshare/5,IF(OR(B7205&gt;=22,B7205&lt;=5),sel_ev_daily*(1-sel_dayshare)/8,0))</f>
        <v/>
      </c>
    </row>
    <row r="7206">
      <c r="A7206" s="6" t="inlineStr">
        <is>
          <t>2013-04-27</t>
        </is>
      </c>
      <c r="B7206" s="6" t="n">
        <v>4</v>
      </c>
      <c r="C7206" s="6" t="n">
        <v>0.35169</v>
      </c>
      <c r="D7206" s="6" t="n">
        <v>8.000000000000001e-05</v>
      </c>
      <c r="E7206" s="6">
        <f>C7206*sel_scale</f>
        <v/>
      </c>
      <c r="F7206" s="6">
        <f>IF(AND(B7206&gt;=10,B7206&lt;=14),sel_ev_daily*sel_dayshare/5,IF(OR(B7206&gt;=22,B7206&lt;=5),sel_ev_daily*(1-sel_dayshare)/8,0))</f>
        <v/>
      </c>
    </row>
    <row r="7207">
      <c r="A7207" s="6" t="inlineStr">
        <is>
          <t>2013-04-27</t>
        </is>
      </c>
      <c r="B7207" s="6" t="n">
        <v>5</v>
      </c>
      <c r="C7207" s="6" t="n">
        <v>0.39396</v>
      </c>
      <c r="D7207" s="6" t="n">
        <v>6.999999999999999e-05</v>
      </c>
      <c r="E7207" s="6">
        <f>C7207*sel_scale</f>
        <v/>
      </c>
      <c r="F7207" s="6">
        <f>IF(AND(B7207&gt;=10,B7207&lt;=14),sel_ev_daily*sel_dayshare/5,IF(OR(B7207&gt;=22,B7207&lt;=5),sel_ev_daily*(1-sel_dayshare)/8,0))</f>
        <v/>
      </c>
    </row>
    <row r="7208">
      <c r="A7208" s="6" t="inlineStr">
        <is>
          <t>2013-04-27</t>
        </is>
      </c>
      <c r="B7208" s="6" t="n">
        <v>6</v>
      </c>
      <c r="C7208" s="6" t="n">
        <v>0.49259</v>
      </c>
      <c r="D7208" s="6" t="n">
        <v>0.00449</v>
      </c>
      <c r="E7208" s="6">
        <f>C7208*sel_scale</f>
        <v/>
      </c>
      <c r="F7208" s="6">
        <f>IF(AND(B7208&gt;=10,B7208&lt;=14),sel_ev_daily*sel_dayshare/5,IF(OR(B7208&gt;=22,B7208&lt;=5),sel_ev_daily*(1-sel_dayshare)/8,0))</f>
        <v/>
      </c>
    </row>
    <row r="7209">
      <c r="A7209" s="6" t="inlineStr">
        <is>
          <t>2013-04-27</t>
        </is>
      </c>
      <c r="B7209" s="6" t="n">
        <v>7</v>
      </c>
      <c r="C7209" s="6" t="n">
        <v>0.62997</v>
      </c>
      <c r="D7209" s="6" t="n">
        <v>0.10002</v>
      </c>
      <c r="E7209" s="6">
        <f>C7209*sel_scale</f>
        <v/>
      </c>
      <c r="F7209" s="6">
        <f>IF(AND(B7209&gt;=10,B7209&lt;=14),sel_ev_daily*sel_dayshare/5,IF(OR(B7209&gt;=22,B7209&lt;=5),sel_ev_daily*(1-sel_dayshare)/8,0))</f>
        <v/>
      </c>
    </row>
    <row r="7210">
      <c r="A7210" s="6" t="inlineStr">
        <is>
          <t>2013-04-27</t>
        </is>
      </c>
      <c r="B7210" s="6" t="n">
        <v>8</v>
      </c>
      <c r="C7210" s="6" t="n">
        <v>0.70009</v>
      </c>
      <c r="D7210" s="6" t="n">
        <v>0.28662</v>
      </c>
      <c r="E7210" s="6">
        <f>C7210*sel_scale</f>
        <v/>
      </c>
      <c r="F7210" s="6">
        <f>IF(AND(B7210&gt;=10,B7210&lt;=14),sel_ev_daily*sel_dayshare/5,IF(OR(B7210&gt;=22,B7210&lt;=5),sel_ev_daily*(1-sel_dayshare)/8,0))</f>
        <v/>
      </c>
    </row>
    <row r="7211">
      <c r="A7211" s="6" t="inlineStr">
        <is>
          <t>2013-04-27</t>
        </is>
      </c>
      <c r="B7211" s="6" t="n">
        <v>9</v>
      </c>
      <c r="C7211" s="6" t="n">
        <v>0.6657999999999999</v>
      </c>
      <c r="D7211" s="6" t="n">
        <v>0.45585</v>
      </c>
      <c r="E7211" s="6">
        <f>C7211*sel_scale</f>
        <v/>
      </c>
      <c r="F7211" s="6">
        <f>IF(AND(B7211&gt;=10,B7211&lt;=14),sel_ev_daily*sel_dayshare/5,IF(OR(B7211&gt;=22,B7211&lt;=5),sel_ev_daily*(1-sel_dayshare)/8,0))</f>
        <v/>
      </c>
    </row>
    <row r="7212">
      <c r="A7212" s="6" t="inlineStr">
        <is>
          <t>2013-04-27</t>
        </is>
      </c>
      <c r="B7212" s="6" t="n">
        <v>10</v>
      </c>
      <c r="C7212" s="6" t="n">
        <v>0.61976</v>
      </c>
      <c r="D7212" s="6" t="n">
        <v>0.55691</v>
      </c>
      <c r="E7212" s="6">
        <f>C7212*sel_scale</f>
        <v/>
      </c>
      <c r="F7212" s="6">
        <f>IF(AND(B7212&gt;=10,B7212&lt;=14),sel_ev_daily*sel_dayshare/5,IF(OR(B7212&gt;=22,B7212&lt;=5),sel_ev_daily*(1-sel_dayshare)/8,0))</f>
        <v/>
      </c>
    </row>
    <row r="7213">
      <c r="A7213" s="6" t="inlineStr">
        <is>
          <t>2013-04-27</t>
        </is>
      </c>
      <c r="B7213" s="6" t="n">
        <v>11</v>
      </c>
      <c r="C7213" s="6" t="n">
        <v>0.6056</v>
      </c>
      <c r="D7213" s="6" t="n">
        <v>0.60366</v>
      </c>
      <c r="E7213" s="6">
        <f>C7213*sel_scale</f>
        <v/>
      </c>
      <c r="F7213" s="6">
        <f>IF(AND(B7213&gt;=10,B7213&lt;=14),sel_ev_daily*sel_dayshare/5,IF(OR(B7213&gt;=22,B7213&lt;=5),sel_ev_daily*(1-sel_dayshare)/8,0))</f>
        <v/>
      </c>
    </row>
    <row r="7214">
      <c r="A7214" s="6" t="inlineStr">
        <is>
          <t>2013-04-27</t>
        </is>
      </c>
      <c r="B7214" s="6" t="n">
        <v>12</v>
      </c>
      <c r="C7214" s="6" t="n">
        <v>0.57292</v>
      </c>
      <c r="D7214" s="6" t="n">
        <v>0.59958</v>
      </c>
      <c r="E7214" s="6">
        <f>C7214*sel_scale</f>
        <v/>
      </c>
      <c r="F7214" s="6">
        <f>IF(AND(B7214&gt;=10,B7214&lt;=14),sel_ev_daily*sel_dayshare/5,IF(OR(B7214&gt;=22,B7214&lt;=5),sel_ev_daily*(1-sel_dayshare)/8,0))</f>
        <v/>
      </c>
    </row>
    <row r="7215">
      <c r="A7215" s="6" t="inlineStr">
        <is>
          <t>2013-04-27</t>
        </is>
      </c>
      <c r="B7215" s="6" t="n">
        <v>13</v>
      </c>
      <c r="C7215" s="6" t="n">
        <v>0.57439</v>
      </c>
      <c r="D7215" s="6" t="n">
        <v>0.54173</v>
      </c>
      <c r="E7215" s="6">
        <f>C7215*sel_scale</f>
        <v/>
      </c>
      <c r="F7215" s="6">
        <f>IF(AND(B7215&gt;=10,B7215&lt;=14),sel_ev_daily*sel_dayshare/5,IF(OR(B7215&gt;=22,B7215&lt;=5),sel_ev_daily*(1-sel_dayshare)/8,0))</f>
        <v/>
      </c>
    </row>
    <row r="7216">
      <c r="A7216" s="6" t="inlineStr">
        <is>
          <t>2013-04-27</t>
        </is>
      </c>
      <c r="B7216" s="6" t="n">
        <v>14</v>
      </c>
      <c r="C7216" s="6" t="n">
        <v>0.53496</v>
      </c>
      <c r="D7216" s="6" t="n">
        <v>0.41623</v>
      </c>
      <c r="E7216" s="6">
        <f>C7216*sel_scale</f>
        <v/>
      </c>
      <c r="F7216" s="6">
        <f>IF(AND(B7216&gt;=10,B7216&lt;=14),sel_ev_daily*sel_dayshare/5,IF(OR(B7216&gt;=22,B7216&lt;=5),sel_ev_daily*(1-sel_dayshare)/8,0))</f>
        <v/>
      </c>
    </row>
    <row r="7217">
      <c r="A7217" s="6" t="inlineStr">
        <is>
          <t>2013-04-27</t>
        </is>
      </c>
      <c r="B7217" s="6" t="n">
        <v>15</v>
      </c>
      <c r="C7217" s="6" t="n">
        <v>0.54706</v>
      </c>
      <c r="D7217" s="6" t="n">
        <v>0.2236</v>
      </c>
      <c r="E7217" s="6">
        <f>C7217*sel_scale</f>
        <v/>
      </c>
      <c r="F7217" s="6">
        <f>IF(AND(B7217&gt;=10,B7217&lt;=14),sel_ev_daily*sel_dayshare/5,IF(OR(B7217&gt;=22,B7217&lt;=5),sel_ev_daily*(1-sel_dayshare)/8,0))</f>
        <v/>
      </c>
    </row>
    <row r="7218">
      <c r="A7218" s="6" t="inlineStr">
        <is>
          <t>2013-04-27</t>
        </is>
      </c>
      <c r="B7218" s="6" t="n">
        <v>16</v>
      </c>
      <c r="C7218" s="6" t="n">
        <v>0.62534</v>
      </c>
      <c r="D7218" s="6" t="n">
        <v>0.05166</v>
      </c>
      <c r="E7218" s="6">
        <f>C7218*sel_scale</f>
        <v/>
      </c>
      <c r="F7218" s="6">
        <f>IF(AND(B7218&gt;=10,B7218&lt;=14),sel_ev_daily*sel_dayshare/5,IF(OR(B7218&gt;=22,B7218&lt;=5),sel_ev_daily*(1-sel_dayshare)/8,0))</f>
        <v/>
      </c>
    </row>
    <row r="7219">
      <c r="A7219" s="6" t="inlineStr">
        <is>
          <t>2013-04-27</t>
        </is>
      </c>
      <c r="B7219" s="6" t="n">
        <v>17</v>
      </c>
      <c r="C7219" s="6" t="n">
        <v>0.8745000000000001</v>
      </c>
      <c r="D7219" s="6" t="n">
        <v>0.00025</v>
      </c>
      <c r="E7219" s="6">
        <f>C7219*sel_scale</f>
        <v/>
      </c>
      <c r="F7219" s="6">
        <f>IF(AND(B7219&gt;=10,B7219&lt;=14),sel_ev_daily*sel_dayshare/5,IF(OR(B7219&gt;=22,B7219&lt;=5),sel_ev_daily*(1-sel_dayshare)/8,0))</f>
        <v/>
      </c>
    </row>
    <row r="7220">
      <c r="A7220" s="6" t="inlineStr">
        <is>
          <t>2013-04-27</t>
        </is>
      </c>
      <c r="B7220" s="6" t="n">
        <v>18</v>
      </c>
      <c r="C7220" s="6" t="n">
        <v>0.93401</v>
      </c>
      <c r="D7220" s="6" t="n">
        <v>8.000000000000001e-05</v>
      </c>
      <c r="E7220" s="6">
        <f>C7220*sel_scale</f>
        <v/>
      </c>
      <c r="F7220" s="6">
        <f>IF(AND(B7220&gt;=10,B7220&lt;=14),sel_ev_daily*sel_dayshare/5,IF(OR(B7220&gt;=22,B7220&lt;=5),sel_ev_daily*(1-sel_dayshare)/8,0))</f>
        <v/>
      </c>
    </row>
    <row r="7221">
      <c r="A7221" s="6" t="inlineStr">
        <is>
          <t>2013-04-27</t>
        </is>
      </c>
      <c r="B7221" s="6" t="n">
        <v>19</v>
      </c>
      <c r="C7221" s="6" t="n">
        <v>0.79661</v>
      </c>
      <c r="D7221" s="6" t="n">
        <v>2e-05</v>
      </c>
      <c r="E7221" s="6">
        <f>C7221*sel_scale</f>
        <v/>
      </c>
      <c r="F7221" s="6">
        <f>IF(AND(B7221&gt;=10,B7221&lt;=14),sel_ev_daily*sel_dayshare/5,IF(OR(B7221&gt;=22,B7221&lt;=5),sel_ev_daily*(1-sel_dayshare)/8,0))</f>
        <v/>
      </c>
    </row>
    <row r="7222">
      <c r="A7222" s="6" t="inlineStr">
        <is>
          <t>2013-04-27</t>
        </is>
      </c>
      <c r="B7222" s="6" t="n">
        <v>20</v>
      </c>
      <c r="C7222" s="6" t="n">
        <v>0.72457</v>
      </c>
      <c r="D7222" s="6" t="n">
        <v>9.000000000000001e-05</v>
      </c>
      <c r="E7222" s="6">
        <f>C7222*sel_scale</f>
        <v/>
      </c>
      <c r="F7222" s="6">
        <f>IF(AND(B7222&gt;=10,B7222&lt;=14),sel_ev_daily*sel_dayshare/5,IF(OR(B7222&gt;=22,B7222&lt;=5),sel_ev_daily*(1-sel_dayshare)/8,0))</f>
        <v/>
      </c>
    </row>
    <row r="7223">
      <c r="A7223" s="6" t="inlineStr">
        <is>
          <t>2013-04-27</t>
        </is>
      </c>
      <c r="B7223" s="6" t="n">
        <v>21</v>
      </c>
      <c r="C7223" s="6" t="n">
        <v>0.66026</v>
      </c>
      <c r="D7223" s="6" t="n">
        <v>0.0001</v>
      </c>
      <c r="E7223" s="6">
        <f>C7223*sel_scale</f>
        <v/>
      </c>
      <c r="F7223" s="6">
        <f>IF(AND(B7223&gt;=10,B7223&lt;=14),sel_ev_daily*sel_dayshare/5,IF(OR(B7223&gt;=22,B7223&lt;=5),sel_ev_daily*(1-sel_dayshare)/8,0))</f>
        <v/>
      </c>
    </row>
    <row r="7224">
      <c r="A7224" s="6" t="inlineStr">
        <is>
          <t>2013-04-27</t>
        </is>
      </c>
      <c r="B7224" s="6" t="n">
        <v>22</v>
      </c>
      <c r="C7224" s="6" t="n">
        <v>0.69585</v>
      </c>
      <c r="D7224" s="6" t="n">
        <v>0.0001</v>
      </c>
      <c r="E7224" s="6">
        <f>C7224*sel_scale</f>
        <v/>
      </c>
      <c r="F7224" s="6">
        <f>IF(AND(B7224&gt;=10,B7224&lt;=14),sel_ev_daily*sel_dayshare/5,IF(OR(B7224&gt;=22,B7224&lt;=5),sel_ev_daily*(1-sel_dayshare)/8,0))</f>
        <v/>
      </c>
    </row>
    <row r="7225">
      <c r="A7225" s="6" t="inlineStr">
        <is>
          <t>2013-04-27</t>
        </is>
      </c>
      <c r="B7225" s="6" t="n">
        <v>23</v>
      </c>
      <c r="C7225" s="6" t="n">
        <v>0.86825</v>
      </c>
      <c r="D7225" s="6" t="n">
        <v>6e-05</v>
      </c>
      <c r="E7225" s="6">
        <f>C7225*sel_scale</f>
        <v/>
      </c>
      <c r="F7225" s="6">
        <f>IF(AND(B7225&gt;=10,B7225&lt;=14),sel_ev_daily*sel_dayshare/5,IF(OR(B7225&gt;=22,B7225&lt;=5),sel_ev_daily*(1-sel_dayshare)/8,0))</f>
        <v/>
      </c>
    </row>
    <row r="7226">
      <c r="A7226" s="6" t="inlineStr">
        <is>
          <t>2013-04-28</t>
        </is>
      </c>
      <c r="B7226" s="6" t="n">
        <v>0</v>
      </c>
      <c r="C7226" s="6" t="n">
        <v>0.91083</v>
      </c>
      <c r="D7226" s="6" t="n">
        <v>6e-05</v>
      </c>
      <c r="E7226" s="6">
        <f>C7226*sel_scale</f>
        <v/>
      </c>
      <c r="F7226" s="6">
        <f>IF(AND(B7226&gt;=10,B7226&lt;=14),sel_ev_daily*sel_dayshare/5,IF(OR(B7226&gt;=22,B7226&lt;=5),sel_ev_daily*(1-sel_dayshare)/8,0))</f>
        <v/>
      </c>
    </row>
    <row r="7227">
      <c r="A7227" s="6" t="inlineStr">
        <is>
          <t>2013-04-28</t>
        </is>
      </c>
      <c r="B7227" s="6" t="n">
        <v>1</v>
      </c>
      <c r="C7227" s="6" t="n">
        <v>0.63576</v>
      </c>
      <c r="D7227" s="6" t="n">
        <v>5e-05</v>
      </c>
      <c r="E7227" s="6">
        <f>C7227*sel_scale</f>
        <v/>
      </c>
      <c r="F7227" s="6">
        <f>IF(AND(B7227&gt;=10,B7227&lt;=14),sel_ev_daily*sel_dayshare/5,IF(OR(B7227&gt;=22,B7227&lt;=5),sel_ev_daily*(1-sel_dayshare)/8,0))</f>
        <v/>
      </c>
    </row>
    <row r="7228">
      <c r="A7228" s="6" t="inlineStr">
        <is>
          <t>2013-04-28</t>
        </is>
      </c>
      <c r="B7228" s="6" t="n">
        <v>2</v>
      </c>
      <c r="C7228" s="6" t="n">
        <v>0.46944</v>
      </c>
      <c r="D7228" s="6" t="n">
        <v>6.999999999999999e-05</v>
      </c>
      <c r="E7228" s="6">
        <f>C7228*sel_scale</f>
        <v/>
      </c>
      <c r="F7228" s="6">
        <f>IF(AND(B7228&gt;=10,B7228&lt;=14),sel_ev_daily*sel_dayshare/5,IF(OR(B7228&gt;=22,B7228&lt;=5),sel_ev_daily*(1-sel_dayshare)/8,0))</f>
        <v/>
      </c>
    </row>
    <row r="7229">
      <c r="A7229" s="6" t="inlineStr">
        <is>
          <t>2013-04-28</t>
        </is>
      </c>
      <c r="B7229" s="6" t="n">
        <v>3</v>
      </c>
      <c r="C7229" s="6" t="n">
        <v>0.4211</v>
      </c>
      <c r="D7229" s="6" t="n">
        <v>1e-05</v>
      </c>
      <c r="E7229" s="6">
        <f>C7229*sel_scale</f>
        <v/>
      </c>
      <c r="F7229" s="6">
        <f>IF(AND(B7229&gt;=10,B7229&lt;=14),sel_ev_daily*sel_dayshare/5,IF(OR(B7229&gt;=22,B7229&lt;=5),sel_ev_daily*(1-sel_dayshare)/8,0))</f>
        <v/>
      </c>
    </row>
    <row r="7230">
      <c r="A7230" s="6" t="inlineStr">
        <is>
          <t>2013-04-28</t>
        </is>
      </c>
      <c r="B7230" s="6" t="n">
        <v>4</v>
      </c>
      <c r="C7230" s="6" t="n">
        <v>0.3739</v>
      </c>
      <c r="D7230" s="6" t="n">
        <v>6.999999999999999e-05</v>
      </c>
      <c r="E7230" s="6">
        <f>C7230*sel_scale</f>
        <v/>
      </c>
      <c r="F7230" s="6">
        <f>IF(AND(B7230&gt;=10,B7230&lt;=14),sel_ev_daily*sel_dayshare/5,IF(OR(B7230&gt;=22,B7230&lt;=5),sel_ev_daily*(1-sel_dayshare)/8,0))</f>
        <v/>
      </c>
    </row>
    <row r="7231">
      <c r="A7231" s="6" t="inlineStr">
        <is>
          <t>2013-04-28</t>
        </is>
      </c>
      <c r="B7231" s="6" t="n">
        <v>5</v>
      </c>
      <c r="C7231" s="6" t="n">
        <v>0.40539</v>
      </c>
      <c r="D7231" s="6" t="n">
        <v>6e-05</v>
      </c>
      <c r="E7231" s="6">
        <f>C7231*sel_scale</f>
        <v/>
      </c>
      <c r="F7231" s="6">
        <f>IF(AND(B7231&gt;=10,B7231&lt;=14),sel_ev_daily*sel_dayshare/5,IF(OR(B7231&gt;=22,B7231&lt;=5),sel_ev_daily*(1-sel_dayshare)/8,0))</f>
        <v/>
      </c>
    </row>
    <row r="7232">
      <c r="A7232" s="6" t="inlineStr">
        <is>
          <t>2013-04-28</t>
        </is>
      </c>
      <c r="B7232" s="6" t="n">
        <v>6</v>
      </c>
      <c r="C7232" s="6" t="n">
        <v>0.47453</v>
      </c>
      <c r="D7232" s="6" t="n">
        <v>0.00426</v>
      </c>
      <c r="E7232" s="6">
        <f>C7232*sel_scale</f>
        <v/>
      </c>
      <c r="F7232" s="6">
        <f>IF(AND(B7232&gt;=10,B7232&lt;=14),sel_ev_daily*sel_dayshare/5,IF(OR(B7232&gt;=22,B7232&lt;=5),sel_ev_daily*(1-sel_dayshare)/8,0))</f>
        <v/>
      </c>
    </row>
    <row r="7233">
      <c r="A7233" s="6" t="inlineStr">
        <is>
          <t>2013-04-28</t>
        </is>
      </c>
      <c r="B7233" s="6" t="n">
        <v>7</v>
      </c>
      <c r="C7233" s="6" t="n">
        <v>0.55064</v>
      </c>
      <c r="D7233" s="6" t="n">
        <v>0.09748999999999999</v>
      </c>
      <c r="E7233" s="6">
        <f>C7233*sel_scale</f>
        <v/>
      </c>
      <c r="F7233" s="6">
        <f>IF(AND(B7233&gt;=10,B7233&lt;=14),sel_ev_daily*sel_dayshare/5,IF(OR(B7233&gt;=22,B7233&lt;=5),sel_ev_daily*(1-sel_dayshare)/8,0))</f>
        <v/>
      </c>
    </row>
    <row r="7234">
      <c r="A7234" s="6" t="inlineStr">
        <is>
          <t>2013-04-28</t>
        </is>
      </c>
      <c r="B7234" s="6" t="n">
        <v>8</v>
      </c>
      <c r="C7234" s="6" t="n">
        <v>0.7265</v>
      </c>
      <c r="D7234" s="6" t="n">
        <v>0.28471</v>
      </c>
      <c r="E7234" s="6">
        <f>C7234*sel_scale</f>
        <v/>
      </c>
      <c r="F7234" s="6">
        <f>IF(AND(B7234&gt;=10,B7234&lt;=14),sel_ev_daily*sel_dayshare/5,IF(OR(B7234&gt;=22,B7234&lt;=5),sel_ev_daily*(1-sel_dayshare)/8,0))</f>
        <v/>
      </c>
    </row>
    <row r="7235">
      <c r="A7235" s="6" t="inlineStr">
        <is>
          <t>2013-04-28</t>
        </is>
      </c>
      <c r="B7235" s="6" t="n">
        <v>9</v>
      </c>
      <c r="C7235" s="6" t="n">
        <v>0.69517</v>
      </c>
      <c r="D7235" s="6" t="n">
        <v>0.45608</v>
      </c>
      <c r="E7235" s="6">
        <f>C7235*sel_scale</f>
        <v/>
      </c>
      <c r="F7235" s="6">
        <f>IF(AND(B7235&gt;=10,B7235&lt;=14),sel_ev_daily*sel_dayshare/5,IF(OR(B7235&gt;=22,B7235&lt;=5),sel_ev_daily*(1-sel_dayshare)/8,0))</f>
        <v/>
      </c>
    </row>
    <row r="7236">
      <c r="A7236" s="6" t="inlineStr">
        <is>
          <t>2013-04-28</t>
        </is>
      </c>
      <c r="B7236" s="6" t="n">
        <v>10</v>
      </c>
      <c r="C7236" s="6" t="n">
        <v>0.68048</v>
      </c>
      <c r="D7236" s="6" t="n">
        <v>0.55857</v>
      </c>
      <c r="E7236" s="6">
        <f>C7236*sel_scale</f>
        <v/>
      </c>
      <c r="F7236" s="6">
        <f>IF(AND(B7236&gt;=10,B7236&lt;=14),sel_ev_daily*sel_dayshare/5,IF(OR(B7236&gt;=22,B7236&lt;=5),sel_ev_daily*(1-sel_dayshare)/8,0))</f>
        <v/>
      </c>
    </row>
    <row r="7237">
      <c r="A7237" s="6" t="inlineStr">
        <is>
          <t>2013-04-28</t>
        </is>
      </c>
      <c r="B7237" s="6" t="n">
        <v>11</v>
      </c>
      <c r="C7237" s="6" t="n">
        <v>0.5904</v>
      </c>
      <c r="D7237" s="6" t="n">
        <v>0.60751</v>
      </c>
      <c r="E7237" s="6">
        <f>C7237*sel_scale</f>
        <v/>
      </c>
      <c r="F7237" s="6">
        <f>IF(AND(B7237&gt;=10,B7237&lt;=14),sel_ev_daily*sel_dayshare/5,IF(OR(B7237&gt;=22,B7237&lt;=5),sel_ev_daily*(1-sel_dayshare)/8,0))</f>
        <v/>
      </c>
    </row>
    <row r="7238">
      <c r="A7238" s="6" t="inlineStr">
        <is>
          <t>2013-04-28</t>
        </is>
      </c>
      <c r="B7238" s="6" t="n">
        <v>12</v>
      </c>
      <c r="C7238" s="6" t="n">
        <v>0.59432</v>
      </c>
      <c r="D7238" s="6" t="n">
        <v>0.60666</v>
      </c>
      <c r="E7238" s="6">
        <f>C7238*sel_scale</f>
        <v/>
      </c>
      <c r="F7238" s="6">
        <f>IF(AND(B7238&gt;=10,B7238&lt;=14),sel_ev_daily*sel_dayshare/5,IF(OR(B7238&gt;=22,B7238&lt;=5),sel_ev_daily*(1-sel_dayshare)/8,0))</f>
        <v/>
      </c>
    </row>
    <row r="7239">
      <c r="A7239" s="6" t="inlineStr">
        <is>
          <t>2013-04-28</t>
        </is>
      </c>
      <c r="B7239" s="6" t="n">
        <v>13</v>
      </c>
      <c r="C7239" s="6" t="n">
        <v>0.57514</v>
      </c>
      <c r="D7239" s="6" t="n">
        <v>0.54405</v>
      </c>
      <c r="E7239" s="6">
        <f>C7239*sel_scale</f>
        <v/>
      </c>
      <c r="F7239" s="6">
        <f>IF(AND(B7239&gt;=10,B7239&lt;=14),sel_ev_daily*sel_dayshare/5,IF(OR(B7239&gt;=22,B7239&lt;=5),sel_ev_daily*(1-sel_dayshare)/8,0))</f>
        <v/>
      </c>
    </row>
    <row r="7240">
      <c r="A7240" s="6" t="inlineStr">
        <is>
          <t>2013-04-28</t>
        </is>
      </c>
      <c r="B7240" s="6" t="n">
        <v>14</v>
      </c>
      <c r="C7240" s="6" t="n">
        <v>0.56267</v>
      </c>
      <c r="D7240" s="6" t="n">
        <v>0.41176</v>
      </c>
      <c r="E7240" s="6">
        <f>C7240*sel_scale</f>
        <v/>
      </c>
      <c r="F7240" s="6">
        <f>IF(AND(B7240&gt;=10,B7240&lt;=14),sel_ev_daily*sel_dayshare/5,IF(OR(B7240&gt;=22,B7240&lt;=5),sel_ev_daily*(1-sel_dayshare)/8,0))</f>
        <v/>
      </c>
    </row>
    <row r="7241">
      <c r="A7241" s="6" t="inlineStr">
        <is>
          <t>2013-04-28</t>
        </is>
      </c>
      <c r="B7241" s="6" t="n">
        <v>15</v>
      </c>
      <c r="C7241" s="6" t="n">
        <v>0.52528</v>
      </c>
      <c r="D7241" s="6" t="n">
        <v>0.21587</v>
      </c>
      <c r="E7241" s="6">
        <f>C7241*sel_scale</f>
        <v/>
      </c>
      <c r="F7241" s="6">
        <f>IF(AND(B7241&gt;=10,B7241&lt;=14),sel_ev_daily*sel_dayshare/5,IF(OR(B7241&gt;=22,B7241&lt;=5),sel_ev_daily*(1-sel_dayshare)/8,0))</f>
        <v/>
      </c>
    </row>
    <row r="7242">
      <c r="A7242" s="6" t="inlineStr">
        <is>
          <t>2013-04-28</t>
        </is>
      </c>
      <c r="B7242" s="6" t="n">
        <v>16</v>
      </c>
      <c r="C7242" s="6" t="n">
        <v>0.68665</v>
      </c>
      <c r="D7242" s="6" t="n">
        <v>0.04722</v>
      </c>
      <c r="E7242" s="6">
        <f>C7242*sel_scale</f>
        <v/>
      </c>
      <c r="F7242" s="6">
        <f>IF(AND(B7242&gt;=10,B7242&lt;=14),sel_ev_daily*sel_dayshare/5,IF(OR(B7242&gt;=22,B7242&lt;=5),sel_ev_daily*(1-sel_dayshare)/8,0))</f>
        <v/>
      </c>
    </row>
    <row r="7243">
      <c r="A7243" s="6" t="inlineStr">
        <is>
          <t>2013-04-28</t>
        </is>
      </c>
      <c r="B7243" s="6" t="n">
        <v>17</v>
      </c>
      <c r="C7243" s="6" t="n">
        <v>0.88171</v>
      </c>
      <c r="D7243" s="6" t="n">
        <v>0.00024</v>
      </c>
      <c r="E7243" s="6">
        <f>C7243*sel_scale</f>
        <v/>
      </c>
      <c r="F7243" s="6">
        <f>IF(AND(B7243&gt;=10,B7243&lt;=14),sel_ev_daily*sel_dayshare/5,IF(OR(B7243&gt;=22,B7243&lt;=5),sel_ev_daily*(1-sel_dayshare)/8,0))</f>
        <v/>
      </c>
    </row>
    <row r="7244">
      <c r="A7244" s="6" t="inlineStr">
        <is>
          <t>2013-04-28</t>
        </is>
      </c>
      <c r="B7244" s="6" t="n">
        <v>18</v>
      </c>
      <c r="C7244" s="6" t="n">
        <v>0.98721</v>
      </c>
      <c r="D7244" s="6" t="n">
        <v>6e-05</v>
      </c>
      <c r="E7244" s="6">
        <f>C7244*sel_scale</f>
        <v/>
      </c>
      <c r="F7244" s="6">
        <f>IF(AND(B7244&gt;=10,B7244&lt;=14),sel_ev_daily*sel_dayshare/5,IF(OR(B7244&gt;=22,B7244&lt;=5),sel_ev_daily*(1-sel_dayshare)/8,0))</f>
        <v/>
      </c>
    </row>
    <row r="7245">
      <c r="A7245" s="6" t="inlineStr">
        <is>
          <t>2013-04-28</t>
        </is>
      </c>
      <c r="B7245" s="6" t="n">
        <v>19</v>
      </c>
      <c r="C7245" s="6" t="n">
        <v>0.87071</v>
      </c>
      <c r="D7245" s="6" t="n">
        <v>5e-05</v>
      </c>
      <c r="E7245" s="6">
        <f>C7245*sel_scale</f>
        <v/>
      </c>
      <c r="F7245" s="6">
        <f>IF(AND(B7245&gt;=10,B7245&lt;=14),sel_ev_daily*sel_dayshare/5,IF(OR(B7245&gt;=22,B7245&lt;=5),sel_ev_daily*(1-sel_dayshare)/8,0))</f>
        <v/>
      </c>
    </row>
    <row r="7246">
      <c r="A7246" s="6" t="inlineStr">
        <is>
          <t>2013-04-28</t>
        </is>
      </c>
      <c r="B7246" s="6" t="n">
        <v>20</v>
      </c>
      <c r="C7246" s="6" t="n">
        <v>0.76797</v>
      </c>
      <c r="D7246" s="6" t="n">
        <v>0.00013</v>
      </c>
      <c r="E7246" s="6">
        <f>C7246*sel_scale</f>
        <v/>
      </c>
      <c r="F7246" s="6">
        <f>IF(AND(B7246&gt;=10,B7246&lt;=14),sel_ev_daily*sel_dayshare/5,IF(OR(B7246&gt;=22,B7246&lt;=5),sel_ev_daily*(1-sel_dayshare)/8,0))</f>
        <v/>
      </c>
    </row>
    <row r="7247">
      <c r="A7247" s="6" t="inlineStr">
        <is>
          <t>2013-04-28</t>
        </is>
      </c>
      <c r="B7247" s="6" t="n">
        <v>21</v>
      </c>
      <c r="C7247" s="6" t="n">
        <v>0.70668</v>
      </c>
      <c r="D7247" s="6" t="n">
        <v>5e-05</v>
      </c>
      <c r="E7247" s="6">
        <f>C7247*sel_scale</f>
        <v/>
      </c>
      <c r="F7247" s="6">
        <f>IF(AND(B7247&gt;=10,B7247&lt;=14),sel_ev_daily*sel_dayshare/5,IF(OR(B7247&gt;=22,B7247&lt;=5),sel_ev_daily*(1-sel_dayshare)/8,0))</f>
        <v/>
      </c>
    </row>
    <row r="7248">
      <c r="A7248" s="6" t="inlineStr">
        <is>
          <t>2013-04-28</t>
        </is>
      </c>
      <c r="B7248" s="6" t="n">
        <v>22</v>
      </c>
      <c r="C7248" s="6" t="n">
        <v>0.74857</v>
      </c>
      <c r="D7248" s="6" t="n">
        <v>0.00015</v>
      </c>
      <c r="E7248" s="6">
        <f>C7248*sel_scale</f>
        <v/>
      </c>
      <c r="F7248" s="6">
        <f>IF(AND(B7248&gt;=10,B7248&lt;=14),sel_ev_daily*sel_dayshare/5,IF(OR(B7248&gt;=22,B7248&lt;=5),sel_ev_daily*(1-sel_dayshare)/8,0))</f>
        <v/>
      </c>
    </row>
    <row r="7249">
      <c r="A7249" s="6" t="inlineStr">
        <is>
          <t>2013-04-28</t>
        </is>
      </c>
      <c r="B7249" s="6" t="n">
        <v>23</v>
      </c>
      <c r="C7249" s="6" t="n">
        <v>0.84592</v>
      </c>
      <c r="D7249" s="6" t="n">
        <v>0.0001</v>
      </c>
      <c r="E7249" s="6">
        <f>C7249*sel_scale</f>
        <v/>
      </c>
      <c r="F7249" s="6">
        <f>IF(AND(B7249&gt;=10,B7249&lt;=14),sel_ev_daily*sel_dayshare/5,IF(OR(B7249&gt;=22,B7249&lt;=5),sel_ev_daily*(1-sel_dayshare)/8,0))</f>
        <v/>
      </c>
    </row>
    <row r="7250">
      <c r="A7250" s="6" t="inlineStr">
        <is>
          <t>2013-04-29</t>
        </is>
      </c>
      <c r="B7250" s="6" t="n">
        <v>0</v>
      </c>
      <c r="C7250" s="6" t="n">
        <v>0.84321</v>
      </c>
      <c r="D7250" s="6" t="n">
        <v>0.00012</v>
      </c>
      <c r="E7250" s="6">
        <f>C7250*sel_scale</f>
        <v/>
      </c>
      <c r="F7250" s="6">
        <f>IF(AND(B7250&gt;=10,B7250&lt;=14),sel_ev_daily*sel_dayshare/5,IF(OR(B7250&gt;=22,B7250&lt;=5),sel_ev_daily*(1-sel_dayshare)/8,0))</f>
        <v/>
      </c>
    </row>
    <row r="7251">
      <c r="A7251" s="6" t="inlineStr">
        <is>
          <t>2013-04-29</t>
        </is>
      </c>
      <c r="B7251" s="6" t="n">
        <v>1</v>
      </c>
      <c r="C7251" s="6" t="n">
        <v>0.57634</v>
      </c>
      <c r="D7251" s="6" t="n">
        <v>0.00012</v>
      </c>
      <c r="E7251" s="6">
        <f>C7251*sel_scale</f>
        <v/>
      </c>
      <c r="F7251" s="6">
        <f>IF(AND(B7251&gt;=10,B7251&lt;=14),sel_ev_daily*sel_dayshare/5,IF(OR(B7251&gt;=22,B7251&lt;=5),sel_ev_daily*(1-sel_dayshare)/8,0))</f>
        <v/>
      </c>
    </row>
    <row r="7252">
      <c r="A7252" s="6" t="inlineStr">
        <is>
          <t>2013-04-29</t>
        </is>
      </c>
      <c r="B7252" s="6" t="n">
        <v>2</v>
      </c>
      <c r="C7252" s="6" t="n">
        <v>0.4186</v>
      </c>
      <c r="D7252" s="6" t="n">
        <v>5e-05</v>
      </c>
      <c r="E7252" s="6">
        <f>C7252*sel_scale</f>
        <v/>
      </c>
      <c r="F7252" s="6">
        <f>IF(AND(B7252&gt;=10,B7252&lt;=14),sel_ev_daily*sel_dayshare/5,IF(OR(B7252&gt;=22,B7252&lt;=5),sel_ev_daily*(1-sel_dayshare)/8,0))</f>
        <v/>
      </c>
    </row>
    <row r="7253">
      <c r="A7253" s="6" t="inlineStr">
        <is>
          <t>2013-04-29</t>
        </is>
      </c>
      <c r="B7253" s="6" t="n">
        <v>3</v>
      </c>
      <c r="C7253" s="6" t="n">
        <v>0.37469</v>
      </c>
      <c r="D7253" s="6" t="n">
        <v>8.000000000000001e-05</v>
      </c>
      <c r="E7253" s="6">
        <f>C7253*sel_scale</f>
        <v/>
      </c>
      <c r="F7253" s="6">
        <f>IF(AND(B7253&gt;=10,B7253&lt;=14),sel_ev_daily*sel_dayshare/5,IF(OR(B7253&gt;=22,B7253&lt;=5),sel_ev_daily*(1-sel_dayshare)/8,0))</f>
        <v/>
      </c>
    </row>
    <row r="7254">
      <c r="A7254" s="6" t="inlineStr">
        <is>
          <t>2013-04-29</t>
        </is>
      </c>
      <c r="B7254" s="6" t="n">
        <v>4</v>
      </c>
      <c r="C7254" s="6" t="n">
        <v>0.35803</v>
      </c>
      <c r="D7254" s="6" t="n">
        <v>8.000000000000001e-05</v>
      </c>
      <c r="E7254" s="6">
        <f>C7254*sel_scale</f>
        <v/>
      </c>
      <c r="F7254" s="6">
        <f>IF(AND(B7254&gt;=10,B7254&lt;=14),sel_ev_daily*sel_dayshare/5,IF(OR(B7254&gt;=22,B7254&lt;=5),sel_ev_daily*(1-sel_dayshare)/8,0))</f>
        <v/>
      </c>
    </row>
    <row r="7255">
      <c r="A7255" s="6" t="inlineStr">
        <is>
          <t>2013-04-29</t>
        </is>
      </c>
      <c r="B7255" s="6" t="n">
        <v>5</v>
      </c>
      <c r="C7255" s="6" t="n">
        <v>0.41692</v>
      </c>
      <c r="D7255" s="6" t="n">
        <v>8.000000000000001e-05</v>
      </c>
      <c r="E7255" s="6">
        <f>C7255*sel_scale</f>
        <v/>
      </c>
      <c r="F7255" s="6">
        <f>IF(AND(B7255&gt;=10,B7255&lt;=14),sel_ev_daily*sel_dayshare/5,IF(OR(B7255&gt;=22,B7255&lt;=5),sel_ev_daily*(1-sel_dayshare)/8,0))</f>
        <v/>
      </c>
    </row>
    <row r="7256">
      <c r="A7256" s="6" t="inlineStr">
        <is>
          <t>2013-04-29</t>
        </is>
      </c>
      <c r="B7256" s="6" t="n">
        <v>6</v>
      </c>
      <c r="C7256" s="6" t="n">
        <v>0.5975</v>
      </c>
      <c r="D7256" s="6" t="n">
        <v>0.00371</v>
      </c>
      <c r="E7256" s="6">
        <f>C7256*sel_scale</f>
        <v/>
      </c>
      <c r="F7256" s="6">
        <f>IF(AND(B7256&gt;=10,B7256&lt;=14),sel_ev_daily*sel_dayshare/5,IF(OR(B7256&gt;=22,B7256&lt;=5),sel_ev_daily*(1-sel_dayshare)/8,0))</f>
        <v/>
      </c>
    </row>
    <row r="7257">
      <c r="A7257" s="6" t="inlineStr">
        <is>
          <t>2013-04-29</t>
        </is>
      </c>
      <c r="B7257" s="6" t="n">
        <v>7</v>
      </c>
      <c r="C7257" s="6" t="n">
        <v>0.63954</v>
      </c>
      <c r="D7257" s="6" t="n">
        <v>0.09285</v>
      </c>
      <c r="E7257" s="6">
        <f>C7257*sel_scale</f>
        <v/>
      </c>
      <c r="F7257" s="6">
        <f>IF(AND(B7257&gt;=10,B7257&lt;=14),sel_ev_daily*sel_dayshare/5,IF(OR(B7257&gt;=22,B7257&lt;=5),sel_ev_daily*(1-sel_dayshare)/8,0))</f>
        <v/>
      </c>
    </row>
    <row r="7258">
      <c r="A7258" s="6" t="inlineStr">
        <is>
          <t>2013-04-29</t>
        </is>
      </c>
      <c r="B7258" s="6" t="n">
        <v>8</v>
      </c>
      <c r="C7258" s="6" t="n">
        <v>0.63742</v>
      </c>
      <c r="D7258" s="6" t="n">
        <v>0.27309</v>
      </c>
      <c r="E7258" s="6">
        <f>C7258*sel_scale</f>
        <v/>
      </c>
      <c r="F7258" s="6">
        <f>IF(AND(B7258&gt;=10,B7258&lt;=14),sel_ev_daily*sel_dayshare/5,IF(OR(B7258&gt;=22,B7258&lt;=5),sel_ev_daily*(1-sel_dayshare)/8,0))</f>
        <v/>
      </c>
    </row>
    <row r="7259">
      <c r="A7259" s="6" t="inlineStr">
        <is>
          <t>2013-04-29</t>
        </is>
      </c>
      <c r="B7259" s="6" t="n">
        <v>9</v>
      </c>
      <c r="C7259" s="6" t="n">
        <v>0.55438</v>
      </c>
      <c r="D7259" s="6" t="n">
        <v>0.43741</v>
      </c>
      <c r="E7259" s="6">
        <f>C7259*sel_scale</f>
        <v/>
      </c>
      <c r="F7259" s="6">
        <f>IF(AND(B7259&gt;=10,B7259&lt;=14),sel_ev_daily*sel_dayshare/5,IF(OR(B7259&gt;=22,B7259&lt;=5),sel_ev_daily*(1-sel_dayshare)/8,0))</f>
        <v/>
      </c>
    </row>
    <row r="7260">
      <c r="A7260" s="6" t="inlineStr">
        <is>
          <t>2013-04-29</t>
        </is>
      </c>
      <c r="B7260" s="6" t="n">
        <v>10</v>
      </c>
      <c r="C7260" s="6" t="n">
        <v>0.52328</v>
      </c>
      <c r="D7260" s="6" t="n">
        <v>0.52238</v>
      </c>
      <c r="E7260" s="6">
        <f>C7260*sel_scale</f>
        <v/>
      </c>
      <c r="F7260" s="6">
        <f>IF(AND(B7260&gt;=10,B7260&lt;=14),sel_ev_daily*sel_dayshare/5,IF(OR(B7260&gt;=22,B7260&lt;=5),sel_ev_daily*(1-sel_dayshare)/8,0))</f>
        <v/>
      </c>
    </row>
    <row r="7261">
      <c r="A7261" s="6" t="inlineStr">
        <is>
          <t>2013-04-29</t>
        </is>
      </c>
      <c r="B7261" s="6" t="n">
        <v>11</v>
      </c>
      <c r="C7261" s="6" t="n">
        <v>0.4797</v>
      </c>
      <c r="D7261" s="6" t="n">
        <v>0.57857</v>
      </c>
      <c r="E7261" s="6">
        <f>C7261*sel_scale</f>
        <v/>
      </c>
      <c r="F7261" s="6">
        <f>IF(AND(B7261&gt;=10,B7261&lt;=14),sel_ev_daily*sel_dayshare/5,IF(OR(B7261&gt;=22,B7261&lt;=5),sel_ev_daily*(1-sel_dayshare)/8,0))</f>
        <v/>
      </c>
    </row>
    <row r="7262">
      <c r="A7262" s="6" t="inlineStr">
        <is>
          <t>2013-04-29</t>
        </is>
      </c>
      <c r="B7262" s="6" t="n">
        <v>12</v>
      </c>
      <c r="C7262" s="6" t="n">
        <v>0.51224</v>
      </c>
      <c r="D7262" s="6" t="n">
        <v>0.58302</v>
      </c>
      <c r="E7262" s="6">
        <f>C7262*sel_scale</f>
        <v/>
      </c>
      <c r="F7262" s="6">
        <f>IF(AND(B7262&gt;=10,B7262&lt;=14),sel_ev_daily*sel_dayshare/5,IF(OR(B7262&gt;=22,B7262&lt;=5),sel_ev_daily*(1-sel_dayshare)/8,0))</f>
        <v/>
      </c>
    </row>
    <row r="7263">
      <c r="A7263" s="6" t="inlineStr">
        <is>
          <t>2013-04-29</t>
        </is>
      </c>
      <c r="B7263" s="6" t="n">
        <v>13</v>
      </c>
      <c r="C7263" s="6" t="n">
        <v>0.51601</v>
      </c>
      <c r="D7263" s="6" t="n">
        <v>0.52415</v>
      </c>
      <c r="E7263" s="6">
        <f>C7263*sel_scale</f>
        <v/>
      </c>
      <c r="F7263" s="6">
        <f>IF(AND(B7263&gt;=10,B7263&lt;=14),sel_ev_daily*sel_dayshare/5,IF(OR(B7263&gt;=22,B7263&lt;=5),sel_ev_daily*(1-sel_dayshare)/8,0))</f>
        <v/>
      </c>
    </row>
    <row r="7264">
      <c r="A7264" s="6" t="inlineStr">
        <is>
          <t>2013-04-29</t>
        </is>
      </c>
      <c r="B7264" s="6" t="n">
        <v>14</v>
      </c>
      <c r="C7264" s="6" t="n">
        <v>0.4996</v>
      </c>
      <c r="D7264" s="6" t="n">
        <v>0.39182</v>
      </c>
      <c r="E7264" s="6">
        <f>C7264*sel_scale</f>
        <v/>
      </c>
      <c r="F7264" s="6">
        <f>IF(AND(B7264&gt;=10,B7264&lt;=14),sel_ev_daily*sel_dayshare/5,IF(OR(B7264&gt;=22,B7264&lt;=5),sel_ev_daily*(1-sel_dayshare)/8,0))</f>
        <v/>
      </c>
    </row>
    <row r="7265">
      <c r="A7265" s="6" t="inlineStr">
        <is>
          <t>2013-04-29</t>
        </is>
      </c>
      <c r="B7265" s="6" t="n">
        <v>15</v>
      </c>
      <c r="C7265" s="6" t="n">
        <v>0.50739</v>
      </c>
      <c r="D7265" s="6" t="n">
        <v>0.19656</v>
      </c>
      <c r="E7265" s="6">
        <f>C7265*sel_scale</f>
        <v/>
      </c>
      <c r="F7265" s="6">
        <f>IF(AND(B7265&gt;=10,B7265&lt;=14),sel_ev_daily*sel_dayshare/5,IF(OR(B7265&gt;=22,B7265&lt;=5),sel_ev_daily*(1-sel_dayshare)/8,0))</f>
        <v/>
      </c>
    </row>
    <row r="7266">
      <c r="A7266" s="6" t="inlineStr">
        <is>
          <t>2013-04-29</t>
        </is>
      </c>
      <c r="B7266" s="6" t="n">
        <v>16</v>
      </c>
      <c r="C7266" s="6" t="n">
        <v>0.59735</v>
      </c>
      <c r="D7266" s="6" t="n">
        <v>0.03981</v>
      </c>
      <c r="E7266" s="6">
        <f>C7266*sel_scale</f>
        <v/>
      </c>
      <c r="F7266" s="6">
        <f>IF(AND(B7266&gt;=10,B7266&lt;=14),sel_ev_daily*sel_dayshare/5,IF(OR(B7266&gt;=22,B7266&lt;=5),sel_ev_daily*(1-sel_dayshare)/8,0))</f>
        <v/>
      </c>
    </row>
    <row r="7267">
      <c r="A7267" s="6" t="inlineStr">
        <is>
          <t>2013-04-29</t>
        </is>
      </c>
      <c r="B7267" s="6" t="n">
        <v>17</v>
      </c>
      <c r="C7267" s="6" t="n">
        <v>0.8773</v>
      </c>
      <c r="D7267" s="6" t="n">
        <v>0.00017</v>
      </c>
      <c r="E7267" s="6">
        <f>C7267*sel_scale</f>
        <v/>
      </c>
      <c r="F7267" s="6">
        <f>IF(AND(B7267&gt;=10,B7267&lt;=14),sel_ev_daily*sel_dayshare/5,IF(OR(B7267&gt;=22,B7267&lt;=5),sel_ev_daily*(1-sel_dayshare)/8,0))</f>
        <v/>
      </c>
    </row>
    <row r="7268">
      <c r="A7268" s="6" t="inlineStr">
        <is>
          <t>2013-04-29</t>
        </is>
      </c>
      <c r="B7268" s="6" t="n">
        <v>18</v>
      </c>
      <c r="C7268" s="6" t="n">
        <v>0.97119</v>
      </c>
      <c r="D7268" s="6" t="n">
        <v>0.00011</v>
      </c>
      <c r="E7268" s="6">
        <f>C7268*sel_scale</f>
        <v/>
      </c>
      <c r="F7268" s="6">
        <f>IF(AND(B7268&gt;=10,B7268&lt;=14),sel_ev_daily*sel_dayshare/5,IF(OR(B7268&gt;=22,B7268&lt;=5),sel_ev_daily*(1-sel_dayshare)/8,0))</f>
        <v/>
      </c>
    </row>
    <row r="7269">
      <c r="A7269" s="6" t="inlineStr">
        <is>
          <t>2013-04-29</t>
        </is>
      </c>
      <c r="B7269" s="6" t="n">
        <v>19</v>
      </c>
      <c r="C7269" s="6" t="n">
        <v>0.89836</v>
      </c>
      <c r="D7269" s="6" t="n">
        <v>0.0001</v>
      </c>
      <c r="E7269" s="6">
        <f>C7269*sel_scale</f>
        <v/>
      </c>
      <c r="F7269" s="6">
        <f>IF(AND(B7269&gt;=10,B7269&lt;=14),sel_ev_daily*sel_dayshare/5,IF(OR(B7269&gt;=22,B7269&lt;=5),sel_ev_daily*(1-sel_dayshare)/8,0))</f>
        <v/>
      </c>
    </row>
    <row r="7270">
      <c r="A7270" s="6" t="inlineStr">
        <is>
          <t>2013-04-29</t>
        </is>
      </c>
      <c r="B7270" s="6" t="n">
        <v>20</v>
      </c>
      <c r="C7270" s="6" t="n">
        <v>0.74707</v>
      </c>
      <c r="D7270" s="6" t="n">
        <v>9.000000000000001e-05</v>
      </c>
      <c r="E7270" s="6">
        <f>C7270*sel_scale</f>
        <v/>
      </c>
      <c r="F7270" s="6">
        <f>IF(AND(B7270&gt;=10,B7270&lt;=14),sel_ev_daily*sel_dayshare/5,IF(OR(B7270&gt;=22,B7270&lt;=5),sel_ev_daily*(1-sel_dayshare)/8,0))</f>
        <v/>
      </c>
    </row>
    <row r="7271">
      <c r="A7271" s="6" t="inlineStr">
        <is>
          <t>2013-04-29</t>
        </is>
      </c>
      <c r="B7271" s="6" t="n">
        <v>21</v>
      </c>
      <c r="C7271" s="6" t="n">
        <v>0.71131</v>
      </c>
      <c r="D7271" s="6" t="n">
        <v>6.999999999999999e-05</v>
      </c>
      <c r="E7271" s="6">
        <f>C7271*sel_scale</f>
        <v/>
      </c>
      <c r="F7271" s="6">
        <f>IF(AND(B7271&gt;=10,B7271&lt;=14),sel_ev_daily*sel_dayshare/5,IF(OR(B7271&gt;=22,B7271&lt;=5),sel_ev_daily*(1-sel_dayshare)/8,0))</f>
        <v/>
      </c>
    </row>
    <row r="7272">
      <c r="A7272" s="6" t="inlineStr">
        <is>
          <t>2013-04-29</t>
        </is>
      </c>
      <c r="B7272" s="6" t="n">
        <v>22</v>
      </c>
      <c r="C7272" s="6" t="n">
        <v>0.73432</v>
      </c>
      <c r="D7272" s="6" t="n">
        <v>0.0001</v>
      </c>
      <c r="E7272" s="6">
        <f>C7272*sel_scale</f>
        <v/>
      </c>
      <c r="F7272" s="6">
        <f>IF(AND(B7272&gt;=10,B7272&lt;=14),sel_ev_daily*sel_dayshare/5,IF(OR(B7272&gt;=22,B7272&lt;=5),sel_ev_daily*(1-sel_dayshare)/8,0))</f>
        <v/>
      </c>
    </row>
    <row r="7273">
      <c r="A7273" s="6" t="inlineStr">
        <is>
          <t>2013-04-29</t>
        </is>
      </c>
      <c r="B7273" s="6" t="n">
        <v>23</v>
      </c>
      <c r="C7273" s="6" t="n">
        <v>0.85585</v>
      </c>
      <c r="D7273" s="6" t="n">
        <v>0.00011</v>
      </c>
      <c r="E7273" s="6">
        <f>C7273*sel_scale</f>
        <v/>
      </c>
      <c r="F7273" s="6">
        <f>IF(AND(B7273&gt;=10,B7273&lt;=14),sel_ev_daily*sel_dayshare/5,IF(OR(B7273&gt;=22,B7273&lt;=5),sel_ev_daily*(1-sel_dayshare)/8,0))</f>
        <v/>
      </c>
    </row>
    <row r="7274">
      <c r="A7274" s="6" t="inlineStr">
        <is>
          <t>2013-04-30</t>
        </is>
      </c>
      <c r="B7274" s="6" t="n">
        <v>0</v>
      </c>
      <c r="C7274" s="6" t="n">
        <v>0.91443</v>
      </c>
      <c r="D7274" s="6" t="n">
        <v>9.000000000000001e-05</v>
      </c>
      <c r="E7274" s="6">
        <f>C7274*sel_scale</f>
        <v/>
      </c>
      <c r="F7274" s="6">
        <f>IF(AND(B7274&gt;=10,B7274&lt;=14),sel_ev_daily*sel_dayshare/5,IF(OR(B7274&gt;=22,B7274&lt;=5),sel_ev_daily*(1-sel_dayshare)/8,0))</f>
        <v/>
      </c>
    </row>
    <row r="7275">
      <c r="A7275" s="6" t="inlineStr">
        <is>
          <t>2013-04-30</t>
        </is>
      </c>
      <c r="B7275" s="6" t="n">
        <v>1</v>
      </c>
      <c r="C7275" s="6" t="n">
        <v>0.58422</v>
      </c>
      <c r="D7275" s="6" t="n">
        <v>5e-05</v>
      </c>
      <c r="E7275" s="6">
        <f>C7275*sel_scale</f>
        <v/>
      </c>
      <c r="F7275" s="6">
        <f>IF(AND(B7275&gt;=10,B7275&lt;=14),sel_ev_daily*sel_dayshare/5,IF(OR(B7275&gt;=22,B7275&lt;=5),sel_ev_daily*(1-sel_dayshare)/8,0))</f>
        <v/>
      </c>
    </row>
    <row r="7276">
      <c r="A7276" s="6" t="inlineStr">
        <is>
          <t>2013-04-30</t>
        </is>
      </c>
      <c r="B7276" s="6" t="n">
        <v>2</v>
      </c>
      <c r="C7276" s="6" t="n">
        <v>0.42805</v>
      </c>
      <c r="D7276" s="6" t="n">
        <v>5e-05</v>
      </c>
      <c r="E7276" s="6">
        <f>C7276*sel_scale</f>
        <v/>
      </c>
      <c r="F7276" s="6">
        <f>IF(AND(B7276&gt;=10,B7276&lt;=14),sel_ev_daily*sel_dayshare/5,IF(OR(B7276&gt;=22,B7276&lt;=5),sel_ev_daily*(1-sel_dayshare)/8,0))</f>
        <v/>
      </c>
    </row>
    <row r="7277">
      <c r="A7277" s="6" t="inlineStr">
        <is>
          <t>2013-04-30</t>
        </is>
      </c>
      <c r="B7277" s="6" t="n">
        <v>3</v>
      </c>
      <c r="C7277" s="6" t="n">
        <v>0.35061</v>
      </c>
      <c r="D7277" s="6" t="n">
        <v>8.000000000000001e-05</v>
      </c>
      <c r="E7277" s="6">
        <f>C7277*sel_scale</f>
        <v/>
      </c>
      <c r="F7277" s="6">
        <f>IF(AND(B7277&gt;=10,B7277&lt;=14),sel_ev_daily*sel_dayshare/5,IF(OR(B7277&gt;=22,B7277&lt;=5),sel_ev_daily*(1-sel_dayshare)/8,0))</f>
        <v/>
      </c>
    </row>
    <row r="7278">
      <c r="A7278" s="6" t="inlineStr">
        <is>
          <t>2013-04-30</t>
        </is>
      </c>
      <c r="B7278" s="6" t="n">
        <v>4</v>
      </c>
      <c r="C7278" s="6" t="n">
        <v>0.36963</v>
      </c>
      <c r="D7278" s="6" t="n">
        <v>9.000000000000001e-05</v>
      </c>
      <c r="E7278" s="6">
        <f>C7278*sel_scale</f>
        <v/>
      </c>
      <c r="F7278" s="6">
        <f>IF(AND(B7278&gt;=10,B7278&lt;=14),sel_ev_daily*sel_dayshare/5,IF(OR(B7278&gt;=22,B7278&lt;=5),sel_ev_daily*(1-sel_dayshare)/8,0))</f>
        <v/>
      </c>
    </row>
    <row r="7279">
      <c r="A7279" s="6" t="inlineStr">
        <is>
          <t>2013-04-30</t>
        </is>
      </c>
      <c r="B7279" s="6" t="n">
        <v>5</v>
      </c>
      <c r="C7279" s="6" t="n">
        <v>0.42087</v>
      </c>
      <c r="D7279" s="6" t="n">
        <v>3e-05</v>
      </c>
      <c r="E7279" s="6">
        <f>C7279*sel_scale</f>
        <v/>
      </c>
      <c r="F7279" s="6">
        <f>IF(AND(B7279&gt;=10,B7279&lt;=14),sel_ev_daily*sel_dayshare/5,IF(OR(B7279&gt;=22,B7279&lt;=5),sel_ev_daily*(1-sel_dayshare)/8,0))</f>
        <v/>
      </c>
    </row>
    <row r="7280">
      <c r="A7280" s="6" t="inlineStr">
        <is>
          <t>2013-04-30</t>
        </is>
      </c>
      <c r="B7280" s="6" t="n">
        <v>6</v>
      </c>
      <c r="C7280" s="6" t="n">
        <v>0.56631</v>
      </c>
      <c r="D7280" s="6" t="n">
        <v>0.00129</v>
      </c>
      <c r="E7280" s="6">
        <f>C7280*sel_scale</f>
        <v/>
      </c>
      <c r="F7280" s="6">
        <f>IF(AND(B7280&gt;=10,B7280&lt;=14),sel_ev_daily*sel_dayshare/5,IF(OR(B7280&gt;=22,B7280&lt;=5),sel_ev_daily*(1-sel_dayshare)/8,0))</f>
        <v/>
      </c>
    </row>
    <row r="7281">
      <c r="A7281" s="6" t="inlineStr">
        <is>
          <t>2013-04-30</t>
        </is>
      </c>
      <c r="B7281" s="6" t="n">
        <v>7</v>
      </c>
      <c r="C7281" s="6" t="n">
        <v>0.64455</v>
      </c>
      <c r="D7281" s="6" t="n">
        <v>0.02112</v>
      </c>
      <c r="E7281" s="6">
        <f>C7281*sel_scale</f>
        <v/>
      </c>
      <c r="F7281" s="6">
        <f>IF(AND(B7281&gt;=10,B7281&lt;=14),sel_ev_daily*sel_dayshare/5,IF(OR(B7281&gt;=22,B7281&lt;=5),sel_ev_daily*(1-sel_dayshare)/8,0))</f>
        <v/>
      </c>
    </row>
    <row r="7282">
      <c r="A7282" s="6" t="inlineStr">
        <is>
          <t>2013-04-30</t>
        </is>
      </c>
      <c r="B7282" s="6" t="n">
        <v>8</v>
      </c>
      <c r="C7282" s="6" t="n">
        <v>0.5763</v>
      </c>
      <c r="D7282" s="6" t="n">
        <v>0.08411</v>
      </c>
      <c r="E7282" s="6">
        <f>C7282*sel_scale</f>
        <v/>
      </c>
      <c r="F7282" s="6">
        <f>IF(AND(B7282&gt;=10,B7282&lt;=14),sel_ev_daily*sel_dayshare/5,IF(OR(B7282&gt;=22,B7282&lt;=5),sel_ev_daily*(1-sel_dayshare)/8,0))</f>
        <v/>
      </c>
    </row>
    <row r="7283">
      <c r="A7283" s="6" t="inlineStr">
        <is>
          <t>2013-04-30</t>
        </is>
      </c>
      <c r="B7283" s="6" t="n">
        <v>9</v>
      </c>
      <c r="C7283" s="6" t="n">
        <v>0.57129</v>
      </c>
      <c r="D7283" s="6" t="n">
        <v>0.17181</v>
      </c>
      <c r="E7283" s="6">
        <f>C7283*sel_scale</f>
        <v/>
      </c>
      <c r="F7283" s="6">
        <f>IF(AND(B7283&gt;=10,B7283&lt;=14),sel_ev_daily*sel_dayshare/5,IF(OR(B7283&gt;=22,B7283&lt;=5),sel_ev_daily*(1-sel_dayshare)/8,0))</f>
        <v/>
      </c>
    </row>
    <row r="7284">
      <c r="A7284" s="6" t="inlineStr">
        <is>
          <t>2013-04-30</t>
        </is>
      </c>
      <c r="B7284" s="6" t="n">
        <v>10</v>
      </c>
      <c r="C7284" s="6" t="n">
        <v>0.51581</v>
      </c>
      <c r="D7284" s="6" t="n">
        <v>0.28669</v>
      </c>
      <c r="E7284" s="6">
        <f>C7284*sel_scale</f>
        <v/>
      </c>
      <c r="F7284" s="6">
        <f>IF(AND(B7284&gt;=10,B7284&lt;=14),sel_ev_daily*sel_dayshare/5,IF(OR(B7284&gt;=22,B7284&lt;=5),sel_ev_daily*(1-sel_dayshare)/8,0))</f>
        <v/>
      </c>
    </row>
    <row r="7285">
      <c r="A7285" s="6" t="inlineStr">
        <is>
          <t>2013-04-30</t>
        </is>
      </c>
      <c r="B7285" s="6" t="n">
        <v>11</v>
      </c>
      <c r="C7285" s="6" t="n">
        <v>0.50057</v>
      </c>
      <c r="D7285" s="6" t="n">
        <v>0.39385</v>
      </c>
      <c r="E7285" s="6">
        <f>C7285*sel_scale</f>
        <v/>
      </c>
      <c r="F7285" s="6">
        <f>IF(AND(B7285&gt;=10,B7285&lt;=14),sel_ev_daily*sel_dayshare/5,IF(OR(B7285&gt;=22,B7285&lt;=5),sel_ev_daily*(1-sel_dayshare)/8,0))</f>
        <v/>
      </c>
    </row>
    <row r="7286">
      <c r="A7286" s="6" t="inlineStr">
        <is>
          <t>2013-04-30</t>
        </is>
      </c>
      <c r="B7286" s="6" t="n">
        <v>12</v>
      </c>
      <c r="C7286" s="6" t="n">
        <v>0.5204299999999999</v>
      </c>
      <c r="D7286" s="6" t="n">
        <v>0.46689</v>
      </c>
      <c r="E7286" s="6">
        <f>C7286*sel_scale</f>
        <v/>
      </c>
      <c r="F7286" s="6">
        <f>IF(AND(B7286&gt;=10,B7286&lt;=14),sel_ev_daily*sel_dayshare/5,IF(OR(B7286&gt;=22,B7286&lt;=5),sel_ev_daily*(1-sel_dayshare)/8,0))</f>
        <v/>
      </c>
    </row>
    <row r="7287">
      <c r="A7287" s="6" t="inlineStr">
        <is>
          <t>2013-04-30</t>
        </is>
      </c>
      <c r="B7287" s="6" t="n">
        <v>13</v>
      </c>
      <c r="C7287" s="6" t="n">
        <v>0.513</v>
      </c>
      <c r="D7287" s="6" t="n">
        <v>0.40178</v>
      </c>
      <c r="E7287" s="6">
        <f>C7287*sel_scale</f>
        <v/>
      </c>
      <c r="F7287" s="6">
        <f>IF(AND(B7287&gt;=10,B7287&lt;=14),sel_ev_daily*sel_dayshare/5,IF(OR(B7287&gt;=22,B7287&lt;=5),sel_ev_daily*(1-sel_dayshare)/8,0))</f>
        <v/>
      </c>
    </row>
    <row r="7288">
      <c r="A7288" s="6" t="inlineStr">
        <is>
          <t>2013-04-30</t>
        </is>
      </c>
      <c r="B7288" s="6" t="n">
        <v>14</v>
      </c>
      <c r="C7288" s="6" t="n">
        <v>0.46669</v>
      </c>
      <c r="D7288" s="6" t="n">
        <v>0.31239</v>
      </c>
      <c r="E7288" s="6">
        <f>C7288*sel_scale</f>
        <v/>
      </c>
      <c r="F7288" s="6">
        <f>IF(AND(B7288&gt;=10,B7288&lt;=14),sel_ev_daily*sel_dayshare/5,IF(OR(B7288&gt;=22,B7288&lt;=5),sel_ev_daily*(1-sel_dayshare)/8,0))</f>
        <v/>
      </c>
    </row>
    <row r="7289">
      <c r="A7289" s="6" t="inlineStr">
        <is>
          <t>2013-04-30</t>
        </is>
      </c>
      <c r="B7289" s="6" t="n">
        <v>15</v>
      </c>
      <c r="C7289" s="6" t="n">
        <v>0.4727</v>
      </c>
      <c r="D7289" s="6" t="n">
        <v>0.17966</v>
      </c>
      <c r="E7289" s="6">
        <f>C7289*sel_scale</f>
        <v/>
      </c>
      <c r="F7289" s="6">
        <f>IF(AND(B7289&gt;=10,B7289&lt;=14),sel_ev_daily*sel_dayshare/5,IF(OR(B7289&gt;=22,B7289&lt;=5),sel_ev_daily*(1-sel_dayshare)/8,0))</f>
        <v/>
      </c>
    </row>
    <row r="7290">
      <c r="A7290" s="6" t="inlineStr">
        <is>
          <t>2013-04-30</t>
        </is>
      </c>
      <c r="B7290" s="6" t="n">
        <v>16</v>
      </c>
      <c r="C7290" s="6" t="n">
        <v>0.60488</v>
      </c>
      <c r="D7290" s="6" t="n">
        <v>0.04404</v>
      </c>
      <c r="E7290" s="6">
        <f>C7290*sel_scale</f>
        <v/>
      </c>
      <c r="F7290" s="6">
        <f>IF(AND(B7290&gt;=10,B7290&lt;=14),sel_ev_daily*sel_dayshare/5,IF(OR(B7290&gt;=22,B7290&lt;=5),sel_ev_daily*(1-sel_dayshare)/8,0))</f>
        <v/>
      </c>
    </row>
    <row r="7291">
      <c r="A7291" s="6" t="inlineStr">
        <is>
          <t>2013-04-30</t>
        </is>
      </c>
      <c r="B7291" s="6" t="n">
        <v>17</v>
      </c>
      <c r="C7291" s="6" t="n">
        <v>0.82901</v>
      </c>
      <c r="D7291" s="6" t="n">
        <v>0.00011</v>
      </c>
      <c r="E7291" s="6">
        <f>C7291*sel_scale</f>
        <v/>
      </c>
      <c r="F7291" s="6">
        <f>IF(AND(B7291&gt;=10,B7291&lt;=14),sel_ev_daily*sel_dayshare/5,IF(OR(B7291&gt;=22,B7291&lt;=5),sel_ev_daily*(1-sel_dayshare)/8,0))</f>
        <v/>
      </c>
    </row>
    <row r="7292">
      <c r="A7292" s="6" t="inlineStr">
        <is>
          <t>2013-04-30</t>
        </is>
      </c>
      <c r="B7292" s="6" t="n">
        <v>18</v>
      </c>
      <c r="C7292" s="6" t="n">
        <v>0.91916</v>
      </c>
      <c r="D7292" s="6" t="n">
        <v>0.0001</v>
      </c>
      <c r="E7292" s="6">
        <f>C7292*sel_scale</f>
        <v/>
      </c>
      <c r="F7292" s="6">
        <f>IF(AND(B7292&gt;=10,B7292&lt;=14),sel_ev_daily*sel_dayshare/5,IF(OR(B7292&gt;=22,B7292&lt;=5),sel_ev_daily*(1-sel_dayshare)/8,0))</f>
        <v/>
      </c>
    </row>
    <row r="7293">
      <c r="A7293" s="6" t="inlineStr">
        <is>
          <t>2013-04-30</t>
        </is>
      </c>
      <c r="B7293" s="6" t="n">
        <v>19</v>
      </c>
      <c r="C7293" s="6" t="n">
        <v>0.84073</v>
      </c>
      <c r="D7293" s="6" t="n">
        <v>0.00014</v>
      </c>
      <c r="E7293" s="6">
        <f>C7293*sel_scale</f>
        <v/>
      </c>
      <c r="F7293" s="6">
        <f>IF(AND(B7293&gt;=10,B7293&lt;=14),sel_ev_daily*sel_dayshare/5,IF(OR(B7293&gt;=22,B7293&lt;=5),sel_ev_daily*(1-sel_dayshare)/8,0))</f>
        <v/>
      </c>
    </row>
    <row r="7294">
      <c r="A7294" s="6" t="inlineStr">
        <is>
          <t>2013-04-30</t>
        </is>
      </c>
      <c r="B7294" s="6" t="n">
        <v>20</v>
      </c>
      <c r="C7294" s="6" t="n">
        <v>0.80141</v>
      </c>
      <c r="D7294" s="6" t="n">
        <v>8.000000000000001e-05</v>
      </c>
      <c r="E7294" s="6">
        <f>C7294*sel_scale</f>
        <v/>
      </c>
      <c r="F7294" s="6">
        <f>IF(AND(B7294&gt;=10,B7294&lt;=14),sel_ev_daily*sel_dayshare/5,IF(OR(B7294&gt;=22,B7294&lt;=5),sel_ev_daily*(1-sel_dayshare)/8,0))</f>
        <v/>
      </c>
    </row>
    <row r="7295">
      <c r="A7295" s="6" t="inlineStr">
        <is>
          <t>2013-04-30</t>
        </is>
      </c>
      <c r="B7295" s="6" t="n">
        <v>21</v>
      </c>
      <c r="C7295" s="6" t="n">
        <v>0.76359</v>
      </c>
      <c r="D7295" s="6" t="n">
        <v>9.000000000000001e-05</v>
      </c>
      <c r="E7295" s="6">
        <f>C7295*sel_scale</f>
        <v/>
      </c>
      <c r="F7295" s="6">
        <f>IF(AND(B7295&gt;=10,B7295&lt;=14),sel_ev_daily*sel_dayshare/5,IF(OR(B7295&gt;=22,B7295&lt;=5),sel_ev_daily*(1-sel_dayshare)/8,0))</f>
        <v/>
      </c>
    </row>
    <row r="7296">
      <c r="A7296" s="6" t="inlineStr">
        <is>
          <t>2013-04-30</t>
        </is>
      </c>
      <c r="B7296" s="6" t="n">
        <v>22</v>
      </c>
      <c r="C7296" s="6" t="n">
        <v>0.77282</v>
      </c>
      <c r="D7296" s="6" t="n">
        <v>0.00011</v>
      </c>
      <c r="E7296" s="6">
        <f>C7296*sel_scale</f>
        <v/>
      </c>
      <c r="F7296" s="6">
        <f>IF(AND(B7296&gt;=10,B7296&lt;=14),sel_ev_daily*sel_dayshare/5,IF(OR(B7296&gt;=22,B7296&lt;=5),sel_ev_daily*(1-sel_dayshare)/8,0))</f>
        <v/>
      </c>
    </row>
    <row r="7297">
      <c r="A7297" s="6" t="inlineStr">
        <is>
          <t>2013-04-30</t>
        </is>
      </c>
      <c r="B7297" s="6" t="n">
        <v>23</v>
      </c>
      <c r="C7297" s="6" t="n">
        <v>0.90535</v>
      </c>
      <c r="D7297" s="6" t="n">
        <v>4e-05</v>
      </c>
      <c r="E7297" s="6">
        <f>C7297*sel_scale</f>
        <v/>
      </c>
      <c r="F7297" s="6">
        <f>IF(AND(B7297&gt;=10,B7297&lt;=14),sel_ev_daily*sel_dayshare/5,IF(OR(B7297&gt;=22,B7297&lt;=5),sel_ev_daily*(1-sel_dayshare)/8,0))</f>
        <v/>
      </c>
    </row>
    <row r="7298">
      <c r="A7298" s="6" t="inlineStr">
        <is>
          <t>2013-05-01</t>
        </is>
      </c>
      <c r="B7298" s="6" t="n">
        <v>0</v>
      </c>
      <c r="C7298" s="6" t="n">
        <v>0.9316</v>
      </c>
      <c r="D7298" s="6" t="n">
        <v>0.00011</v>
      </c>
      <c r="E7298" s="6">
        <f>C7298*sel_scale</f>
        <v/>
      </c>
      <c r="F7298" s="6">
        <f>IF(AND(B7298&gt;=10,B7298&lt;=14),sel_ev_daily*sel_dayshare/5,IF(OR(B7298&gt;=22,B7298&lt;=5),sel_ev_daily*(1-sel_dayshare)/8,0))</f>
        <v/>
      </c>
    </row>
    <row r="7299">
      <c r="A7299" s="6" t="inlineStr">
        <is>
          <t>2013-05-01</t>
        </is>
      </c>
      <c r="B7299" s="6" t="n">
        <v>1</v>
      </c>
      <c r="C7299" s="6" t="n">
        <v>0.66539</v>
      </c>
      <c r="D7299" s="6" t="n">
        <v>8.000000000000001e-05</v>
      </c>
      <c r="E7299" s="6">
        <f>C7299*sel_scale</f>
        <v/>
      </c>
      <c r="F7299" s="6">
        <f>IF(AND(B7299&gt;=10,B7299&lt;=14),sel_ev_daily*sel_dayshare/5,IF(OR(B7299&gt;=22,B7299&lt;=5),sel_ev_daily*(1-sel_dayshare)/8,0))</f>
        <v/>
      </c>
    </row>
    <row r="7300">
      <c r="A7300" s="6" t="inlineStr">
        <is>
          <t>2013-05-01</t>
        </is>
      </c>
      <c r="B7300" s="6" t="n">
        <v>2</v>
      </c>
      <c r="C7300" s="6" t="n">
        <v>0.48186</v>
      </c>
      <c r="D7300" s="6" t="n">
        <v>8.000000000000001e-05</v>
      </c>
      <c r="E7300" s="6">
        <f>C7300*sel_scale</f>
        <v/>
      </c>
      <c r="F7300" s="6">
        <f>IF(AND(B7300&gt;=10,B7300&lt;=14),sel_ev_daily*sel_dayshare/5,IF(OR(B7300&gt;=22,B7300&lt;=5),sel_ev_daily*(1-sel_dayshare)/8,0))</f>
        <v/>
      </c>
    </row>
    <row r="7301">
      <c r="A7301" s="6" t="inlineStr">
        <is>
          <t>2013-05-01</t>
        </is>
      </c>
      <c r="B7301" s="6" t="n">
        <v>3</v>
      </c>
      <c r="C7301" s="6" t="n">
        <v>0.40018</v>
      </c>
      <c r="D7301" s="6" t="n">
        <v>6e-05</v>
      </c>
      <c r="E7301" s="6">
        <f>C7301*sel_scale</f>
        <v/>
      </c>
      <c r="F7301" s="6">
        <f>IF(AND(B7301&gt;=10,B7301&lt;=14),sel_ev_daily*sel_dayshare/5,IF(OR(B7301&gt;=22,B7301&lt;=5),sel_ev_daily*(1-sel_dayshare)/8,0))</f>
        <v/>
      </c>
    </row>
    <row r="7302">
      <c r="A7302" s="6" t="inlineStr">
        <is>
          <t>2013-05-01</t>
        </is>
      </c>
      <c r="B7302" s="6" t="n">
        <v>4</v>
      </c>
      <c r="C7302" s="6" t="n">
        <v>0.38545</v>
      </c>
      <c r="D7302" s="6" t="n">
        <v>3e-05</v>
      </c>
      <c r="E7302" s="6">
        <f>C7302*sel_scale</f>
        <v/>
      </c>
      <c r="F7302" s="6">
        <f>IF(AND(B7302&gt;=10,B7302&lt;=14),sel_ev_daily*sel_dayshare/5,IF(OR(B7302&gt;=22,B7302&lt;=5),sel_ev_daily*(1-sel_dayshare)/8,0))</f>
        <v/>
      </c>
    </row>
    <row r="7303">
      <c r="A7303" s="6" t="inlineStr">
        <is>
          <t>2013-05-01</t>
        </is>
      </c>
      <c r="B7303" s="6" t="n">
        <v>5</v>
      </c>
      <c r="C7303" s="6" t="n">
        <v>0.39362</v>
      </c>
      <c r="D7303" s="6" t="n">
        <v>8.000000000000001e-05</v>
      </c>
      <c r="E7303" s="6">
        <f>C7303*sel_scale</f>
        <v/>
      </c>
      <c r="F7303" s="6">
        <f>IF(AND(B7303&gt;=10,B7303&lt;=14),sel_ev_daily*sel_dayshare/5,IF(OR(B7303&gt;=22,B7303&lt;=5),sel_ev_daily*(1-sel_dayshare)/8,0))</f>
        <v/>
      </c>
    </row>
    <row r="7304">
      <c r="A7304" s="6" t="inlineStr">
        <is>
          <t>2013-05-01</t>
        </is>
      </c>
      <c r="B7304" s="6" t="n">
        <v>6</v>
      </c>
      <c r="C7304" s="6" t="n">
        <v>0.65956</v>
      </c>
      <c r="D7304" s="6" t="n">
        <v>0.00114</v>
      </c>
      <c r="E7304" s="6">
        <f>C7304*sel_scale</f>
        <v/>
      </c>
      <c r="F7304" s="6">
        <f>IF(AND(B7304&gt;=10,B7304&lt;=14),sel_ev_daily*sel_dayshare/5,IF(OR(B7304&gt;=22,B7304&lt;=5),sel_ev_daily*(1-sel_dayshare)/8,0))</f>
        <v/>
      </c>
    </row>
    <row r="7305">
      <c r="A7305" s="6" t="inlineStr">
        <is>
          <t>2013-05-01</t>
        </is>
      </c>
      <c r="B7305" s="6" t="n">
        <v>7</v>
      </c>
      <c r="C7305" s="6" t="n">
        <v>0.62201</v>
      </c>
      <c r="D7305" s="6" t="n">
        <v>0.05654</v>
      </c>
      <c r="E7305" s="6">
        <f>C7305*sel_scale</f>
        <v/>
      </c>
      <c r="F7305" s="6">
        <f>IF(AND(B7305&gt;=10,B7305&lt;=14),sel_ev_daily*sel_dayshare/5,IF(OR(B7305&gt;=22,B7305&lt;=5),sel_ev_daily*(1-sel_dayshare)/8,0))</f>
        <v/>
      </c>
    </row>
    <row r="7306">
      <c r="A7306" s="6" t="inlineStr">
        <is>
          <t>2013-05-01</t>
        </is>
      </c>
      <c r="B7306" s="6" t="n">
        <v>8</v>
      </c>
      <c r="C7306" s="6" t="n">
        <v>0.5907</v>
      </c>
      <c r="D7306" s="6" t="n">
        <v>0.19999</v>
      </c>
      <c r="E7306" s="6">
        <f>C7306*sel_scale</f>
        <v/>
      </c>
      <c r="F7306" s="6">
        <f>IF(AND(B7306&gt;=10,B7306&lt;=14),sel_ev_daily*sel_dayshare/5,IF(OR(B7306&gt;=22,B7306&lt;=5),sel_ev_daily*(1-sel_dayshare)/8,0))</f>
        <v/>
      </c>
    </row>
    <row r="7307">
      <c r="A7307" s="6" t="inlineStr">
        <is>
          <t>2013-05-01</t>
        </is>
      </c>
      <c r="B7307" s="6" t="n">
        <v>9</v>
      </c>
      <c r="C7307" s="6" t="n">
        <v>0.56363</v>
      </c>
      <c r="D7307" s="6" t="n">
        <v>0.39795</v>
      </c>
      <c r="E7307" s="6">
        <f>C7307*sel_scale</f>
        <v/>
      </c>
      <c r="F7307" s="6">
        <f>IF(AND(B7307&gt;=10,B7307&lt;=14),sel_ev_daily*sel_dayshare/5,IF(OR(B7307&gt;=22,B7307&lt;=5),sel_ev_daily*(1-sel_dayshare)/8,0))</f>
        <v/>
      </c>
    </row>
    <row r="7308">
      <c r="A7308" s="6" t="inlineStr">
        <is>
          <t>2013-05-01</t>
        </is>
      </c>
      <c r="B7308" s="6" t="n">
        <v>10</v>
      </c>
      <c r="C7308" s="6" t="n">
        <v>0.52806</v>
      </c>
      <c r="D7308" s="6" t="n">
        <v>0.53154</v>
      </c>
      <c r="E7308" s="6">
        <f>C7308*sel_scale</f>
        <v/>
      </c>
      <c r="F7308" s="6">
        <f>IF(AND(B7308&gt;=10,B7308&lt;=14),sel_ev_daily*sel_dayshare/5,IF(OR(B7308&gt;=22,B7308&lt;=5),sel_ev_daily*(1-sel_dayshare)/8,0))</f>
        <v/>
      </c>
    </row>
    <row r="7309">
      <c r="A7309" s="6" t="inlineStr">
        <is>
          <t>2013-05-01</t>
        </is>
      </c>
      <c r="B7309" s="6" t="n">
        <v>11</v>
      </c>
      <c r="C7309" s="6" t="n">
        <v>0.48071</v>
      </c>
      <c r="D7309" s="6" t="n">
        <v>0.57708</v>
      </c>
      <c r="E7309" s="6">
        <f>C7309*sel_scale</f>
        <v/>
      </c>
      <c r="F7309" s="6">
        <f>IF(AND(B7309&gt;=10,B7309&lt;=14),sel_ev_daily*sel_dayshare/5,IF(OR(B7309&gt;=22,B7309&lt;=5),sel_ev_daily*(1-sel_dayshare)/8,0))</f>
        <v/>
      </c>
    </row>
    <row r="7310">
      <c r="A7310" s="6" t="inlineStr">
        <is>
          <t>2013-05-01</t>
        </is>
      </c>
      <c r="B7310" s="6" t="n">
        <v>12</v>
      </c>
      <c r="C7310" s="6" t="n">
        <v>0.45264</v>
      </c>
      <c r="D7310" s="6" t="n">
        <v>0.55837</v>
      </c>
      <c r="E7310" s="6">
        <f>C7310*sel_scale</f>
        <v/>
      </c>
      <c r="F7310" s="6">
        <f>IF(AND(B7310&gt;=10,B7310&lt;=14),sel_ev_daily*sel_dayshare/5,IF(OR(B7310&gt;=22,B7310&lt;=5),sel_ev_daily*(1-sel_dayshare)/8,0))</f>
        <v/>
      </c>
    </row>
    <row r="7311">
      <c r="A7311" s="6" t="inlineStr">
        <is>
          <t>2013-05-01</t>
        </is>
      </c>
      <c r="B7311" s="6" t="n">
        <v>13</v>
      </c>
      <c r="C7311" s="6" t="n">
        <v>0.45079</v>
      </c>
      <c r="D7311" s="6" t="n">
        <v>0.49981</v>
      </c>
      <c r="E7311" s="6">
        <f>C7311*sel_scale</f>
        <v/>
      </c>
      <c r="F7311" s="6">
        <f>IF(AND(B7311&gt;=10,B7311&lt;=14),sel_ev_daily*sel_dayshare/5,IF(OR(B7311&gt;=22,B7311&lt;=5),sel_ev_daily*(1-sel_dayshare)/8,0))</f>
        <v/>
      </c>
    </row>
    <row r="7312">
      <c r="A7312" s="6" t="inlineStr">
        <is>
          <t>2013-05-01</t>
        </is>
      </c>
      <c r="B7312" s="6" t="n">
        <v>14</v>
      </c>
      <c r="C7312" s="6" t="n">
        <v>0.45899</v>
      </c>
      <c r="D7312" s="6" t="n">
        <v>0.36861</v>
      </c>
      <c r="E7312" s="6">
        <f>C7312*sel_scale</f>
        <v/>
      </c>
      <c r="F7312" s="6">
        <f>IF(AND(B7312&gt;=10,B7312&lt;=14),sel_ev_daily*sel_dayshare/5,IF(OR(B7312&gt;=22,B7312&lt;=5),sel_ev_daily*(1-sel_dayshare)/8,0))</f>
        <v/>
      </c>
    </row>
    <row r="7313">
      <c r="A7313" s="6" t="inlineStr">
        <is>
          <t>2013-05-01</t>
        </is>
      </c>
      <c r="B7313" s="6" t="n">
        <v>15</v>
      </c>
      <c r="C7313" s="6" t="n">
        <v>0.47509</v>
      </c>
      <c r="D7313" s="6" t="n">
        <v>0.13519</v>
      </c>
      <c r="E7313" s="6">
        <f>C7313*sel_scale</f>
        <v/>
      </c>
      <c r="F7313" s="6">
        <f>IF(AND(B7313&gt;=10,B7313&lt;=14),sel_ev_daily*sel_dayshare/5,IF(OR(B7313&gt;=22,B7313&lt;=5),sel_ev_daily*(1-sel_dayshare)/8,0))</f>
        <v/>
      </c>
    </row>
    <row r="7314">
      <c r="A7314" s="6" t="inlineStr">
        <is>
          <t>2013-05-01</t>
        </is>
      </c>
      <c r="B7314" s="6" t="n">
        <v>16</v>
      </c>
      <c r="C7314" s="6" t="n">
        <v>0.61948</v>
      </c>
      <c r="D7314" s="6" t="n">
        <v>0.02237</v>
      </c>
      <c r="E7314" s="6">
        <f>C7314*sel_scale</f>
        <v/>
      </c>
      <c r="F7314" s="6">
        <f>IF(AND(B7314&gt;=10,B7314&lt;=14),sel_ev_daily*sel_dayshare/5,IF(OR(B7314&gt;=22,B7314&lt;=5),sel_ev_daily*(1-sel_dayshare)/8,0))</f>
        <v/>
      </c>
    </row>
    <row r="7315">
      <c r="A7315" s="6" t="inlineStr">
        <is>
          <t>2013-05-01</t>
        </is>
      </c>
      <c r="B7315" s="6" t="n">
        <v>17</v>
      </c>
      <c r="C7315" s="6" t="n">
        <v>0.86961</v>
      </c>
      <c r="D7315" s="6" t="n">
        <v>0.00012</v>
      </c>
      <c r="E7315" s="6">
        <f>C7315*sel_scale</f>
        <v/>
      </c>
      <c r="F7315" s="6">
        <f>IF(AND(B7315&gt;=10,B7315&lt;=14),sel_ev_daily*sel_dayshare/5,IF(OR(B7315&gt;=22,B7315&lt;=5),sel_ev_daily*(1-sel_dayshare)/8,0))</f>
        <v/>
      </c>
    </row>
    <row r="7316">
      <c r="A7316" s="6" t="inlineStr">
        <is>
          <t>2013-05-01</t>
        </is>
      </c>
      <c r="B7316" s="6" t="n">
        <v>18</v>
      </c>
      <c r="C7316" s="6" t="n">
        <v>0.91598</v>
      </c>
      <c r="D7316" s="6" t="n">
        <v>4e-05</v>
      </c>
      <c r="E7316" s="6">
        <f>C7316*sel_scale</f>
        <v/>
      </c>
      <c r="F7316" s="6">
        <f>IF(AND(B7316&gt;=10,B7316&lt;=14),sel_ev_daily*sel_dayshare/5,IF(OR(B7316&gt;=22,B7316&lt;=5),sel_ev_daily*(1-sel_dayshare)/8,0))</f>
        <v/>
      </c>
    </row>
    <row r="7317">
      <c r="A7317" s="6" t="inlineStr">
        <is>
          <t>2013-05-01</t>
        </is>
      </c>
      <c r="B7317" s="6" t="n">
        <v>19</v>
      </c>
      <c r="C7317" s="6" t="n">
        <v>0.83334</v>
      </c>
      <c r="D7317" s="6" t="n">
        <v>3e-05</v>
      </c>
      <c r="E7317" s="6">
        <f>C7317*sel_scale</f>
        <v/>
      </c>
      <c r="F7317" s="6">
        <f>IF(AND(B7317&gt;=10,B7317&lt;=14),sel_ev_daily*sel_dayshare/5,IF(OR(B7317&gt;=22,B7317&lt;=5),sel_ev_daily*(1-sel_dayshare)/8,0))</f>
        <v/>
      </c>
    </row>
    <row r="7318">
      <c r="A7318" s="6" t="inlineStr">
        <is>
          <t>2013-05-01</t>
        </is>
      </c>
      <c r="B7318" s="6" t="n">
        <v>20</v>
      </c>
      <c r="C7318" s="6" t="n">
        <v>0.77333</v>
      </c>
      <c r="D7318" s="6" t="n">
        <v>5e-05</v>
      </c>
      <c r="E7318" s="6">
        <f>C7318*sel_scale</f>
        <v/>
      </c>
      <c r="F7318" s="6">
        <f>IF(AND(B7318&gt;=10,B7318&lt;=14),sel_ev_daily*sel_dayshare/5,IF(OR(B7318&gt;=22,B7318&lt;=5),sel_ev_daily*(1-sel_dayshare)/8,0))</f>
        <v/>
      </c>
    </row>
    <row r="7319">
      <c r="A7319" s="6" t="inlineStr">
        <is>
          <t>2013-05-01</t>
        </is>
      </c>
      <c r="B7319" s="6" t="n">
        <v>21</v>
      </c>
      <c r="C7319" s="6" t="n">
        <v>0.73709</v>
      </c>
      <c r="D7319" s="6" t="n">
        <v>0.0001</v>
      </c>
      <c r="E7319" s="6">
        <f>C7319*sel_scale</f>
        <v/>
      </c>
      <c r="F7319" s="6">
        <f>IF(AND(B7319&gt;=10,B7319&lt;=14),sel_ev_daily*sel_dayshare/5,IF(OR(B7319&gt;=22,B7319&lt;=5),sel_ev_daily*(1-sel_dayshare)/8,0))</f>
        <v/>
      </c>
    </row>
    <row r="7320">
      <c r="A7320" s="6" t="inlineStr">
        <is>
          <t>2013-05-01</t>
        </is>
      </c>
      <c r="B7320" s="6" t="n">
        <v>22</v>
      </c>
      <c r="C7320" s="6" t="n">
        <v>0.74921</v>
      </c>
      <c r="D7320" s="6" t="n">
        <v>6e-05</v>
      </c>
      <c r="E7320" s="6">
        <f>C7320*sel_scale</f>
        <v/>
      </c>
      <c r="F7320" s="6">
        <f>IF(AND(B7320&gt;=10,B7320&lt;=14),sel_ev_daily*sel_dayshare/5,IF(OR(B7320&gt;=22,B7320&lt;=5),sel_ev_daily*(1-sel_dayshare)/8,0))</f>
        <v/>
      </c>
    </row>
    <row r="7321">
      <c r="A7321" s="6" t="inlineStr">
        <is>
          <t>2013-05-01</t>
        </is>
      </c>
      <c r="B7321" s="6" t="n">
        <v>23</v>
      </c>
      <c r="C7321" s="6" t="n">
        <v>0.8801600000000001</v>
      </c>
      <c r="D7321" s="6" t="n">
        <v>0.00011</v>
      </c>
      <c r="E7321" s="6">
        <f>C7321*sel_scale</f>
        <v/>
      </c>
      <c r="F7321" s="6">
        <f>IF(AND(B7321&gt;=10,B7321&lt;=14),sel_ev_daily*sel_dayshare/5,IF(OR(B7321&gt;=22,B7321&lt;=5),sel_ev_daily*(1-sel_dayshare)/8,0))</f>
        <v/>
      </c>
    </row>
    <row r="7322">
      <c r="A7322" s="6" t="inlineStr">
        <is>
          <t>2013-05-02</t>
        </is>
      </c>
      <c r="B7322" s="6" t="n">
        <v>0</v>
      </c>
      <c r="C7322" s="6" t="n">
        <v>0.84806</v>
      </c>
      <c r="D7322" s="6" t="n">
        <v>5e-05</v>
      </c>
      <c r="E7322" s="6">
        <f>C7322*sel_scale</f>
        <v/>
      </c>
      <c r="F7322" s="6">
        <f>IF(AND(B7322&gt;=10,B7322&lt;=14),sel_ev_daily*sel_dayshare/5,IF(OR(B7322&gt;=22,B7322&lt;=5),sel_ev_daily*(1-sel_dayshare)/8,0))</f>
        <v/>
      </c>
    </row>
    <row r="7323">
      <c r="A7323" s="6" t="inlineStr">
        <is>
          <t>2013-05-02</t>
        </is>
      </c>
      <c r="B7323" s="6" t="n">
        <v>1</v>
      </c>
      <c r="C7323" s="6" t="n">
        <v>0.59211</v>
      </c>
      <c r="D7323" s="6" t="n">
        <v>9.000000000000001e-05</v>
      </c>
      <c r="E7323" s="6">
        <f>C7323*sel_scale</f>
        <v/>
      </c>
      <c r="F7323" s="6">
        <f>IF(AND(B7323&gt;=10,B7323&lt;=14),sel_ev_daily*sel_dayshare/5,IF(OR(B7323&gt;=22,B7323&lt;=5),sel_ev_daily*(1-sel_dayshare)/8,0))</f>
        <v/>
      </c>
    </row>
    <row r="7324">
      <c r="A7324" s="6" t="inlineStr">
        <is>
          <t>2013-05-02</t>
        </is>
      </c>
      <c r="B7324" s="6" t="n">
        <v>2</v>
      </c>
      <c r="C7324" s="6" t="n">
        <v>0.41599</v>
      </c>
      <c r="D7324" s="6" t="n">
        <v>0.0001</v>
      </c>
      <c r="E7324" s="6">
        <f>C7324*sel_scale</f>
        <v/>
      </c>
      <c r="F7324" s="6">
        <f>IF(AND(B7324&gt;=10,B7324&lt;=14),sel_ev_daily*sel_dayshare/5,IF(OR(B7324&gt;=22,B7324&lt;=5),sel_ev_daily*(1-sel_dayshare)/8,0))</f>
        <v/>
      </c>
    </row>
    <row r="7325">
      <c r="A7325" s="6" t="inlineStr">
        <is>
          <t>2013-05-02</t>
        </is>
      </c>
      <c r="B7325" s="6" t="n">
        <v>3</v>
      </c>
      <c r="C7325" s="6" t="n">
        <v>0.37815</v>
      </c>
      <c r="D7325" s="6" t="n">
        <v>0.00011</v>
      </c>
      <c r="E7325" s="6">
        <f>C7325*sel_scale</f>
        <v/>
      </c>
      <c r="F7325" s="6">
        <f>IF(AND(B7325&gt;=10,B7325&lt;=14),sel_ev_daily*sel_dayshare/5,IF(OR(B7325&gt;=22,B7325&lt;=5),sel_ev_daily*(1-sel_dayshare)/8,0))</f>
        <v/>
      </c>
    </row>
    <row r="7326">
      <c r="A7326" s="6" t="inlineStr">
        <is>
          <t>2013-05-02</t>
        </is>
      </c>
      <c r="B7326" s="6" t="n">
        <v>4</v>
      </c>
      <c r="C7326" s="6" t="n">
        <v>0.38901</v>
      </c>
      <c r="D7326" s="6" t="n">
        <v>0.0001</v>
      </c>
      <c r="E7326" s="6">
        <f>C7326*sel_scale</f>
        <v/>
      </c>
      <c r="F7326" s="6">
        <f>IF(AND(B7326&gt;=10,B7326&lt;=14),sel_ev_daily*sel_dayshare/5,IF(OR(B7326&gt;=22,B7326&lt;=5),sel_ev_daily*(1-sel_dayshare)/8,0))</f>
        <v/>
      </c>
    </row>
    <row r="7327">
      <c r="A7327" s="6" t="inlineStr">
        <is>
          <t>2013-05-02</t>
        </is>
      </c>
      <c r="B7327" s="6" t="n">
        <v>5</v>
      </c>
      <c r="C7327" s="6" t="n">
        <v>0.45873</v>
      </c>
      <c r="D7327" s="6" t="n">
        <v>0.0001</v>
      </c>
      <c r="E7327" s="6">
        <f>C7327*sel_scale</f>
        <v/>
      </c>
      <c r="F7327" s="6">
        <f>IF(AND(B7327&gt;=10,B7327&lt;=14),sel_ev_daily*sel_dayshare/5,IF(OR(B7327&gt;=22,B7327&lt;=5),sel_ev_daily*(1-sel_dayshare)/8,0))</f>
        <v/>
      </c>
    </row>
    <row r="7328">
      <c r="A7328" s="6" t="inlineStr">
        <is>
          <t>2013-05-02</t>
        </is>
      </c>
      <c r="B7328" s="6" t="n">
        <v>6</v>
      </c>
      <c r="C7328" s="6" t="n">
        <v>0.60777</v>
      </c>
      <c r="D7328" s="6" t="n">
        <v>0.00086</v>
      </c>
      <c r="E7328" s="6">
        <f>C7328*sel_scale</f>
        <v/>
      </c>
      <c r="F7328" s="6">
        <f>IF(AND(B7328&gt;=10,B7328&lt;=14),sel_ev_daily*sel_dayshare/5,IF(OR(B7328&gt;=22,B7328&lt;=5),sel_ev_daily*(1-sel_dayshare)/8,0))</f>
        <v/>
      </c>
    </row>
    <row r="7329">
      <c r="A7329" s="6" t="inlineStr">
        <is>
          <t>2013-05-02</t>
        </is>
      </c>
      <c r="B7329" s="6" t="n">
        <v>7</v>
      </c>
      <c r="C7329" s="6" t="n">
        <v>0.63946</v>
      </c>
      <c r="D7329" s="6" t="n">
        <v>0.05525</v>
      </c>
      <c r="E7329" s="6">
        <f>C7329*sel_scale</f>
        <v/>
      </c>
      <c r="F7329" s="6">
        <f>IF(AND(B7329&gt;=10,B7329&lt;=14),sel_ev_daily*sel_dayshare/5,IF(OR(B7329&gt;=22,B7329&lt;=5),sel_ev_daily*(1-sel_dayshare)/8,0))</f>
        <v/>
      </c>
    </row>
    <row r="7330">
      <c r="A7330" s="6" t="inlineStr">
        <is>
          <t>2013-05-02</t>
        </is>
      </c>
      <c r="B7330" s="6" t="n">
        <v>8</v>
      </c>
      <c r="C7330" s="6" t="n">
        <v>0.56016</v>
      </c>
      <c r="D7330" s="6" t="n">
        <v>0.23208</v>
      </c>
      <c r="E7330" s="6">
        <f>C7330*sel_scale</f>
        <v/>
      </c>
      <c r="F7330" s="6">
        <f>IF(AND(B7330&gt;=10,B7330&lt;=14),sel_ev_daily*sel_dayshare/5,IF(OR(B7330&gt;=22,B7330&lt;=5),sel_ev_daily*(1-sel_dayshare)/8,0))</f>
        <v/>
      </c>
    </row>
    <row r="7331">
      <c r="A7331" s="6" t="inlineStr">
        <is>
          <t>2013-05-02</t>
        </is>
      </c>
      <c r="B7331" s="6" t="n">
        <v>9</v>
      </c>
      <c r="C7331" s="6" t="n">
        <v>0.53806</v>
      </c>
      <c r="D7331" s="6" t="n">
        <v>0.40523</v>
      </c>
      <c r="E7331" s="6">
        <f>C7331*sel_scale</f>
        <v/>
      </c>
      <c r="F7331" s="6">
        <f>IF(AND(B7331&gt;=10,B7331&lt;=14),sel_ev_daily*sel_dayshare/5,IF(OR(B7331&gt;=22,B7331&lt;=5),sel_ev_daily*(1-sel_dayshare)/8,0))</f>
        <v/>
      </c>
    </row>
    <row r="7332">
      <c r="A7332" s="6" t="inlineStr">
        <is>
          <t>2013-05-02</t>
        </is>
      </c>
      <c r="B7332" s="6" t="n">
        <v>10</v>
      </c>
      <c r="C7332" s="6" t="n">
        <v>0.5291400000000001</v>
      </c>
      <c r="D7332" s="6" t="n">
        <v>0.44174</v>
      </c>
      <c r="E7332" s="6">
        <f>C7332*sel_scale</f>
        <v/>
      </c>
      <c r="F7332" s="6">
        <f>IF(AND(B7332&gt;=10,B7332&lt;=14),sel_ev_daily*sel_dayshare/5,IF(OR(B7332&gt;=22,B7332&lt;=5),sel_ev_daily*(1-sel_dayshare)/8,0))</f>
        <v/>
      </c>
    </row>
    <row r="7333">
      <c r="A7333" s="6" t="inlineStr">
        <is>
          <t>2013-05-02</t>
        </is>
      </c>
      <c r="B7333" s="6" t="n">
        <v>11</v>
      </c>
      <c r="C7333" s="6" t="n">
        <v>0.46783</v>
      </c>
      <c r="D7333" s="6" t="n">
        <v>0.54289</v>
      </c>
      <c r="E7333" s="6">
        <f>C7333*sel_scale</f>
        <v/>
      </c>
      <c r="F7333" s="6">
        <f>IF(AND(B7333&gt;=10,B7333&lt;=14),sel_ev_daily*sel_dayshare/5,IF(OR(B7333&gt;=22,B7333&lt;=5),sel_ev_daily*(1-sel_dayshare)/8,0))</f>
        <v/>
      </c>
    </row>
    <row r="7334">
      <c r="A7334" s="6" t="inlineStr">
        <is>
          <t>2013-05-02</t>
        </is>
      </c>
      <c r="B7334" s="6" t="n">
        <v>12</v>
      </c>
      <c r="C7334" s="6" t="n">
        <v>0.47535</v>
      </c>
      <c r="D7334" s="6" t="n">
        <v>0.5687</v>
      </c>
      <c r="E7334" s="6">
        <f>C7334*sel_scale</f>
        <v/>
      </c>
      <c r="F7334" s="6">
        <f>IF(AND(B7334&gt;=10,B7334&lt;=14),sel_ev_daily*sel_dayshare/5,IF(OR(B7334&gt;=22,B7334&lt;=5),sel_ev_daily*(1-sel_dayshare)/8,0))</f>
        <v/>
      </c>
    </row>
    <row r="7335">
      <c r="A7335" s="6" t="inlineStr">
        <is>
          <t>2013-05-02</t>
        </is>
      </c>
      <c r="B7335" s="6" t="n">
        <v>13</v>
      </c>
      <c r="C7335" s="6" t="n">
        <v>0.47875</v>
      </c>
      <c r="D7335" s="6" t="n">
        <v>0.47644</v>
      </c>
      <c r="E7335" s="6">
        <f>C7335*sel_scale</f>
        <v/>
      </c>
      <c r="F7335" s="6">
        <f>IF(AND(B7335&gt;=10,B7335&lt;=14),sel_ev_daily*sel_dayshare/5,IF(OR(B7335&gt;=22,B7335&lt;=5),sel_ev_daily*(1-sel_dayshare)/8,0))</f>
        <v/>
      </c>
    </row>
    <row r="7336">
      <c r="A7336" s="6" t="inlineStr">
        <is>
          <t>2013-05-02</t>
        </is>
      </c>
      <c r="B7336" s="6" t="n">
        <v>14</v>
      </c>
      <c r="C7336" s="6" t="n">
        <v>0.44585</v>
      </c>
      <c r="D7336" s="6" t="n">
        <v>0.3393</v>
      </c>
      <c r="E7336" s="6">
        <f>C7336*sel_scale</f>
        <v/>
      </c>
      <c r="F7336" s="6">
        <f>IF(AND(B7336&gt;=10,B7336&lt;=14),sel_ev_daily*sel_dayshare/5,IF(OR(B7336&gt;=22,B7336&lt;=5),sel_ev_daily*(1-sel_dayshare)/8,0))</f>
        <v/>
      </c>
    </row>
    <row r="7337">
      <c r="A7337" s="6" t="inlineStr">
        <is>
          <t>2013-05-02</t>
        </is>
      </c>
      <c r="B7337" s="6" t="n">
        <v>15</v>
      </c>
      <c r="C7337" s="6" t="n">
        <v>0.49416</v>
      </c>
      <c r="D7337" s="6" t="n">
        <v>0.17053</v>
      </c>
      <c r="E7337" s="6">
        <f>C7337*sel_scale</f>
        <v/>
      </c>
      <c r="F7337" s="6">
        <f>IF(AND(B7337&gt;=10,B7337&lt;=14),sel_ev_daily*sel_dayshare/5,IF(OR(B7337&gt;=22,B7337&lt;=5),sel_ev_daily*(1-sel_dayshare)/8,0))</f>
        <v/>
      </c>
    </row>
    <row r="7338">
      <c r="A7338" s="6" t="inlineStr">
        <is>
          <t>2013-05-02</t>
        </is>
      </c>
      <c r="B7338" s="6" t="n">
        <v>16</v>
      </c>
      <c r="C7338" s="6" t="n">
        <v>0.5747100000000001</v>
      </c>
      <c r="D7338" s="6" t="n">
        <v>0.04363</v>
      </c>
      <c r="E7338" s="6">
        <f>C7338*sel_scale</f>
        <v/>
      </c>
      <c r="F7338" s="6">
        <f>IF(AND(B7338&gt;=10,B7338&lt;=14),sel_ev_daily*sel_dayshare/5,IF(OR(B7338&gt;=22,B7338&lt;=5),sel_ev_daily*(1-sel_dayshare)/8,0))</f>
        <v/>
      </c>
    </row>
    <row r="7339">
      <c r="A7339" s="6" t="inlineStr">
        <is>
          <t>2013-05-02</t>
        </is>
      </c>
      <c r="B7339" s="6" t="n">
        <v>17</v>
      </c>
      <c r="C7339" s="6" t="n">
        <v>0.86207</v>
      </c>
      <c r="D7339" s="6" t="n">
        <v>0.00019</v>
      </c>
      <c r="E7339" s="6">
        <f>C7339*sel_scale</f>
        <v/>
      </c>
      <c r="F7339" s="6">
        <f>IF(AND(B7339&gt;=10,B7339&lt;=14),sel_ev_daily*sel_dayshare/5,IF(OR(B7339&gt;=22,B7339&lt;=5),sel_ev_daily*(1-sel_dayshare)/8,0))</f>
        <v/>
      </c>
    </row>
    <row r="7340">
      <c r="A7340" s="6" t="inlineStr">
        <is>
          <t>2013-05-02</t>
        </is>
      </c>
      <c r="B7340" s="6" t="n">
        <v>18</v>
      </c>
      <c r="C7340" s="6" t="n">
        <v>0.95112</v>
      </c>
      <c r="D7340" s="6" t="n">
        <v>6.999999999999999e-05</v>
      </c>
      <c r="E7340" s="6">
        <f>C7340*sel_scale</f>
        <v/>
      </c>
      <c r="F7340" s="6">
        <f>IF(AND(B7340&gt;=10,B7340&lt;=14),sel_ev_daily*sel_dayshare/5,IF(OR(B7340&gt;=22,B7340&lt;=5),sel_ev_daily*(1-sel_dayshare)/8,0))</f>
        <v/>
      </c>
    </row>
    <row r="7341">
      <c r="A7341" s="6" t="inlineStr">
        <is>
          <t>2013-05-02</t>
        </is>
      </c>
      <c r="B7341" s="6" t="n">
        <v>19</v>
      </c>
      <c r="C7341" s="6" t="n">
        <v>0.90145</v>
      </c>
      <c r="D7341" s="6" t="n">
        <v>0.00013</v>
      </c>
      <c r="E7341" s="6">
        <f>C7341*sel_scale</f>
        <v/>
      </c>
      <c r="F7341" s="6">
        <f>IF(AND(B7341&gt;=10,B7341&lt;=14),sel_ev_daily*sel_dayshare/5,IF(OR(B7341&gt;=22,B7341&lt;=5),sel_ev_daily*(1-sel_dayshare)/8,0))</f>
        <v/>
      </c>
    </row>
    <row r="7342">
      <c r="A7342" s="6" t="inlineStr">
        <is>
          <t>2013-05-02</t>
        </is>
      </c>
      <c r="B7342" s="6" t="n">
        <v>20</v>
      </c>
      <c r="C7342" s="6" t="n">
        <v>0.84677</v>
      </c>
      <c r="D7342" s="6" t="n">
        <v>8.000000000000001e-05</v>
      </c>
      <c r="E7342" s="6">
        <f>C7342*sel_scale</f>
        <v/>
      </c>
      <c r="F7342" s="6">
        <f>IF(AND(B7342&gt;=10,B7342&lt;=14),sel_ev_daily*sel_dayshare/5,IF(OR(B7342&gt;=22,B7342&lt;=5),sel_ev_daily*(1-sel_dayshare)/8,0))</f>
        <v/>
      </c>
    </row>
    <row r="7343">
      <c r="A7343" s="6" t="inlineStr">
        <is>
          <t>2013-05-02</t>
        </is>
      </c>
      <c r="B7343" s="6" t="n">
        <v>21</v>
      </c>
      <c r="C7343" s="6" t="n">
        <v>0.78409</v>
      </c>
      <c r="D7343" s="6" t="n">
        <v>6.999999999999999e-05</v>
      </c>
      <c r="E7343" s="6">
        <f>C7343*sel_scale</f>
        <v/>
      </c>
      <c r="F7343" s="6">
        <f>IF(AND(B7343&gt;=10,B7343&lt;=14),sel_ev_daily*sel_dayshare/5,IF(OR(B7343&gt;=22,B7343&lt;=5),sel_ev_daily*(1-sel_dayshare)/8,0))</f>
        <v/>
      </c>
    </row>
    <row r="7344">
      <c r="A7344" s="6" t="inlineStr">
        <is>
          <t>2013-05-02</t>
        </is>
      </c>
      <c r="B7344" s="6" t="n">
        <v>22</v>
      </c>
      <c r="C7344" s="6" t="n">
        <v>0.79469</v>
      </c>
      <c r="D7344" s="6" t="n">
        <v>6.999999999999999e-05</v>
      </c>
      <c r="E7344" s="6">
        <f>C7344*sel_scale</f>
        <v/>
      </c>
      <c r="F7344" s="6">
        <f>IF(AND(B7344&gt;=10,B7344&lt;=14),sel_ev_daily*sel_dayshare/5,IF(OR(B7344&gt;=22,B7344&lt;=5),sel_ev_daily*(1-sel_dayshare)/8,0))</f>
        <v/>
      </c>
    </row>
    <row r="7345">
      <c r="A7345" s="6" t="inlineStr">
        <is>
          <t>2013-05-02</t>
        </is>
      </c>
      <c r="B7345" s="6" t="n">
        <v>23</v>
      </c>
      <c r="C7345" s="6" t="n">
        <v>0.92267</v>
      </c>
      <c r="D7345" s="6" t="n">
        <v>9.000000000000001e-05</v>
      </c>
      <c r="E7345" s="6">
        <f>C7345*sel_scale</f>
        <v/>
      </c>
      <c r="F7345" s="6">
        <f>IF(AND(B7345&gt;=10,B7345&lt;=14),sel_ev_daily*sel_dayshare/5,IF(OR(B7345&gt;=22,B7345&lt;=5),sel_ev_daily*(1-sel_dayshare)/8,0))</f>
        <v/>
      </c>
    </row>
    <row r="7346">
      <c r="A7346" s="6" t="inlineStr">
        <is>
          <t>2013-05-03</t>
        </is>
      </c>
      <c r="B7346" s="6" t="n">
        <v>0</v>
      </c>
      <c r="C7346" s="6" t="n">
        <v>0.95048</v>
      </c>
      <c r="D7346" s="6" t="n">
        <v>8.000000000000001e-05</v>
      </c>
      <c r="E7346" s="6">
        <f>C7346*sel_scale</f>
        <v/>
      </c>
      <c r="F7346" s="6">
        <f>IF(AND(B7346&gt;=10,B7346&lt;=14),sel_ev_daily*sel_dayshare/5,IF(OR(B7346&gt;=22,B7346&lt;=5),sel_ev_daily*(1-sel_dayshare)/8,0))</f>
        <v/>
      </c>
    </row>
    <row r="7347">
      <c r="A7347" s="6" t="inlineStr">
        <is>
          <t>2013-05-03</t>
        </is>
      </c>
      <c r="B7347" s="6" t="n">
        <v>1</v>
      </c>
      <c r="C7347" s="6" t="n">
        <v>0.65234</v>
      </c>
      <c r="D7347" s="6" t="n">
        <v>8.000000000000001e-05</v>
      </c>
      <c r="E7347" s="6">
        <f>C7347*sel_scale</f>
        <v/>
      </c>
      <c r="F7347" s="6">
        <f>IF(AND(B7347&gt;=10,B7347&lt;=14),sel_ev_daily*sel_dayshare/5,IF(OR(B7347&gt;=22,B7347&lt;=5),sel_ev_daily*(1-sel_dayshare)/8,0))</f>
        <v/>
      </c>
    </row>
    <row r="7348">
      <c r="A7348" s="6" t="inlineStr">
        <is>
          <t>2013-05-03</t>
        </is>
      </c>
      <c r="B7348" s="6" t="n">
        <v>2</v>
      </c>
      <c r="C7348" s="6" t="n">
        <v>0.47992</v>
      </c>
      <c r="D7348" s="6" t="n">
        <v>0.00012</v>
      </c>
      <c r="E7348" s="6">
        <f>C7348*sel_scale</f>
        <v/>
      </c>
      <c r="F7348" s="6">
        <f>IF(AND(B7348&gt;=10,B7348&lt;=14),sel_ev_daily*sel_dayshare/5,IF(OR(B7348&gt;=22,B7348&lt;=5),sel_ev_daily*(1-sel_dayshare)/8,0))</f>
        <v/>
      </c>
    </row>
    <row r="7349">
      <c r="A7349" s="6" t="inlineStr">
        <is>
          <t>2013-05-03</t>
        </is>
      </c>
      <c r="B7349" s="6" t="n">
        <v>3</v>
      </c>
      <c r="C7349" s="6" t="n">
        <v>0.37994</v>
      </c>
      <c r="D7349" s="6" t="n">
        <v>3e-05</v>
      </c>
      <c r="E7349" s="6">
        <f>C7349*sel_scale</f>
        <v/>
      </c>
      <c r="F7349" s="6">
        <f>IF(AND(B7349&gt;=10,B7349&lt;=14),sel_ev_daily*sel_dayshare/5,IF(OR(B7349&gt;=22,B7349&lt;=5),sel_ev_daily*(1-sel_dayshare)/8,0))</f>
        <v/>
      </c>
    </row>
    <row r="7350">
      <c r="A7350" s="6" t="inlineStr">
        <is>
          <t>2013-05-03</t>
        </is>
      </c>
      <c r="B7350" s="6" t="n">
        <v>4</v>
      </c>
      <c r="C7350" s="6" t="n">
        <v>0.37611</v>
      </c>
      <c r="D7350" s="6" t="n">
        <v>1e-05</v>
      </c>
      <c r="E7350" s="6">
        <f>C7350*sel_scale</f>
        <v/>
      </c>
      <c r="F7350" s="6">
        <f>IF(AND(B7350&gt;=10,B7350&lt;=14),sel_ev_daily*sel_dayshare/5,IF(OR(B7350&gt;=22,B7350&lt;=5),sel_ev_daily*(1-sel_dayshare)/8,0))</f>
        <v/>
      </c>
    </row>
    <row r="7351">
      <c r="A7351" s="6" t="inlineStr">
        <is>
          <t>2013-05-03</t>
        </is>
      </c>
      <c r="B7351" s="6" t="n">
        <v>5</v>
      </c>
      <c r="C7351" s="6" t="n">
        <v>0.44991</v>
      </c>
      <c r="D7351" s="6" t="n">
        <v>0.00013</v>
      </c>
      <c r="E7351" s="6">
        <f>C7351*sel_scale</f>
        <v/>
      </c>
      <c r="F7351" s="6">
        <f>IF(AND(B7351&gt;=10,B7351&lt;=14),sel_ev_daily*sel_dayshare/5,IF(OR(B7351&gt;=22,B7351&lt;=5),sel_ev_daily*(1-sel_dayshare)/8,0))</f>
        <v/>
      </c>
    </row>
    <row r="7352">
      <c r="A7352" s="6" t="inlineStr">
        <is>
          <t>2013-05-03</t>
        </is>
      </c>
      <c r="B7352" s="6" t="n">
        <v>6</v>
      </c>
      <c r="C7352" s="6" t="n">
        <v>0.62657</v>
      </c>
      <c r="D7352" s="6" t="n">
        <v>0.0025</v>
      </c>
      <c r="E7352" s="6">
        <f>C7352*sel_scale</f>
        <v/>
      </c>
      <c r="F7352" s="6">
        <f>IF(AND(B7352&gt;=10,B7352&lt;=14),sel_ev_daily*sel_dayshare/5,IF(OR(B7352&gt;=22,B7352&lt;=5),sel_ev_daily*(1-sel_dayshare)/8,0))</f>
        <v/>
      </c>
    </row>
    <row r="7353">
      <c r="A7353" s="6" t="inlineStr">
        <is>
          <t>2013-05-03</t>
        </is>
      </c>
      <c r="B7353" s="6" t="n">
        <v>7</v>
      </c>
      <c r="C7353" s="6" t="n">
        <v>0.69558</v>
      </c>
      <c r="D7353" s="6" t="n">
        <v>0.08803</v>
      </c>
      <c r="E7353" s="6">
        <f>C7353*sel_scale</f>
        <v/>
      </c>
      <c r="F7353" s="6">
        <f>IF(AND(B7353&gt;=10,B7353&lt;=14),sel_ev_daily*sel_dayshare/5,IF(OR(B7353&gt;=22,B7353&lt;=5),sel_ev_daily*(1-sel_dayshare)/8,0))</f>
        <v/>
      </c>
    </row>
    <row r="7354">
      <c r="A7354" s="6" t="inlineStr">
        <is>
          <t>2013-05-03</t>
        </is>
      </c>
      <c r="B7354" s="6" t="n">
        <v>8</v>
      </c>
      <c r="C7354" s="6" t="n">
        <v>0.64838</v>
      </c>
      <c r="D7354" s="6" t="n">
        <v>0.27751</v>
      </c>
      <c r="E7354" s="6">
        <f>C7354*sel_scale</f>
        <v/>
      </c>
      <c r="F7354" s="6">
        <f>IF(AND(B7354&gt;=10,B7354&lt;=14),sel_ev_daily*sel_dayshare/5,IF(OR(B7354&gt;=22,B7354&lt;=5),sel_ev_daily*(1-sel_dayshare)/8,0))</f>
        <v/>
      </c>
    </row>
    <row r="7355">
      <c r="A7355" s="6" t="inlineStr">
        <is>
          <t>2013-05-03</t>
        </is>
      </c>
      <c r="B7355" s="6" t="n">
        <v>9</v>
      </c>
      <c r="C7355" s="6" t="n">
        <v>0.5621</v>
      </c>
      <c r="D7355" s="6" t="n">
        <v>0.44907</v>
      </c>
      <c r="E7355" s="6">
        <f>C7355*sel_scale</f>
        <v/>
      </c>
      <c r="F7355" s="6">
        <f>IF(AND(B7355&gt;=10,B7355&lt;=14),sel_ev_daily*sel_dayshare/5,IF(OR(B7355&gt;=22,B7355&lt;=5),sel_ev_daily*(1-sel_dayshare)/8,0))</f>
        <v/>
      </c>
    </row>
    <row r="7356">
      <c r="A7356" s="6" t="inlineStr">
        <is>
          <t>2013-05-03</t>
        </is>
      </c>
      <c r="B7356" s="6" t="n">
        <v>10</v>
      </c>
      <c r="C7356" s="6" t="n">
        <v>0.48641</v>
      </c>
      <c r="D7356" s="6" t="n">
        <v>0.54687</v>
      </c>
      <c r="E7356" s="6">
        <f>C7356*sel_scale</f>
        <v/>
      </c>
      <c r="F7356" s="6">
        <f>IF(AND(B7356&gt;=10,B7356&lt;=14),sel_ev_daily*sel_dayshare/5,IF(OR(B7356&gt;=22,B7356&lt;=5),sel_ev_daily*(1-sel_dayshare)/8,0))</f>
        <v/>
      </c>
    </row>
    <row r="7357">
      <c r="A7357" s="6" t="inlineStr">
        <is>
          <t>2013-05-03</t>
        </is>
      </c>
      <c r="B7357" s="6" t="n">
        <v>11</v>
      </c>
      <c r="C7357" s="6" t="n">
        <v>0.48968</v>
      </c>
      <c r="D7357" s="6" t="n">
        <v>0.58148</v>
      </c>
      <c r="E7357" s="6">
        <f>C7357*sel_scale</f>
        <v/>
      </c>
      <c r="F7357" s="6">
        <f>IF(AND(B7357&gt;=10,B7357&lt;=14),sel_ev_daily*sel_dayshare/5,IF(OR(B7357&gt;=22,B7357&lt;=5),sel_ev_daily*(1-sel_dayshare)/8,0))</f>
        <v/>
      </c>
    </row>
    <row r="7358">
      <c r="A7358" s="6" t="inlineStr">
        <is>
          <t>2013-05-03</t>
        </is>
      </c>
      <c r="B7358" s="6" t="n">
        <v>12</v>
      </c>
      <c r="C7358" s="6" t="n">
        <v>0.51777</v>
      </c>
      <c r="D7358" s="6" t="n">
        <v>0.60256</v>
      </c>
      <c r="E7358" s="6">
        <f>C7358*sel_scale</f>
        <v/>
      </c>
      <c r="F7358" s="6">
        <f>IF(AND(B7358&gt;=10,B7358&lt;=14),sel_ev_daily*sel_dayshare/5,IF(OR(B7358&gt;=22,B7358&lt;=5),sel_ev_daily*(1-sel_dayshare)/8,0))</f>
        <v/>
      </c>
    </row>
    <row r="7359">
      <c r="A7359" s="6" t="inlineStr">
        <is>
          <t>2013-05-03</t>
        </is>
      </c>
      <c r="B7359" s="6" t="n">
        <v>13</v>
      </c>
      <c r="C7359" s="6" t="n">
        <v>0.44958</v>
      </c>
      <c r="D7359" s="6" t="n">
        <v>0.54256</v>
      </c>
      <c r="E7359" s="6">
        <f>C7359*sel_scale</f>
        <v/>
      </c>
      <c r="F7359" s="6">
        <f>IF(AND(B7359&gt;=10,B7359&lt;=14),sel_ev_daily*sel_dayshare/5,IF(OR(B7359&gt;=22,B7359&lt;=5),sel_ev_daily*(1-sel_dayshare)/8,0))</f>
        <v/>
      </c>
    </row>
    <row r="7360">
      <c r="A7360" s="6" t="inlineStr">
        <is>
          <t>2013-05-03</t>
        </is>
      </c>
      <c r="B7360" s="6" t="n">
        <v>14</v>
      </c>
      <c r="C7360" s="6" t="n">
        <v>0.43885</v>
      </c>
      <c r="D7360" s="6" t="n">
        <v>0.40916</v>
      </c>
      <c r="E7360" s="6">
        <f>C7360*sel_scale</f>
        <v/>
      </c>
      <c r="F7360" s="6">
        <f>IF(AND(B7360&gt;=10,B7360&lt;=14),sel_ev_daily*sel_dayshare/5,IF(OR(B7360&gt;=22,B7360&lt;=5),sel_ev_daily*(1-sel_dayshare)/8,0))</f>
        <v/>
      </c>
    </row>
    <row r="7361">
      <c r="A7361" s="6" t="inlineStr">
        <is>
          <t>2013-05-03</t>
        </is>
      </c>
      <c r="B7361" s="6" t="n">
        <v>15</v>
      </c>
      <c r="C7361" s="6" t="n">
        <v>0.43082</v>
      </c>
      <c r="D7361" s="6" t="n">
        <v>0.20991</v>
      </c>
      <c r="E7361" s="6">
        <f>C7361*sel_scale</f>
        <v/>
      </c>
      <c r="F7361" s="6">
        <f>IF(AND(B7361&gt;=10,B7361&lt;=14),sel_ev_daily*sel_dayshare/5,IF(OR(B7361&gt;=22,B7361&lt;=5),sel_ev_daily*(1-sel_dayshare)/8,0))</f>
        <v/>
      </c>
    </row>
    <row r="7362">
      <c r="A7362" s="6" t="inlineStr">
        <is>
          <t>2013-05-03</t>
        </is>
      </c>
      <c r="B7362" s="6" t="n">
        <v>16</v>
      </c>
      <c r="C7362" s="6" t="n">
        <v>0.56201</v>
      </c>
      <c r="D7362" s="6" t="n">
        <v>0.04492</v>
      </c>
      <c r="E7362" s="6">
        <f>C7362*sel_scale</f>
        <v/>
      </c>
      <c r="F7362" s="6">
        <f>IF(AND(B7362&gt;=10,B7362&lt;=14),sel_ev_daily*sel_dayshare/5,IF(OR(B7362&gt;=22,B7362&lt;=5),sel_ev_daily*(1-sel_dayshare)/8,0))</f>
        <v/>
      </c>
    </row>
    <row r="7363">
      <c r="A7363" s="6" t="inlineStr">
        <is>
          <t>2013-05-03</t>
        </is>
      </c>
      <c r="B7363" s="6" t="n">
        <v>17</v>
      </c>
      <c r="C7363" s="6" t="n">
        <v>0.78457</v>
      </c>
      <c r="D7363" s="6" t="n">
        <v>0.00025</v>
      </c>
      <c r="E7363" s="6">
        <f>C7363*sel_scale</f>
        <v/>
      </c>
      <c r="F7363" s="6">
        <f>IF(AND(B7363&gt;=10,B7363&lt;=14),sel_ev_daily*sel_dayshare/5,IF(OR(B7363&gt;=22,B7363&lt;=5),sel_ev_daily*(1-sel_dayshare)/8,0))</f>
        <v/>
      </c>
    </row>
    <row r="7364">
      <c r="A7364" s="6" t="inlineStr">
        <is>
          <t>2013-05-03</t>
        </is>
      </c>
      <c r="B7364" s="6" t="n">
        <v>18</v>
      </c>
      <c r="C7364" s="6" t="n">
        <v>0.91989</v>
      </c>
      <c r="D7364" s="6" t="n">
        <v>9.000000000000001e-05</v>
      </c>
      <c r="E7364" s="6">
        <f>C7364*sel_scale</f>
        <v/>
      </c>
      <c r="F7364" s="6">
        <f>IF(AND(B7364&gt;=10,B7364&lt;=14),sel_ev_daily*sel_dayshare/5,IF(OR(B7364&gt;=22,B7364&lt;=5),sel_ev_daily*(1-sel_dayshare)/8,0))</f>
        <v/>
      </c>
    </row>
    <row r="7365">
      <c r="A7365" s="6" t="inlineStr">
        <is>
          <t>2013-05-03</t>
        </is>
      </c>
      <c r="B7365" s="6" t="n">
        <v>19</v>
      </c>
      <c r="C7365" s="6" t="n">
        <v>0.84453</v>
      </c>
      <c r="D7365" s="6" t="n">
        <v>0.00022</v>
      </c>
      <c r="E7365" s="6">
        <f>C7365*sel_scale</f>
        <v/>
      </c>
      <c r="F7365" s="6">
        <f>IF(AND(B7365&gt;=10,B7365&lt;=14),sel_ev_daily*sel_dayshare/5,IF(OR(B7365&gt;=22,B7365&lt;=5),sel_ev_daily*(1-sel_dayshare)/8,0))</f>
        <v/>
      </c>
    </row>
    <row r="7366">
      <c r="A7366" s="6" t="inlineStr">
        <is>
          <t>2013-05-03</t>
        </is>
      </c>
      <c r="B7366" s="6" t="n">
        <v>20</v>
      </c>
      <c r="C7366" s="6" t="n">
        <v>0.80087</v>
      </c>
      <c r="D7366" s="6" t="n">
        <v>8.000000000000001e-05</v>
      </c>
      <c r="E7366" s="6">
        <f>C7366*sel_scale</f>
        <v/>
      </c>
      <c r="F7366" s="6">
        <f>IF(AND(B7366&gt;=10,B7366&lt;=14),sel_ev_daily*sel_dayshare/5,IF(OR(B7366&gt;=22,B7366&lt;=5),sel_ev_daily*(1-sel_dayshare)/8,0))</f>
        <v/>
      </c>
    </row>
    <row r="7367">
      <c r="A7367" s="6" t="inlineStr">
        <is>
          <t>2013-05-03</t>
        </is>
      </c>
      <c r="B7367" s="6" t="n">
        <v>21</v>
      </c>
      <c r="C7367" s="6" t="n">
        <v>0.71879</v>
      </c>
      <c r="D7367" s="6" t="n">
        <v>0.00011</v>
      </c>
      <c r="E7367" s="6">
        <f>C7367*sel_scale</f>
        <v/>
      </c>
      <c r="F7367" s="6">
        <f>IF(AND(B7367&gt;=10,B7367&lt;=14),sel_ev_daily*sel_dayshare/5,IF(OR(B7367&gt;=22,B7367&lt;=5),sel_ev_daily*(1-sel_dayshare)/8,0))</f>
        <v/>
      </c>
    </row>
    <row r="7368">
      <c r="A7368" s="6" t="inlineStr">
        <is>
          <t>2013-05-03</t>
        </is>
      </c>
      <c r="B7368" s="6" t="n">
        <v>22</v>
      </c>
      <c r="C7368" s="6" t="n">
        <v>0.76901</v>
      </c>
      <c r="D7368" s="6" t="n">
        <v>8.000000000000001e-05</v>
      </c>
      <c r="E7368" s="6">
        <f>C7368*sel_scale</f>
        <v/>
      </c>
      <c r="F7368" s="6">
        <f>IF(AND(B7368&gt;=10,B7368&lt;=14),sel_ev_daily*sel_dayshare/5,IF(OR(B7368&gt;=22,B7368&lt;=5),sel_ev_daily*(1-sel_dayshare)/8,0))</f>
        <v/>
      </c>
    </row>
    <row r="7369">
      <c r="A7369" s="6" t="inlineStr">
        <is>
          <t>2013-05-03</t>
        </is>
      </c>
      <c r="B7369" s="6" t="n">
        <v>23</v>
      </c>
      <c r="C7369" s="6" t="n">
        <v>0.93475</v>
      </c>
      <c r="D7369" s="6" t="n">
        <v>0.00013</v>
      </c>
      <c r="E7369" s="6">
        <f>C7369*sel_scale</f>
        <v/>
      </c>
      <c r="F7369" s="6">
        <f>IF(AND(B7369&gt;=10,B7369&lt;=14),sel_ev_daily*sel_dayshare/5,IF(OR(B7369&gt;=22,B7369&lt;=5),sel_ev_daily*(1-sel_dayshare)/8,0))</f>
        <v/>
      </c>
    </row>
    <row r="7370">
      <c r="A7370" s="6" t="inlineStr">
        <is>
          <t>2013-05-04</t>
        </is>
      </c>
      <c r="B7370" s="6" t="n">
        <v>0</v>
      </c>
      <c r="C7370" s="6" t="n">
        <v>0.92513</v>
      </c>
      <c r="D7370" s="6" t="n">
        <v>0.00011</v>
      </c>
      <c r="E7370" s="6">
        <f>C7370*sel_scale</f>
        <v/>
      </c>
      <c r="F7370" s="6">
        <f>IF(AND(B7370&gt;=10,B7370&lt;=14),sel_ev_daily*sel_dayshare/5,IF(OR(B7370&gt;=22,B7370&lt;=5),sel_ev_daily*(1-sel_dayshare)/8,0))</f>
        <v/>
      </c>
    </row>
    <row r="7371">
      <c r="A7371" s="6" t="inlineStr">
        <is>
          <t>2013-05-04</t>
        </is>
      </c>
      <c r="B7371" s="6" t="n">
        <v>1</v>
      </c>
      <c r="C7371" s="6" t="n">
        <v>0.65848</v>
      </c>
      <c r="D7371" s="6" t="n">
        <v>8.000000000000001e-05</v>
      </c>
      <c r="E7371" s="6">
        <f>C7371*sel_scale</f>
        <v/>
      </c>
      <c r="F7371" s="6">
        <f>IF(AND(B7371&gt;=10,B7371&lt;=14),sel_ev_daily*sel_dayshare/5,IF(OR(B7371&gt;=22,B7371&lt;=5),sel_ev_daily*(1-sel_dayshare)/8,0))</f>
        <v/>
      </c>
    </row>
    <row r="7372">
      <c r="A7372" s="6" t="inlineStr">
        <is>
          <t>2013-05-04</t>
        </is>
      </c>
      <c r="B7372" s="6" t="n">
        <v>2</v>
      </c>
      <c r="C7372" s="6" t="n">
        <v>0.48444</v>
      </c>
      <c r="D7372" s="6" t="n">
        <v>2e-05</v>
      </c>
      <c r="E7372" s="6">
        <f>C7372*sel_scale</f>
        <v/>
      </c>
      <c r="F7372" s="6">
        <f>IF(AND(B7372&gt;=10,B7372&lt;=14),sel_ev_daily*sel_dayshare/5,IF(OR(B7372&gt;=22,B7372&lt;=5),sel_ev_daily*(1-sel_dayshare)/8,0))</f>
        <v/>
      </c>
    </row>
    <row r="7373">
      <c r="A7373" s="6" t="inlineStr">
        <is>
          <t>2013-05-04</t>
        </is>
      </c>
      <c r="B7373" s="6" t="n">
        <v>3</v>
      </c>
      <c r="C7373" s="6" t="n">
        <v>0.42901</v>
      </c>
      <c r="D7373" s="6" t="n">
        <v>5e-05</v>
      </c>
      <c r="E7373" s="6">
        <f>C7373*sel_scale</f>
        <v/>
      </c>
      <c r="F7373" s="6">
        <f>IF(AND(B7373&gt;=10,B7373&lt;=14),sel_ev_daily*sel_dayshare/5,IF(OR(B7373&gt;=22,B7373&lt;=5),sel_ev_daily*(1-sel_dayshare)/8,0))</f>
        <v/>
      </c>
    </row>
    <row r="7374">
      <c r="A7374" s="6" t="inlineStr">
        <is>
          <t>2013-05-04</t>
        </is>
      </c>
      <c r="B7374" s="6" t="n">
        <v>4</v>
      </c>
      <c r="C7374" s="6" t="n">
        <v>0.37856</v>
      </c>
      <c r="D7374" s="6" t="n">
        <v>1e-05</v>
      </c>
      <c r="E7374" s="6">
        <f>C7374*sel_scale</f>
        <v/>
      </c>
      <c r="F7374" s="6">
        <f>IF(AND(B7374&gt;=10,B7374&lt;=14),sel_ev_daily*sel_dayshare/5,IF(OR(B7374&gt;=22,B7374&lt;=5),sel_ev_daily*(1-sel_dayshare)/8,0))</f>
        <v/>
      </c>
    </row>
    <row r="7375">
      <c r="A7375" s="6" t="inlineStr">
        <is>
          <t>2013-05-04</t>
        </is>
      </c>
      <c r="B7375" s="6" t="n">
        <v>5</v>
      </c>
      <c r="C7375" s="6" t="n">
        <v>0.4176</v>
      </c>
      <c r="D7375" s="6" t="n">
        <v>3e-05</v>
      </c>
      <c r="E7375" s="6">
        <f>C7375*sel_scale</f>
        <v/>
      </c>
      <c r="F7375" s="6">
        <f>IF(AND(B7375&gt;=10,B7375&lt;=14),sel_ev_daily*sel_dayshare/5,IF(OR(B7375&gt;=22,B7375&lt;=5),sel_ev_daily*(1-sel_dayshare)/8,0))</f>
        <v/>
      </c>
    </row>
    <row r="7376">
      <c r="A7376" s="6" t="inlineStr">
        <is>
          <t>2013-05-04</t>
        </is>
      </c>
      <c r="B7376" s="6" t="n">
        <v>6</v>
      </c>
      <c r="C7376" s="6" t="n">
        <v>0.50831</v>
      </c>
      <c r="D7376" s="6" t="n">
        <v>0.0003</v>
      </c>
      <c r="E7376" s="6">
        <f>C7376*sel_scale</f>
        <v/>
      </c>
      <c r="F7376" s="6">
        <f>IF(AND(B7376&gt;=10,B7376&lt;=14),sel_ev_daily*sel_dayshare/5,IF(OR(B7376&gt;=22,B7376&lt;=5),sel_ev_daily*(1-sel_dayshare)/8,0))</f>
        <v/>
      </c>
    </row>
    <row r="7377">
      <c r="A7377" s="6" t="inlineStr">
        <is>
          <t>2013-05-04</t>
        </is>
      </c>
      <c r="B7377" s="6" t="n">
        <v>7</v>
      </c>
      <c r="C7377" s="6" t="n">
        <v>0.66997</v>
      </c>
      <c r="D7377" s="6" t="n">
        <v>0.00891</v>
      </c>
      <c r="E7377" s="6">
        <f>C7377*sel_scale</f>
        <v/>
      </c>
      <c r="F7377" s="6">
        <f>IF(AND(B7377&gt;=10,B7377&lt;=14),sel_ev_daily*sel_dayshare/5,IF(OR(B7377&gt;=22,B7377&lt;=5),sel_ev_daily*(1-sel_dayshare)/8,0))</f>
        <v/>
      </c>
    </row>
    <row r="7378">
      <c r="A7378" s="6" t="inlineStr">
        <is>
          <t>2013-05-04</t>
        </is>
      </c>
      <c r="B7378" s="6" t="n">
        <v>8</v>
      </c>
      <c r="C7378" s="6" t="n">
        <v>0.7569900000000001</v>
      </c>
      <c r="D7378" s="6" t="n">
        <v>0.04181</v>
      </c>
      <c r="E7378" s="6">
        <f>C7378*sel_scale</f>
        <v/>
      </c>
      <c r="F7378" s="6">
        <f>IF(AND(B7378&gt;=10,B7378&lt;=14),sel_ev_daily*sel_dayshare/5,IF(OR(B7378&gt;=22,B7378&lt;=5),sel_ev_daily*(1-sel_dayshare)/8,0))</f>
        <v/>
      </c>
    </row>
    <row r="7379">
      <c r="A7379" s="6" t="inlineStr">
        <is>
          <t>2013-05-04</t>
        </is>
      </c>
      <c r="B7379" s="6" t="n">
        <v>9</v>
      </c>
      <c r="C7379" s="6" t="n">
        <v>0.78664</v>
      </c>
      <c r="D7379" s="6" t="n">
        <v>0.09096</v>
      </c>
      <c r="E7379" s="6">
        <f>C7379*sel_scale</f>
        <v/>
      </c>
      <c r="F7379" s="6">
        <f>IF(AND(B7379&gt;=10,B7379&lt;=14),sel_ev_daily*sel_dayshare/5,IF(OR(B7379&gt;=22,B7379&lt;=5),sel_ev_daily*(1-sel_dayshare)/8,0))</f>
        <v/>
      </c>
    </row>
    <row r="7380">
      <c r="A7380" s="6" t="inlineStr">
        <is>
          <t>2013-05-04</t>
        </is>
      </c>
      <c r="B7380" s="6" t="n">
        <v>10</v>
      </c>
      <c r="C7380" s="6" t="n">
        <v>0.70485</v>
      </c>
      <c r="D7380" s="6" t="n">
        <v>0.23807</v>
      </c>
      <c r="E7380" s="6">
        <f>C7380*sel_scale</f>
        <v/>
      </c>
      <c r="F7380" s="6">
        <f>IF(AND(B7380&gt;=10,B7380&lt;=14),sel_ev_daily*sel_dayshare/5,IF(OR(B7380&gt;=22,B7380&lt;=5),sel_ev_daily*(1-sel_dayshare)/8,0))</f>
        <v/>
      </c>
    </row>
    <row r="7381">
      <c r="A7381" s="6" t="inlineStr">
        <is>
          <t>2013-05-04</t>
        </is>
      </c>
      <c r="B7381" s="6" t="n">
        <v>11</v>
      </c>
      <c r="C7381" s="6" t="n">
        <v>0.63601</v>
      </c>
      <c r="D7381" s="6" t="n">
        <v>0.38195</v>
      </c>
      <c r="E7381" s="6">
        <f>C7381*sel_scale</f>
        <v/>
      </c>
      <c r="F7381" s="6">
        <f>IF(AND(B7381&gt;=10,B7381&lt;=14),sel_ev_daily*sel_dayshare/5,IF(OR(B7381&gt;=22,B7381&lt;=5),sel_ev_daily*(1-sel_dayshare)/8,0))</f>
        <v/>
      </c>
    </row>
    <row r="7382">
      <c r="A7382" s="6" t="inlineStr">
        <is>
          <t>2013-05-04</t>
        </is>
      </c>
      <c r="B7382" s="6" t="n">
        <v>12</v>
      </c>
      <c r="C7382" s="6" t="n">
        <v>0.64549</v>
      </c>
      <c r="D7382" s="6" t="n">
        <v>0.47234</v>
      </c>
      <c r="E7382" s="6">
        <f>C7382*sel_scale</f>
        <v/>
      </c>
      <c r="F7382" s="6">
        <f>IF(AND(B7382&gt;=10,B7382&lt;=14),sel_ev_daily*sel_dayshare/5,IF(OR(B7382&gt;=22,B7382&lt;=5),sel_ev_daily*(1-sel_dayshare)/8,0))</f>
        <v/>
      </c>
    </row>
    <row r="7383">
      <c r="A7383" s="6" t="inlineStr">
        <is>
          <t>2013-05-04</t>
        </is>
      </c>
      <c r="B7383" s="6" t="n">
        <v>13</v>
      </c>
      <c r="C7383" s="6" t="n">
        <v>0.54451</v>
      </c>
      <c r="D7383" s="6" t="n">
        <v>0.5093</v>
      </c>
      <c r="E7383" s="6">
        <f>C7383*sel_scale</f>
        <v/>
      </c>
      <c r="F7383" s="6">
        <f>IF(AND(B7383&gt;=10,B7383&lt;=14),sel_ev_daily*sel_dayshare/5,IF(OR(B7383&gt;=22,B7383&lt;=5),sel_ev_daily*(1-sel_dayshare)/8,0))</f>
        <v/>
      </c>
    </row>
    <row r="7384">
      <c r="A7384" s="6" t="inlineStr">
        <is>
          <t>2013-05-04</t>
        </is>
      </c>
      <c r="B7384" s="6" t="n">
        <v>14</v>
      </c>
      <c r="C7384" s="6" t="n">
        <v>0.56318</v>
      </c>
      <c r="D7384" s="6" t="n">
        <v>0.36462</v>
      </c>
      <c r="E7384" s="6">
        <f>C7384*sel_scale</f>
        <v/>
      </c>
      <c r="F7384" s="6">
        <f>IF(AND(B7384&gt;=10,B7384&lt;=14),sel_ev_daily*sel_dayshare/5,IF(OR(B7384&gt;=22,B7384&lt;=5),sel_ev_daily*(1-sel_dayshare)/8,0))</f>
        <v/>
      </c>
    </row>
    <row r="7385">
      <c r="A7385" s="6" t="inlineStr">
        <is>
          <t>2013-05-04</t>
        </is>
      </c>
      <c r="B7385" s="6" t="n">
        <v>15</v>
      </c>
      <c r="C7385" s="6" t="n">
        <v>0.5686600000000001</v>
      </c>
      <c r="D7385" s="6" t="n">
        <v>0.16205</v>
      </c>
      <c r="E7385" s="6">
        <f>C7385*sel_scale</f>
        <v/>
      </c>
      <c r="F7385" s="6">
        <f>IF(AND(B7385&gt;=10,B7385&lt;=14),sel_ev_daily*sel_dayshare/5,IF(OR(B7385&gt;=22,B7385&lt;=5),sel_ev_daily*(1-sel_dayshare)/8,0))</f>
        <v/>
      </c>
    </row>
    <row r="7386">
      <c r="A7386" s="6" t="inlineStr">
        <is>
          <t>2013-05-04</t>
        </is>
      </c>
      <c r="B7386" s="6" t="n">
        <v>16</v>
      </c>
      <c r="C7386" s="6" t="n">
        <v>0.69167</v>
      </c>
      <c r="D7386" s="6" t="n">
        <v>0.02426</v>
      </c>
      <c r="E7386" s="6">
        <f>C7386*sel_scale</f>
        <v/>
      </c>
      <c r="F7386" s="6">
        <f>IF(AND(B7386&gt;=10,B7386&lt;=14),sel_ev_daily*sel_dayshare/5,IF(OR(B7386&gt;=22,B7386&lt;=5),sel_ev_daily*(1-sel_dayshare)/8,0))</f>
        <v/>
      </c>
    </row>
    <row r="7387">
      <c r="A7387" s="6" t="inlineStr">
        <is>
          <t>2013-05-04</t>
        </is>
      </c>
      <c r="B7387" s="6" t="n">
        <v>17</v>
      </c>
      <c r="C7387" s="6" t="n">
        <v>0.95097</v>
      </c>
      <c r="D7387" s="6" t="n">
        <v>0.00059</v>
      </c>
      <c r="E7387" s="6">
        <f>C7387*sel_scale</f>
        <v/>
      </c>
      <c r="F7387" s="6">
        <f>IF(AND(B7387&gt;=10,B7387&lt;=14),sel_ev_daily*sel_dayshare/5,IF(OR(B7387&gt;=22,B7387&lt;=5),sel_ev_daily*(1-sel_dayshare)/8,0))</f>
        <v/>
      </c>
    </row>
    <row r="7388">
      <c r="A7388" s="6" t="inlineStr">
        <is>
          <t>2013-05-04</t>
        </is>
      </c>
      <c r="B7388" s="6" t="n">
        <v>18</v>
      </c>
      <c r="C7388" s="6" t="n">
        <v>0.97749</v>
      </c>
      <c r="D7388" s="6" t="n">
        <v>0.00014</v>
      </c>
      <c r="E7388" s="6">
        <f>C7388*sel_scale</f>
        <v/>
      </c>
      <c r="F7388" s="6">
        <f>IF(AND(B7388&gt;=10,B7388&lt;=14),sel_ev_daily*sel_dayshare/5,IF(OR(B7388&gt;=22,B7388&lt;=5),sel_ev_daily*(1-sel_dayshare)/8,0))</f>
        <v/>
      </c>
    </row>
    <row r="7389">
      <c r="A7389" s="6" t="inlineStr">
        <is>
          <t>2013-05-04</t>
        </is>
      </c>
      <c r="B7389" s="6" t="n">
        <v>19</v>
      </c>
      <c r="C7389" s="6" t="n">
        <v>0.83018</v>
      </c>
      <c r="D7389" s="6" t="n">
        <v>0.00012</v>
      </c>
      <c r="E7389" s="6">
        <f>C7389*sel_scale</f>
        <v/>
      </c>
      <c r="F7389" s="6">
        <f>IF(AND(B7389&gt;=10,B7389&lt;=14),sel_ev_daily*sel_dayshare/5,IF(OR(B7389&gt;=22,B7389&lt;=5),sel_ev_daily*(1-sel_dayshare)/8,0))</f>
        <v/>
      </c>
    </row>
    <row r="7390">
      <c r="A7390" s="6" t="inlineStr">
        <is>
          <t>2013-05-04</t>
        </is>
      </c>
      <c r="B7390" s="6" t="n">
        <v>20</v>
      </c>
      <c r="C7390" s="6" t="n">
        <v>0.74574</v>
      </c>
      <c r="D7390" s="6" t="n">
        <v>8.000000000000001e-05</v>
      </c>
      <c r="E7390" s="6">
        <f>C7390*sel_scale</f>
        <v/>
      </c>
      <c r="F7390" s="6">
        <f>IF(AND(B7390&gt;=10,B7390&lt;=14),sel_ev_daily*sel_dayshare/5,IF(OR(B7390&gt;=22,B7390&lt;=5),sel_ev_daily*(1-sel_dayshare)/8,0))</f>
        <v/>
      </c>
    </row>
    <row r="7391">
      <c r="A7391" s="6" t="inlineStr">
        <is>
          <t>2013-05-04</t>
        </is>
      </c>
      <c r="B7391" s="6" t="n">
        <v>21</v>
      </c>
      <c r="C7391" s="6" t="n">
        <v>0.75082</v>
      </c>
      <c r="D7391" s="6" t="n">
        <v>6.999999999999999e-05</v>
      </c>
      <c r="E7391" s="6">
        <f>C7391*sel_scale</f>
        <v/>
      </c>
      <c r="F7391" s="6">
        <f>IF(AND(B7391&gt;=10,B7391&lt;=14),sel_ev_daily*sel_dayshare/5,IF(OR(B7391&gt;=22,B7391&lt;=5),sel_ev_daily*(1-sel_dayshare)/8,0))</f>
        <v/>
      </c>
    </row>
    <row r="7392">
      <c r="A7392" s="6" t="inlineStr">
        <is>
          <t>2013-05-04</t>
        </is>
      </c>
      <c r="B7392" s="6" t="n">
        <v>22</v>
      </c>
      <c r="C7392" s="6" t="n">
        <v>0.7539400000000001</v>
      </c>
      <c r="D7392" s="6" t="n">
        <v>8.000000000000001e-05</v>
      </c>
      <c r="E7392" s="6">
        <f>C7392*sel_scale</f>
        <v/>
      </c>
      <c r="F7392" s="6">
        <f>IF(AND(B7392&gt;=10,B7392&lt;=14),sel_ev_daily*sel_dayshare/5,IF(OR(B7392&gt;=22,B7392&lt;=5),sel_ev_daily*(1-sel_dayshare)/8,0))</f>
        <v/>
      </c>
    </row>
    <row r="7393">
      <c r="A7393" s="6" t="inlineStr">
        <is>
          <t>2013-05-04</t>
        </is>
      </c>
      <c r="B7393" s="6" t="n">
        <v>23</v>
      </c>
      <c r="C7393" s="6" t="n">
        <v>0.94062</v>
      </c>
      <c r="D7393" s="6" t="n">
        <v>5e-05</v>
      </c>
      <c r="E7393" s="6">
        <f>C7393*sel_scale</f>
        <v/>
      </c>
      <c r="F7393" s="6">
        <f>IF(AND(B7393&gt;=10,B7393&lt;=14),sel_ev_daily*sel_dayshare/5,IF(OR(B7393&gt;=22,B7393&lt;=5),sel_ev_daily*(1-sel_dayshare)/8,0))</f>
        <v/>
      </c>
    </row>
    <row r="7394">
      <c r="A7394" s="6" t="inlineStr">
        <is>
          <t>2013-05-05</t>
        </is>
      </c>
      <c r="B7394" s="6" t="n">
        <v>0</v>
      </c>
      <c r="C7394" s="6" t="n">
        <v>0.9776899999999999</v>
      </c>
      <c r="D7394" s="6" t="n">
        <v>3e-05</v>
      </c>
      <c r="E7394" s="6">
        <f>C7394*sel_scale</f>
        <v/>
      </c>
      <c r="F7394" s="6">
        <f>IF(AND(B7394&gt;=10,B7394&lt;=14),sel_ev_daily*sel_dayshare/5,IF(OR(B7394&gt;=22,B7394&lt;=5),sel_ev_daily*(1-sel_dayshare)/8,0))</f>
        <v/>
      </c>
    </row>
    <row r="7395">
      <c r="A7395" s="6" t="inlineStr">
        <is>
          <t>2013-05-05</t>
        </is>
      </c>
      <c r="B7395" s="6" t="n">
        <v>1</v>
      </c>
      <c r="C7395" s="6" t="n">
        <v>0.7317</v>
      </c>
      <c r="D7395" s="6" t="n">
        <v>6.999999999999999e-05</v>
      </c>
      <c r="E7395" s="6">
        <f>C7395*sel_scale</f>
        <v/>
      </c>
      <c r="F7395" s="6">
        <f>IF(AND(B7395&gt;=10,B7395&lt;=14),sel_ev_daily*sel_dayshare/5,IF(OR(B7395&gt;=22,B7395&lt;=5),sel_ev_daily*(1-sel_dayshare)/8,0))</f>
        <v/>
      </c>
    </row>
    <row r="7396">
      <c r="A7396" s="6" t="inlineStr">
        <is>
          <t>2013-05-05</t>
        </is>
      </c>
      <c r="B7396" s="6" t="n">
        <v>2</v>
      </c>
      <c r="C7396" s="6" t="n">
        <v>0.52221</v>
      </c>
      <c r="D7396" s="6" t="n">
        <v>5e-05</v>
      </c>
      <c r="E7396" s="6">
        <f>C7396*sel_scale</f>
        <v/>
      </c>
      <c r="F7396" s="6">
        <f>IF(AND(B7396&gt;=10,B7396&lt;=14),sel_ev_daily*sel_dayshare/5,IF(OR(B7396&gt;=22,B7396&lt;=5),sel_ev_daily*(1-sel_dayshare)/8,0))</f>
        <v/>
      </c>
    </row>
    <row r="7397">
      <c r="A7397" s="6" t="inlineStr">
        <is>
          <t>2013-05-05</t>
        </is>
      </c>
      <c r="B7397" s="6" t="n">
        <v>3</v>
      </c>
      <c r="C7397" s="6" t="n">
        <v>0.41266</v>
      </c>
      <c r="D7397" s="6" t="n">
        <v>0.00011</v>
      </c>
      <c r="E7397" s="6">
        <f>C7397*sel_scale</f>
        <v/>
      </c>
      <c r="F7397" s="6">
        <f>IF(AND(B7397&gt;=10,B7397&lt;=14),sel_ev_daily*sel_dayshare/5,IF(OR(B7397&gt;=22,B7397&lt;=5),sel_ev_daily*(1-sel_dayshare)/8,0))</f>
        <v/>
      </c>
    </row>
    <row r="7398">
      <c r="A7398" s="6" t="inlineStr">
        <is>
          <t>2013-05-05</t>
        </is>
      </c>
      <c r="B7398" s="6" t="n">
        <v>4</v>
      </c>
      <c r="C7398" s="6" t="n">
        <v>0.39362</v>
      </c>
      <c r="D7398" s="6" t="n">
        <v>5e-05</v>
      </c>
      <c r="E7398" s="6">
        <f>C7398*sel_scale</f>
        <v/>
      </c>
      <c r="F7398" s="6">
        <f>IF(AND(B7398&gt;=10,B7398&lt;=14),sel_ev_daily*sel_dayshare/5,IF(OR(B7398&gt;=22,B7398&lt;=5),sel_ev_daily*(1-sel_dayshare)/8,0))</f>
        <v/>
      </c>
    </row>
    <row r="7399">
      <c r="A7399" s="6" t="inlineStr">
        <is>
          <t>2013-05-05</t>
        </is>
      </c>
      <c r="B7399" s="6" t="n">
        <v>5</v>
      </c>
      <c r="C7399" s="6" t="n">
        <v>0.42467</v>
      </c>
      <c r="D7399" s="6" t="n">
        <v>5e-05</v>
      </c>
      <c r="E7399" s="6">
        <f>C7399*sel_scale</f>
        <v/>
      </c>
      <c r="F7399" s="6">
        <f>IF(AND(B7399&gt;=10,B7399&lt;=14),sel_ev_daily*sel_dayshare/5,IF(OR(B7399&gt;=22,B7399&lt;=5),sel_ev_daily*(1-sel_dayshare)/8,0))</f>
        <v/>
      </c>
    </row>
    <row r="7400">
      <c r="A7400" s="6" t="inlineStr">
        <is>
          <t>2013-05-05</t>
        </is>
      </c>
      <c r="B7400" s="6" t="n">
        <v>6</v>
      </c>
      <c r="C7400" s="6" t="n">
        <v>0.49635</v>
      </c>
      <c r="D7400" s="6" t="n">
        <v>0.00113</v>
      </c>
      <c r="E7400" s="6">
        <f>C7400*sel_scale</f>
        <v/>
      </c>
      <c r="F7400" s="6">
        <f>IF(AND(B7400&gt;=10,B7400&lt;=14),sel_ev_daily*sel_dayshare/5,IF(OR(B7400&gt;=22,B7400&lt;=5),sel_ev_daily*(1-sel_dayshare)/8,0))</f>
        <v/>
      </c>
    </row>
    <row r="7401">
      <c r="A7401" s="6" t="inlineStr">
        <is>
          <t>2013-05-05</t>
        </is>
      </c>
      <c r="B7401" s="6" t="n">
        <v>7</v>
      </c>
      <c r="C7401" s="6" t="n">
        <v>0.54705</v>
      </c>
      <c r="D7401" s="6" t="n">
        <v>0.07133</v>
      </c>
      <c r="E7401" s="6">
        <f>C7401*sel_scale</f>
        <v/>
      </c>
      <c r="F7401" s="6">
        <f>IF(AND(B7401&gt;=10,B7401&lt;=14),sel_ev_daily*sel_dayshare/5,IF(OR(B7401&gt;=22,B7401&lt;=5),sel_ev_daily*(1-sel_dayshare)/8,0))</f>
        <v/>
      </c>
    </row>
    <row r="7402">
      <c r="A7402" s="6" t="inlineStr">
        <is>
          <t>2013-05-05</t>
        </is>
      </c>
      <c r="B7402" s="6" t="n">
        <v>8</v>
      </c>
      <c r="C7402" s="6" t="n">
        <v>0.66615</v>
      </c>
      <c r="D7402" s="6" t="n">
        <v>0.24806</v>
      </c>
      <c r="E7402" s="6">
        <f>C7402*sel_scale</f>
        <v/>
      </c>
      <c r="F7402" s="6">
        <f>IF(AND(B7402&gt;=10,B7402&lt;=14),sel_ev_daily*sel_dayshare/5,IF(OR(B7402&gt;=22,B7402&lt;=5),sel_ev_daily*(1-sel_dayshare)/8,0))</f>
        <v/>
      </c>
    </row>
    <row r="7403">
      <c r="A7403" s="6" t="inlineStr">
        <is>
          <t>2013-05-05</t>
        </is>
      </c>
      <c r="B7403" s="6" t="n">
        <v>9</v>
      </c>
      <c r="C7403" s="6" t="n">
        <v>0.72528</v>
      </c>
      <c r="D7403" s="6" t="n">
        <v>0.43775</v>
      </c>
      <c r="E7403" s="6">
        <f>C7403*sel_scale</f>
        <v/>
      </c>
      <c r="F7403" s="6">
        <f>IF(AND(B7403&gt;=10,B7403&lt;=14),sel_ev_daily*sel_dayshare/5,IF(OR(B7403&gt;=22,B7403&lt;=5),sel_ev_daily*(1-sel_dayshare)/8,0))</f>
        <v/>
      </c>
    </row>
    <row r="7404">
      <c r="A7404" s="6" t="inlineStr">
        <is>
          <t>2013-05-05</t>
        </is>
      </c>
      <c r="B7404" s="6" t="n">
        <v>10</v>
      </c>
      <c r="C7404" s="6" t="n">
        <v>0.69034</v>
      </c>
      <c r="D7404" s="6" t="n">
        <v>0.5442399999999999</v>
      </c>
      <c r="E7404" s="6">
        <f>C7404*sel_scale</f>
        <v/>
      </c>
      <c r="F7404" s="6">
        <f>IF(AND(B7404&gt;=10,B7404&lt;=14),sel_ev_daily*sel_dayshare/5,IF(OR(B7404&gt;=22,B7404&lt;=5),sel_ev_daily*(1-sel_dayshare)/8,0))</f>
        <v/>
      </c>
    </row>
    <row r="7405">
      <c r="A7405" s="6" t="inlineStr">
        <is>
          <t>2013-05-05</t>
        </is>
      </c>
      <c r="B7405" s="6" t="n">
        <v>11</v>
      </c>
      <c r="C7405" s="6" t="n">
        <v>0.6422600000000001</v>
      </c>
      <c r="D7405" s="6" t="n">
        <v>0.54449</v>
      </c>
      <c r="E7405" s="6">
        <f>C7405*sel_scale</f>
        <v/>
      </c>
      <c r="F7405" s="6">
        <f>IF(AND(B7405&gt;=10,B7405&lt;=14),sel_ev_daily*sel_dayshare/5,IF(OR(B7405&gt;=22,B7405&lt;=5),sel_ev_daily*(1-sel_dayshare)/8,0))</f>
        <v/>
      </c>
    </row>
    <row r="7406">
      <c r="A7406" s="6" t="inlineStr">
        <is>
          <t>2013-05-05</t>
        </is>
      </c>
      <c r="B7406" s="6" t="n">
        <v>12</v>
      </c>
      <c r="C7406" s="6" t="n">
        <v>0.59146</v>
      </c>
      <c r="D7406" s="6" t="n">
        <v>0.51008</v>
      </c>
      <c r="E7406" s="6">
        <f>C7406*sel_scale</f>
        <v/>
      </c>
      <c r="F7406" s="6">
        <f>IF(AND(B7406&gt;=10,B7406&lt;=14),sel_ev_daily*sel_dayshare/5,IF(OR(B7406&gt;=22,B7406&lt;=5),sel_ev_daily*(1-sel_dayshare)/8,0))</f>
        <v/>
      </c>
    </row>
    <row r="7407">
      <c r="A7407" s="6" t="inlineStr">
        <is>
          <t>2013-05-05</t>
        </is>
      </c>
      <c r="B7407" s="6" t="n">
        <v>13</v>
      </c>
      <c r="C7407" s="6" t="n">
        <v>0.55083</v>
      </c>
      <c r="D7407" s="6" t="n">
        <v>0.48553</v>
      </c>
      <c r="E7407" s="6">
        <f>C7407*sel_scale</f>
        <v/>
      </c>
      <c r="F7407" s="6">
        <f>IF(AND(B7407&gt;=10,B7407&lt;=14),sel_ev_daily*sel_dayshare/5,IF(OR(B7407&gt;=22,B7407&lt;=5),sel_ev_daily*(1-sel_dayshare)/8,0))</f>
        <v/>
      </c>
    </row>
    <row r="7408">
      <c r="A7408" s="6" t="inlineStr">
        <is>
          <t>2013-05-05</t>
        </is>
      </c>
      <c r="B7408" s="6" t="n">
        <v>14</v>
      </c>
      <c r="C7408" s="6" t="n">
        <v>0.52839</v>
      </c>
      <c r="D7408" s="6" t="n">
        <v>0.39059</v>
      </c>
      <c r="E7408" s="6">
        <f>C7408*sel_scale</f>
        <v/>
      </c>
      <c r="F7408" s="6">
        <f>IF(AND(B7408&gt;=10,B7408&lt;=14),sel_ev_daily*sel_dayshare/5,IF(OR(B7408&gt;=22,B7408&lt;=5),sel_ev_daily*(1-sel_dayshare)/8,0))</f>
        <v/>
      </c>
    </row>
    <row r="7409">
      <c r="A7409" s="6" t="inlineStr">
        <is>
          <t>2013-05-05</t>
        </is>
      </c>
      <c r="B7409" s="6" t="n">
        <v>15</v>
      </c>
      <c r="C7409" s="6" t="n">
        <v>0.54345</v>
      </c>
      <c r="D7409" s="6" t="n">
        <v>0.19786</v>
      </c>
      <c r="E7409" s="6">
        <f>C7409*sel_scale</f>
        <v/>
      </c>
      <c r="F7409" s="6">
        <f>IF(AND(B7409&gt;=10,B7409&lt;=14),sel_ev_daily*sel_dayshare/5,IF(OR(B7409&gt;=22,B7409&lt;=5),sel_ev_daily*(1-sel_dayshare)/8,0))</f>
        <v/>
      </c>
    </row>
    <row r="7410">
      <c r="A7410" s="6" t="inlineStr">
        <is>
          <t>2013-05-05</t>
        </is>
      </c>
      <c r="B7410" s="6" t="n">
        <v>16</v>
      </c>
      <c r="C7410" s="6" t="n">
        <v>0.64457</v>
      </c>
      <c r="D7410" s="6" t="n">
        <v>0.03814</v>
      </c>
      <c r="E7410" s="6">
        <f>C7410*sel_scale</f>
        <v/>
      </c>
      <c r="F7410" s="6">
        <f>IF(AND(B7410&gt;=10,B7410&lt;=14),sel_ev_daily*sel_dayshare/5,IF(OR(B7410&gt;=22,B7410&lt;=5),sel_ev_daily*(1-sel_dayshare)/8,0))</f>
        <v/>
      </c>
    </row>
    <row r="7411">
      <c r="A7411" s="6" t="inlineStr">
        <is>
          <t>2013-05-05</t>
        </is>
      </c>
      <c r="B7411" s="6" t="n">
        <v>17</v>
      </c>
      <c r="C7411" s="6" t="n">
        <v>0.99398</v>
      </c>
      <c r="D7411" s="6" t="n">
        <v>4e-05</v>
      </c>
      <c r="E7411" s="6">
        <f>C7411*sel_scale</f>
        <v/>
      </c>
      <c r="F7411" s="6">
        <f>IF(AND(B7411&gt;=10,B7411&lt;=14),sel_ev_daily*sel_dayshare/5,IF(OR(B7411&gt;=22,B7411&lt;=5),sel_ev_daily*(1-sel_dayshare)/8,0))</f>
        <v/>
      </c>
    </row>
    <row r="7412">
      <c r="A7412" s="6" t="inlineStr">
        <is>
          <t>2013-05-05</t>
        </is>
      </c>
      <c r="B7412" s="6" t="n">
        <v>18</v>
      </c>
      <c r="C7412" s="6" t="n">
        <v>1.12571</v>
      </c>
      <c r="D7412" s="6" t="n">
        <v>6e-05</v>
      </c>
      <c r="E7412" s="6">
        <f>C7412*sel_scale</f>
        <v/>
      </c>
      <c r="F7412" s="6">
        <f>IF(AND(B7412&gt;=10,B7412&lt;=14),sel_ev_daily*sel_dayshare/5,IF(OR(B7412&gt;=22,B7412&lt;=5),sel_ev_daily*(1-sel_dayshare)/8,0))</f>
        <v/>
      </c>
    </row>
    <row r="7413">
      <c r="A7413" s="6" t="inlineStr">
        <is>
          <t>2013-05-05</t>
        </is>
      </c>
      <c r="B7413" s="6" t="n">
        <v>19</v>
      </c>
      <c r="C7413" s="6" t="n">
        <v>0.94063</v>
      </c>
      <c r="D7413" s="6" t="n">
        <v>0.00011</v>
      </c>
      <c r="E7413" s="6">
        <f>C7413*sel_scale</f>
        <v/>
      </c>
      <c r="F7413" s="6">
        <f>IF(AND(B7413&gt;=10,B7413&lt;=14),sel_ev_daily*sel_dayshare/5,IF(OR(B7413&gt;=22,B7413&lt;=5),sel_ev_daily*(1-sel_dayshare)/8,0))</f>
        <v/>
      </c>
    </row>
    <row r="7414">
      <c r="A7414" s="6" t="inlineStr">
        <is>
          <t>2013-05-05</t>
        </is>
      </c>
      <c r="B7414" s="6" t="n">
        <v>20</v>
      </c>
      <c r="C7414" s="6" t="n">
        <v>0.86895</v>
      </c>
      <c r="D7414" s="6" t="n">
        <v>0.00013</v>
      </c>
      <c r="E7414" s="6">
        <f>C7414*sel_scale</f>
        <v/>
      </c>
      <c r="F7414" s="6">
        <f>IF(AND(B7414&gt;=10,B7414&lt;=14),sel_ev_daily*sel_dayshare/5,IF(OR(B7414&gt;=22,B7414&lt;=5),sel_ev_daily*(1-sel_dayshare)/8,0))</f>
        <v/>
      </c>
    </row>
    <row r="7415">
      <c r="A7415" s="6" t="inlineStr">
        <is>
          <t>2013-05-05</t>
        </is>
      </c>
      <c r="B7415" s="6" t="n">
        <v>21</v>
      </c>
      <c r="C7415" s="6" t="n">
        <v>0.79964</v>
      </c>
      <c r="D7415" s="6" t="n">
        <v>0.00017</v>
      </c>
      <c r="E7415" s="6">
        <f>C7415*sel_scale</f>
        <v/>
      </c>
      <c r="F7415" s="6">
        <f>IF(AND(B7415&gt;=10,B7415&lt;=14),sel_ev_daily*sel_dayshare/5,IF(OR(B7415&gt;=22,B7415&lt;=5),sel_ev_daily*(1-sel_dayshare)/8,0))</f>
        <v/>
      </c>
    </row>
    <row r="7416">
      <c r="A7416" s="6" t="inlineStr">
        <is>
          <t>2013-05-05</t>
        </is>
      </c>
      <c r="B7416" s="6" t="n">
        <v>22</v>
      </c>
      <c r="C7416" s="6" t="n">
        <v>0.7847</v>
      </c>
      <c r="D7416" s="6" t="n">
        <v>4e-05</v>
      </c>
      <c r="E7416" s="6">
        <f>C7416*sel_scale</f>
        <v/>
      </c>
      <c r="F7416" s="6">
        <f>IF(AND(B7416&gt;=10,B7416&lt;=14),sel_ev_daily*sel_dayshare/5,IF(OR(B7416&gt;=22,B7416&lt;=5),sel_ev_daily*(1-sel_dayshare)/8,0))</f>
        <v/>
      </c>
    </row>
    <row r="7417">
      <c r="A7417" s="6" t="inlineStr">
        <is>
          <t>2013-05-05</t>
        </is>
      </c>
      <c r="B7417" s="6" t="n">
        <v>23</v>
      </c>
      <c r="C7417" s="6" t="n">
        <v>0.8942600000000001</v>
      </c>
      <c r="D7417" s="6" t="n">
        <v>5e-05</v>
      </c>
      <c r="E7417" s="6">
        <f>C7417*sel_scale</f>
        <v/>
      </c>
      <c r="F7417" s="6">
        <f>IF(AND(B7417&gt;=10,B7417&lt;=14),sel_ev_daily*sel_dayshare/5,IF(OR(B7417&gt;=22,B7417&lt;=5),sel_ev_daily*(1-sel_dayshare)/8,0))</f>
        <v/>
      </c>
    </row>
    <row r="7418">
      <c r="A7418" s="6" t="inlineStr">
        <is>
          <t>2013-05-06</t>
        </is>
      </c>
      <c r="B7418" s="6" t="n">
        <v>0</v>
      </c>
      <c r="C7418" s="6" t="n">
        <v>0.97161</v>
      </c>
      <c r="D7418" s="6" t="n">
        <v>4e-05</v>
      </c>
      <c r="E7418" s="6">
        <f>C7418*sel_scale</f>
        <v/>
      </c>
      <c r="F7418" s="6">
        <f>IF(AND(B7418&gt;=10,B7418&lt;=14),sel_ev_daily*sel_dayshare/5,IF(OR(B7418&gt;=22,B7418&lt;=5),sel_ev_daily*(1-sel_dayshare)/8,0))</f>
        <v/>
      </c>
    </row>
    <row r="7419">
      <c r="A7419" s="6" t="inlineStr">
        <is>
          <t>2013-05-06</t>
        </is>
      </c>
      <c r="B7419" s="6" t="n">
        <v>1</v>
      </c>
      <c r="C7419" s="6" t="n">
        <v>0.74829</v>
      </c>
      <c r="D7419" s="6" t="n">
        <v>6.999999999999999e-05</v>
      </c>
      <c r="E7419" s="6">
        <f>C7419*sel_scale</f>
        <v/>
      </c>
      <c r="F7419" s="6">
        <f>IF(AND(B7419&gt;=10,B7419&lt;=14),sel_ev_daily*sel_dayshare/5,IF(OR(B7419&gt;=22,B7419&lt;=5),sel_ev_daily*(1-sel_dayshare)/8,0))</f>
        <v/>
      </c>
    </row>
    <row r="7420">
      <c r="A7420" s="6" t="inlineStr">
        <is>
          <t>2013-05-06</t>
        </is>
      </c>
      <c r="B7420" s="6" t="n">
        <v>2</v>
      </c>
      <c r="C7420" s="6" t="n">
        <v>0.53837</v>
      </c>
      <c r="D7420" s="6" t="n">
        <v>6e-05</v>
      </c>
      <c r="E7420" s="6">
        <f>C7420*sel_scale</f>
        <v/>
      </c>
      <c r="F7420" s="6">
        <f>IF(AND(B7420&gt;=10,B7420&lt;=14),sel_ev_daily*sel_dayshare/5,IF(OR(B7420&gt;=22,B7420&lt;=5),sel_ev_daily*(1-sel_dayshare)/8,0))</f>
        <v/>
      </c>
    </row>
    <row r="7421">
      <c r="A7421" s="6" t="inlineStr">
        <is>
          <t>2013-05-06</t>
        </is>
      </c>
      <c r="B7421" s="6" t="n">
        <v>3</v>
      </c>
      <c r="C7421" s="6" t="n">
        <v>0.40123</v>
      </c>
      <c r="D7421" s="6" t="n">
        <v>4e-05</v>
      </c>
      <c r="E7421" s="6">
        <f>C7421*sel_scale</f>
        <v/>
      </c>
      <c r="F7421" s="6">
        <f>IF(AND(B7421&gt;=10,B7421&lt;=14),sel_ev_daily*sel_dayshare/5,IF(OR(B7421&gt;=22,B7421&lt;=5),sel_ev_daily*(1-sel_dayshare)/8,0))</f>
        <v/>
      </c>
    </row>
    <row r="7422">
      <c r="A7422" s="6" t="inlineStr">
        <is>
          <t>2013-05-06</t>
        </is>
      </c>
      <c r="B7422" s="6" t="n">
        <v>4</v>
      </c>
      <c r="C7422" s="6" t="n">
        <v>0.41335</v>
      </c>
      <c r="D7422" s="6" t="n">
        <v>6e-05</v>
      </c>
      <c r="E7422" s="6">
        <f>C7422*sel_scale</f>
        <v/>
      </c>
      <c r="F7422" s="6">
        <f>IF(AND(B7422&gt;=10,B7422&lt;=14),sel_ev_daily*sel_dayshare/5,IF(OR(B7422&gt;=22,B7422&lt;=5),sel_ev_daily*(1-sel_dayshare)/8,0))</f>
        <v/>
      </c>
    </row>
    <row r="7423">
      <c r="A7423" s="6" t="inlineStr">
        <is>
          <t>2013-05-06</t>
        </is>
      </c>
      <c r="B7423" s="6" t="n">
        <v>5</v>
      </c>
      <c r="C7423" s="6" t="n">
        <v>0.456</v>
      </c>
      <c r="D7423" s="6" t="n">
        <v>5e-05</v>
      </c>
      <c r="E7423" s="6">
        <f>C7423*sel_scale</f>
        <v/>
      </c>
      <c r="F7423" s="6">
        <f>IF(AND(B7423&gt;=10,B7423&lt;=14),sel_ev_daily*sel_dayshare/5,IF(OR(B7423&gt;=22,B7423&lt;=5),sel_ev_daily*(1-sel_dayshare)/8,0))</f>
        <v/>
      </c>
    </row>
    <row r="7424">
      <c r="A7424" s="6" t="inlineStr">
        <is>
          <t>2013-05-06</t>
        </is>
      </c>
      <c r="B7424" s="6" t="n">
        <v>6</v>
      </c>
      <c r="C7424" s="6" t="n">
        <v>0.7119799999999999</v>
      </c>
      <c r="D7424" s="6" t="n">
        <v>0.00183</v>
      </c>
      <c r="E7424" s="6">
        <f>C7424*sel_scale</f>
        <v/>
      </c>
      <c r="F7424" s="6">
        <f>IF(AND(B7424&gt;=10,B7424&lt;=14),sel_ev_daily*sel_dayshare/5,IF(OR(B7424&gt;=22,B7424&lt;=5),sel_ev_daily*(1-sel_dayshare)/8,0))</f>
        <v/>
      </c>
    </row>
    <row r="7425">
      <c r="A7425" s="6" t="inlineStr">
        <is>
          <t>2013-05-06</t>
        </is>
      </c>
      <c r="B7425" s="6" t="n">
        <v>7</v>
      </c>
      <c r="C7425" s="6" t="n">
        <v>0.70292</v>
      </c>
      <c r="D7425" s="6" t="n">
        <v>0.0752</v>
      </c>
      <c r="E7425" s="6">
        <f>C7425*sel_scale</f>
        <v/>
      </c>
      <c r="F7425" s="6">
        <f>IF(AND(B7425&gt;=10,B7425&lt;=14),sel_ev_daily*sel_dayshare/5,IF(OR(B7425&gt;=22,B7425&lt;=5),sel_ev_daily*(1-sel_dayshare)/8,0))</f>
        <v/>
      </c>
    </row>
    <row r="7426">
      <c r="A7426" s="6" t="inlineStr">
        <is>
          <t>2013-05-06</t>
        </is>
      </c>
      <c r="B7426" s="6" t="n">
        <v>8</v>
      </c>
      <c r="C7426" s="6" t="n">
        <v>0.6457000000000001</v>
      </c>
      <c r="D7426" s="6" t="n">
        <v>0.24108</v>
      </c>
      <c r="E7426" s="6">
        <f>C7426*sel_scale</f>
        <v/>
      </c>
      <c r="F7426" s="6">
        <f>IF(AND(B7426&gt;=10,B7426&lt;=14),sel_ev_daily*sel_dayshare/5,IF(OR(B7426&gt;=22,B7426&lt;=5),sel_ev_daily*(1-sel_dayshare)/8,0))</f>
        <v/>
      </c>
    </row>
    <row r="7427">
      <c r="A7427" s="6" t="inlineStr">
        <is>
          <t>2013-05-06</t>
        </is>
      </c>
      <c r="B7427" s="6" t="n">
        <v>9</v>
      </c>
      <c r="C7427" s="6" t="n">
        <v>0.52119</v>
      </c>
      <c r="D7427" s="6" t="n">
        <v>0.40878</v>
      </c>
      <c r="E7427" s="6">
        <f>C7427*sel_scale</f>
        <v/>
      </c>
      <c r="F7427" s="6">
        <f>IF(AND(B7427&gt;=10,B7427&lt;=14),sel_ev_daily*sel_dayshare/5,IF(OR(B7427&gt;=22,B7427&lt;=5),sel_ev_daily*(1-sel_dayshare)/8,0))</f>
        <v/>
      </c>
    </row>
    <row r="7428">
      <c r="A7428" s="6" t="inlineStr">
        <is>
          <t>2013-05-06</t>
        </is>
      </c>
      <c r="B7428" s="6" t="n">
        <v>10</v>
      </c>
      <c r="C7428" s="6" t="n">
        <v>0.53307</v>
      </c>
      <c r="D7428" s="6" t="n">
        <v>0.53976</v>
      </c>
      <c r="E7428" s="6">
        <f>C7428*sel_scale</f>
        <v/>
      </c>
      <c r="F7428" s="6">
        <f>IF(AND(B7428&gt;=10,B7428&lt;=14),sel_ev_daily*sel_dayshare/5,IF(OR(B7428&gt;=22,B7428&lt;=5),sel_ev_daily*(1-sel_dayshare)/8,0))</f>
        <v/>
      </c>
    </row>
    <row r="7429">
      <c r="A7429" s="6" t="inlineStr">
        <is>
          <t>2013-05-06</t>
        </is>
      </c>
      <c r="B7429" s="6" t="n">
        <v>11</v>
      </c>
      <c r="C7429" s="6" t="n">
        <v>0.50122</v>
      </c>
      <c r="D7429" s="6" t="n">
        <v>0.53305</v>
      </c>
      <c r="E7429" s="6">
        <f>C7429*sel_scale</f>
        <v/>
      </c>
      <c r="F7429" s="6">
        <f>IF(AND(B7429&gt;=10,B7429&lt;=14),sel_ev_daily*sel_dayshare/5,IF(OR(B7429&gt;=22,B7429&lt;=5),sel_ev_daily*(1-sel_dayshare)/8,0))</f>
        <v/>
      </c>
    </row>
    <row r="7430">
      <c r="A7430" s="6" t="inlineStr">
        <is>
          <t>2013-05-06</t>
        </is>
      </c>
      <c r="B7430" s="6" t="n">
        <v>12</v>
      </c>
      <c r="C7430" s="6" t="n">
        <v>0.54004</v>
      </c>
      <c r="D7430" s="6" t="n">
        <v>0.51064</v>
      </c>
      <c r="E7430" s="6">
        <f>C7430*sel_scale</f>
        <v/>
      </c>
      <c r="F7430" s="6">
        <f>IF(AND(B7430&gt;=10,B7430&lt;=14),sel_ev_daily*sel_dayshare/5,IF(OR(B7430&gt;=22,B7430&lt;=5),sel_ev_daily*(1-sel_dayshare)/8,0))</f>
        <v/>
      </c>
    </row>
    <row r="7431">
      <c r="A7431" s="6" t="inlineStr">
        <is>
          <t>2013-05-06</t>
        </is>
      </c>
      <c r="B7431" s="6" t="n">
        <v>13</v>
      </c>
      <c r="C7431" s="6" t="n">
        <v>0.49698</v>
      </c>
      <c r="D7431" s="6" t="n">
        <v>0.46729</v>
      </c>
      <c r="E7431" s="6">
        <f>C7431*sel_scale</f>
        <v/>
      </c>
      <c r="F7431" s="6">
        <f>IF(AND(B7431&gt;=10,B7431&lt;=14),sel_ev_daily*sel_dayshare/5,IF(OR(B7431&gt;=22,B7431&lt;=5),sel_ev_daily*(1-sel_dayshare)/8,0))</f>
        <v/>
      </c>
    </row>
    <row r="7432">
      <c r="A7432" s="6" t="inlineStr">
        <is>
          <t>2013-05-06</t>
        </is>
      </c>
      <c r="B7432" s="6" t="n">
        <v>14</v>
      </c>
      <c r="C7432" s="6" t="n">
        <v>0.43702</v>
      </c>
      <c r="D7432" s="6" t="n">
        <v>0.35077</v>
      </c>
      <c r="E7432" s="6">
        <f>C7432*sel_scale</f>
        <v/>
      </c>
      <c r="F7432" s="6">
        <f>IF(AND(B7432&gt;=10,B7432&lt;=14),sel_ev_daily*sel_dayshare/5,IF(OR(B7432&gt;=22,B7432&lt;=5),sel_ev_daily*(1-sel_dayshare)/8,0))</f>
        <v/>
      </c>
    </row>
    <row r="7433">
      <c r="A7433" s="6" t="inlineStr">
        <is>
          <t>2013-05-06</t>
        </is>
      </c>
      <c r="B7433" s="6" t="n">
        <v>15</v>
      </c>
      <c r="C7433" s="6" t="n">
        <v>0.48595</v>
      </c>
      <c r="D7433" s="6" t="n">
        <v>0.15789</v>
      </c>
      <c r="E7433" s="6">
        <f>C7433*sel_scale</f>
        <v/>
      </c>
      <c r="F7433" s="6">
        <f>IF(AND(B7433&gt;=10,B7433&lt;=14),sel_ev_daily*sel_dayshare/5,IF(OR(B7433&gt;=22,B7433&lt;=5),sel_ev_daily*(1-sel_dayshare)/8,0))</f>
        <v/>
      </c>
    </row>
    <row r="7434">
      <c r="A7434" s="6" t="inlineStr">
        <is>
          <t>2013-05-06</t>
        </is>
      </c>
      <c r="B7434" s="6" t="n">
        <v>16</v>
      </c>
      <c r="C7434" s="6" t="n">
        <v>0.61839</v>
      </c>
      <c r="D7434" s="6" t="n">
        <v>0.03637</v>
      </c>
      <c r="E7434" s="6">
        <f>C7434*sel_scale</f>
        <v/>
      </c>
      <c r="F7434" s="6">
        <f>IF(AND(B7434&gt;=10,B7434&lt;=14),sel_ev_daily*sel_dayshare/5,IF(OR(B7434&gt;=22,B7434&lt;=5),sel_ev_daily*(1-sel_dayshare)/8,0))</f>
        <v/>
      </c>
    </row>
    <row r="7435">
      <c r="A7435" s="6" t="inlineStr">
        <is>
          <t>2013-05-06</t>
        </is>
      </c>
      <c r="B7435" s="6" t="n">
        <v>17</v>
      </c>
      <c r="C7435" s="6" t="n">
        <v>1.02521</v>
      </c>
      <c r="D7435" s="6" t="n">
        <v>0.00013</v>
      </c>
      <c r="E7435" s="6">
        <f>C7435*sel_scale</f>
        <v/>
      </c>
      <c r="F7435" s="6">
        <f>IF(AND(B7435&gt;=10,B7435&lt;=14),sel_ev_daily*sel_dayshare/5,IF(OR(B7435&gt;=22,B7435&lt;=5),sel_ev_daily*(1-sel_dayshare)/8,0))</f>
        <v/>
      </c>
    </row>
    <row r="7436">
      <c r="A7436" s="6" t="inlineStr">
        <is>
          <t>2013-05-06</t>
        </is>
      </c>
      <c r="B7436" s="6" t="n">
        <v>18</v>
      </c>
      <c r="C7436" s="6" t="n">
        <v>1.08031</v>
      </c>
      <c r="D7436" s="6" t="n">
        <v>6e-05</v>
      </c>
      <c r="E7436" s="6">
        <f>C7436*sel_scale</f>
        <v/>
      </c>
      <c r="F7436" s="6">
        <f>IF(AND(B7436&gt;=10,B7436&lt;=14),sel_ev_daily*sel_dayshare/5,IF(OR(B7436&gt;=22,B7436&lt;=5),sel_ev_daily*(1-sel_dayshare)/8,0))</f>
        <v/>
      </c>
    </row>
    <row r="7437">
      <c r="A7437" s="6" t="inlineStr">
        <is>
          <t>2013-05-06</t>
        </is>
      </c>
      <c r="B7437" s="6" t="n">
        <v>19</v>
      </c>
      <c r="C7437" s="6" t="n">
        <v>0.94309</v>
      </c>
      <c r="D7437" s="6" t="n">
        <v>6.999999999999999e-05</v>
      </c>
      <c r="E7437" s="6">
        <f>C7437*sel_scale</f>
        <v/>
      </c>
      <c r="F7437" s="6">
        <f>IF(AND(B7437&gt;=10,B7437&lt;=14),sel_ev_daily*sel_dayshare/5,IF(OR(B7437&gt;=22,B7437&lt;=5),sel_ev_daily*(1-sel_dayshare)/8,0))</f>
        <v/>
      </c>
    </row>
    <row r="7438">
      <c r="A7438" s="6" t="inlineStr">
        <is>
          <t>2013-05-06</t>
        </is>
      </c>
      <c r="B7438" s="6" t="n">
        <v>20</v>
      </c>
      <c r="C7438" s="6" t="n">
        <v>0.90345</v>
      </c>
      <c r="D7438" s="6" t="n">
        <v>9.000000000000001e-05</v>
      </c>
      <c r="E7438" s="6">
        <f>C7438*sel_scale</f>
        <v/>
      </c>
      <c r="F7438" s="6">
        <f>IF(AND(B7438&gt;=10,B7438&lt;=14),sel_ev_daily*sel_dayshare/5,IF(OR(B7438&gt;=22,B7438&lt;=5),sel_ev_daily*(1-sel_dayshare)/8,0))</f>
        <v/>
      </c>
    </row>
    <row r="7439">
      <c r="A7439" s="6" t="inlineStr">
        <is>
          <t>2013-05-06</t>
        </is>
      </c>
      <c r="B7439" s="6" t="n">
        <v>21</v>
      </c>
      <c r="C7439" s="6" t="n">
        <v>0.7875799999999999</v>
      </c>
      <c r="D7439" s="6" t="n">
        <v>0.00012</v>
      </c>
      <c r="E7439" s="6">
        <f>C7439*sel_scale</f>
        <v/>
      </c>
      <c r="F7439" s="6">
        <f>IF(AND(B7439&gt;=10,B7439&lt;=14),sel_ev_daily*sel_dayshare/5,IF(OR(B7439&gt;=22,B7439&lt;=5),sel_ev_daily*(1-sel_dayshare)/8,0))</f>
        <v/>
      </c>
    </row>
    <row r="7440">
      <c r="A7440" s="6" t="inlineStr">
        <is>
          <t>2013-05-06</t>
        </is>
      </c>
      <c r="B7440" s="6" t="n">
        <v>22</v>
      </c>
      <c r="C7440" s="6" t="n">
        <v>0.83355</v>
      </c>
      <c r="D7440" s="6" t="n">
        <v>9.000000000000001e-05</v>
      </c>
      <c r="E7440" s="6">
        <f>C7440*sel_scale</f>
        <v/>
      </c>
      <c r="F7440" s="6">
        <f>IF(AND(B7440&gt;=10,B7440&lt;=14),sel_ev_daily*sel_dayshare/5,IF(OR(B7440&gt;=22,B7440&lt;=5),sel_ev_daily*(1-sel_dayshare)/8,0))</f>
        <v/>
      </c>
    </row>
    <row r="7441">
      <c r="A7441" s="6" t="inlineStr">
        <is>
          <t>2013-05-06</t>
        </is>
      </c>
      <c r="B7441" s="6" t="n">
        <v>23</v>
      </c>
      <c r="C7441" s="6" t="n">
        <v>0.96174</v>
      </c>
      <c r="D7441" s="6" t="n">
        <v>4e-05</v>
      </c>
      <c r="E7441" s="6">
        <f>C7441*sel_scale</f>
        <v/>
      </c>
      <c r="F7441" s="6">
        <f>IF(AND(B7441&gt;=10,B7441&lt;=14),sel_ev_daily*sel_dayshare/5,IF(OR(B7441&gt;=22,B7441&lt;=5),sel_ev_daily*(1-sel_dayshare)/8,0))</f>
        <v/>
      </c>
    </row>
    <row r="7442">
      <c r="A7442" s="6" t="inlineStr">
        <is>
          <t>2013-05-07</t>
        </is>
      </c>
      <c r="B7442" s="6" t="n">
        <v>0</v>
      </c>
      <c r="C7442" s="6" t="n">
        <v>1.02488</v>
      </c>
      <c r="D7442" s="6" t="n">
        <v>6.999999999999999e-05</v>
      </c>
      <c r="E7442" s="6">
        <f>C7442*sel_scale</f>
        <v/>
      </c>
      <c r="F7442" s="6">
        <f>IF(AND(B7442&gt;=10,B7442&lt;=14),sel_ev_daily*sel_dayshare/5,IF(OR(B7442&gt;=22,B7442&lt;=5),sel_ev_daily*(1-sel_dayshare)/8,0))</f>
        <v/>
      </c>
    </row>
    <row r="7443">
      <c r="A7443" s="6" t="inlineStr">
        <is>
          <t>2013-05-07</t>
        </is>
      </c>
      <c r="B7443" s="6" t="n">
        <v>1</v>
      </c>
      <c r="C7443" s="6" t="n">
        <v>0.72231</v>
      </c>
      <c r="D7443" s="6" t="n">
        <v>0.0001</v>
      </c>
      <c r="E7443" s="6">
        <f>C7443*sel_scale</f>
        <v/>
      </c>
      <c r="F7443" s="6">
        <f>IF(AND(B7443&gt;=10,B7443&lt;=14),sel_ev_daily*sel_dayshare/5,IF(OR(B7443&gt;=22,B7443&lt;=5),sel_ev_daily*(1-sel_dayshare)/8,0))</f>
        <v/>
      </c>
    </row>
    <row r="7444">
      <c r="A7444" s="6" t="inlineStr">
        <is>
          <t>2013-05-07</t>
        </is>
      </c>
      <c r="B7444" s="6" t="n">
        <v>2</v>
      </c>
      <c r="C7444" s="6" t="n">
        <v>0.47884</v>
      </c>
      <c r="D7444" s="6" t="n">
        <v>6e-05</v>
      </c>
      <c r="E7444" s="6">
        <f>C7444*sel_scale</f>
        <v/>
      </c>
      <c r="F7444" s="6">
        <f>IF(AND(B7444&gt;=10,B7444&lt;=14),sel_ev_daily*sel_dayshare/5,IF(OR(B7444&gt;=22,B7444&lt;=5),sel_ev_daily*(1-sel_dayshare)/8,0))</f>
        <v/>
      </c>
    </row>
    <row r="7445">
      <c r="A7445" s="6" t="inlineStr">
        <is>
          <t>2013-05-07</t>
        </is>
      </c>
      <c r="B7445" s="6" t="n">
        <v>3</v>
      </c>
      <c r="C7445" s="6" t="n">
        <v>0.41759</v>
      </c>
      <c r="D7445" s="6" t="n">
        <v>6e-05</v>
      </c>
      <c r="E7445" s="6">
        <f>C7445*sel_scale</f>
        <v/>
      </c>
      <c r="F7445" s="6">
        <f>IF(AND(B7445&gt;=10,B7445&lt;=14),sel_ev_daily*sel_dayshare/5,IF(OR(B7445&gt;=22,B7445&lt;=5),sel_ev_daily*(1-sel_dayshare)/8,0))</f>
        <v/>
      </c>
    </row>
    <row r="7446">
      <c r="A7446" s="6" t="inlineStr">
        <is>
          <t>2013-05-07</t>
        </is>
      </c>
      <c r="B7446" s="6" t="n">
        <v>4</v>
      </c>
      <c r="C7446" s="6" t="n">
        <v>0.39392</v>
      </c>
      <c r="D7446" s="6" t="n">
        <v>6.999999999999999e-05</v>
      </c>
      <c r="E7446" s="6">
        <f>C7446*sel_scale</f>
        <v/>
      </c>
      <c r="F7446" s="6">
        <f>IF(AND(B7446&gt;=10,B7446&lt;=14),sel_ev_daily*sel_dayshare/5,IF(OR(B7446&gt;=22,B7446&lt;=5),sel_ev_daily*(1-sel_dayshare)/8,0))</f>
        <v/>
      </c>
    </row>
    <row r="7447">
      <c r="A7447" s="6" t="inlineStr">
        <is>
          <t>2013-05-07</t>
        </is>
      </c>
      <c r="B7447" s="6" t="n">
        <v>5</v>
      </c>
      <c r="C7447" s="6" t="n">
        <v>0.47093</v>
      </c>
      <c r="D7447" s="6" t="n">
        <v>0.00012</v>
      </c>
      <c r="E7447" s="6">
        <f>C7447*sel_scale</f>
        <v/>
      </c>
      <c r="F7447" s="6">
        <f>IF(AND(B7447&gt;=10,B7447&lt;=14),sel_ev_daily*sel_dayshare/5,IF(OR(B7447&gt;=22,B7447&lt;=5),sel_ev_daily*(1-sel_dayshare)/8,0))</f>
        <v/>
      </c>
    </row>
    <row r="7448">
      <c r="A7448" s="6" t="inlineStr">
        <is>
          <t>2013-05-07</t>
        </is>
      </c>
      <c r="B7448" s="6" t="n">
        <v>6</v>
      </c>
      <c r="C7448" s="6" t="n">
        <v>0.70949</v>
      </c>
      <c r="D7448" s="6" t="n">
        <v>0.00072</v>
      </c>
      <c r="E7448" s="6">
        <f>C7448*sel_scale</f>
        <v/>
      </c>
      <c r="F7448" s="6">
        <f>IF(AND(B7448&gt;=10,B7448&lt;=14),sel_ev_daily*sel_dayshare/5,IF(OR(B7448&gt;=22,B7448&lt;=5),sel_ev_daily*(1-sel_dayshare)/8,0))</f>
        <v/>
      </c>
    </row>
    <row r="7449">
      <c r="A7449" s="6" t="inlineStr">
        <is>
          <t>2013-05-07</t>
        </is>
      </c>
      <c r="B7449" s="6" t="n">
        <v>7</v>
      </c>
      <c r="C7449" s="6" t="n">
        <v>0.72376</v>
      </c>
      <c r="D7449" s="6" t="n">
        <v>0.05949</v>
      </c>
      <c r="E7449" s="6">
        <f>C7449*sel_scale</f>
        <v/>
      </c>
      <c r="F7449" s="6">
        <f>IF(AND(B7449&gt;=10,B7449&lt;=14),sel_ev_daily*sel_dayshare/5,IF(OR(B7449&gt;=22,B7449&lt;=5),sel_ev_daily*(1-sel_dayshare)/8,0))</f>
        <v/>
      </c>
    </row>
    <row r="7450">
      <c r="A7450" s="6" t="inlineStr">
        <is>
          <t>2013-05-07</t>
        </is>
      </c>
      <c r="B7450" s="6" t="n">
        <v>8</v>
      </c>
      <c r="C7450" s="6" t="n">
        <v>0.63629</v>
      </c>
      <c r="D7450" s="6" t="n">
        <v>0.20756</v>
      </c>
      <c r="E7450" s="6">
        <f>C7450*sel_scale</f>
        <v/>
      </c>
      <c r="F7450" s="6">
        <f>IF(AND(B7450&gt;=10,B7450&lt;=14),sel_ev_daily*sel_dayshare/5,IF(OR(B7450&gt;=22,B7450&lt;=5),sel_ev_daily*(1-sel_dayshare)/8,0))</f>
        <v/>
      </c>
    </row>
    <row r="7451">
      <c r="A7451" s="6" t="inlineStr">
        <is>
          <t>2013-05-07</t>
        </is>
      </c>
      <c r="B7451" s="6" t="n">
        <v>9</v>
      </c>
      <c r="C7451" s="6" t="n">
        <v>0.58841</v>
      </c>
      <c r="D7451" s="6" t="n">
        <v>0.32837</v>
      </c>
      <c r="E7451" s="6">
        <f>C7451*sel_scale</f>
        <v/>
      </c>
      <c r="F7451" s="6">
        <f>IF(AND(B7451&gt;=10,B7451&lt;=14),sel_ev_daily*sel_dayshare/5,IF(OR(B7451&gt;=22,B7451&lt;=5),sel_ev_daily*(1-sel_dayshare)/8,0))</f>
        <v/>
      </c>
    </row>
    <row r="7452">
      <c r="A7452" s="6" t="inlineStr">
        <is>
          <t>2013-05-07</t>
        </is>
      </c>
      <c r="B7452" s="6" t="n">
        <v>10</v>
      </c>
      <c r="C7452" s="6" t="n">
        <v>0.52845</v>
      </c>
      <c r="D7452" s="6" t="n">
        <v>0.3734</v>
      </c>
      <c r="E7452" s="6">
        <f>C7452*sel_scale</f>
        <v/>
      </c>
      <c r="F7452" s="6">
        <f>IF(AND(B7452&gt;=10,B7452&lt;=14),sel_ev_daily*sel_dayshare/5,IF(OR(B7452&gt;=22,B7452&lt;=5),sel_ev_daily*(1-sel_dayshare)/8,0))</f>
        <v/>
      </c>
    </row>
    <row r="7453">
      <c r="A7453" s="6" t="inlineStr">
        <is>
          <t>2013-05-07</t>
        </is>
      </c>
      <c r="B7453" s="6" t="n">
        <v>11</v>
      </c>
      <c r="C7453" s="6" t="n">
        <v>0.49963</v>
      </c>
      <c r="D7453" s="6" t="n">
        <v>0.37</v>
      </c>
      <c r="E7453" s="6">
        <f>C7453*sel_scale</f>
        <v/>
      </c>
      <c r="F7453" s="6">
        <f>IF(AND(B7453&gt;=10,B7453&lt;=14),sel_ev_daily*sel_dayshare/5,IF(OR(B7453&gt;=22,B7453&lt;=5),sel_ev_daily*(1-sel_dayshare)/8,0))</f>
        <v/>
      </c>
    </row>
    <row r="7454">
      <c r="A7454" s="6" t="inlineStr">
        <is>
          <t>2013-05-07</t>
        </is>
      </c>
      <c r="B7454" s="6" t="n">
        <v>12</v>
      </c>
      <c r="C7454" s="6" t="n">
        <v>0.52912</v>
      </c>
      <c r="D7454" s="6" t="n">
        <v>0.33532</v>
      </c>
      <c r="E7454" s="6">
        <f>C7454*sel_scale</f>
        <v/>
      </c>
      <c r="F7454" s="6">
        <f>IF(AND(B7454&gt;=10,B7454&lt;=14),sel_ev_daily*sel_dayshare/5,IF(OR(B7454&gt;=22,B7454&lt;=5),sel_ev_daily*(1-sel_dayshare)/8,0))</f>
        <v/>
      </c>
    </row>
    <row r="7455">
      <c r="A7455" s="6" t="inlineStr">
        <is>
          <t>2013-05-07</t>
        </is>
      </c>
      <c r="B7455" s="6" t="n">
        <v>13</v>
      </c>
      <c r="C7455" s="6" t="n">
        <v>0.49885</v>
      </c>
      <c r="D7455" s="6" t="n">
        <v>0.32695</v>
      </c>
      <c r="E7455" s="6">
        <f>C7455*sel_scale</f>
        <v/>
      </c>
      <c r="F7455" s="6">
        <f>IF(AND(B7455&gt;=10,B7455&lt;=14),sel_ev_daily*sel_dayshare/5,IF(OR(B7455&gt;=22,B7455&lt;=5),sel_ev_daily*(1-sel_dayshare)/8,0))</f>
        <v/>
      </c>
    </row>
    <row r="7456">
      <c r="A7456" s="6" t="inlineStr">
        <is>
          <t>2013-05-07</t>
        </is>
      </c>
      <c r="B7456" s="6" t="n">
        <v>14</v>
      </c>
      <c r="C7456" s="6" t="n">
        <v>0.45279</v>
      </c>
      <c r="D7456" s="6" t="n">
        <v>0.24207</v>
      </c>
      <c r="E7456" s="6">
        <f>C7456*sel_scale</f>
        <v/>
      </c>
      <c r="F7456" s="6">
        <f>IF(AND(B7456&gt;=10,B7456&lt;=14),sel_ev_daily*sel_dayshare/5,IF(OR(B7456&gt;=22,B7456&lt;=5),sel_ev_daily*(1-sel_dayshare)/8,0))</f>
        <v/>
      </c>
    </row>
    <row r="7457">
      <c r="A7457" s="6" t="inlineStr">
        <is>
          <t>2013-05-07</t>
        </is>
      </c>
      <c r="B7457" s="6" t="n">
        <v>15</v>
      </c>
      <c r="C7457" s="6" t="n">
        <v>0.47087</v>
      </c>
      <c r="D7457" s="6" t="n">
        <v>0.12175</v>
      </c>
      <c r="E7457" s="6">
        <f>C7457*sel_scale</f>
        <v/>
      </c>
      <c r="F7457" s="6">
        <f>IF(AND(B7457&gt;=10,B7457&lt;=14),sel_ev_daily*sel_dayshare/5,IF(OR(B7457&gt;=22,B7457&lt;=5),sel_ev_daily*(1-sel_dayshare)/8,0))</f>
        <v/>
      </c>
    </row>
    <row r="7458">
      <c r="A7458" s="6" t="inlineStr">
        <is>
          <t>2013-05-07</t>
        </is>
      </c>
      <c r="B7458" s="6" t="n">
        <v>16</v>
      </c>
      <c r="C7458" s="6" t="n">
        <v>0.5893699999999999</v>
      </c>
      <c r="D7458" s="6" t="n">
        <v>0.02283</v>
      </c>
      <c r="E7458" s="6">
        <f>C7458*sel_scale</f>
        <v/>
      </c>
      <c r="F7458" s="6">
        <f>IF(AND(B7458&gt;=10,B7458&lt;=14),sel_ev_daily*sel_dayshare/5,IF(OR(B7458&gt;=22,B7458&lt;=5),sel_ev_daily*(1-sel_dayshare)/8,0))</f>
        <v/>
      </c>
    </row>
    <row r="7459">
      <c r="A7459" s="6" t="inlineStr">
        <is>
          <t>2013-05-07</t>
        </is>
      </c>
      <c r="B7459" s="6" t="n">
        <v>17</v>
      </c>
      <c r="C7459" s="6" t="n">
        <v>0.93762</v>
      </c>
      <c r="D7459" s="6" t="n">
        <v>0.00015</v>
      </c>
      <c r="E7459" s="6">
        <f>C7459*sel_scale</f>
        <v/>
      </c>
      <c r="F7459" s="6">
        <f>IF(AND(B7459&gt;=10,B7459&lt;=14),sel_ev_daily*sel_dayshare/5,IF(OR(B7459&gt;=22,B7459&lt;=5),sel_ev_daily*(1-sel_dayshare)/8,0))</f>
        <v/>
      </c>
    </row>
    <row r="7460">
      <c r="A7460" s="6" t="inlineStr">
        <is>
          <t>2013-05-07</t>
        </is>
      </c>
      <c r="B7460" s="6" t="n">
        <v>18</v>
      </c>
      <c r="C7460" s="6" t="n">
        <v>1.04114</v>
      </c>
      <c r="D7460" s="6" t="n">
        <v>8.000000000000001e-05</v>
      </c>
      <c r="E7460" s="6">
        <f>C7460*sel_scale</f>
        <v/>
      </c>
      <c r="F7460" s="6">
        <f>IF(AND(B7460&gt;=10,B7460&lt;=14),sel_ev_daily*sel_dayshare/5,IF(OR(B7460&gt;=22,B7460&lt;=5),sel_ev_daily*(1-sel_dayshare)/8,0))</f>
        <v/>
      </c>
    </row>
    <row r="7461">
      <c r="A7461" s="6" t="inlineStr">
        <is>
          <t>2013-05-07</t>
        </is>
      </c>
      <c r="B7461" s="6" t="n">
        <v>19</v>
      </c>
      <c r="C7461" s="6" t="n">
        <v>0.9410500000000001</v>
      </c>
      <c r="D7461" s="6" t="n">
        <v>9.000000000000001e-05</v>
      </c>
      <c r="E7461" s="6">
        <f>C7461*sel_scale</f>
        <v/>
      </c>
      <c r="F7461" s="6">
        <f>IF(AND(B7461&gt;=10,B7461&lt;=14),sel_ev_daily*sel_dayshare/5,IF(OR(B7461&gt;=22,B7461&lt;=5),sel_ev_daily*(1-sel_dayshare)/8,0))</f>
        <v/>
      </c>
    </row>
    <row r="7462">
      <c r="A7462" s="6" t="inlineStr">
        <is>
          <t>2013-05-07</t>
        </is>
      </c>
      <c r="B7462" s="6" t="n">
        <v>20</v>
      </c>
      <c r="C7462" s="6" t="n">
        <v>0.87999</v>
      </c>
      <c r="D7462" s="6" t="n">
        <v>0.0001</v>
      </c>
      <c r="E7462" s="6">
        <f>C7462*sel_scale</f>
        <v/>
      </c>
      <c r="F7462" s="6">
        <f>IF(AND(B7462&gt;=10,B7462&lt;=14),sel_ev_daily*sel_dayshare/5,IF(OR(B7462&gt;=22,B7462&lt;=5),sel_ev_daily*(1-sel_dayshare)/8,0))</f>
        <v/>
      </c>
    </row>
    <row r="7463">
      <c r="A7463" s="6" t="inlineStr">
        <is>
          <t>2013-05-07</t>
        </is>
      </c>
      <c r="B7463" s="6" t="n">
        <v>21</v>
      </c>
      <c r="C7463" s="6" t="n">
        <v>0.78954</v>
      </c>
      <c r="D7463" s="6" t="n">
        <v>6e-05</v>
      </c>
      <c r="E7463" s="6">
        <f>C7463*sel_scale</f>
        <v/>
      </c>
      <c r="F7463" s="6">
        <f>IF(AND(B7463&gt;=10,B7463&lt;=14),sel_ev_daily*sel_dayshare/5,IF(OR(B7463&gt;=22,B7463&lt;=5),sel_ev_daily*(1-sel_dayshare)/8,0))</f>
        <v/>
      </c>
    </row>
    <row r="7464">
      <c r="A7464" s="6" t="inlineStr">
        <is>
          <t>2013-05-07</t>
        </is>
      </c>
      <c r="B7464" s="6" t="n">
        <v>22</v>
      </c>
      <c r="C7464" s="6" t="n">
        <v>0.83192</v>
      </c>
      <c r="D7464" s="6" t="n">
        <v>0.00012</v>
      </c>
      <c r="E7464" s="6">
        <f>C7464*sel_scale</f>
        <v/>
      </c>
      <c r="F7464" s="6">
        <f>IF(AND(B7464&gt;=10,B7464&lt;=14),sel_ev_daily*sel_dayshare/5,IF(OR(B7464&gt;=22,B7464&lt;=5),sel_ev_daily*(1-sel_dayshare)/8,0))</f>
        <v/>
      </c>
    </row>
    <row r="7465">
      <c r="A7465" s="6" t="inlineStr">
        <is>
          <t>2013-05-07</t>
        </is>
      </c>
      <c r="B7465" s="6" t="n">
        <v>23</v>
      </c>
      <c r="C7465" s="6" t="n">
        <v>0.97055</v>
      </c>
      <c r="D7465" s="6" t="n">
        <v>6.999999999999999e-05</v>
      </c>
      <c r="E7465" s="6">
        <f>C7465*sel_scale</f>
        <v/>
      </c>
      <c r="F7465" s="6">
        <f>IF(AND(B7465&gt;=10,B7465&lt;=14),sel_ev_daily*sel_dayshare/5,IF(OR(B7465&gt;=22,B7465&lt;=5),sel_ev_daily*(1-sel_dayshare)/8,0))</f>
        <v/>
      </c>
    </row>
    <row r="7466">
      <c r="A7466" s="6" t="inlineStr">
        <is>
          <t>2013-05-08</t>
        </is>
      </c>
      <c r="B7466" s="6" t="n">
        <v>0</v>
      </c>
      <c r="C7466" s="6" t="n">
        <v>1.06776</v>
      </c>
      <c r="D7466" s="6" t="n">
        <v>9.000000000000001e-05</v>
      </c>
      <c r="E7466" s="6">
        <f>C7466*sel_scale</f>
        <v/>
      </c>
      <c r="F7466" s="6">
        <f>IF(AND(B7466&gt;=10,B7466&lt;=14),sel_ev_daily*sel_dayshare/5,IF(OR(B7466&gt;=22,B7466&lt;=5),sel_ev_daily*(1-sel_dayshare)/8,0))</f>
        <v/>
      </c>
    </row>
    <row r="7467">
      <c r="A7467" s="6" t="inlineStr">
        <is>
          <t>2013-05-08</t>
        </is>
      </c>
      <c r="B7467" s="6" t="n">
        <v>1</v>
      </c>
      <c r="C7467" s="6" t="n">
        <v>0.7295199999999999</v>
      </c>
      <c r="D7467" s="6" t="n">
        <v>6e-05</v>
      </c>
      <c r="E7467" s="6">
        <f>C7467*sel_scale</f>
        <v/>
      </c>
      <c r="F7467" s="6">
        <f>IF(AND(B7467&gt;=10,B7467&lt;=14),sel_ev_daily*sel_dayshare/5,IF(OR(B7467&gt;=22,B7467&lt;=5),sel_ev_daily*(1-sel_dayshare)/8,0))</f>
        <v/>
      </c>
    </row>
    <row r="7468">
      <c r="A7468" s="6" t="inlineStr">
        <is>
          <t>2013-05-08</t>
        </is>
      </c>
      <c r="B7468" s="6" t="n">
        <v>2</v>
      </c>
      <c r="C7468" s="6" t="n">
        <v>0.48443</v>
      </c>
      <c r="D7468" s="6" t="n">
        <v>8.000000000000001e-05</v>
      </c>
      <c r="E7468" s="6">
        <f>C7468*sel_scale</f>
        <v/>
      </c>
      <c r="F7468" s="6">
        <f>IF(AND(B7468&gt;=10,B7468&lt;=14),sel_ev_daily*sel_dayshare/5,IF(OR(B7468&gt;=22,B7468&lt;=5),sel_ev_daily*(1-sel_dayshare)/8,0))</f>
        <v/>
      </c>
    </row>
    <row r="7469">
      <c r="A7469" s="6" t="inlineStr">
        <is>
          <t>2013-05-08</t>
        </is>
      </c>
      <c r="B7469" s="6" t="n">
        <v>3</v>
      </c>
      <c r="C7469" s="6" t="n">
        <v>0.39807</v>
      </c>
      <c r="D7469" s="6" t="n">
        <v>0.00011</v>
      </c>
      <c r="E7469" s="6">
        <f>C7469*sel_scale</f>
        <v/>
      </c>
      <c r="F7469" s="6">
        <f>IF(AND(B7469&gt;=10,B7469&lt;=14),sel_ev_daily*sel_dayshare/5,IF(OR(B7469&gt;=22,B7469&lt;=5),sel_ev_daily*(1-sel_dayshare)/8,0))</f>
        <v/>
      </c>
    </row>
    <row r="7470">
      <c r="A7470" s="6" t="inlineStr">
        <is>
          <t>2013-05-08</t>
        </is>
      </c>
      <c r="B7470" s="6" t="n">
        <v>4</v>
      </c>
      <c r="C7470" s="6" t="n">
        <v>0.38142</v>
      </c>
      <c r="D7470" s="6" t="n">
        <v>3e-05</v>
      </c>
      <c r="E7470" s="6">
        <f>C7470*sel_scale</f>
        <v/>
      </c>
      <c r="F7470" s="6">
        <f>IF(AND(B7470&gt;=10,B7470&lt;=14),sel_ev_daily*sel_dayshare/5,IF(OR(B7470&gt;=22,B7470&lt;=5),sel_ev_daily*(1-sel_dayshare)/8,0))</f>
        <v/>
      </c>
    </row>
    <row r="7471">
      <c r="A7471" s="6" t="inlineStr">
        <is>
          <t>2013-05-08</t>
        </is>
      </c>
      <c r="B7471" s="6" t="n">
        <v>5</v>
      </c>
      <c r="C7471" s="6" t="n">
        <v>0.43078</v>
      </c>
      <c r="D7471" s="6" t="n">
        <v>9.000000000000001e-05</v>
      </c>
      <c r="E7471" s="6">
        <f>C7471*sel_scale</f>
        <v/>
      </c>
      <c r="F7471" s="6">
        <f>IF(AND(B7471&gt;=10,B7471&lt;=14),sel_ev_daily*sel_dayshare/5,IF(OR(B7471&gt;=22,B7471&lt;=5),sel_ev_daily*(1-sel_dayshare)/8,0))</f>
        <v/>
      </c>
    </row>
    <row r="7472">
      <c r="A7472" s="6" t="inlineStr">
        <is>
          <t>2013-05-08</t>
        </is>
      </c>
      <c r="B7472" s="6" t="n">
        <v>6</v>
      </c>
      <c r="C7472" s="6" t="n">
        <v>0.70643</v>
      </c>
      <c r="D7472" s="6" t="n">
        <v>0.00113</v>
      </c>
      <c r="E7472" s="6">
        <f>C7472*sel_scale</f>
        <v/>
      </c>
      <c r="F7472" s="6">
        <f>IF(AND(B7472&gt;=10,B7472&lt;=14),sel_ev_daily*sel_dayshare/5,IF(OR(B7472&gt;=22,B7472&lt;=5),sel_ev_daily*(1-sel_dayshare)/8,0))</f>
        <v/>
      </c>
    </row>
    <row r="7473">
      <c r="A7473" s="6" t="inlineStr">
        <is>
          <t>2013-05-08</t>
        </is>
      </c>
      <c r="B7473" s="6" t="n">
        <v>7</v>
      </c>
      <c r="C7473" s="6" t="n">
        <v>0.7130300000000001</v>
      </c>
      <c r="D7473" s="6" t="n">
        <v>0.07214</v>
      </c>
      <c r="E7473" s="6">
        <f>C7473*sel_scale</f>
        <v/>
      </c>
      <c r="F7473" s="6">
        <f>IF(AND(B7473&gt;=10,B7473&lt;=14),sel_ev_daily*sel_dayshare/5,IF(OR(B7473&gt;=22,B7473&lt;=5),sel_ev_daily*(1-sel_dayshare)/8,0))</f>
        <v/>
      </c>
    </row>
    <row r="7474">
      <c r="A7474" s="6" t="inlineStr">
        <is>
          <t>2013-05-08</t>
        </is>
      </c>
      <c r="B7474" s="6" t="n">
        <v>8</v>
      </c>
      <c r="C7474" s="6" t="n">
        <v>0.6503</v>
      </c>
      <c r="D7474" s="6" t="n">
        <v>0.17058</v>
      </c>
      <c r="E7474" s="6">
        <f>C7474*sel_scale</f>
        <v/>
      </c>
      <c r="F7474" s="6">
        <f>IF(AND(B7474&gt;=10,B7474&lt;=14),sel_ev_daily*sel_dayshare/5,IF(OR(B7474&gt;=22,B7474&lt;=5),sel_ev_daily*(1-sel_dayshare)/8,0))</f>
        <v/>
      </c>
    </row>
    <row r="7475">
      <c r="A7475" s="6" t="inlineStr">
        <is>
          <t>2013-05-08</t>
        </is>
      </c>
      <c r="B7475" s="6" t="n">
        <v>9</v>
      </c>
      <c r="C7475" s="6" t="n">
        <v>0.57243</v>
      </c>
      <c r="D7475" s="6" t="n">
        <v>0.22784</v>
      </c>
      <c r="E7475" s="6">
        <f>C7475*sel_scale</f>
        <v/>
      </c>
      <c r="F7475" s="6">
        <f>IF(AND(B7475&gt;=10,B7475&lt;=14),sel_ev_daily*sel_dayshare/5,IF(OR(B7475&gt;=22,B7475&lt;=5),sel_ev_daily*(1-sel_dayshare)/8,0))</f>
        <v/>
      </c>
    </row>
    <row r="7476">
      <c r="A7476" s="6" t="inlineStr">
        <is>
          <t>2013-05-08</t>
        </is>
      </c>
      <c r="B7476" s="6" t="n">
        <v>10</v>
      </c>
      <c r="C7476" s="6" t="n">
        <v>0.57724</v>
      </c>
      <c r="D7476" s="6" t="n">
        <v>0.3622</v>
      </c>
      <c r="E7476" s="6">
        <f>C7476*sel_scale</f>
        <v/>
      </c>
      <c r="F7476" s="6">
        <f>IF(AND(B7476&gt;=10,B7476&lt;=14),sel_ev_daily*sel_dayshare/5,IF(OR(B7476&gt;=22,B7476&lt;=5),sel_ev_daily*(1-sel_dayshare)/8,0))</f>
        <v/>
      </c>
    </row>
    <row r="7477">
      <c r="A7477" s="6" t="inlineStr">
        <is>
          <t>2013-05-08</t>
        </is>
      </c>
      <c r="B7477" s="6" t="n">
        <v>11</v>
      </c>
      <c r="C7477" s="6" t="n">
        <v>0.50684</v>
      </c>
      <c r="D7477" s="6" t="n">
        <v>0.42528</v>
      </c>
      <c r="E7477" s="6">
        <f>C7477*sel_scale</f>
        <v/>
      </c>
      <c r="F7477" s="6">
        <f>IF(AND(B7477&gt;=10,B7477&lt;=14),sel_ev_daily*sel_dayshare/5,IF(OR(B7477&gt;=22,B7477&lt;=5),sel_ev_daily*(1-sel_dayshare)/8,0))</f>
        <v/>
      </c>
    </row>
    <row r="7478">
      <c r="A7478" s="6" t="inlineStr">
        <is>
          <t>2013-05-08</t>
        </is>
      </c>
      <c r="B7478" s="6" t="n">
        <v>12</v>
      </c>
      <c r="C7478" s="6" t="n">
        <v>0.5067</v>
      </c>
      <c r="D7478" s="6" t="n">
        <v>0.43578</v>
      </c>
      <c r="E7478" s="6">
        <f>C7478*sel_scale</f>
        <v/>
      </c>
      <c r="F7478" s="6">
        <f>IF(AND(B7478&gt;=10,B7478&lt;=14),sel_ev_daily*sel_dayshare/5,IF(OR(B7478&gt;=22,B7478&lt;=5),sel_ev_daily*(1-sel_dayshare)/8,0))</f>
        <v/>
      </c>
    </row>
    <row r="7479">
      <c r="A7479" s="6" t="inlineStr">
        <is>
          <t>2013-05-08</t>
        </is>
      </c>
      <c r="B7479" s="6" t="n">
        <v>13</v>
      </c>
      <c r="C7479" s="6" t="n">
        <v>0.48008</v>
      </c>
      <c r="D7479" s="6" t="n">
        <v>0.36349</v>
      </c>
      <c r="E7479" s="6">
        <f>C7479*sel_scale</f>
        <v/>
      </c>
      <c r="F7479" s="6">
        <f>IF(AND(B7479&gt;=10,B7479&lt;=14),sel_ev_daily*sel_dayshare/5,IF(OR(B7479&gt;=22,B7479&lt;=5),sel_ev_daily*(1-sel_dayshare)/8,0))</f>
        <v/>
      </c>
    </row>
    <row r="7480">
      <c r="A7480" s="6" t="inlineStr">
        <is>
          <t>2013-05-08</t>
        </is>
      </c>
      <c r="B7480" s="6" t="n">
        <v>14</v>
      </c>
      <c r="C7480" s="6" t="n">
        <v>0.43921</v>
      </c>
      <c r="D7480" s="6" t="n">
        <v>0.27621</v>
      </c>
      <c r="E7480" s="6">
        <f>C7480*sel_scale</f>
        <v/>
      </c>
      <c r="F7480" s="6">
        <f>IF(AND(B7480&gt;=10,B7480&lt;=14),sel_ev_daily*sel_dayshare/5,IF(OR(B7480&gt;=22,B7480&lt;=5),sel_ev_daily*(1-sel_dayshare)/8,0))</f>
        <v/>
      </c>
    </row>
    <row r="7481">
      <c r="A7481" s="6" t="inlineStr">
        <is>
          <t>2013-05-08</t>
        </is>
      </c>
      <c r="B7481" s="6" t="n">
        <v>15</v>
      </c>
      <c r="C7481" s="6" t="n">
        <v>0.4744</v>
      </c>
      <c r="D7481" s="6" t="n">
        <v>0.14782</v>
      </c>
      <c r="E7481" s="6">
        <f>C7481*sel_scale</f>
        <v/>
      </c>
      <c r="F7481" s="6">
        <f>IF(AND(B7481&gt;=10,B7481&lt;=14),sel_ev_daily*sel_dayshare/5,IF(OR(B7481&gt;=22,B7481&lt;=5),sel_ev_daily*(1-sel_dayshare)/8,0))</f>
        <v/>
      </c>
    </row>
    <row r="7482">
      <c r="A7482" s="6" t="inlineStr">
        <is>
          <t>2013-05-08</t>
        </is>
      </c>
      <c r="B7482" s="6" t="n">
        <v>16</v>
      </c>
      <c r="C7482" s="6" t="n">
        <v>0.61271</v>
      </c>
      <c r="D7482" s="6" t="n">
        <v>0.0268</v>
      </c>
      <c r="E7482" s="6">
        <f>C7482*sel_scale</f>
        <v/>
      </c>
      <c r="F7482" s="6">
        <f>IF(AND(B7482&gt;=10,B7482&lt;=14),sel_ev_daily*sel_dayshare/5,IF(OR(B7482&gt;=22,B7482&lt;=5),sel_ev_daily*(1-sel_dayshare)/8,0))</f>
        <v/>
      </c>
    </row>
    <row r="7483">
      <c r="A7483" s="6" t="inlineStr">
        <is>
          <t>2013-05-08</t>
        </is>
      </c>
      <c r="B7483" s="6" t="n">
        <v>17</v>
      </c>
      <c r="C7483" s="6" t="n">
        <v>0.91974</v>
      </c>
      <c r="D7483" s="6" t="n">
        <v>9.000000000000001e-05</v>
      </c>
      <c r="E7483" s="6">
        <f>C7483*sel_scale</f>
        <v/>
      </c>
      <c r="F7483" s="6">
        <f>IF(AND(B7483&gt;=10,B7483&lt;=14),sel_ev_daily*sel_dayshare/5,IF(OR(B7483&gt;=22,B7483&lt;=5),sel_ev_daily*(1-sel_dayshare)/8,0))</f>
        <v/>
      </c>
    </row>
    <row r="7484">
      <c r="A7484" s="6" t="inlineStr">
        <is>
          <t>2013-05-08</t>
        </is>
      </c>
      <c r="B7484" s="6" t="n">
        <v>18</v>
      </c>
      <c r="C7484" s="6" t="n">
        <v>0.96447</v>
      </c>
      <c r="D7484" s="6" t="n">
        <v>0.00015</v>
      </c>
      <c r="E7484" s="6">
        <f>C7484*sel_scale</f>
        <v/>
      </c>
      <c r="F7484" s="6">
        <f>IF(AND(B7484&gt;=10,B7484&lt;=14),sel_ev_daily*sel_dayshare/5,IF(OR(B7484&gt;=22,B7484&lt;=5),sel_ev_daily*(1-sel_dayshare)/8,0))</f>
        <v/>
      </c>
    </row>
    <row r="7485">
      <c r="A7485" s="6" t="inlineStr">
        <is>
          <t>2013-05-08</t>
        </is>
      </c>
      <c r="B7485" s="6" t="n">
        <v>19</v>
      </c>
      <c r="C7485" s="6" t="n">
        <v>0.90305</v>
      </c>
      <c r="D7485" s="6" t="n">
        <v>0.00013</v>
      </c>
      <c r="E7485" s="6">
        <f>C7485*sel_scale</f>
        <v/>
      </c>
      <c r="F7485" s="6">
        <f>IF(AND(B7485&gt;=10,B7485&lt;=14),sel_ev_daily*sel_dayshare/5,IF(OR(B7485&gt;=22,B7485&lt;=5),sel_ev_daily*(1-sel_dayshare)/8,0))</f>
        <v/>
      </c>
    </row>
    <row r="7486">
      <c r="A7486" s="6" t="inlineStr">
        <is>
          <t>2013-05-08</t>
        </is>
      </c>
      <c r="B7486" s="6" t="n">
        <v>20</v>
      </c>
      <c r="C7486" s="6" t="n">
        <v>0.86938</v>
      </c>
      <c r="D7486" s="6" t="n">
        <v>0.00017</v>
      </c>
      <c r="E7486" s="6">
        <f>C7486*sel_scale</f>
        <v/>
      </c>
      <c r="F7486" s="6">
        <f>IF(AND(B7486&gt;=10,B7486&lt;=14),sel_ev_daily*sel_dayshare/5,IF(OR(B7486&gt;=22,B7486&lt;=5),sel_ev_daily*(1-sel_dayshare)/8,0))</f>
        <v/>
      </c>
    </row>
    <row r="7487">
      <c r="A7487" s="6" t="inlineStr">
        <is>
          <t>2013-05-08</t>
        </is>
      </c>
      <c r="B7487" s="6" t="n">
        <v>21</v>
      </c>
      <c r="C7487" s="6" t="n">
        <v>0.77952</v>
      </c>
      <c r="D7487" s="6" t="n">
        <v>0.0001</v>
      </c>
      <c r="E7487" s="6">
        <f>C7487*sel_scale</f>
        <v/>
      </c>
      <c r="F7487" s="6">
        <f>IF(AND(B7487&gt;=10,B7487&lt;=14),sel_ev_daily*sel_dayshare/5,IF(OR(B7487&gt;=22,B7487&lt;=5),sel_ev_daily*(1-sel_dayshare)/8,0))</f>
        <v/>
      </c>
    </row>
    <row r="7488">
      <c r="A7488" s="6" t="inlineStr">
        <is>
          <t>2013-05-08</t>
        </is>
      </c>
      <c r="B7488" s="6" t="n">
        <v>22</v>
      </c>
      <c r="C7488" s="6" t="n">
        <v>0.79014</v>
      </c>
      <c r="D7488" s="6" t="n">
        <v>3e-05</v>
      </c>
      <c r="E7488" s="6">
        <f>C7488*sel_scale</f>
        <v/>
      </c>
      <c r="F7488" s="6">
        <f>IF(AND(B7488&gt;=10,B7488&lt;=14),sel_ev_daily*sel_dayshare/5,IF(OR(B7488&gt;=22,B7488&lt;=5),sel_ev_daily*(1-sel_dayshare)/8,0))</f>
        <v/>
      </c>
    </row>
    <row r="7489">
      <c r="A7489" s="6" t="inlineStr">
        <is>
          <t>2013-05-08</t>
        </is>
      </c>
      <c r="B7489" s="6" t="n">
        <v>23</v>
      </c>
      <c r="C7489" s="6" t="n">
        <v>0.94535</v>
      </c>
      <c r="D7489" s="6" t="n">
        <v>6e-05</v>
      </c>
      <c r="E7489" s="6">
        <f>C7489*sel_scale</f>
        <v/>
      </c>
      <c r="F7489" s="6">
        <f>IF(AND(B7489&gt;=10,B7489&lt;=14),sel_ev_daily*sel_dayshare/5,IF(OR(B7489&gt;=22,B7489&lt;=5),sel_ev_daily*(1-sel_dayshare)/8,0))</f>
        <v/>
      </c>
    </row>
    <row r="7490">
      <c r="A7490" s="6" t="inlineStr">
        <is>
          <t>2013-05-09</t>
        </is>
      </c>
      <c r="B7490" s="6" t="n">
        <v>0</v>
      </c>
      <c r="C7490" s="6" t="n">
        <v>1.03069</v>
      </c>
      <c r="D7490" s="6" t="n">
        <v>6.999999999999999e-05</v>
      </c>
      <c r="E7490" s="6">
        <f>C7490*sel_scale</f>
        <v/>
      </c>
      <c r="F7490" s="6">
        <f>IF(AND(B7490&gt;=10,B7490&lt;=14),sel_ev_daily*sel_dayshare/5,IF(OR(B7490&gt;=22,B7490&lt;=5),sel_ev_daily*(1-sel_dayshare)/8,0))</f>
        <v/>
      </c>
    </row>
    <row r="7491">
      <c r="A7491" s="6" t="inlineStr">
        <is>
          <t>2013-05-09</t>
        </is>
      </c>
      <c r="B7491" s="6" t="n">
        <v>1</v>
      </c>
      <c r="C7491" s="6" t="n">
        <v>0.69686</v>
      </c>
      <c r="D7491" s="6" t="n">
        <v>0.0001</v>
      </c>
      <c r="E7491" s="6">
        <f>C7491*sel_scale</f>
        <v/>
      </c>
      <c r="F7491" s="6">
        <f>IF(AND(B7491&gt;=10,B7491&lt;=14),sel_ev_daily*sel_dayshare/5,IF(OR(B7491&gt;=22,B7491&lt;=5),sel_ev_daily*(1-sel_dayshare)/8,0))</f>
        <v/>
      </c>
    </row>
    <row r="7492">
      <c r="A7492" s="6" t="inlineStr">
        <is>
          <t>2013-05-09</t>
        </is>
      </c>
      <c r="B7492" s="6" t="n">
        <v>2</v>
      </c>
      <c r="C7492" s="6" t="n">
        <v>0.4862</v>
      </c>
      <c r="D7492" s="6" t="n">
        <v>2e-05</v>
      </c>
      <c r="E7492" s="6">
        <f>C7492*sel_scale</f>
        <v/>
      </c>
      <c r="F7492" s="6">
        <f>IF(AND(B7492&gt;=10,B7492&lt;=14),sel_ev_daily*sel_dayshare/5,IF(OR(B7492&gt;=22,B7492&lt;=5),sel_ev_daily*(1-sel_dayshare)/8,0))</f>
        <v/>
      </c>
    </row>
    <row r="7493">
      <c r="A7493" s="6" t="inlineStr">
        <is>
          <t>2013-05-09</t>
        </is>
      </c>
      <c r="B7493" s="6" t="n">
        <v>3</v>
      </c>
      <c r="C7493" s="6" t="n">
        <v>0.40063</v>
      </c>
      <c r="D7493" s="6" t="n">
        <v>0.00011</v>
      </c>
      <c r="E7493" s="6">
        <f>C7493*sel_scale</f>
        <v/>
      </c>
      <c r="F7493" s="6">
        <f>IF(AND(B7493&gt;=10,B7493&lt;=14),sel_ev_daily*sel_dayshare/5,IF(OR(B7493&gt;=22,B7493&lt;=5),sel_ev_daily*(1-sel_dayshare)/8,0))</f>
        <v/>
      </c>
    </row>
    <row r="7494">
      <c r="A7494" s="6" t="inlineStr">
        <is>
          <t>2013-05-09</t>
        </is>
      </c>
      <c r="B7494" s="6" t="n">
        <v>4</v>
      </c>
      <c r="C7494" s="6" t="n">
        <v>0.35359</v>
      </c>
      <c r="D7494" s="6" t="n">
        <v>6.999999999999999e-05</v>
      </c>
      <c r="E7494" s="6">
        <f>C7494*sel_scale</f>
        <v/>
      </c>
      <c r="F7494" s="6">
        <f>IF(AND(B7494&gt;=10,B7494&lt;=14),sel_ev_daily*sel_dayshare/5,IF(OR(B7494&gt;=22,B7494&lt;=5),sel_ev_daily*(1-sel_dayshare)/8,0))</f>
        <v/>
      </c>
    </row>
    <row r="7495">
      <c r="A7495" s="6" t="inlineStr">
        <is>
          <t>2013-05-09</t>
        </is>
      </c>
      <c r="B7495" s="6" t="n">
        <v>5</v>
      </c>
      <c r="C7495" s="6" t="n">
        <v>0.48899</v>
      </c>
      <c r="D7495" s="6" t="n">
        <v>0.00011</v>
      </c>
      <c r="E7495" s="6">
        <f>C7495*sel_scale</f>
        <v/>
      </c>
      <c r="F7495" s="6">
        <f>IF(AND(B7495&gt;=10,B7495&lt;=14),sel_ev_daily*sel_dayshare/5,IF(OR(B7495&gt;=22,B7495&lt;=5),sel_ev_daily*(1-sel_dayshare)/8,0))</f>
        <v/>
      </c>
    </row>
    <row r="7496">
      <c r="A7496" s="6" t="inlineStr">
        <is>
          <t>2013-05-09</t>
        </is>
      </c>
      <c r="B7496" s="6" t="n">
        <v>6</v>
      </c>
      <c r="C7496" s="6" t="n">
        <v>0.7288</v>
      </c>
      <c r="D7496" s="6" t="n">
        <v>0.00161</v>
      </c>
      <c r="E7496" s="6">
        <f>C7496*sel_scale</f>
        <v/>
      </c>
      <c r="F7496" s="6">
        <f>IF(AND(B7496&gt;=10,B7496&lt;=14),sel_ev_daily*sel_dayshare/5,IF(OR(B7496&gt;=22,B7496&lt;=5),sel_ev_daily*(1-sel_dayshare)/8,0))</f>
        <v/>
      </c>
    </row>
    <row r="7497">
      <c r="A7497" s="6" t="inlineStr">
        <is>
          <t>2013-05-09</t>
        </is>
      </c>
      <c r="B7497" s="6" t="n">
        <v>7</v>
      </c>
      <c r="C7497" s="6" t="n">
        <v>0.73982</v>
      </c>
      <c r="D7497" s="6" t="n">
        <v>0.07683</v>
      </c>
      <c r="E7497" s="6">
        <f>C7497*sel_scale</f>
        <v/>
      </c>
      <c r="F7497" s="6">
        <f>IF(AND(B7497&gt;=10,B7497&lt;=14),sel_ev_daily*sel_dayshare/5,IF(OR(B7497&gt;=22,B7497&lt;=5),sel_ev_daily*(1-sel_dayshare)/8,0))</f>
        <v/>
      </c>
    </row>
    <row r="7498">
      <c r="A7498" s="6" t="inlineStr">
        <is>
          <t>2013-05-09</t>
        </is>
      </c>
      <c r="B7498" s="6" t="n">
        <v>8</v>
      </c>
      <c r="C7498" s="6" t="n">
        <v>0.63784</v>
      </c>
      <c r="D7498" s="6" t="n">
        <v>0.25514</v>
      </c>
      <c r="E7498" s="6">
        <f>C7498*sel_scale</f>
        <v/>
      </c>
      <c r="F7498" s="6">
        <f>IF(AND(B7498&gt;=10,B7498&lt;=14),sel_ev_daily*sel_dayshare/5,IF(OR(B7498&gt;=22,B7498&lt;=5),sel_ev_daily*(1-sel_dayshare)/8,0))</f>
        <v/>
      </c>
    </row>
    <row r="7499">
      <c r="A7499" s="6" t="inlineStr">
        <is>
          <t>2013-05-09</t>
        </is>
      </c>
      <c r="B7499" s="6" t="n">
        <v>9</v>
      </c>
      <c r="C7499" s="6" t="n">
        <v>0.53489</v>
      </c>
      <c r="D7499" s="6" t="n">
        <v>0.42436</v>
      </c>
      <c r="E7499" s="6">
        <f>C7499*sel_scale</f>
        <v/>
      </c>
      <c r="F7499" s="6">
        <f>IF(AND(B7499&gt;=10,B7499&lt;=14),sel_ev_daily*sel_dayshare/5,IF(OR(B7499&gt;=22,B7499&lt;=5),sel_ev_daily*(1-sel_dayshare)/8,0))</f>
        <v/>
      </c>
    </row>
    <row r="7500">
      <c r="A7500" s="6" t="inlineStr">
        <is>
          <t>2013-05-09</t>
        </is>
      </c>
      <c r="B7500" s="6" t="n">
        <v>10</v>
      </c>
      <c r="C7500" s="6" t="n">
        <v>0.49285</v>
      </c>
      <c r="D7500" s="6" t="n">
        <v>0.52517</v>
      </c>
      <c r="E7500" s="6">
        <f>C7500*sel_scale</f>
        <v/>
      </c>
      <c r="F7500" s="6">
        <f>IF(AND(B7500&gt;=10,B7500&lt;=14),sel_ev_daily*sel_dayshare/5,IF(OR(B7500&gt;=22,B7500&lt;=5),sel_ev_daily*(1-sel_dayshare)/8,0))</f>
        <v/>
      </c>
    </row>
    <row r="7501">
      <c r="A7501" s="6" t="inlineStr">
        <is>
          <t>2013-05-09</t>
        </is>
      </c>
      <c r="B7501" s="6" t="n">
        <v>11</v>
      </c>
      <c r="C7501" s="6" t="n">
        <v>0.46637</v>
      </c>
      <c r="D7501" s="6" t="n">
        <v>0.56732</v>
      </c>
      <c r="E7501" s="6">
        <f>C7501*sel_scale</f>
        <v/>
      </c>
      <c r="F7501" s="6">
        <f>IF(AND(B7501&gt;=10,B7501&lt;=14),sel_ev_daily*sel_dayshare/5,IF(OR(B7501&gt;=22,B7501&lt;=5),sel_ev_daily*(1-sel_dayshare)/8,0))</f>
        <v/>
      </c>
    </row>
    <row r="7502">
      <c r="A7502" s="6" t="inlineStr">
        <is>
          <t>2013-05-09</t>
        </is>
      </c>
      <c r="B7502" s="6" t="n">
        <v>12</v>
      </c>
      <c r="C7502" s="6" t="n">
        <v>0.49214</v>
      </c>
      <c r="D7502" s="6" t="n">
        <v>0.5659</v>
      </c>
      <c r="E7502" s="6">
        <f>C7502*sel_scale</f>
        <v/>
      </c>
      <c r="F7502" s="6">
        <f>IF(AND(B7502&gt;=10,B7502&lt;=14),sel_ev_daily*sel_dayshare/5,IF(OR(B7502&gt;=22,B7502&lt;=5),sel_ev_daily*(1-sel_dayshare)/8,0))</f>
        <v/>
      </c>
    </row>
    <row r="7503">
      <c r="A7503" s="6" t="inlineStr">
        <is>
          <t>2013-05-09</t>
        </is>
      </c>
      <c r="B7503" s="6" t="n">
        <v>13</v>
      </c>
      <c r="C7503" s="6" t="n">
        <v>0.45077</v>
      </c>
      <c r="D7503" s="6" t="n">
        <v>0.4994</v>
      </c>
      <c r="E7503" s="6">
        <f>C7503*sel_scale</f>
        <v/>
      </c>
      <c r="F7503" s="6">
        <f>IF(AND(B7503&gt;=10,B7503&lt;=14),sel_ev_daily*sel_dayshare/5,IF(OR(B7503&gt;=22,B7503&lt;=5),sel_ev_daily*(1-sel_dayshare)/8,0))</f>
        <v/>
      </c>
    </row>
    <row r="7504">
      <c r="A7504" s="6" t="inlineStr">
        <is>
          <t>2013-05-09</t>
        </is>
      </c>
      <c r="B7504" s="6" t="n">
        <v>14</v>
      </c>
      <c r="C7504" s="6" t="n">
        <v>0.43896</v>
      </c>
      <c r="D7504" s="6" t="n">
        <v>0.37894</v>
      </c>
      <c r="E7504" s="6">
        <f>C7504*sel_scale</f>
        <v/>
      </c>
      <c r="F7504" s="6">
        <f>IF(AND(B7504&gt;=10,B7504&lt;=14),sel_ev_daily*sel_dayshare/5,IF(OR(B7504&gt;=22,B7504&lt;=5),sel_ev_daily*(1-sel_dayshare)/8,0))</f>
        <v/>
      </c>
    </row>
    <row r="7505">
      <c r="A7505" s="6" t="inlineStr">
        <is>
          <t>2013-05-09</t>
        </is>
      </c>
      <c r="B7505" s="6" t="n">
        <v>15</v>
      </c>
      <c r="C7505" s="6" t="n">
        <v>0.43385</v>
      </c>
      <c r="D7505" s="6" t="n">
        <v>0.18833</v>
      </c>
      <c r="E7505" s="6">
        <f>C7505*sel_scale</f>
        <v/>
      </c>
      <c r="F7505" s="6">
        <f>IF(AND(B7505&gt;=10,B7505&lt;=14),sel_ev_daily*sel_dayshare/5,IF(OR(B7505&gt;=22,B7505&lt;=5),sel_ev_daily*(1-sel_dayshare)/8,0))</f>
        <v/>
      </c>
    </row>
    <row r="7506">
      <c r="A7506" s="6" t="inlineStr">
        <is>
          <t>2013-05-09</t>
        </is>
      </c>
      <c r="B7506" s="6" t="n">
        <v>16</v>
      </c>
      <c r="C7506" s="6" t="n">
        <v>0.55607</v>
      </c>
      <c r="D7506" s="6" t="n">
        <v>0.03315</v>
      </c>
      <c r="E7506" s="6">
        <f>C7506*sel_scale</f>
        <v/>
      </c>
      <c r="F7506" s="6">
        <f>IF(AND(B7506&gt;=10,B7506&lt;=14),sel_ev_daily*sel_dayshare/5,IF(OR(B7506&gt;=22,B7506&lt;=5),sel_ev_daily*(1-sel_dayshare)/8,0))</f>
        <v/>
      </c>
    </row>
    <row r="7507">
      <c r="A7507" s="6" t="inlineStr">
        <is>
          <t>2013-05-09</t>
        </is>
      </c>
      <c r="B7507" s="6" t="n">
        <v>17</v>
      </c>
      <c r="C7507" s="6" t="n">
        <v>0.85987</v>
      </c>
      <c r="D7507" s="6" t="n">
        <v>0.00014</v>
      </c>
      <c r="E7507" s="6">
        <f>C7507*sel_scale</f>
        <v/>
      </c>
      <c r="F7507" s="6">
        <f>IF(AND(B7507&gt;=10,B7507&lt;=14),sel_ev_daily*sel_dayshare/5,IF(OR(B7507&gt;=22,B7507&lt;=5),sel_ev_daily*(1-sel_dayshare)/8,0))</f>
        <v/>
      </c>
    </row>
    <row r="7508">
      <c r="A7508" s="6" t="inlineStr">
        <is>
          <t>2013-05-09</t>
        </is>
      </c>
      <c r="B7508" s="6" t="n">
        <v>18</v>
      </c>
      <c r="C7508" s="6" t="n">
        <v>0.97719</v>
      </c>
      <c r="D7508" s="6" t="n">
        <v>8.000000000000001e-05</v>
      </c>
      <c r="E7508" s="6">
        <f>C7508*sel_scale</f>
        <v/>
      </c>
      <c r="F7508" s="6">
        <f>IF(AND(B7508&gt;=10,B7508&lt;=14),sel_ev_daily*sel_dayshare/5,IF(OR(B7508&gt;=22,B7508&lt;=5),sel_ev_daily*(1-sel_dayshare)/8,0))</f>
        <v/>
      </c>
    </row>
    <row r="7509">
      <c r="A7509" s="6" t="inlineStr">
        <is>
          <t>2013-05-09</t>
        </is>
      </c>
      <c r="B7509" s="6" t="n">
        <v>19</v>
      </c>
      <c r="C7509" s="6" t="n">
        <v>0.9299500000000001</v>
      </c>
      <c r="D7509" s="6" t="n">
        <v>4e-05</v>
      </c>
      <c r="E7509" s="6">
        <f>C7509*sel_scale</f>
        <v/>
      </c>
      <c r="F7509" s="6">
        <f>IF(AND(B7509&gt;=10,B7509&lt;=14),sel_ev_daily*sel_dayshare/5,IF(OR(B7509&gt;=22,B7509&lt;=5),sel_ev_daily*(1-sel_dayshare)/8,0))</f>
        <v/>
      </c>
    </row>
    <row r="7510">
      <c r="A7510" s="6" t="inlineStr">
        <is>
          <t>2013-05-09</t>
        </is>
      </c>
      <c r="B7510" s="6" t="n">
        <v>20</v>
      </c>
      <c r="C7510" s="6" t="n">
        <v>0.86019</v>
      </c>
      <c r="D7510" s="6" t="n">
        <v>2e-05</v>
      </c>
      <c r="E7510" s="6">
        <f>C7510*sel_scale</f>
        <v/>
      </c>
      <c r="F7510" s="6">
        <f>IF(AND(B7510&gt;=10,B7510&lt;=14),sel_ev_daily*sel_dayshare/5,IF(OR(B7510&gt;=22,B7510&lt;=5),sel_ev_daily*(1-sel_dayshare)/8,0))</f>
        <v/>
      </c>
    </row>
    <row r="7511">
      <c r="A7511" s="6" t="inlineStr">
        <is>
          <t>2013-05-09</t>
        </is>
      </c>
      <c r="B7511" s="6" t="n">
        <v>21</v>
      </c>
      <c r="C7511" s="6" t="n">
        <v>0.76496</v>
      </c>
      <c r="D7511" s="6" t="n">
        <v>8.000000000000001e-05</v>
      </c>
      <c r="E7511" s="6">
        <f>C7511*sel_scale</f>
        <v/>
      </c>
      <c r="F7511" s="6">
        <f>IF(AND(B7511&gt;=10,B7511&lt;=14),sel_ev_daily*sel_dayshare/5,IF(OR(B7511&gt;=22,B7511&lt;=5),sel_ev_daily*(1-sel_dayshare)/8,0))</f>
        <v/>
      </c>
    </row>
    <row r="7512">
      <c r="A7512" s="6" t="inlineStr">
        <is>
          <t>2013-05-09</t>
        </is>
      </c>
      <c r="B7512" s="6" t="n">
        <v>22</v>
      </c>
      <c r="C7512" s="6" t="n">
        <v>0.80206</v>
      </c>
      <c r="D7512" s="6" t="n">
        <v>0.0001</v>
      </c>
      <c r="E7512" s="6">
        <f>C7512*sel_scale</f>
        <v/>
      </c>
      <c r="F7512" s="6">
        <f>IF(AND(B7512&gt;=10,B7512&lt;=14),sel_ev_daily*sel_dayshare/5,IF(OR(B7512&gt;=22,B7512&lt;=5),sel_ev_daily*(1-sel_dayshare)/8,0))</f>
        <v/>
      </c>
    </row>
    <row r="7513">
      <c r="A7513" s="6" t="inlineStr">
        <is>
          <t>2013-05-09</t>
        </is>
      </c>
      <c r="B7513" s="6" t="n">
        <v>23</v>
      </c>
      <c r="C7513" s="6" t="n">
        <v>0.91717</v>
      </c>
      <c r="D7513" s="6" t="n">
        <v>8.000000000000001e-05</v>
      </c>
      <c r="E7513" s="6">
        <f>C7513*sel_scale</f>
        <v/>
      </c>
      <c r="F7513" s="6">
        <f>IF(AND(B7513&gt;=10,B7513&lt;=14),sel_ev_daily*sel_dayshare/5,IF(OR(B7513&gt;=22,B7513&lt;=5),sel_ev_daily*(1-sel_dayshare)/8,0))</f>
        <v/>
      </c>
    </row>
    <row r="7514">
      <c r="A7514" s="6" t="inlineStr">
        <is>
          <t>2013-05-10</t>
        </is>
      </c>
      <c r="B7514" s="6" t="n">
        <v>0</v>
      </c>
      <c r="C7514" s="6" t="n">
        <v>1.00271</v>
      </c>
      <c r="D7514" s="6" t="n">
        <v>9.000000000000001e-05</v>
      </c>
      <c r="E7514" s="6">
        <f>C7514*sel_scale</f>
        <v/>
      </c>
      <c r="F7514" s="6">
        <f>IF(AND(B7514&gt;=10,B7514&lt;=14),sel_ev_daily*sel_dayshare/5,IF(OR(B7514&gt;=22,B7514&lt;=5),sel_ev_daily*(1-sel_dayshare)/8,0))</f>
        <v/>
      </c>
    </row>
    <row r="7515">
      <c r="A7515" s="6" t="inlineStr">
        <is>
          <t>2013-05-10</t>
        </is>
      </c>
      <c r="B7515" s="6" t="n">
        <v>1</v>
      </c>
      <c r="C7515" s="6" t="n">
        <v>0.6430900000000001</v>
      </c>
      <c r="D7515" s="6" t="n">
        <v>5e-05</v>
      </c>
      <c r="E7515" s="6">
        <f>C7515*sel_scale</f>
        <v/>
      </c>
      <c r="F7515" s="6">
        <f>IF(AND(B7515&gt;=10,B7515&lt;=14),sel_ev_daily*sel_dayshare/5,IF(OR(B7515&gt;=22,B7515&lt;=5),sel_ev_daily*(1-sel_dayshare)/8,0))</f>
        <v/>
      </c>
    </row>
    <row r="7516">
      <c r="A7516" s="6" t="inlineStr">
        <is>
          <t>2013-05-10</t>
        </is>
      </c>
      <c r="B7516" s="6" t="n">
        <v>2</v>
      </c>
      <c r="C7516" s="6" t="n">
        <v>0.47005</v>
      </c>
      <c r="D7516" s="6" t="n">
        <v>6e-05</v>
      </c>
      <c r="E7516" s="6">
        <f>C7516*sel_scale</f>
        <v/>
      </c>
      <c r="F7516" s="6">
        <f>IF(AND(B7516&gt;=10,B7516&lt;=14),sel_ev_daily*sel_dayshare/5,IF(OR(B7516&gt;=22,B7516&lt;=5),sel_ev_daily*(1-sel_dayshare)/8,0))</f>
        <v/>
      </c>
    </row>
    <row r="7517">
      <c r="A7517" s="6" t="inlineStr">
        <is>
          <t>2013-05-10</t>
        </is>
      </c>
      <c r="B7517" s="6" t="n">
        <v>3</v>
      </c>
      <c r="C7517" s="6" t="n">
        <v>0.37688</v>
      </c>
      <c r="D7517" s="6" t="n">
        <v>8.000000000000001e-05</v>
      </c>
      <c r="E7517" s="6">
        <f>C7517*sel_scale</f>
        <v/>
      </c>
      <c r="F7517" s="6">
        <f>IF(AND(B7517&gt;=10,B7517&lt;=14),sel_ev_daily*sel_dayshare/5,IF(OR(B7517&gt;=22,B7517&lt;=5),sel_ev_daily*(1-sel_dayshare)/8,0))</f>
        <v/>
      </c>
    </row>
    <row r="7518">
      <c r="A7518" s="6" t="inlineStr">
        <is>
          <t>2013-05-10</t>
        </is>
      </c>
      <c r="B7518" s="6" t="n">
        <v>4</v>
      </c>
      <c r="C7518" s="6" t="n">
        <v>0.36889</v>
      </c>
      <c r="D7518" s="6" t="n">
        <v>0.00013</v>
      </c>
      <c r="E7518" s="6">
        <f>C7518*sel_scale</f>
        <v/>
      </c>
      <c r="F7518" s="6">
        <f>IF(AND(B7518&gt;=10,B7518&lt;=14),sel_ev_daily*sel_dayshare/5,IF(OR(B7518&gt;=22,B7518&lt;=5),sel_ev_daily*(1-sel_dayshare)/8,0))</f>
        <v/>
      </c>
    </row>
    <row r="7519">
      <c r="A7519" s="6" t="inlineStr">
        <is>
          <t>2013-05-10</t>
        </is>
      </c>
      <c r="B7519" s="6" t="n">
        <v>5</v>
      </c>
      <c r="C7519" s="6" t="n">
        <v>0.46274</v>
      </c>
      <c r="D7519" s="6" t="n">
        <v>5e-05</v>
      </c>
      <c r="E7519" s="6">
        <f>C7519*sel_scale</f>
        <v/>
      </c>
      <c r="F7519" s="6">
        <f>IF(AND(B7519&gt;=10,B7519&lt;=14),sel_ev_daily*sel_dayshare/5,IF(OR(B7519&gt;=22,B7519&lt;=5),sel_ev_daily*(1-sel_dayshare)/8,0))</f>
        <v/>
      </c>
    </row>
    <row r="7520">
      <c r="A7520" s="6" t="inlineStr">
        <is>
          <t>2013-05-10</t>
        </is>
      </c>
      <c r="B7520" s="6" t="n">
        <v>6</v>
      </c>
      <c r="C7520" s="6" t="n">
        <v>0.64689</v>
      </c>
      <c r="D7520" s="6" t="n">
        <v>0.00136</v>
      </c>
      <c r="E7520" s="6">
        <f>C7520*sel_scale</f>
        <v/>
      </c>
      <c r="F7520" s="6">
        <f>IF(AND(B7520&gt;=10,B7520&lt;=14),sel_ev_daily*sel_dayshare/5,IF(OR(B7520&gt;=22,B7520&lt;=5),sel_ev_daily*(1-sel_dayshare)/8,0))</f>
        <v/>
      </c>
    </row>
    <row r="7521">
      <c r="A7521" s="6" t="inlineStr">
        <is>
          <t>2013-05-10</t>
        </is>
      </c>
      <c r="B7521" s="6" t="n">
        <v>7</v>
      </c>
      <c r="C7521" s="6" t="n">
        <v>0.6637</v>
      </c>
      <c r="D7521" s="6" t="n">
        <v>0.07439999999999999</v>
      </c>
      <c r="E7521" s="6">
        <f>C7521*sel_scale</f>
        <v/>
      </c>
      <c r="F7521" s="6">
        <f>IF(AND(B7521&gt;=10,B7521&lt;=14),sel_ev_daily*sel_dayshare/5,IF(OR(B7521&gt;=22,B7521&lt;=5),sel_ev_daily*(1-sel_dayshare)/8,0))</f>
        <v/>
      </c>
    </row>
    <row r="7522">
      <c r="A7522" s="6" t="inlineStr">
        <is>
          <t>2013-05-10</t>
        </is>
      </c>
      <c r="B7522" s="6" t="n">
        <v>8</v>
      </c>
      <c r="C7522" s="6" t="n">
        <v>0.6329399999999999</v>
      </c>
      <c r="D7522" s="6" t="n">
        <v>0.20092</v>
      </c>
      <c r="E7522" s="6">
        <f>C7522*sel_scale</f>
        <v/>
      </c>
      <c r="F7522" s="6">
        <f>IF(AND(B7522&gt;=10,B7522&lt;=14),sel_ev_daily*sel_dayshare/5,IF(OR(B7522&gt;=22,B7522&lt;=5),sel_ev_daily*(1-sel_dayshare)/8,0))</f>
        <v/>
      </c>
    </row>
    <row r="7523">
      <c r="A7523" s="6" t="inlineStr">
        <is>
          <t>2013-05-10</t>
        </is>
      </c>
      <c r="B7523" s="6" t="n">
        <v>9</v>
      </c>
      <c r="C7523" s="6" t="n">
        <v>0.53983</v>
      </c>
      <c r="D7523" s="6" t="n">
        <v>0.35598</v>
      </c>
      <c r="E7523" s="6">
        <f>C7523*sel_scale</f>
        <v/>
      </c>
      <c r="F7523" s="6">
        <f>IF(AND(B7523&gt;=10,B7523&lt;=14),sel_ev_daily*sel_dayshare/5,IF(OR(B7523&gt;=22,B7523&lt;=5),sel_ev_daily*(1-sel_dayshare)/8,0))</f>
        <v/>
      </c>
    </row>
    <row r="7524">
      <c r="A7524" s="6" t="inlineStr">
        <is>
          <t>2013-05-10</t>
        </is>
      </c>
      <c r="B7524" s="6" t="n">
        <v>10</v>
      </c>
      <c r="C7524" s="6" t="n">
        <v>0.47889</v>
      </c>
      <c r="D7524" s="6" t="n">
        <v>0.52092</v>
      </c>
      <c r="E7524" s="6">
        <f>C7524*sel_scale</f>
        <v/>
      </c>
      <c r="F7524" s="6">
        <f>IF(AND(B7524&gt;=10,B7524&lt;=14),sel_ev_daily*sel_dayshare/5,IF(OR(B7524&gt;=22,B7524&lt;=5),sel_ev_daily*(1-sel_dayshare)/8,0))</f>
        <v/>
      </c>
    </row>
    <row r="7525">
      <c r="A7525" s="6" t="inlineStr">
        <is>
          <t>2013-05-10</t>
        </is>
      </c>
      <c r="B7525" s="6" t="n">
        <v>11</v>
      </c>
      <c r="C7525" s="6" t="n">
        <v>0.4523</v>
      </c>
      <c r="D7525" s="6" t="n">
        <v>0.56003</v>
      </c>
      <c r="E7525" s="6">
        <f>C7525*sel_scale</f>
        <v/>
      </c>
      <c r="F7525" s="6">
        <f>IF(AND(B7525&gt;=10,B7525&lt;=14),sel_ev_daily*sel_dayshare/5,IF(OR(B7525&gt;=22,B7525&lt;=5),sel_ev_daily*(1-sel_dayshare)/8,0))</f>
        <v/>
      </c>
    </row>
    <row r="7526">
      <c r="A7526" s="6" t="inlineStr">
        <is>
          <t>2013-05-10</t>
        </is>
      </c>
      <c r="B7526" s="6" t="n">
        <v>12</v>
      </c>
      <c r="C7526" s="6" t="n">
        <v>0.4905</v>
      </c>
      <c r="D7526" s="6" t="n">
        <v>0.55447</v>
      </c>
      <c r="E7526" s="6">
        <f>C7526*sel_scale</f>
        <v/>
      </c>
      <c r="F7526" s="6">
        <f>IF(AND(B7526&gt;=10,B7526&lt;=14),sel_ev_daily*sel_dayshare/5,IF(OR(B7526&gt;=22,B7526&lt;=5),sel_ev_daily*(1-sel_dayshare)/8,0))</f>
        <v/>
      </c>
    </row>
    <row r="7527">
      <c r="A7527" s="6" t="inlineStr">
        <is>
          <t>2013-05-10</t>
        </is>
      </c>
      <c r="B7527" s="6" t="n">
        <v>13</v>
      </c>
      <c r="C7527" s="6" t="n">
        <v>0.4724</v>
      </c>
      <c r="D7527" s="6" t="n">
        <v>0.49042</v>
      </c>
      <c r="E7527" s="6">
        <f>C7527*sel_scale</f>
        <v/>
      </c>
      <c r="F7527" s="6">
        <f>IF(AND(B7527&gt;=10,B7527&lt;=14),sel_ev_daily*sel_dayshare/5,IF(OR(B7527&gt;=22,B7527&lt;=5),sel_ev_daily*(1-sel_dayshare)/8,0))</f>
        <v/>
      </c>
    </row>
    <row r="7528">
      <c r="A7528" s="6" t="inlineStr">
        <is>
          <t>2013-05-10</t>
        </is>
      </c>
      <c r="B7528" s="6" t="n">
        <v>14</v>
      </c>
      <c r="C7528" s="6" t="n">
        <v>0.45629</v>
      </c>
      <c r="D7528" s="6" t="n">
        <v>0.36353</v>
      </c>
      <c r="E7528" s="6">
        <f>C7528*sel_scale</f>
        <v/>
      </c>
      <c r="F7528" s="6">
        <f>IF(AND(B7528&gt;=10,B7528&lt;=14),sel_ev_daily*sel_dayshare/5,IF(OR(B7528&gt;=22,B7528&lt;=5),sel_ev_daily*(1-sel_dayshare)/8,0))</f>
        <v/>
      </c>
    </row>
    <row r="7529">
      <c r="A7529" s="6" t="inlineStr">
        <is>
          <t>2013-05-10</t>
        </is>
      </c>
      <c r="B7529" s="6" t="n">
        <v>15</v>
      </c>
      <c r="C7529" s="6" t="n">
        <v>0.47441</v>
      </c>
      <c r="D7529" s="6" t="n">
        <v>0.1797</v>
      </c>
      <c r="E7529" s="6">
        <f>C7529*sel_scale</f>
        <v/>
      </c>
      <c r="F7529" s="6">
        <f>IF(AND(B7529&gt;=10,B7529&lt;=14),sel_ev_daily*sel_dayshare/5,IF(OR(B7529&gt;=22,B7529&lt;=5),sel_ev_daily*(1-sel_dayshare)/8,0))</f>
        <v/>
      </c>
    </row>
    <row r="7530">
      <c r="A7530" s="6" t="inlineStr">
        <is>
          <t>2013-05-10</t>
        </is>
      </c>
      <c r="B7530" s="6" t="n">
        <v>16</v>
      </c>
      <c r="C7530" s="6" t="n">
        <v>0.57952</v>
      </c>
      <c r="D7530" s="6" t="n">
        <v>0.03037</v>
      </c>
      <c r="E7530" s="6">
        <f>C7530*sel_scale</f>
        <v/>
      </c>
      <c r="F7530" s="6">
        <f>IF(AND(B7530&gt;=10,B7530&lt;=14),sel_ev_daily*sel_dayshare/5,IF(OR(B7530&gt;=22,B7530&lt;=5),sel_ev_daily*(1-sel_dayshare)/8,0))</f>
        <v/>
      </c>
    </row>
    <row r="7531">
      <c r="A7531" s="6" t="inlineStr">
        <is>
          <t>2013-05-10</t>
        </is>
      </c>
      <c r="B7531" s="6" t="n">
        <v>17</v>
      </c>
      <c r="C7531" s="6" t="n">
        <v>0.83447</v>
      </c>
      <c r="D7531" s="6" t="n">
        <v>0.00011</v>
      </c>
      <c r="E7531" s="6">
        <f>C7531*sel_scale</f>
        <v/>
      </c>
      <c r="F7531" s="6">
        <f>IF(AND(B7531&gt;=10,B7531&lt;=14),sel_ev_daily*sel_dayshare/5,IF(OR(B7531&gt;=22,B7531&lt;=5),sel_ev_daily*(1-sel_dayshare)/8,0))</f>
        <v/>
      </c>
    </row>
    <row r="7532">
      <c r="A7532" s="6" t="inlineStr">
        <is>
          <t>2013-05-10</t>
        </is>
      </c>
      <c r="B7532" s="6" t="n">
        <v>18</v>
      </c>
      <c r="C7532" s="6" t="n">
        <v>0.93048</v>
      </c>
      <c r="D7532" s="6" t="n">
        <v>6.999999999999999e-05</v>
      </c>
      <c r="E7532" s="6">
        <f>C7532*sel_scale</f>
        <v/>
      </c>
      <c r="F7532" s="6">
        <f>IF(AND(B7532&gt;=10,B7532&lt;=14),sel_ev_daily*sel_dayshare/5,IF(OR(B7532&gt;=22,B7532&lt;=5),sel_ev_daily*(1-sel_dayshare)/8,0))</f>
        <v/>
      </c>
    </row>
    <row r="7533">
      <c r="A7533" s="6" t="inlineStr">
        <is>
          <t>2013-05-10</t>
        </is>
      </c>
      <c r="B7533" s="6" t="n">
        <v>19</v>
      </c>
      <c r="C7533" s="6" t="n">
        <v>0.8404700000000001</v>
      </c>
      <c r="D7533" s="6" t="n">
        <v>8.000000000000001e-05</v>
      </c>
      <c r="E7533" s="6">
        <f>C7533*sel_scale</f>
        <v/>
      </c>
      <c r="F7533" s="6">
        <f>IF(AND(B7533&gt;=10,B7533&lt;=14),sel_ev_daily*sel_dayshare/5,IF(OR(B7533&gt;=22,B7533&lt;=5),sel_ev_daily*(1-sel_dayshare)/8,0))</f>
        <v/>
      </c>
    </row>
    <row r="7534">
      <c r="A7534" s="6" t="inlineStr">
        <is>
          <t>2013-05-10</t>
        </is>
      </c>
      <c r="B7534" s="6" t="n">
        <v>20</v>
      </c>
      <c r="C7534" s="6" t="n">
        <v>0.85139</v>
      </c>
      <c r="D7534" s="6" t="n">
        <v>4e-05</v>
      </c>
      <c r="E7534" s="6">
        <f>C7534*sel_scale</f>
        <v/>
      </c>
      <c r="F7534" s="6">
        <f>IF(AND(B7534&gt;=10,B7534&lt;=14),sel_ev_daily*sel_dayshare/5,IF(OR(B7534&gt;=22,B7534&lt;=5),sel_ev_daily*(1-sel_dayshare)/8,0))</f>
        <v/>
      </c>
    </row>
    <row r="7535">
      <c r="A7535" s="6" t="inlineStr">
        <is>
          <t>2013-05-10</t>
        </is>
      </c>
      <c r="B7535" s="6" t="n">
        <v>21</v>
      </c>
      <c r="C7535" s="6" t="n">
        <v>0.79989</v>
      </c>
      <c r="D7535" s="6" t="n">
        <v>4e-05</v>
      </c>
      <c r="E7535" s="6">
        <f>C7535*sel_scale</f>
        <v/>
      </c>
      <c r="F7535" s="6">
        <f>IF(AND(B7535&gt;=10,B7535&lt;=14),sel_ev_daily*sel_dayshare/5,IF(OR(B7535&gt;=22,B7535&lt;=5),sel_ev_daily*(1-sel_dayshare)/8,0))</f>
        <v/>
      </c>
    </row>
    <row r="7536">
      <c r="A7536" s="6" t="inlineStr">
        <is>
          <t>2013-05-10</t>
        </is>
      </c>
      <c r="B7536" s="6" t="n">
        <v>22</v>
      </c>
      <c r="C7536" s="6" t="n">
        <v>0.81808</v>
      </c>
      <c r="D7536" s="6" t="n">
        <v>0.00013</v>
      </c>
      <c r="E7536" s="6">
        <f>C7536*sel_scale</f>
        <v/>
      </c>
      <c r="F7536" s="6">
        <f>IF(AND(B7536&gt;=10,B7536&lt;=14),sel_ev_daily*sel_dayshare/5,IF(OR(B7536&gt;=22,B7536&lt;=5),sel_ev_daily*(1-sel_dayshare)/8,0))</f>
        <v/>
      </c>
    </row>
    <row r="7537">
      <c r="A7537" s="6" t="inlineStr">
        <is>
          <t>2013-05-10</t>
        </is>
      </c>
      <c r="B7537" s="6" t="n">
        <v>23</v>
      </c>
      <c r="C7537" s="6" t="n">
        <v>0.9743000000000001</v>
      </c>
      <c r="D7537" s="6" t="n">
        <v>6.999999999999999e-05</v>
      </c>
      <c r="E7537" s="6">
        <f>C7537*sel_scale</f>
        <v/>
      </c>
      <c r="F7537" s="6">
        <f>IF(AND(B7537&gt;=10,B7537&lt;=14),sel_ev_daily*sel_dayshare/5,IF(OR(B7537&gt;=22,B7537&lt;=5),sel_ev_daily*(1-sel_dayshare)/8,0))</f>
        <v/>
      </c>
    </row>
    <row r="7538">
      <c r="A7538" s="6" t="inlineStr">
        <is>
          <t>2013-05-11</t>
        </is>
      </c>
      <c r="B7538" s="6" t="n">
        <v>0</v>
      </c>
      <c r="C7538" s="6" t="n">
        <v>1.03054</v>
      </c>
      <c r="D7538" s="6" t="n">
        <v>0.0001</v>
      </c>
      <c r="E7538" s="6">
        <f>C7538*sel_scale</f>
        <v/>
      </c>
      <c r="F7538" s="6">
        <f>IF(AND(B7538&gt;=10,B7538&lt;=14),sel_ev_daily*sel_dayshare/5,IF(OR(B7538&gt;=22,B7538&lt;=5),sel_ev_daily*(1-sel_dayshare)/8,0))</f>
        <v/>
      </c>
    </row>
    <row r="7539">
      <c r="A7539" s="6" t="inlineStr">
        <is>
          <t>2013-05-11</t>
        </is>
      </c>
      <c r="B7539" s="6" t="n">
        <v>1</v>
      </c>
      <c r="C7539" s="6" t="n">
        <v>0.67535</v>
      </c>
      <c r="D7539" s="6" t="n">
        <v>6e-05</v>
      </c>
      <c r="E7539" s="6">
        <f>C7539*sel_scale</f>
        <v/>
      </c>
      <c r="F7539" s="6">
        <f>IF(AND(B7539&gt;=10,B7539&lt;=14),sel_ev_daily*sel_dayshare/5,IF(OR(B7539&gt;=22,B7539&lt;=5),sel_ev_daily*(1-sel_dayshare)/8,0))</f>
        <v/>
      </c>
    </row>
    <row r="7540">
      <c r="A7540" s="6" t="inlineStr">
        <is>
          <t>2013-05-11</t>
        </is>
      </c>
      <c r="B7540" s="6" t="n">
        <v>2</v>
      </c>
      <c r="C7540" s="6" t="n">
        <v>0.48018</v>
      </c>
      <c r="D7540" s="6" t="n">
        <v>9.000000000000001e-05</v>
      </c>
      <c r="E7540" s="6">
        <f>C7540*sel_scale</f>
        <v/>
      </c>
      <c r="F7540" s="6">
        <f>IF(AND(B7540&gt;=10,B7540&lt;=14),sel_ev_daily*sel_dayshare/5,IF(OR(B7540&gt;=22,B7540&lt;=5),sel_ev_daily*(1-sel_dayshare)/8,0))</f>
        <v/>
      </c>
    </row>
    <row r="7541">
      <c r="A7541" s="6" t="inlineStr">
        <is>
          <t>2013-05-11</t>
        </is>
      </c>
      <c r="B7541" s="6" t="n">
        <v>3</v>
      </c>
      <c r="C7541" s="6" t="n">
        <v>0.39975</v>
      </c>
      <c r="D7541" s="6" t="n">
        <v>5e-05</v>
      </c>
      <c r="E7541" s="6">
        <f>C7541*sel_scale</f>
        <v/>
      </c>
      <c r="F7541" s="6">
        <f>IF(AND(B7541&gt;=10,B7541&lt;=14),sel_ev_daily*sel_dayshare/5,IF(OR(B7541&gt;=22,B7541&lt;=5),sel_ev_daily*(1-sel_dayshare)/8,0))</f>
        <v/>
      </c>
    </row>
    <row r="7542">
      <c r="A7542" s="6" t="inlineStr">
        <is>
          <t>2013-05-11</t>
        </is>
      </c>
      <c r="B7542" s="6" t="n">
        <v>4</v>
      </c>
      <c r="C7542" s="6" t="n">
        <v>0.37149</v>
      </c>
      <c r="D7542" s="6" t="n">
        <v>9.000000000000001e-05</v>
      </c>
      <c r="E7542" s="6">
        <f>C7542*sel_scale</f>
        <v/>
      </c>
      <c r="F7542" s="6">
        <f>IF(AND(B7542&gt;=10,B7542&lt;=14),sel_ev_daily*sel_dayshare/5,IF(OR(B7542&gt;=22,B7542&lt;=5),sel_ev_daily*(1-sel_dayshare)/8,0))</f>
        <v/>
      </c>
    </row>
    <row r="7543">
      <c r="A7543" s="6" t="inlineStr">
        <is>
          <t>2013-05-11</t>
        </is>
      </c>
      <c r="B7543" s="6" t="n">
        <v>5</v>
      </c>
      <c r="C7543" s="6" t="n">
        <v>0.4182</v>
      </c>
      <c r="D7543" s="6" t="n">
        <v>5e-05</v>
      </c>
      <c r="E7543" s="6">
        <f>C7543*sel_scale</f>
        <v/>
      </c>
      <c r="F7543" s="6">
        <f>IF(AND(B7543&gt;=10,B7543&lt;=14),sel_ev_daily*sel_dayshare/5,IF(OR(B7543&gt;=22,B7543&lt;=5),sel_ev_daily*(1-sel_dayshare)/8,0))</f>
        <v/>
      </c>
    </row>
    <row r="7544">
      <c r="A7544" s="6" t="inlineStr">
        <is>
          <t>2013-05-11</t>
        </is>
      </c>
      <c r="B7544" s="6" t="n">
        <v>6</v>
      </c>
      <c r="C7544" s="6" t="n">
        <v>0.51771</v>
      </c>
      <c r="D7544" s="6" t="n">
        <v>0.0002</v>
      </c>
      <c r="E7544" s="6">
        <f>C7544*sel_scale</f>
        <v/>
      </c>
      <c r="F7544" s="6">
        <f>IF(AND(B7544&gt;=10,B7544&lt;=14),sel_ev_daily*sel_dayshare/5,IF(OR(B7544&gt;=22,B7544&lt;=5),sel_ev_daily*(1-sel_dayshare)/8,0))</f>
        <v/>
      </c>
    </row>
    <row r="7545">
      <c r="A7545" s="6" t="inlineStr">
        <is>
          <t>2013-05-11</t>
        </is>
      </c>
      <c r="B7545" s="6" t="n">
        <v>7</v>
      </c>
      <c r="C7545" s="6" t="n">
        <v>0.64446</v>
      </c>
      <c r="D7545" s="6" t="n">
        <v>0.03429</v>
      </c>
      <c r="E7545" s="6">
        <f>C7545*sel_scale</f>
        <v/>
      </c>
      <c r="F7545" s="6">
        <f>IF(AND(B7545&gt;=10,B7545&lt;=14),sel_ev_daily*sel_dayshare/5,IF(OR(B7545&gt;=22,B7545&lt;=5),sel_ev_daily*(1-sel_dayshare)/8,0))</f>
        <v/>
      </c>
    </row>
    <row r="7546">
      <c r="A7546" s="6" t="inlineStr">
        <is>
          <t>2013-05-11</t>
        </is>
      </c>
      <c r="B7546" s="6" t="n">
        <v>8</v>
      </c>
      <c r="C7546" s="6" t="n">
        <v>0.73182</v>
      </c>
      <c r="D7546" s="6" t="n">
        <v>0.17038</v>
      </c>
      <c r="E7546" s="6">
        <f>C7546*sel_scale</f>
        <v/>
      </c>
      <c r="F7546" s="6">
        <f>IF(AND(B7546&gt;=10,B7546&lt;=14),sel_ev_daily*sel_dayshare/5,IF(OR(B7546&gt;=22,B7546&lt;=5),sel_ev_daily*(1-sel_dayshare)/8,0))</f>
        <v/>
      </c>
    </row>
    <row r="7547">
      <c r="A7547" s="6" t="inlineStr">
        <is>
          <t>2013-05-11</t>
        </is>
      </c>
      <c r="B7547" s="6" t="n">
        <v>9</v>
      </c>
      <c r="C7547" s="6" t="n">
        <v>0.71138</v>
      </c>
      <c r="D7547" s="6" t="n">
        <v>0.27273</v>
      </c>
      <c r="E7547" s="6">
        <f>C7547*sel_scale</f>
        <v/>
      </c>
      <c r="F7547" s="6">
        <f>IF(AND(B7547&gt;=10,B7547&lt;=14),sel_ev_daily*sel_dayshare/5,IF(OR(B7547&gt;=22,B7547&lt;=5),sel_ev_daily*(1-sel_dayshare)/8,0))</f>
        <v/>
      </c>
    </row>
    <row r="7548">
      <c r="A7548" s="6" t="inlineStr">
        <is>
          <t>2013-05-11</t>
        </is>
      </c>
      <c r="B7548" s="6" t="n">
        <v>10</v>
      </c>
      <c r="C7548" s="6" t="n">
        <v>0.7139</v>
      </c>
      <c r="D7548" s="6" t="n">
        <v>0.28212</v>
      </c>
      <c r="E7548" s="6">
        <f>C7548*sel_scale</f>
        <v/>
      </c>
      <c r="F7548" s="6">
        <f>IF(AND(B7548&gt;=10,B7548&lt;=14),sel_ev_daily*sel_dayshare/5,IF(OR(B7548&gt;=22,B7548&lt;=5),sel_ev_daily*(1-sel_dayshare)/8,0))</f>
        <v/>
      </c>
    </row>
    <row r="7549">
      <c r="A7549" s="6" t="inlineStr">
        <is>
          <t>2013-05-11</t>
        </is>
      </c>
      <c r="B7549" s="6" t="n">
        <v>11</v>
      </c>
      <c r="C7549" s="6" t="n">
        <v>0.66011</v>
      </c>
      <c r="D7549" s="6" t="n">
        <v>0.26937</v>
      </c>
      <c r="E7549" s="6">
        <f>C7549*sel_scale</f>
        <v/>
      </c>
      <c r="F7549" s="6">
        <f>IF(AND(B7549&gt;=10,B7549&lt;=14),sel_ev_daily*sel_dayshare/5,IF(OR(B7549&gt;=22,B7549&lt;=5),sel_ev_daily*(1-sel_dayshare)/8,0))</f>
        <v/>
      </c>
    </row>
    <row r="7550">
      <c r="A7550" s="6" t="inlineStr">
        <is>
          <t>2013-05-11</t>
        </is>
      </c>
      <c r="B7550" s="6" t="n">
        <v>12</v>
      </c>
      <c r="C7550" s="6" t="n">
        <v>0.67536</v>
      </c>
      <c r="D7550" s="6" t="n">
        <v>0.20306</v>
      </c>
      <c r="E7550" s="6">
        <f>C7550*sel_scale</f>
        <v/>
      </c>
      <c r="F7550" s="6">
        <f>IF(AND(B7550&gt;=10,B7550&lt;=14),sel_ev_daily*sel_dayshare/5,IF(OR(B7550&gt;=22,B7550&lt;=5),sel_ev_daily*(1-sel_dayshare)/8,0))</f>
        <v/>
      </c>
    </row>
    <row r="7551">
      <c r="A7551" s="6" t="inlineStr">
        <is>
          <t>2013-05-11</t>
        </is>
      </c>
      <c r="B7551" s="6" t="n">
        <v>13</v>
      </c>
      <c r="C7551" s="6" t="n">
        <v>0.6505</v>
      </c>
      <c r="D7551" s="6" t="n">
        <v>0.23302</v>
      </c>
      <c r="E7551" s="6">
        <f>C7551*sel_scale</f>
        <v/>
      </c>
      <c r="F7551" s="6">
        <f>IF(AND(B7551&gt;=10,B7551&lt;=14),sel_ev_daily*sel_dayshare/5,IF(OR(B7551&gt;=22,B7551&lt;=5),sel_ev_daily*(1-sel_dayshare)/8,0))</f>
        <v/>
      </c>
    </row>
    <row r="7552">
      <c r="A7552" s="6" t="inlineStr">
        <is>
          <t>2013-05-11</t>
        </is>
      </c>
      <c r="B7552" s="6" t="n">
        <v>14</v>
      </c>
      <c r="C7552" s="6" t="n">
        <v>0.63707</v>
      </c>
      <c r="D7552" s="6" t="n">
        <v>0.16606</v>
      </c>
      <c r="E7552" s="6">
        <f>C7552*sel_scale</f>
        <v/>
      </c>
      <c r="F7552" s="6">
        <f>IF(AND(B7552&gt;=10,B7552&lt;=14),sel_ev_daily*sel_dayshare/5,IF(OR(B7552&gt;=22,B7552&lt;=5),sel_ev_daily*(1-sel_dayshare)/8,0))</f>
        <v/>
      </c>
    </row>
    <row r="7553">
      <c r="A7553" s="6" t="inlineStr">
        <is>
          <t>2013-05-11</t>
        </is>
      </c>
      <c r="B7553" s="6" t="n">
        <v>15</v>
      </c>
      <c r="C7553" s="6" t="n">
        <v>0.67082</v>
      </c>
      <c r="D7553" s="6" t="n">
        <v>0.09113</v>
      </c>
      <c r="E7553" s="6">
        <f>C7553*sel_scale</f>
        <v/>
      </c>
      <c r="F7553" s="6">
        <f>IF(AND(B7553&gt;=10,B7553&lt;=14),sel_ev_daily*sel_dayshare/5,IF(OR(B7553&gt;=22,B7553&lt;=5),sel_ev_daily*(1-sel_dayshare)/8,0))</f>
        <v/>
      </c>
    </row>
    <row r="7554">
      <c r="A7554" s="6" t="inlineStr">
        <is>
          <t>2013-05-11</t>
        </is>
      </c>
      <c r="B7554" s="6" t="n">
        <v>16</v>
      </c>
      <c r="C7554" s="6" t="n">
        <v>0.80724</v>
      </c>
      <c r="D7554" s="6" t="n">
        <v>0.01091</v>
      </c>
      <c r="E7554" s="6">
        <f>C7554*sel_scale</f>
        <v/>
      </c>
      <c r="F7554" s="6">
        <f>IF(AND(B7554&gt;=10,B7554&lt;=14),sel_ev_daily*sel_dayshare/5,IF(OR(B7554&gt;=22,B7554&lt;=5),sel_ev_daily*(1-sel_dayshare)/8,0))</f>
        <v/>
      </c>
    </row>
    <row r="7555">
      <c r="A7555" s="6" t="inlineStr">
        <is>
          <t>2013-05-11</t>
        </is>
      </c>
      <c r="B7555" s="6" t="n">
        <v>17</v>
      </c>
      <c r="C7555" s="6" t="n">
        <v>0.93959</v>
      </c>
      <c r="D7555" s="6" t="n">
        <v>9.000000000000001e-05</v>
      </c>
      <c r="E7555" s="6">
        <f>C7555*sel_scale</f>
        <v/>
      </c>
      <c r="F7555" s="6">
        <f>IF(AND(B7555&gt;=10,B7555&lt;=14),sel_ev_daily*sel_dayshare/5,IF(OR(B7555&gt;=22,B7555&lt;=5),sel_ev_daily*(1-sel_dayshare)/8,0))</f>
        <v/>
      </c>
    </row>
    <row r="7556">
      <c r="A7556" s="6" t="inlineStr">
        <is>
          <t>2013-05-11</t>
        </is>
      </c>
      <c r="B7556" s="6" t="n">
        <v>18</v>
      </c>
      <c r="C7556" s="6" t="n">
        <v>0.97124</v>
      </c>
      <c r="D7556" s="6" t="n">
        <v>0.00014</v>
      </c>
      <c r="E7556" s="6">
        <f>C7556*sel_scale</f>
        <v/>
      </c>
      <c r="F7556" s="6">
        <f>IF(AND(B7556&gt;=10,B7556&lt;=14),sel_ev_daily*sel_dayshare/5,IF(OR(B7556&gt;=22,B7556&lt;=5),sel_ev_daily*(1-sel_dayshare)/8,0))</f>
        <v/>
      </c>
    </row>
    <row r="7557">
      <c r="A7557" s="6" t="inlineStr">
        <is>
          <t>2013-05-11</t>
        </is>
      </c>
      <c r="B7557" s="6" t="n">
        <v>19</v>
      </c>
      <c r="C7557" s="6" t="n">
        <v>0.82386</v>
      </c>
      <c r="D7557" s="6" t="n">
        <v>6e-05</v>
      </c>
      <c r="E7557" s="6">
        <f>C7557*sel_scale</f>
        <v/>
      </c>
      <c r="F7557" s="6">
        <f>IF(AND(B7557&gt;=10,B7557&lt;=14),sel_ev_daily*sel_dayshare/5,IF(OR(B7557&gt;=22,B7557&lt;=5),sel_ev_daily*(1-sel_dayshare)/8,0))</f>
        <v/>
      </c>
    </row>
    <row r="7558">
      <c r="A7558" s="6" t="inlineStr">
        <is>
          <t>2013-05-11</t>
        </is>
      </c>
      <c r="B7558" s="6" t="n">
        <v>20</v>
      </c>
      <c r="C7558" s="6" t="n">
        <v>0.76863</v>
      </c>
      <c r="D7558" s="6" t="n">
        <v>6.999999999999999e-05</v>
      </c>
      <c r="E7558" s="6">
        <f>C7558*sel_scale</f>
        <v/>
      </c>
      <c r="F7558" s="6">
        <f>IF(AND(B7558&gt;=10,B7558&lt;=14),sel_ev_daily*sel_dayshare/5,IF(OR(B7558&gt;=22,B7558&lt;=5),sel_ev_daily*(1-sel_dayshare)/8,0))</f>
        <v/>
      </c>
    </row>
    <row r="7559">
      <c r="A7559" s="6" t="inlineStr">
        <is>
          <t>2013-05-11</t>
        </is>
      </c>
      <c r="B7559" s="6" t="n">
        <v>21</v>
      </c>
      <c r="C7559" s="6" t="n">
        <v>0.71702</v>
      </c>
      <c r="D7559" s="6" t="n">
        <v>0.00013</v>
      </c>
      <c r="E7559" s="6">
        <f>C7559*sel_scale</f>
        <v/>
      </c>
      <c r="F7559" s="6">
        <f>IF(AND(B7559&gt;=10,B7559&lt;=14),sel_ev_daily*sel_dayshare/5,IF(OR(B7559&gt;=22,B7559&lt;=5),sel_ev_daily*(1-sel_dayshare)/8,0))</f>
        <v/>
      </c>
    </row>
    <row r="7560">
      <c r="A7560" s="6" t="inlineStr">
        <is>
          <t>2013-05-11</t>
        </is>
      </c>
      <c r="B7560" s="6" t="n">
        <v>22</v>
      </c>
      <c r="C7560" s="6" t="n">
        <v>0.76545</v>
      </c>
      <c r="D7560" s="6" t="n">
        <v>0.00012</v>
      </c>
      <c r="E7560" s="6">
        <f>C7560*sel_scale</f>
        <v/>
      </c>
      <c r="F7560" s="6">
        <f>IF(AND(B7560&gt;=10,B7560&lt;=14),sel_ev_daily*sel_dayshare/5,IF(OR(B7560&gt;=22,B7560&lt;=5),sel_ev_daily*(1-sel_dayshare)/8,0))</f>
        <v/>
      </c>
    </row>
    <row r="7561">
      <c r="A7561" s="6" t="inlineStr">
        <is>
          <t>2013-05-11</t>
        </is>
      </c>
      <c r="B7561" s="6" t="n">
        <v>23</v>
      </c>
      <c r="C7561" s="6" t="n">
        <v>0.98471</v>
      </c>
      <c r="D7561" s="6" t="n">
        <v>6e-05</v>
      </c>
      <c r="E7561" s="6">
        <f>C7561*sel_scale</f>
        <v/>
      </c>
      <c r="F7561" s="6">
        <f>IF(AND(B7561&gt;=10,B7561&lt;=14),sel_ev_daily*sel_dayshare/5,IF(OR(B7561&gt;=22,B7561&lt;=5),sel_ev_daily*(1-sel_dayshare)/8,0))</f>
        <v/>
      </c>
    </row>
    <row r="7562">
      <c r="A7562" s="6" t="inlineStr">
        <is>
          <t>2013-05-12</t>
        </is>
      </c>
      <c r="B7562" s="6" t="n">
        <v>0</v>
      </c>
      <c r="C7562" s="6" t="n">
        <v>1.04463</v>
      </c>
      <c r="D7562" s="6" t="n">
        <v>8.000000000000001e-05</v>
      </c>
      <c r="E7562" s="6">
        <f>C7562*sel_scale</f>
        <v/>
      </c>
      <c r="F7562" s="6">
        <f>IF(AND(B7562&gt;=10,B7562&lt;=14),sel_ev_daily*sel_dayshare/5,IF(OR(B7562&gt;=22,B7562&lt;=5),sel_ev_daily*(1-sel_dayshare)/8,0))</f>
        <v/>
      </c>
    </row>
    <row r="7563">
      <c r="A7563" s="6" t="inlineStr">
        <is>
          <t>2013-05-12</t>
        </is>
      </c>
      <c r="B7563" s="6" t="n">
        <v>1</v>
      </c>
      <c r="C7563" s="6" t="n">
        <v>0.71695</v>
      </c>
      <c r="D7563" s="6" t="n">
        <v>9.000000000000001e-05</v>
      </c>
      <c r="E7563" s="6">
        <f>C7563*sel_scale</f>
        <v/>
      </c>
      <c r="F7563" s="6">
        <f>IF(AND(B7563&gt;=10,B7563&lt;=14),sel_ev_daily*sel_dayshare/5,IF(OR(B7563&gt;=22,B7563&lt;=5),sel_ev_daily*(1-sel_dayshare)/8,0))</f>
        <v/>
      </c>
    </row>
    <row r="7564">
      <c r="A7564" s="6" t="inlineStr">
        <is>
          <t>2013-05-12</t>
        </is>
      </c>
      <c r="B7564" s="6" t="n">
        <v>2</v>
      </c>
      <c r="C7564" s="6" t="n">
        <v>0.51296</v>
      </c>
      <c r="D7564" s="6" t="n">
        <v>6.999999999999999e-05</v>
      </c>
      <c r="E7564" s="6">
        <f>C7564*sel_scale</f>
        <v/>
      </c>
      <c r="F7564" s="6">
        <f>IF(AND(B7564&gt;=10,B7564&lt;=14),sel_ev_daily*sel_dayshare/5,IF(OR(B7564&gt;=22,B7564&lt;=5),sel_ev_daily*(1-sel_dayshare)/8,0))</f>
        <v/>
      </c>
    </row>
    <row r="7565">
      <c r="A7565" s="6" t="inlineStr">
        <is>
          <t>2013-05-12</t>
        </is>
      </c>
      <c r="B7565" s="6" t="n">
        <v>3</v>
      </c>
      <c r="C7565" s="6" t="n">
        <v>0.43164</v>
      </c>
      <c r="D7565" s="6" t="n">
        <v>4e-05</v>
      </c>
      <c r="E7565" s="6">
        <f>C7565*sel_scale</f>
        <v/>
      </c>
      <c r="F7565" s="6">
        <f>IF(AND(B7565&gt;=10,B7565&lt;=14),sel_ev_daily*sel_dayshare/5,IF(OR(B7565&gt;=22,B7565&lt;=5),sel_ev_daily*(1-sel_dayshare)/8,0))</f>
        <v/>
      </c>
    </row>
    <row r="7566">
      <c r="A7566" s="6" t="inlineStr">
        <is>
          <t>2013-05-12</t>
        </is>
      </c>
      <c r="B7566" s="6" t="n">
        <v>4</v>
      </c>
      <c r="C7566" s="6" t="n">
        <v>0.38959</v>
      </c>
      <c r="D7566" s="6" t="n">
        <v>4e-05</v>
      </c>
      <c r="E7566" s="6">
        <f>C7566*sel_scale</f>
        <v/>
      </c>
      <c r="F7566" s="6">
        <f>IF(AND(B7566&gt;=10,B7566&lt;=14),sel_ev_daily*sel_dayshare/5,IF(OR(B7566&gt;=22,B7566&lt;=5),sel_ev_daily*(1-sel_dayshare)/8,0))</f>
        <v/>
      </c>
    </row>
    <row r="7567">
      <c r="A7567" s="6" t="inlineStr">
        <is>
          <t>2013-05-12</t>
        </is>
      </c>
      <c r="B7567" s="6" t="n">
        <v>5</v>
      </c>
      <c r="C7567" s="6" t="n">
        <v>0.43759</v>
      </c>
      <c r="D7567" s="6" t="n">
        <v>0.00015</v>
      </c>
      <c r="E7567" s="6">
        <f>C7567*sel_scale</f>
        <v/>
      </c>
      <c r="F7567" s="6">
        <f>IF(AND(B7567&gt;=10,B7567&lt;=14),sel_ev_daily*sel_dayshare/5,IF(OR(B7567&gt;=22,B7567&lt;=5),sel_ev_daily*(1-sel_dayshare)/8,0))</f>
        <v/>
      </c>
    </row>
    <row r="7568">
      <c r="A7568" s="6" t="inlineStr">
        <is>
          <t>2013-05-12</t>
        </is>
      </c>
      <c r="B7568" s="6" t="n">
        <v>6</v>
      </c>
      <c r="C7568" s="6" t="n">
        <v>0.4889</v>
      </c>
      <c r="D7568" s="6" t="n">
        <v>0.00081</v>
      </c>
      <c r="E7568" s="6">
        <f>C7568*sel_scale</f>
        <v/>
      </c>
      <c r="F7568" s="6">
        <f>IF(AND(B7568&gt;=10,B7568&lt;=14),sel_ev_daily*sel_dayshare/5,IF(OR(B7568&gt;=22,B7568&lt;=5),sel_ev_daily*(1-sel_dayshare)/8,0))</f>
        <v/>
      </c>
    </row>
    <row r="7569">
      <c r="A7569" s="6" t="inlineStr">
        <is>
          <t>2013-05-12</t>
        </is>
      </c>
      <c r="B7569" s="6" t="n">
        <v>7</v>
      </c>
      <c r="C7569" s="6" t="n">
        <v>0.6671</v>
      </c>
      <c r="D7569" s="6" t="n">
        <v>0.06383</v>
      </c>
      <c r="E7569" s="6">
        <f>C7569*sel_scale</f>
        <v/>
      </c>
      <c r="F7569" s="6">
        <f>IF(AND(B7569&gt;=10,B7569&lt;=14),sel_ev_daily*sel_dayshare/5,IF(OR(B7569&gt;=22,B7569&lt;=5),sel_ev_daily*(1-sel_dayshare)/8,0))</f>
        <v/>
      </c>
    </row>
    <row r="7570">
      <c r="A7570" s="6" t="inlineStr">
        <is>
          <t>2013-05-12</t>
        </is>
      </c>
      <c r="B7570" s="6" t="n">
        <v>8</v>
      </c>
      <c r="C7570" s="6" t="n">
        <v>0.76472</v>
      </c>
      <c r="D7570" s="6" t="n">
        <v>0.20938</v>
      </c>
      <c r="E7570" s="6">
        <f>C7570*sel_scale</f>
        <v/>
      </c>
      <c r="F7570" s="6">
        <f>IF(AND(B7570&gt;=10,B7570&lt;=14),sel_ev_daily*sel_dayshare/5,IF(OR(B7570&gt;=22,B7570&lt;=5),sel_ev_daily*(1-sel_dayshare)/8,0))</f>
        <v/>
      </c>
    </row>
    <row r="7571">
      <c r="A7571" s="6" t="inlineStr">
        <is>
          <t>2013-05-12</t>
        </is>
      </c>
      <c r="B7571" s="6" t="n">
        <v>9</v>
      </c>
      <c r="C7571" s="6" t="n">
        <v>0.76967</v>
      </c>
      <c r="D7571" s="6" t="n">
        <v>0.35922</v>
      </c>
      <c r="E7571" s="6">
        <f>C7571*sel_scale</f>
        <v/>
      </c>
      <c r="F7571" s="6">
        <f>IF(AND(B7571&gt;=10,B7571&lt;=14),sel_ev_daily*sel_dayshare/5,IF(OR(B7571&gt;=22,B7571&lt;=5),sel_ev_daily*(1-sel_dayshare)/8,0))</f>
        <v/>
      </c>
    </row>
    <row r="7572">
      <c r="A7572" s="6" t="inlineStr">
        <is>
          <t>2013-05-12</t>
        </is>
      </c>
      <c r="B7572" s="6" t="n">
        <v>10</v>
      </c>
      <c r="C7572" s="6" t="n">
        <v>0.70155</v>
      </c>
      <c r="D7572" s="6" t="n">
        <v>0.49439</v>
      </c>
      <c r="E7572" s="6">
        <f>C7572*sel_scale</f>
        <v/>
      </c>
      <c r="F7572" s="6">
        <f>IF(AND(B7572&gt;=10,B7572&lt;=14),sel_ev_daily*sel_dayshare/5,IF(OR(B7572&gt;=22,B7572&lt;=5),sel_ev_daily*(1-sel_dayshare)/8,0))</f>
        <v/>
      </c>
    </row>
    <row r="7573">
      <c r="A7573" s="6" t="inlineStr">
        <is>
          <t>2013-05-12</t>
        </is>
      </c>
      <c r="B7573" s="6" t="n">
        <v>11</v>
      </c>
      <c r="C7573" s="6" t="n">
        <v>0.6368200000000001</v>
      </c>
      <c r="D7573" s="6" t="n">
        <v>0.5498499999999999</v>
      </c>
      <c r="E7573" s="6">
        <f>C7573*sel_scale</f>
        <v/>
      </c>
      <c r="F7573" s="6">
        <f>IF(AND(B7573&gt;=10,B7573&lt;=14),sel_ev_daily*sel_dayshare/5,IF(OR(B7573&gt;=22,B7573&lt;=5),sel_ev_daily*(1-sel_dayshare)/8,0))</f>
        <v/>
      </c>
    </row>
    <row r="7574">
      <c r="A7574" s="6" t="inlineStr">
        <is>
          <t>2013-05-12</t>
        </is>
      </c>
      <c r="B7574" s="6" t="n">
        <v>12</v>
      </c>
      <c r="C7574" s="6" t="n">
        <v>0.64063</v>
      </c>
      <c r="D7574" s="6" t="n">
        <v>0.52216</v>
      </c>
      <c r="E7574" s="6">
        <f>C7574*sel_scale</f>
        <v/>
      </c>
      <c r="F7574" s="6">
        <f>IF(AND(B7574&gt;=10,B7574&lt;=14),sel_ev_daily*sel_dayshare/5,IF(OR(B7574&gt;=22,B7574&lt;=5),sel_ev_daily*(1-sel_dayshare)/8,0))</f>
        <v/>
      </c>
    </row>
    <row r="7575">
      <c r="A7575" s="6" t="inlineStr">
        <is>
          <t>2013-05-12</t>
        </is>
      </c>
      <c r="B7575" s="6" t="n">
        <v>13</v>
      </c>
      <c r="C7575" s="6" t="n">
        <v>0.54999</v>
      </c>
      <c r="D7575" s="6" t="n">
        <v>0.47692</v>
      </c>
      <c r="E7575" s="6">
        <f>C7575*sel_scale</f>
        <v/>
      </c>
      <c r="F7575" s="6">
        <f>IF(AND(B7575&gt;=10,B7575&lt;=14),sel_ev_daily*sel_dayshare/5,IF(OR(B7575&gt;=22,B7575&lt;=5),sel_ev_daily*(1-sel_dayshare)/8,0))</f>
        <v/>
      </c>
    </row>
    <row r="7576">
      <c r="A7576" s="6" t="inlineStr">
        <is>
          <t>2013-05-12</t>
        </is>
      </c>
      <c r="B7576" s="6" t="n">
        <v>14</v>
      </c>
      <c r="C7576" s="6" t="n">
        <v>0.5440700000000001</v>
      </c>
      <c r="D7576" s="6" t="n">
        <v>0.3517</v>
      </c>
      <c r="E7576" s="6">
        <f>C7576*sel_scale</f>
        <v/>
      </c>
      <c r="F7576" s="6">
        <f>IF(AND(B7576&gt;=10,B7576&lt;=14),sel_ev_daily*sel_dayshare/5,IF(OR(B7576&gt;=22,B7576&lt;=5),sel_ev_daily*(1-sel_dayshare)/8,0))</f>
        <v/>
      </c>
    </row>
    <row r="7577">
      <c r="A7577" s="6" t="inlineStr">
        <is>
          <t>2013-05-12</t>
        </is>
      </c>
      <c r="B7577" s="6" t="n">
        <v>15</v>
      </c>
      <c r="C7577" s="6" t="n">
        <v>0.53202</v>
      </c>
      <c r="D7577" s="6" t="n">
        <v>0.17803</v>
      </c>
      <c r="E7577" s="6">
        <f>C7577*sel_scale</f>
        <v/>
      </c>
      <c r="F7577" s="6">
        <f>IF(AND(B7577&gt;=10,B7577&lt;=14),sel_ev_daily*sel_dayshare/5,IF(OR(B7577&gt;=22,B7577&lt;=5),sel_ev_daily*(1-sel_dayshare)/8,0))</f>
        <v/>
      </c>
    </row>
    <row r="7578">
      <c r="A7578" s="6" t="inlineStr">
        <is>
          <t>2013-05-12</t>
        </is>
      </c>
      <c r="B7578" s="6" t="n">
        <v>16</v>
      </c>
      <c r="C7578" s="6" t="n">
        <v>0.62854</v>
      </c>
      <c r="D7578" s="6" t="n">
        <v>0.02867</v>
      </c>
      <c r="E7578" s="6">
        <f>C7578*sel_scale</f>
        <v/>
      </c>
      <c r="F7578" s="6">
        <f>IF(AND(B7578&gt;=10,B7578&lt;=14),sel_ev_daily*sel_dayshare/5,IF(OR(B7578&gt;=22,B7578&lt;=5),sel_ev_daily*(1-sel_dayshare)/8,0))</f>
        <v/>
      </c>
    </row>
    <row r="7579">
      <c r="A7579" s="6" t="inlineStr">
        <is>
          <t>2013-05-12</t>
        </is>
      </c>
      <c r="B7579" s="6" t="n">
        <v>17</v>
      </c>
      <c r="C7579" s="6" t="n">
        <v>0.93199</v>
      </c>
      <c r="D7579" s="6" t="n">
        <v>5e-05</v>
      </c>
      <c r="E7579" s="6">
        <f>C7579*sel_scale</f>
        <v/>
      </c>
      <c r="F7579" s="6">
        <f>IF(AND(B7579&gt;=10,B7579&lt;=14),sel_ev_daily*sel_dayshare/5,IF(OR(B7579&gt;=22,B7579&lt;=5),sel_ev_daily*(1-sel_dayshare)/8,0))</f>
        <v/>
      </c>
    </row>
    <row r="7580">
      <c r="A7580" s="6" t="inlineStr">
        <is>
          <t>2013-05-12</t>
        </is>
      </c>
      <c r="B7580" s="6" t="n">
        <v>18</v>
      </c>
      <c r="C7580" s="6" t="n">
        <v>0.9731</v>
      </c>
      <c r="D7580" s="6" t="n">
        <v>0.00014</v>
      </c>
      <c r="E7580" s="6">
        <f>C7580*sel_scale</f>
        <v/>
      </c>
      <c r="F7580" s="6">
        <f>IF(AND(B7580&gt;=10,B7580&lt;=14),sel_ev_daily*sel_dayshare/5,IF(OR(B7580&gt;=22,B7580&lt;=5),sel_ev_daily*(1-sel_dayshare)/8,0))</f>
        <v/>
      </c>
    </row>
    <row r="7581">
      <c r="A7581" s="6" t="inlineStr">
        <is>
          <t>2013-05-12</t>
        </is>
      </c>
      <c r="B7581" s="6" t="n">
        <v>19</v>
      </c>
      <c r="C7581" s="6" t="n">
        <v>0.88787</v>
      </c>
      <c r="D7581" s="6" t="n">
        <v>9.000000000000001e-05</v>
      </c>
      <c r="E7581" s="6">
        <f>C7581*sel_scale</f>
        <v/>
      </c>
      <c r="F7581" s="6">
        <f>IF(AND(B7581&gt;=10,B7581&lt;=14),sel_ev_daily*sel_dayshare/5,IF(OR(B7581&gt;=22,B7581&lt;=5),sel_ev_daily*(1-sel_dayshare)/8,0))</f>
        <v/>
      </c>
    </row>
    <row r="7582">
      <c r="A7582" s="6" t="inlineStr">
        <is>
          <t>2013-05-12</t>
        </is>
      </c>
      <c r="B7582" s="6" t="n">
        <v>20</v>
      </c>
      <c r="C7582" s="6" t="n">
        <v>0.83</v>
      </c>
      <c r="D7582" s="6" t="n">
        <v>0.0001</v>
      </c>
      <c r="E7582" s="6">
        <f>C7582*sel_scale</f>
        <v/>
      </c>
      <c r="F7582" s="6">
        <f>IF(AND(B7582&gt;=10,B7582&lt;=14),sel_ev_daily*sel_dayshare/5,IF(OR(B7582&gt;=22,B7582&lt;=5),sel_ev_daily*(1-sel_dayshare)/8,0))</f>
        <v/>
      </c>
    </row>
    <row r="7583">
      <c r="A7583" s="6" t="inlineStr">
        <is>
          <t>2013-05-12</t>
        </is>
      </c>
      <c r="B7583" s="6" t="n">
        <v>21</v>
      </c>
      <c r="C7583" s="6" t="n">
        <v>0.75761</v>
      </c>
      <c r="D7583" s="6" t="n">
        <v>5e-05</v>
      </c>
      <c r="E7583" s="6">
        <f>C7583*sel_scale</f>
        <v/>
      </c>
      <c r="F7583" s="6">
        <f>IF(AND(B7583&gt;=10,B7583&lt;=14),sel_ev_daily*sel_dayshare/5,IF(OR(B7583&gt;=22,B7583&lt;=5),sel_ev_daily*(1-sel_dayshare)/8,0))</f>
        <v/>
      </c>
    </row>
    <row r="7584">
      <c r="A7584" s="6" t="inlineStr">
        <is>
          <t>2013-05-12</t>
        </is>
      </c>
      <c r="B7584" s="6" t="n">
        <v>22</v>
      </c>
      <c r="C7584" s="6" t="n">
        <v>0.77778</v>
      </c>
      <c r="D7584" s="6" t="n">
        <v>3e-05</v>
      </c>
      <c r="E7584" s="6">
        <f>C7584*sel_scale</f>
        <v/>
      </c>
      <c r="F7584" s="6">
        <f>IF(AND(B7584&gt;=10,B7584&lt;=14),sel_ev_daily*sel_dayshare/5,IF(OR(B7584&gt;=22,B7584&lt;=5),sel_ev_daily*(1-sel_dayshare)/8,0))</f>
        <v/>
      </c>
    </row>
    <row r="7585">
      <c r="A7585" s="6" t="inlineStr">
        <is>
          <t>2013-05-12</t>
        </is>
      </c>
      <c r="B7585" s="6" t="n">
        <v>23</v>
      </c>
      <c r="C7585" s="6" t="n">
        <v>0.91333</v>
      </c>
      <c r="D7585" s="6" t="n">
        <v>0.0001</v>
      </c>
      <c r="E7585" s="6">
        <f>C7585*sel_scale</f>
        <v/>
      </c>
      <c r="F7585" s="6">
        <f>IF(AND(B7585&gt;=10,B7585&lt;=14),sel_ev_daily*sel_dayshare/5,IF(OR(B7585&gt;=22,B7585&lt;=5),sel_ev_daily*(1-sel_dayshare)/8,0))</f>
        <v/>
      </c>
    </row>
    <row r="7586">
      <c r="A7586" s="6" t="inlineStr">
        <is>
          <t>2013-05-13</t>
        </is>
      </c>
      <c r="B7586" s="6" t="n">
        <v>0</v>
      </c>
      <c r="C7586" s="6" t="n">
        <v>0.97132</v>
      </c>
      <c r="D7586" s="6" t="n">
        <v>0.00011</v>
      </c>
      <c r="E7586" s="6">
        <f>C7586*sel_scale</f>
        <v/>
      </c>
      <c r="F7586" s="6">
        <f>IF(AND(B7586&gt;=10,B7586&lt;=14),sel_ev_daily*sel_dayshare/5,IF(OR(B7586&gt;=22,B7586&lt;=5),sel_ev_daily*(1-sel_dayshare)/8,0))</f>
        <v/>
      </c>
    </row>
    <row r="7587">
      <c r="A7587" s="6" t="inlineStr">
        <is>
          <t>2013-05-13</t>
        </is>
      </c>
      <c r="B7587" s="6" t="n">
        <v>1</v>
      </c>
      <c r="C7587" s="6" t="n">
        <v>0.7186399999999999</v>
      </c>
      <c r="D7587" s="6" t="n">
        <v>8.000000000000001e-05</v>
      </c>
      <c r="E7587" s="6">
        <f>C7587*sel_scale</f>
        <v/>
      </c>
      <c r="F7587" s="6">
        <f>IF(AND(B7587&gt;=10,B7587&lt;=14),sel_ev_daily*sel_dayshare/5,IF(OR(B7587&gt;=22,B7587&lt;=5),sel_ev_daily*(1-sel_dayshare)/8,0))</f>
        <v/>
      </c>
    </row>
    <row r="7588">
      <c r="A7588" s="6" t="inlineStr">
        <is>
          <t>2013-05-13</t>
        </is>
      </c>
      <c r="B7588" s="6" t="n">
        <v>2</v>
      </c>
      <c r="C7588" s="6" t="n">
        <v>0.51085</v>
      </c>
      <c r="D7588" s="6" t="n">
        <v>0.00011</v>
      </c>
      <c r="E7588" s="6">
        <f>C7588*sel_scale</f>
        <v/>
      </c>
      <c r="F7588" s="6">
        <f>IF(AND(B7588&gt;=10,B7588&lt;=14),sel_ev_daily*sel_dayshare/5,IF(OR(B7588&gt;=22,B7588&lt;=5),sel_ev_daily*(1-sel_dayshare)/8,0))</f>
        <v/>
      </c>
    </row>
    <row r="7589">
      <c r="A7589" s="6" t="inlineStr">
        <is>
          <t>2013-05-13</t>
        </is>
      </c>
      <c r="B7589" s="6" t="n">
        <v>3</v>
      </c>
      <c r="C7589" s="6" t="n">
        <v>0.40576</v>
      </c>
      <c r="D7589" s="6" t="n">
        <v>1e-05</v>
      </c>
      <c r="E7589" s="6">
        <f>C7589*sel_scale</f>
        <v/>
      </c>
      <c r="F7589" s="6">
        <f>IF(AND(B7589&gt;=10,B7589&lt;=14),sel_ev_daily*sel_dayshare/5,IF(OR(B7589&gt;=22,B7589&lt;=5),sel_ev_daily*(1-sel_dayshare)/8,0))</f>
        <v/>
      </c>
    </row>
    <row r="7590">
      <c r="A7590" s="6" t="inlineStr">
        <is>
          <t>2013-05-13</t>
        </is>
      </c>
      <c r="B7590" s="6" t="n">
        <v>4</v>
      </c>
      <c r="C7590" s="6" t="n">
        <v>0.37544</v>
      </c>
      <c r="D7590" s="6" t="n">
        <v>6.999999999999999e-05</v>
      </c>
      <c r="E7590" s="6">
        <f>C7590*sel_scale</f>
        <v/>
      </c>
      <c r="F7590" s="6">
        <f>IF(AND(B7590&gt;=10,B7590&lt;=14),sel_ev_daily*sel_dayshare/5,IF(OR(B7590&gt;=22,B7590&lt;=5),sel_ev_daily*(1-sel_dayshare)/8,0))</f>
        <v/>
      </c>
    </row>
    <row r="7591">
      <c r="A7591" s="6" t="inlineStr">
        <is>
          <t>2013-05-13</t>
        </is>
      </c>
      <c r="B7591" s="6" t="n">
        <v>5</v>
      </c>
      <c r="C7591" s="6" t="n">
        <v>0.4021</v>
      </c>
      <c r="D7591" s="6" t="n">
        <v>4e-05</v>
      </c>
      <c r="E7591" s="6">
        <f>C7591*sel_scale</f>
        <v/>
      </c>
      <c r="F7591" s="6">
        <f>IF(AND(B7591&gt;=10,B7591&lt;=14),sel_ev_daily*sel_dayshare/5,IF(OR(B7591&gt;=22,B7591&lt;=5),sel_ev_daily*(1-sel_dayshare)/8,0))</f>
        <v/>
      </c>
    </row>
    <row r="7592">
      <c r="A7592" s="6" t="inlineStr">
        <is>
          <t>2013-05-13</t>
        </is>
      </c>
      <c r="B7592" s="6" t="n">
        <v>6</v>
      </c>
      <c r="C7592" s="6" t="n">
        <v>0.63775</v>
      </c>
      <c r="D7592" s="6" t="n">
        <v>0.00031</v>
      </c>
      <c r="E7592" s="6">
        <f>C7592*sel_scale</f>
        <v/>
      </c>
      <c r="F7592" s="6">
        <f>IF(AND(B7592&gt;=10,B7592&lt;=14),sel_ev_daily*sel_dayshare/5,IF(OR(B7592&gt;=22,B7592&lt;=5),sel_ev_daily*(1-sel_dayshare)/8,0))</f>
        <v/>
      </c>
    </row>
    <row r="7593">
      <c r="A7593" s="6" t="inlineStr">
        <is>
          <t>2013-05-13</t>
        </is>
      </c>
      <c r="B7593" s="6" t="n">
        <v>7</v>
      </c>
      <c r="C7593" s="6" t="n">
        <v>0.71126</v>
      </c>
      <c r="D7593" s="6" t="n">
        <v>0.04388</v>
      </c>
      <c r="E7593" s="6">
        <f>C7593*sel_scale</f>
        <v/>
      </c>
      <c r="F7593" s="6">
        <f>IF(AND(B7593&gt;=10,B7593&lt;=14),sel_ev_daily*sel_dayshare/5,IF(OR(B7593&gt;=22,B7593&lt;=5),sel_ev_daily*(1-sel_dayshare)/8,0))</f>
        <v/>
      </c>
    </row>
    <row r="7594">
      <c r="A7594" s="6" t="inlineStr">
        <is>
          <t>2013-05-13</t>
        </is>
      </c>
      <c r="B7594" s="6" t="n">
        <v>8</v>
      </c>
      <c r="C7594" s="6" t="n">
        <v>0.72331</v>
      </c>
      <c r="D7594" s="6" t="n">
        <v>0.11302</v>
      </c>
      <c r="E7594" s="6">
        <f>C7594*sel_scale</f>
        <v/>
      </c>
      <c r="F7594" s="6">
        <f>IF(AND(B7594&gt;=10,B7594&lt;=14),sel_ev_daily*sel_dayshare/5,IF(OR(B7594&gt;=22,B7594&lt;=5),sel_ev_daily*(1-sel_dayshare)/8,0))</f>
        <v/>
      </c>
    </row>
    <row r="7595">
      <c r="A7595" s="6" t="inlineStr">
        <is>
          <t>2013-05-13</t>
        </is>
      </c>
      <c r="B7595" s="6" t="n">
        <v>9</v>
      </c>
      <c r="C7595" s="6" t="n">
        <v>0.60777</v>
      </c>
      <c r="D7595" s="6" t="n">
        <v>0.18184</v>
      </c>
      <c r="E7595" s="6">
        <f>C7595*sel_scale</f>
        <v/>
      </c>
      <c r="F7595" s="6">
        <f>IF(AND(B7595&gt;=10,B7595&lt;=14),sel_ev_daily*sel_dayshare/5,IF(OR(B7595&gt;=22,B7595&lt;=5),sel_ev_daily*(1-sel_dayshare)/8,0))</f>
        <v/>
      </c>
    </row>
    <row r="7596">
      <c r="A7596" s="6" t="inlineStr">
        <is>
          <t>2013-05-13</t>
        </is>
      </c>
      <c r="B7596" s="6" t="n">
        <v>10</v>
      </c>
      <c r="C7596" s="6" t="n">
        <v>0.55088</v>
      </c>
      <c r="D7596" s="6" t="n">
        <v>0.36627</v>
      </c>
      <c r="E7596" s="6">
        <f>C7596*sel_scale</f>
        <v/>
      </c>
      <c r="F7596" s="6">
        <f>IF(AND(B7596&gt;=10,B7596&lt;=14),sel_ev_daily*sel_dayshare/5,IF(OR(B7596&gt;=22,B7596&lt;=5),sel_ev_daily*(1-sel_dayshare)/8,0))</f>
        <v/>
      </c>
    </row>
    <row r="7597">
      <c r="A7597" s="6" t="inlineStr">
        <is>
          <t>2013-05-13</t>
        </is>
      </c>
      <c r="B7597" s="6" t="n">
        <v>11</v>
      </c>
      <c r="C7597" s="6" t="n">
        <v>0.53194</v>
      </c>
      <c r="D7597" s="6" t="n">
        <v>0.39</v>
      </c>
      <c r="E7597" s="6">
        <f>C7597*sel_scale</f>
        <v/>
      </c>
      <c r="F7597" s="6">
        <f>IF(AND(B7597&gt;=10,B7597&lt;=14),sel_ev_daily*sel_dayshare/5,IF(OR(B7597&gt;=22,B7597&lt;=5),sel_ev_daily*(1-sel_dayshare)/8,0))</f>
        <v/>
      </c>
    </row>
    <row r="7598">
      <c r="A7598" s="6" t="inlineStr">
        <is>
          <t>2013-05-13</t>
        </is>
      </c>
      <c r="B7598" s="6" t="n">
        <v>12</v>
      </c>
      <c r="C7598" s="6" t="n">
        <v>0.53185</v>
      </c>
      <c r="D7598" s="6" t="n">
        <v>0.31854</v>
      </c>
      <c r="E7598" s="6">
        <f>C7598*sel_scale</f>
        <v/>
      </c>
      <c r="F7598" s="6">
        <f>IF(AND(B7598&gt;=10,B7598&lt;=14),sel_ev_daily*sel_dayshare/5,IF(OR(B7598&gt;=22,B7598&lt;=5),sel_ev_daily*(1-sel_dayshare)/8,0))</f>
        <v/>
      </c>
    </row>
    <row r="7599">
      <c r="A7599" s="6" t="inlineStr">
        <is>
          <t>2013-05-13</t>
        </is>
      </c>
      <c r="B7599" s="6" t="n">
        <v>13</v>
      </c>
      <c r="C7599" s="6" t="n">
        <v>0.58944</v>
      </c>
      <c r="D7599" s="6" t="n">
        <v>0.15009</v>
      </c>
      <c r="E7599" s="6">
        <f>C7599*sel_scale</f>
        <v/>
      </c>
      <c r="F7599" s="6">
        <f>IF(AND(B7599&gt;=10,B7599&lt;=14),sel_ev_daily*sel_dayshare/5,IF(OR(B7599&gt;=22,B7599&lt;=5),sel_ev_daily*(1-sel_dayshare)/8,0))</f>
        <v/>
      </c>
    </row>
    <row r="7600">
      <c r="A7600" s="6" t="inlineStr">
        <is>
          <t>2013-05-13</t>
        </is>
      </c>
      <c r="B7600" s="6" t="n">
        <v>14</v>
      </c>
      <c r="C7600" s="6" t="n">
        <v>0.55842</v>
      </c>
      <c r="D7600" s="6" t="n">
        <v>0.11945</v>
      </c>
      <c r="E7600" s="6">
        <f>C7600*sel_scale</f>
        <v/>
      </c>
      <c r="F7600" s="6">
        <f>IF(AND(B7600&gt;=10,B7600&lt;=14),sel_ev_daily*sel_dayshare/5,IF(OR(B7600&gt;=22,B7600&lt;=5),sel_ev_daily*(1-sel_dayshare)/8,0))</f>
        <v/>
      </c>
    </row>
    <row r="7601">
      <c r="A7601" s="6" t="inlineStr">
        <is>
          <t>2013-05-13</t>
        </is>
      </c>
      <c r="B7601" s="6" t="n">
        <v>15</v>
      </c>
      <c r="C7601" s="6" t="n">
        <v>0.54595</v>
      </c>
      <c r="D7601" s="6" t="n">
        <v>0.07925</v>
      </c>
      <c r="E7601" s="6">
        <f>C7601*sel_scale</f>
        <v/>
      </c>
      <c r="F7601" s="6">
        <f>IF(AND(B7601&gt;=10,B7601&lt;=14),sel_ev_daily*sel_dayshare/5,IF(OR(B7601&gt;=22,B7601&lt;=5),sel_ev_daily*(1-sel_dayshare)/8,0))</f>
        <v/>
      </c>
    </row>
    <row r="7602">
      <c r="A7602" s="6" t="inlineStr">
        <is>
          <t>2013-05-13</t>
        </is>
      </c>
      <c r="B7602" s="6" t="n">
        <v>16</v>
      </c>
      <c r="C7602" s="6" t="n">
        <v>0.68638</v>
      </c>
      <c r="D7602" s="6" t="n">
        <v>0.01121</v>
      </c>
      <c r="E7602" s="6">
        <f>C7602*sel_scale</f>
        <v/>
      </c>
      <c r="F7602" s="6">
        <f>IF(AND(B7602&gt;=10,B7602&lt;=14),sel_ev_daily*sel_dayshare/5,IF(OR(B7602&gt;=22,B7602&lt;=5),sel_ev_daily*(1-sel_dayshare)/8,0))</f>
        <v/>
      </c>
    </row>
    <row r="7603">
      <c r="A7603" s="6" t="inlineStr">
        <is>
          <t>2013-05-13</t>
        </is>
      </c>
      <c r="B7603" s="6" t="n">
        <v>17</v>
      </c>
      <c r="C7603" s="6" t="n">
        <v>1.02951</v>
      </c>
      <c r="D7603" s="6" t="n">
        <v>5e-05</v>
      </c>
      <c r="E7603" s="6">
        <f>C7603*sel_scale</f>
        <v/>
      </c>
      <c r="F7603" s="6">
        <f>IF(AND(B7603&gt;=10,B7603&lt;=14),sel_ev_daily*sel_dayshare/5,IF(OR(B7603&gt;=22,B7603&lt;=5),sel_ev_daily*(1-sel_dayshare)/8,0))</f>
        <v/>
      </c>
    </row>
    <row r="7604">
      <c r="A7604" s="6" t="inlineStr">
        <is>
          <t>2013-05-13</t>
        </is>
      </c>
      <c r="B7604" s="6" t="n">
        <v>18</v>
      </c>
      <c r="C7604" s="6" t="n">
        <v>1.10232</v>
      </c>
      <c r="D7604" s="6" t="n">
        <v>0.00012</v>
      </c>
      <c r="E7604" s="6">
        <f>C7604*sel_scale</f>
        <v/>
      </c>
      <c r="F7604" s="6">
        <f>IF(AND(B7604&gt;=10,B7604&lt;=14),sel_ev_daily*sel_dayshare/5,IF(OR(B7604&gt;=22,B7604&lt;=5),sel_ev_daily*(1-sel_dayshare)/8,0))</f>
        <v/>
      </c>
    </row>
    <row r="7605">
      <c r="A7605" s="6" t="inlineStr">
        <is>
          <t>2013-05-13</t>
        </is>
      </c>
      <c r="B7605" s="6" t="n">
        <v>19</v>
      </c>
      <c r="C7605" s="6" t="n">
        <v>0.97716</v>
      </c>
      <c r="D7605" s="6" t="n">
        <v>0.00011</v>
      </c>
      <c r="E7605" s="6">
        <f>C7605*sel_scale</f>
        <v/>
      </c>
      <c r="F7605" s="6">
        <f>IF(AND(B7605&gt;=10,B7605&lt;=14),sel_ev_daily*sel_dayshare/5,IF(OR(B7605&gt;=22,B7605&lt;=5),sel_ev_daily*(1-sel_dayshare)/8,0))</f>
        <v/>
      </c>
    </row>
    <row r="7606">
      <c r="A7606" s="6" t="inlineStr">
        <is>
          <t>2013-05-13</t>
        </is>
      </c>
      <c r="B7606" s="6" t="n">
        <v>20</v>
      </c>
      <c r="C7606" s="6" t="n">
        <v>0.88146</v>
      </c>
      <c r="D7606" s="6" t="n">
        <v>0.00012</v>
      </c>
      <c r="E7606" s="6">
        <f>C7606*sel_scale</f>
        <v/>
      </c>
      <c r="F7606" s="6">
        <f>IF(AND(B7606&gt;=10,B7606&lt;=14),sel_ev_daily*sel_dayshare/5,IF(OR(B7606&gt;=22,B7606&lt;=5),sel_ev_daily*(1-sel_dayshare)/8,0))</f>
        <v/>
      </c>
    </row>
    <row r="7607">
      <c r="A7607" s="6" t="inlineStr">
        <is>
          <t>2013-05-13</t>
        </is>
      </c>
      <c r="B7607" s="6" t="n">
        <v>21</v>
      </c>
      <c r="C7607" s="6" t="n">
        <v>0.8021</v>
      </c>
      <c r="D7607" s="6" t="n">
        <v>4e-05</v>
      </c>
      <c r="E7607" s="6">
        <f>C7607*sel_scale</f>
        <v/>
      </c>
      <c r="F7607" s="6">
        <f>IF(AND(B7607&gt;=10,B7607&lt;=14),sel_ev_daily*sel_dayshare/5,IF(OR(B7607&gt;=22,B7607&lt;=5),sel_ev_daily*(1-sel_dayshare)/8,0))</f>
        <v/>
      </c>
    </row>
    <row r="7608">
      <c r="A7608" s="6" t="inlineStr">
        <is>
          <t>2013-05-13</t>
        </is>
      </c>
      <c r="B7608" s="6" t="n">
        <v>22</v>
      </c>
      <c r="C7608" s="6" t="n">
        <v>0.82056</v>
      </c>
      <c r="D7608" s="6" t="n">
        <v>6e-05</v>
      </c>
      <c r="E7608" s="6">
        <f>C7608*sel_scale</f>
        <v/>
      </c>
      <c r="F7608" s="6">
        <f>IF(AND(B7608&gt;=10,B7608&lt;=14),sel_ev_daily*sel_dayshare/5,IF(OR(B7608&gt;=22,B7608&lt;=5),sel_ev_daily*(1-sel_dayshare)/8,0))</f>
        <v/>
      </c>
    </row>
    <row r="7609">
      <c r="A7609" s="6" t="inlineStr">
        <is>
          <t>2013-05-13</t>
        </is>
      </c>
      <c r="B7609" s="6" t="n">
        <v>23</v>
      </c>
      <c r="C7609" s="6" t="n">
        <v>0.99253</v>
      </c>
      <c r="D7609" s="6" t="n">
        <v>0.00011</v>
      </c>
      <c r="E7609" s="6">
        <f>C7609*sel_scale</f>
        <v/>
      </c>
      <c r="F7609" s="6">
        <f>IF(AND(B7609&gt;=10,B7609&lt;=14),sel_ev_daily*sel_dayshare/5,IF(OR(B7609&gt;=22,B7609&lt;=5),sel_ev_daily*(1-sel_dayshare)/8,0))</f>
        <v/>
      </c>
    </row>
    <row r="7610">
      <c r="A7610" s="6" t="inlineStr">
        <is>
          <t>2013-05-14</t>
        </is>
      </c>
      <c r="B7610" s="6" t="n">
        <v>0</v>
      </c>
      <c r="C7610" s="6" t="n">
        <v>1.0797</v>
      </c>
      <c r="D7610" s="6" t="n">
        <v>8.000000000000001e-05</v>
      </c>
      <c r="E7610" s="6">
        <f>C7610*sel_scale</f>
        <v/>
      </c>
      <c r="F7610" s="6">
        <f>IF(AND(B7610&gt;=10,B7610&lt;=14),sel_ev_daily*sel_dayshare/5,IF(OR(B7610&gt;=22,B7610&lt;=5),sel_ev_daily*(1-sel_dayshare)/8,0))</f>
        <v/>
      </c>
    </row>
    <row r="7611">
      <c r="A7611" s="6" t="inlineStr">
        <is>
          <t>2013-05-14</t>
        </is>
      </c>
      <c r="B7611" s="6" t="n">
        <v>1</v>
      </c>
      <c r="C7611" s="6" t="n">
        <v>0.7395</v>
      </c>
      <c r="D7611" s="6" t="n">
        <v>0.00013</v>
      </c>
      <c r="E7611" s="6">
        <f>C7611*sel_scale</f>
        <v/>
      </c>
      <c r="F7611" s="6">
        <f>IF(AND(B7611&gt;=10,B7611&lt;=14),sel_ev_daily*sel_dayshare/5,IF(OR(B7611&gt;=22,B7611&lt;=5),sel_ev_daily*(1-sel_dayshare)/8,0))</f>
        <v/>
      </c>
    </row>
    <row r="7612">
      <c r="A7612" s="6" t="inlineStr">
        <is>
          <t>2013-05-14</t>
        </is>
      </c>
      <c r="B7612" s="6" t="n">
        <v>2</v>
      </c>
      <c r="C7612" s="6" t="n">
        <v>0.4937</v>
      </c>
      <c r="D7612" s="6" t="n">
        <v>2e-05</v>
      </c>
      <c r="E7612" s="6">
        <f>C7612*sel_scale</f>
        <v/>
      </c>
      <c r="F7612" s="6">
        <f>IF(AND(B7612&gt;=10,B7612&lt;=14),sel_ev_daily*sel_dayshare/5,IF(OR(B7612&gt;=22,B7612&lt;=5),sel_ev_daily*(1-sel_dayshare)/8,0))</f>
        <v/>
      </c>
    </row>
    <row r="7613">
      <c r="A7613" s="6" t="inlineStr">
        <is>
          <t>2013-05-14</t>
        </is>
      </c>
      <c r="B7613" s="6" t="n">
        <v>3</v>
      </c>
      <c r="C7613" s="6" t="n">
        <v>0.43255</v>
      </c>
      <c r="D7613" s="6" t="n">
        <v>2e-05</v>
      </c>
      <c r="E7613" s="6">
        <f>C7613*sel_scale</f>
        <v/>
      </c>
      <c r="F7613" s="6">
        <f>IF(AND(B7613&gt;=10,B7613&lt;=14),sel_ev_daily*sel_dayshare/5,IF(OR(B7613&gt;=22,B7613&lt;=5),sel_ev_daily*(1-sel_dayshare)/8,0))</f>
        <v/>
      </c>
    </row>
    <row r="7614">
      <c r="A7614" s="6" t="inlineStr">
        <is>
          <t>2013-05-14</t>
        </is>
      </c>
      <c r="B7614" s="6" t="n">
        <v>4</v>
      </c>
      <c r="C7614" s="6" t="n">
        <v>0.3853</v>
      </c>
      <c r="D7614" s="6" t="n">
        <v>5e-05</v>
      </c>
      <c r="E7614" s="6">
        <f>C7614*sel_scale</f>
        <v/>
      </c>
      <c r="F7614" s="6">
        <f>IF(AND(B7614&gt;=10,B7614&lt;=14),sel_ev_daily*sel_dayshare/5,IF(OR(B7614&gt;=22,B7614&lt;=5),sel_ev_daily*(1-sel_dayshare)/8,0))</f>
        <v/>
      </c>
    </row>
    <row r="7615">
      <c r="A7615" s="6" t="inlineStr">
        <is>
          <t>2013-05-14</t>
        </is>
      </c>
      <c r="B7615" s="6" t="n">
        <v>5</v>
      </c>
      <c r="C7615" s="6" t="n">
        <v>0.44861</v>
      </c>
      <c r="D7615" s="6" t="n">
        <v>4e-05</v>
      </c>
      <c r="E7615" s="6">
        <f>C7615*sel_scale</f>
        <v/>
      </c>
      <c r="F7615" s="6">
        <f>IF(AND(B7615&gt;=10,B7615&lt;=14),sel_ev_daily*sel_dayshare/5,IF(OR(B7615&gt;=22,B7615&lt;=5),sel_ev_daily*(1-sel_dayshare)/8,0))</f>
        <v/>
      </c>
    </row>
    <row r="7616">
      <c r="A7616" s="6" t="inlineStr">
        <is>
          <t>2013-05-14</t>
        </is>
      </c>
      <c r="B7616" s="6" t="n">
        <v>6</v>
      </c>
      <c r="C7616" s="6" t="n">
        <v>0.63052</v>
      </c>
      <c r="D7616" s="6" t="n">
        <v>0.00011</v>
      </c>
      <c r="E7616" s="6">
        <f>C7616*sel_scale</f>
        <v/>
      </c>
      <c r="F7616" s="6">
        <f>IF(AND(B7616&gt;=10,B7616&lt;=14),sel_ev_daily*sel_dayshare/5,IF(OR(B7616&gt;=22,B7616&lt;=5),sel_ev_daily*(1-sel_dayshare)/8,0))</f>
        <v/>
      </c>
    </row>
    <row r="7617">
      <c r="A7617" s="6" t="inlineStr">
        <is>
          <t>2013-05-14</t>
        </is>
      </c>
      <c r="B7617" s="6" t="n">
        <v>7</v>
      </c>
      <c r="C7617" s="6" t="n">
        <v>0.72384</v>
      </c>
      <c r="D7617" s="6" t="n">
        <v>0.00772</v>
      </c>
      <c r="E7617" s="6">
        <f>C7617*sel_scale</f>
        <v/>
      </c>
      <c r="F7617" s="6">
        <f>IF(AND(B7617&gt;=10,B7617&lt;=14),sel_ev_daily*sel_dayshare/5,IF(OR(B7617&gt;=22,B7617&lt;=5),sel_ev_daily*(1-sel_dayshare)/8,0))</f>
        <v/>
      </c>
    </row>
    <row r="7618">
      <c r="A7618" s="6" t="inlineStr">
        <is>
          <t>2013-05-14</t>
        </is>
      </c>
      <c r="B7618" s="6" t="n">
        <v>8</v>
      </c>
      <c r="C7618" s="6" t="n">
        <v>0.7282</v>
      </c>
      <c r="D7618" s="6" t="n">
        <v>0.02908</v>
      </c>
      <c r="E7618" s="6">
        <f>C7618*sel_scale</f>
        <v/>
      </c>
      <c r="F7618" s="6">
        <f>IF(AND(B7618&gt;=10,B7618&lt;=14),sel_ev_daily*sel_dayshare/5,IF(OR(B7618&gt;=22,B7618&lt;=5),sel_ev_daily*(1-sel_dayshare)/8,0))</f>
        <v/>
      </c>
    </row>
    <row r="7619">
      <c r="A7619" s="6" t="inlineStr">
        <is>
          <t>2013-05-14</t>
        </is>
      </c>
      <c r="B7619" s="6" t="n">
        <v>9</v>
      </c>
      <c r="C7619" s="6" t="n">
        <v>0.62998</v>
      </c>
      <c r="D7619" s="6" t="n">
        <v>0.09761</v>
      </c>
      <c r="E7619" s="6">
        <f>C7619*sel_scale</f>
        <v/>
      </c>
      <c r="F7619" s="6">
        <f>IF(AND(B7619&gt;=10,B7619&lt;=14),sel_ev_daily*sel_dayshare/5,IF(OR(B7619&gt;=22,B7619&lt;=5),sel_ev_daily*(1-sel_dayshare)/8,0))</f>
        <v/>
      </c>
    </row>
    <row r="7620">
      <c r="A7620" s="6" t="inlineStr">
        <is>
          <t>2013-05-14</t>
        </is>
      </c>
      <c r="B7620" s="6" t="n">
        <v>10</v>
      </c>
      <c r="C7620" s="6" t="n">
        <v>0.61546</v>
      </c>
      <c r="D7620" s="6" t="n">
        <v>0.27407</v>
      </c>
      <c r="E7620" s="6">
        <f>C7620*sel_scale</f>
        <v/>
      </c>
      <c r="F7620" s="6">
        <f>IF(AND(B7620&gt;=10,B7620&lt;=14),sel_ev_daily*sel_dayshare/5,IF(OR(B7620&gt;=22,B7620&lt;=5),sel_ev_daily*(1-sel_dayshare)/8,0))</f>
        <v/>
      </c>
    </row>
    <row r="7621">
      <c r="A7621" s="6" t="inlineStr">
        <is>
          <t>2013-05-14</t>
        </is>
      </c>
      <c r="B7621" s="6" t="n">
        <v>11</v>
      </c>
      <c r="C7621" s="6" t="n">
        <v>0.62593</v>
      </c>
      <c r="D7621" s="6" t="n">
        <v>0.38126</v>
      </c>
      <c r="E7621" s="6">
        <f>C7621*sel_scale</f>
        <v/>
      </c>
      <c r="F7621" s="6">
        <f>IF(AND(B7621&gt;=10,B7621&lt;=14),sel_ev_daily*sel_dayshare/5,IF(OR(B7621&gt;=22,B7621&lt;=5),sel_ev_daily*(1-sel_dayshare)/8,0))</f>
        <v/>
      </c>
    </row>
    <row r="7622">
      <c r="A7622" s="6" t="inlineStr">
        <is>
          <t>2013-05-14</t>
        </is>
      </c>
      <c r="B7622" s="6" t="n">
        <v>12</v>
      </c>
      <c r="C7622" s="6" t="n">
        <v>0.58663</v>
      </c>
      <c r="D7622" s="6" t="n">
        <v>0.48056</v>
      </c>
      <c r="E7622" s="6">
        <f>C7622*sel_scale</f>
        <v/>
      </c>
      <c r="F7622" s="6">
        <f>IF(AND(B7622&gt;=10,B7622&lt;=14),sel_ev_daily*sel_dayshare/5,IF(OR(B7622&gt;=22,B7622&lt;=5),sel_ev_daily*(1-sel_dayshare)/8,0))</f>
        <v/>
      </c>
    </row>
    <row r="7623">
      <c r="A7623" s="6" t="inlineStr">
        <is>
          <t>2013-05-14</t>
        </is>
      </c>
      <c r="B7623" s="6" t="n">
        <v>13</v>
      </c>
      <c r="C7623" s="6" t="n">
        <v>0.52094</v>
      </c>
      <c r="D7623" s="6" t="n">
        <v>0.46274</v>
      </c>
      <c r="E7623" s="6">
        <f>C7623*sel_scale</f>
        <v/>
      </c>
      <c r="F7623" s="6">
        <f>IF(AND(B7623&gt;=10,B7623&lt;=14),sel_ev_daily*sel_dayshare/5,IF(OR(B7623&gt;=22,B7623&lt;=5),sel_ev_daily*(1-sel_dayshare)/8,0))</f>
        <v/>
      </c>
    </row>
    <row r="7624">
      <c r="A7624" s="6" t="inlineStr">
        <is>
          <t>2013-05-14</t>
        </is>
      </c>
      <c r="B7624" s="6" t="n">
        <v>14</v>
      </c>
      <c r="C7624" s="6" t="n">
        <v>0.49743</v>
      </c>
      <c r="D7624" s="6" t="n">
        <v>0.32826</v>
      </c>
      <c r="E7624" s="6">
        <f>C7624*sel_scale</f>
        <v/>
      </c>
      <c r="F7624" s="6">
        <f>IF(AND(B7624&gt;=10,B7624&lt;=14),sel_ev_daily*sel_dayshare/5,IF(OR(B7624&gt;=22,B7624&lt;=5),sel_ev_daily*(1-sel_dayshare)/8,0))</f>
        <v/>
      </c>
    </row>
    <row r="7625">
      <c r="A7625" s="6" t="inlineStr">
        <is>
          <t>2013-05-14</t>
        </is>
      </c>
      <c r="B7625" s="6" t="n">
        <v>15</v>
      </c>
      <c r="C7625" s="6" t="n">
        <v>0.49839</v>
      </c>
      <c r="D7625" s="6" t="n">
        <v>0.1625</v>
      </c>
      <c r="E7625" s="6">
        <f>C7625*sel_scale</f>
        <v/>
      </c>
      <c r="F7625" s="6">
        <f>IF(AND(B7625&gt;=10,B7625&lt;=14),sel_ev_daily*sel_dayshare/5,IF(OR(B7625&gt;=22,B7625&lt;=5),sel_ev_daily*(1-sel_dayshare)/8,0))</f>
        <v/>
      </c>
    </row>
    <row r="7626">
      <c r="A7626" s="6" t="inlineStr">
        <is>
          <t>2013-05-14</t>
        </is>
      </c>
      <c r="B7626" s="6" t="n">
        <v>16</v>
      </c>
      <c r="C7626" s="6" t="n">
        <v>0.61239</v>
      </c>
      <c r="D7626" s="6" t="n">
        <v>0.0247</v>
      </c>
      <c r="E7626" s="6">
        <f>C7626*sel_scale</f>
        <v/>
      </c>
      <c r="F7626" s="6">
        <f>IF(AND(B7626&gt;=10,B7626&lt;=14),sel_ev_daily*sel_dayshare/5,IF(OR(B7626&gt;=22,B7626&lt;=5),sel_ev_daily*(1-sel_dayshare)/8,0))</f>
        <v/>
      </c>
    </row>
    <row r="7627">
      <c r="A7627" s="6" t="inlineStr">
        <is>
          <t>2013-05-14</t>
        </is>
      </c>
      <c r="B7627" s="6" t="n">
        <v>17</v>
      </c>
      <c r="C7627" s="6" t="n">
        <v>0.99468</v>
      </c>
      <c r="D7627" s="6" t="n">
        <v>0.00021</v>
      </c>
      <c r="E7627" s="6">
        <f>C7627*sel_scale</f>
        <v/>
      </c>
      <c r="F7627" s="6">
        <f>IF(AND(B7627&gt;=10,B7627&lt;=14),sel_ev_daily*sel_dayshare/5,IF(OR(B7627&gt;=22,B7627&lt;=5),sel_ev_daily*(1-sel_dayshare)/8,0))</f>
        <v/>
      </c>
    </row>
    <row r="7628">
      <c r="A7628" s="6" t="inlineStr">
        <is>
          <t>2013-05-14</t>
        </is>
      </c>
      <c r="B7628" s="6" t="n">
        <v>18</v>
      </c>
      <c r="C7628" s="6" t="n">
        <v>1.02235</v>
      </c>
      <c r="D7628" s="6" t="n">
        <v>0.00013</v>
      </c>
      <c r="E7628" s="6">
        <f>C7628*sel_scale</f>
        <v/>
      </c>
      <c r="F7628" s="6">
        <f>IF(AND(B7628&gt;=10,B7628&lt;=14),sel_ev_daily*sel_dayshare/5,IF(OR(B7628&gt;=22,B7628&lt;=5),sel_ev_daily*(1-sel_dayshare)/8,0))</f>
        <v/>
      </c>
    </row>
    <row r="7629">
      <c r="A7629" s="6" t="inlineStr">
        <is>
          <t>2013-05-14</t>
        </is>
      </c>
      <c r="B7629" s="6" t="n">
        <v>19</v>
      </c>
      <c r="C7629" s="6" t="n">
        <v>1.02883</v>
      </c>
      <c r="D7629" s="6" t="n">
        <v>5e-05</v>
      </c>
      <c r="E7629" s="6">
        <f>C7629*sel_scale</f>
        <v/>
      </c>
      <c r="F7629" s="6">
        <f>IF(AND(B7629&gt;=10,B7629&lt;=14),sel_ev_daily*sel_dayshare/5,IF(OR(B7629&gt;=22,B7629&lt;=5),sel_ev_daily*(1-sel_dayshare)/8,0))</f>
        <v/>
      </c>
    </row>
    <row r="7630">
      <c r="A7630" s="6" t="inlineStr">
        <is>
          <t>2013-05-14</t>
        </is>
      </c>
      <c r="B7630" s="6" t="n">
        <v>20</v>
      </c>
      <c r="C7630" s="6" t="n">
        <v>0.95785</v>
      </c>
      <c r="D7630" s="6" t="n">
        <v>6.999999999999999e-05</v>
      </c>
      <c r="E7630" s="6">
        <f>C7630*sel_scale</f>
        <v/>
      </c>
      <c r="F7630" s="6">
        <f>IF(AND(B7630&gt;=10,B7630&lt;=14),sel_ev_daily*sel_dayshare/5,IF(OR(B7630&gt;=22,B7630&lt;=5),sel_ev_daily*(1-sel_dayshare)/8,0))</f>
        <v/>
      </c>
    </row>
    <row r="7631">
      <c r="A7631" s="6" t="inlineStr">
        <is>
          <t>2013-05-14</t>
        </is>
      </c>
      <c r="B7631" s="6" t="n">
        <v>21</v>
      </c>
      <c r="C7631" s="6" t="n">
        <v>0.83919</v>
      </c>
      <c r="D7631" s="6" t="n">
        <v>0.0001</v>
      </c>
      <c r="E7631" s="6">
        <f>C7631*sel_scale</f>
        <v/>
      </c>
      <c r="F7631" s="6">
        <f>IF(AND(B7631&gt;=10,B7631&lt;=14),sel_ev_daily*sel_dayshare/5,IF(OR(B7631&gt;=22,B7631&lt;=5),sel_ev_daily*(1-sel_dayshare)/8,0))</f>
        <v/>
      </c>
    </row>
    <row r="7632">
      <c r="A7632" s="6" t="inlineStr">
        <is>
          <t>2013-05-14</t>
        </is>
      </c>
      <c r="B7632" s="6" t="n">
        <v>22</v>
      </c>
      <c r="C7632" s="6" t="n">
        <v>0.84699</v>
      </c>
      <c r="D7632" s="6" t="n">
        <v>9.000000000000001e-05</v>
      </c>
      <c r="E7632" s="6">
        <f>C7632*sel_scale</f>
        <v/>
      </c>
      <c r="F7632" s="6">
        <f>IF(AND(B7632&gt;=10,B7632&lt;=14),sel_ev_daily*sel_dayshare/5,IF(OR(B7632&gt;=22,B7632&lt;=5),sel_ev_daily*(1-sel_dayshare)/8,0))</f>
        <v/>
      </c>
    </row>
    <row r="7633">
      <c r="A7633" s="6" t="inlineStr">
        <is>
          <t>2013-05-14</t>
        </is>
      </c>
      <c r="B7633" s="6" t="n">
        <v>23</v>
      </c>
      <c r="C7633" s="6" t="n">
        <v>1.02305</v>
      </c>
      <c r="D7633" s="6" t="n">
        <v>5e-05</v>
      </c>
      <c r="E7633" s="6">
        <f>C7633*sel_scale</f>
        <v/>
      </c>
      <c r="F7633" s="6">
        <f>IF(AND(B7633&gt;=10,B7633&lt;=14),sel_ev_daily*sel_dayshare/5,IF(OR(B7633&gt;=22,B7633&lt;=5),sel_ev_daily*(1-sel_dayshare)/8,0))</f>
        <v/>
      </c>
    </row>
    <row r="7634">
      <c r="A7634" s="6" t="inlineStr">
        <is>
          <t>2013-05-15</t>
        </is>
      </c>
      <c r="B7634" s="6" t="n">
        <v>0</v>
      </c>
      <c r="C7634" s="6" t="n">
        <v>1.06883</v>
      </c>
      <c r="D7634" s="6" t="n">
        <v>3e-05</v>
      </c>
      <c r="E7634" s="6">
        <f>C7634*sel_scale</f>
        <v/>
      </c>
      <c r="F7634" s="6">
        <f>IF(AND(B7634&gt;=10,B7634&lt;=14),sel_ev_daily*sel_dayshare/5,IF(OR(B7634&gt;=22,B7634&lt;=5),sel_ev_daily*(1-sel_dayshare)/8,0))</f>
        <v/>
      </c>
    </row>
    <row r="7635">
      <c r="A7635" s="6" t="inlineStr">
        <is>
          <t>2013-05-15</t>
        </is>
      </c>
      <c r="B7635" s="6" t="n">
        <v>1</v>
      </c>
      <c r="C7635" s="6" t="n">
        <v>0.8327599999999999</v>
      </c>
      <c r="D7635" s="6" t="n">
        <v>0.00012</v>
      </c>
      <c r="E7635" s="6">
        <f>C7635*sel_scale</f>
        <v/>
      </c>
      <c r="F7635" s="6">
        <f>IF(AND(B7635&gt;=10,B7635&lt;=14),sel_ev_daily*sel_dayshare/5,IF(OR(B7635&gt;=22,B7635&lt;=5),sel_ev_daily*(1-sel_dayshare)/8,0))</f>
        <v/>
      </c>
    </row>
    <row r="7636">
      <c r="A7636" s="6" t="inlineStr">
        <is>
          <t>2013-05-15</t>
        </is>
      </c>
      <c r="B7636" s="6" t="n">
        <v>2</v>
      </c>
      <c r="C7636" s="6" t="n">
        <v>0.55662</v>
      </c>
      <c r="D7636" s="6" t="n">
        <v>6e-05</v>
      </c>
      <c r="E7636" s="6">
        <f>C7636*sel_scale</f>
        <v/>
      </c>
      <c r="F7636" s="6">
        <f>IF(AND(B7636&gt;=10,B7636&lt;=14),sel_ev_daily*sel_dayshare/5,IF(OR(B7636&gt;=22,B7636&lt;=5),sel_ev_daily*(1-sel_dayshare)/8,0))</f>
        <v/>
      </c>
    </row>
    <row r="7637">
      <c r="A7637" s="6" t="inlineStr">
        <is>
          <t>2013-05-15</t>
        </is>
      </c>
      <c r="B7637" s="6" t="n">
        <v>3</v>
      </c>
      <c r="C7637" s="6" t="n">
        <v>0.47316</v>
      </c>
      <c r="D7637" s="6" t="n">
        <v>6e-05</v>
      </c>
      <c r="E7637" s="6">
        <f>C7637*sel_scale</f>
        <v/>
      </c>
      <c r="F7637" s="6">
        <f>IF(AND(B7637&gt;=10,B7637&lt;=14),sel_ev_daily*sel_dayshare/5,IF(OR(B7637&gt;=22,B7637&lt;=5),sel_ev_daily*(1-sel_dayshare)/8,0))</f>
        <v/>
      </c>
    </row>
    <row r="7638">
      <c r="A7638" s="6" t="inlineStr">
        <is>
          <t>2013-05-15</t>
        </is>
      </c>
      <c r="B7638" s="6" t="n">
        <v>4</v>
      </c>
      <c r="C7638" s="6" t="n">
        <v>0.41154</v>
      </c>
      <c r="D7638" s="6" t="n">
        <v>0.00013</v>
      </c>
      <c r="E7638" s="6">
        <f>C7638*sel_scale</f>
        <v/>
      </c>
      <c r="F7638" s="6">
        <f>IF(AND(B7638&gt;=10,B7638&lt;=14),sel_ev_daily*sel_dayshare/5,IF(OR(B7638&gt;=22,B7638&lt;=5),sel_ev_daily*(1-sel_dayshare)/8,0))</f>
        <v/>
      </c>
    </row>
    <row r="7639">
      <c r="A7639" s="6" t="inlineStr">
        <is>
          <t>2013-05-15</t>
        </is>
      </c>
      <c r="B7639" s="6" t="n">
        <v>5</v>
      </c>
      <c r="C7639" s="6" t="n">
        <v>0.48961</v>
      </c>
      <c r="D7639" s="6" t="n">
        <v>0.00016</v>
      </c>
      <c r="E7639" s="6">
        <f>C7639*sel_scale</f>
        <v/>
      </c>
      <c r="F7639" s="6">
        <f>IF(AND(B7639&gt;=10,B7639&lt;=14),sel_ev_daily*sel_dayshare/5,IF(OR(B7639&gt;=22,B7639&lt;=5),sel_ev_daily*(1-sel_dayshare)/8,0))</f>
        <v/>
      </c>
    </row>
    <row r="7640">
      <c r="A7640" s="6" t="inlineStr">
        <is>
          <t>2013-05-15</t>
        </is>
      </c>
      <c r="B7640" s="6" t="n">
        <v>6</v>
      </c>
      <c r="C7640" s="6" t="n">
        <v>0.82719</v>
      </c>
      <c r="D7640" s="6" t="n">
        <v>0.00081</v>
      </c>
      <c r="E7640" s="6">
        <f>C7640*sel_scale</f>
        <v/>
      </c>
      <c r="F7640" s="6">
        <f>IF(AND(B7640&gt;=10,B7640&lt;=14),sel_ev_daily*sel_dayshare/5,IF(OR(B7640&gt;=22,B7640&lt;=5),sel_ev_daily*(1-sel_dayshare)/8,0))</f>
        <v/>
      </c>
    </row>
    <row r="7641">
      <c r="A7641" s="6" t="inlineStr">
        <is>
          <t>2013-05-15</t>
        </is>
      </c>
      <c r="B7641" s="6" t="n">
        <v>7</v>
      </c>
      <c r="C7641" s="6" t="n">
        <v>0.8306</v>
      </c>
      <c r="D7641" s="6" t="n">
        <v>0.06874</v>
      </c>
      <c r="E7641" s="6">
        <f>C7641*sel_scale</f>
        <v/>
      </c>
      <c r="F7641" s="6">
        <f>IF(AND(B7641&gt;=10,B7641&lt;=14),sel_ev_daily*sel_dayshare/5,IF(OR(B7641&gt;=22,B7641&lt;=5),sel_ev_daily*(1-sel_dayshare)/8,0))</f>
        <v/>
      </c>
    </row>
    <row r="7642">
      <c r="A7642" s="6" t="inlineStr">
        <is>
          <t>2013-05-15</t>
        </is>
      </c>
      <c r="B7642" s="6" t="n">
        <v>8</v>
      </c>
      <c r="C7642" s="6" t="n">
        <v>0.75581</v>
      </c>
      <c r="D7642" s="6" t="n">
        <v>0.24575</v>
      </c>
      <c r="E7642" s="6">
        <f>C7642*sel_scale</f>
        <v/>
      </c>
      <c r="F7642" s="6">
        <f>IF(AND(B7642&gt;=10,B7642&lt;=14),sel_ev_daily*sel_dayshare/5,IF(OR(B7642&gt;=22,B7642&lt;=5),sel_ev_daily*(1-sel_dayshare)/8,0))</f>
        <v/>
      </c>
    </row>
    <row r="7643">
      <c r="A7643" s="6" t="inlineStr">
        <is>
          <t>2013-05-15</t>
        </is>
      </c>
      <c r="B7643" s="6" t="n">
        <v>9</v>
      </c>
      <c r="C7643" s="6" t="n">
        <v>0.64593</v>
      </c>
      <c r="D7643" s="6" t="n">
        <v>0.41854</v>
      </c>
      <c r="E7643" s="6">
        <f>C7643*sel_scale</f>
        <v/>
      </c>
      <c r="F7643" s="6">
        <f>IF(AND(B7643&gt;=10,B7643&lt;=14),sel_ev_daily*sel_dayshare/5,IF(OR(B7643&gt;=22,B7643&lt;=5),sel_ev_daily*(1-sel_dayshare)/8,0))</f>
        <v/>
      </c>
    </row>
    <row r="7644">
      <c r="A7644" s="6" t="inlineStr">
        <is>
          <t>2013-05-15</t>
        </is>
      </c>
      <c r="B7644" s="6" t="n">
        <v>10</v>
      </c>
      <c r="C7644" s="6" t="n">
        <v>0.5938</v>
      </c>
      <c r="D7644" s="6" t="n">
        <v>0.53</v>
      </c>
      <c r="E7644" s="6">
        <f>C7644*sel_scale</f>
        <v/>
      </c>
      <c r="F7644" s="6">
        <f>IF(AND(B7644&gt;=10,B7644&lt;=14),sel_ev_daily*sel_dayshare/5,IF(OR(B7644&gt;=22,B7644&lt;=5),sel_ev_daily*(1-sel_dayshare)/8,0))</f>
        <v/>
      </c>
    </row>
    <row r="7645">
      <c r="A7645" s="6" t="inlineStr">
        <is>
          <t>2013-05-15</t>
        </is>
      </c>
      <c r="B7645" s="6" t="n">
        <v>11</v>
      </c>
      <c r="C7645" s="6" t="n">
        <v>0.54456</v>
      </c>
      <c r="D7645" s="6" t="n">
        <v>0.58296</v>
      </c>
      <c r="E7645" s="6">
        <f>C7645*sel_scale</f>
        <v/>
      </c>
      <c r="F7645" s="6">
        <f>IF(AND(B7645&gt;=10,B7645&lt;=14),sel_ev_daily*sel_dayshare/5,IF(OR(B7645&gt;=22,B7645&lt;=5),sel_ev_daily*(1-sel_dayshare)/8,0))</f>
        <v/>
      </c>
    </row>
    <row r="7646">
      <c r="A7646" s="6" t="inlineStr">
        <is>
          <t>2013-05-15</t>
        </is>
      </c>
      <c r="B7646" s="6" t="n">
        <v>12</v>
      </c>
      <c r="C7646" s="6" t="n">
        <v>0.54157</v>
      </c>
      <c r="D7646" s="6" t="n">
        <v>0.57881</v>
      </c>
      <c r="E7646" s="6">
        <f>C7646*sel_scale</f>
        <v/>
      </c>
      <c r="F7646" s="6">
        <f>IF(AND(B7646&gt;=10,B7646&lt;=14),sel_ev_daily*sel_dayshare/5,IF(OR(B7646&gt;=22,B7646&lt;=5),sel_ev_daily*(1-sel_dayshare)/8,0))</f>
        <v/>
      </c>
    </row>
    <row r="7647">
      <c r="A7647" s="6" t="inlineStr">
        <is>
          <t>2013-05-15</t>
        </is>
      </c>
      <c r="B7647" s="6" t="n">
        <v>13</v>
      </c>
      <c r="C7647" s="6" t="n">
        <v>0.50162</v>
      </c>
      <c r="D7647" s="6" t="n">
        <v>0.50432</v>
      </c>
      <c r="E7647" s="6">
        <f>C7647*sel_scale</f>
        <v/>
      </c>
      <c r="F7647" s="6">
        <f>IF(AND(B7647&gt;=10,B7647&lt;=14),sel_ev_daily*sel_dayshare/5,IF(OR(B7647&gt;=22,B7647&lt;=5),sel_ev_daily*(1-sel_dayshare)/8,0))</f>
        <v/>
      </c>
    </row>
    <row r="7648">
      <c r="A7648" s="6" t="inlineStr">
        <is>
          <t>2013-05-15</t>
        </is>
      </c>
      <c r="B7648" s="6" t="n">
        <v>14</v>
      </c>
      <c r="C7648" s="6" t="n">
        <v>0.48428</v>
      </c>
      <c r="D7648" s="6" t="n">
        <v>0.34863</v>
      </c>
      <c r="E7648" s="6">
        <f>C7648*sel_scale</f>
        <v/>
      </c>
      <c r="F7648" s="6">
        <f>IF(AND(B7648&gt;=10,B7648&lt;=14),sel_ev_daily*sel_dayshare/5,IF(OR(B7648&gt;=22,B7648&lt;=5),sel_ev_daily*(1-sel_dayshare)/8,0))</f>
        <v/>
      </c>
    </row>
    <row r="7649">
      <c r="A7649" s="6" t="inlineStr">
        <is>
          <t>2013-05-15</t>
        </is>
      </c>
      <c r="B7649" s="6" t="n">
        <v>15</v>
      </c>
      <c r="C7649" s="6" t="n">
        <v>0.53044</v>
      </c>
      <c r="D7649" s="6" t="n">
        <v>0.1476</v>
      </c>
      <c r="E7649" s="6">
        <f>C7649*sel_scale</f>
        <v/>
      </c>
      <c r="F7649" s="6">
        <f>IF(AND(B7649&gt;=10,B7649&lt;=14),sel_ev_daily*sel_dayshare/5,IF(OR(B7649&gt;=22,B7649&lt;=5),sel_ev_daily*(1-sel_dayshare)/8,0))</f>
        <v/>
      </c>
    </row>
    <row r="7650">
      <c r="A7650" s="6" t="inlineStr">
        <is>
          <t>2013-05-15</t>
        </is>
      </c>
      <c r="B7650" s="6" t="n">
        <v>16</v>
      </c>
      <c r="C7650" s="6" t="n">
        <v>0.70634</v>
      </c>
      <c r="D7650" s="6" t="n">
        <v>0.02023</v>
      </c>
      <c r="E7650" s="6">
        <f>C7650*sel_scale</f>
        <v/>
      </c>
      <c r="F7650" s="6">
        <f>IF(AND(B7650&gt;=10,B7650&lt;=14),sel_ev_daily*sel_dayshare/5,IF(OR(B7650&gt;=22,B7650&lt;=5),sel_ev_daily*(1-sel_dayshare)/8,0))</f>
        <v/>
      </c>
    </row>
    <row r="7651">
      <c r="A7651" s="6" t="inlineStr">
        <is>
          <t>2013-05-15</t>
        </is>
      </c>
      <c r="B7651" s="6" t="n">
        <v>17</v>
      </c>
      <c r="C7651" s="6" t="n">
        <v>1.01387</v>
      </c>
      <c r="D7651" s="6" t="n">
        <v>0.0001</v>
      </c>
      <c r="E7651" s="6">
        <f>C7651*sel_scale</f>
        <v/>
      </c>
      <c r="F7651" s="6">
        <f>IF(AND(B7651&gt;=10,B7651&lt;=14),sel_ev_daily*sel_dayshare/5,IF(OR(B7651&gt;=22,B7651&lt;=5),sel_ev_daily*(1-sel_dayshare)/8,0))</f>
        <v/>
      </c>
    </row>
    <row r="7652">
      <c r="A7652" s="6" t="inlineStr">
        <is>
          <t>2013-05-15</t>
        </is>
      </c>
      <c r="B7652" s="6" t="n">
        <v>18</v>
      </c>
      <c r="C7652" s="6" t="n">
        <v>1.13056</v>
      </c>
      <c r="D7652" s="6" t="n">
        <v>9.000000000000001e-05</v>
      </c>
      <c r="E7652" s="6">
        <f>C7652*sel_scale</f>
        <v/>
      </c>
      <c r="F7652" s="6">
        <f>IF(AND(B7652&gt;=10,B7652&lt;=14),sel_ev_daily*sel_dayshare/5,IF(OR(B7652&gt;=22,B7652&lt;=5),sel_ev_daily*(1-sel_dayshare)/8,0))</f>
        <v/>
      </c>
    </row>
    <row r="7653">
      <c r="A7653" s="6" t="inlineStr">
        <is>
          <t>2013-05-15</t>
        </is>
      </c>
      <c r="B7653" s="6" t="n">
        <v>19</v>
      </c>
      <c r="C7653" s="6" t="n">
        <v>1.03513</v>
      </c>
      <c r="D7653" s="6" t="n">
        <v>0.00011</v>
      </c>
      <c r="E7653" s="6">
        <f>C7653*sel_scale</f>
        <v/>
      </c>
      <c r="F7653" s="6">
        <f>IF(AND(B7653&gt;=10,B7653&lt;=14),sel_ev_daily*sel_dayshare/5,IF(OR(B7653&gt;=22,B7653&lt;=5),sel_ev_daily*(1-sel_dayshare)/8,0))</f>
        <v/>
      </c>
    </row>
    <row r="7654">
      <c r="A7654" s="6" t="inlineStr">
        <is>
          <t>2013-05-15</t>
        </is>
      </c>
      <c r="B7654" s="6" t="n">
        <v>20</v>
      </c>
      <c r="C7654" s="6" t="n">
        <v>1.02618</v>
      </c>
      <c r="D7654" s="6" t="n">
        <v>0.00012</v>
      </c>
      <c r="E7654" s="6">
        <f>C7654*sel_scale</f>
        <v/>
      </c>
      <c r="F7654" s="6">
        <f>IF(AND(B7654&gt;=10,B7654&lt;=14),sel_ev_daily*sel_dayshare/5,IF(OR(B7654&gt;=22,B7654&lt;=5),sel_ev_daily*(1-sel_dayshare)/8,0))</f>
        <v/>
      </c>
    </row>
    <row r="7655">
      <c r="A7655" s="6" t="inlineStr">
        <is>
          <t>2013-05-15</t>
        </is>
      </c>
      <c r="B7655" s="6" t="n">
        <v>21</v>
      </c>
      <c r="C7655" s="6" t="n">
        <v>0.8515200000000001</v>
      </c>
      <c r="D7655" s="6" t="n">
        <v>6e-05</v>
      </c>
      <c r="E7655" s="6">
        <f>C7655*sel_scale</f>
        <v/>
      </c>
      <c r="F7655" s="6">
        <f>IF(AND(B7655&gt;=10,B7655&lt;=14),sel_ev_daily*sel_dayshare/5,IF(OR(B7655&gt;=22,B7655&lt;=5),sel_ev_daily*(1-sel_dayshare)/8,0))</f>
        <v/>
      </c>
    </row>
    <row r="7656">
      <c r="A7656" s="6" t="inlineStr">
        <is>
          <t>2013-05-15</t>
        </is>
      </c>
      <c r="B7656" s="6" t="n">
        <v>22</v>
      </c>
      <c r="C7656" s="6" t="n">
        <v>0.8747</v>
      </c>
      <c r="D7656" s="6" t="n">
        <v>9.000000000000001e-05</v>
      </c>
      <c r="E7656" s="6">
        <f>C7656*sel_scale</f>
        <v/>
      </c>
      <c r="F7656" s="6">
        <f>IF(AND(B7656&gt;=10,B7656&lt;=14),sel_ev_daily*sel_dayshare/5,IF(OR(B7656&gt;=22,B7656&lt;=5),sel_ev_daily*(1-sel_dayshare)/8,0))</f>
        <v/>
      </c>
    </row>
    <row r="7657">
      <c r="A7657" s="6" t="inlineStr">
        <is>
          <t>2013-05-15</t>
        </is>
      </c>
      <c r="B7657" s="6" t="n">
        <v>23</v>
      </c>
      <c r="C7657" s="6" t="n">
        <v>0.98504</v>
      </c>
      <c r="D7657" s="6" t="n">
        <v>1e-05</v>
      </c>
      <c r="E7657" s="6">
        <f>C7657*sel_scale</f>
        <v/>
      </c>
      <c r="F7657" s="6">
        <f>IF(AND(B7657&gt;=10,B7657&lt;=14),sel_ev_daily*sel_dayshare/5,IF(OR(B7657&gt;=22,B7657&lt;=5),sel_ev_daily*(1-sel_dayshare)/8,0))</f>
        <v/>
      </c>
    </row>
    <row r="7658">
      <c r="A7658" s="6" t="inlineStr">
        <is>
          <t>2013-05-16</t>
        </is>
      </c>
      <c r="B7658" s="6" t="n">
        <v>0</v>
      </c>
      <c r="C7658" s="6" t="n">
        <v>1.04446</v>
      </c>
      <c r="D7658" s="6" t="n">
        <v>5e-05</v>
      </c>
      <c r="E7658" s="6">
        <f>C7658*sel_scale</f>
        <v/>
      </c>
      <c r="F7658" s="6">
        <f>IF(AND(B7658&gt;=10,B7658&lt;=14),sel_ev_daily*sel_dayshare/5,IF(OR(B7658&gt;=22,B7658&lt;=5),sel_ev_daily*(1-sel_dayshare)/8,0))</f>
        <v/>
      </c>
    </row>
    <row r="7659">
      <c r="A7659" s="6" t="inlineStr">
        <is>
          <t>2013-05-16</t>
        </is>
      </c>
      <c r="B7659" s="6" t="n">
        <v>1</v>
      </c>
      <c r="C7659" s="6" t="n">
        <v>0.75715</v>
      </c>
      <c r="D7659" s="6" t="n">
        <v>2e-05</v>
      </c>
      <c r="E7659" s="6">
        <f>C7659*sel_scale</f>
        <v/>
      </c>
      <c r="F7659" s="6">
        <f>IF(AND(B7659&gt;=10,B7659&lt;=14),sel_ev_daily*sel_dayshare/5,IF(OR(B7659&gt;=22,B7659&lt;=5),sel_ev_daily*(1-sel_dayshare)/8,0))</f>
        <v/>
      </c>
    </row>
    <row r="7660">
      <c r="A7660" s="6" t="inlineStr">
        <is>
          <t>2013-05-16</t>
        </is>
      </c>
      <c r="B7660" s="6" t="n">
        <v>2</v>
      </c>
      <c r="C7660" s="6" t="n">
        <v>0.4781</v>
      </c>
      <c r="D7660" s="6" t="n">
        <v>6e-05</v>
      </c>
      <c r="E7660" s="6">
        <f>C7660*sel_scale</f>
        <v/>
      </c>
      <c r="F7660" s="6">
        <f>IF(AND(B7660&gt;=10,B7660&lt;=14),sel_ev_daily*sel_dayshare/5,IF(OR(B7660&gt;=22,B7660&lt;=5),sel_ev_daily*(1-sel_dayshare)/8,0))</f>
        <v/>
      </c>
    </row>
    <row r="7661">
      <c r="A7661" s="6" t="inlineStr">
        <is>
          <t>2013-05-16</t>
        </is>
      </c>
      <c r="B7661" s="6" t="n">
        <v>3</v>
      </c>
      <c r="C7661" s="6" t="n">
        <v>0.43464</v>
      </c>
      <c r="D7661" s="6" t="n">
        <v>0.0001</v>
      </c>
      <c r="E7661" s="6">
        <f>C7661*sel_scale</f>
        <v/>
      </c>
      <c r="F7661" s="6">
        <f>IF(AND(B7661&gt;=10,B7661&lt;=14),sel_ev_daily*sel_dayshare/5,IF(OR(B7661&gt;=22,B7661&lt;=5),sel_ev_daily*(1-sel_dayshare)/8,0))</f>
        <v/>
      </c>
    </row>
    <row r="7662">
      <c r="A7662" s="6" t="inlineStr">
        <is>
          <t>2013-05-16</t>
        </is>
      </c>
      <c r="B7662" s="6" t="n">
        <v>4</v>
      </c>
      <c r="C7662" s="6" t="n">
        <v>0.36954</v>
      </c>
      <c r="D7662" s="6" t="n">
        <v>8.000000000000001e-05</v>
      </c>
      <c r="E7662" s="6">
        <f>C7662*sel_scale</f>
        <v/>
      </c>
      <c r="F7662" s="6">
        <f>IF(AND(B7662&gt;=10,B7662&lt;=14),sel_ev_daily*sel_dayshare/5,IF(OR(B7662&gt;=22,B7662&lt;=5),sel_ev_daily*(1-sel_dayshare)/8,0))</f>
        <v/>
      </c>
    </row>
    <row r="7663">
      <c r="A7663" s="6" t="inlineStr">
        <is>
          <t>2013-05-16</t>
        </is>
      </c>
      <c r="B7663" s="6" t="n">
        <v>5</v>
      </c>
      <c r="C7663" s="6" t="n">
        <v>0.4493</v>
      </c>
      <c r="D7663" s="6" t="n">
        <v>0.0001</v>
      </c>
      <c r="E7663" s="6">
        <f>C7663*sel_scale</f>
        <v/>
      </c>
      <c r="F7663" s="6">
        <f>IF(AND(B7663&gt;=10,B7663&lt;=14),sel_ev_daily*sel_dayshare/5,IF(OR(B7663&gt;=22,B7663&lt;=5),sel_ev_daily*(1-sel_dayshare)/8,0))</f>
        <v/>
      </c>
    </row>
    <row r="7664">
      <c r="A7664" s="6" t="inlineStr">
        <is>
          <t>2013-05-16</t>
        </is>
      </c>
      <c r="B7664" s="6" t="n">
        <v>6</v>
      </c>
      <c r="C7664" s="6" t="n">
        <v>0.73417</v>
      </c>
      <c r="D7664" s="6" t="n">
        <v>0.00047</v>
      </c>
      <c r="E7664" s="6">
        <f>C7664*sel_scale</f>
        <v/>
      </c>
      <c r="F7664" s="6">
        <f>IF(AND(B7664&gt;=10,B7664&lt;=14),sel_ev_daily*sel_dayshare/5,IF(OR(B7664&gt;=22,B7664&lt;=5),sel_ev_daily*(1-sel_dayshare)/8,0))</f>
        <v/>
      </c>
    </row>
    <row r="7665">
      <c r="A7665" s="6" t="inlineStr">
        <is>
          <t>2013-05-16</t>
        </is>
      </c>
      <c r="B7665" s="6" t="n">
        <v>7</v>
      </c>
      <c r="C7665" s="6" t="n">
        <v>0.79741</v>
      </c>
      <c r="D7665" s="6" t="n">
        <v>0.05492</v>
      </c>
      <c r="E7665" s="6">
        <f>C7665*sel_scale</f>
        <v/>
      </c>
      <c r="F7665" s="6">
        <f>IF(AND(B7665&gt;=10,B7665&lt;=14),sel_ev_daily*sel_dayshare/5,IF(OR(B7665&gt;=22,B7665&lt;=5),sel_ev_daily*(1-sel_dayshare)/8,0))</f>
        <v/>
      </c>
    </row>
    <row r="7666">
      <c r="A7666" s="6" t="inlineStr">
        <is>
          <t>2013-05-16</t>
        </is>
      </c>
      <c r="B7666" s="6" t="n">
        <v>8</v>
      </c>
      <c r="C7666" s="6" t="n">
        <v>0.6987</v>
      </c>
      <c r="D7666" s="6" t="n">
        <v>0.23249</v>
      </c>
      <c r="E7666" s="6">
        <f>C7666*sel_scale</f>
        <v/>
      </c>
      <c r="F7666" s="6">
        <f>IF(AND(B7666&gt;=10,B7666&lt;=14),sel_ev_daily*sel_dayshare/5,IF(OR(B7666&gt;=22,B7666&lt;=5),sel_ev_daily*(1-sel_dayshare)/8,0))</f>
        <v/>
      </c>
    </row>
    <row r="7667">
      <c r="A7667" s="6" t="inlineStr">
        <is>
          <t>2013-05-16</t>
        </is>
      </c>
      <c r="B7667" s="6" t="n">
        <v>9</v>
      </c>
      <c r="C7667" s="6" t="n">
        <v>0.63711</v>
      </c>
      <c r="D7667" s="6" t="n">
        <v>0.40844</v>
      </c>
      <c r="E7667" s="6">
        <f>C7667*sel_scale</f>
        <v/>
      </c>
      <c r="F7667" s="6">
        <f>IF(AND(B7667&gt;=10,B7667&lt;=14),sel_ev_daily*sel_dayshare/5,IF(OR(B7667&gt;=22,B7667&lt;=5),sel_ev_daily*(1-sel_dayshare)/8,0))</f>
        <v/>
      </c>
    </row>
    <row r="7668">
      <c r="A7668" s="6" t="inlineStr">
        <is>
          <t>2013-05-16</t>
        </is>
      </c>
      <c r="B7668" s="6" t="n">
        <v>10</v>
      </c>
      <c r="C7668" s="6" t="n">
        <v>0.51972</v>
      </c>
      <c r="D7668" s="6" t="n">
        <v>0.51335</v>
      </c>
      <c r="E7668" s="6">
        <f>C7668*sel_scale</f>
        <v/>
      </c>
      <c r="F7668" s="6">
        <f>IF(AND(B7668&gt;=10,B7668&lt;=14),sel_ev_daily*sel_dayshare/5,IF(OR(B7668&gt;=22,B7668&lt;=5),sel_ev_daily*(1-sel_dayshare)/8,0))</f>
        <v/>
      </c>
    </row>
    <row r="7669">
      <c r="A7669" s="6" t="inlineStr">
        <is>
          <t>2013-05-16</t>
        </is>
      </c>
      <c r="B7669" s="6" t="n">
        <v>11</v>
      </c>
      <c r="C7669" s="6" t="n">
        <v>0.53521</v>
      </c>
      <c r="D7669" s="6" t="n">
        <v>0.45372</v>
      </c>
      <c r="E7669" s="6">
        <f>C7669*sel_scale</f>
        <v/>
      </c>
      <c r="F7669" s="6">
        <f>IF(AND(B7669&gt;=10,B7669&lt;=14),sel_ev_daily*sel_dayshare/5,IF(OR(B7669&gt;=22,B7669&lt;=5),sel_ev_daily*(1-sel_dayshare)/8,0))</f>
        <v/>
      </c>
    </row>
    <row r="7670">
      <c r="A7670" s="6" t="inlineStr">
        <is>
          <t>2013-05-16</t>
        </is>
      </c>
      <c r="B7670" s="6" t="n">
        <v>12</v>
      </c>
      <c r="C7670" s="6" t="n">
        <v>0.5762699999999999</v>
      </c>
      <c r="D7670" s="6" t="n">
        <v>0.40827</v>
      </c>
      <c r="E7670" s="6">
        <f>C7670*sel_scale</f>
        <v/>
      </c>
      <c r="F7670" s="6">
        <f>IF(AND(B7670&gt;=10,B7670&lt;=14),sel_ev_daily*sel_dayshare/5,IF(OR(B7670&gt;=22,B7670&lt;=5),sel_ev_daily*(1-sel_dayshare)/8,0))</f>
        <v/>
      </c>
    </row>
    <row r="7671">
      <c r="A7671" s="6" t="inlineStr">
        <is>
          <t>2013-05-16</t>
        </is>
      </c>
      <c r="B7671" s="6" t="n">
        <v>13</v>
      </c>
      <c r="C7671" s="6" t="n">
        <v>0.5319700000000001</v>
      </c>
      <c r="D7671" s="6" t="n">
        <v>0.34511</v>
      </c>
      <c r="E7671" s="6">
        <f>C7671*sel_scale</f>
        <v/>
      </c>
      <c r="F7671" s="6">
        <f>IF(AND(B7671&gt;=10,B7671&lt;=14),sel_ev_daily*sel_dayshare/5,IF(OR(B7671&gt;=22,B7671&lt;=5),sel_ev_daily*(1-sel_dayshare)/8,0))</f>
        <v/>
      </c>
    </row>
    <row r="7672">
      <c r="A7672" s="6" t="inlineStr">
        <is>
          <t>2013-05-16</t>
        </is>
      </c>
      <c r="B7672" s="6" t="n">
        <v>14</v>
      </c>
      <c r="C7672" s="6" t="n">
        <v>0.54467</v>
      </c>
      <c r="D7672" s="6" t="n">
        <v>0.19541</v>
      </c>
      <c r="E7672" s="6">
        <f>C7672*sel_scale</f>
        <v/>
      </c>
      <c r="F7672" s="6">
        <f>IF(AND(B7672&gt;=10,B7672&lt;=14),sel_ev_daily*sel_dayshare/5,IF(OR(B7672&gt;=22,B7672&lt;=5),sel_ev_daily*(1-sel_dayshare)/8,0))</f>
        <v/>
      </c>
    </row>
    <row r="7673">
      <c r="A7673" s="6" t="inlineStr">
        <is>
          <t>2013-05-16</t>
        </is>
      </c>
      <c r="B7673" s="6" t="n">
        <v>15</v>
      </c>
      <c r="C7673" s="6" t="n">
        <v>0.56057</v>
      </c>
      <c r="D7673" s="6" t="n">
        <v>0.13343</v>
      </c>
      <c r="E7673" s="6">
        <f>C7673*sel_scale</f>
        <v/>
      </c>
      <c r="F7673" s="6">
        <f>IF(AND(B7673&gt;=10,B7673&lt;=14),sel_ev_daily*sel_dayshare/5,IF(OR(B7673&gt;=22,B7673&lt;=5),sel_ev_daily*(1-sel_dayshare)/8,0))</f>
        <v/>
      </c>
    </row>
    <row r="7674">
      <c r="A7674" s="6" t="inlineStr">
        <is>
          <t>2013-05-16</t>
        </is>
      </c>
      <c r="B7674" s="6" t="n">
        <v>16</v>
      </c>
      <c r="C7674" s="6" t="n">
        <v>0.65093</v>
      </c>
      <c r="D7674" s="6" t="n">
        <v>0.02407</v>
      </c>
      <c r="E7674" s="6">
        <f>C7674*sel_scale</f>
        <v/>
      </c>
      <c r="F7674" s="6">
        <f>IF(AND(B7674&gt;=10,B7674&lt;=14),sel_ev_daily*sel_dayshare/5,IF(OR(B7674&gt;=22,B7674&lt;=5),sel_ev_daily*(1-sel_dayshare)/8,0))</f>
        <v/>
      </c>
    </row>
    <row r="7675">
      <c r="A7675" s="6" t="inlineStr">
        <is>
          <t>2013-05-16</t>
        </is>
      </c>
      <c r="B7675" s="6" t="n">
        <v>17</v>
      </c>
      <c r="C7675" s="6" t="n">
        <v>0.99914</v>
      </c>
      <c r="D7675" s="6" t="n">
        <v>0.00011</v>
      </c>
      <c r="E7675" s="6">
        <f>C7675*sel_scale</f>
        <v/>
      </c>
      <c r="F7675" s="6">
        <f>IF(AND(B7675&gt;=10,B7675&lt;=14),sel_ev_daily*sel_dayshare/5,IF(OR(B7675&gt;=22,B7675&lt;=5),sel_ev_daily*(1-sel_dayshare)/8,0))</f>
        <v/>
      </c>
    </row>
    <row r="7676">
      <c r="A7676" s="6" t="inlineStr">
        <is>
          <t>2013-05-16</t>
        </is>
      </c>
      <c r="B7676" s="6" t="n">
        <v>18</v>
      </c>
      <c r="C7676" s="6" t="n">
        <v>1.1126</v>
      </c>
      <c r="D7676" s="6" t="n">
        <v>1e-05</v>
      </c>
      <c r="E7676" s="6">
        <f>C7676*sel_scale</f>
        <v/>
      </c>
      <c r="F7676" s="6">
        <f>IF(AND(B7676&gt;=10,B7676&lt;=14),sel_ev_daily*sel_dayshare/5,IF(OR(B7676&gt;=22,B7676&lt;=5),sel_ev_daily*(1-sel_dayshare)/8,0))</f>
        <v/>
      </c>
    </row>
    <row r="7677">
      <c r="A7677" s="6" t="inlineStr">
        <is>
          <t>2013-05-16</t>
        </is>
      </c>
      <c r="B7677" s="6" t="n">
        <v>19</v>
      </c>
      <c r="C7677" s="6" t="n">
        <v>1.03622</v>
      </c>
      <c r="D7677" s="6" t="n">
        <v>6e-05</v>
      </c>
      <c r="E7677" s="6">
        <f>C7677*sel_scale</f>
        <v/>
      </c>
      <c r="F7677" s="6">
        <f>IF(AND(B7677&gt;=10,B7677&lt;=14),sel_ev_daily*sel_dayshare/5,IF(OR(B7677&gt;=22,B7677&lt;=5),sel_ev_daily*(1-sel_dayshare)/8,0))</f>
        <v/>
      </c>
    </row>
    <row r="7678">
      <c r="A7678" s="6" t="inlineStr">
        <is>
          <t>2013-05-16</t>
        </is>
      </c>
      <c r="B7678" s="6" t="n">
        <v>20</v>
      </c>
      <c r="C7678" s="6" t="n">
        <v>1.00523</v>
      </c>
      <c r="D7678" s="6" t="n">
        <v>6e-05</v>
      </c>
      <c r="E7678" s="6">
        <f>C7678*sel_scale</f>
        <v/>
      </c>
      <c r="F7678" s="6">
        <f>IF(AND(B7678&gt;=10,B7678&lt;=14),sel_ev_daily*sel_dayshare/5,IF(OR(B7678&gt;=22,B7678&lt;=5),sel_ev_daily*(1-sel_dayshare)/8,0))</f>
        <v/>
      </c>
    </row>
    <row r="7679">
      <c r="A7679" s="6" t="inlineStr">
        <is>
          <t>2013-05-16</t>
        </is>
      </c>
      <c r="B7679" s="6" t="n">
        <v>21</v>
      </c>
      <c r="C7679" s="6" t="n">
        <v>0.92801</v>
      </c>
      <c r="D7679" s="6" t="n">
        <v>9.000000000000001e-05</v>
      </c>
      <c r="E7679" s="6">
        <f>C7679*sel_scale</f>
        <v/>
      </c>
      <c r="F7679" s="6">
        <f>IF(AND(B7679&gt;=10,B7679&lt;=14),sel_ev_daily*sel_dayshare/5,IF(OR(B7679&gt;=22,B7679&lt;=5),sel_ev_daily*(1-sel_dayshare)/8,0))</f>
        <v/>
      </c>
    </row>
    <row r="7680">
      <c r="A7680" s="6" t="inlineStr">
        <is>
          <t>2013-05-16</t>
        </is>
      </c>
      <c r="B7680" s="6" t="n">
        <v>22</v>
      </c>
      <c r="C7680" s="6" t="n">
        <v>0.90513</v>
      </c>
      <c r="D7680" s="6" t="n">
        <v>8.000000000000001e-05</v>
      </c>
      <c r="E7680" s="6">
        <f>C7680*sel_scale</f>
        <v/>
      </c>
      <c r="F7680" s="6">
        <f>IF(AND(B7680&gt;=10,B7680&lt;=14),sel_ev_daily*sel_dayshare/5,IF(OR(B7680&gt;=22,B7680&lt;=5),sel_ev_daily*(1-sel_dayshare)/8,0))</f>
        <v/>
      </c>
    </row>
    <row r="7681">
      <c r="A7681" s="6" t="inlineStr">
        <is>
          <t>2013-05-16</t>
        </is>
      </c>
      <c r="B7681" s="6" t="n">
        <v>23</v>
      </c>
      <c r="C7681" s="6" t="n">
        <v>1.03425</v>
      </c>
      <c r="D7681" s="6" t="n">
        <v>9.000000000000001e-05</v>
      </c>
      <c r="E7681" s="6">
        <f>C7681*sel_scale</f>
        <v/>
      </c>
      <c r="F7681" s="6">
        <f>IF(AND(B7681&gt;=10,B7681&lt;=14),sel_ev_daily*sel_dayshare/5,IF(OR(B7681&gt;=22,B7681&lt;=5),sel_ev_daily*(1-sel_dayshare)/8,0))</f>
        <v/>
      </c>
    </row>
    <row r="7682">
      <c r="A7682" s="6" t="inlineStr">
        <is>
          <t>2013-05-17</t>
        </is>
      </c>
      <c r="B7682" s="6" t="n">
        <v>0</v>
      </c>
      <c r="C7682" s="6" t="n">
        <v>1.08721</v>
      </c>
      <c r="D7682" s="6" t="n">
        <v>4e-05</v>
      </c>
      <c r="E7682" s="6">
        <f>C7682*sel_scale</f>
        <v/>
      </c>
      <c r="F7682" s="6">
        <f>IF(AND(B7682&gt;=10,B7682&lt;=14),sel_ev_daily*sel_dayshare/5,IF(OR(B7682&gt;=22,B7682&lt;=5),sel_ev_daily*(1-sel_dayshare)/8,0))</f>
        <v/>
      </c>
    </row>
    <row r="7683">
      <c r="A7683" s="6" t="inlineStr">
        <is>
          <t>2013-05-17</t>
        </is>
      </c>
      <c r="B7683" s="6" t="n">
        <v>1</v>
      </c>
      <c r="C7683" s="6" t="n">
        <v>0.67582</v>
      </c>
      <c r="D7683" s="6" t="n">
        <v>0.00011</v>
      </c>
      <c r="E7683" s="6">
        <f>C7683*sel_scale</f>
        <v/>
      </c>
      <c r="F7683" s="6">
        <f>IF(AND(B7683&gt;=10,B7683&lt;=14),sel_ev_daily*sel_dayshare/5,IF(OR(B7683&gt;=22,B7683&lt;=5),sel_ev_daily*(1-sel_dayshare)/8,0))</f>
        <v/>
      </c>
    </row>
    <row r="7684">
      <c r="A7684" s="6" t="inlineStr">
        <is>
          <t>2013-05-17</t>
        </is>
      </c>
      <c r="B7684" s="6" t="n">
        <v>2</v>
      </c>
      <c r="C7684" s="6" t="n">
        <v>0.52474</v>
      </c>
      <c r="D7684" s="6" t="n">
        <v>0.00013</v>
      </c>
      <c r="E7684" s="6">
        <f>C7684*sel_scale</f>
        <v/>
      </c>
      <c r="F7684" s="6">
        <f>IF(AND(B7684&gt;=10,B7684&lt;=14),sel_ev_daily*sel_dayshare/5,IF(OR(B7684&gt;=22,B7684&lt;=5),sel_ev_daily*(1-sel_dayshare)/8,0))</f>
        <v/>
      </c>
    </row>
    <row r="7685">
      <c r="A7685" s="6" t="inlineStr">
        <is>
          <t>2013-05-17</t>
        </is>
      </c>
      <c r="B7685" s="6" t="n">
        <v>3</v>
      </c>
      <c r="C7685" s="6" t="n">
        <v>0.42473</v>
      </c>
      <c r="D7685" s="6" t="n">
        <v>5e-05</v>
      </c>
      <c r="E7685" s="6">
        <f>C7685*sel_scale</f>
        <v/>
      </c>
      <c r="F7685" s="6">
        <f>IF(AND(B7685&gt;=10,B7685&lt;=14),sel_ev_daily*sel_dayshare/5,IF(OR(B7685&gt;=22,B7685&lt;=5),sel_ev_daily*(1-sel_dayshare)/8,0))</f>
        <v/>
      </c>
    </row>
    <row r="7686">
      <c r="A7686" s="6" t="inlineStr">
        <is>
          <t>2013-05-17</t>
        </is>
      </c>
      <c r="B7686" s="6" t="n">
        <v>4</v>
      </c>
      <c r="C7686" s="6" t="n">
        <v>0.3993</v>
      </c>
      <c r="D7686" s="6" t="n">
        <v>5e-05</v>
      </c>
      <c r="E7686" s="6">
        <f>C7686*sel_scale</f>
        <v/>
      </c>
      <c r="F7686" s="6">
        <f>IF(AND(B7686&gt;=10,B7686&lt;=14),sel_ev_daily*sel_dayshare/5,IF(OR(B7686&gt;=22,B7686&lt;=5),sel_ev_daily*(1-sel_dayshare)/8,0))</f>
        <v/>
      </c>
    </row>
    <row r="7687">
      <c r="A7687" s="6" t="inlineStr">
        <is>
          <t>2013-05-17</t>
        </is>
      </c>
      <c r="B7687" s="6" t="n">
        <v>5</v>
      </c>
      <c r="C7687" s="6" t="n">
        <v>0.47661</v>
      </c>
      <c r="D7687" s="6" t="n">
        <v>9.000000000000001e-05</v>
      </c>
      <c r="E7687" s="6">
        <f>C7687*sel_scale</f>
        <v/>
      </c>
      <c r="F7687" s="6">
        <f>IF(AND(B7687&gt;=10,B7687&lt;=14),sel_ev_daily*sel_dayshare/5,IF(OR(B7687&gt;=22,B7687&lt;=5),sel_ev_daily*(1-sel_dayshare)/8,0))</f>
        <v/>
      </c>
    </row>
    <row r="7688">
      <c r="A7688" s="6" t="inlineStr">
        <is>
          <t>2013-05-17</t>
        </is>
      </c>
      <c r="B7688" s="6" t="n">
        <v>6</v>
      </c>
      <c r="C7688" s="6" t="n">
        <v>0.67223</v>
      </c>
      <c r="D7688" s="6" t="n">
        <v>0.00058</v>
      </c>
      <c r="E7688" s="6">
        <f>C7688*sel_scale</f>
        <v/>
      </c>
      <c r="F7688" s="6">
        <f>IF(AND(B7688&gt;=10,B7688&lt;=14),sel_ev_daily*sel_dayshare/5,IF(OR(B7688&gt;=22,B7688&lt;=5),sel_ev_daily*(1-sel_dayshare)/8,0))</f>
        <v/>
      </c>
    </row>
    <row r="7689">
      <c r="A7689" s="6" t="inlineStr">
        <is>
          <t>2013-05-17</t>
        </is>
      </c>
      <c r="B7689" s="6" t="n">
        <v>7</v>
      </c>
      <c r="C7689" s="6" t="n">
        <v>0.85063</v>
      </c>
      <c r="D7689" s="6" t="n">
        <v>0.06393</v>
      </c>
      <c r="E7689" s="6">
        <f>C7689*sel_scale</f>
        <v/>
      </c>
      <c r="F7689" s="6">
        <f>IF(AND(B7689&gt;=10,B7689&lt;=14),sel_ev_daily*sel_dayshare/5,IF(OR(B7689&gt;=22,B7689&lt;=5),sel_ev_daily*(1-sel_dayshare)/8,0))</f>
        <v/>
      </c>
    </row>
    <row r="7690">
      <c r="A7690" s="6" t="inlineStr">
        <is>
          <t>2013-05-17</t>
        </is>
      </c>
      <c r="B7690" s="6" t="n">
        <v>8</v>
      </c>
      <c r="C7690" s="6" t="n">
        <v>0.77779</v>
      </c>
      <c r="D7690" s="6" t="n">
        <v>0.24015</v>
      </c>
      <c r="E7690" s="6">
        <f>C7690*sel_scale</f>
        <v/>
      </c>
      <c r="F7690" s="6">
        <f>IF(AND(B7690&gt;=10,B7690&lt;=14),sel_ev_daily*sel_dayshare/5,IF(OR(B7690&gt;=22,B7690&lt;=5),sel_ev_daily*(1-sel_dayshare)/8,0))</f>
        <v/>
      </c>
    </row>
    <row r="7691">
      <c r="A7691" s="6" t="inlineStr">
        <is>
          <t>2013-05-17</t>
        </is>
      </c>
      <c r="B7691" s="6" t="n">
        <v>9</v>
      </c>
      <c r="C7691" s="6" t="n">
        <v>0.64324</v>
      </c>
      <c r="D7691" s="6" t="n">
        <v>0.4161</v>
      </c>
      <c r="E7691" s="6">
        <f>C7691*sel_scale</f>
        <v/>
      </c>
      <c r="F7691" s="6">
        <f>IF(AND(B7691&gt;=10,B7691&lt;=14),sel_ev_daily*sel_dayshare/5,IF(OR(B7691&gt;=22,B7691&lt;=5),sel_ev_daily*(1-sel_dayshare)/8,0))</f>
        <v/>
      </c>
    </row>
    <row r="7692">
      <c r="A7692" s="6" t="inlineStr">
        <is>
          <t>2013-05-17</t>
        </is>
      </c>
      <c r="B7692" s="6" t="n">
        <v>10</v>
      </c>
      <c r="C7692" s="6" t="n">
        <v>0.56817</v>
      </c>
      <c r="D7692" s="6" t="n">
        <v>0.5303600000000001</v>
      </c>
      <c r="E7692" s="6">
        <f>C7692*sel_scale</f>
        <v/>
      </c>
      <c r="F7692" s="6">
        <f>IF(AND(B7692&gt;=10,B7692&lt;=14),sel_ev_daily*sel_dayshare/5,IF(OR(B7692&gt;=22,B7692&lt;=5),sel_ev_daily*(1-sel_dayshare)/8,0))</f>
        <v/>
      </c>
    </row>
    <row r="7693">
      <c r="A7693" s="6" t="inlineStr">
        <is>
          <t>2013-05-17</t>
        </is>
      </c>
      <c r="B7693" s="6" t="n">
        <v>11</v>
      </c>
      <c r="C7693" s="6" t="n">
        <v>0.58482</v>
      </c>
      <c r="D7693" s="6" t="n">
        <v>0.58423</v>
      </c>
      <c r="E7693" s="6">
        <f>C7693*sel_scale</f>
        <v/>
      </c>
      <c r="F7693" s="6">
        <f>IF(AND(B7693&gt;=10,B7693&lt;=14),sel_ev_daily*sel_dayshare/5,IF(OR(B7693&gt;=22,B7693&lt;=5),sel_ev_daily*(1-sel_dayshare)/8,0))</f>
        <v/>
      </c>
    </row>
    <row r="7694">
      <c r="A7694" s="6" t="inlineStr">
        <is>
          <t>2013-05-17</t>
        </is>
      </c>
      <c r="B7694" s="6" t="n">
        <v>12</v>
      </c>
      <c r="C7694" s="6" t="n">
        <v>0.52235</v>
      </c>
      <c r="D7694" s="6" t="n">
        <v>0.57537</v>
      </c>
      <c r="E7694" s="6">
        <f>C7694*sel_scale</f>
        <v/>
      </c>
      <c r="F7694" s="6">
        <f>IF(AND(B7694&gt;=10,B7694&lt;=14),sel_ev_daily*sel_dayshare/5,IF(OR(B7694&gt;=22,B7694&lt;=5),sel_ev_daily*(1-sel_dayshare)/8,0))</f>
        <v/>
      </c>
    </row>
    <row r="7695">
      <c r="A7695" s="6" t="inlineStr">
        <is>
          <t>2013-05-17</t>
        </is>
      </c>
      <c r="B7695" s="6" t="n">
        <v>13</v>
      </c>
      <c r="C7695" s="6" t="n">
        <v>0.50318</v>
      </c>
      <c r="D7695" s="6" t="n">
        <v>0.5047</v>
      </c>
      <c r="E7695" s="6">
        <f>C7695*sel_scale</f>
        <v/>
      </c>
      <c r="F7695" s="6">
        <f>IF(AND(B7695&gt;=10,B7695&lt;=14),sel_ev_daily*sel_dayshare/5,IF(OR(B7695&gt;=22,B7695&lt;=5),sel_ev_daily*(1-sel_dayshare)/8,0))</f>
        <v/>
      </c>
    </row>
    <row r="7696">
      <c r="A7696" s="6" t="inlineStr">
        <is>
          <t>2013-05-17</t>
        </is>
      </c>
      <c r="B7696" s="6" t="n">
        <v>14</v>
      </c>
      <c r="C7696" s="6" t="n">
        <v>0.50064</v>
      </c>
      <c r="D7696" s="6" t="n">
        <v>0.36511</v>
      </c>
      <c r="E7696" s="6">
        <f>C7696*sel_scale</f>
        <v/>
      </c>
      <c r="F7696" s="6">
        <f>IF(AND(B7696&gt;=10,B7696&lt;=14),sel_ev_daily*sel_dayshare/5,IF(OR(B7696&gt;=22,B7696&lt;=5),sel_ev_daily*(1-sel_dayshare)/8,0))</f>
        <v/>
      </c>
    </row>
    <row r="7697">
      <c r="A7697" s="6" t="inlineStr">
        <is>
          <t>2013-05-17</t>
        </is>
      </c>
      <c r="B7697" s="6" t="n">
        <v>15</v>
      </c>
      <c r="C7697" s="6" t="n">
        <v>0.52015</v>
      </c>
      <c r="D7697" s="6" t="n">
        <v>0.17285</v>
      </c>
      <c r="E7697" s="6">
        <f>C7697*sel_scale</f>
        <v/>
      </c>
      <c r="F7697" s="6">
        <f>IF(AND(B7697&gt;=10,B7697&lt;=14),sel_ev_daily*sel_dayshare/5,IF(OR(B7697&gt;=22,B7697&lt;=5),sel_ev_daily*(1-sel_dayshare)/8,0))</f>
        <v/>
      </c>
    </row>
    <row r="7698">
      <c r="A7698" s="6" t="inlineStr">
        <is>
          <t>2013-05-17</t>
        </is>
      </c>
      <c r="B7698" s="6" t="n">
        <v>16</v>
      </c>
      <c r="C7698" s="6" t="n">
        <v>0.68098</v>
      </c>
      <c r="D7698" s="6" t="n">
        <v>0.02596</v>
      </c>
      <c r="E7698" s="6">
        <f>C7698*sel_scale</f>
        <v/>
      </c>
      <c r="F7698" s="6">
        <f>IF(AND(B7698&gt;=10,B7698&lt;=14),sel_ev_daily*sel_dayshare/5,IF(OR(B7698&gt;=22,B7698&lt;=5),sel_ev_daily*(1-sel_dayshare)/8,0))</f>
        <v/>
      </c>
    </row>
    <row r="7699">
      <c r="A7699" s="6" t="inlineStr">
        <is>
          <t>2013-05-17</t>
        </is>
      </c>
      <c r="B7699" s="6" t="n">
        <v>17</v>
      </c>
      <c r="C7699" s="6" t="n">
        <v>1.05165</v>
      </c>
      <c r="D7699" s="6" t="n">
        <v>9.000000000000001e-05</v>
      </c>
      <c r="E7699" s="6">
        <f>C7699*sel_scale</f>
        <v/>
      </c>
      <c r="F7699" s="6">
        <f>IF(AND(B7699&gt;=10,B7699&lt;=14),sel_ev_daily*sel_dayshare/5,IF(OR(B7699&gt;=22,B7699&lt;=5),sel_ev_daily*(1-sel_dayshare)/8,0))</f>
        <v/>
      </c>
    </row>
    <row r="7700">
      <c r="A7700" s="6" t="inlineStr">
        <is>
          <t>2013-05-17</t>
        </is>
      </c>
      <c r="B7700" s="6" t="n">
        <v>18</v>
      </c>
      <c r="C7700" s="6" t="n">
        <v>1.13042</v>
      </c>
      <c r="D7700" s="6" t="n">
        <v>5e-05</v>
      </c>
      <c r="E7700" s="6">
        <f>C7700*sel_scale</f>
        <v/>
      </c>
      <c r="F7700" s="6">
        <f>IF(AND(B7700&gt;=10,B7700&lt;=14),sel_ev_daily*sel_dayshare/5,IF(OR(B7700&gt;=22,B7700&lt;=5),sel_ev_daily*(1-sel_dayshare)/8,0))</f>
        <v/>
      </c>
    </row>
    <row r="7701">
      <c r="A7701" s="6" t="inlineStr">
        <is>
          <t>2013-05-17</t>
        </is>
      </c>
      <c r="B7701" s="6" t="n">
        <v>19</v>
      </c>
      <c r="C7701" s="6" t="n">
        <v>1.0943</v>
      </c>
      <c r="D7701" s="6" t="n">
        <v>9.000000000000001e-05</v>
      </c>
      <c r="E7701" s="6">
        <f>C7701*sel_scale</f>
        <v/>
      </c>
      <c r="F7701" s="6">
        <f>IF(AND(B7701&gt;=10,B7701&lt;=14),sel_ev_daily*sel_dayshare/5,IF(OR(B7701&gt;=22,B7701&lt;=5),sel_ev_daily*(1-sel_dayshare)/8,0))</f>
        <v/>
      </c>
    </row>
    <row r="7702">
      <c r="A7702" s="6" t="inlineStr">
        <is>
          <t>2013-05-17</t>
        </is>
      </c>
      <c r="B7702" s="6" t="n">
        <v>20</v>
      </c>
      <c r="C7702" s="6" t="n">
        <v>1.08274</v>
      </c>
      <c r="D7702" s="6" t="n">
        <v>8.000000000000001e-05</v>
      </c>
      <c r="E7702" s="6">
        <f>C7702*sel_scale</f>
        <v/>
      </c>
      <c r="F7702" s="6">
        <f>IF(AND(B7702&gt;=10,B7702&lt;=14),sel_ev_daily*sel_dayshare/5,IF(OR(B7702&gt;=22,B7702&lt;=5),sel_ev_daily*(1-sel_dayshare)/8,0))</f>
        <v/>
      </c>
    </row>
    <row r="7703">
      <c r="A7703" s="6" t="inlineStr">
        <is>
          <t>2013-05-17</t>
        </is>
      </c>
      <c r="B7703" s="6" t="n">
        <v>21</v>
      </c>
      <c r="C7703" s="6" t="n">
        <v>0.9475</v>
      </c>
      <c r="D7703" s="6" t="n">
        <v>6e-05</v>
      </c>
      <c r="E7703" s="6">
        <f>C7703*sel_scale</f>
        <v/>
      </c>
      <c r="F7703" s="6">
        <f>IF(AND(B7703&gt;=10,B7703&lt;=14),sel_ev_daily*sel_dayshare/5,IF(OR(B7703&gt;=22,B7703&lt;=5),sel_ev_daily*(1-sel_dayshare)/8,0))</f>
        <v/>
      </c>
    </row>
    <row r="7704">
      <c r="A7704" s="6" t="inlineStr">
        <is>
          <t>2013-05-17</t>
        </is>
      </c>
      <c r="B7704" s="6" t="n">
        <v>22</v>
      </c>
      <c r="C7704" s="6" t="n">
        <v>0.92627</v>
      </c>
      <c r="D7704" s="6" t="n">
        <v>0.00012</v>
      </c>
      <c r="E7704" s="6">
        <f>C7704*sel_scale</f>
        <v/>
      </c>
      <c r="F7704" s="6">
        <f>IF(AND(B7704&gt;=10,B7704&lt;=14),sel_ev_daily*sel_dayshare/5,IF(OR(B7704&gt;=22,B7704&lt;=5),sel_ev_daily*(1-sel_dayshare)/8,0))</f>
        <v/>
      </c>
    </row>
    <row r="7705">
      <c r="A7705" s="6" t="inlineStr">
        <is>
          <t>2013-05-17</t>
        </is>
      </c>
      <c r="B7705" s="6" t="n">
        <v>23</v>
      </c>
      <c r="C7705" s="6" t="n">
        <v>1.11695</v>
      </c>
      <c r="D7705" s="6" t="n">
        <v>5e-05</v>
      </c>
      <c r="E7705" s="6">
        <f>C7705*sel_scale</f>
        <v/>
      </c>
      <c r="F7705" s="6">
        <f>IF(AND(B7705&gt;=10,B7705&lt;=14),sel_ev_daily*sel_dayshare/5,IF(OR(B7705&gt;=22,B7705&lt;=5),sel_ev_daily*(1-sel_dayshare)/8,0))</f>
        <v/>
      </c>
    </row>
    <row r="7706">
      <c r="A7706" s="6" t="inlineStr">
        <is>
          <t>2013-05-18</t>
        </is>
      </c>
      <c r="B7706" s="6" t="n">
        <v>0</v>
      </c>
      <c r="C7706" s="6" t="n">
        <v>1.1353</v>
      </c>
      <c r="D7706" s="6" t="n">
        <v>9.000000000000001e-05</v>
      </c>
      <c r="E7706" s="6">
        <f>C7706*sel_scale</f>
        <v/>
      </c>
      <c r="F7706" s="6">
        <f>IF(AND(B7706&gt;=10,B7706&lt;=14),sel_ev_daily*sel_dayshare/5,IF(OR(B7706&gt;=22,B7706&lt;=5),sel_ev_daily*(1-sel_dayshare)/8,0))</f>
        <v/>
      </c>
    </row>
    <row r="7707">
      <c r="A7707" s="6" t="inlineStr">
        <is>
          <t>2013-05-18</t>
        </is>
      </c>
      <c r="B7707" s="6" t="n">
        <v>1</v>
      </c>
      <c r="C7707" s="6" t="n">
        <v>0.76754</v>
      </c>
      <c r="D7707" s="6" t="n">
        <v>0.0001</v>
      </c>
      <c r="E7707" s="6">
        <f>C7707*sel_scale</f>
        <v/>
      </c>
      <c r="F7707" s="6">
        <f>IF(AND(B7707&gt;=10,B7707&lt;=14),sel_ev_daily*sel_dayshare/5,IF(OR(B7707&gt;=22,B7707&lt;=5),sel_ev_daily*(1-sel_dayshare)/8,0))</f>
        <v/>
      </c>
    </row>
    <row r="7708">
      <c r="A7708" s="6" t="inlineStr">
        <is>
          <t>2013-05-18</t>
        </is>
      </c>
      <c r="B7708" s="6" t="n">
        <v>2</v>
      </c>
      <c r="C7708" s="6" t="n">
        <v>0.52238</v>
      </c>
      <c r="D7708" s="6" t="n">
        <v>3e-05</v>
      </c>
      <c r="E7708" s="6">
        <f>C7708*sel_scale</f>
        <v/>
      </c>
      <c r="F7708" s="6">
        <f>IF(AND(B7708&gt;=10,B7708&lt;=14),sel_ev_daily*sel_dayshare/5,IF(OR(B7708&gt;=22,B7708&lt;=5),sel_ev_daily*(1-sel_dayshare)/8,0))</f>
        <v/>
      </c>
    </row>
    <row r="7709">
      <c r="A7709" s="6" t="inlineStr">
        <is>
          <t>2013-05-18</t>
        </is>
      </c>
      <c r="B7709" s="6" t="n">
        <v>3</v>
      </c>
      <c r="C7709" s="6" t="n">
        <v>0.42612</v>
      </c>
      <c r="D7709" s="6" t="n">
        <v>0.00013</v>
      </c>
      <c r="E7709" s="6">
        <f>C7709*sel_scale</f>
        <v/>
      </c>
      <c r="F7709" s="6">
        <f>IF(AND(B7709&gt;=10,B7709&lt;=14),sel_ev_daily*sel_dayshare/5,IF(OR(B7709&gt;=22,B7709&lt;=5),sel_ev_daily*(1-sel_dayshare)/8,0))</f>
        <v/>
      </c>
    </row>
    <row r="7710">
      <c r="A7710" s="6" t="inlineStr">
        <is>
          <t>2013-05-18</t>
        </is>
      </c>
      <c r="B7710" s="6" t="n">
        <v>4</v>
      </c>
      <c r="C7710" s="6" t="n">
        <v>0.41918</v>
      </c>
      <c r="D7710" s="6" t="n">
        <v>0.0001</v>
      </c>
      <c r="E7710" s="6">
        <f>C7710*sel_scale</f>
        <v/>
      </c>
      <c r="F7710" s="6">
        <f>IF(AND(B7710&gt;=10,B7710&lt;=14),sel_ev_daily*sel_dayshare/5,IF(OR(B7710&gt;=22,B7710&lt;=5),sel_ev_daily*(1-sel_dayshare)/8,0))</f>
        <v/>
      </c>
    </row>
    <row r="7711">
      <c r="A7711" s="6" t="inlineStr">
        <is>
          <t>2013-05-18</t>
        </is>
      </c>
      <c r="B7711" s="6" t="n">
        <v>5</v>
      </c>
      <c r="C7711" s="6" t="n">
        <v>0.41962</v>
      </c>
      <c r="D7711" s="6" t="n">
        <v>9.000000000000001e-05</v>
      </c>
      <c r="E7711" s="6">
        <f>C7711*sel_scale</f>
        <v/>
      </c>
      <c r="F7711" s="6">
        <f>IF(AND(B7711&gt;=10,B7711&lt;=14),sel_ev_daily*sel_dayshare/5,IF(OR(B7711&gt;=22,B7711&lt;=5),sel_ev_daily*(1-sel_dayshare)/8,0))</f>
        <v/>
      </c>
    </row>
    <row r="7712">
      <c r="A7712" s="6" t="inlineStr">
        <is>
          <t>2013-05-18</t>
        </is>
      </c>
      <c r="B7712" s="6" t="n">
        <v>6</v>
      </c>
      <c r="C7712" s="6" t="n">
        <v>0.56188</v>
      </c>
      <c r="D7712" s="6" t="n">
        <v>0.00062</v>
      </c>
      <c r="E7712" s="6">
        <f>C7712*sel_scale</f>
        <v/>
      </c>
      <c r="F7712" s="6">
        <f>IF(AND(B7712&gt;=10,B7712&lt;=14),sel_ev_daily*sel_dayshare/5,IF(OR(B7712&gt;=22,B7712&lt;=5),sel_ev_daily*(1-sel_dayshare)/8,0))</f>
        <v/>
      </c>
    </row>
    <row r="7713">
      <c r="A7713" s="6" t="inlineStr">
        <is>
          <t>2013-05-18</t>
        </is>
      </c>
      <c r="B7713" s="6" t="n">
        <v>7</v>
      </c>
      <c r="C7713" s="6" t="n">
        <v>0.80646</v>
      </c>
      <c r="D7713" s="6" t="n">
        <v>0.06295000000000001</v>
      </c>
      <c r="E7713" s="6">
        <f>C7713*sel_scale</f>
        <v/>
      </c>
      <c r="F7713" s="6">
        <f>IF(AND(B7713&gt;=10,B7713&lt;=14),sel_ev_daily*sel_dayshare/5,IF(OR(B7713&gt;=22,B7713&lt;=5),sel_ev_daily*(1-sel_dayshare)/8,0))</f>
        <v/>
      </c>
    </row>
    <row r="7714">
      <c r="A7714" s="6" t="inlineStr">
        <is>
          <t>2013-05-18</t>
        </is>
      </c>
      <c r="B7714" s="6" t="n">
        <v>8</v>
      </c>
      <c r="C7714" s="6" t="n">
        <v>0.9508</v>
      </c>
      <c r="D7714" s="6" t="n">
        <v>0.23687</v>
      </c>
      <c r="E7714" s="6">
        <f>C7714*sel_scale</f>
        <v/>
      </c>
      <c r="F7714" s="6">
        <f>IF(AND(B7714&gt;=10,B7714&lt;=14),sel_ev_daily*sel_dayshare/5,IF(OR(B7714&gt;=22,B7714&lt;=5),sel_ev_daily*(1-sel_dayshare)/8,0))</f>
        <v/>
      </c>
    </row>
    <row r="7715">
      <c r="A7715" s="6" t="inlineStr">
        <is>
          <t>2013-05-18</t>
        </is>
      </c>
      <c r="B7715" s="6" t="n">
        <v>9</v>
      </c>
      <c r="C7715" s="6" t="n">
        <v>0.8339</v>
      </c>
      <c r="D7715" s="6" t="n">
        <v>0.41197</v>
      </c>
      <c r="E7715" s="6">
        <f>C7715*sel_scale</f>
        <v/>
      </c>
      <c r="F7715" s="6">
        <f>IF(AND(B7715&gt;=10,B7715&lt;=14),sel_ev_daily*sel_dayshare/5,IF(OR(B7715&gt;=22,B7715&lt;=5),sel_ev_daily*(1-sel_dayshare)/8,0))</f>
        <v/>
      </c>
    </row>
    <row r="7716">
      <c r="A7716" s="6" t="inlineStr">
        <is>
          <t>2013-05-18</t>
        </is>
      </c>
      <c r="B7716" s="6" t="n">
        <v>10</v>
      </c>
      <c r="C7716" s="6" t="n">
        <v>0.741</v>
      </c>
      <c r="D7716" s="6" t="n">
        <v>0.52683</v>
      </c>
      <c r="E7716" s="6">
        <f>C7716*sel_scale</f>
        <v/>
      </c>
      <c r="F7716" s="6">
        <f>IF(AND(B7716&gt;=10,B7716&lt;=14),sel_ev_daily*sel_dayshare/5,IF(OR(B7716&gt;=22,B7716&lt;=5),sel_ev_daily*(1-sel_dayshare)/8,0))</f>
        <v/>
      </c>
    </row>
    <row r="7717">
      <c r="A7717" s="6" t="inlineStr">
        <is>
          <t>2013-05-18</t>
        </is>
      </c>
      <c r="B7717" s="6" t="n">
        <v>11</v>
      </c>
      <c r="C7717" s="6" t="n">
        <v>0.6836100000000001</v>
      </c>
      <c r="D7717" s="6" t="n">
        <v>0.57584</v>
      </c>
      <c r="E7717" s="6">
        <f>C7717*sel_scale</f>
        <v/>
      </c>
      <c r="F7717" s="6">
        <f>IF(AND(B7717&gt;=10,B7717&lt;=14),sel_ev_daily*sel_dayshare/5,IF(OR(B7717&gt;=22,B7717&lt;=5),sel_ev_daily*(1-sel_dayshare)/8,0))</f>
        <v/>
      </c>
    </row>
    <row r="7718">
      <c r="A7718" s="6" t="inlineStr">
        <is>
          <t>2013-05-18</t>
        </is>
      </c>
      <c r="B7718" s="6" t="n">
        <v>12</v>
      </c>
      <c r="C7718" s="6" t="n">
        <v>0.63718</v>
      </c>
      <c r="D7718" s="6" t="n">
        <v>0.56921</v>
      </c>
      <c r="E7718" s="6">
        <f>C7718*sel_scale</f>
        <v/>
      </c>
      <c r="F7718" s="6">
        <f>IF(AND(B7718&gt;=10,B7718&lt;=14),sel_ev_daily*sel_dayshare/5,IF(OR(B7718&gt;=22,B7718&lt;=5),sel_ev_daily*(1-sel_dayshare)/8,0))</f>
        <v/>
      </c>
    </row>
    <row r="7719">
      <c r="A7719" s="6" t="inlineStr">
        <is>
          <t>2013-05-18</t>
        </is>
      </c>
      <c r="B7719" s="6" t="n">
        <v>13</v>
      </c>
      <c r="C7719" s="6" t="n">
        <v>0.58632</v>
      </c>
      <c r="D7719" s="6" t="n">
        <v>0.49284</v>
      </c>
      <c r="E7719" s="6">
        <f>C7719*sel_scale</f>
        <v/>
      </c>
      <c r="F7719" s="6">
        <f>IF(AND(B7719&gt;=10,B7719&lt;=14),sel_ev_daily*sel_dayshare/5,IF(OR(B7719&gt;=22,B7719&lt;=5),sel_ev_daily*(1-sel_dayshare)/8,0))</f>
        <v/>
      </c>
    </row>
    <row r="7720">
      <c r="A7720" s="6" t="inlineStr">
        <is>
          <t>2013-05-18</t>
        </is>
      </c>
      <c r="B7720" s="6" t="n">
        <v>14</v>
      </c>
      <c r="C7720" s="6" t="n">
        <v>0.61755</v>
      </c>
      <c r="D7720" s="6" t="n">
        <v>0.34777</v>
      </c>
      <c r="E7720" s="6">
        <f>C7720*sel_scale</f>
        <v/>
      </c>
      <c r="F7720" s="6">
        <f>IF(AND(B7720&gt;=10,B7720&lt;=14),sel_ev_daily*sel_dayshare/5,IF(OR(B7720&gt;=22,B7720&lt;=5),sel_ev_daily*(1-sel_dayshare)/8,0))</f>
        <v/>
      </c>
    </row>
    <row r="7721">
      <c r="A7721" s="6" t="inlineStr">
        <is>
          <t>2013-05-18</t>
        </is>
      </c>
      <c r="B7721" s="6" t="n">
        <v>15</v>
      </c>
      <c r="C7721" s="6" t="n">
        <v>0.58919</v>
      </c>
      <c r="D7721" s="6" t="n">
        <v>0.16461</v>
      </c>
      <c r="E7721" s="6">
        <f>C7721*sel_scale</f>
        <v/>
      </c>
      <c r="F7721" s="6">
        <f>IF(AND(B7721&gt;=10,B7721&lt;=14),sel_ev_daily*sel_dayshare/5,IF(OR(B7721&gt;=22,B7721&lt;=5),sel_ev_daily*(1-sel_dayshare)/8,0))</f>
        <v/>
      </c>
    </row>
    <row r="7722">
      <c r="A7722" s="6" t="inlineStr">
        <is>
          <t>2013-05-18</t>
        </is>
      </c>
      <c r="B7722" s="6" t="n">
        <v>16</v>
      </c>
      <c r="C7722" s="6" t="n">
        <v>0.7724</v>
      </c>
      <c r="D7722" s="6" t="n">
        <v>0.02497</v>
      </c>
      <c r="E7722" s="6">
        <f>C7722*sel_scale</f>
        <v/>
      </c>
      <c r="F7722" s="6">
        <f>IF(AND(B7722&gt;=10,B7722&lt;=14),sel_ev_daily*sel_dayshare/5,IF(OR(B7722&gt;=22,B7722&lt;=5),sel_ev_daily*(1-sel_dayshare)/8,0))</f>
        <v/>
      </c>
    </row>
    <row r="7723">
      <c r="A7723" s="6" t="inlineStr">
        <is>
          <t>2013-05-18</t>
        </is>
      </c>
      <c r="B7723" s="6" t="n">
        <v>17</v>
      </c>
      <c r="C7723" s="6" t="n">
        <v>1.09362</v>
      </c>
      <c r="D7723" s="6" t="n">
        <v>0.00012</v>
      </c>
      <c r="E7723" s="6">
        <f>C7723*sel_scale</f>
        <v/>
      </c>
      <c r="F7723" s="6">
        <f>IF(AND(B7723&gt;=10,B7723&lt;=14),sel_ev_daily*sel_dayshare/5,IF(OR(B7723&gt;=22,B7723&lt;=5),sel_ev_daily*(1-sel_dayshare)/8,0))</f>
        <v/>
      </c>
    </row>
    <row r="7724">
      <c r="A7724" s="6" t="inlineStr">
        <is>
          <t>2013-05-18</t>
        </is>
      </c>
      <c r="B7724" s="6" t="n">
        <v>18</v>
      </c>
      <c r="C7724" s="6" t="n">
        <v>1.15583</v>
      </c>
      <c r="D7724" s="6" t="n">
        <v>6.999999999999999e-05</v>
      </c>
      <c r="E7724" s="6">
        <f>C7724*sel_scale</f>
        <v/>
      </c>
      <c r="F7724" s="6">
        <f>IF(AND(B7724&gt;=10,B7724&lt;=14),sel_ev_daily*sel_dayshare/5,IF(OR(B7724&gt;=22,B7724&lt;=5),sel_ev_daily*(1-sel_dayshare)/8,0))</f>
        <v/>
      </c>
    </row>
    <row r="7725">
      <c r="A7725" s="6" t="inlineStr">
        <is>
          <t>2013-05-18</t>
        </is>
      </c>
      <c r="B7725" s="6" t="n">
        <v>19</v>
      </c>
      <c r="C7725" s="6" t="n">
        <v>1.05624</v>
      </c>
      <c r="D7725" s="6" t="n">
        <v>0.00014</v>
      </c>
      <c r="E7725" s="6">
        <f>C7725*sel_scale</f>
        <v/>
      </c>
      <c r="F7725" s="6">
        <f>IF(AND(B7725&gt;=10,B7725&lt;=14),sel_ev_daily*sel_dayshare/5,IF(OR(B7725&gt;=22,B7725&lt;=5),sel_ev_daily*(1-sel_dayshare)/8,0))</f>
        <v/>
      </c>
    </row>
    <row r="7726">
      <c r="A7726" s="6" t="inlineStr">
        <is>
          <t>2013-05-18</t>
        </is>
      </c>
      <c r="B7726" s="6" t="n">
        <v>20</v>
      </c>
      <c r="C7726" s="6" t="n">
        <v>1.02302</v>
      </c>
      <c r="D7726" s="6" t="n">
        <v>8.000000000000001e-05</v>
      </c>
      <c r="E7726" s="6">
        <f>C7726*sel_scale</f>
        <v/>
      </c>
      <c r="F7726" s="6">
        <f>IF(AND(B7726&gt;=10,B7726&lt;=14),sel_ev_daily*sel_dayshare/5,IF(OR(B7726&gt;=22,B7726&lt;=5),sel_ev_daily*(1-sel_dayshare)/8,0))</f>
        <v/>
      </c>
    </row>
    <row r="7727">
      <c r="A7727" s="6" t="inlineStr">
        <is>
          <t>2013-05-18</t>
        </is>
      </c>
      <c r="B7727" s="6" t="n">
        <v>21</v>
      </c>
      <c r="C7727" s="6" t="n">
        <v>0.97626</v>
      </c>
      <c r="D7727" s="6" t="n">
        <v>5e-05</v>
      </c>
      <c r="E7727" s="6">
        <f>C7727*sel_scale</f>
        <v/>
      </c>
      <c r="F7727" s="6">
        <f>IF(AND(B7727&gt;=10,B7727&lt;=14),sel_ev_daily*sel_dayshare/5,IF(OR(B7727&gt;=22,B7727&lt;=5),sel_ev_daily*(1-sel_dayshare)/8,0))</f>
        <v/>
      </c>
    </row>
    <row r="7728">
      <c r="A7728" s="6" t="inlineStr">
        <is>
          <t>2013-05-18</t>
        </is>
      </c>
      <c r="B7728" s="6" t="n">
        <v>22</v>
      </c>
      <c r="C7728" s="6" t="n">
        <v>0.95596</v>
      </c>
      <c r="D7728" s="6" t="n">
        <v>0.00012</v>
      </c>
      <c r="E7728" s="6">
        <f>C7728*sel_scale</f>
        <v/>
      </c>
      <c r="F7728" s="6">
        <f>IF(AND(B7728&gt;=10,B7728&lt;=14),sel_ev_daily*sel_dayshare/5,IF(OR(B7728&gt;=22,B7728&lt;=5),sel_ev_daily*(1-sel_dayshare)/8,0))</f>
        <v/>
      </c>
    </row>
    <row r="7729">
      <c r="A7729" s="6" t="inlineStr">
        <is>
          <t>2013-05-18</t>
        </is>
      </c>
      <c r="B7729" s="6" t="n">
        <v>23</v>
      </c>
      <c r="C7729" s="6" t="n">
        <v>1.01483</v>
      </c>
      <c r="D7729" s="6" t="n">
        <v>2e-05</v>
      </c>
      <c r="E7729" s="6">
        <f>C7729*sel_scale</f>
        <v/>
      </c>
      <c r="F7729" s="6">
        <f>IF(AND(B7729&gt;=10,B7729&lt;=14),sel_ev_daily*sel_dayshare/5,IF(OR(B7729&gt;=22,B7729&lt;=5),sel_ev_daily*(1-sel_dayshare)/8,0))</f>
        <v/>
      </c>
    </row>
    <row r="7730">
      <c r="A7730" s="6" t="inlineStr">
        <is>
          <t>2013-05-19</t>
        </is>
      </c>
      <c r="B7730" s="6" t="n">
        <v>0</v>
      </c>
      <c r="C7730" s="6" t="n">
        <v>1.00685</v>
      </c>
      <c r="D7730" s="6" t="n">
        <v>3e-05</v>
      </c>
      <c r="E7730" s="6">
        <f>C7730*sel_scale</f>
        <v/>
      </c>
      <c r="F7730" s="6">
        <f>IF(AND(B7730&gt;=10,B7730&lt;=14),sel_ev_daily*sel_dayshare/5,IF(OR(B7730&gt;=22,B7730&lt;=5),sel_ev_daily*(1-sel_dayshare)/8,0))</f>
        <v/>
      </c>
    </row>
    <row r="7731">
      <c r="A7731" s="6" t="inlineStr">
        <is>
          <t>2013-05-19</t>
        </is>
      </c>
      <c r="B7731" s="6" t="n">
        <v>1</v>
      </c>
      <c r="C7731" s="6" t="n">
        <v>0.72661</v>
      </c>
      <c r="D7731" s="6" t="n">
        <v>9.000000000000001e-05</v>
      </c>
      <c r="E7731" s="6">
        <f>C7731*sel_scale</f>
        <v/>
      </c>
      <c r="F7731" s="6">
        <f>IF(AND(B7731&gt;=10,B7731&lt;=14),sel_ev_daily*sel_dayshare/5,IF(OR(B7731&gt;=22,B7731&lt;=5),sel_ev_daily*(1-sel_dayshare)/8,0))</f>
        <v/>
      </c>
    </row>
    <row r="7732">
      <c r="A7732" s="6" t="inlineStr">
        <is>
          <t>2013-05-19</t>
        </is>
      </c>
      <c r="B7732" s="6" t="n">
        <v>2</v>
      </c>
      <c r="C7732" s="6" t="n">
        <v>0.55983</v>
      </c>
      <c r="D7732" s="6" t="n">
        <v>5e-05</v>
      </c>
      <c r="E7732" s="6">
        <f>C7732*sel_scale</f>
        <v/>
      </c>
      <c r="F7732" s="6">
        <f>IF(AND(B7732&gt;=10,B7732&lt;=14),sel_ev_daily*sel_dayshare/5,IF(OR(B7732&gt;=22,B7732&lt;=5),sel_ev_daily*(1-sel_dayshare)/8,0))</f>
        <v/>
      </c>
    </row>
    <row r="7733">
      <c r="A7733" s="6" t="inlineStr">
        <is>
          <t>2013-05-19</t>
        </is>
      </c>
      <c r="B7733" s="6" t="n">
        <v>3</v>
      </c>
      <c r="C7733" s="6" t="n">
        <v>0.42706</v>
      </c>
      <c r="D7733" s="6" t="n">
        <v>6e-05</v>
      </c>
      <c r="E7733" s="6">
        <f>C7733*sel_scale</f>
        <v/>
      </c>
      <c r="F7733" s="6">
        <f>IF(AND(B7733&gt;=10,B7733&lt;=14),sel_ev_daily*sel_dayshare/5,IF(OR(B7733&gt;=22,B7733&lt;=5),sel_ev_daily*(1-sel_dayshare)/8,0))</f>
        <v/>
      </c>
    </row>
    <row r="7734">
      <c r="A7734" s="6" t="inlineStr">
        <is>
          <t>2013-05-19</t>
        </is>
      </c>
      <c r="B7734" s="6" t="n">
        <v>4</v>
      </c>
      <c r="C7734" s="6" t="n">
        <v>0.44907</v>
      </c>
      <c r="D7734" s="6" t="n">
        <v>0.0001</v>
      </c>
      <c r="E7734" s="6">
        <f>C7734*sel_scale</f>
        <v/>
      </c>
      <c r="F7734" s="6">
        <f>IF(AND(B7734&gt;=10,B7734&lt;=14),sel_ev_daily*sel_dayshare/5,IF(OR(B7734&gt;=22,B7734&lt;=5),sel_ev_daily*(1-sel_dayshare)/8,0))</f>
        <v/>
      </c>
    </row>
    <row r="7735">
      <c r="A7735" s="6" t="inlineStr">
        <is>
          <t>2013-05-19</t>
        </is>
      </c>
      <c r="B7735" s="6" t="n">
        <v>5</v>
      </c>
      <c r="C7735" s="6" t="n">
        <v>0.47946</v>
      </c>
      <c r="D7735" s="6" t="n">
        <v>6e-05</v>
      </c>
      <c r="E7735" s="6">
        <f>C7735*sel_scale</f>
        <v/>
      </c>
      <c r="F7735" s="6">
        <f>IF(AND(B7735&gt;=10,B7735&lt;=14),sel_ev_daily*sel_dayshare/5,IF(OR(B7735&gt;=22,B7735&lt;=5),sel_ev_daily*(1-sel_dayshare)/8,0))</f>
        <v/>
      </c>
    </row>
    <row r="7736">
      <c r="A7736" s="6" t="inlineStr">
        <is>
          <t>2013-05-19</t>
        </is>
      </c>
      <c r="B7736" s="6" t="n">
        <v>6</v>
      </c>
      <c r="C7736" s="6" t="n">
        <v>0.60282</v>
      </c>
      <c r="D7736" s="6" t="n">
        <v>0.00053</v>
      </c>
      <c r="E7736" s="6">
        <f>C7736*sel_scale</f>
        <v/>
      </c>
      <c r="F7736" s="6">
        <f>IF(AND(B7736&gt;=10,B7736&lt;=14),sel_ev_daily*sel_dayshare/5,IF(OR(B7736&gt;=22,B7736&lt;=5),sel_ev_daily*(1-sel_dayshare)/8,0))</f>
        <v/>
      </c>
    </row>
    <row r="7737">
      <c r="A7737" s="6" t="inlineStr">
        <is>
          <t>2013-05-19</t>
        </is>
      </c>
      <c r="B7737" s="6" t="n">
        <v>7</v>
      </c>
      <c r="C7737" s="6" t="n">
        <v>0.80648</v>
      </c>
      <c r="D7737" s="6" t="n">
        <v>0.05667</v>
      </c>
      <c r="E7737" s="6">
        <f>C7737*sel_scale</f>
        <v/>
      </c>
      <c r="F7737" s="6">
        <f>IF(AND(B7737&gt;=10,B7737&lt;=14),sel_ev_daily*sel_dayshare/5,IF(OR(B7737&gt;=22,B7737&lt;=5),sel_ev_daily*(1-sel_dayshare)/8,0))</f>
        <v/>
      </c>
    </row>
    <row r="7738">
      <c r="A7738" s="6" t="inlineStr">
        <is>
          <t>2013-05-19</t>
        </is>
      </c>
      <c r="B7738" s="6" t="n">
        <v>8</v>
      </c>
      <c r="C7738" s="6" t="n">
        <v>0.8854300000000001</v>
      </c>
      <c r="D7738" s="6" t="n">
        <v>0.22524</v>
      </c>
      <c r="E7738" s="6">
        <f>C7738*sel_scale</f>
        <v/>
      </c>
      <c r="F7738" s="6">
        <f>IF(AND(B7738&gt;=10,B7738&lt;=14),sel_ev_daily*sel_dayshare/5,IF(OR(B7738&gt;=22,B7738&lt;=5),sel_ev_daily*(1-sel_dayshare)/8,0))</f>
        <v/>
      </c>
    </row>
    <row r="7739">
      <c r="A7739" s="6" t="inlineStr">
        <is>
          <t>2013-05-19</t>
        </is>
      </c>
      <c r="B7739" s="6" t="n">
        <v>9</v>
      </c>
      <c r="C7739" s="6" t="n">
        <v>0.84901</v>
      </c>
      <c r="D7739" s="6" t="n">
        <v>0.40672</v>
      </c>
      <c r="E7739" s="6">
        <f>C7739*sel_scale</f>
        <v/>
      </c>
      <c r="F7739" s="6">
        <f>IF(AND(B7739&gt;=10,B7739&lt;=14),sel_ev_daily*sel_dayshare/5,IF(OR(B7739&gt;=22,B7739&lt;=5),sel_ev_daily*(1-sel_dayshare)/8,0))</f>
        <v/>
      </c>
    </row>
    <row r="7740">
      <c r="A7740" s="6" t="inlineStr">
        <is>
          <t>2013-05-19</t>
        </is>
      </c>
      <c r="B7740" s="6" t="n">
        <v>10</v>
      </c>
      <c r="C7740" s="6" t="n">
        <v>0.77937</v>
      </c>
      <c r="D7740" s="6" t="n">
        <v>0.52407</v>
      </c>
      <c r="E7740" s="6">
        <f>C7740*sel_scale</f>
        <v/>
      </c>
      <c r="F7740" s="6">
        <f>IF(AND(B7740&gt;=10,B7740&lt;=14),sel_ev_daily*sel_dayshare/5,IF(OR(B7740&gt;=22,B7740&lt;=5),sel_ev_daily*(1-sel_dayshare)/8,0))</f>
        <v/>
      </c>
    </row>
    <row r="7741">
      <c r="A7741" s="6" t="inlineStr">
        <is>
          <t>2013-05-19</t>
        </is>
      </c>
      <c r="B7741" s="6" t="n">
        <v>11</v>
      </c>
      <c r="C7741" s="6" t="n">
        <v>0.75643</v>
      </c>
      <c r="D7741" s="6" t="n">
        <v>0.5757100000000001</v>
      </c>
      <c r="E7741" s="6">
        <f>C7741*sel_scale</f>
        <v/>
      </c>
      <c r="F7741" s="6">
        <f>IF(AND(B7741&gt;=10,B7741&lt;=14),sel_ev_daily*sel_dayshare/5,IF(OR(B7741&gt;=22,B7741&lt;=5),sel_ev_daily*(1-sel_dayshare)/8,0))</f>
        <v/>
      </c>
    </row>
    <row r="7742">
      <c r="A7742" s="6" t="inlineStr">
        <is>
          <t>2013-05-19</t>
        </is>
      </c>
      <c r="B7742" s="6" t="n">
        <v>12</v>
      </c>
      <c r="C7742" s="6" t="n">
        <v>0.67235</v>
      </c>
      <c r="D7742" s="6" t="n">
        <v>0.56858</v>
      </c>
      <c r="E7742" s="6">
        <f>C7742*sel_scale</f>
        <v/>
      </c>
      <c r="F7742" s="6">
        <f>IF(AND(B7742&gt;=10,B7742&lt;=14),sel_ev_daily*sel_dayshare/5,IF(OR(B7742&gt;=22,B7742&lt;=5),sel_ev_daily*(1-sel_dayshare)/8,0))</f>
        <v/>
      </c>
    </row>
    <row r="7743">
      <c r="A7743" s="6" t="inlineStr">
        <is>
          <t>2013-05-19</t>
        </is>
      </c>
      <c r="B7743" s="6" t="n">
        <v>13</v>
      </c>
      <c r="C7743" s="6" t="n">
        <v>0.58357</v>
      </c>
      <c r="D7743" s="6" t="n">
        <v>0.49983</v>
      </c>
      <c r="E7743" s="6">
        <f>C7743*sel_scale</f>
        <v/>
      </c>
      <c r="F7743" s="6">
        <f>IF(AND(B7743&gt;=10,B7743&lt;=14),sel_ev_daily*sel_dayshare/5,IF(OR(B7743&gt;=22,B7743&lt;=5),sel_ev_daily*(1-sel_dayshare)/8,0))</f>
        <v/>
      </c>
    </row>
    <row r="7744">
      <c r="A7744" s="6" t="inlineStr">
        <is>
          <t>2013-05-19</t>
        </is>
      </c>
      <c r="B7744" s="6" t="n">
        <v>14</v>
      </c>
      <c r="C7744" s="6" t="n">
        <v>0.56974</v>
      </c>
      <c r="D7744" s="6" t="n">
        <v>0.36119</v>
      </c>
      <c r="E7744" s="6">
        <f>C7744*sel_scale</f>
        <v/>
      </c>
      <c r="F7744" s="6">
        <f>IF(AND(B7744&gt;=10,B7744&lt;=14),sel_ev_daily*sel_dayshare/5,IF(OR(B7744&gt;=22,B7744&lt;=5),sel_ev_daily*(1-sel_dayshare)/8,0))</f>
        <v/>
      </c>
    </row>
    <row r="7745">
      <c r="A7745" s="6" t="inlineStr">
        <is>
          <t>2013-05-19</t>
        </is>
      </c>
      <c r="B7745" s="6" t="n">
        <v>15</v>
      </c>
      <c r="C7745" s="6" t="n">
        <v>0.6782</v>
      </c>
      <c r="D7745" s="6" t="n">
        <v>0.16957</v>
      </c>
      <c r="E7745" s="6">
        <f>C7745*sel_scale</f>
        <v/>
      </c>
      <c r="F7745" s="6">
        <f>IF(AND(B7745&gt;=10,B7745&lt;=14),sel_ev_daily*sel_dayshare/5,IF(OR(B7745&gt;=22,B7745&lt;=5),sel_ev_daily*(1-sel_dayshare)/8,0))</f>
        <v/>
      </c>
    </row>
    <row r="7746">
      <c r="A7746" s="6" t="inlineStr">
        <is>
          <t>2013-05-19</t>
        </is>
      </c>
      <c r="B7746" s="6" t="n">
        <v>16</v>
      </c>
      <c r="C7746" s="6" t="n">
        <v>0.87959</v>
      </c>
      <c r="D7746" s="6" t="n">
        <v>0.0245</v>
      </c>
      <c r="E7746" s="6">
        <f>C7746*sel_scale</f>
        <v/>
      </c>
      <c r="F7746" s="6">
        <f>IF(AND(B7746&gt;=10,B7746&lt;=14),sel_ev_daily*sel_dayshare/5,IF(OR(B7746&gt;=22,B7746&lt;=5),sel_ev_daily*(1-sel_dayshare)/8,0))</f>
        <v/>
      </c>
    </row>
    <row r="7747">
      <c r="A7747" s="6" t="inlineStr">
        <is>
          <t>2013-05-19</t>
        </is>
      </c>
      <c r="B7747" s="6" t="n">
        <v>17</v>
      </c>
      <c r="C7747" s="6" t="n">
        <v>1.17164</v>
      </c>
      <c r="D7747" s="6" t="n">
        <v>9.000000000000001e-05</v>
      </c>
      <c r="E7747" s="6">
        <f>C7747*sel_scale</f>
        <v/>
      </c>
      <c r="F7747" s="6">
        <f>IF(AND(B7747&gt;=10,B7747&lt;=14),sel_ev_daily*sel_dayshare/5,IF(OR(B7747&gt;=22,B7747&lt;=5),sel_ev_daily*(1-sel_dayshare)/8,0))</f>
        <v/>
      </c>
    </row>
    <row r="7748">
      <c r="A7748" s="6" t="inlineStr">
        <is>
          <t>2013-05-19</t>
        </is>
      </c>
      <c r="B7748" s="6" t="n">
        <v>18</v>
      </c>
      <c r="C7748" s="6" t="n">
        <v>1.2818</v>
      </c>
      <c r="D7748" s="6" t="n">
        <v>0.00014</v>
      </c>
      <c r="E7748" s="6">
        <f>C7748*sel_scale</f>
        <v/>
      </c>
      <c r="F7748" s="6">
        <f>IF(AND(B7748&gt;=10,B7748&lt;=14),sel_ev_daily*sel_dayshare/5,IF(OR(B7748&gt;=22,B7748&lt;=5),sel_ev_daily*(1-sel_dayshare)/8,0))</f>
        <v/>
      </c>
    </row>
    <row r="7749">
      <c r="A7749" s="6" t="inlineStr">
        <is>
          <t>2013-05-19</t>
        </is>
      </c>
      <c r="B7749" s="6" t="n">
        <v>19</v>
      </c>
      <c r="C7749" s="6" t="n">
        <v>1.22309</v>
      </c>
      <c r="D7749" s="6" t="n">
        <v>8.000000000000001e-05</v>
      </c>
      <c r="E7749" s="6">
        <f>C7749*sel_scale</f>
        <v/>
      </c>
      <c r="F7749" s="6">
        <f>IF(AND(B7749&gt;=10,B7749&lt;=14),sel_ev_daily*sel_dayshare/5,IF(OR(B7749&gt;=22,B7749&lt;=5),sel_ev_daily*(1-sel_dayshare)/8,0))</f>
        <v/>
      </c>
    </row>
    <row r="7750">
      <c r="A7750" s="6" t="inlineStr">
        <is>
          <t>2013-05-19</t>
        </is>
      </c>
      <c r="B7750" s="6" t="n">
        <v>20</v>
      </c>
      <c r="C7750" s="6" t="n">
        <v>1.13001</v>
      </c>
      <c r="D7750" s="6" t="n">
        <v>0.00011</v>
      </c>
      <c r="E7750" s="6">
        <f>C7750*sel_scale</f>
        <v/>
      </c>
      <c r="F7750" s="6">
        <f>IF(AND(B7750&gt;=10,B7750&lt;=14),sel_ev_daily*sel_dayshare/5,IF(OR(B7750&gt;=22,B7750&lt;=5),sel_ev_daily*(1-sel_dayshare)/8,0))</f>
        <v/>
      </c>
    </row>
    <row r="7751">
      <c r="A7751" s="6" t="inlineStr">
        <is>
          <t>2013-05-19</t>
        </is>
      </c>
      <c r="B7751" s="6" t="n">
        <v>21</v>
      </c>
      <c r="C7751" s="6" t="n">
        <v>0.99709</v>
      </c>
      <c r="D7751" s="6" t="n">
        <v>3e-05</v>
      </c>
      <c r="E7751" s="6">
        <f>C7751*sel_scale</f>
        <v/>
      </c>
      <c r="F7751" s="6">
        <f>IF(AND(B7751&gt;=10,B7751&lt;=14),sel_ev_daily*sel_dayshare/5,IF(OR(B7751&gt;=22,B7751&lt;=5),sel_ev_daily*(1-sel_dayshare)/8,0))</f>
        <v/>
      </c>
    </row>
    <row r="7752">
      <c r="A7752" s="6" t="inlineStr">
        <is>
          <t>2013-05-19</t>
        </is>
      </c>
      <c r="B7752" s="6" t="n">
        <v>22</v>
      </c>
      <c r="C7752" s="6" t="n">
        <v>0.9622000000000001</v>
      </c>
      <c r="D7752" s="6" t="n">
        <v>0.00022</v>
      </c>
      <c r="E7752" s="6">
        <f>C7752*sel_scale</f>
        <v/>
      </c>
      <c r="F7752" s="6">
        <f>IF(AND(B7752&gt;=10,B7752&lt;=14),sel_ev_daily*sel_dayshare/5,IF(OR(B7752&gt;=22,B7752&lt;=5),sel_ev_daily*(1-sel_dayshare)/8,0))</f>
        <v/>
      </c>
    </row>
    <row r="7753">
      <c r="A7753" s="6" t="inlineStr">
        <is>
          <t>2013-05-19</t>
        </is>
      </c>
      <c r="B7753" s="6" t="n">
        <v>23</v>
      </c>
      <c r="C7753" s="6" t="n">
        <v>0.9739100000000001</v>
      </c>
      <c r="D7753" s="6" t="n">
        <v>0.0001</v>
      </c>
      <c r="E7753" s="6">
        <f>C7753*sel_scale</f>
        <v/>
      </c>
      <c r="F7753" s="6">
        <f>IF(AND(B7753&gt;=10,B7753&lt;=14),sel_ev_daily*sel_dayshare/5,IF(OR(B7753&gt;=22,B7753&lt;=5),sel_ev_daily*(1-sel_dayshare)/8,0))</f>
        <v/>
      </c>
    </row>
    <row r="7754">
      <c r="A7754" s="6" t="inlineStr">
        <is>
          <t>2013-05-20</t>
        </is>
      </c>
      <c r="B7754" s="6" t="n">
        <v>0</v>
      </c>
      <c r="C7754" s="6" t="n">
        <v>1.06292</v>
      </c>
      <c r="D7754" s="6" t="n">
        <v>4e-05</v>
      </c>
      <c r="E7754" s="6">
        <f>C7754*sel_scale</f>
        <v/>
      </c>
      <c r="F7754" s="6">
        <f>IF(AND(B7754&gt;=10,B7754&lt;=14),sel_ev_daily*sel_dayshare/5,IF(OR(B7754&gt;=22,B7754&lt;=5),sel_ev_daily*(1-sel_dayshare)/8,0))</f>
        <v/>
      </c>
    </row>
    <row r="7755">
      <c r="A7755" s="6" t="inlineStr">
        <is>
          <t>2013-05-20</t>
        </is>
      </c>
      <c r="B7755" s="6" t="n">
        <v>1</v>
      </c>
      <c r="C7755" s="6" t="n">
        <v>0.77255</v>
      </c>
      <c r="D7755" s="6" t="n">
        <v>8.000000000000001e-05</v>
      </c>
      <c r="E7755" s="6">
        <f>C7755*sel_scale</f>
        <v/>
      </c>
      <c r="F7755" s="6">
        <f>IF(AND(B7755&gt;=10,B7755&lt;=14),sel_ev_daily*sel_dayshare/5,IF(OR(B7755&gt;=22,B7755&lt;=5),sel_ev_daily*(1-sel_dayshare)/8,0))</f>
        <v/>
      </c>
    </row>
    <row r="7756">
      <c r="A7756" s="6" t="inlineStr">
        <is>
          <t>2013-05-20</t>
        </is>
      </c>
      <c r="B7756" s="6" t="n">
        <v>2</v>
      </c>
      <c r="C7756" s="6" t="n">
        <v>0.53002</v>
      </c>
      <c r="D7756" s="6" t="n">
        <v>4e-05</v>
      </c>
      <c r="E7756" s="6">
        <f>C7756*sel_scale</f>
        <v/>
      </c>
      <c r="F7756" s="6">
        <f>IF(AND(B7756&gt;=10,B7756&lt;=14),sel_ev_daily*sel_dayshare/5,IF(OR(B7756&gt;=22,B7756&lt;=5),sel_ev_daily*(1-sel_dayshare)/8,0))</f>
        <v/>
      </c>
    </row>
    <row r="7757">
      <c r="A7757" s="6" t="inlineStr">
        <is>
          <t>2013-05-20</t>
        </is>
      </c>
      <c r="B7757" s="6" t="n">
        <v>3</v>
      </c>
      <c r="C7757" s="6" t="n">
        <v>0.44581</v>
      </c>
      <c r="D7757" s="6" t="n">
        <v>6e-05</v>
      </c>
      <c r="E7757" s="6">
        <f>C7757*sel_scale</f>
        <v/>
      </c>
      <c r="F7757" s="6">
        <f>IF(AND(B7757&gt;=10,B7757&lt;=14),sel_ev_daily*sel_dayshare/5,IF(OR(B7757&gt;=22,B7757&lt;=5),sel_ev_daily*(1-sel_dayshare)/8,0))</f>
        <v/>
      </c>
    </row>
    <row r="7758">
      <c r="A7758" s="6" t="inlineStr">
        <is>
          <t>2013-05-20</t>
        </is>
      </c>
      <c r="B7758" s="6" t="n">
        <v>4</v>
      </c>
      <c r="C7758" s="6" t="n">
        <v>0.42451</v>
      </c>
      <c r="D7758" s="6" t="n">
        <v>6.999999999999999e-05</v>
      </c>
      <c r="E7758" s="6">
        <f>C7758*sel_scale</f>
        <v/>
      </c>
      <c r="F7758" s="6">
        <f>IF(AND(B7758&gt;=10,B7758&lt;=14),sel_ev_daily*sel_dayshare/5,IF(OR(B7758&gt;=22,B7758&lt;=5),sel_ev_daily*(1-sel_dayshare)/8,0))</f>
        <v/>
      </c>
    </row>
    <row r="7759">
      <c r="A7759" s="6" t="inlineStr">
        <is>
          <t>2013-05-20</t>
        </is>
      </c>
      <c r="B7759" s="6" t="n">
        <v>5</v>
      </c>
      <c r="C7759" s="6" t="n">
        <v>0.52229</v>
      </c>
      <c r="D7759" s="6" t="n">
        <v>5e-05</v>
      </c>
      <c r="E7759" s="6">
        <f>C7759*sel_scale</f>
        <v/>
      </c>
      <c r="F7759" s="6">
        <f>IF(AND(B7759&gt;=10,B7759&lt;=14),sel_ev_daily*sel_dayshare/5,IF(OR(B7759&gt;=22,B7759&lt;=5),sel_ev_daily*(1-sel_dayshare)/8,0))</f>
        <v/>
      </c>
    </row>
    <row r="7760">
      <c r="A7760" s="6" t="inlineStr">
        <is>
          <t>2013-05-20</t>
        </is>
      </c>
      <c r="B7760" s="6" t="n">
        <v>6</v>
      </c>
      <c r="C7760" s="6" t="n">
        <v>0.8496</v>
      </c>
      <c r="D7760" s="6" t="n">
        <v>0.0004</v>
      </c>
      <c r="E7760" s="6">
        <f>C7760*sel_scale</f>
        <v/>
      </c>
      <c r="F7760" s="6">
        <f>IF(AND(B7760&gt;=10,B7760&lt;=14),sel_ev_daily*sel_dayshare/5,IF(OR(B7760&gt;=22,B7760&lt;=5),sel_ev_daily*(1-sel_dayshare)/8,0))</f>
        <v/>
      </c>
    </row>
    <row r="7761">
      <c r="A7761" s="6" t="inlineStr">
        <is>
          <t>2013-05-20</t>
        </is>
      </c>
      <c r="B7761" s="6" t="n">
        <v>7</v>
      </c>
      <c r="C7761" s="6" t="n">
        <v>0.98037</v>
      </c>
      <c r="D7761" s="6" t="n">
        <v>0.05132</v>
      </c>
      <c r="E7761" s="6">
        <f>C7761*sel_scale</f>
        <v/>
      </c>
      <c r="F7761" s="6">
        <f>IF(AND(B7761&gt;=10,B7761&lt;=14),sel_ev_daily*sel_dayshare/5,IF(OR(B7761&gt;=22,B7761&lt;=5),sel_ev_daily*(1-sel_dayshare)/8,0))</f>
        <v/>
      </c>
    </row>
    <row r="7762">
      <c r="A7762" s="6" t="inlineStr">
        <is>
          <t>2013-05-20</t>
        </is>
      </c>
      <c r="B7762" s="6" t="n">
        <v>8</v>
      </c>
      <c r="C7762" s="6" t="n">
        <v>0.7964599999999999</v>
      </c>
      <c r="D7762" s="6" t="n">
        <v>0.19786</v>
      </c>
      <c r="E7762" s="6">
        <f>C7762*sel_scale</f>
        <v/>
      </c>
      <c r="F7762" s="6">
        <f>IF(AND(B7762&gt;=10,B7762&lt;=14),sel_ev_daily*sel_dayshare/5,IF(OR(B7762&gt;=22,B7762&lt;=5),sel_ev_daily*(1-sel_dayshare)/8,0))</f>
        <v/>
      </c>
    </row>
    <row r="7763">
      <c r="A7763" s="6" t="inlineStr">
        <is>
          <t>2013-05-20</t>
        </is>
      </c>
      <c r="B7763" s="6" t="n">
        <v>9</v>
      </c>
      <c r="C7763" s="6" t="n">
        <v>0.66383</v>
      </c>
      <c r="D7763" s="6" t="n">
        <v>0.36854</v>
      </c>
      <c r="E7763" s="6">
        <f>C7763*sel_scale</f>
        <v/>
      </c>
      <c r="F7763" s="6">
        <f>IF(AND(B7763&gt;=10,B7763&lt;=14),sel_ev_daily*sel_dayshare/5,IF(OR(B7763&gt;=22,B7763&lt;=5),sel_ev_daily*(1-sel_dayshare)/8,0))</f>
        <v/>
      </c>
    </row>
    <row r="7764">
      <c r="A7764" s="6" t="inlineStr">
        <is>
          <t>2013-05-20</t>
        </is>
      </c>
      <c r="B7764" s="6" t="n">
        <v>10</v>
      </c>
      <c r="C7764" s="6" t="n">
        <v>0.6442</v>
      </c>
      <c r="D7764" s="6" t="n">
        <v>0.50463</v>
      </c>
      <c r="E7764" s="6">
        <f>C7764*sel_scale</f>
        <v/>
      </c>
      <c r="F7764" s="6">
        <f>IF(AND(B7764&gt;=10,B7764&lt;=14),sel_ev_daily*sel_dayshare/5,IF(OR(B7764&gt;=22,B7764&lt;=5),sel_ev_daily*(1-sel_dayshare)/8,0))</f>
        <v/>
      </c>
    </row>
    <row r="7765">
      <c r="A7765" s="6" t="inlineStr">
        <is>
          <t>2013-05-20</t>
        </is>
      </c>
      <c r="B7765" s="6" t="n">
        <v>11</v>
      </c>
      <c r="C7765" s="6" t="n">
        <v>0.57555</v>
      </c>
      <c r="D7765" s="6" t="n">
        <v>0.5674400000000001</v>
      </c>
      <c r="E7765" s="6">
        <f>C7765*sel_scale</f>
        <v/>
      </c>
      <c r="F7765" s="6">
        <f>IF(AND(B7765&gt;=10,B7765&lt;=14),sel_ev_daily*sel_dayshare/5,IF(OR(B7765&gt;=22,B7765&lt;=5),sel_ev_daily*(1-sel_dayshare)/8,0))</f>
        <v/>
      </c>
    </row>
    <row r="7766">
      <c r="A7766" s="6" t="inlineStr">
        <is>
          <t>2013-05-20</t>
        </is>
      </c>
      <c r="B7766" s="6" t="n">
        <v>12</v>
      </c>
      <c r="C7766" s="6" t="n">
        <v>0.5260899999999999</v>
      </c>
      <c r="D7766" s="6" t="n">
        <v>0.55818</v>
      </c>
      <c r="E7766" s="6">
        <f>C7766*sel_scale</f>
        <v/>
      </c>
      <c r="F7766" s="6">
        <f>IF(AND(B7766&gt;=10,B7766&lt;=14),sel_ev_daily*sel_dayshare/5,IF(OR(B7766&gt;=22,B7766&lt;=5),sel_ev_daily*(1-sel_dayshare)/8,0))</f>
        <v/>
      </c>
    </row>
    <row r="7767">
      <c r="A7767" s="6" t="inlineStr">
        <is>
          <t>2013-05-20</t>
        </is>
      </c>
      <c r="B7767" s="6" t="n">
        <v>13</v>
      </c>
      <c r="C7767" s="6" t="n">
        <v>0.52101</v>
      </c>
      <c r="D7767" s="6" t="n">
        <v>0.43978</v>
      </c>
      <c r="E7767" s="6">
        <f>C7767*sel_scale</f>
        <v/>
      </c>
      <c r="F7767" s="6">
        <f>IF(AND(B7767&gt;=10,B7767&lt;=14),sel_ev_daily*sel_dayshare/5,IF(OR(B7767&gt;=22,B7767&lt;=5),sel_ev_daily*(1-sel_dayshare)/8,0))</f>
        <v/>
      </c>
    </row>
    <row r="7768">
      <c r="A7768" s="6" t="inlineStr">
        <is>
          <t>2013-05-20</t>
        </is>
      </c>
      <c r="B7768" s="6" t="n">
        <v>14</v>
      </c>
      <c r="C7768" s="6" t="n">
        <v>0.49285</v>
      </c>
      <c r="D7768" s="6" t="n">
        <v>0.31955</v>
      </c>
      <c r="E7768" s="6">
        <f>C7768*sel_scale</f>
        <v/>
      </c>
      <c r="F7768" s="6">
        <f>IF(AND(B7768&gt;=10,B7768&lt;=14),sel_ev_daily*sel_dayshare/5,IF(OR(B7768&gt;=22,B7768&lt;=5),sel_ev_daily*(1-sel_dayshare)/8,0))</f>
        <v/>
      </c>
    </row>
    <row r="7769">
      <c r="A7769" s="6" t="inlineStr">
        <is>
          <t>2013-05-20</t>
        </is>
      </c>
      <c r="B7769" s="6" t="n">
        <v>15</v>
      </c>
      <c r="C7769" s="6" t="n">
        <v>0.50391</v>
      </c>
      <c r="D7769" s="6" t="n">
        <v>0.14108</v>
      </c>
      <c r="E7769" s="6">
        <f>C7769*sel_scale</f>
        <v/>
      </c>
      <c r="F7769" s="6">
        <f>IF(AND(B7769&gt;=10,B7769&lt;=14),sel_ev_daily*sel_dayshare/5,IF(OR(B7769&gt;=22,B7769&lt;=5),sel_ev_daily*(1-sel_dayshare)/8,0))</f>
        <v/>
      </c>
    </row>
    <row r="7770">
      <c r="A7770" s="6" t="inlineStr">
        <is>
          <t>2013-05-20</t>
        </is>
      </c>
      <c r="B7770" s="6" t="n">
        <v>16</v>
      </c>
      <c r="C7770" s="6" t="n">
        <v>0.73571</v>
      </c>
      <c r="D7770" s="6" t="n">
        <v>0.02109</v>
      </c>
      <c r="E7770" s="6">
        <f>C7770*sel_scale</f>
        <v/>
      </c>
      <c r="F7770" s="6">
        <f>IF(AND(B7770&gt;=10,B7770&lt;=14),sel_ev_daily*sel_dayshare/5,IF(OR(B7770&gt;=22,B7770&lt;=5),sel_ev_daily*(1-sel_dayshare)/8,0))</f>
        <v/>
      </c>
    </row>
    <row r="7771">
      <c r="A7771" s="6" t="inlineStr">
        <is>
          <t>2013-05-20</t>
        </is>
      </c>
      <c r="B7771" s="6" t="n">
        <v>17</v>
      </c>
      <c r="C7771" s="6" t="n">
        <v>1.23</v>
      </c>
      <c r="D7771" s="6" t="n">
        <v>8.000000000000001e-05</v>
      </c>
      <c r="E7771" s="6">
        <f>C7771*sel_scale</f>
        <v/>
      </c>
      <c r="F7771" s="6">
        <f>IF(AND(B7771&gt;=10,B7771&lt;=14),sel_ev_daily*sel_dayshare/5,IF(OR(B7771&gt;=22,B7771&lt;=5),sel_ev_daily*(1-sel_dayshare)/8,0))</f>
        <v/>
      </c>
    </row>
    <row r="7772">
      <c r="A7772" s="6" t="inlineStr">
        <is>
          <t>2013-05-20</t>
        </is>
      </c>
      <c r="B7772" s="6" t="n">
        <v>18</v>
      </c>
      <c r="C7772" s="6" t="n">
        <v>1.33699</v>
      </c>
      <c r="D7772" s="6" t="n">
        <v>8.000000000000001e-05</v>
      </c>
      <c r="E7772" s="6">
        <f>C7772*sel_scale</f>
        <v/>
      </c>
      <c r="F7772" s="6">
        <f>IF(AND(B7772&gt;=10,B7772&lt;=14),sel_ev_daily*sel_dayshare/5,IF(OR(B7772&gt;=22,B7772&lt;=5),sel_ev_daily*(1-sel_dayshare)/8,0))</f>
        <v/>
      </c>
    </row>
    <row r="7773">
      <c r="A7773" s="6" t="inlineStr">
        <is>
          <t>2013-05-20</t>
        </is>
      </c>
      <c r="B7773" s="6" t="n">
        <v>19</v>
      </c>
      <c r="C7773" s="6" t="n">
        <v>1.2717</v>
      </c>
      <c r="D7773" s="6" t="n">
        <v>6.999999999999999e-05</v>
      </c>
      <c r="E7773" s="6">
        <f>C7773*sel_scale</f>
        <v/>
      </c>
      <c r="F7773" s="6">
        <f>IF(AND(B7773&gt;=10,B7773&lt;=14),sel_ev_daily*sel_dayshare/5,IF(OR(B7773&gt;=22,B7773&lt;=5),sel_ev_daily*(1-sel_dayshare)/8,0))</f>
        <v/>
      </c>
    </row>
    <row r="7774">
      <c r="A7774" s="6" t="inlineStr">
        <is>
          <t>2013-05-20</t>
        </is>
      </c>
      <c r="B7774" s="6" t="n">
        <v>20</v>
      </c>
      <c r="C7774" s="6" t="n">
        <v>1.18916</v>
      </c>
      <c r="D7774" s="6" t="n">
        <v>0.00012</v>
      </c>
      <c r="E7774" s="6">
        <f>C7774*sel_scale</f>
        <v/>
      </c>
      <c r="F7774" s="6">
        <f>IF(AND(B7774&gt;=10,B7774&lt;=14),sel_ev_daily*sel_dayshare/5,IF(OR(B7774&gt;=22,B7774&lt;=5),sel_ev_daily*(1-sel_dayshare)/8,0))</f>
        <v/>
      </c>
    </row>
    <row r="7775">
      <c r="A7775" s="6" t="inlineStr">
        <is>
          <t>2013-05-20</t>
        </is>
      </c>
      <c r="B7775" s="6" t="n">
        <v>21</v>
      </c>
      <c r="C7775" s="6" t="n">
        <v>1.03128</v>
      </c>
      <c r="D7775" s="6" t="n">
        <v>0.0001</v>
      </c>
      <c r="E7775" s="6">
        <f>C7775*sel_scale</f>
        <v/>
      </c>
      <c r="F7775" s="6">
        <f>IF(AND(B7775&gt;=10,B7775&lt;=14),sel_ev_daily*sel_dayshare/5,IF(OR(B7775&gt;=22,B7775&lt;=5),sel_ev_daily*(1-sel_dayshare)/8,0))</f>
        <v/>
      </c>
    </row>
    <row r="7776">
      <c r="A7776" s="6" t="inlineStr">
        <is>
          <t>2013-05-20</t>
        </is>
      </c>
      <c r="B7776" s="6" t="n">
        <v>22</v>
      </c>
      <c r="C7776" s="6" t="n">
        <v>0.97611</v>
      </c>
      <c r="D7776" s="6" t="n">
        <v>4e-05</v>
      </c>
      <c r="E7776" s="6">
        <f>C7776*sel_scale</f>
        <v/>
      </c>
      <c r="F7776" s="6">
        <f>IF(AND(B7776&gt;=10,B7776&lt;=14),sel_ev_daily*sel_dayshare/5,IF(OR(B7776&gt;=22,B7776&lt;=5),sel_ev_daily*(1-sel_dayshare)/8,0))</f>
        <v/>
      </c>
    </row>
    <row r="7777">
      <c r="A7777" s="6" t="inlineStr">
        <is>
          <t>2013-05-20</t>
        </is>
      </c>
      <c r="B7777" s="6" t="n">
        <v>23</v>
      </c>
      <c r="C7777" s="6" t="n">
        <v>1.07755</v>
      </c>
      <c r="D7777" s="6" t="n">
        <v>0.0001</v>
      </c>
      <c r="E7777" s="6">
        <f>C7777*sel_scale</f>
        <v/>
      </c>
      <c r="F7777" s="6">
        <f>IF(AND(B7777&gt;=10,B7777&lt;=14),sel_ev_daily*sel_dayshare/5,IF(OR(B7777&gt;=22,B7777&lt;=5),sel_ev_daily*(1-sel_dayshare)/8,0))</f>
        <v/>
      </c>
    </row>
    <row r="7778">
      <c r="A7778" s="6" t="inlineStr">
        <is>
          <t>2013-05-21</t>
        </is>
      </c>
      <c r="B7778" s="6" t="n">
        <v>0</v>
      </c>
      <c r="C7778" s="6" t="n">
        <v>1.07908</v>
      </c>
      <c r="D7778" s="6" t="n">
        <v>9.000000000000001e-05</v>
      </c>
      <c r="E7778" s="6">
        <f>C7778*sel_scale</f>
        <v/>
      </c>
      <c r="F7778" s="6">
        <f>IF(AND(B7778&gt;=10,B7778&lt;=14),sel_ev_daily*sel_dayshare/5,IF(OR(B7778&gt;=22,B7778&lt;=5),sel_ev_daily*(1-sel_dayshare)/8,0))</f>
        <v/>
      </c>
    </row>
    <row r="7779">
      <c r="A7779" s="6" t="inlineStr">
        <is>
          <t>2013-05-21</t>
        </is>
      </c>
      <c r="B7779" s="6" t="n">
        <v>1</v>
      </c>
      <c r="C7779" s="6" t="n">
        <v>0.76907</v>
      </c>
      <c r="D7779" s="6" t="n">
        <v>8.000000000000001e-05</v>
      </c>
      <c r="E7779" s="6">
        <f>C7779*sel_scale</f>
        <v/>
      </c>
      <c r="F7779" s="6">
        <f>IF(AND(B7779&gt;=10,B7779&lt;=14),sel_ev_daily*sel_dayshare/5,IF(OR(B7779&gt;=22,B7779&lt;=5),sel_ev_daily*(1-sel_dayshare)/8,0))</f>
        <v/>
      </c>
    </row>
    <row r="7780">
      <c r="A7780" s="6" t="inlineStr">
        <is>
          <t>2013-05-21</t>
        </is>
      </c>
      <c r="B7780" s="6" t="n">
        <v>2</v>
      </c>
      <c r="C7780" s="6" t="n">
        <v>0.52152</v>
      </c>
      <c r="D7780" s="6" t="n">
        <v>9.000000000000001e-05</v>
      </c>
      <c r="E7780" s="6">
        <f>C7780*sel_scale</f>
        <v/>
      </c>
      <c r="F7780" s="6">
        <f>IF(AND(B7780&gt;=10,B7780&lt;=14),sel_ev_daily*sel_dayshare/5,IF(OR(B7780&gt;=22,B7780&lt;=5),sel_ev_daily*(1-sel_dayshare)/8,0))</f>
        <v/>
      </c>
    </row>
    <row r="7781">
      <c r="A7781" s="6" t="inlineStr">
        <is>
          <t>2013-05-21</t>
        </is>
      </c>
      <c r="B7781" s="6" t="n">
        <v>3</v>
      </c>
      <c r="C7781" s="6" t="n">
        <v>0.44569</v>
      </c>
      <c r="D7781" s="6" t="n">
        <v>0.00016</v>
      </c>
      <c r="E7781" s="6">
        <f>C7781*sel_scale</f>
        <v/>
      </c>
      <c r="F7781" s="6">
        <f>IF(AND(B7781&gt;=10,B7781&lt;=14),sel_ev_daily*sel_dayshare/5,IF(OR(B7781&gt;=22,B7781&lt;=5),sel_ev_daily*(1-sel_dayshare)/8,0))</f>
        <v/>
      </c>
    </row>
    <row r="7782">
      <c r="A7782" s="6" t="inlineStr">
        <is>
          <t>2013-05-21</t>
        </is>
      </c>
      <c r="B7782" s="6" t="n">
        <v>4</v>
      </c>
      <c r="C7782" s="6" t="n">
        <v>0.45218</v>
      </c>
      <c r="D7782" s="6" t="n">
        <v>1e-05</v>
      </c>
      <c r="E7782" s="6">
        <f>C7782*sel_scale</f>
        <v/>
      </c>
      <c r="F7782" s="6">
        <f>IF(AND(B7782&gt;=10,B7782&lt;=14),sel_ev_daily*sel_dayshare/5,IF(OR(B7782&gt;=22,B7782&lt;=5),sel_ev_daily*(1-sel_dayshare)/8,0))</f>
        <v/>
      </c>
    </row>
    <row r="7783">
      <c r="A7783" s="6" t="inlineStr">
        <is>
          <t>2013-05-21</t>
        </is>
      </c>
      <c r="B7783" s="6" t="n">
        <v>5</v>
      </c>
      <c r="C7783" s="6" t="n">
        <v>0.54781</v>
      </c>
      <c r="D7783" s="6" t="n">
        <v>5e-05</v>
      </c>
      <c r="E7783" s="6">
        <f>C7783*sel_scale</f>
        <v/>
      </c>
      <c r="F7783" s="6">
        <f>IF(AND(B7783&gt;=10,B7783&lt;=14),sel_ev_daily*sel_dayshare/5,IF(OR(B7783&gt;=22,B7783&lt;=5),sel_ev_daily*(1-sel_dayshare)/8,0))</f>
        <v/>
      </c>
    </row>
    <row r="7784">
      <c r="A7784" s="6" t="inlineStr">
        <is>
          <t>2013-05-21</t>
        </is>
      </c>
      <c r="B7784" s="6" t="n">
        <v>6</v>
      </c>
      <c r="C7784" s="6" t="n">
        <v>0.79838</v>
      </c>
      <c r="D7784" s="6" t="n">
        <v>0.0004</v>
      </c>
      <c r="E7784" s="6">
        <f>C7784*sel_scale</f>
        <v/>
      </c>
      <c r="F7784" s="6">
        <f>IF(AND(B7784&gt;=10,B7784&lt;=14),sel_ev_daily*sel_dayshare/5,IF(OR(B7784&gt;=22,B7784&lt;=5),sel_ev_daily*(1-sel_dayshare)/8,0))</f>
        <v/>
      </c>
    </row>
    <row r="7785">
      <c r="A7785" s="6" t="inlineStr">
        <is>
          <t>2013-05-21</t>
        </is>
      </c>
      <c r="B7785" s="6" t="n">
        <v>7</v>
      </c>
      <c r="C7785" s="6" t="n">
        <v>0.95555</v>
      </c>
      <c r="D7785" s="6" t="n">
        <v>0.05896</v>
      </c>
      <c r="E7785" s="6">
        <f>C7785*sel_scale</f>
        <v/>
      </c>
      <c r="F7785" s="6">
        <f>IF(AND(B7785&gt;=10,B7785&lt;=14),sel_ev_daily*sel_dayshare/5,IF(OR(B7785&gt;=22,B7785&lt;=5),sel_ev_daily*(1-sel_dayshare)/8,0))</f>
        <v/>
      </c>
    </row>
    <row r="7786">
      <c r="A7786" s="6" t="inlineStr">
        <is>
          <t>2013-05-21</t>
        </is>
      </c>
      <c r="B7786" s="6" t="n">
        <v>8</v>
      </c>
      <c r="C7786" s="6" t="n">
        <v>0.78267</v>
      </c>
      <c r="D7786" s="6" t="n">
        <v>0.21935</v>
      </c>
      <c r="E7786" s="6">
        <f>C7786*sel_scale</f>
        <v/>
      </c>
      <c r="F7786" s="6">
        <f>IF(AND(B7786&gt;=10,B7786&lt;=14),sel_ev_daily*sel_dayshare/5,IF(OR(B7786&gt;=22,B7786&lt;=5),sel_ev_daily*(1-sel_dayshare)/8,0))</f>
        <v/>
      </c>
    </row>
    <row r="7787">
      <c r="A7787" s="6" t="inlineStr">
        <is>
          <t>2013-05-21</t>
        </is>
      </c>
      <c r="B7787" s="6" t="n">
        <v>9</v>
      </c>
      <c r="C7787" s="6" t="n">
        <v>0.6321600000000001</v>
      </c>
      <c r="D7787" s="6" t="n">
        <v>0.35288</v>
      </c>
      <c r="E7787" s="6">
        <f>C7787*sel_scale</f>
        <v/>
      </c>
      <c r="F7787" s="6">
        <f>IF(AND(B7787&gt;=10,B7787&lt;=14),sel_ev_daily*sel_dayshare/5,IF(OR(B7787&gt;=22,B7787&lt;=5),sel_ev_daily*(1-sel_dayshare)/8,0))</f>
        <v/>
      </c>
    </row>
    <row r="7788">
      <c r="A7788" s="6" t="inlineStr">
        <is>
          <t>2013-05-21</t>
        </is>
      </c>
      <c r="B7788" s="6" t="n">
        <v>10</v>
      </c>
      <c r="C7788" s="6" t="n">
        <v>0.58428</v>
      </c>
      <c r="D7788" s="6" t="n">
        <v>0.4671</v>
      </c>
      <c r="E7788" s="6">
        <f>C7788*sel_scale</f>
        <v/>
      </c>
      <c r="F7788" s="6">
        <f>IF(AND(B7788&gt;=10,B7788&lt;=14),sel_ev_daily*sel_dayshare/5,IF(OR(B7788&gt;=22,B7788&lt;=5),sel_ev_daily*(1-sel_dayshare)/8,0))</f>
        <v/>
      </c>
    </row>
    <row r="7789">
      <c r="A7789" s="6" t="inlineStr">
        <is>
          <t>2013-05-21</t>
        </is>
      </c>
      <c r="B7789" s="6" t="n">
        <v>11</v>
      </c>
      <c r="C7789" s="6" t="n">
        <v>0.52705</v>
      </c>
      <c r="D7789" s="6" t="n">
        <v>0.51213</v>
      </c>
      <c r="E7789" s="6">
        <f>C7789*sel_scale</f>
        <v/>
      </c>
      <c r="F7789" s="6">
        <f>IF(AND(B7789&gt;=10,B7789&lt;=14),sel_ev_daily*sel_dayshare/5,IF(OR(B7789&gt;=22,B7789&lt;=5),sel_ev_daily*(1-sel_dayshare)/8,0))</f>
        <v/>
      </c>
    </row>
    <row r="7790">
      <c r="A7790" s="6" t="inlineStr">
        <is>
          <t>2013-05-21</t>
        </is>
      </c>
      <c r="B7790" s="6" t="n">
        <v>12</v>
      </c>
      <c r="C7790" s="6" t="n">
        <v>0.50623</v>
      </c>
      <c r="D7790" s="6" t="n">
        <v>0.5139899999999999</v>
      </c>
      <c r="E7790" s="6">
        <f>C7790*sel_scale</f>
        <v/>
      </c>
      <c r="F7790" s="6">
        <f>IF(AND(B7790&gt;=10,B7790&lt;=14),sel_ev_daily*sel_dayshare/5,IF(OR(B7790&gt;=22,B7790&lt;=5),sel_ev_daily*(1-sel_dayshare)/8,0))</f>
        <v/>
      </c>
    </row>
    <row r="7791">
      <c r="A7791" s="6" t="inlineStr">
        <is>
          <t>2013-05-21</t>
        </is>
      </c>
      <c r="B7791" s="6" t="n">
        <v>13</v>
      </c>
      <c r="C7791" s="6" t="n">
        <v>0.46309</v>
      </c>
      <c r="D7791" s="6" t="n">
        <v>0.32709</v>
      </c>
      <c r="E7791" s="6">
        <f>C7791*sel_scale</f>
        <v/>
      </c>
      <c r="F7791" s="6">
        <f>IF(AND(B7791&gt;=10,B7791&lt;=14),sel_ev_daily*sel_dayshare/5,IF(OR(B7791&gt;=22,B7791&lt;=5),sel_ev_daily*(1-sel_dayshare)/8,0))</f>
        <v/>
      </c>
    </row>
    <row r="7792">
      <c r="A7792" s="6" t="inlineStr">
        <is>
          <t>2013-05-21</t>
        </is>
      </c>
      <c r="B7792" s="6" t="n">
        <v>14</v>
      </c>
      <c r="C7792" s="6" t="n">
        <v>0.48661</v>
      </c>
      <c r="D7792" s="6" t="n">
        <v>0.25336</v>
      </c>
      <c r="E7792" s="6">
        <f>C7792*sel_scale</f>
        <v/>
      </c>
      <c r="F7792" s="6">
        <f>IF(AND(B7792&gt;=10,B7792&lt;=14),sel_ev_daily*sel_dayshare/5,IF(OR(B7792&gt;=22,B7792&lt;=5),sel_ev_daily*(1-sel_dayshare)/8,0))</f>
        <v/>
      </c>
    </row>
    <row r="7793">
      <c r="A7793" s="6" t="inlineStr">
        <is>
          <t>2013-05-21</t>
        </is>
      </c>
      <c r="B7793" s="6" t="n">
        <v>15</v>
      </c>
      <c r="C7793" s="6" t="n">
        <v>0.50534</v>
      </c>
      <c r="D7793" s="6" t="n">
        <v>0.13052</v>
      </c>
      <c r="E7793" s="6">
        <f>C7793*sel_scale</f>
        <v/>
      </c>
      <c r="F7793" s="6">
        <f>IF(AND(B7793&gt;=10,B7793&lt;=14),sel_ev_daily*sel_dayshare/5,IF(OR(B7793&gt;=22,B7793&lt;=5),sel_ev_daily*(1-sel_dayshare)/8,0))</f>
        <v/>
      </c>
    </row>
    <row r="7794">
      <c r="A7794" s="6" t="inlineStr">
        <is>
          <t>2013-05-21</t>
        </is>
      </c>
      <c r="B7794" s="6" t="n">
        <v>16</v>
      </c>
      <c r="C7794" s="6" t="n">
        <v>0.6327</v>
      </c>
      <c r="D7794" s="6" t="n">
        <v>0.01354</v>
      </c>
      <c r="E7794" s="6">
        <f>C7794*sel_scale</f>
        <v/>
      </c>
      <c r="F7794" s="6">
        <f>IF(AND(B7794&gt;=10,B7794&lt;=14),sel_ev_daily*sel_dayshare/5,IF(OR(B7794&gt;=22,B7794&lt;=5),sel_ev_daily*(1-sel_dayshare)/8,0))</f>
        <v/>
      </c>
    </row>
    <row r="7795">
      <c r="A7795" s="6" t="inlineStr">
        <is>
          <t>2013-05-21</t>
        </is>
      </c>
      <c r="B7795" s="6" t="n">
        <v>17</v>
      </c>
      <c r="C7795" s="6" t="n">
        <v>1.00068</v>
      </c>
      <c r="D7795" s="6" t="n">
        <v>9.000000000000001e-05</v>
      </c>
      <c r="E7795" s="6">
        <f>C7795*sel_scale</f>
        <v/>
      </c>
      <c r="F7795" s="6">
        <f>IF(AND(B7795&gt;=10,B7795&lt;=14),sel_ev_daily*sel_dayshare/5,IF(OR(B7795&gt;=22,B7795&lt;=5),sel_ev_daily*(1-sel_dayshare)/8,0))</f>
        <v/>
      </c>
    </row>
    <row r="7796">
      <c r="A7796" s="6" t="inlineStr">
        <is>
          <t>2013-05-21</t>
        </is>
      </c>
      <c r="B7796" s="6" t="n">
        <v>18</v>
      </c>
      <c r="C7796" s="6" t="n">
        <v>1.11593</v>
      </c>
      <c r="D7796" s="6" t="n">
        <v>8.000000000000001e-05</v>
      </c>
      <c r="E7796" s="6">
        <f>C7796*sel_scale</f>
        <v/>
      </c>
      <c r="F7796" s="6">
        <f>IF(AND(B7796&gt;=10,B7796&lt;=14),sel_ev_daily*sel_dayshare/5,IF(OR(B7796&gt;=22,B7796&lt;=5),sel_ev_daily*(1-sel_dayshare)/8,0))</f>
        <v/>
      </c>
    </row>
    <row r="7797">
      <c r="A7797" s="6" t="inlineStr">
        <is>
          <t>2013-05-21</t>
        </is>
      </c>
      <c r="B7797" s="6" t="n">
        <v>19</v>
      </c>
      <c r="C7797" s="6" t="n">
        <v>1.10984</v>
      </c>
      <c r="D7797" s="6" t="n">
        <v>8.000000000000001e-05</v>
      </c>
      <c r="E7797" s="6">
        <f>C7797*sel_scale</f>
        <v/>
      </c>
      <c r="F7797" s="6">
        <f>IF(AND(B7797&gt;=10,B7797&lt;=14),sel_ev_daily*sel_dayshare/5,IF(OR(B7797&gt;=22,B7797&lt;=5),sel_ev_daily*(1-sel_dayshare)/8,0))</f>
        <v/>
      </c>
    </row>
    <row r="7798">
      <c r="A7798" s="6" t="inlineStr">
        <is>
          <t>2013-05-21</t>
        </is>
      </c>
      <c r="B7798" s="6" t="n">
        <v>20</v>
      </c>
      <c r="C7798" s="6" t="n">
        <v>1.08255</v>
      </c>
      <c r="D7798" s="6" t="n">
        <v>0.00013</v>
      </c>
      <c r="E7798" s="6">
        <f>C7798*sel_scale</f>
        <v/>
      </c>
      <c r="F7798" s="6">
        <f>IF(AND(B7798&gt;=10,B7798&lt;=14),sel_ev_daily*sel_dayshare/5,IF(OR(B7798&gt;=22,B7798&lt;=5),sel_ev_daily*(1-sel_dayshare)/8,0))</f>
        <v/>
      </c>
    </row>
    <row r="7799">
      <c r="A7799" s="6" t="inlineStr">
        <is>
          <t>2013-05-21</t>
        </is>
      </c>
      <c r="B7799" s="6" t="n">
        <v>21</v>
      </c>
      <c r="C7799" s="6" t="n">
        <v>0.99434</v>
      </c>
      <c r="D7799" s="6" t="n">
        <v>5e-05</v>
      </c>
      <c r="E7799" s="6">
        <f>C7799*sel_scale</f>
        <v/>
      </c>
      <c r="F7799" s="6">
        <f>IF(AND(B7799&gt;=10,B7799&lt;=14),sel_ev_daily*sel_dayshare/5,IF(OR(B7799&gt;=22,B7799&lt;=5),sel_ev_daily*(1-sel_dayshare)/8,0))</f>
        <v/>
      </c>
    </row>
    <row r="7800">
      <c r="A7800" s="6" t="inlineStr">
        <is>
          <t>2013-05-21</t>
        </is>
      </c>
      <c r="B7800" s="6" t="n">
        <v>22</v>
      </c>
      <c r="C7800" s="6" t="n">
        <v>0.9942299999999999</v>
      </c>
      <c r="D7800" s="6" t="n">
        <v>9.000000000000001e-05</v>
      </c>
      <c r="E7800" s="6">
        <f>C7800*sel_scale</f>
        <v/>
      </c>
      <c r="F7800" s="6">
        <f>IF(AND(B7800&gt;=10,B7800&lt;=14),sel_ev_daily*sel_dayshare/5,IF(OR(B7800&gt;=22,B7800&lt;=5),sel_ev_daily*(1-sel_dayshare)/8,0))</f>
        <v/>
      </c>
    </row>
    <row r="7801">
      <c r="A7801" s="6" t="inlineStr">
        <is>
          <t>2013-05-21</t>
        </is>
      </c>
      <c r="B7801" s="6" t="n">
        <v>23</v>
      </c>
      <c r="C7801" s="6" t="n">
        <v>1.05227</v>
      </c>
      <c r="D7801" s="6" t="n">
        <v>4e-05</v>
      </c>
      <c r="E7801" s="6">
        <f>C7801*sel_scale</f>
        <v/>
      </c>
      <c r="F7801" s="6">
        <f>IF(AND(B7801&gt;=10,B7801&lt;=14),sel_ev_daily*sel_dayshare/5,IF(OR(B7801&gt;=22,B7801&lt;=5),sel_ev_daily*(1-sel_dayshare)/8,0))</f>
        <v/>
      </c>
    </row>
    <row r="7802">
      <c r="A7802" s="6" t="inlineStr">
        <is>
          <t>2013-05-22</t>
        </is>
      </c>
      <c r="B7802" s="6" t="n">
        <v>0</v>
      </c>
      <c r="C7802" s="6" t="n">
        <v>1.06722</v>
      </c>
      <c r="D7802" s="6" t="n">
        <v>6e-05</v>
      </c>
      <c r="E7802" s="6">
        <f>C7802*sel_scale</f>
        <v/>
      </c>
      <c r="F7802" s="6">
        <f>IF(AND(B7802&gt;=10,B7802&lt;=14),sel_ev_daily*sel_dayshare/5,IF(OR(B7802&gt;=22,B7802&lt;=5),sel_ev_daily*(1-sel_dayshare)/8,0))</f>
        <v/>
      </c>
    </row>
    <row r="7803">
      <c r="A7803" s="6" t="inlineStr">
        <is>
          <t>2013-05-22</t>
        </is>
      </c>
      <c r="B7803" s="6" t="n">
        <v>1</v>
      </c>
      <c r="C7803" s="6" t="n">
        <v>0.78312</v>
      </c>
      <c r="D7803" s="6" t="n">
        <v>6.999999999999999e-05</v>
      </c>
      <c r="E7803" s="6">
        <f>C7803*sel_scale</f>
        <v/>
      </c>
      <c r="F7803" s="6">
        <f>IF(AND(B7803&gt;=10,B7803&lt;=14),sel_ev_daily*sel_dayshare/5,IF(OR(B7803&gt;=22,B7803&lt;=5),sel_ev_daily*(1-sel_dayshare)/8,0))</f>
        <v/>
      </c>
    </row>
    <row r="7804">
      <c r="A7804" s="6" t="inlineStr">
        <is>
          <t>2013-05-22</t>
        </is>
      </c>
      <c r="B7804" s="6" t="n">
        <v>2</v>
      </c>
      <c r="C7804" s="6" t="n">
        <v>0.57231</v>
      </c>
      <c r="D7804" s="6" t="n">
        <v>4e-05</v>
      </c>
      <c r="E7804" s="6">
        <f>C7804*sel_scale</f>
        <v/>
      </c>
      <c r="F7804" s="6">
        <f>IF(AND(B7804&gt;=10,B7804&lt;=14),sel_ev_daily*sel_dayshare/5,IF(OR(B7804&gt;=22,B7804&lt;=5),sel_ev_daily*(1-sel_dayshare)/8,0))</f>
        <v/>
      </c>
    </row>
    <row r="7805">
      <c r="A7805" s="6" t="inlineStr">
        <is>
          <t>2013-05-22</t>
        </is>
      </c>
      <c r="B7805" s="6" t="n">
        <v>3</v>
      </c>
      <c r="C7805" s="6" t="n">
        <v>0.46238</v>
      </c>
      <c r="D7805" s="6" t="n">
        <v>6e-05</v>
      </c>
      <c r="E7805" s="6">
        <f>C7805*sel_scale</f>
        <v/>
      </c>
      <c r="F7805" s="6">
        <f>IF(AND(B7805&gt;=10,B7805&lt;=14),sel_ev_daily*sel_dayshare/5,IF(OR(B7805&gt;=22,B7805&lt;=5),sel_ev_daily*(1-sel_dayshare)/8,0))</f>
        <v/>
      </c>
    </row>
    <row r="7806">
      <c r="A7806" s="6" t="inlineStr">
        <is>
          <t>2013-05-22</t>
        </is>
      </c>
      <c r="B7806" s="6" t="n">
        <v>4</v>
      </c>
      <c r="C7806" s="6" t="n">
        <v>0.47266</v>
      </c>
      <c r="D7806" s="6" t="n">
        <v>2e-05</v>
      </c>
      <c r="E7806" s="6">
        <f>C7806*sel_scale</f>
        <v/>
      </c>
      <c r="F7806" s="6">
        <f>IF(AND(B7806&gt;=10,B7806&lt;=14),sel_ev_daily*sel_dayshare/5,IF(OR(B7806&gt;=22,B7806&lt;=5),sel_ev_daily*(1-sel_dayshare)/8,0))</f>
        <v/>
      </c>
    </row>
    <row r="7807">
      <c r="A7807" s="6" t="inlineStr">
        <is>
          <t>2013-05-22</t>
        </is>
      </c>
      <c r="B7807" s="6" t="n">
        <v>5</v>
      </c>
      <c r="C7807" s="6" t="n">
        <v>0.56814</v>
      </c>
      <c r="D7807" s="6" t="n">
        <v>6e-05</v>
      </c>
      <c r="E7807" s="6">
        <f>C7807*sel_scale</f>
        <v/>
      </c>
      <c r="F7807" s="6">
        <f>IF(AND(B7807&gt;=10,B7807&lt;=14),sel_ev_daily*sel_dayshare/5,IF(OR(B7807&gt;=22,B7807&lt;=5),sel_ev_daily*(1-sel_dayshare)/8,0))</f>
        <v/>
      </c>
    </row>
    <row r="7808">
      <c r="A7808" s="6" t="inlineStr">
        <is>
          <t>2013-05-22</t>
        </is>
      </c>
      <c r="B7808" s="6" t="n">
        <v>6</v>
      </c>
      <c r="C7808" s="6" t="n">
        <v>0.86053</v>
      </c>
      <c r="D7808" s="6" t="n">
        <v>0.00014</v>
      </c>
      <c r="E7808" s="6">
        <f>C7808*sel_scale</f>
        <v/>
      </c>
      <c r="F7808" s="6">
        <f>IF(AND(B7808&gt;=10,B7808&lt;=14),sel_ev_daily*sel_dayshare/5,IF(OR(B7808&gt;=22,B7808&lt;=5),sel_ev_daily*(1-sel_dayshare)/8,0))</f>
        <v/>
      </c>
    </row>
    <row r="7809">
      <c r="A7809" s="6" t="inlineStr">
        <is>
          <t>2013-05-22</t>
        </is>
      </c>
      <c r="B7809" s="6" t="n">
        <v>7</v>
      </c>
      <c r="C7809" s="6" t="n">
        <v>0.96627</v>
      </c>
      <c r="D7809" s="6" t="n">
        <v>0.01864</v>
      </c>
      <c r="E7809" s="6">
        <f>C7809*sel_scale</f>
        <v/>
      </c>
      <c r="F7809" s="6">
        <f>IF(AND(B7809&gt;=10,B7809&lt;=14),sel_ev_daily*sel_dayshare/5,IF(OR(B7809&gt;=22,B7809&lt;=5),sel_ev_daily*(1-sel_dayshare)/8,0))</f>
        <v/>
      </c>
    </row>
    <row r="7810">
      <c r="A7810" s="6" t="inlineStr">
        <is>
          <t>2013-05-22</t>
        </is>
      </c>
      <c r="B7810" s="6" t="n">
        <v>8</v>
      </c>
      <c r="C7810" s="6" t="n">
        <v>0.80189</v>
      </c>
      <c r="D7810" s="6" t="n">
        <v>0.10213</v>
      </c>
      <c r="E7810" s="6">
        <f>C7810*sel_scale</f>
        <v/>
      </c>
      <c r="F7810" s="6">
        <f>IF(AND(B7810&gt;=10,B7810&lt;=14),sel_ev_daily*sel_dayshare/5,IF(OR(B7810&gt;=22,B7810&lt;=5),sel_ev_daily*(1-sel_dayshare)/8,0))</f>
        <v/>
      </c>
    </row>
    <row r="7811">
      <c r="A7811" s="6" t="inlineStr">
        <is>
          <t>2013-05-22</t>
        </is>
      </c>
      <c r="B7811" s="6" t="n">
        <v>9</v>
      </c>
      <c r="C7811" s="6" t="n">
        <v>0.66382</v>
      </c>
      <c r="D7811" s="6" t="n">
        <v>0.22085</v>
      </c>
      <c r="E7811" s="6">
        <f>C7811*sel_scale</f>
        <v/>
      </c>
      <c r="F7811" s="6">
        <f>IF(AND(B7811&gt;=10,B7811&lt;=14),sel_ev_daily*sel_dayshare/5,IF(OR(B7811&gt;=22,B7811&lt;=5),sel_ev_daily*(1-sel_dayshare)/8,0))</f>
        <v/>
      </c>
    </row>
    <row r="7812">
      <c r="A7812" s="6" t="inlineStr">
        <is>
          <t>2013-05-22</t>
        </is>
      </c>
      <c r="B7812" s="6" t="n">
        <v>10</v>
      </c>
      <c r="C7812" s="6" t="n">
        <v>0.62804</v>
      </c>
      <c r="D7812" s="6" t="n">
        <v>0.22776</v>
      </c>
      <c r="E7812" s="6">
        <f>C7812*sel_scale</f>
        <v/>
      </c>
      <c r="F7812" s="6">
        <f>IF(AND(B7812&gt;=10,B7812&lt;=14),sel_ev_daily*sel_dayshare/5,IF(OR(B7812&gt;=22,B7812&lt;=5),sel_ev_daily*(1-sel_dayshare)/8,0))</f>
        <v/>
      </c>
    </row>
    <row r="7813">
      <c r="A7813" s="6" t="inlineStr">
        <is>
          <t>2013-05-22</t>
        </is>
      </c>
      <c r="B7813" s="6" t="n">
        <v>11</v>
      </c>
      <c r="C7813" s="6" t="n">
        <v>0.61431</v>
      </c>
      <c r="D7813" s="6" t="n">
        <v>0.16318</v>
      </c>
      <c r="E7813" s="6">
        <f>C7813*sel_scale</f>
        <v/>
      </c>
      <c r="F7813" s="6">
        <f>IF(AND(B7813&gt;=10,B7813&lt;=14),sel_ev_daily*sel_dayshare/5,IF(OR(B7813&gt;=22,B7813&lt;=5),sel_ev_daily*(1-sel_dayshare)/8,0))</f>
        <v/>
      </c>
    </row>
    <row r="7814">
      <c r="A7814" s="6" t="inlineStr">
        <is>
          <t>2013-05-22</t>
        </is>
      </c>
      <c r="B7814" s="6" t="n">
        <v>12</v>
      </c>
      <c r="C7814" s="6" t="n">
        <v>0.64067</v>
      </c>
      <c r="D7814" s="6" t="n">
        <v>0.12169</v>
      </c>
      <c r="E7814" s="6">
        <f>C7814*sel_scale</f>
        <v/>
      </c>
      <c r="F7814" s="6">
        <f>IF(AND(B7814&gt;=10,B7814&lt;=14),sel_ev_daily*sel_dayshare/5,IF(OR(B7814&gt;=22,B7814&lt;=5),sel_ev_daily*(1-sel_dayshare)/8,0))</f>
        <v/>
      </c>
    </row>
    <row r="7815">
      <c r="A7815" s="6" t="inlineStr">
        <is>
          <t>2013-05-22</t>
        </is>
      </c>
      <c r="B7815" s="6" t="n">
        <v>13</v>
      </c>
      <c r="C7815" s="6" t="n">
        <v>0.68779</v>
      </c>
      <c r="D7815" s="6" t="n">
        <v>0.07915999999999999</v>
      </c>
      <c r="E7815" s="6">
        <f>C7815*sel_scale</f>
        <v/>
      </c>
      <c r="F7815" s="6">
        <f>IF(AND(B7815&gt;=10,B7815&lt;=14),sel_ev_daily*sel_dayshare/5,IF(OR(B7815&gt;=22,B7815&lt;=5),sel_ev_daily*(1-sel_dayshare)/8,0))</f>
        <v/>
      </c>
    </row>
    <row r="7816">
      <c r="A7816" s="6" t="inlineStr">
        <is>
          <t>2013-05-22</t>
        </is>
      </c>
      <c r="B7816" s="6" t="n">
        <v>14</v>
      </c>
      <c r="C7816" s="6" t="n">
        <v>0.61252</v>
      </c>
      <c r="D7816" s="6" t="n">
        <v>0.0506</v>
      </c>
      <c r="E7816" s="6">
        <f>C7816*sel_scale</f>
        <v/>
      </c>
      <c r="F7816" s="6">
        <f>IF(AND(B7816&gt;=10,B7816&lt;=14),sel_ev_daily*sel_dayshare/5,IF(OR(B7816&gt;=22,B7816&lt;=5),sel_ev_daily*(1-sel_dayshare)/8,0))</f>
        <v/>
      </c>
    </row>
    <row r="7817">
      <c r="A7817" s="6" t="inlineStr">
        <is>
          <t>2013-05-22</t>
        </is>
      </c>
      <c r="B7817" s="6" t="n">
        <v>15</v>
      </c>
      <c r="C7817" s="6" t="n">
        <v>0.7445000000000001</v>
      </c>
      <c r="D7817" s="6" t="n">
        <v>0.01201</v>
      </c>
      <c r="E7817" s="6">
        <f>C7817*sel_scale</f>
        <v/>
      </c>
      <c r="F7817" s="6">
        <f>IF(AND(B7817&gt;=10,B7817&lt;=14),sel_ev_daily*sel_dayshare/5,IF(OR(B7817&gt;=22,B7817&lt;=5),sel_ev_daily*(1-sel_dayshare)/8,0))</f>
        <v/>
      </c>
    </row>
    <row r="7818">
      <c r="A7818" s="6" t="inlineStr">
        <is>
          <t>2013-05-22</t>
        </is>
      </c>
      <c r="B7818" s="6" t="n">
        <v>16</v>
      </c>
      <c r="C7818" s="6" t="n">
        <v>0.95113</v>
      </c>
      <c r="D7818" s="6" t="n">
        <v>0.00025</v>
      </c>
      <c r="E7818" s="6">
        <f>C7818*sel_scale</f>
        <v/>
      </c>
      <c r="F7818" s="6">
        <f>IF(AND(B7818&gt;=10,B7818&lt;=14),sel_ev_daily*sel_dayshare/5,IF(OR(B7818&gt;=22,B7818&lt;=5),sel_ev_daily*(1-sel_dayshare)/8,0))</f>
        <v/>
      </c>
    </row>
    <row r="7819">
      <c r="A7819" s="6" t="inlineStr">
        <is>
          <t>2013-05-22</t>
        </is>
      </c>
      <c r="B7819" s="6" t="n">
        <v>17</v>
      </c>
      <c r="C7819" s="6" t="n">
        <v>1.26537</v>
      </c>
      <c r="D7819" s="6" t="n">
        <v>0.0001</v>
      </c>
      <c r="E7819" s="6">
        <f>C7819*sel_scale</f>
        <v/>
      </c>
      <c r="F7819" s="6">
        <f>IF(AND(B7819&gt;=10,B7819&lt;=14),sel_ev_daily*sel_dayshare/5,IF(OR(B7819&gt;=22,B7819&lt;=5),sel_ev_daily*(1-sel_dayshare)/8,0))</f>
        <v/>
      </c>
    </row>
    <row r="7820">
      <c r="A7820" s="6" t="inlineStr">
        <is>
          <t>2013-05-22</t>
        </is>
      </c>
      <c r="B7820" s="6" t="n">
        <v>18</v>
      </c>
      <c r="C7820" s="6" t="n">
        <v>1.42082</v>
      </c>
      <c r="D7820" s="6" t="n">
        <v>0.00011</v>
      </c>
      <c r="E7820" s="6">
        <f>C7820*sel_scale</f>
        <v/>
      </c>
      <c r="F7820" s="6">
        <f>IF(AND(B7820&gt;=10,B7820&lt;=14),sel_ev_daily*sel_dayshare/5,IF(OR(B7820&gt;=22,B7820&lt;=5),sel_ev_daily*(1-sel_dayshare)/8,0))</f>
        <v/>
      </c>
    </row>
    <row r="7821">
      <c r="A7821" s="6" t="inlineStr">
        <is>
          <t>2013-05-22</t>
        </is>
      </c>
      <c r="B7821" s="6" t="n">
        <v>19</v>
      </c>
      <c r="C7821" s="6" t="n">
        <v>1.3067</v>
      </c>
      <c r="D7821" s="6" t="n">
        <v>6e-05</v>
      </c>
      <c r="E7821" s="6">
        <f>C7821*sel_scale</f>
        <v/>
      </c>
      <c r="F7821" s="6">
        <f>IF(AND(B7821&gt;=10,B7821&lt;=14),sel_ev_daily*sel_dayshare/5,IF(OR(B7821&gt;=22,B7821&lt;=5),sel_ev_daily*(1-sel_dayshare)/8,0))</f>
        <v/>
      </c>
    </row>
    <row r="7822">
      <c r="A7822" s="6" t="inlineStr">
        <is>
          <t>2013-05-22</t>
        </is>
      </c>
      <c r="B7822" s="6" t="n">
        <v>20</v>
      </c>
      <c r="C7822" s="6" t="n">
        <v>1.22141</v>
      </c>
      <c r="D7822" s="6" t="n">
        <v>8.000000000000001e-05</v>
      </c>
      <c r="E7822" s="6">
        <f>C7822*sel_scale</f>
        <v/>
      </c>
      <c r="F7822" s="6">
        <f>IF(AND(B7822&gt;=10,B7822&lt;=14),sel_ev_daily*sel_dayshare/5,IF(OR(B7822&gt;=22,B7822&lt;=5),sel_ev_daily*(1-sel_dayshare)/8,0))</f>
        <v/>
      </c>
    </row>
    <row r="7823">
      <c r="A7823" s="6" t="inlineStr">
        <is>
          <t>2013-05-22</t>
        </is>
      </c>
      <c r="B7823" s="6" t="n">
        <v>21</v>
      </c>
      <c r="C7823" s="6" t="n">
        <v>1.04826</v>
      </c>
      <c r="D7823" s="6" t="n">
        <v>5e-05</v>
      </c>
      <c r="E7823" s="6">
        <f>C7823*sel_scale</f>
        <v/>
      </c>
      <c r="F7823" s="6">
        <f>IF(AND(B7823&gt;=10,B7823&lt;=14),sel_ev_daily*sel_dayshare/5,IF(OR(B7823&gt;=22,B7823&lt;=5),sel_ev_daily*(1-sel_dayshare)/8,0))</f>
        <v/>
      </c>
    </row>
    <row r="7824">
      <c r="A7824" s="6" t="inlineStr">
        <is>
          <t>2013-05-22</t>
        </is>
      </c>
      <c r="B7824" s="6" t="n">
        <v>22</v>
      </c>
      <c r="C7824" s="6" t="n">
        <v>1.0027</v>
      </c>
      <c r="D7824" s="6" t="n">
        <v>8.000000000000001e-05</v>
      </c>
      <c r="E7824" s="6">
        <f>C7824*sel_scale</f>
        <v/>
      </c>
      <c r="F7824" s="6">
        <f>IF(AND(B7824&gt;=10,B7824&lt;=14),sel_ev_daily*sel_dayshare/5,IF(OR(B7824&gt;=22,B7824&lt;=5),sel_ev_daily*(1-sel_dayshare)/8,0))</f>
        <v/>
      </c>
    </row>
    <row r="7825">
      <c r="A7825" s="6" t="inlineStr">
        <is>
          <t>2013-05-22</t>
        </is>
      </c>
      <c r="B7825" s="6" t="n">
        <v>23</v>
      </c>
      <c r="C7825" s="6" t="n">
        <v>1.14633</v>
      </c>
      <c r="D7825" s="6" t="n">
        <v>4e-05</v>
      </c>
      <c r="E7825" s="6">
        <f>C7825*sel_scale</f>
        <v/>
      </c>
      <c r="F7825" s="6">
        <f>IF(AND(B7825&gt;=10,B7825&lt;=14),sel_ev_daily*sel_dayshare/5,IF(OR(B7825&gt;=22,B7825&lt;=5),sel_ev_daily*(1-sel_dayshare)/8,0))</f>
        <v/>
      </c>
    </row>
    <row r="7826">
      <c r="A7826" s="6" t="inlineStr">
        <is>
          <t>2013-05-23</t>
        </is>
      </c>
      <c r="B7826" s="6" t="n">
        <v>0</v>
      </c>
      <c r="C7826" s="6" t="n">
        <v>1.16401</v>
      </c>
      <c r="D7826" s="6" t="n">
        <v>6e-05</v>
      </c>
      <c r="E7826" s="6">
        <f>C7826*sel_scale</f>
        <v/>
      </c>
      <c r="F7826" s="6">
        <f>IF(AND(B7826&gt;=10,B7826&lt;=14),sel_ev_daily*sel_dayshare/5,IF(OR(B7826&gt;=22,B7826&lt;=5),sel_ev_daily*(1-sel_dayshare)/8,0))</f>
        <v/>
      </c>
    </row>
    <row r="7827">
      <c r="A7827" s="6" t="inlineStr">
        <is>
          <t>2013-05-23</t>
        </is>
      </c>
      <c r="B7827" s="6" t="n">
        <v>1</v>
      </c>
      <c r="C7827" s="6" t="n">
        <v>0.84778</v>
      </c>
      <c r="D7827" s="6" t="n">
        <v>9.000000000000001e-05</v>
      </c>
      <c r="E7827" s="6">
        <f>C7827*sel_scale</f>
        <v/>
      </c>
      <c r="F7827" s="6">
        <f>IF(AND(B7827&gt;=10,B7827&lt;=14),sel_ev_daily*sel_dayshare/5,IF(OR(B7827&gt;=22,B7827&lt;=5),sel_ev_daily*(1-sel_dayshare)/8,0))</f>
        <v/>
      </c>
    </row>
    <row r="7828">
      <c r="A7828" s="6" t="inlineStr">
        <is>
          <t>2013-05-23</t>
        </is>
      </c>
      <c r="B7828" s="6" t="n">
        <v>2</v>
      </c>
      <c r="C7828" s="6" t="n">
        <v>0.58013</v>
      </c>
      <c r="D7828" s="6" t="n">
        <v>6e-05</v>
      </c>
      <c r="E7828" s="6">
        <f>C7828*sel_scale</f>
        <v/>
      </c>
      <c r="F7828" s="6">
        <f>IF(AND(B7828&gt;=10,B7828&lt;=14),sel_ev_daily*sel_dayshare/5,IF(OR(B7828&gt;=22,B7828&lt;=5),sel_ev_daily*(1-sel_dayshare)/8,0))</f>
        <v/>
      </c>
    </row>
    <row r="7829">
      <c r="A7829" s="6" t="inlineStr">
        <is>
          <t>2013-05-23</t>
        </is>
      </c>
      <c r="B7829" s="6" t="n">
        <v>3</v>
      </c>
      <c r="C7829" s="6" t="n">
        <v>0.49002</v>
      </c>
      <c r="D7829" s="6" t="n">
        <v>5e-05</v>
      </c>
      <c r="E7829" s="6">
        <f>C7829*sel_scale</f>
        <v/>
      </c>
      <c r="F7829" s="6">
        <f>IF(AND(B7829&gt;=10,B7829&lt;=14),sel_ev_daily*sel_dayshare/5,IF(OR(B7829&gt;=22,B7829&lt;=5),sel_ev_daily*(1-sel_dayshare)/8,0))</f>
        <v/>
      </c>
    </row>
    <row r="7830">
      <c r="A7830" s="6" t="inlineStr">
        <is>
          <t>2013-05-23</t>
        </is>
      </c>
      <c r="B7830" s="6" t="n">
        <v>4</v>
      </c>
      <c r="C7830" s="6" t="n">
        <v>0.46064</v>
      </c>
      <c r="D7830" s="6" t="n">
        <v>0.00013</v>
      </c>
      <c r="E7830" s="6">
        <f>C7830*sel_scale</f>
        <v/>
      </c>
      <c r="F7830" s="6">
        <f>IF(AND(B7830&gt;=10,B7830&lt;=14),sel_ev_daily*sel_dayshare/5,IF(OR(B7830&gt;=22,B7830&lt;=5),sel_ev_daily*(1-sel_dayshare)/8,0))</f>
        <v/>
      </c>
    </row>
    <row r="7831">
      <c r="A7831" s="6" t="inlineStr">
        <is>
          <t>2013-05-23</t>
        </is>
      </c>
      <c r="B7831" s="6" t="n">
        <v>5</v>
      </c>
      <c r="C7831" s="6" t="n">
        <v>0.55009</v>
      </c>
      <c r="D7831" s="6" t="n">
        <v>4e-05</v>
      </c>
      <c r="E7831" s="6">
        <f>C7831*sel_scale</f>
        <v/>
      </c>
      <c r="F7831" s="6">
        <f>IF(AND(B7831&gt;=10,B7831&lt;=14),sel_ev_daily*sel_dayshare/5,IF(OR(B7831&gt;=22,B7831&lt;=5),sel_ev_daily*(1-sel_dayshare)/8,0))</f>
        <v/>
      </c>
    </row>
    <row r="7832">
      <c r="A7832" s="6" t="inlineStr">
        <is>
          <t>2013-05-23</t>
        </is>
      </c>
      <c r="B7832" s="6" t="n">
        <v>6</v>
      </c>
      <c r="C7832" s="6" t="n">
        <v>0.85183</v>
      </c>
      <c r="D7832" s="6" t="n">
        <v>0.0001</v>
      </c>
      <c r="E7832" s="6">
        <f>C7832*sel_scale</f>
        <v/>
      </c>
      <c r="F7832" s="6">
        <f>IF(AND(B7832&gt;=10,B7832&lt;=14),sel_ev_daily*sel_dayshare/5,IF(OR(B7832&gt;=22,B7832&lt;=5),sel_ev_daily*(1-sel_dayshare)/8,0))</f>
        <v/>
      </c>
    </row>
    <row r="7833">
      <c r="A7833" s="6" t="inlineStr">
        <is>
          <t>2013-05-23</t>
        </is>
      </c>
      <c r="B7833" s="6" t="n">
        <v>7</v>
      </c>
      <c r="C7833" s="6" t="n">
        <v>0.959</v>
      </c>
      <c r="D7833" s="6" t="n">
        <v>0.00864</v>
      </c>
      <c r="E7833" s="6">
        <f>C7833*sel_scale</f>
        <v/>
      </c>
      <c r="F7833" s="6">
        <f>IF(AND(B7833&gt;=10,B7833&lt;=14),sel_ev_daily*sel_dayshare/5,IF(OR(B7833&gt;=22,B7833&lt;=5),sel_ev_daily*(1-sel_dayshare)/8,0))</f>
        <v/>
      </c>
    </row>
    <row r="7834">
      <c r="A7834" s="6" t="inlineStr">
        <is>
          <t>2013-05-23</t>
        </is>
      </c>
      <c r="B7834" s="6" t="n">
        <v>8</v>
      </c>
      <c r="C7834" s="6" t="n">
        <v>0.88491</v>
      </c>
      <c r="D7834" s="6" t="n">
        <v>0.05785</v>
      </c>
      <c r="E7834" s="6">
        <f>C7834*sel_scale</f>
        <v/>
      </c>
      <c r="F7834" s="6">
        <f>IF(AND(B7834&gt;=10,B7834&lt;=14),sel_ev_daily*sel_dayshare/5,IF(OR(B7834&gt;=22,B7834&lt;=5),sel_ev_daily*(1-sel_dayshare)/8,0))</f>
        <v/>
      </c>
    </row>
    <row r="7835">
      <c r="A7835" s="6" t="inlineStr">
        <is>
          <t>2013-05-23</t>
        </is>
      </c>
      <c r="B7835" s="6" t="n">
        <v>9</v>
      </c>
      <c r="C7835" s="6" t="n">
        <v>0.7486</v>
      </c>
      <c r="D7835" s="6" t="n">
        <v>0.10079</v>
      </c>
      <c r="E7835" s="6">
        <f>C7835*sel_scale</f>
        <v/>
      </c>
      <c r="F7835" s="6">
        <f>IF(AND(B7835&gt;=10,B7835&lt;=14),sel_ev_daily*sel_dayshare/5,IF(OR(B7835&gt;=22,B7835&lt;=5),sel_ev_daily*(1-sel_dayshare)/8,0))</f>
        <v/>
      </c>
    </row>
    <row r="7836">
      <c r="A7836" s="6" t="inlineStr">
        <is>
          <t>2013-05-23</t>
        </is>
      </c>
      <c r="B7836" s="6" t="n">
        <v>10</v>
      </c>
      <c r="C7836" s="6" t="n">
        <v>0.71975</v>
      </c>
      <c r="D7836" s="6" t="n">
        <v>0.12961</v>
      </c>
      <c r="E7836" s="6">
        <f>C7836*sel_scale</f>
        <v/>
      </c>
      <c r="F7836" s="6">
        <f>IF(AND(B7836&gt;=10,B7836&lt;=14),sel_ev_daily*sel_dayshare/5,IF(OR(B7836&gt;=22,B7836&lt;=5),sel_ev_daily*(1-sel_dayshare)/8,0))</f>
        <v/>
      </c>
    </row>
    <row r="7837">
      <c r="A7837" s="6" t="inlineStr">
        <is>
          <t>2013-05-23</t>
        </is>
      </c>
      <c r="B7837" s="6" t="n">
        <v>11</v>
      </c>
      <c r="C7837" s="6" t="n">
        <v>0.69093</v>
      </c>
      <c r="D7837" s="6" t="n">
        <v>0.18049</v>
      </c>
      <c r="E7837" s="6">
        <f>C7837*sel_scale</f>
        <v/>
      </c>
      <c r="F7837" s="6">
        <f>IF(AND(B7837&gt;=10,B7837&lt;=14),sel_ev_daily*sel_dayshare/5,IF(OR(B7837&gt;=22,B7837&lt;=5),sel_ev_daily*(1-sel_dayshare)/8,0))</f>
        <v/>
      </c>
    </row>
    <row r="7838">
      <c r="A7838" s="6" t="inlineStr">
        <is>
          <t>2013-05-23</t>
        </is>
      </c>
      <c r="B7838" s="6" t="n">
        <v>12</v>
      </c>
      <c r="C7838" s="6" t="n">
        <v>0.69906</v>
      </c>
      <c r="D7838" s="6" t="n">
        <v>0.11626</v>
      </c>
      <c r="E7838" s="6">
        <f>C7838*sel_scale</f>
        <v/>
      </c>
      <c r="F7838" s="6">
        <f>IF(AND(B7838&gt;=10,B7838&lt;=14),sel_ev_daily*sel_dayshare/5,IF(OR(B7838&gt;=22,B7838&lt;=5),sel_ev_daily*(1-sel_dayshare)/8,0))</f>
        <v/>
      </c>
    </row>
    <row r="7839">
      <c r="A7839" s="6" t="inlineStr">
        <is>
          <t>2013-05-23</t>
        </is>
      </c>
      <c r="B7839" s="6" t="n">
        <v>13</v>
      </c>
      <c r="C7839" s="6" t="n">
        <v>0.74189</v>
      </c>
      <c r="D7839" s="6" t="n">
        <v>0.09718</v>
      </c>
      <c r="E7839" s="6">
        <f>C7839*sel_scale</f>
        <v/>
      </c>
      <c r="F7839" s="6">
        <f>IF(AND(B7839&gt;=10,B7839&lt;=14),sel_ev_daily*sel_dayshare/5,IF(OR(B7839&gt;=22,B7839&lt;=5),sel_ev_daily*(1-sel_dayshare)/8,0))</f>
        <v/>
      </c>
    </row>
    <row r="7840">
      <c r="A7840" s="6" t="inlineStr">
        <is>
          <t>2013-05-23</t>
        </is>
      </c>
      <c r="B7840" s="6" t="n">
        <v>14</v>
      </c>
      <c r="C7840" s="6" t="n">
        <v>0.73131</v>
      </c>
      <c r="D7840" s="6" t="n">
        <v>0.08823</v>
      </c>
      <c r="E7840" s="6">
        <f>C7840*sel_scale</f>
        <v/>
      </c>
      <c r="F7840" s="6">
        <f>IF(AND(B7840&gt;=10,B7840&lt;=14),sel_ev_daily*sel_dayshare/5,IF(OR(B7840&gt;=22,B7840&lt;=5),sel_ev_daily*(1-sel_dayshare)/8,0))</f>
        <v/>
      </c>
    </row>
    <row r="7841">
      <c r="A7841" s="6" t="inlineStr">
        <is>
          <t>2013-05-23</t>
        </is>
      </c>
      <c r="B7841" s="6" t="n">
        <v>15</v>
      </c>
      <c r="C7841" s="6" t="n">
        <v>0.76237</v>
      </c>
      <c r="D7841" s="6" t="n">
        <v>0.04272</v>
      </c>
      <c r="E7841" s="6">
        <f>C7841*sel_scale</f>
        <v/>
      </c>
      <c r="F7841" s="6">
        <f>IF(AND(B7841&gt;=10,B7841&lt;=14),sel_ev_daily*sel_dayshare/5,IF(OR(B7841&gt;=22,B7841&lt;=5),sel_ev_daily*(1-sel_dayshare)/8,0))</f>
        <v/>
      </c>
    </row>
    <row r="7842">
      <c r="A7842" s="6" t="inlineStr">
        <is>
          <t>2013-05-23</t>
        </is>
      </c>
      <c r="B7842" s="6" t="n">
        <v>16</v>
      </c>
      <c r="C7842" s="6" t="n">
        <v>1.01082</v>
      </c>
      <c r="D7842" s="6" t="n">
        <v>0.00223</v>
      </c>
      <c r="E7842" s="6">
        <f>C7842*sel_scale</f>
        <v/>
      </c>
      <c r="F7842" s="6">
        <f>IF(AND(B7842&gt;=10,B7842&lt;=14),sel_ev_daily*sel_dayshare/5,IF(OR(B7842&gt;=22,B7842&lt;=5),sel_ev_daily*(1-sel_dayshare)/8,0))</f>
        <v/>
      </c>
    </row>
    <row r="7843">
      <c r="A7843" s="6" t="inlineStr">
        <is>
          <t>2013-05-23</t>
        </is>
      </c>
      <c r="B7843" s="6" t="n">
        <v>17</v>
      </c>
      <c r="C7843" s="6" t="n">
        <v>1.29318</v>
      </c>
      <c r="D7843" s="6" t="n">
        <v>8.000000000000001e-05</v>
      </c>
      <c r="E7843" s="6">
        <f>C7843*sel_scale</f>
        <v/>
      </c>
      <c r="F7843" s="6">
        <f>IF(AND(B7843&gt;=10,B7843&lt;=14),sel_ev_daily*sel_dayshare/5,IF(OR(B7843&gt;=22,B7843&lt;=5),sel_ev_daily*(1-sel_dayshare)/8,0))</f>
        <v/>
      </c>
    </row>
    <row r="7844">
      <c r="A7844" s="6" t="inlineStr">
        <is>
          <t>2013-05-23</t>
        </is>
      </c>
      <c r="B7844" s="6" t="n">
        <v>18</v>
      </c>
      <c r="C7844" s="6" t="n">
        <v>1.27708</v>
      </c>
      <c r="D7844" s="6" t="n">
        <v>4e-05</v>
      </c>
      <c r="E7844" s="6">
        <f>C7844*sel_scale</f>
        <v/>
      </c>
      <c r="F7844" s="6">
        <f>IF(AND(B7844&gt;=10,B7844&lt;=14),sel_ev_daily*sel_dayshare/5,IF(OR(B7844&gt;=22,B7844&lt;=5),sel_ev_daily*(1-sel_dayshare)/8,0))</f>
        <v/>
      </c>
    </row>
    <row r="7845">
      <c r="A7845" s="6" t="inlineStr">
        <is>
          <t>2013-05-23</t>
        </is>
      </c>
      <c r="B7845" s="6" t="n">
        <v>19</v>
      </c>
      <c r="C7845" s="6" t="n">
        <v>1.1957</v>
      </c>
      <c r="D7845" s="6" t="n">
        <v>0.00011</v>
      </c>
      <c r="E7845" s="6">
        <f>C7845*sel_scale</f>
        <v/>
      </c>
      <c r="F7845" s="6">
        <f>IF(AND(B7845&gt;=10,B7845&lt;=14),sel_ev_daily*sel_dayshare/5,IF(OR(B7845&gt;=22,B7845&lt;=5),sel_ev_daily*(1-sel_dayshare)/8,0))</f>
        <v/>
      </c>
    </row>
    <row r="7846">
      <c r="A7846" s="6" t="inlineStr">
        <is>
          <t>2013-05-23</t>
        </is>
      </c>
      <c r="B7846" s="6" t="n">
        <v>20</v>
      </c>
      <c r="C7846" s="6" t="n">
        <v>1.13752</v>
      </c>
      <c r="D7846" s="6" t="n">
        <v>8.000000000000001e-05</v>
      </c>
      <c r="E7846" s="6">
        <f>C7846*sel_scale</f>
        <v/>
      </c>
      <c r="F7846" s="6">
        <f>IF(AND(B7846&gt;=10,B7846&lt;=14),sel_ev_daily*sel_dayshare/5,IF(OR(B7846&gt;=22,B7846&lt;=5),sel_ev_daily*(1-sel_dayshare)/8,0))</f>
        <v/>
      </c>
    </row>
    <row r="7847">
      <c r="A7847" s="6" t="inlineStr">
        <is>
          <t>2013-05-23</t>
        </is>
      </c>
      <c r="B7847" s="6" t="n">
        <v>21</v>
      </c>
      <c r="C7847" s="6" t="n">
        <v>1.06423</v>
      </c>
      <c r="D7847" s="6" t="n">
        <v>0.00013</v>
      </c>
      <c r="E7847" s="6">
        <f>C7847*sel_scale</f>
        <v/>
      </c>
      <c r="F7847" s="6">
        <f>IF(AND(B7847&gt;=10,B7847&lt;=14),sel_ev_daily*sel_dayshare/5,IF(OR(B7847&gt;=22,B7847&lt;=5),sel_ev_daily*(1-sel_dayshare)/8,0))</f>
        <v/>
      </c>
    </row>
    <row r="7848">
      <c r="A7848" s="6" t="inlineStr">
        <is>
          <t>2013-05-23</t>
        </is>
      </c>
      <c r="B7848" s="6" t="n">
        <v>22</v>
      </c>
      <c r="C7848" s="6" t="n">
        <v>0.96516</v>
      </c>
      <c r="D7848" s="6" t="n">
        <v>6.999999999999999e-05</v>
      </c>
      <c r="E7848" s="6">
        <f>C7848*sel_scale</f>
        <v/>
      </c>
      <c r="F7848" s="6">
        <f>IF(AND(B7848&gt;=10,B7848&lt;=14),sel_ev_daily*sel_dayshare/5,IF(OR(B7848&gt;=22,B7848&lt;=5),sel_ev_daily*(1-sel_dayshare)/8,0))</f>
        <v/>
      </c>
    </row>
    <row r="7849">
      <c r="A7849" s="6" t="inlineStr">
        <is>
          <t>2013-05-23</t>
        </is>
      </c>
      <c r="B7849" s="6" t="n">
        <v>23</v>
      </c>
      <c r="C7849" s="6" t="n">
        <v>1.08892</v>
      </c>
      <c r="D7849" s="6" t="n">
        <v>8.000000000000001e-05</v>
      </c>
      <c r="E7849" s="6">
        <f>C7849*sel_scale</f>
        <v/>
      </c>
      <c r="F7849" s="6">
        <f>IF(AND(B7849&gt;=10,B7849&lt;=14),sel_ev_daily*sel_dayshare/5,IF(OR(B7849&gt;=22,B7849&lt;=5),sel_ev_daily*(1-sel_dayshare)/8,0))</f>
        <v/>
      </c>
    </row>
    <row r="7850">
      <c r="A7850" s="6" t="inlineStr">
        <is>
          <t>2013-05-24</t>
        </is>
      </c>
      <c r="B7850" s="6" t="n">
        <v>0</v>
      </c>
      <c r="C7850" s="6" t="n">
        <v>1.2387</v>
      </c>
      <c r="D7850" s="6" t="n">
        <v>5e-05</v>
      </c>
      <c r="E7850" s="6">
        <f>C7850*sel_scale</f>
        <v/>
      </c>
      <c r="F7850" s="6">
        <f>IF(AND(B7850&gt;=10,B7850&lt;=14),sel_ev_daily*sel_dayshare/5,IF(OR(B7850&gt;=22,B7850&lt;=5),sel_ev_daily*(1-sel_dayshare)/8,0))</f>
        <v/>
      </c>
    </row>
    <row r="7851">
      <c r="A7851" s="6" t="inlineStr">
        <is>
          <t>2013-05-24</t>
        </is>
      </c>
      <c r="B7851" s="6" t="n">
        <v>1</v>
      </c>
      <c r="C7851" s="6" t="n">
        <v>0.89989</v>
      </c>
      <c r="D7851" s="6" t="n">
        <v>0.0001</v>
      </c>
      <c r="E7851" s="6">
        <f>C7851*sel_scale</f>
        <v/>
      </c>
      <c r="F7851" s="6">
        <f>IF(AND(B7851&gt;=10,B7851&lt;=14),sel_ev_daily*sel_dayshare/5,IF(OR(B7851&gt;=22,B7851&lt;=5),sel_ev_daily*(1-sel_dayshare)/8,0))</f>
        <v/>
      </c>
    </row>
    <row r="7852">
      <c r="A7852" s="6" t="inlineStr">
        <is>
          <t>2013-05-24</t>
        </is>
      </c>
      <c r="B7852" s="6" t="n">
        <v>2</v>
      </c>
      <c r="C7852" s="6" t="n">
        <v>0.6365</v>
      </c>
      <c r="D7852" s="6" t="n">
        <v>5e-05</v>
      </c>
      <c r="E7852" s="6">
        <f>C7852*sel_scale</f>
        <v/>
      </c>
      <c r="F7852" s="6">
        <f>IF(AND(B7852&gt;=10,B7852&lt;=14),sel_ev_daily*sel_dayshare/5,IF(OR(B7852&gt;=22,B7852&lt;=5),sel_ev_daily*(1-sel_dayshare)/8,0))</f>
        <v/>
      </c>
    </row>
    <row r="7853">
      <c r="A7853" s="6" t="inlineStr">
        <is>
          <t>2013-05-24</t>
        </is>
      </c>
      <c r="B7853" s="6" t="n">
        <v>3</v>
      </c>
      <c r="C7853" s="6" t="n">
        <v>0.50083</v>
      </c>
      <c r="D7853" s="6" t="n">
        <v>9.000000000000001e-05</v>
      </c>
      <c r="E7853" s="6">
        <f>C7853*sel_scale</f>
        <v/>
      </c>
      <c r="F7853" s="6">
        <f>IF(AND(B7853&gt;=10,B7853&lt;=14),sel_ev_daily*sel_dayshare/5,IF(OR(B7853&gt;=22,B7853&lt;=5),sel_ev_daily*(1-sel_dayshare)/8,0))</f>
        <v/>
      </c>
    </row>
    <row r="7854">
      <c r="A7854" s="6" t="inlineStr">
        <is>
          <t>2013-05-24</t>
        </is>
      </c>
      <c r="B7854" s="6" t="n">
        <v>4</v>
      </c>
      <c r="C7854" s="6" t="n">
        <v>0.45461</v>
      </c>
      <c r="D7854" s="6" t="n">
        <v>4e-05</v>
      </c>
      <c r="E7854" s="6">
        <f>C7854*sel_scale</f>
        <v/>
      </c>
      <c r="F7854" s="6">
        <f>IF(AND(B7854&gt;=10,B7854&lt;=14),sel_ev_daily*sel_dayshare/5,IF(OR(B7854&gt;=22,B7854&lt;=5),sel_ev_daily*(1-sel_dayshare)/8,0))</f>
        <v/>
      </c>
    </row>
    <row r="7855">
      <c r="A7855" s="6" t="inlineStr">
        <is>
          <t>2013-05-24</t>
        </is>
      </c>
      <c r="B7855" s="6" t="n">
        <v>5</v>
      </c>
      <c r="C7855" s="6" t="n">
        <v>0.53645</v>
      </c>
      <c r="D7855" s="6" t="n">
        <v>5e-05</v>
      </c>
      <c r="E7855" s="6">
        <f>C7855*sel_scale</f>
        <v/>
      </c>
      <c r="F7855" s="6">
        <f>IF(AND(B7855&gt;=10,B7855&lt;=14),sel_ev_daily*sel_dayshare/5,IF(OR(B7855&gt;=22,B7855&lt;=5),sel_ev_daily*(1-sel_dayshare)/8,0))</f>
        <v/>
      </c>
    </row>
    <row r="7856">
      <c r="A7856" s="6" t="inlineStr">
        <is>
          <t>2013-05-24</t>
        </is>
      </c>
      <c r="B7856" s="6" t="n">
        <v>6</v>
      </c>
      <c r="C7856" s="6" t="n">
        <v>0.79653</v>
      </c>
      <c r="D7856" s="6" t="n">
        <v>0.00012</v>
      </c>
      <c r="E7856" s="6">
        <f>C7856*sel_scale</f>
        <v/>
      </c>
      <c r="F7856" s="6">
        <f>IF(AND(B7856&gt;=10,B7856&lt;=14),sel_ev_daily*sel_dayshare/5,IF(OR(B7856&gt;=22,B7856&lt;=5),sel_ev_daily*(1-sel_dayshare)/8,0))</f>
        <v/>
      </c>
    </row>
    <row r="7857">
      <c r="A7857" s="6" t="inlineStr">
        <is>
          <t>2013-05-24</t>
        </is>
      </c>
      <c r="B7857" s="6" t="n">
        <v>7</v>
      </c>
      <c r="C7857" s="6" t="n">
        <v>0.91821</v>
      </c>
      <c r="D7857" s="6" t="n">
        <v>0.01926</v>
      </c>
      <c r="E7857" s="6">
        <f>C7857*sel_scale</f>
        <v/>
      </c>
      <c r="F7857" s="6">
        <f>IF(AND(B7857&gt;=10,B7857&lt;=14),sel_ev_daily*sel_dayshare/5,IF(OR(B7857&gt;=22,B7857&lt;=5),sel_ev_daily*(1-sel_dayshare)/8,0))</f>
        <v/>
      </c>
    </row>
    <row r="7858">
      <c r="A7858" s="6" t="inlineStr">
        <is>
          <t>2013-05-24</t>
        </is>
      </c>
      <c r="B7858" s="6" t="n">
        <v>8</v>
      </c>
      <c r="C7858" s="6" t="n">
        <v>0.84606</v>
      </c>
      <c r="D7858" s="6" t="n">
        <v>0.13848</v>
      </c>
      <c r="E7858" s="6">
        <f>C7858*sel_scale</f>
        <v/>
      </c>
      <c r="F7858" s="6">
        <f>IF(AND(B7858&gt;=10,B7858&lt;=14),sel_ev_daily*sel_dayshare/5,IF(OR(B7858&gt;=22,B7858&lt;=5),sel_ev_daily*(1-sel_dayshare)/8,0))</f>
        <v/>
      </c>
    </row>
    <row r="7859">
      <c r="A7859" s="6" t="inlineStr">
        <is>
          <t>2013-05-24</t>
        </is>
      </c>
      <c r="B7859" s="6" t="n">
        <v>9</v>
      </c>
      <c r="C7859" s="6" t="n">
        <v>0.72271</v>
      </c>
      <c r="D7859" s="6" t="n">
        <v>0.29535</v>
      </c>
      <c r="E7859" s="6">
        <f>C7859*sel_scale</f>
        <v/>
      </c>
      <c r="F7859" s="6">
        <f>IF(AND(B7859&gt;=10,B7859&lt;=14),sel_ev_daily*sel_dayshare/5,IF(OR(B7859&gt;=22,B7859&lt;=5),sel_ev_daily*(1-sel_dayshare)/8,0))</f>
        <v/>
      </c>
    </row>
    <row r="7860">
      <c r="A7860" s="6" t="inlineStr">
        <is>
          <t>2013-05-24</t>
        </is>
      </c>
      <c r="B7860" s="6" t="n">
        <v>10</v>
      </c>
      <c r="C7860" s="6" t="n">
        <v>0.62759</v>
      </c>
      <c r="D7860" s="6" t="n">
        <v>0.36797</v>
      </c>
      <c r="E7860" s="6">
        <f>C7860*sel_scale</f>
        <v/>
      </c>
      <c r="F7860" s="6">
        <f>IF(AND(B7860&gt;=10,B7860&lt;=14),sel_ev_daily*sel_dayshare/5,IF(OR(B7860&gt;=22,B7860&lt;=5),sel_ev_daily*(1-sel_dayshare)/8,0))</f>
        <v/>
      </c>
    </row>
    <row r="7861">
      <c r="A7861" s="6" t="inlineStr">
        <is>
          <t>2013-05-24</t>
        </is>
      </c>
      <c r="B7861" s="6" t="n">
        <v>11</v>
      </c>
      <c r="C7861" s="6" t="n">
        <v>0.63795</v>
      </c>
      <c r="D7861" s="6" t="n">
        <v>0.31062</v>
      </c>
      <c r="E7861" s="6">
        <f>C7861*sel_scale</f>
        <v/>
      </c>
      <c r="F7861" s="6">
        <f>IF(AND(B7861&gt;=10,B7861&lt;=14),sel_ev_daily*sel_dayshare/5,IF(OR(B7861&gt;=22,B7861&lt;=5),sel_ev_daily*(1-sel_dayshare)/8,0))</f>
        <v/>
      </c>
    </row>
    <row r="7862">
      <c r="A7862" s="6" t="inlineStr">
        <is>
          <t>2013-05-24</t>
        </is>
      </c>
      <c r="B7862" s="6" t="n">
        <v>12</v>
      </c>
      <c r="C7862" s="6" t="n">
        <v>0.60025</v>
      </c>
      <c r="D7862" s="6" t="n">
        <v>0.26859</v>
      </c>
      <c r="E7862" s="6">
        <f>C7862*sel_scale</f>
        <v/>
      </c>
      <c r="F7862" s="6">
        <f>IF(AND(B7862&gt;=10,B7862&lt;=14),sel_ev_daily*sel_dayshare/5,IF(OR(B7862&gt;=22,B7862&lt;=5),sel_ev_daily*(1-sel_dayshare)/8,0))</f>
        <v/>
      </c>
    </row>
    <row r="7863">
      <c r="A7863" s="6" t="inlineStr">
        <is>
          <t>2013-05-24</t>
        </is>
      </c>
      <c r="B7863" s="6" t="n">
        <v>13</v>
      </c>
      <c r="C7863" s="6" t="n">
        <v>0.60509</v>
      </c>
      <c r="D7863" s="6" t="n">
        <v>0.22951</v>
      </c>
      <c r="E7863" s="6">
        <f>C7863*sel_scale</f>
        <v/>
      </c>
      <c r="F7863" s="6">
        <f>IF(AND(B7863&gt;=10,B7863&lt;=14),sel_ev_daily*sel_dayshare/5,IF(OR(B7863&gt;=22,B7863&lt;=5),sel_ev_daily*(1-sel_dayshare)/8,0))</f>
        <v/>
      </c>
    </row>
    <row r="7864">
      <c r="A7864" s="6" t="inlineStr">
        <is>
          <t>2013-05-24</t>
        </is>
      </c>
      <c r="B7864" s="6" t="n">
        <v>14</v>
      </c>
      <c r="C7864" s="6" t="n">
        <v>0.54548</v>
      </c>
      <c r="D7864" s="6" t="n">
        <v>0.21033</v>
      </c>
      <c r="E7864" s="6">
        <f>C7864*sel_scale</f>
        <v/>
      </c>
      <c r="F7864" s="6">
        <f>IF(AND(B7864&gt;=10,B7864&lt;=14),sel_ev_daily*sel_dayshare/5,IF(OR(B7864&gt;=22,B7864&lt;=5),sel_ev_daily*(1-sel_dayshare)/8,0))</f>
        <v/>
      </c>
    </row>
    <row r="7865">
      <c r="A7865" s="6" t="inlineStr">
        <is>
          <t>2013-05-24</t>
        </is>
      </c>
      <c r="B7865" s="6" t="n">
        <v>15</v>
      </c>
      <c r="C7865" s="6" t="n">
        <v>0.5694900000000001</v>
      </c>
      <c r="D7865" s="6" t="n">
        <v>0.10378</v>
      </c>
      <c r="E7865" s="6">
        <f>C7865*sel_scale</f>
        <v/>
      </c>
      <c r="F7865" s="6">
        <f>IF(AND(B7865&gt;=10,B7865&lt;=14),sel_ev_daily*sel_dayshare/5,IF(OR(B7865&gt;=22,B7865&lt;=5),sel_ev_daily*(1-sel_dayshare)/8,0))</f>
        <v/>
      </c>
    </row>
    <row r="7866">
      <c r="A7866" s="6" t="inlineStr">
        <is>
          <t>2013-05-24</t>
        </is>
      </c>
      <c r="B7866" s="6" t="n">
        <v>16</v>
      </c>
      <c r="C7866" s="6" t="n">
        <v>0.78016</v>
      </c>
      <c r="D7866" s="6" t="n">
        <v>0.01497</v>
      </c>
      <c r="E7866" s="6">
        <f>C7866*sel_scale</f>
        <v/>
      </c>
      <c r="F7866" s="6">
        <f>IF(AND(B7866&gt;=10,B7866&lt;=14),sel_ev_daily*sel_dayshare/5,IF(OR(B7866&gt;=22,B7866&lt;=5),sel_ev_daily*(1-sel_dayshare)/8,0))</f>
        <v/>
      </c>
    </row>
    <row r="7867">
      <c r="A7867" s="6" t="inlineStr">
        <is>
          <t>2013-05-24</t>
        </is>
      </c>
      <c r="B7867" s="6" t="n">
        <v>17</v>
      </c>
      <c r="C7867" s="6" t="n">
        <v>1.18303</v>
      </c>
      <c r="D7867" s="6" t="n">
        <v>1e-05</v>
      </c>
      <c r="E7867" s="6">
        <f>C7867*sel_scale</f>
        <v/>
      </c>
      <c r="F7867" s="6">
        <f>IF(AND(B7867&gt;=10,B7867&lt;=14),sel_ev_daily*sel_dayshare/5,IF(OR(B7867&gt;=22,B7867&lt;=5),sel_ev_daily*(1-sel_dayshare)/8,0))</f>
        <v/>
      </c>
    </row>
    <row r="7868">
      <c r="A7868" s="6" t="inlineStr">
        <is>
          <t>2013-05-24</t>
        </is>
      </c>
      <c r="B7868" s="6" t="n">
        <v>18</v>
      </c>
      <c r="C7868" s="6" t="n">
        <v>1.28636</v>
      </c>
      <c r="D7868" s="6" t="n">
        <v>9.000000000000001e-05</v>
      </c>
      <c r="E7868" s="6">
        <f>C7868*sel_scale</f>
        <v/>
      </c>
      <c r="F7868" s="6">
        <f>IF(AND(B7868&gt;=10,B7868&lt;=14),sel_ev_daily*sel_dayshare/5,IF(OR(B7868&gt;=22,B7868&lt;=5),sel_ev_daily*(1-sel_dayshare)/8,0))</f>
        <v/>
      </c>
    </row>
    <row r="7869">
      <c r="A7869" s="6" t="inlineStr">
        <is>
          <t>2013-05-24</t>
        </is>
      </c>
      <c r="B7869" s="6" t="n">
        <v>19</v>
      </c>
      <c r="C7869" s="6" t="n">
        <v>1.16962</v>
      </c>
      <c r="D7869" s="6" t="n">
        <v>0.00015</v>
      </c>
      <c r="E7869" s="6">
        <f>C7869*sel_scale</f>
        <v/>
      </c>
      <c r="F7869" s="6">
        <f>IF(AND(B7869&gt;=10,B7869&lt;=14),sel_ev_daily*sel_dayshare/5,IF(OR(B7869&gt;=22,B7869&lt;=5),sel_ev_daily*(1-sel_dayshare)/8,0))</f>
        <v/>
      </c>
    </row>
    <row r="7870">
      <c r="A7870" s="6" t="inlineStr">
        <is>
          <t>2013-05-24</t>
        </is>
      </c>
      <c r="B7870" s="6" t="n">
        <v>20</v>
      </c>
      <c r="C7870" s="6" t="n">
        <v>1.10336</v>
      </c>
      <c r="D7870" s="6" t="n">
        <v>4e-05</v>
      </c>
      <c r="E7870" s="6">
        <f>C7870*sel_scale</f>
        <v/>
      </c>
      <c r="F7870" s="6">
        <f>IF(AND(B7870&gt;=10,B7870&lt;=14),sel_ev_daily*sel_dayshare/5,IF(OR(B7870&gt;=22,B7870&lt;=5),sel_ev_daily*(1-sel_dayshare)/8,0))</f>
        <v/>
      </c>
    </row>
    <row r="7871">
      <c r="A7871" s="6" t="inlineStr">
        <is>
          <t>2013-05-24</t>
        </is>
      </c>
      <c r="B7871" s="6" t="n">
        <v>21</v>
      </c>
      <c r="C7871" s="6" t="n">
        <v>0.95369</v>
      </c>
      <c r="D7871" s="6" t="n">
        <v>5e-05</v>
      </c>
      <c r="E7871" s="6">
        <f>C7871*sel_scale</f>
        <v/>
      </c>
      <c r="F7871" s="6">
        <f>IF(AND(B7871&gt;=10,B7871&lt;=14),sel_ev_daily*sel_dayshare/5,IF(OR(B7871&gt;=22,B7871&lt;=5),sel_ev_daily*(1-sel_dayshare)/8,0))</f>
        <v/>
      </c>
    </row>
    <row r="7872">
      <c r="A7872" s="6" t="inlineStr">
        <is>
          <t>2013-05-24</t>
        </is>
      </c>
      <c r="B7872" s="6" t="n">
        <v>22</v>
      </c>
      <c r="C7872" s="6" t="n">
        <v>1.00072</v>
      </c>
      <c r="D7872" s="6" t="n">
        <v>9.000000000000001e-05</v>
      </c>
      <c r="E7872" s="6">
        <f>C7872*sel_scale</f>
        <v/>
      </c>
      <c r="F7872" s="6">
        <f>IF(AND(B7872&gt;=10,B7872&lt;=14),sel_ev_daily*sel_dayshare/5,IF(OR(B7872&gt;=22,B7872&lt;=5),sel_ev_daily*(1-sel_dayshare)/8,0))</f>
        <v/>
      </c>
    </row>
    <row r="7873">
      <c r="A7873" s="6" t="inlineStr">
        <is>
          <t>2013-05-24</t>
        </is>
      </c>
      <c r="B7873" s="6" t="n">
        <v>23</v>
      </c>
      <c r="C7873" s="6" t="n">
        <v>1.09836</v>
      </c>
      <c r="D7873" s="6" t="n">
        <v>1e-05</v>
      </c>
      <c r="E7873" s="6">
        <f>C7873*sel_scale</f>
        <v/>
      </c>
      <c r="F7873" s="6">
        <f>IF(AND(B7873&gt;=10,B7873&lt;=14),sel_ev_daily*sel_dayshare/5,IF(OR(B7873&gt;=22,B7873&lt;=5),sel_ev_daily*(1-sel_dayshare)/8,0))</f>
        <v/>
      </c>
    </row>
    <row r="7874">
      <c r="A7874" s="6" t="inlineStr">
        <is>
          <t>2013-05-25</t>
        </is>
      </c>
      <c r="B7874" s="6" t="n">
        <v>0</v>
      </c>
      <c r="C7874" s="6" t="n">
        <v>1.13974</v>
      </c>
      <c r="D7874" s="6" t="n">
        <v>5e-05</v>
      </c>
      <c r="E7874" s="6">
        <f>C7874*sel_scale</f>
        <v/>
      </c>
      <c r="F7874" s="6">
        <f>IF(AND(B7874&gt;=10,B7874&lt;=14),sel_ev_daily*sel_dayshare/5,IF(OR(B7874&gt;=22,B7874&lt;=5),sel_ev_daily*(1-sel_dayshare)/8,0))</f>
        <v/>
      </c>
    </row>
    <row r="7875">
      <c r="A7875" s="6" t="inlineStr">
        <is>
          <t>2013-05-25</t>
        </is>
      </c>
      <c r="B7875" s="6" t="n">
        <v>1</v>
      </c>
      <c r="C7875" s="6" t="n">
        <v>0.8142200000000001</v>
      </c>
      <c r="D7875" s="6" t="n">
        <v>6.999999999999999e-05</v>
      </c>
      <c r="E7875" s="6">
        <f>C7875*sel_scale</f>
        <v/>
      </c>
      <c r="F7875" s="6">
        <f>IF(AND(B7875&gt;=10,B7875&lt;=14),sel_ev_daily*sel_dayshare/5,IF(OR(B7875&gt;=22,B7875&lt;=5),sel_ev_daily*(1-sel_dayshare)/8,0))</f>
        <v/>
      </c>
    </row>
    <row r="7876">
      <c r="A7876" s="6" t="inlineStr">
        <is>
          <t>2013-05-25</t>
        </is>
      </c>
      <c r="B7876" s="6" t="n">
        <v>2</v>
      </c>
      <c r="C7876" s="6" t="n">
        <v>0.60247</v>
      </c>
      <c r="D7876" s="6" t="n">
        <v>6.999999999999999e-05</v>
      </c>
      <c r="E7876" s="6">
        <f>C7876*sel_scale</f>
        <v/>
      </c>
      <c r="F7876" s="6">
        <f>IF(AND(B7876&gt;=10,B7876&lt;=14),sel_ev_daily*sel_dayshare/5,IF(OR(B7876&gt;=22,B7876&lt;=5),sel_ev_daily*(1-sel_dayshare)/8,0))</f>
        <v/>
      </c>
    </row>
    <row r="7877">
      <c r="A7877" s="6" t="inlineStr">
        <is>
          <t>2013-05-25</t>
        </is>
      </c>
      <c r="B7877" s="6" t="n">
        <v>3</v>
      </c>
      <c r="C7877" s="6" t="n">
        <v>0.48524</v>
      </c>
      <c r="D7877" s="6" t="n">
        <v>8.000000000000001e-05</v>
      </c>
      <c r="E7877" s="6">
        <f>C7877*sel_scale</f>
        <v/>
      </c>
      <c r="F7877" s="6">
        <f>IF(AND(B7877&gt;=10,B7877&lt;=14),sel_ev_daily*sel_dayshare/5,IF(OR(B7877&gt;=22,B7877&lt;=5),sel_ev_daily*(1-sel_dayshare)/8,0))</f>
        <v/>
      </c>
    </row>
    <row r="7878">
      <c r="A7878" s="6" t="inlineStr">
        <is>
          <t>2013-05-25</t>
        </is>
      </c>
      <c r="B7878" s="6" t="n">
        <v>4</v>
      </c>
      <c r="C7878" s="6" t="n">
        <v>0.45417</v>
      </c>
      <c r="D7878" s="6" t="n">
        <v>6.999999999999999e-05</v>
      </c>
      <c r="E7878" s="6">
        <f>C7878*sel_scale</f>
        <v/>
      </c>
      <c r="F7878" s="6">
        <f>IF(AND(B7878&gt;=10,B7878&lt;=14),sel_ev_daily*sel_dayshare/5,IF(OR(B7878&gt;=22,B7878&lt;=5),sel_ev_daily*(1-sel_dayshare)/8,0))</f>
        <v/>
      </c>
    </row>
    <row r="7879">
      <c r="A7879" s="6" t="inlineStr">
        <is>
          <t>2013-05-25</t>
        </is>
      </c>
      <c r="B7879" s="6" t="n">
        <v>5</v>
      </c>
      <c r="C7879" s="6" t="n">
        <v>0.51317</v>
      </c>
      <c r="D7879" s="6" t="n">
        <v>0.0001</v>
      </c>
      <c r="E7879" s="6">
        <f>C7879*sel_scale</f>
        <v/>
      </c>
      <c r="F7879" s="6">
        <f>IF(AND(B7879&gt;=10,B7879&lt;=14),sel_ev_daily*sel_dayshare/5,IF(OR(B7879&gt;=22,B7879&lt;=5),sel_ev_daily*(1-sel_dayshare)/8,0))</f>
        <v/>
      </c>
    </row>
    <row r="7880">
      <c r="A7880" s="6" t="inlineStr">
        <is>
          <t>2013-05-25</t>
        </is>
      </c>
      <c r="B7880" s="6" t="n">
        <v>6</v>
      </c>
      <c r="C7880" s="6" t="n">
        <v>0.68176</v>
      </c>
      <c r="D7880" s="6" t="n">
        <v>0.00015</v>
      </c>
      <c r="E7880" s="6">
        <f>C7880*sel_scale</f>
        <v/>
      </c>
      <c r="F7880" s="6">
        <f>IF(AND(B7880&gt;=10,B7880&lt;=14),sel_ev_daily*sel_dayshare/5,IF(OR(B7880&gt;=22,B7880&lt;=5),sel_ev_daily*(1-sel_dayshare)/8,0))</f>
        <v/>
      </c>
    </row>
    <row r="7881">
      <c r="A7881" s="6" t="inlineStr">
        <is>
          <t>2013-05-25</t>
        </is>
      </c>
      <c r="B7881" s="6" t="n">
        <v>7</v>
      </c>
      <c r="C7881" s="6" t="n">
        <v>0.7538899999999999</v>
      </c>
      <c r="D7881" s="6" t="n">
        <v>0.03086</v>
      </c>
      <c r="E7881" s="6">
        <f>C7881*sel_scale</f>
        <v/>
      </c>
      <c r="F7881" s="6">
        <f>IF(AND(B7881&gt;=10,B7881&lt;=14),sel_ev_daily*sel_dayshare/5,IF(OR(B7881&gt;=22,B7881&lt;=5),sel_ev_daily*(1-sel_dayshare)/8,0))</f>
        <v/>
      </c>
    </row>
    <row r="7882">
      <c r="A7882" s="6" t="inlineStr">
        <is>
          <t>2013-05-25</t>
        </is>
      </c>
      <c r="B7882" s="6" t="n">
        <v>8</v>
      </c>
      <c r="C7882" s="6" t="n">
        <v>0.82014</v>
      </c>
      <c r="D7882" s="6" t="n">
        <v>0.17846</v>
      </c>
      <c r="E7882" s="6">
        <f>C7882*sel_scale</f>
        <v/>
      </c>
      <c r="F7882" s="6">
        <f>IF(AND(B7882&gt;=10,B7882&lt;=14),sel_ev_daily*sel_dayshare/5,IF(OR(B7882&gt;=22,B7882&lt;=5),sel_ev_daily*(1-sel_dayshare)/8,0))</f>
        <v/>
      </c>
    </row>
    <row r="7883">
      <c r="A7883" s="6" t="inlineStr">
        <is>
          <t>2013-05-25</t>
        </is>
      </c>
      <c r="B7883" s="6" t="n">
        <v>9</v>
      </c>
      <c r="C7883" s="6" t="n">
        <v>0.79254</v>
      </c>
      <c r="D7883" s="6" t="n">
        <v>0.31566</v>
      </c>
      <c r="E7883" s="6">
        <f>C7883*sel_scale</f>
        <v/>
      </c>
      <c r="F7883" s="6">
        <f>IF(AND(B7883&gt;=10,B7883&lt;=14),sel_ev_daily*sel_dayshare/5,IF(OR(B7883&gt;=22,B7883&lt;=5),sel_ev_daily*(1-sel_dayshare)/8,0))</f>
        <v/>
      </c>
    </row>
    <row r="7884">
      <c r="A7884" s="6" t="inlineStr">
        <is>
          <t>2013-05-25</t>
        </is>
      </c>
      <c r="B7884" s="6" t="n">
        <v>10</v>
      </c>
      <c r="C7884" s="6" t="n">
        <v>0.7588</v>
      </c>
      <c r="D7884" s="6" t="n">
        <v>0.45786</v>
      </c>
      <c r="E7884" s="6">
        <f>C7884*sel_scale</f>
        <v/>
      </c>
      <c r="F7884" s="6">
        <f>IF(AND(B7884&gt;=10,B7884&lt;=14),sel_ev_daily*sel_dayshare/5,IF(OR(B7884&gt;=22,B7884&lt;=5),sel_ev_daily*(1-sel_dayshare)/8,0))</f>
        <v/>
      </c>
    </row>
    <row r="7885">
      <c r="A7885" s="6" t="inlineStr">
        <is>
          <t>2013-05-25</t>
        </is>
      </c>
      <c r="B7885" s="6" t="n">
        <v>11</v>
      </c>
      <c r="C7885" s="6" t="n">
        <v>0.78853</v>
      </c>
      <c r="D7885" s="6" t="n">
        <v>0.4832</v>
      </c>
      <c r="E7885" s="6">
        <f>C7885*sel_scale</f>
        <v/>
      </c>
      <c r="F7885" s="6">
        <f>IF(AND(B7885&gt;=10,B7885&lt;=14),sel_ev_daily*sel_dayshare/5,IF(OR(B7885&gt;=22,B7885&lt;=5),sel_ev_daily*(1-sel_dayshare)/8,0))</f>
        <v/>
      </c>
    </row>
    <row r="7886">
      <c r="A7886" s="6" t="inlineStr">
        <is>
          <t>2013-05-25</t>
        </is>
      </c>
      <c r="B7886" s="6" t="n">
        <v>12</v>
      </c>
      <c r="C7886" s="6" t="n">
        <v>0.6936</v>
      </c>
      <c r="D7886" s="6" t="n">
        <v>0.48918</v>
      </c>
      <c r="E7886" s="6">
        <f>C7886*sel_scale</f>
        <v/>
      </c>
      <c r="F7886" s="6">
        <f>IF(AND(B7886&gt;=10,B7886&lt;=14),sel_ev_daily*sel_dayshare/5,IF(OR(B7886&gt;=22,B7886&lt;=5),sel_ev_daily*(1-sel_dayshare)/8,0))</f>
        <v/>
      </c>
    </row>
    <row r="7887">
      <c r="A7887" s="6" t="inlineStr">
        <is>
          <t>2013-05-25</t>
        </is>
      </c>
      <c r="B7887" s="6" t="n">
        <v>13</v>
      </c>
      <c r="C7887" s="6" t="n">
        <v>0.65634</v>
      </c>
      <c r="D7887" s="6" t="n">
        <v>0.43078</v>
      </c>
      <c r="E7887" s="6">
        <f>C7887*sel_scale</f>
        <v/>
      </c>
      <c r="F7887" s="6">
        <f>IF(AND(B7887&gt;=10,B7887&lt;=14),sel_ev_daily*sel_dayshare/5,IF(OR(B7887&gt;=22,B7887&lt;=5),sel_ev_daily*(1-sel_dayshare)/8,0))</f>
        <v/>
      </c>
    </row>
    <row r="7888">
      <c r="A7888" s="6" t="inlineStr">
        <is>
          <t>2013-05-25</t>
        </is>
      </c>
      <c r="B7888" s="6" t="n">
        <v>14</v>
      </c>
      <c r="C7888" s="6" t="n">
        <v>0.6157899999999999</v>
      </c>
      <c r="D7888" s="6" t="n">
        <v>0.31999</v>
      </c>
      <c r="E7888" s="6">
        <f>C7888*sel_scale</f>
        <v/>
      </c>
      <c r="F7888" s="6">
        <f>IF(AND(B7888&gt;=10,B7888&lt;=14),sel_ev_daily*sel_dayshare/5,IF(OR(B7888&gt;=22,B7888&lt;=5),sel_ev_daily*(1-sel_dayshare)/8,0))</f>
        <v/>
      </c>
    </row>
    <row r="7889">
      <c r="A7889" s="6" t="inlineStr">
        <is>
          <t>2013-05-25</t>
        </is>
      </c>
      <c r="B7889" s="6" t="n">
        <v>15</v>
      </c>
      <c r="C7889" s="6" t="n">
        <v>0.66176</v>
      </c>
      <c r="D7889" s="6" t="n">
        <v>0.14998</v>
      </c>
      <c r="E7889" s="6">
        <f>C7889*sel_scale</f>
        <v/>
      </c>
      <c r="F7889" s="6">
        <f>IF(AND(B7889&gt;=10,B7889&lt;=14),sel_ev_daily*sel_dayshare/5,IF(OR(B7889&gt;=22,B7889&lt;=5),sel_ev_daily*(1-sel_dayshare)/8,0))</f>
        <v/>
      </c>
    </row>
    <row r="7890">
      <c r="A7890" s="6" t="inlineStr">
        <is>
          <t>2013-05-25</t>
        </is>
      </c>
      <c r="B7890" s="6" t="n">
        <v>16</v>
      </c>
      <c r="C7890" s="6" t="n">
        <v>0.77559</v>
      </c>
      <c r="D7890" s="6" t="n">
        <v>0.01895</v>
      </c>
      <c r="E7890" s="6">
        <f>C7890*sel_scale</f>
        <v/>
      </c>
      <c r="F7890" s="6">
        <f>IF(AND(B7890&gt;=10,B7890&lt;=14),sel_ev_daily*sel_dayshare/5,IF(OR(B7890&gt;=22,B7890&lt;=5),sel_ev_daily*(1-sel_dayshare)/8,0))</f>
        <v/>
      </c>
    </row>
    <row r="7891">
      <c r="A7891" s="6" t="inlineStr">
        <is>
          <t>2013-05-25</t>
        </is>
      </c>
      <c r="B7891" s="6" t="n">
        <v>17</v>
      </c>
      <c r="C7891" s="6" t="n">
        <v>1.16256</v>
      </c>
      <c r="D7891" s="6" t="n">
        <v>9.000000000000001e-05</v>
      </c>
      <c r="E7891" s="6">
        <f>C7891*sel_scale</f>
        <v/>
      </c>
      <c r="F7891" s="6">
        <f>IF(AND(B7891&gt;=10,B7891&lt;=14),sel_ev_daily*sel_dayshare/5,IF(OR(B7891&gt;=22,B7891&lt;=5),sel_ev_daily*(1-sel_dayshare)/8,0))</f>
        <v/>
      </c>
    </row>
    <row r="7892">
      <c r="A7892" s="6" t="inlineStr">
        <is>
          <t>2013-05-25</t>
        </is>
      </c>
      <c r="B7892" s="6" t="n">
        <v>18</v>
      </c>
      <c r="C7892" s="6" t="n">
        <v>1.22357</v>
      </c>
      <c r="D7892" s="6" t="n">
        <v>5e-05</v>
      </c>
      <c r="E7892" s="6">
        <f>C7892*sel_scale</f>
        <v/>
      </c>
      <c r="F7892" s="6">
        <f>IF(AND(B7892&gt;=10,B7892&lt;=14),sel_ev_daily*sel_dayshare/5,IF(OR(B7892&gt;=22,B7892&lt;=5),sel_ev_daily*(1-sel_dayshare)/8,0))</f>
        <v/>
      </c>
    </row>
    <row r="7893">
      <c r="A7893" s="6" t="inlineStr">
        <is>
          <t>2013-05-25</t>
        </is>
      </c>
      <c r="B7893" s="6" t="n">
        <v>19</v>
      </c>
      <c r="C7893" s="6" t="n">
        <v>1.08446</v>
      </c>
      <c r="D7893" s="6" t="n">
        <v>0.00014</v>
      </c>
      <c r="E7893" s="6">
        <f>C7893*sel_scale</f>
        <v/>
      </c>
      <c r="F7893" s="6">
        <f>IF(AND(B7893&gt;=10,B7893&lt;=14),sel_ev_daily*sel_dayshare/5,IF(OR(B7893&gt;=22,B7893&lt;=5),sel_ev_daily*(1-sel_dayshare)/8,0))</f>
        <v/>
      </c>
    </row>
    <row r="7894">
      <c r="A7894" s="6" t="inlineStr">
        <is>
          <t>2013-05-25</t>
        </is>
      </c>
      <c r="B7894" s="6" t="n">
        <v>20</v>
      </c>
      <c r="C7894" s="6" t="n">
        <v>1.02057</v>
      </c>
      <c r="D7894" s="6" t="n">
        <v>0.0001</v>
      </c>
      <c r="E7894" s="6">
        <f>C7894*sel_scale</f>
        <v/>
      </c>
      <c r="F7894" s="6">
        <f>IF(AND(B7894&gt;=10,B7894&lt;=14),sel_ev_daily*sel_dayshare/5,IF(OR(B7894&gt;=22,B7894&lt;=5),sel_ev_daily*(1-sel_dayshare)/8,0))</f>
        <v/>
      </c>
    </row>
    <row r="7895">
      <c r="A7895" s="6" t="inlineStr">
        <is>
          <t>2013-05-25</t>
        </is>
      </c>
      <c r="B7895" s="6" t="n">
        <v>21</v>
      </c>
      <c r="C7895" s="6" t="n">
        <v>0.94473</v>
      </c>
      <c r="D7895" s="6" t="n">
        <v>6.999999999999999e-05</v>
      </c>
      <c r="E7895" s="6">
        <f>C7895*sel_scale</f>
        <v/>
      </c>
      <c r="F7895" s="6">
        <f>IF(AND(B7895&gt;=10,B7895&lt;=14),sel_ev_daily*sel_dayshare/5,IF(OR(B7895&gt;=22,B7895&lt;=5),sel_ev_daily*(1-sel_dayshare)/8,0))</f>
        <v/>
      </c>
    </row>
    <row r="7896">
      <c r="A7896" s="6" t="inlineStr">
        <is>
          <t>2013-05-25</t>
        </is>
      </c>
      <c r="B7896" s="6" t="n">
        <v>22</v>
      </c>
      <c r="C7896" s="6" t="n">
        <v>0.95592</v>
      </c>
      <c r="D7896" s="6" t="n">
        <v>4e-05</v>
      </c>
      <c r="E7896" s="6">
        <f>C7896*sel_scale</f>
        <v/>
      </c>
      <c r="F7896" s="6">
        <f>IF(AND(B7896&gt;=10,B7896&lt;=14),sel_ev_daily*sel_dayshare/5,IF(OR(B7896&gt;=22,B7896&lt;=5),sel_ev_daily*(1-sel_dayshare)/8,0))</f>
        <v/>
      </c>
    </row>
    <row r="7897">
      <c r="A7897" s="6" t="inlineStr">
        <is>
          <t>2013-05-25</t>
        </is>
      </c>
      <c r="B7897" s="6" t="n">
        <v>23</v>
      </c>
      <c r="C7897" s="6" t="n">
        <v>1.06935</v>
      </c>
      <c r="D7897" s="6" t="n">
        <v>8.000000000000001e-05</v>
      </c>
      <c r="E7897" s="6">
        <f>C7897*sel_scale</f>
        <v/>
      </c>
      <c r="F7897" s="6">
        <f>IF(AND(B7897&gt;=10,B7897&lt;=14),sel_ev_daily*sel_dayshare/5,IF(OR(B7897&gt;=22,B7897&lt;=5),sel_ev_daily*(1-sel_dayshare)/8,0))</f>
        <v/>
      </c>
    </row>
    <row r="7898">
      <c r="A7898" s="6" t="inlineStr">
        <is>
          <t>2013-05-26</t>
        </is>
      </c>
      <c r="B7898" s="6" t="n">
        <v>0</v>
      </c>
      <c r="C7898" s="6" t="n">
        <v>1.11287</v>
      </c>
      <c r="D7898" s="6" t="n">
        <v>0.00011</v>
      </c>
      <c r="E7898" s="6">
        <f>C7898*sel_scale</f>
        <v/>
      </c>
      <c r="F7898" s="6">
        <f>IF(AND(B7898&gt;=10,B7898&lt;=14),sel_ev_daily*sel_dayshare/5,IF(OR(B7898&gt;=22,B7898&lt;=5),sel_ev_daily*(1-sel_dayshare)/8,0))</f>
        <v/>
      </c>
    </row>
    <row r="7899">
      <c r="A7899" s="6" t="inlineStr">
        <is>
          <t>2013-05-26</t>
        </is>
      </c>
      <c r="B7899" s="6" t="n">
        <v>1</v>
      </c>
      <c r="C7899" s="6" t="n">
        <v>0.8181</v>
      </c>
      <c r="D7899" s="6" t="n">
        <v>9.000000000000001e-05</v>
      </c>
      <c r="E7899" s="6">
        <f>C7899*sel_scale</f>
        <v/>
      </c>
      <c r="F7899" s="6">
        <f>IF(AND(B7899&gt;=10,B7899&lt;=14),sel_ev_daily*sel_dayshare/5,IF(OR(B7899&gt;=22,B7899&lt;=5),sel_ev_daily*(1-sel_dayshare)/8,0))</f>
        <v/>
      </c>
    </row>
    <row r="7900">
      <c r="A7900" s="6" t="inlineStr">
        <is>
          <t>2013-05-26</t>
        </is>
      </c>
      <c r="B7900" s="6" t="n">
        <v>2</v>
      </c>
      <c r="C7900" s="6" t="n">
        <v>0.5339699999999999</v>
      </c>
      <c r="D7900" s="6" t="n">
        <v>0.00012</v>
      </c>
      <c r="E7900" s="6">
        <f>C7900*sel_scale</f>
        <v/>
      </c>
      <c r="F7900" s="6">
        <f>IF(AND(B7900&gt;=10,B7900&lt;=14),sel_ev_daily*sel_dayshare/5,IF(OR(B7900&gt;=22,B7900&lt;=5),sel_ev_daily*(1-sel_dayshare)/8,0))</f>
        <v/>
      </c>
    </row>
    <row r="7901">
      <c r="A7901" s="6" t="inlineStr">
        <is>
          <t>2013-05-26</t>
        </is>
      </c>
      <c r="B7901" s="6" t="n">
        <v>3</v>
      </c>
      <c r="C7901" s="6" t="n">
        <v>0.44711</v>
      </c>
      <c r="D7901" s="6" t="n">
        <v>6e-05</v>
      </c>
      <c r="E7901" s="6">
        <f>C7901*sel_scale</f>
        <v/>
      </c>
      <c r="F7901" s="6">
        <f>IF(AND(B7901&gt;=10,B7901&lt;=14),sel_ev_daily*sel_dayshare/5,IF(OR(B7901&gt;=22,B7901&lt;=5),sel_ev_daily*(1-sel_dayshare)/8,0))</f>
        <v/>
      </c>
    </row>
    <row r="7902">
      <c r="A7902" s="6" t="inlineStr">
        <is>
          <t>2013-05-26</t>
        </is>
      </c>
      <c r="B7902" s="6" t="n">
        <v>4</v>
      </c>
      <c r="C7902" s="6" t="n">
        <v>0.46599</v>
      </c>
      <c r="D7902" s="6" t="n">
        <v>6e-05</v>
      </c>
      <c r="E7902" s="6">
        <f>C7902*sel_scale</f>
        <v/>
      </c>
      <c r="F7902" s="6">
        <f>IF(AND(B7902&gt;=10,B7902&lt;=14),sel_ev_daily*sel_dayshare/5,IF(OR(B7902&gt;=22,B7902&lt;=5),sel_ev_daily*(1-sel_dayshare)/8,0))</f>
        <v/>
      </c>
    </row>
    <row r="7903">
      <c r="A7903" s="6" t="inlineStr">
        <is>
          <t>2013-05-26</t>
        </is>
      </c>
      <c r="B7903" s="6" t="n">
        <v>5</v>
      </c>
      <c r="C7903" s="6" t="n">
        <v>0.50949</v>
      </c>
      <c r="D7903" s="6" t="n">
        <v>9.000000000000001e-05</v>
      </c>
      <c r="E7903" s="6">
        <f>C7903*sel_scale</f>
        <v/>
      </c>
      <c r="F7903" s="6">
        <f>IF(AND(B7903&gt;=10,B7903&lt;=14),sel_ev_daily*sel_dayshare/5,IF(OR(B7903&gt;=22,B7903&lt;=5),sel_ev_daily*(1-sel_dayshare)/8,0))</f>
        <v/>
      </c>
    </row>
    <row r="7904">
      <c r="A7904" s="6" t="inlineStr">
        <is>
          <t>2013-05-26</t>
        </is>
      </c>
      <c r="B7904" s="6" t="n">
        <v>6</v>
      </c>
      <c r="C7904" s="6" t="n">
        <v>0.5811500000000001</v>
      </c>
      <c r="D7904" s="6" t="n">
        <v>0.00018</v>
      </c>
      <c r="E7904" s="6">
        <f>C7904*sel_scale</f>
        <v/>
      </c>
      <c r="F7904" s="6">
        <f>IF(AND(B7904&gt;=10,B7904&lt;=14),sel_ev_daily*sel_dayshare/5,IF(OR(B7904&gt;=22,B7904&lt;=5),sel_ev_daily*(1-sel_dayshare)/8,0))</f>
        <v/>
      </c>
    </row>
    <row r="7905">
      <c r="A7905" s="6" t="inlineStr">
        <is>
          <t>2013-05-26</t>
        </is>
      </c>
      <c r="B7905" s="6" t="n">
        <v>7</v>
      </c>
      <c r="C7905" s="6" t="n">
        <v>0.80306</v>
      </c>
      <c r="D7905" s="6" t="n">
        <v>0.05307</v>
      </c>
      <c r="E7905" s="6">
        <f>C7905*sel_scale</f>
        <v/>
      </c>
      <c r="F7905" s="6">
        <f>IF(AND(B7905&gt;=10,B7905&lt;=14),sel_ev_daily*sel_dayshare/5,IF(OR(B7905&gt;=22,B7905&lt;=5),sel_ev_daily*(1-sel_dayshare)/8,0))</f>
        <v/>
      </c>
    </row>
    <row r="7906">
      <c r="A7906" s="6" t="inlineStr">
        <is>
          <t>2013-05-26</t>
        </is>
      </c>
      <c r="B7906" s="6" t="n">
        <v>8</v>
      </c>
      <c r="C7906" s="6" t="n">
        <v>0.86158</v>
      </c>
      <c r="D7906" s="6" t="n">
        <v>0.22139</v>
      </c>
      <c r="E7906" s="6">
        <f>C7906*sel_scale</f>
        <v/>
      </c>
      <c r="F7906" s="6">
        <f>IF(AND(B7906&gt;=10,B7906&lt;=14),sel_ev_daily*sel_dayshare/5,IF(OR(B7906&gt;=22,B7906&lt;=5),sel_ev_daily*(1-sel_dayshare)/8,0))</f>
        <v/>
      </c>
    </row>
    <row r="7907">
      <c r="A7907" s="6" t="inlineStr">
        <is>
          <t>2013-05-26</t>
        </is>
      </c>
      <c r="B7907" s="6" t="n">
        <v>9</v>
      </c>
      <c r="C7907" s="6" t="n">
        <v>0.85522</v>
      </c>
      <c r="D7907" s="6" t="n">
        <v>0.38912</v>
      </c>
      <c r="E7907" s="6">
        <f>C7907*sel_scale</f>
        <v/>
      </c>
      <c r="F7907" s="6">
        <f>IF(AND(B7907&gt;=10,B7907&lt;=14),sel_ev_daily*sel_dayshare/5,IF(OR(B7907&gt;=22,B7907&lt;=5),sel_ev_daily*(1-sel_dayshare)/8,0))</f>
        <v/>
      </c>
    </row>
    <row r="7908">
      <c r="A7908" s="6" t="inlineStr">
        <is>
          <t>2013-05-26</t>
        </is>
      </c>
      <c r="B7908" s="6" t="n">
        <v>10</v>
      </c>
      <c r="C7908" s="6" t="n">
        <v>0.7962399999999999</v>
      </c>
      <c r="D7908" s="6" t="n">
        <v>0.50317</v>
      </c>
      <c r="E7908" s="6">
        <f>C7908*sel_scale</f>
        <v/>
      </c>
      <c r="F7908" s="6">
        <f>IF(AND(B7908&gt;=10,B7908&lt;=14),sel_ev_daily*sel_dayshare/5,IF(OR(B7908&gt;=22,B7908&lt;=5),sel_ev_daily*(1-sel_dayshare)/8,0))</f>
        <v/>
      </c>
    </row>
    <row r="7909">
      <c r="A7909" s="6" t="inlineStr">
        <is>
          <t>2013-05-26</t>
        </is>
      </c>
      <c r="B7909" s="6" t="n">
        <v>11</v>
      </c>
      <c r="C7909" s="6" t="n">
        <v>0.6833900000000001</v>
      </c>
      <c r="D7909" s="6" t="n">
        <v>0.55166</v>
      </c>
      <c r="E7909" s="6">
        <f>C7909*sel_scale</f>
        <v/>
      </c>
      <c r="F7909" s="6">
        <f>IF(AND(B7909&gt;=10,B7909&lt;=14),sel_ev_daily*sel_dayshare/5,IF(OR(B7909&gt;=22,B7909&lt;=5),sel_ev_daily*(1-sel_dayshare)/8,0))</f>
        <v/>
      </c>
    </row>
    <row r="7910">
      <c r="A7910" s="6" t="inlineStr">
        <is>
          <t>2013-05-26</t>
        </is>
      </c>
      <c r="B7910" s="6" t="n">
        <v>12</v>
      </c>
      <c r="C7910" s="6" t="n">
        <v>0.71079</v>
      </c>
      <c r="D7910" s="6" t="n">
        <v>0.5443</v>
      </c>
      <c r="E7910" s="6">
        <f>C7910*sel_scale</f>
        <v/>
      </c>
      <c r="F7910" s="6">
        <f>IF(AND(B7910&gt;=10,B7910&lt;=14),sel_ev_daily*sel_dayshare/5,IF(OR(B7910&gt;=22,B7910&lt;=5),sel_ev_daily*(1-sel_dayshare)/8,0))</f>
        <v/>
      </c>
    </row>
    <row r="7911">
      <c r="A7911" s="6" t="inlineStr">
        <is>
          <t>2013-05-26</t>
        </is>
      </c>
      <c r="B7911" s="6" t="n">
        <v>13</v>
      </c>
      <c r="C7911" s="6" t="n">
        <v>0.698</v>
      </c>
      <c r="D7911" s="6" t="n">
        <v>0.47298</v>
      </c>
      <c r="E7911" s="6">
        <f>C7911*sel_scale</f>
        <v/>
      </c>
      <c r="F7911" s="6">
        <f>IF(AND(B7911&gt;=10,B7911&lt;=14),sel_ev_daily*sel_dayshare/5,IF(OR(B7911&gt;=22,B7911&lt;=5),sel_ev_daily*(1-sel_dayshare)/8,0))</f>
        <v/>
      </c>
    </row>
    <row r="7912">
      <c r="A7912" s="6" t="inlineStr">
        <is>
          <t>2013-05-26</t>
        </is>
      </c>
      <c r="B7912" s="6" t="n">
        <v>14</v>
      </c>
      <c r="C7912" s="6" t="n">
        <v>0.6089599999999999</v>
      </c>
      <c r="D7912" s="6" t="n">
        <v>0.33808</v>
      </c>
      <c r="E7912" s="6">
        <f>C7912*sel_scale</f>
        <v/>
      </c>
      <c r="F7912" s="6">
        <f>IF(AND(B7912&gt;=10,B7912&lt;=14),sel_ev_daily*sel_dayshare/5,IF(OR(B7912&gt;=22,B7912&lt;=5),sel_ev_daily*(1-sel_dayshare)/8,0))</f>
        <v/>
      </c>
    </row>
    <row r="7913">
      <c r="A7913" s="6" t="inlineStr">
        <is>
          <t>2013-05-26</t>
        </is>
      </c>
      <c r="B7913" s="6" t="n">
        <v>15</v>
      </c>
      <c r="C7913" s="6" t="n">
        <v>0.60982</v>
      </c>
      <c r="D7913" s="6" t="n">
        <v>0.15499</v>
      </c>
      <c r="E7913" s="6">
        <f>C7913*sel_scale</f>
        <v/>
      </c>
      <c r="F7913" s="6">
        <f>IF(AND(B7913&gt;=10,B7913&lt;=14),sel_ev_daily*sel_dayshare/5,IF(OR(B7913&gt;=22,B7913&lt;=5),sel_ev_daily*(1-sel_dayshare)/8,0))</f>
        <v/>
      </c>
    </row>
    <row r="7914">
      <c r="A7914" s="6" t="inlineStr">
        <is>
          <t>2013-05-26</t>
        </is>
      </c>
      <c r="B7914" s="6" t="n">
        <v>16</v>
      </c>
      <c r="C7914" s="6" t="n">
        <v>0.8425</v>
      </c>
      <c r="D7914" s="6" t="n">
        <v>0.02002</v>
      </c>
      <c r="E7914" s="6">
        <f>C7914*sel_scale</f>
        <v/>
      </c>
      <c r="F7914" s="6">
        <f>IF(AND(B7914&gt;=10,B7914&lt;=14),sel_ev_daily*sel_dayshare/5,IF(OR(B7914&gt;=22,B7914&lt;=5),sel_ev_daily*(1-sel_dayshare)/8,0))</f>
        <v/>
      </c>
    </row>
    <row r="7915">
      <c r="A7915" s="6" t="inlineStr">
        <is>
          <t>2013-05-26</t>
        </is>
      </c>
      <c r="B7915" s="6" t="n">
        <v>17</v>
      </c>
      <c r="C7915" s="6" t="n">
        <v>1.21755</v>
      </c>
      <c r="D7915" s="6" t="n">
        <v>0.0001</v>
      </c>
      <c r="E7915" s="6">
        <f>C7915*sel_scale</f>
        <v/>
      </c>
      <c r="F7915" s="6">
        <f>IF(AND(B7915&gt;=10,B7915&lt;=14),sel_ev_daily*sel_dayshare/5,IF(OR(B7915&gt;=22,B7915&lt;=5),sel_ev_daily*(1-sel_dayshare)/8,0))</f>
        <v/>
      </c>
    </row>
    <row r="7916">
      <c r="A7916" s="6" t="inlineStr">
        <is>
          <t>2013-05-26</t>
        </is>
      </c>
      <c r="B7916" s="6" t="n">
        <v>18</v>
      </c>
      <c r="C7916" s="6" t="n">
        <v>1.27714</v>
      </c>
      <c r="D7916" s="6" t="n">
        <v>8.000000000000001e-05</v>
      </c>
      <c r="E7916" s="6">
        <f>C7916*sel_scale</f>
        <v/>
      </c>
      <c r="F7916" s="6">
        <f>IF(AND(B7916&gt;=10,B7916&lt;=14),sel_ev_daily*sel_dayshare/5,IF(OR(B7916&gt;=22,B7916&lt;=5),sel_ev_daily*(1-sel_dayshare)/8,0))</f>
        <v/>
      </c>
    </row>
    <row r="7917">
      <c r="A7917" s="6" t="inlineStr">
        <is>
          <t>2013-05-26</t>
        </is>
      </c>
      <c r="B7917" s="6" t="n">
        <v>19</v>
      </c>
      <c r="C7917" s="6" t="n">
        <v>1.15572</v>
      </c>
      <c r="D7917" s="6" t="n">
        <v>8.000000000000001e-05</v>
      </c>
      <c r="E7917" s="6">
        <f>C7917*sel_scale</f>
        <v/>
      </c>
      <c r="F7917" s="6">
        <f>IF(AND(B7917&gt;=10,B7917&lt;=14),sel_ev_daily*sel_dayshare/5,IF(OR(B7917&gt;=22,B7917&lt;=5),sel_ev_daily*(1-sel_dayshare)/8,0))</f>
        <v/>
      </c>
    </row>
    <row r="7918">
      <c r="A7918" s="6" t="inlineStr">
        <is>
          <t>2013-05-26</t>
        </is>
      </c>
      <c r="B7918" s="6" t="n">
        <v>20</v>
      </c>
      <c r="C7918" s="6" t="n">
        <v>1.14353</v>
      </c>
      <c r="D7918" s="6" t="n">
        <v>0.00013</v>
      </c>
      <c r="E7918" s="6">
        <f>C7918*sel_scale</f>
        <v/>
      </c>
      <c r="F7918" s="6">
        <f>IF(AND(B7918&gt;=10,B7918&lt;=14),sel_ev_daily*sel_dayshare/5,IF(OR(B7918&gt;=22,B7918&lt;=5),sel_ev_daily*(1-sel_dayshare)/8,0))</f>
        <v/>
      </c>
    </row>
    <row r="7919">
      <c r="A7919" s="6" t="inlineStr">
        <is>
          <t>2013-05-26</t>
        </is>
      </c>
      <c r="B7919" s="6" t="n">
        <v>21</v>
      </c>
      <c r="C7919" s="6" t="n">
        <v>0.99174</v>
      </c>
      <c r="D7919" s="6" t="n">
        <v>0.0001</v>
      </c>
      <c r="E7919" s="6">
        <f>C7919*sel_scale</f>
        <v/>
      </c>
      <c r="F7919" s="6">
        <f>IF(AND(B7919&gt;=10,B7919&lt;=14),sel_ev_daily*sel_dayshare/5,IF(OR(B7919&gt;=22,B7919&lt;=5),sel_ev_daily*(1-sel_dayshare)/8,0))</f>
        <v/>
      </c>
    </row>
    <row r="7920">
      <c r="A7920" s="6" t="inlineStr">
        <is>
          <t>2013-05-26</t>
        </is>
      </c>
      <c r="B7920" s="6" t="n">
        <v>22</v>
      </c>
      <c r="C7920" s="6" t="n">
        <v>0.9544</v>
      </c>
      <c r="D7920" s="6" t="n">
        <v>6.999999999999999e-05</v>
      </c>
      <c r="E7920" s="6">
        <f>C7920*sel_scale</f>
        <v/>
      </c>
      <c r="F7920" s="6">
        <f>IF(AND(B7920&gt;=10,B7920&lt;=14),sel_ev_daily*sel_dayshare/5,IF(OR(B7920&gt;=22,B7920&lt;=5),sel_ev_daily*(1-sel_dayshare)/8,0))</f>
        <v/>
      </c>
    </row>
    <row r="7921">
      <c r="A7921" s="6" t="inlineStr">
        <is>
          <t>2013-05-26</t>
        </is>
      </c>
      <c r="B7921" s="6" t="n">
        <v>23</v>
      </c>
      <c r="C7921" s="6" t="n">
        <v>1.0836</v>
      </c>
      <c r="D7921" s="6" t="n">
        <v>0.00012</v>
      </c>
      <c r="E7921" s="6">
        <f>C7921*sel_scale</f>
        <v/>
      </c>
      <c r="F7921" s="6">
        <f>IF(AND(B7921&gt;=10,B7921&lt;=14),sel_ev_daily*sel_dayshare/5,IF(OR(B7921&gt;=22,B7921&lt;=5),sel_ev_daily*(1-sel_dayshare)/8,0))</f>
        <v/>
      </c>
    </row>
    <row r="7922">
      <c r="A7922" s="6" t="inlineStr">
        <is>
          <t>2013-05-27</t>
        </is>
      </c>
      <c r="B7922" s="6" t="n">
        <v>0</v>
      </c>
      <c r="C7922" s="6" t="n">
        <v>1.0536</v>
      </c>
      <c r="D7922" s="6" t="n">
        <v>0.00014</v>
      </c>
      <c r="E7922" s="6">
        <f>C7922*sel_scale</f>
        <v/>
      </c>
      <c r="F7922" s="6">
        <f>IF(AND(B7922&gt;=10,B7922&lt;=14),sel_ev_daily*sel_dayshare/5,IF(OR(B7922&gt;=22,B7922&lt;=5),sel_ev_daily*(1-sel_dayshare)/8,0))</f>
        <v/>
      </c>
    </row>
    <row r="7923">
      <c r="A7923" s="6" t="inlineStr">
        <is>
          <t>2013-05-27</t>
        </is>
      </c>
      <c r="B7923" s="6" t="n">
        <v>1</v>
      </c>
      <c r="C7923" s="6" t="n">
        <v>0.73614</v>
      </c>
      <c r="D7923" s="6" t="n">
        <v>9.000000000000001e-05</v>
      </c>
      <c r="E7923" s="6">
        <f>C7923*sel_scale</f>
        <v/>
      </c>
      <c r="F7923" s="6">
        <f>IF(AND(B7923&gt;=10,B7923&lt;=14),sel_ev_daily*sel_dayshare/5,IF(OR(B7923&gt;=22,B7923&lt;=5),sel_ev_daily*(1-sel_dayshare)/8,0))</f>
        <v/>
      </c>
    </row>
    <row r="7924">
      <c r="A7924" s="6" t="inlineStr">
        <is>
          <t>2013-05-27</t>
        </is>
      </c>
      <c r="B7924" s="6" t="n">
        <v>2</v>
      </c>
      <c r="C7924" s="6" t="n">
        <v>0.53948</v>
      </c>
      <c r="D7924" s="6" t="n">
        <v>6e-05</v>
      </c>
      <c r="E7924" s="6">
        <f>C7924*sel_scale</f>
        <v/>
      </c>
      <c r="F7924" s="6">
        <f>IF(AND(B7924&gt;=10,B7924&lt;=14),sel_ev_daily*sel_dayshare/5,IF(OR(B7924&gt;=22,B7924&lt;=5),sel_ev_daily*(1-sel_dayshare)/8,0))</f>
        <v/>
      </c>
    </row>
    <row r="7925">
      <c r="A7925" s="6" t="inlineStr">
        <is>
          <t>2013-05-27</t>
        </is>
      </c>
      <c r="B7925" s="6" t="n">
        <v>3</v>
      </c>
      <c r="C7925" s="6" t="n">
        <v>0.48847</v>
      </c>
      <c r="D7925" s="6" t="n">
        <v>3e-05</v>
      </c>
      <c r="E7925" s="6">
        <f>C7925*sel_scale</f>
        <v/>
      </c>
      <c r="F7925" s="6">
        <f>IF(AND(B7925&gt;=10,B7925&lt;=14),sel_ev_daily*sel_dayshare/5,IF(OR(B7925&gt;=22,B7925&lt;=5),sel_ev_daily*(1-sel_dayshare)/8,0))</f>
        <v/>
      </c>
    </row>
    <row r="7926">
      <c r="A7926" s="6" t="inlineStr">
        <is>
          <t>2013-05-27</t>
        </is>
      </c>
      <c r="B7926" s="6" t="n">
        <v>4</v>
      </c>
      <c r="C7926" s="6" t="n">
        <v>0.4773</v>
      </c>
      <c r="D7926" s="6" t="n">
        <v>0.00011</v>
      </c>
      <c r="E7926" s="6">
        <f>C7926*sel_scale</f>
        <v/>
      </c>
      <c r="F7926" s="6">
        <f>IF(AND(B7926&gt;=10,B7926&lt;=14),sel_ev_daily*sel_dayshare/5,IF(OR(B7926&gt;=22,B7926&lt;=5),sel_ev_daily*(1-sel_dayshare)/8,0))</f>
        <v/>
      </c>
    </row>
    <row r="7927">
      <c r="A7927" s="6" t="inlineStr">
        <is>
          <t>2013-05-27</t>
        </is>
      </c>
      <c r="B7927" s="6" t="n">
        <v>5</v>
      </c>
      <c r="C7927" s="6" t="n">
        <v>0.54255</v>
      </c>
      <c r="D7927" s="6" t="n">
        <v>6e-05</v>
      </c>
      <c r="E7927" s="6">
        <f>C7927*sel_scale</f>
        <v/>
      </c>
      <c r="F7927" s="6">
        <f>IF(AND(B7927&gt;=10,B7927&lt;=14),sel_ev_daily*sel_dayshare/5,IF(OR(B7927&gt;=22,B7927&lt;=5),sel_ev_daily*(1-sel_dayshare)/8,0))</f>
        <v/>
      </c>
    </row>
    <row r="7928">
      <c r="A7928" s="6" t="inlineStr">
        <is>
          <t>2013-05-27</t>
        </is>
      </c>
      <c r="B7928" s="6" t="n">
        <v>6</v>
      </c>
      <c r="C7928" s="6" t="n">
        <v>0.87255</v>
      </c>
      <c r="D7928" s="6" t="n">
        <v>9.000000000000001e-05</v>
      </c>
      <c r="E7928" s="6">
        <f>C7928*sel_scale</f>
        <v/>
      </c>
      <c r="F7928" s="6">
        <f>IF(AND(B7928&gt;=10,B7928&lt;=14),sel_ev_daily*sel_dayshare/5,IF(OR(B7928&gt;=22,B7928&lt;=5),sel_ev_daily*(1-sel_dayshare)/8,0))</f>
        <v/>
      </c>
    </row>
    <row r="7929">
      <c r="A7929" s="6" t="inlineStr">
        <is>
          <t>2013-05-27</t>
        </is>
      </c>
      <c r="B7929" s="6" t="n">
        <v>7</v>
      </c>
      <c r="C7929" s="6" t="n">
        <v>0.99476</v>
      </c>
      <c r="D7929" s="6" t="n">
        <v>0.01099</v>
      </c>
      <c r="E7929" s="6">
        <f>C7929*sel_scale</f>
        <v/>
      </c>
      <c r="F7929" s="6">
        <f>IF(AND(B7929&gt;=10,B7929&lt;=14),sel_ev_daily*sel_dayshare/5,IF(OR(B7929&gt;=22,B7929&lt;=5),sel_ev_daily*(1-sel_dayshare)/8,0))</f>
        <v/>
      </c>
    </row>
    <row r="7930">
      <c r="A7930" s="6" t="inlineStr">
        <is>
          <t>2013-05-27</t>
        </is>
      </c>
      <c r="B7930" s="6" t="n">
        <v>8</v>
      </c>
      <c r="C7930" s="6" t="n">
        <v>0.94045</v>
      </c>
      <c r="D7930" s="6" t="n">
        <v>0.06283</v>
      </c>
      <c r="E7930" s="6">
        <f>C7930*sel_scale</f>
        <v/>
      </c>
      <c r="F7930" s="6">
        <f>IF(AND(B7930&gt;=10,B7930&lt;=14),sel_ev_daily*sel_dayshare/5,IF(OR(B7930&gt;=22,B7930&lt;=5),sel_ev_daily*(1-sel_dayshare)/8,0))</f>
        <v/>
      </c>
    </row>
    <row r="7931">
      <c r="A7931" s="6" t="inlineStr">
        <is>
          <t>2013-05-27</t>
        </is>
      </c>
      <c r="B7931" s="6" t="n">
        <v>9</v>
      </c>
      <c r="C7931" s="6" t="n">
        <v>0.75031</v>
      </c>
      <c r="D7931" s="6" t="n">
        <v>0.15297</v>
      </c>
      <c r="E7931" s="6">
        <f>C7931*sel_scale</f>
        <v/>
      </c>
      <c r="F7931" s="6">
        <f>IF(AND(B7931&gt;=10,B7931&lt;=14),sel_ev_daily*sel_dayshare/5,IF(OR(B7931&gt;=22,B7931&lt;=5),sel_ev_daily*(1-sel_dayshare)/8,0))</f>
        <v/>
      </c>
    </row>
    <row r="7932">
      <c r="A7932" s="6" t="inlineStr">
        <is>
          <t>2013-05-27</t>
        </is>
      </c>
      <c r="B7932" s="6" t="n">
        <v>10</v>
      </c>
      <c r="C7932" s="6" t="n">
        <v>0.65778</v>
      </c>
      <c r="D7932" s="6" t="n">
        <v>0.27351</v>
      </c>
      <c r="E7932" s="6">
        <f>C7932*sel_scale</f>
        <v/>
      </c>
      <c r="F7932" s="6">
        <f>IF(AND(B7932&gt;=10,B7932&lt;=14),sel_ev_daily*sel_dayshare/5,IF(OR(B7932&gt;=22,B7932&lt;=5),sel_ev_daily*(1-sel_dayshare)/8,0))</f>
        <v/>
      </c>
    </row>
    <row r="7933">
      <c r="A7933" s="6" t="inlineStr">
        <is>
          <t>2013-05-27</t>
        </is>
      </c>
      <c r="B7933" s="6" t="n">
        <v>11</v>
      </c>
      <c r="C7933" s="6" t="n">
        <v>0.62712</v>
      </c>
      <c r="D7933" s="6" t="n">
        <v>0.29581</v>
      </c>
      <c r="E7933" s="6">
        <f>C7933*sel_scale</f>
        <v/>
      </c>
      <c r="F7933" s="6">
        <f>IF(AND(B7933&gt;=10,B7933&lt;=14),sel_ev_daily*sel_dayshare/5,IF(OR(B7933&gt;=22,B7933&lt;=5),sel_ev_daily*(1-sel_dayshare)/8,0))</f>
        <v/>
      </c>
    </row>
    <row r="7934">
      <c r="A7934" s="6" t="inlineStr">
        <is>
          <t>2013-05-27</t>
        </is>
      </c>
      <c r="B7934" s="6" t="n">
        <v>12</v>
      </c>
      <c r="C7934" s="6" t="n">
        <v>0.63324</v>
      </c>
      <c r="D7934" s="6" t="n">
        <v>0.3002</v>
      </c>
      <c r="E7934" s="6">
        <f>C7934*sel_scale</f>
        <v/>
      </c>
      <c r="F7934" s="6">
        <f>IF(AND(B7934&gt;=10,B7934&lt;=14),sel_ev_daily*sel_dayshare/5,IF(OR(B7934&gt;=22,B7934&lt;=5),sel_ev_daily*(1-sel_dayshare)/8,0))</f>
        <v/>
      </c>
    </row>
    <row r="7935">
      <c r="A7935" s="6" t="inlineStr">
        <is>
          <t>2013-05-27</t>
        </is>
      </c>
      <c r="B7935" s="6" t="n">
        <v>13</v>
      </c>
      <c r="C7935" s="6" t="n">
        <v>0.62034</v>
      </c>
      <c r="D7935" s="6" t="n">
        <v>0.28549</v>
      </c>
      <c r="E7935" s="6">
        <f>C7935*sel_scale</f>
        <v/>
      </c>
      <c r="F7935" s="6">
        <f>IF(AND(B7935&gt;=10,B7935&lt;=14),sel_ev_daily*sel_dayshare/5,IF(OR(B7935&gt;=22,B7935&lt;=5),sel_ev_daily*(1-sel_dayshare)/8,0))</f>
        <v/>
      </c>
    </row>
    <row r="7936">
      <c r="A7936" s="6" t="inlineStr">
        <is>
          <t>2013-05-27</t>
        </is>
      </c>
      <c r="B7936" s="6" t="n">
        <v>14</v>
      </c>
      <c r="C7936" s="6" t="n">
        <v>0.58208</v>
      </c>
      <c r="D7936" s="6" t="n">
        <v>0.24239</v>
      </c>
      <c r="E7936" s="6">
        <f>C7936*sel_scale</f>
        <v/>
      </c>
      <c r="F7936" s="6">
        <f>IF(AND(B7936&gt;=10,B7936&lt;=14),sel_ev_daily*sel_dayshare/5,IF(OR(B7936&gt;=22,B7936&lt;=5),sel_ev_daily*(1-sel_dayshare)/8,0))</f>
        <v/>
      </c>
    </row>
    <row r="7937">
      <c r="A7937" s="6" t="inlineStr">
        <is>
          <t>2013-05-27</t>
        </is>
      </c>
      <c r="B7937" s="6" t="n">
        <v>15</v>
      </c>
      <c r="C7937" s="6" t="n">
        <v>0.63392</v>
      </c>
      <c r="D7937" s="6" t="n">
        <v>0.11793</v>
      </c>
      <c r="E7937" s="6">
        <f>C7937*sel_scale</f>
        <v/>
      </c>
      <c r="F7937" s="6">
        <f>IF(AND(B7937&gt;=10,B7937&lt;=14),sel_ev_daily*sel_dayshare/5,IF(OR(B7937&gt;=22,B7937&lt;=5),sel_ev_daily*(1-sel_dayshare)/8,0))</f>
        <v/>
      </c>
    </row>
    <row r="7938">
      <c r="A7938" s="6" t="inlineStr">
        <is>
          <t>2013-05-27</t>
        </is>
      </c>
      <c r="B7938" s="6" t="n">
        <v>16</v>
      </c>
      <c r="C7938" s="6" t="n">
        <v>0.81087</v>
      </c>
      <c r="D7938" s="6" t="n">
        <v>0.01816</v>
      </c>
      <c r="E7938" s="6">
        <f>C7938*sel_scale</f>
        <v/>
      </c>
      <c r="F7938" s="6">
        <f>IF(AND(B7938&gt;=10,B7938&lt;=14),sel_ev_daily*sel_dayshare/5,IF(OR(B7938&gt;=22,B7938&lt;=5),sel_ev_daily*(1-sel_dayshare)/8,0))</f>
        <v/>
      </c>
    </row>
    <row r="7939">
      <c r="A7939" s="6" t="inlineStr">
        <is>
          <t>2013-05-27</t>
        </is>
      </c>
      <c r="B7939" s="6" t="n">
        <v>17</v>
      </c>
      <c r="C7939" s="6" t="n">
        <v>1.27315</v>
      </c>
      <c r="D7939" s="6" t="n">
        <v>5e-05</v>
      </c>
      <c r="E7939" s="6">
        <f>C7939*sel_scale</f>
        <v/>
      </c>
      <c r="F7939" s="6">
        <f>IF(AND(B7939&gt;=10,B7939&lt;=14),sel_ev_daily*sel_dayshare/5,IF(OR(B7939&gt;=22,B7939&lt;=5),sel_ev_daily*(1-sel_dayshare)/8,0))</f>
        <v/>
      </c>
    </row>
    <row r="7940">
      <c r="A7940" s="6" t="inlineStr">
        <is>
          <t>2013-05-27</t>
        </is>
      </c>
      <c r="B7940" s="6" t="n">
        <v>18</v>
      </c>
      <c r="C7940" s="6" t="n">
        <v>1.30899</v>
      </c>
      <c r="D7940" s="6" t="n">
        <v>0.00015</v>
      </c>
      <c r="E7940" s="6">
        <f>C7940*sel_scale</f>
        <v/>
      </c>
      <c r="F7940" s="6">
        <f>IF(AND(B7940&gt;=10,B7940&lt;=14),sel_ev_daily*sel_dayshare/5,IF(OR(B7940&gt;=22,B7940&lt;=5),sel_ev_daily*(1-sel_dayshare)/8,0))</f>
        <v/>
      </c>
    </row>
    <row r="7941">
      <c r="A7941" s="6" t="inlineStr">
        <is>
          <t>2013-05-27</t>
        </is>
      </c>
      <c r="B7941" s="6" t="n">
        <v>19</v>
      </c>
      <c r="C7941" s="6" t="n">
        <v>1.25323</v>
      </c>
      <c r="D7941" s="6" t="n">
        <v>6.999999999999999e-05</v>
      </c>
      <c r="E7941" s="6">
        <f>C7941*sel_scale</f>
        <v/>
      </c>
      <c r="F7941" s="6">
        <f>IF(AND(B7941&gt;=10,B7941&lt;=14),sel_ev_daily*sel_dayshare/5,IF(OR(B7941&gt;=22,B7941&lt;=5),sel_ev_daily*(1-sel_dayshare)/8,0))</f>
        <v/>
      </c>
    </row>
    <row r="7942">
      <c r="A7942" s="6" t="inlineStr">
        <is>
          <t>2013-05-27</t>
        </is>
      </c>
      <c r="B7942" s="6" t="n">
        <v>20</v>
      </c>
      <c r="C7942" s="6" t="n">
        <v>1.2234</v>
      </c>
      <c r="D7942" s="6" t="n">
        <v>0.00011</v>
      </c>
      <c r="E7942" s="6">
        <f>C7942*sel_scale</f>
        <v/>
      </c>
      <c r="F7942" s="6">
        <f>IF(AND(B7942&gt;=10,B7942&lt;=14),sel_ev_daily*sel_dayshare/5,IF(OR(B7942&gt;=22,B7942&lt;=5),sel_ev_daily*(1-sel_dayshare)/8,0))</f>
        <v/>
      </c>
    </row>
    <row r="7943">
      <c r="A7943" s="6" t="inlineStr">
        <is>
          <t>2013-05-27</t>
        </is>
      </c>
      <c r="B7943" s="6" t="n">
        <v>21</v>
      </c>
      <c r="C7943" s="6" t="n">
        <v>1.06416</v>
      </c>
      <c r="D7943" s="6" t="n">
        <v>9.000000000000001e-05</v>
      </c>
      <c r="E7943" s="6">
        <f>C7943*sel_scale</f>
        <v/>
      </c>
      <c r="F7943" s="6">
        <f>IF(AND(B7943&gt;=10,B7943&lt;=14),sel_ev_daily*sel_dayshare/5,IF(OR(B7943&gt;=22,B7943&lt;=5),sel_ev_daily*(1-sel_dayshare)/8,0))</f>
        <v/>
      </c>
    </row>
    <row r="7944">
      <c r="A7944" s="6" t="inlineStr">
        <is>
          <t>2013-05-27</t>
        </is>
      </c>
      <c r="B7944" s="6" t="n">
        <v>22</v>
      </c>
      <c r="C7944" s="6" t="n">
        <v>0.9747400000000001</v>
      </c>
      <c r="D7944" s="6" t="n">
        <v>6e-05</v>
      </c>
      <c r="E7944" s="6">
        <f>C7944*sel_scale</f>
        <v/>
      </c>
      <c r="F7944" s="6">
        <f>IF(AND(B7944&gt;=10,B7944&lt;=14),sel_ev_daily*sel_dayshare/5,IF(OR(B7944&gt;=22,B7944&lt;=5),sel_ev_daily*(1-sel_dayshare)/8,0))</f>
        <v/>
      </c>
    </row>
    <row r="7945">
      <c r="A7945" s="6" t="inlineStr">
        <is>
          <t>2013-05-27</t>
        </is>
      </c>
      <c r="B7945" s="6" t="n">
        <v>23</v>
      </c>
      <c r="C7945" s="6" t="n">
        <v>1.09744</v>
      </c>
      <c r="D7945" s="6" t="n">
        <v>9.000000000000001e-05</v>
      </c>
      <c r="E7945" s="6">
        <f>C7945*sel_scale</f>
        <v/>
      </c>
      <c r="F7945" s="6">
        <f>IF(AND(B7945&gt;=10,B7945&lt;=14),sel_ev_daily*sel_dayshare/5,IF(OR(B7945&gt;=22,B7945&lt;=5),sel_ev_daily*(1-sel_dayshare)/8,0))</f>
        <v/>
      </c>
    </row>
    <row r="7946">
      <c r="A7946" s="6" t="inlineStr">
        <is>
          <t>2013-05-28</t>
        </is>
      </c>
      <c r="B7946" s="6" t="n">
        <v>0</v>
      </c>
      <c r="C7946" s="6" t="n">
        <v>1.15242</v>
      </c>
      <c r="D7946" s="6" t="n">
        <v>6e-05</v>
      </c>
      <c r="E7946" s="6">
        <f>C7946*sel_scale</f>
        <v/>
      </c>
      <c r="F7946" s="6">
        <f>IF(AND(B7946&gt;=10,B7946&lt;=14),sel_ev_daily*sel_dayshare/5,IF(OR(B7946&gt;=22,B7946&lt;=5),sel_ev_daily*(1-sel_dayshare)/8,0))</f>
        <v/>
      </c>
    </row>
    <row r="7947">
      <c r="A7947" s="6" t="inlineStr">
        <is>
          <t>2013-05-28</t>
        </is>
      </c>
      <c r="B7947" s="6" t="n">
        <v>1</v>
      </c>
      <c r="C7947" s="6" t="n">
        <v>0.89775</v>
      </c>
      <c r="D7947" s="6" t="n">
        <v>8.000000000000001e-05</v>
      </c>
      <c r="E7947" s="6">
        <f>C7947*sel_scale</f>
        <v/>
      </c>
      <c r="F7947" s="6">
        <f>IF(AND(B7947&gt;=10,B7947&lt;=14),sel_ev_daily*sel_dayshare/5,IF(OR(B7947&gt;=22,B7947&lt;=5),sel_ev_daily*(1-sel_dayshare)/8,0))</f>
        <v/>
      </c>
    </row>
    <row r="7948">
      <c r="A7948" s="6" t="inlineStr">
        <is>
          <t>2013-05-28</t>
        </is>
      </c>
      <c r="B7948" s="6" t="n">
        <v>2</v>
      </c>
      <c r="C7948" s="6" t="n">
        <v>0.54843</v>
      </c>
      <c r="D7948" s="6" t="n">
        <v>4e-05</v>
      </c>
      <c r="E7948" s="6">
        <f>C7948*sel_scale</f>
        <v/>
      </c>
      <c r="F7948" s="6">
        <f>IF(AND(B7948&gt;=10,B7948&lt;=14),sel_ev_daily*sel_dayshare/5,IF(OR(B7948&gt;=22,B7948&lt;=5),sel_ev_daily*(1-sel_dayshare)/8,0))</f>
        <v/>
      </c>
    </row>
    <row r="7949">
      <c r="A7949" s="6" t="inlineStr">
        <is>
          <t>2013-05-28</t>
        </is>
      </c>
      <c r="B7949" s="6" t="n">
        <v>3</v>
      </c>
      <c r="C7949" s="6" t="n">
        <v>0.42667</v>
      </c>
      <c r="D7949" s="6" t="n">
        <v>6.999999999999999e-05</v>
      </c>
      <c r="E7949" s="6">
        <f>C7949*sel_scale</f>
        <v/>
      </c>
      <c r="F7949" s="6">
        <f>IF(AND(B7949&gt;=10,B7949&lt;=14),sel_ev_daily*sel_dayshare/5,IF(OR(B7949&gt;=22,B7949&lt;=5),sel_ev_daily*(1-sel_dayshare)/8,0))</f>
        <v/>
      </c>
    </row>
    <row r="7950">
      <c r="A7950" s="6" t="inlineStr">
        <is>
          <t>2013-05-28</t>
        </is>
      </c>
      <c r="B7950" s="6" t="n">
        <v>4</v>
      </c>
      <c r="C7950" s="6" t="n">
        <v>0.4325</v>
      </c>
      <c r="D7950" s="6" t="n">
        <v>9.000000000000001e-05</v>
      </c>
      <c r="E7950" s="6">
        <f>C7950*sel_scale</f>
        <v/>
      </c>
      <c r="F7950" s="6">
        <f>IF(AND(B7950&gt;=10,B7950&lt;=14),sel_ev_daily*sel_dayshare/5,IF(OR(B7950&gt;=22,B7950&lt;=5),sel_ev_daily*(1-sel_dayshare)/8,0))</f>
        <v/>
      </c>
    </row>
    <row r="7951">
      <c r="A7951" s="6" t="inlineStr">
        <is>
          <t>2013-05-28</t>
        </is>
      </c>
      <c r="B7951" s="6" t="n">
        <v>5</v>
      </c>
      <c r="C7951" s="6" t="n">
        <v>0.5296999999999999</v>
      </c>
      <c r="D7951" s="6" t="n">
        <v>6.999999999999999e-05</v>
      </c>
      <c r="E7951" s="6">
        <f>C7951*sel_scale</f>
        <v/>
      </c>
      <c r="F7951" s="6">
        <f>IF(AND(B7951&gt;=10,B7951&lt;=14),sel_ev_daily*sel_dayshare/5,IF(OR(B7951&gt;=22,B7951&lt;=5),sel_ev_daily*(1-sel_dayshare)/8,0))</f>
        <v/>
      </c>
    </row>
    <row r="7952">
      <c r="A7952" s="6" t="inlineStr">
        <is>
          <t>2013-05-28</t>
        </is>
      </c>
      <c r="B7952" s="6" t="n">
        <v>6</v>
      </c>
      <c r="C7952" s="6" t="n">
        <v>0.75235</v>
      </c>
      <c r="D7952" s="6" t="n">
        <v>0.00012</v>
      </c>
      <c r="E7952" s="6">
        <f>C7952*sel_scale</f>
        <v/>
      </c>
      <c r="F7952" s="6">
        <f>IF(AND(B7952&gt;=10,B7952&lt;=14),sel_ev_daily*sel_dayshare/5,IF(OR(B7952&gt;=22,B7952&lt;=5),sel_ev_daily*(1-sel_dayshare)/8,0))</f>
        <v/>
      </c>
    </row>
    <row r="7953">
      <c r="A7953" s="6" t="inlineStr">
        <is>
          <t>2013-05-28</t>
        </is>
      </c>
      <c r="B7953" s="6" t="n">
        <v>7</v>
      </c>
      <c r="C7953" s="6" t="n">
        <v>0.87673</v>
      </c>
      <c r="D7953" s="6" t="n">
        <v>0.01615</v>
      </c>
      <c r="E7953" s="6">
        <f>C7953*sel_scale</f>
        <v/>
      </c>
      <c r="F7953" s="6">
        <f>IF(AND(B7953&gt;=10,B7953&lt;=14),sel_ev_daily*sel_dayshare/5,IF(OR(B7953&gt;=22,B7953&lt;=5),sel_ev_daily*(1-sel_dayshare)/8,0))</f>
        <v/>
      </c>
    </row>
    <row r="7954">
      <c r="A7954" s="6" t="inlineStr">
        <is>
          <t>2013-05-28</t>
        </is>
      </c>
      <c r="B7954" s="6" t="n">
        <v>8</v>
      </c>
      <c r="C7954" s="6" t="n">
        <v>0.7061500000000001</v>
      </c>
      <c r="D7954" s="6" t="n">
        <v>0.07063</v>
      </c>
      <c r="E7954" s="6">
        <f>C7954*sel_scale</f>
        <v/>
      </c>
      <c r="F7954" s="6">
        <f>IF(AND(B7954&gt;=10,B7954&lt;=14),sel_ev_daily*sel_dayshare/5,IF(OR(B7954&gt;=22,B7954&lt;=5),sel_ev_daily*(1-sel_dayshare)/8,0))</f>
        <v/>
      </c>
    </row>
    <row r="7955">
      <c r="A7955" s="6" t="inlineStr">
        <is>
          <t>2013-05-28</t>
        </is>
      </c>
      <c r="B7955" s="6" t="n">
        <v>9</v>
      </c>
      <c r="C7955" s="6" t="n">
        <v>0.67508</v>
      </c>
      <c r="D7955" s="6" t="n">
        <v>0.15435</v>
      </c>
      <c r="E7955" s="6">
        <f>C7955*sel_scale</f>
        <v/>
      </c>
      <c r="F7955" s="6">
        <f>IF(AND(B7955&gt;=10,B7955&lt;=14),sel_ev_daily*sel_dayshare/5,IF(OR(B7955&gt;=22,B7955&lt;=5),sel_ev_daily*(1-sel_dayshare)/8,0))</f>
        <v/>
      </c>
    </row>
    <row r="7956">
      <c r="A7956" s="6" t="inlineStr">
        <is>
          <t>2013-05-28</t>
        </is>
      </c>
      <c r="B7956" s="6" t="n">
        <v>10</v>
      </c>
      <c r="C7956" s="6" t="n">
        <v>0.67286</v>
      </c>
      <c r="D7956" s="6" t="n">
        <v>0.26454</v>
      </c>
      <c r="E7956" s="6">
        <f>C7956*sel_scale</f>
        <v/>
      </c>
      <c r="F7956" s="6">
        <f>IF(AND(B7956&gt;=10,B7956&lt;=14),sel_ev_daily*sel_dayshare/5,IF(OR(B7956&gt;=22,B7956&lt;=5),sel_ev_daily*(1-sel_dayshare)/8,0))</f>
        <v/>
      </c>
    </row>
    <row r="7957">
      <c r="A7957" s="6" t="inlineStr">
        <is>
          <t>2013-05-28</t>
        </is>
      </c>
      <c r="B7957" s="6" t="n">
        <v>11</v>
      </c>
      <c r="C7957" s="6" t="n">
        <v>0.66965</v>
      </c>
      <c r="D7957" s="6" t="n">
        <v>0.30093</v>
      </c>
      <c r="E7957" s="6">
        <f>C7957*sel_scale</f>
        <v/>
      </c>
      <c r="F7957" s="6">
        <f>IF(AND(B7957&gt;=10,B7957&lt;=14),sel_ev_daily*sel_dayshare/5,IF(OR(B7957&gt;=22,B7957&lt;=5),sel_ev_daily*(1-sel_dayshare)/8,0))</f>
        <v/>
      </c>
    </row>
    <row r="7958">
      <c r="A7958" s="6" t="inlineStr">
        <is>
          <t>2013-05-28</t>
        </is>
      </c>
      <c r="B7958" s="6" t="n">
        <v>12</v>
      </c>
      <c r="C7958" s="6" t="n">
        <v>0.63802</v>
      </c>
      <c r="D7958" s="6" t="n">
        <v>0.35226</v>
      </c>
      <c r="E7958" s="6">
        <f>C7958*sel_scale</f>
        <v/>
      </c>
      <c r="F7958" s="6">
        <f>IF(AND(B7958&gt;=10,B7958&lt;=14),sel_ev_daily*sel_dayshare/5,IF(OR(B7958&gt;=22,B7958&lt;=5),sel_ev_daily*(1-sel_dayshare)/8,0))</f>
        <v/>
      </c>
    </row>
    <row r="7959">
      <c r="A7959" s="6" t="inlineStr">
        <is>
          <t>2013-05-28</t>
        </is>
      </c>
      <c r="B7959" s="6" t="n">
        <v>13</v>
      </c>
      <c r="C7959" s="6" t="n">
        <v>0.59821</v>
      </c>
      <c r="D7959" s="6" t="n">
        <v>0.25642</v>
      </c>
      <c r="E7959" s="6">
        <f>C7959*sel_scale</f>
        <v/>
      </c>
      <c r="F7959" s="6">
        <f>IF(AND(B7959&gt;=10,B7959&lt;=14),sel_ev_daily*sel_dayshare/5,IF(OR(B7959&gt;=22,B7959&lt;=5),sel_ev_daily*(1-sel_dayshare)/8,0))</f>
        <v/>
      </c>
    </row>
    <row r="7960">
      <c r="A7960" s="6" t="inlineStr">
        <is>
          <t>2013-05-28</t>
        </is>
      </c>
      <c r="B7960" s="6" t="n">
        <v>14</v>
      </c>
      <c r="C7960" s="6" t="n">
        <v>0.5398500000000001</v>
      </c>
      <c r="D7960" s="6" t="n">
        <v>0.16802</v>
      </c>
      <c r="E7960" s="6">
        <f>C7960*sel_scale</f>
        <v/>
      </c>
      <c r="F7960" s="6">
        <f>IF(AND(B7960&gt;=10,B7960&lt;=14),sel_ev_daily*sel_dayshare/5,IF(OR(B7960&gt;=22,B7960&lt;=5),sel_ev_daily*(1-sel_dayshare)/8,0))</f>
        <v/>
      </c>
    </row>
    <row r="7961">
      <c r="A7961" s="6" t="inlineStr">
        <is>
          <t>2013-05-28</t>
        </is>
      </c>
      <c r="B7961" s="6" t="n">
        <v>15</v>
      </c>
      <c r="C7961" s="6" t="n">
        <v>0.63353</v>
      </c>
      <c r="D7961" s="6" t="n">
        <v>0.06465</v>
      </c>
      <c r="E7961" s="6">
        <f>C7961*sel_scale</f>
        <v/>
      </c>
      <c r="F7961" s="6">
        <f>IF(AND(B7961&gt;=10,B7961&lt;=14),sel_ev_daily*sel_dayshare/5,IF(OR(B7961&gt;=22,B7961&lt;=5),sel_ev_daily*(1-sel_dayshare)/8,0))</f>
        <v/>
      </c>
    </row>
    <row r="7962">
      <c r="A7962" s="6" t="inlineStr">
        <is>
          <t>2013-05-28</t>
        </is>
      </c>
      <c r="B7962" s="6" t="n">
        <v>16</v>
      </c>
      <c r="C7962" s="6" t="n">
        <v>0.79656</v>
      </c>
      <c r="D7962" s="6" t="n">
        <v>0.008019999999999999</v>
      </c>
      <c r="E7962" s="6">
        <f>C7962*sel_scale</f>
        <v/>
      </c>
      <c r="F7962" s="6">
        <f>IF(AND(B7962&gt;=10,B7962&lt;=14),sel_ev_daily*sel_dayshare/5,IF(OR(B7962&gt;=22,B7962&lt;=5),sel_ev_daily*(1-sel_dayshare)/8,0))</f>
        <v/>
      </c>
    </row>
    <row r="7963">
      <c r="A7963" s="6" t="inlineStr">
        <is>
          <t>2013-05-28</t>
        </is>
      </c>
      <c r="B7963" s="6" t="n">
        <v>17</v>
      </c>
      <c r="C7963" s="6" t="n">
        <v>1.1333</v>
      </c>
      <c r="D7963" s="6" t="n">
        <v>9.000000000000001e-05</v>
      </c>
      <c r="E7963" s="6">
        <f>C7963*sel_scale</f>
        <v/>
      </c>
      <c r="F7963" s="6">
        <f>IF(AND(B7963&gt;=10,B7963&lt;=14),sel_ev_daily*sel_dayshare/5,IF(OR(B7963&gt;=22,B7963&lt;=5),sel_ev_daily*(1-sel_dayshare)/8,0))</f>
        <v/>
      </c>
    </row>
    <row r="7964">
      <c r="A7964" s="6" t="inlineStr">
        <is>
          <t>2013-05-28</t>
        </is>
      </c>
      <c r="B7964" s="6" t="n">
        <v>18</v>
      </c>
      <c r="C7964" s="6" t="n">
        <v>1.19586</v>
      </c>
      <c r="D7964" s="6" t="n">
        <v>9.000000000000001e-05</v>
      </c>
      <c r="E7964" s="6">
        <f>C7964*sel_scale</f>
        <v/>
      </c>
      <c r="F7964" s="6">
        <f>IF(AND(B7964&gt;=10,B7964&lt;=14),sel_ev_daily*sel_dayshare/5,IF(OR(B7964&gt;=22,B7964&lt;=5),sel_ev_daily*(1-sel_dayshare)/8,0))</f>
        <v/>
      </c>
    </row>
    <row r="7965">
      <c r="A7965" s="6" t="inlineStr">
        <is>
          <t>2013-05-28</t>
        </is>
      </c>
      <c r="B7965" s="6" t="n">
        <v>19</v>
      </c>
      <c r="C7965" s="6" t="n">
        <v>1.09582</v>
      </c>
      <c r="D7965" s="6" t="n">
        <v>6e-05</v>
      </c>
      <c r="E7965" s="6">
        <f>C7965*sel_scale</f>
        <v/>
      </c>
      <c r="F7965" s="6">
        <f>IF(AND(B7965&gt;=10,B7965&lt;=14),sel_ev_daily*sel_dayshare/5,IF(OR(B7965&gt;=22,B7965&lt;=5),sel_ev_daily*(1-sel_dayshare)/8,0))</f>
        <v/>
      </c>
    </row>
    <row r="7966">
      <c r="A7966" s="6" t="inlineStr">
        <is>
          <t>2013-05-28</t>
        </is>
      </c>
      <c r="B7966" s="6" t="n">
        <v>20</v>
      </c>
      <c r="C7966" s="6" t="n">
        <v>1.05902</v>
      </c>
      <c r="D7966" s="6" t="n">
        <v>5e-05</v>
      </c>
      <c r="E7966" s="6">
        <f>C7966*sel_scale</f>
        <v/>
      </c>
      <c r="F7966" s="6">
        <f>IF(AND(B7966&gt;=10,B7966&lt;=14),sel_ev_daily*sel_dayshare/5,IF(OR(B7966&gt;=22,B7966&lt;=5),sel_ev_daily*(1-sel_dayshare)/8,0))</f>
        <v/>
      </c>
    </row>
    <row r="7967">
      <c r="A7967" s="6" t="inlineStr">
        <is>
          <t>2013-05-28</t>
        </is>
      </c>
      <c r="B7967" s="6" t="n">
        <v>21</v>
      </c>
      <c r="C7967" s="6" t="n">
        <v>0.92791</v>
      </c>
      <c r="D7967" s="6" t="n">
        <v>9.000000000000001e-05</v>
      </c>
      <c r="E7967" s="6">
        <f>C7967*sel_scale</f>
        <v/>
      </c>
      <c r="F7967" s="6">
        <f>IF(AND(B7967&gt;=10,B7967&lt;=14),sel_ev_daily*sel_dayshare/5,IF(OR(B7967&gt;=22,B7967&lt;=5),sel_ev_daily*(1-sel_dayshare)/8,0))</f>
        <v/>
      </c>
    </row>
    <row r="7968">
      <c r="A7968" s="6" t="inlineStr">
        <is>
          <t>2013-05-28</t>
        </is>
      </c>
      <c r="B7968" s="6" t="n">
        <v>22</v>
      </c>
      <c r="C7968" s="6" t="n">
        <v>0.95291</v>
      </c>
      <c r="D7968" s="6" t="n">
        <v>9.000000000000001e-05</v>
      </c>
      <c r="E7968" s="6">
        <f>C7968*sel_scale</f>
        <v/>
      </c>
      <c r="F7968" s="6">
        <f>IF(AND(B7968&gt;=10,B7968&lt;=14),sel_ev_daily*sel_dayshare/5,IF(OR(B7968&gt;=22,B7968&lt;=5),sel_ev_daily*(1-sel_dayshare)/8,0))</f>
        <v/>
      </c>
    </row>
    <row r="7969">
      <c r="A7969" s="6" t="inlineStr">
        <is>
          <t>2013-05-28</t>
        </is>
      </c>
      <c r="B7969" s="6" t="n">
        <v>23</v>
      </c>
      <c r="C7969" s="6" t="n">
        <v>1.03117</v>
      </c>
      <c r="D7969" s="6" t="n">
        <v>0.00011</v>
      </c>
      <c r="E7969" s="6">
        <f>C7969*sel_scale</f>
        <v/>
      </c>
      <c r="F7969" s="6">
        <f>IF(AND(B7969&gt;=10,B7969&lt;=14),sel_ev_daily*sel_dayshare/5,IF(OR(B7969&gt;=22,B7969&lt;=5),sel_ev_daily*(1-sel_dayshare)/8,0))</f>
        <v/>
      </c>
    </row>
    <row r="7970">
      <c r="A7970" s="6" t="inlineStr">
        <is>
          <t>2013-05-29</t>
        </is>
      </c>
      <c r="B7970" s="6" t="n">
        <v>0</v>
      </c>
      <c r="C7970" s="6" t="n">
        <v>1.13918</v>
      </c>
      <c r="D7970" s="6" t="n">
        <v>4e-05</v>
      </c>
      <c r="E7970" s="6">
        <f>C7970*sel_scale</f>
        <v/>
      </c>
      <c r="F7970" s="6">
        <f>IF(AND(B7970&gt;=10,B7970&lt;=14),sel_ev_daily*sel_dayshare/5,IF(OR(B7970&gt;=22,B7970&lt;=5),sel_ev_daily*(1-sel_dayshare)/8,0))</f>
        <v/>
      </c>
    </row>
    <row r="7971">
      <c r="A7971" s="6" t="inlineStr">
        <is>
          <t>2013-05-29</t>
        </is>
      </c>
      <c r="B7971" s="6" t="n">
        <v>1</v>
      </c>
      <c r="C7971" s="6" t="n">
        <v>0.80735</v>
      </c>
      <c r="D7971" s="6" t="n">
        <v>8.000000000000001e-05</v>
      </c>
      <c r="E7971" s="6">
        <f>C7971*sel_scale</f>
        <v/>
      </c>
      <c r="F7971" s="6">
        <f>IF(AND(B7971&gt;=10,B7971&lt;=14),sel_ev_daily*sel_dayshare/5,IF(OR(B7971&gt;=22,B7971&lt;=5),sel_ev_daily*(1-sel_dayshare)/8,0))</f>
        <v/>
      </c>
    </row>
    <row r="7972">
      <c r="A7972" s="6" t="inlineStr">
        <is>
          <t>2013-05-29</t>
        </is>
      </c>
      <c r="B7972" s="6" t="n">
        <v>2</v>
      </c>
      <c r="C7972" s="6" t="n">
        <v>0.519</v>
      </c>
      <c r="D7972" s="6" t="n">
        <v>5e-05</v>
      </c>
      <c r="E7972" s="6">
        <f>C7972*sel_scale</f>
        <v/>
      </c>
      <c r="F7972" s="6">
        <f>IF(AND(B7972&gt;=10,B7972&lt;=14),sel_ev_daily*sel_dayshare/5,IF(OR(B7972&gt;=22,B7972&lt;=5),sel_ev_daily*(1-sel_dayshare)/8,0))</f>
        <v/>
      </c>
    </row>
    <row r="7973">
      <c r="A7973" s="6" t="inlineStr">
        <is>
          <t>2013-05-29</t>
        </is>
      </c>
      <c r="B7973" s="6" t="n">
        <v>3</v>
      </c>
      <c r="C7973" s="6" t="n">
        <v>0.45853</v>
      </c>
      <c r="D7973" s="6" t="n">
        <v>9.000000000000001e-05</v>
      </c>
      <c r="E7973" s="6">
        <f>C7973*sel_scale</f>
        <v/>
      </c>
      <c r="F7973" s="6">
        <f>IF(AND(B7973&gt;=10,B7973&lt;=14),sel_ev_daily*sel_dayshare/5,IF(OR(B7973&gt;=22,B7973&lt;=5),sel_ev_daily*(1-sel_dayshare)/8,0))</f>
        <v/>
      </c>
    </row>
    <row r="7974">
      <c r="A7974" s="6" t="inlineStr">
        <is>
          <t>2013-05-29</t>
        </is>
      </c>
      <c r="B7974" s="6" t="n">
        <v>4</v>
      </c>
      <c r="C7974" s="6" t="n">
        <v>0.4635</v>
      </c>
      <c r="D7974" s="6" t="n">
        <v>8.000000000000001e-05</v>
      </c>
      <c r="E7974" s="6">
        <f>C7974*sel_scale</f>
        <v/>
      </c>
      <c r="F7974" s="6">
        <f>IF(AND(B7974&gt;=10,B7974&lt;=14),sel_ev_daily*sel_dayshare/5,IF(OR(B7974&gt;=22,B7974&lt;=5),sel_ev_daily*(1-sel_dayshare)/8,0))</f>
        <v/>
      </c>
    </row>
    <row r="7975">
      <c r="A7975" s="6" t="inlineStr">
        <is>
          <t>2013-05-29</t>
        </is>
      </c>
      <c r="B7975" s="6" t="n">
        <v>5</v>
      </c>
      <c r="C7975" s="6" t="n">
        <v>0.54987</v>
      </c>
      <c r="D7975" s="6" t="n">
        <v>3e-05</v>
      </c>
      <c r="E7975" s="6">
        <f>C7975*sel_scale</f>
        <v/>
      </c>
      <c r="F7975" s="6">
        <f>IF(AND(B7975&gt;=10,B7975&lt;=14),sel_ev_daily*sel_dayshare/5,IF(OR(B7975&gt;=22,B7975&lt;=5),sel_ev_daily*(1-sel_dayshare)/8,0))</f>
        <v/>
      </c>
    </row>
    <row r="7976">
      <c r="A7976" s="6" t="inlineStr">
        <is>
          <t>2013-05-29</t>
        </is>
      </c>
      <c r="B7976" s="6" t="n">
        <v>6</v>
      </c>
      <c r="C7976" s="6" t="n">
        <v>0.79975</v>
      </c>
      <c r="D7976" s="6" t="n">
        <v>0.00012</v>
      </c>
      <c r="E7976" s="6">
        <f>C7976*sel_scale</f>
        <v/>
      </c>
      <c r="F7976" s="6">
        <f>IF(AND(B7976&gt;=10,B7976&lt;=14),sel_ev_daily*sel_dayshare/5,IF(OR(B7976&gt;=22,B7976&lt;=5),sel_ev_daily*(1-sel_dayshare)/8,0))</f>
        <v/>
      </c>
    </row>
    <row r="7977">
      <c r="A7977" s="6" t="inlineStr">
        <is>
          <t>2013-05-29</t>
        </is>
      </c>
      <c r="B7977" s="6" t="n">
        <v>7</v>
      </c>
      <c r="C7977" s="6" t="n">
        <v>0.90325</v>
      </c>
      <c r="D7977" s="6" t="n">
        <v>0.02842</v>
      </c>
      <c r="E7977" s="6">
        <f>C7977*sel_scale</f>
        <v/>
      </c>
      <c r="F7977" s="6">
        <f>IF(AND(B7977&gt;=10,B7977&lt;=14),sel_ev_daily*sel_dayshare/5,IF(OR(B7977&gt;=22,B7977&lt;=5),sel_ev_daily*(1-sel_dayshare)/8,0))</f>
        <v/>
      </c>
    </row>
    <row r="7978">
      <c r="A7978" s="6" t="inlineStr">
        <is>
          <t>2013-05-29</t>
        </is>
      </c>
      <c r="B7978" s="6" t="n">
        <v>8</v>
      </c>
      <c r="C7978" s="6" t="n">
        <v>0.72766</v>
      </c>
      <c r="D7978" s="6" t="n">
        <v>0.14176</v>
      </c>
      <c r="E7978" s="6">
        <f>C7978*sel_scale</f>
        <v/>
      </c>
      <c r="F7978" s="6">
        <f>IF(AND(B7978&gt;=10,B7978&lt;=14),sel_ev_daily*sel_dayshare/5,IF(OR(B7978&gt;=22,B7978&lt;=5),sel_ev_daily*(1-sel_dayshare)/8,0))</f>
        <v/>
      </c>
    </row>
    <row r="7979">
      <c r="A7979" s="6" t="inlineStr">
        <is>
          <t>2013-05-29</t>
        </is>
      </c>
      <c r="B7979" s="6" t="n">
        <v>9</v>
      </c>
      <c r="C7979" s="6" t="n">
        <v>0.64415</v>
      </c>
      <c r="D7979" s="6" t="n">
        <v>0.2717</v>
      </c>
      <c r="E7979" s="6">
        <f>C7979*sel_scale</f>
        <v/>
      </c>
      <c r="F7979" s="6">
        <f>IF(AND(B7979&gt;=10,B7979&lt;=14),sel_ev_daily*sel_dayshare/5,IF(OR(B7979&gt;=22,B7979&lt;=5),sel_ev_daily*(1-sel_dayshare)/8,0))</f>
        <v/>
      </c>
    </row>
    <row r="7980">
      <c r="A7980" s="6" t="inlineStr">
        <is>
          <t>2013-05-29</t>
        </is>
      </c>
      <c r="B7980" s="6" t="n">
        <v>10</v>
      </c>
      <c r="C7980" s="6" t="n">
        <v>0.57375</v>
      </c>
      <c r="D7980" s="6" t="n">
        <v>0.3975</v>
      </c>
      <c r="E7980" s="6">
        <f>C7980*sel_scale</f>
        <v/>
      </c>
      <c r="F7980" s="6">
        <f>IF(AND(B7980&gt;=10,B7980&lt;=14),sel_ev_daily*sel_dayshare/5,IF(OR(B7980&gt;=22,B7980&lt;=5),sel_ev_daily*(1-sel_dayshare)/8,0))</f>
        <v/>
      </c>
    </row>
    <row r="7981">
      <c r="A7981" s="6" t="inlineStr">
        <is>
          <t>2013-05-29</t>
        </is>
      </c>
      <c r="B7981" s="6" t="n">
        <v>11</v>
      </c>
      <c r="C7981" s="6" t="n">
        <v>0.53317</v>
      </c>
      <c r="D7981" s="6" t="n">
        <v>0.49401</v>
      </c>
      <c r="E7981" s="6">
        <f>C7981*sel_scale</f>
        <v/>
      </c>
      <c r="F7981" s="6">
        <f>IF(AND(B7981&gt;=10,B7981&lt;=14),sel_ev_daily*sel_dayshare/5,IF(OR(B7981&gt;=22,B7981&lt;=5),sel_ev_daily*(1-sel_dayshare)/8,0))</f>
        <v/>
      </c>
    </row>
    <row r="7982">
      <c r="A7982" s="6" t="inlineStr">
        <is>
          <t>2013-05-29</t>
        </is>
      </c>
      <c r="B7982" s="6" t="n">
        <v>12</v>
      </c>
      <c r="C7982" s="6" t="n">
        <v>0.53033</v>
      </c>
      <c r="D7982" s="6" t="n">
        <v>0.49211</v>
      </c>
      <c r="E7982" s="6">
        <f>C7982*sel_scale</f>
        <v/>
      </c>
      <c r="F7982" s="6">
        <f>IF(AND(B7982&gt;=10,B7982&lt;=14),sel_ev_daily*sel_dayshare/5,IF(OR(B7982&gt;=22,B7982&lt;=5),sel_ev_daily*(1-sel_dayshare)/8,0))</f>
        <v/>
      </c>
    </row>
    <row r="7983">
      <c r="A7983" s="6" t="inlineStr">
        <is>
          <t>2013-05-29</t>
        </is>
      </c>
      <c r="B7983" s="6" t="n">
        <v>13</v>
      </c>
      <c r="C7983" s="6" t="n">
        <v>0.50605</v>
      </c>
      <c r="D7983" s="6" t="n">
        <v>0.43017</v>
      </c>
      <c r="E7983" s="6">
        <f>C7983*sel_scale</f>
        <v/>
      </c>
      <c r="F7983" s="6">
        <f>IF(AND(B7983&gt;=10,B7983&lt;=14),sel_ev_daily*sel_dayshare/5,IF(OR(B7983&gt;=22,B7983&lt;=5),sel_ev_daily*(1-sel_dayshare)/8,0))</f>
        <v/>
      </c>
    </row>
    <row r="7984">
      <c r="A7984" s="6" t="inlineStr">
        <is>
          <t>2013-05-29</t>
        </is>
      </c>
      <c r="B7984" s="6" t="n">
        <v>14</v>
      </c>
      <c r="C7984" s="6" t="n">
        <v>0.4378</v>
      </c>
      <c r="D7984" s="6" t="n">
        <v>0.29793</v>
      </c>
      <c r="E7984" s="6">
        <f>C7984*sel_scale</f>
        <v/>
      </c>
      <c r="F7984" s="6">
        <f>IF(AND(B7984&gt;=10,B7984&lt;=14),sel_ev_daily*sel_dayshare/5,IF(OR(B7984&gt;=22,B7984&lt;=5),sel_ev_daily*(1-sel_dayshare)/8,0))</f>
        <v/>
      </c>
    </row>
    <row r="7985">
      <c r="A7985" s="6" t="inlineStr">
        <is>
          <t>2013-05-29</t>
        </is>
      </c>
      <c r="B7985" s="6" t="n">
        <v>15</v>
      </c>
      <c r="C7985" s="6" t="n">
        <v>0.48606</v>
      </c>
      <c r="D7985" s="6" t="n">
        <v>0.12168</v>
      </c>
      <c r="E7985" s="6">
        <f>C7985*sel_scale</f>
        <v/>
      </c>
      <c r="F7985" s="6">
        <f>IF(AND(B7985&gt;=10,B7985&lt;=14),sel_ev_daily*sel_dayshare/5,IF(OR(B7985&gt;=22,B7985&lt;=5),sel_ev_daily*(1-sel_dayshare)/8,0))</f>
        <v/>
      </c>
    </row>
    <row r="7986">
      <c r="A7986" s="6" t="inlineStr">
        <is>
          <t>2013-05-29</t>
        </is>
      </c>
      <c r="B7986" s="6" t="n">
        <v>16</v>
      </c>
      <c r="C7986" s="6" t="n">
        <v>0.65401</v>
      </c>
      <c r="D7986" s="6" t="n">
        <v>0.01259</v>
      </c>
      <c r="E7986" s="6">
        <f>C7986*sel_scale</f>
        <v/>
      </c>
      <c r="F7986" s="6">
        <f>IF(AND(B7986&gt;=10,B7986&lt;=14),sel_ev_daily*sel_dayshare/5,IF(OR(B7986&gt;=22,B7986&lt;=5),sel_ev_daily*(1-sel_dayshare)/8,0))</f>
        <v/>
      </c>
    </row>
    <row r="7987">
      <c r="A7987" s="6" t="inlineStr">
        <is>
          <t>2013-05-29</t>
        </is>
      </c>
      <c r="B7987" s="6" t="n">
        <v>17</v>
      </c>
      <c r="C7987" s="6" t="n">
        <v>1.00516</v>
      </c>
      <c r="D7987" s="6" t="n">
        <v>0.00012</v>
      </c>
      <c r="E7987" s="6">
        <f>C7987*sel_scale</f>
        <v/>
      </c>
      <c r="F7987" s="6">
        <f>IF(AND(B7987&gt;=10,B7987&lt;=14),sel_ev_daily*sel_dayshare/5,IF(OR(B7987&gt;=22,B7987&lt;=5),sel_ev_daily*(1-sel_dayshare)/8,0))</f>
        <v/>
      </c>
    </row>
    <row r="7988">
      <c r="A7988" s="6" t="inlineStr">
        <is>
          <t>2013-05-29</t>
        </is>
      </c>
      <c r="B7988" s="6" t="n">
        <v>18</v>
      </c>
      <c r="C7988" s="6" t="n">
        <v>1.08837</v>
      </c>
      <c r="D7988" s="6" t="n">
        <v>9.000000000000001e-05</v>
      </c>
      <c r="E7988" s="6">
        <f>C7988*sel_scale</f>
        <v/>
      </c>
      <c r="F7988" s="6">
        <f>IF(AND(B7988&gt;=10,B7988&lt;=14),sel_ev_daily*sel_dayshare/5,IF(OR(B7988&gt;=22,B7988&lt;=5),sel_ev_daily*(1-sel_dayshare)/8,0))</f>
        <v/>
      </c>
    </row>
    <row r="7989">
      <c r="A7989" s="6" t="inlineStr">
        <is>
          <t>2013-05-29</t>
        </is>
      </c>
      <c r="B7989" s="6" t="n">
        <v>19</v>
      </c>
      <c r="C7989" s="6" t="n">
        <v>0.9936700000000001</v>
      </c>
      <c r="D7989" s="6" t="n">
        <v>8.000000000000001e-05</v>
      </c>
      <c r="E7989" s="6">
        <f>C7989*sel_scale</f>
        <v/>
      </c>
      <c r="F7989" s="6">
        <f>IF(AND(B7989&gt;=10,B7989&lt;=14),sel_ev_daily*sel_dayshare/5,IF(OR(B7989&gt;=22,B7989&lt;=5),sel_ev_daily*(1-sel_dayshare)/8,0))</f>
        <v/>
      </c>
    </row>
    <row r="7990">
      <c r="A7990" s="6" t="inlineStr">
        <is>
          <t>2013-05-29</t>
        </is>
      </c>
      <c r="B7990" s="6" t="n">
        <v>20</v>
      </c>
      <c r="C7990" s="6" t="n">
        <v>0.99431</v>
      </c>
      <c r="D7990" s="6" t="n">
        <v>0.0001</v>
      </c>
      <c r="E7990" s="6">
        <f>C7990*sel_scale</f>
        <v/>
      </c>
      <c r="F7990" s="6">
        <f>IF(AND(B7990&gt;=10,B7990&lt;=14),sel_ev_daily*sel_dayshare/5,IF(OR(B7990&gt;=22,B7990&lt;=5),sel_ev_daily*(1-sel_dayshare)/8,0))</f>
        <v/>
      </c>
    </row>
    <row r="7991">
      <c r="A7991" s="6" t="inlineStr">
        <is>
          <t>2013-05-29</t>
        </is>
      </c>
      <c r="B7991" s="6" t="n">
        <v>21</v>
      </c>
      <c r="C7991" s="6" t="n">
        <v>0.87355</v>
      </c>
      <c r="D7991" s="6" t="n">
        <v>9.000000000000001e-05</v>
      </c>
      <c r="E7991" s="6">
        <f>C7991*sel_scale</f>
        <v/>
      </c>
      <c r="F7991" s="6">
        <f>IF(AND(B7991&gt;=10,B7991&lt;=14),sel_ev_daily*sel_dayshare/5,IF(OR(B7991&gt;=22,B7991&lt;=5),sel_ev_daily*(1-sel_dayshare)/8,0))</f>
        <v/>
      </c>
    </row>
    <row r="7992">
      <c r="A7992" s="6" t="inlineStr">
        <is>
          <t>2013-05-29</t>
        </is>
      </c>
      <c r="B7992" s="6" t="n">
        <v>22</v>
      </c>
      <c r="C7992" s="6" t="n">
        <v>0.92118</v>
      </c>
      <c r="D7992" s="6" t="n">
        <v>5e-05</v>
      </c>
      <c r="E7992" s="6">
        <f>C7992*sel_scale</f>
        <v/>
      </c>
      <c r="F7992" s="6">
        <f>IF(AND(B7992&gt;=10,B7992&lt;=14),sel_ev_daily*sel_dayshare/5,IF(OR(B7992&gt;=22,B7992&lt;=5),sel_ev_daily*(1-sel_dayshare)/8,0))</f>
        <v/>
      </c>
    </row>
    <row r="7993">
      <c r="A7993" s="6" t="inlineStr">
        <is>
          <t>2013-05-29</t>
        </is>
      </c>
      <c r="B7993" s="6" t="n">
        <v>23</v>
      </c>
      <c r="C7993" s="6" t="n">
        <v>1.0451</v>
      </c>
      <c r="D7993" s="6" t="n">
        <v>5e-05</v>
      </c>
      <c r="E7993" s="6">
        <f>C7993*sel_scale</f>
        <v/>
      </c>
      <c r="F7993" s="6">
        <f>IF(AND(B7993&gt;=10,B7993&lt;=14),sel_ev_daily*sel_dayshare/5,IF(OR(B7993&gt;=22,B7993&lt;=5),sel_ev_daily*(1-sel_dayshare)/8,0))</f>
        <v/>
      </c>
    </row>
    <row r="7994">
      <c r="A7994" s="6" t="inlineStr">
        <is>
          <t>2013-05-30</t>
        </is>
      </c>
      <c r="B7994" s="6" t="n">
        <v>0</v>
      </c>
      <c r="C7994" s="6" t="n">
        <v>1.11051</v>
      </c>
      <c r="D7994" s="6" t="n">
        <v>8.000000000000001e-05</v>
      </c>
      <c r="E7994" s="6">
        <f>C7994*sel_scale</f>
        <v/>
      </c>
      <c r="F7994" s="6">
        <f>IF(AND(B7994&gt;=10,B7994&lt;=14),sel_ev_daily*sel_dayshare/5,IF(OR(B7994&gt;=22,B7994&lt;=5),sel_ev_daily*(1-sel_dayshare)/8,0))</f>
        <v/>
      </c>
    </row>
    <row r="7995">
      <c r="A7995" s="6" t="inlineStr">
        <is>
          <t>2013-05-30</t>
        </is>
      </c>
      <c r="B7995" s="6" t="n">
        <v>1</v>
      </c>
      <c r="C7995" s="6" t="n">
        <v>0.80661</v>
      </c>
      <c r="D7995" s="6" t="n">
        <v>6.999999999999999e-05</v>
      </c>
      <c r="E7995" s="6">
        <f>C7995*sel_scale</f>
        <v/>
      </c>
      <c r="F7995" s="6">
        <f>IF(AND(B7995&gt;=10,B7995&lt;=14),sel_ev_daily*sel_dayshare/5,IF(OR(B7995&gt;=22,B7995&lt;=5),sel_ev_daily*(1-sel_dayshare)/8,0))</f>
        <v/>
      </c>
    </row>
    <row r="7996">
      <c r="A7996" s="6" t="inlineStr">
        <is>
          <t>2013-05-30</t>
        </is>
      </c>
      <c r="B7996" s="6" t="n">
        <v>2</v>
      </c>
      <c r="C7996" s="6" t="n">
        <v>0.5420700000000001</v>
      </c>
      <c r="D7996" s="6" t="n">
        <v>8.000000000000001e-05</v>
      </c>
      <c r="E7996" s="6">
        <f>C7996*sel_scale</f>
        <v/>
      </c>
      <c r="F7996" s="6">
        <f>IF(AND(B7996&gt;=10,B7996&lt;=14),sel_ev_daily*sel_dayshare/5,IF(OR(B7996&gt;=22,B7996&lt;=5),sel_ev_daily*(1-sel_dayshare)/8,0))</f>
        <v/>
      </c>
    </row>
    <row r="7997">
      <c r="A7997" s="6" t="inlineStr">
        <is>
          <t>2013-05-30</t>
        </is>
      </c>
      <c r="B7997" s="6" t="n">
        <v>3</v>
      </c>
      <c r="C7997" s="6" t="n">
        <v>0.44431</v>
      </c>
      <c r="D7997" s="6" t="n">
        <v>5e-05</v>
      </c>
      <c r="E7997" s="6">
        <f>C7997*sel_scale</f>
        <v/>
      </c>
      <c r="F7997" s="6">
        <f>IF(AND(B7997&gt;=10,B7997&lt;=14),sel_ev_daily*sel_dayshare/5,IF(OR(B7997&gt;=22,B7997&lt;=5),sel_ev_daily*(1-sel_dayshare)/8,0))</f>
        <v/>
      </c>
    </row>
    <row r="7998">
      <c r="A7998" s="6" t="inlineStr">
        <is>
          <t>2013-05-30</t>
        </is>
      </c>
      <c r="B7998" s="6" t="n">
        <v>4</v>
      </c>
      <c r="C7998" s="6" t="n">
        <v>0.41622</v>
      </c>
      <c r="D7998" s="6" t="n">
        <v>8.000000000000001e-05</v>
      </c>
      <c r="E7998" s="6">
        <f>C7998*sel_scale</f>
        <v/>
      </c>
      <c r="F7998" s="6">
        <f>IF(AND(B7998&gt;=10,B7998&lt;=14),sel_ev_daily*sel_dayshare/5,IF(OR(B7998&gt;=22,B7998&lt;=5),sel_ev_daily*(1-sel_dayshare)/8,0))</f>
        <v/>
      </c>
    </row>
    <row r="7999">
      <c r="A7999" s="6" t="inlineStr">
        <is>
          <t>2013-05-30</t>
        </is>
      </c>
      <c r="B7999" s="6" t="n">
        <v>5</v>
      </c>
      <c r="C7999" s="6" t="n">
        <v>0.5442900000000001</v>
      </c>
      <c r="D7999" s="6" t="n">
        <v>6.999999999999999e-05</v>
      </c>
      <c r="E7999" s="6">
        <f>C7999*sel_scale</f>
        <v/>
      </c>
      <c r="F7999" s="6">
        <f>IF(AND(B7999&gt;=10,B7999&lt;=14),sel_ev_daily*sel_dayshare/5,IF(OR(B7999&gt;=22,B7999&lt;=5),sel_ev_daily*(1-sel_dayshare)/8,0))</f>
        <v/>
      </c>
    </row>
    <row r="8000">
      <c r="A8000" s="6" t="inlineStr">
        <is>
          <t>2013-05-30</t>
        </is>
      </c>
      <c r="B8000" s="6" t="n">
        <v>6</v>
      </c>
      <c r="C8000" s="6" t="n">
        <v>0.85232</v>
      </c>
      <c r="D8000" s="6" t="n">
        <v>0.0001</v>
      </c>
      <c r="E8000" s="6">
        <f>C8000*sel_scale</f>
        <v/>
      </c>
      <c r="F8000" s="6">
        <f>IF(AND(B8000&gt;=10,B8000&lt;=14),sel_ev_daily*sel_dayshare/5,IF(OR(B8000&gt;=22,B8000&lt;=5),sel_ev_daily*(1-sel_dayshare)/8,0))</f>
        <v/>
      </c>
    </row>
    <row r="8001">
      <c r="A8001" s="6" t="inlineStr">
        <is>
          <t>2013-05-30</t>
        </is>
      </c>
      <c r="B8001" s="6" t="n">
        <v>7</v>
      </c>
      <c r="C8001" s="6" t="n">
        <v>0.87785</v>
      </c>
      <c r="D8001" s="6" t="n">
        <v>0.03002</v>
      </c>
      <c r="E8001" s="6">
        <f>C8001*sel_scale</f>
        <v/>
      </c>
      <c r="F8001" s="6">
        <f>IF(AND(B8001&gt;=10,B8001&lt;=14),sel_ev_daily*sel_dayshare/5,IF(OR(B8001&gt;=22,B8001&lt;=5),sel_ev_daily*(1-sel_dayshare)/8,0))</f>
        <v/>
      </c>
    </row>
    <row r="8002">
      <c r="A8002" s="6" t="inlineStr">
        <is>
          <t>2013-05-30</t>
        </is>
      </c>
      <c r="B8002" s="6" t="n">
        <v>8</v>
      </c>
      <c r="C8002" s="6" t="n">
        <v>0.76148</v>
      </c>
      <c r="D8002" s="6" t="n">
        <v>0.1848</v>
      </c>
      <c r="E8002" s="6">
        <f>C8002*sel_scale</f>
        <v/>
      </c>
      <c r="F8002" s="6">
        <f>IF(AND(B8002&gt;=10,B8002&lt;=14),sel_ev_daily*sel_dayshare/5,IF(OR(B8002&gt;=22,B8002&lt;=5),sel_ev_daily*(1-sel_dayshare)/8,0))</f>
        <v/>
      </c>
    </row>
    <row r="8003">
      <c r="A8003" s="6" t="inlineStr">
        <is>
          <t>2013-05-30</t>
        </is>
      </c>
      <c r="B8003" s="6" t="n">
        <v>9</v>
      </c>
      <c r="C8003" s="6" t="n">
        <v>0.5884200000000001</v>
      </c>
      <c r="D8003" s="6" t="n">
        <v>0.34697</v>
      </c>
      <c r="E8003" s="6">
        <f>C8003*sel_scale</f>
        <v/>
      </c>
      <c r="F8003" s="6">
        <f>IF(AND(B8003&gt;=10,B8003&lt;=14),sel_ev_daily*sel_dayshare/5,IF(OR(B8003&gt;=22,B8003&lt;=5),sel_ev_daily*(1-sel_dayshare)/8,0))</f>
        <v/>
      </c>
    </row>
    <row r="8004">
      <c r="A8004" s="6" t="inlineStr">
        <is>
          <t>2013-05-30</t>
        </is>
      </c>
      <c r="B8004" s="6" t="n">
        <v>10</v>
      </c>
      <c r="C8004" s="6" t="n">
        <v>0.53938</v>
      </c>
      <c r="D8004" s="6" t="n">
        <v>0.46387</v>
      </c>
      <c r="E8004" s="6">
        <f>C8004*sel_scale</f>
        <v/>
      </c>
      <c r="F8004" s="6">
        <f>IF(AND(B8004&gt;=10,B8004&lt;=14),sel_ev_daily*sel_dayshare/5,IF(OR(B8004&gt;=22,B8004&lt;=5),sel_ev_daily*(1-sel_dayshare)/8,0))</f>
        <v/>
      </c>
    </row>
    <row r="8005">
      <c r="A8005" s="6" t="inlineStr">
        <is>
          <t>2013-05-30</t>
        </is>
      </c>
      <c r="B8005" s="6" t="n">
        <v>11</v>
      </c>
      <c r="C8005" s="6" t="n">
        <v>0.52903</v>
      </c>
      <c r="D8005" s="6" t="n">
        <v>0.50257</v>
      </c>
      <c r="E8005" s="6">
        <f>C8005*sel_scale</f>
        <v/>
      </c>
      <c r="F8005" s="6">
        <f>IF(AND(B8005&gt;=10,B8005&lt;=14),sel_ev_daily*sel_dayshare/5,IF(OR(B8005&gt;=22,B8005&lt;=5),sel_ev_daily*(1-sel_dayshare)/8,0))</f>
        <v/>
      </c>
    </row>
    <row r="8006">
      <c r="A8006" s="6" t="inlineStr">
        <is>
          <t>2013-05-30</t>
        </is>
      </c>
      <c r="B8006" s="6" t="n">
        <v>12</v>
      </c>
      <c r="C8006" s="6" t="n">
        <v>0.49762</v>
      </c>
      <c r="D8006" s="6" t="n">
        <v>0.49264</v>
      </c>
      <c r="E8006" s="6">
        <f>C8006*sel_scale</f>
        <v/>
      </c>
      <c r="F8006" s="6">
        <f>IF(AND(B8006&gt;=10,B8006&lt;=14),sel_ev_daily*sel_dayshare/5,IF(OR(B8006&gt;=22,B8006&lt;=5),sel_ev_daily*(1-sel_dayshare)/8,0))</f>
        <v/>
      </c>
    </row>
    <row r="8007">
      <c r="A8007" s="6" t="inlineStr">
        <is>
          <t>2013-05-30</t>
        </is>
      </c>
      <c r="B8007" s="6" t="n">
        <v>13</v>
      </c>
      <c r="C8007" s="6" t="n">
        <v>0.5065499999999999</v>
      </c>
      <c r="D8007" s="6" t="n">
        <v>0.42472</v>
      </c>
      <c r="E8007" s="6">
        <f>C8007*sel_scale</f>
        <v/>
      </c>
      <c r="F8007" s="6">
        <f>IF(AND(B8007&gt;=10,B8007&lt;=14),sel_ev_daily*sel_dayshare/5,IF(OR(B8007&gt;=22,B8007&lt;=5),sel_ev_daily*(1-sel_dayshare)/8,0))</f>
        <v/>
      </c>
    </row>
    <row r="8008">
      <c r="A8008" s="6" t="inlineStr">
        <is>
          <t>2013-05-30</t>
        </is>
      </c>
      <c r="B8008" s="6" t="n">
        <v>14</v>
      </c>
      <c r="C8008" s="6" t="n">
        <v>0.45333</v>
      </c>
      <c r="D8008" s="6" t="n">
        <v>0.26324</v>
      </c>
      <c r="E8008" s="6">
        <f>C8008*sel_scale</f>
        <v/>
      </c>
      <c r="F8008" s="6">
        <f>IF(AND(B8008&gt;=10,B8008&lt;=14),sel_ev_daily*sel_dayshare/5,IF(OR(B8008&gt;=22,B8008&lt;=5),sel_ev_daily*(1-sel_dayshare)/8,0))</f>
        <v/>
      </c>
    </row>
    <row r="8009">
      <c r="A8009" s="6" t="inlineStr">
        <is>
          <t>2013-05-30</t>
        </is>
      </c>
      <c r="B8009" s="6" t="n">
        <v>15</v>
      </c>
      <c r="C8009" s="6" t="n">
        <v>0.46771</v>
      </c>
      <c r="D8009" s="6" t="n">
        <v>0.11319</v>
      </c>
      <c r="E8009" s="6">
        <f>C8009*sel_scale</f>
        <v/>
      </c>
      <c r="F8009" s="6">
        <f>IF(AND(B8009&gt;=10,B8009&lt;=14),sel_ev_daily*sel_dayshare/5,IF(OR(B8009&gt;=22,B8009&lt;=5),sel_ev_daily*(1-sel_dayshare)/8,0))</f>
        <v/>
      </c>
    </row>
    <row r="8010">
      <c r="A8010" s="6" t="inlineStr">
        <is>
          <t>2013-05-30</t>
        </is>
      </c>
      <c r="B8010" s="6" t="n">
        <v>16</v>
      </c>
      <c r="C8010" s="6" t="n">
        <v>0.66699</v>
      </c>
      <c r="D8010" s="6" t="n">
        <v>0.01533</v>
      </c>
      <c r="E8010" s="6">
        <f>C8010*sel_scale</f>
        <v/>
      </c>
      <c r="F8010" s="6">
        <f>IF(AND(B8010&gt;=10,B8010&lt;=14),sel_ev_daily*sel_dayshare/5,IF(OR(B8010&gt;=22,B8010&lt;=5),sel_ev_daily*(1-sel_dayshare)/8,0))</f>
        <v/>
      </c>
    </row>
    <row r="8011">
      <c r="A8011" s="6" t="inlineStr">
        <is>
          <t>2013-05-30</t>
        </is>
      </c>
      <c r="B8011" s="6" t="n">
        <v>17</v>
      </c>
      <c r="C8011" s="6" t="n">
        <v>0.93998</v>
      </c>
      <c r="D8011" s="6" t="n">
        <v>0.00016</v>
      </c>
      <c r="E8011" s="6">
        <f>C8011*sel_scale</f>
        <v/>
      </c>
      <c r="F8011" s="6">
        <f>IF(AND(B8011&gt;=10,B8011&lt;=14),sel_ev_daily*sel_dayshare/5,IF(OR(B8011&gt;=22,B8011&lt;=5),sel_ev_daily*(1-sel_dayshare)/8,0))</f>
        <v/>
      </c>
    </row>
    <row r="8012">
      <c r="A8012" s="6" t="inlineStr">
        <is>
          <t>2013-05-30</t>
        </is>
      </c>
      <c r="B8012" s="6" t="n">
        <v>18</v>
      </c>
      <c r="C8012" s="6" t="n">
        <v>1.03637</v>
      </c>
      <c r="D8012" s="6" t="n">
        <v>9.000000000000001e-05</v>
      </c>
      <c r="E8012" s="6">
        <f>C8012*sel_scale</f>
        <v/>
      </c>
      <c r="F8012" s="6">
        <f>IF(AND(B8012&gt;=10,B8012&lt;=14),sel_ev_daily*sel_dayshare/5,IF(OR(B8012&gt;=22,B8012&lt;=5),sel_ev_daily*(1-sel_dayshare)/8,0))</f>
        <v/>
      </c>
    </row>
    <row r="8013">
      <c r="A8013" s="6" t="inlineStr">
        <is>
          <t>2013-05-30</t>
        </is>
      </c>
      <c r="B8013" s="6" t="n">
        <v>19</v>
      </c>
      <c r="C8013" s="6" t="n">
        <v>1.06291</v>
      </c>
      <c r="D8013" s="6" t="n">
        <v>5e-05</v>
      </c>
      <c r="E8013" s="6">
        <f>C8013*sel_scale</f>
        <v/>
      </c>
      <c r="F8013" s="6">
        <f>IF(AND(B8013&gt;=10,B8013&lt;=14),sel_ev_daily*sel_dayshare/5,IF(OR(B8013&gt;=22,B8013&lt;=5),sel_ev_daily*(1-sel_dayshare)/8,0))</f>
        <v/>
      </c>
    </row>
    <row r="8014">
      <c r="A8014" s="6" t="inlineStr">
        <is>
          <t>2013-05-30</t>
        </is>
      </c>
      <c r="B8014" s="6" t="n">
        <v>20</v>
      </c>
      <c r="C8014" s="6" t="n">
        <v>1.00232</v>
      </c>
      <c r="D8014" s="6" t="n">
        <v>0.00013</v>
      </c>
      <c r="E8014" s="6">
        <f>C8014*sel_scale</f>
        <v/>
      </c>
      <c r="F8014" s="6">
        <f>IF(AND(B8014&gt;=10,B8014&lt;=14),sel_ev_daily*sel_dayshare/5,IF(OR(B8014&gt;=22,B8014&lt;=5),sel_ev_daily*(1-sel_dayshare)/8,0))</f>
        <v/>
      </c>
    </row>
    <row r="8015">
      <c r="A8015" s="6" t="inlineStr">
        <is>
          <t>2013-05-30</t>
        </is>
      </c>
      <c r="B8015" s="6" t="n">
        <v>21</v>
      </c>
      <c r="C8015" s="6" t="n">
        <v>0.89551</v>
      </c>
      <c r="D8015" s="6" t="n">
        <v>3e-05</v>
      </c>
      <c r="E8015" s="6">
        <f>C8015*sel_scale</f>
        <v/>
      </c>
      <c r="F8015" s="6">
        <f>IF(AND(B8015&gt;=10,B8015&lt;=14),sel_ev_daily*sel_dayshare/5,IF(OR(B8015&gt;=22,B8015&lt;=5),sel_ev_daily*(1-sel_dayshare)/8,0))</f>
        <v/>
      </c>
    </row>
    <row r="8016">
      <c r="A8016" s="6" t="inlineStr">
        <is>
          <t>2013-05-30</t>
        </is>
      </c>
      <c r="B8016" s="6" t="n">
        <v>22</v>
      </c>
      <c r="C8016" s="6" t="n">
        <v>0.94151</v>
      </c>
      <c r="D8016" s="6" t="n">
        <v>9.000000000000001e-05</v>
      </c>
      <c r="E8016" s="6">
        <f>C8016*sel_scale</f>
        <v/>
      </c>
      <c r="F8016" s="6">
        <f>IF(AND(B8016&gt;=10,B8016&lt;=14),sel_ev_daily*sel_dayshare/5,IF(OR(B8016&gt;=22,B8016&lt;=5),sel_ev_daily*(1-sel_dayshare)/8,0))</f>
        <v/>
      </c>
    </row>
    <row r="8017">
      <c r="A8017" s="6" t="inlineStr">
        <is>
          <t>2013-05-30</t>
        </is>
      </c>
      <c r="B8017" s="6" t="n">
        <v>23</v>
      </c>
      <c r="C8017" s="6" t="n">
        <v>1.0081</v>
      </c>
      <c r="D8017" s="6" t="n">
        <v>6.999999999999999e-05</v>
      </c>
      <c r="E8017" s="6">
        <f>C8017*sel_scale</f>
        <v/>
      </c>
      <c r="F8017" s="6">
        <f>IF(AND(B8017&gt;=10,B8017&lt;=14),sel_ev_daily*sel_dayshare/5,IF(OR(B8017&gt;=22,B8017&lt;=5),sel_ev_daily*(1-sel_dayshare)/8,0))</f>
        <v/>
      </c>
    </row>
    <row r="8018">
      <c r="A8018" s="6" t="inlineStr">
        <is>
          <t>2013-05-31</t>
        </is>
      </c>
      <c r="B8018" s="6" t="n">
        <v>0</v>
      </c>
      <c r="C8018" s="6" t="n">
        <v>1.05461</v>
      </c>
      <c r="D8018" s="6" t="n">
        <v>9.000000000000001e-05</v>
      </c>
      <c r="E8018" s="6">
        <f>C8018*sel_scale</f>
        <v/>
      </c>
      <c r="F8018" s="6">
        <f>IF(AND(B8018&gt;=10,B8018&lt;=14),sel_ev_daily*sel_dayshare/5,IF(OR(B8018&gt;=22,B8018&lt;=5),sel_ev_daily*(1-sel_dayshare)/8,0))</f>
        <v/>
      </c>
    </row>
    <row r="8019">
      <c r="A8019" s="6" t="inlineStr">
        <is>
          <t>2013-05-31</t>
        </is>
      </c>
      <c r="B8019" s="6" t="n">
        <v>1</v>
      </c>
      <c r="C8019" s="6" t="n">
        <v>0.76632</v>
      </c>
      <c r="D8019" s="6" t="n">
        <v>3e-05</v>
      </c>
      <c r="E8019" s="6">
        <f>C8019*sel_scale</f>
        <v/>
      </c>
      <c r="F8019" s="6">
        <f>IF(AND(B8019&gt;=10,B8019&lt;=14),sel_ev_daily*sel_dayshare/5,IF(OR(B8019&gt;=22,B8019&lt;=5),sel_ev_daily*(1-sel_dayshare)/8,0))</f>
        <v/>
      </c>
    </row>
    <row r="8020">
      <c r="A8020" s="6" t="inlineStr">
        <is>
          <t>2013-05-31</t>
        </is>
      </c>
      <c r="B8020" s="6" t="n">
        <v>2</v>
      </c>
      <c r="C8020" s="6" t="n">
        <v>0.53144</v>
      </c>
      <c r="D8020" s="6" t="n">
        <v>0.00013</v>
      </c>
      <c r="E8020" s="6">
        <f>C8020*sel_scale</f>
        <v/>
      </c>
      <c r="F8020" s="6">
        <f>IF(AND(B8020&gt;=10,B8020&lt;=14),sel_ev_daily*sel_dayshare/5,IF(OR(B8020&gt;=22,B8020&lt;=5),sel_ev_daily*(1-sel_dayshare)/8,0))</f>
        <v/>
      </c>
    </row>
    <row r="8021">
      <c r="A8021" s="6" t="inlineStr">
        <is>
          <t>2013-05-31</t>
        </is>
      </c>
      <c r="B8021" s="6" t="n">
        <v>3</v>
      </c>
      <c r="C8021" s="6" t="n">
        <v>0.44391</v>
      </c>
      <c r="D8021" s="6" t="n">
        <v>0.0001</v>
      </c>
      <c r="E8021" s="6">
        <f>C8021*sel_scale</f>
        <v/>
      </c>
      <c r="F8021" s="6">
        <f>IF(AND(B8021&gt;=10,B8021&lt;=14),sel_ev_daily*sel_dayshare/5,IF(OR(B8021&gt;=22,B8021&lt;=5),sel_ev_daily*(1-sel_dayshare)/8,0))</f>
        <v/>
      </c>
    </row>
    <row r="8022">
      <c r="A8022" s="6" t="inlineStr">
        <is>
          <t>2013-05-31</t>
        </is>
      </c>
      <c r="B8022" s="6" t="n">
        <v>4</v>
      </c>
      <c r="C8022" s="6" t="n">
        <v>0.42585</v>
      </c>
      <c r="D8022" s="6" t="n">
        <v>8.000000000000001e-05</v>
      </c>
      <c r="E8022" s="6">
        <f>C8022*sel_scale</f>
        <v/>
      </c>
      <c r="F8022" s="6">
        <f>IF(AND(B8022&gt;=10,B8022&lt;=14),sel_ev_daily*sel_dayshare/5,IF(OR(B8022&gt;=22,B8022&lt;=5),sel_ev_daily*(1-sel_dayshare)/8,0))</f>
        <v/>
      </c>
    </row>
    <row r="8023">
      <c r="A8023" s="6" t="inlineStr">
        <is>
          <t>2013-05-31</t>
        </is>
      </c>
      <c r="B8023" s="6" t="n">
        <v>5</v>
      </c>
      <c r="C8023" s="6" t="n">
        <v>0.53767</v>
      </c>
      <c r="D8023" s="6" t="n">
        <v>5e-05</v>
      </c>
      <c r="E8023" s="6">
        <f>C8023*sel_scale</f>
        <v/>
      </c>
      <c r="F8023" s="6">
        <f>IF(AND(B8023&gt;=10,B8023&lt;=14),sel_ev_daily*sel_dayshare/5,IF(OR(B8023&gt;=22,B8023&lt;=5),sel_ev_daily*(1-sel_dayshare)/8,0))</f>
        <v/>
      </c>
    </row>
    <row r="8024">
      <c r="A8024" s="6" t="inlineStr">
        <is>
          <t>2013-05-31</t>
        </is>
      </c>
      <c r="B8024" s="6" t="n">
        <v>6</v>
      </c>
      <c r="C8024" s="6" t="n">
        <v>0.8015</v>
      </c>
      <c r="D8024" s="6" t="n">
        <v>0.0001</v>
      </c>
      <c r="E8024" s="6">
        <f>C8024*sel_scale</f>
        <v/>
      </c>
      <c r="F8024" s="6">
        <f>IF(AND(B8024&gt;=10,B8024&lt;=14),sel_ev_daily*sel_dayshare/5,IF(OR(B8024&gt;=22,B8024&lt;=5),sel_ev_daily*(1-sel_dayshare)/8,0))</f>
        <v/>
      </c>
    </row>
    <row r="8025">
      <c r="A8025" s="6" t="inlineStr">
        <is>
          <t>2013-05-31</t>
        </is>
      </c>
      <c r="B8025" s="6" t="n">
        <v>7</v>
      </c>
      <c r="C8025" s="6" t="n">
        <v>0.83709</v>
      </c>
      <c r="D8025" s="6" t="n">
        <v>0.04259</v>
      </c>
      <c r="E8025" s="6">
        <f>C8025*sel_scale</f>
        <v/>
      </c>
      <c r="F8025" s="6">
        <f>IF(AND(B8025&gt;=10,B8025&lt;=14),sel_ev_daily*sel_dayshare/5,IF(OR(B8025&gt;=22,B8025&lt;=5),sel_ev_daily*(1-sel_dayshare)/8,0))</f>
        <v/>
      </c>
    </row>
    <row r="8026">
      <c r="A8026" s="6" t="inlineStr">
        <is>
          <t>2013-05-31</t>
        </is>
      </c>
      <c r="B8026" s="6" t="n">
        <v>8</v>
      </c>
      <c r="C8026" s="6" t="n">
        <v>0.71356</v>
      </c>
      <c r="D8026" s="6" t="n">
        <v>0.19621</v>
      </c>
      <c r="E8026" s="6">
        <f>C8026*sel_scale</f>
        <v/>
      </c>
      <c r="F8026" s="6">
        <f>IF(AND(B8026&gt;=10,B8026&lt;=14),sel_ev_daily*sel_dayshare/5,IF(OR(B8026&gt;=22,B8026&lt;=5),sel_ev_daily*(1-sel_dayshare)/8,0))</f>
        <v/>
      </c>
    </row>
    <row r="8027">
      <c r="A8027" s="6" t="inlineStr">
        <is>
          <t>2013-05-31</t>
        </is>
      </c>
      <c r="B8027" s="6" t="n">
        <v>9</v>
      </c>
      <c r="C8027" s="6" t="n">
        <v>0.57431</v>
      </c>
      <c r="D8027" s="6" t="n">
        <v>0.35604</v>
      </c>
      <c r="E8027" s="6">
        <f>C8027*sel_scale</f>
        <v/>
      </c>
      <c r="F8027" s="6">
        <f>IF(AND(B8027&gt;=10,B8027&lt;=14),sel_ev_daily*sel_dayshare/5,IF(OR(B8027&gt;=22,B8027&lt;=5),sel_ev_daily*(1-sel_dayshare)/8,0))</f>
        <v/>
      </c>
    </row>
    <row r="8028">
      <c r="A8028" s="6" t="inlineStr">
        <is>
          <t>2013-05-31</t>
        </is>
      </c>
      <c r="B8028" s="6" t="n">
        <v>10</v>
      </c>
      <c r="C8028" s="6" t="n">
        <v>0.57121</v>
      </c>
      <c r="D8028" s="6" t="n">
        <v>0.46585</v>
      </c>
      <c r="E8028" s="6">
        <f>C8028*sel_scale</f>
        <v/>
      </c>
      <c r="F8028" s="6">
        <f>IF(AND(B8028&gt;=10,B8028&lt;=14),sel_ev_daily*sel_dayshare/5,IF(OR(B8028&gt;=22,B8028&lt;=5),sel_ev_daily*(1-sel_dayshare)/8,0))</f>
        <v/>
      </c>
    </row>
    <row r="8029">
      <c r="A8029" s="6" t="inlineStr">
        <is>
          <t>2013-05-31</t>
        </is>
      </c>
      <c r="B8029" s="6" t="n">
        <v>11</v>
      </c>
      <c r="C8029" s="6" t="n">
        <v>0.53566</v>
      </c>
      <c r="D8029" s="6" t="n">
        <v>0.51441</v>
      </c>
      <c r="E8029" s="6">
        <f>C8029*sel_scale</f>
        <v/>
      </c>
      <c r="F8029" s="6">
        <f>IF(AND(B8029&gt;=10,B8029&lt;=14),sel_ev_daily*sel_dayshare/5,IF(OR(B8029&gt;=22,B8029&lt;=5),sel_ev_daily*(1-sel_dayshare)/8,0))</f>
        <v/>
      </c>
    </row>
    <row r="8030">
      <c r="A8030" s="6" t="inlineStr">
        <is>
          <t>2013-05-31</t>
        </is>
      </c>
      <c r="B8030" s="6" t="n">
        <v>12</v>
      </c>
      <c r="C8030" s="6" t="n">
        <v>0.50206</v>
      </c>
      <c r="D8030" s="6" t="n">
        <v>0.50998</v>
      </c>
      <c r="E8030" s="6">
        <f>C8030*sel_scale</f>
        <v/>
      </c>
      <c r="F8030" s="6">
        <f>IF(AND(B8030&gt;=10,B8030&lt;=14),sel_ev_daily*sel_dayshare/5,IF(OR(B8030&gt;=22,B8030&lt;=5),sel_ev_daily*(1-sel_dayshare)/8,0))</f>
        <v/>
      </c>
    </row>
    <row r="8031">
      <c r="A8031" s="6" t="inlineStr">
        <is>
          <t>2013-05-31</t>
        </is>
      </c>
      <c r="B8031" s="6" t="n">
        <v>13</v>
      </c>
      <c r="C8031" s="6" t="n">
        <v>0.49263</v>
      </c>
      <c r="D8031" s="6" t="n">
        <v>0.44423</v>
      </c>
      <c r="E8031" s="6">
        <f>C8031*sel_scale</f>
        <v/>
      </c>
      <c r="F8031" s="6">
        <f>IF(AND(B8031&gt;=10,B8031&lt;=14),sel_ev_daily*sel_dayshare/5,IF(OR(B8031&gt;=22,B8031&lt;=5),sel_ev_daily*(1-sel_dayshare)/8,0))</f>
        <v/>
      </c>
    </row>
    <row r="8032">
      <c r="A8032" s="6" t="inlineStr">
        <is>
          <t>2013-05-31</t>
        </is>
      </c>
      <c r="B8032" s="6" t="n">
        <v>14</v>
      </c>
      <c r="C8032" s="6" t="n">
        <v>0.45788</v>
      </c>
      <c r="D8032" s="6" t="n">
        <v>0.31638</v>
      </c>
      <c r="E8032" s="6">
        <f>C8032*sel_scale</f>
        <v/>
      </c>
      <c r="F8032" s="6">
        <f>IF(AND(B8032&gt;=10,B8032&lt;=14),sel_ev_daily*sel_dayshare/5,IF(OR(B8032&gt;=22,B8032&lt;=5),sel_ev_daily*(1-sel_dayshare)/8,0))</f>
        <v/>
      </c>
    </row>
    <row r="8033">
      <c r="A8033" s="6" t="inlineStr">
        <is>
          <t>2013-05-31</t>
        </is>
      </c>
      <c r="B8033" s="6" t="n">
        <v>15</v>
      </c>
      <c r="C8033" s="6" t="n">
        <v>0.479</v>
      </c>
      <c r="D8033" s="6" t="n">
        <v>0.13883</v>
      </c>
      <c r="E8033" s="6">
        <f>C8033*sel_scale</f>
        <v/>
      </c>
      <c r="F8033" s="6">
        <f>IF(AND(B8033&gt;=10,B8033&lt;=14),sel_ev_daily*sel_dayshare/5,IF(OR(B8033&gt;=22,B8033&lt;=5),sel_ev_daily*(1-sel_dayshare)/8,0))</f>
        <v/>
      </c>
    </row>
    <row r="8034">
      <c r="A8034" s="6" t="inlineStr">
        <is>
          <t>2013-05-31</t>
        </is>
      </c>
      <c r="B8034" s="6" t="n">
        <v>16</v>
      </c>
      <c r="C8034" s="6" t="n">
        <v>0.5882500000000001</v>
      </c>
      <c r="D8034" s="6" t="n">
        <v>0.01734</v>
      </c>
      <c r="E8034" s="6">
        <f>C8034*sel_scale</f>
        <v/>
      </c>
      <c r="F8034" s="6">
        <f>IF(AND(B8034&gt;=10,B8034&lt;=14),sel_ev_daily*sel_dayshare/5,IF(OR(B8034&gt;=22,B8034&lt;=5),sel_ev_daily*(1-sel_dayshare)/8,0))</f>
        <v/>
      </c>
    </row>
    <row r="8035">
      <c r="A8035" s="6" t="inlineStr">
        <is>
          <t>2013-05-31</t>
        </is>
      </c>
      <c r="B8035" s="6" t="n">
        <v>17</v>
      </c>
      <c r="C8035" s="6" t="n">
        <v>0.9307</v>
      </c>
      <c r="D8035" s="6" t="n">
        <v>9.000000000000001e-05</v>
      </c>
      <c r="E8035" s="6">
        <f>C8035*sel_scale</f>
        <v/>
      </c>
      <c r="F8035" s="6">
        <f>IF(AND(B8035&gt;=10,B8035&lt;=14),sel_ev_daily*sel_dayshare/5,IF(OR(B8035&gt;=22,B8035&lt;=5),sel_ev_daily*(1-sel_dayshare)/8,0))</f>
        <v/>
      </c>
    </row>
    <row r="8036">
      <c r="A8036" s="6" t="inlineStr">
        <is>
          <t>2013-05-31</t>
        </is>
      </c>
      <c r="B8036" s="6" t="n">
        <v>18</v>
      </c>
      <c r="C8036" s="6" t="n">
        <v>1.01977</v>
      </c>
      <c r="D8036" s="6" t="n">
        <v>0.00011</v>
      </c>
      <c r="E8036" s="6">
        <f>C8036*sel_scale</f>
        <v/>
      </c>
      <c r="F8036" s="6">
        <f>IF(AND(B8036&gt;=10,B8036&lt;=14),sel_ev_daily*sel_dayshare/5,IF(OR(B8036&gt;=22,B8036&lt;=5),sel_ev_daily*(1-sel_dayshare)/8,0))</f>
        <v/>
      </c>
    </row>
    <row r="8037">
      <c r="A8037" s="6" t="inlineStr">
        <is>
          <t>2013-05-31</t>
        </is>
      </c>
      <c r="B8037" s="6" t="n">
        <v>19</v>
      </c>
      <c r="C8037" s="6" t="n">
        <v>0.92681</v>
      </c>
      <c r="D8037" s="6" t="n">
        <v>8.000000000000001e-05</v>
      </c>
      <c r="E8037" s="6">
        <f>C8037*sel_scale</f>
        <v/>
      </c>
      <c r="F8037" s="6">
        <f>IF(AND(B8037&gt;=10,B8037&lt;=14),sel_ev_daily*sel_dayshare/5,IF(OR(B8037&gt;=22,B8037&lt;=5),sel_ev_daily*(1-sel_dayshare)/8,0))</f>
        <v/>
      </c>
    </row>
    <row r="8038">
      <c r="A8038" s="6" t="inlineStr">
        <is>
          <t>2013-05-31</t>
        </is>
      </c>
      <c r="B8038" s="6" t="n">
        <v>20</v>
      </c>
      <c r="C8038" s="6" t="n">
        <v>0.8578</v>
      </c>
      <c r="D8038" s="6" t="n">
        <v>0.00011</v>
      </c>
      <c r="E8038" s="6">
        <f>C8038*sel_scale</f>
        <v/>
      </c>
      <c r="F8038" s="6">
        <f>IF(AND(B8038&gt;=10,B8038&lt;=14),sel_ev_daily*sel_dayshare/5,IF(OR(B8038&gt;=22,B8038&lt;=5),sel_ev_daily*(1-sel_dayshare)/8,0))</f>
        <v/>
      </c>
    </row>
    <row r="8039">
      <c r="A8039" s="6" t="inlineStr">
        <is>
          <t>2013-05-31</t>
        </is>
      </c>
      <c r="B8039" s="6" t="n">
        <v>21</v>
      </c>
      <c r="C8039" s="6" t="n">
        <v>0.78629</v>
      </c>
      <c r="D8039" s="6" t="n">
        <v>9.000000000000001e-05</v>
      </c>
      <c r="E8039" s="6">
        <f>C8039*sel_scale</f>
        <v/>
      </c>
      <c r="F8039" s="6">
        <f>IF(AND(B8039&gt;=10,B8039&lt;=14),sel_ev_daily*sel_dayshare/5,IF(OR(B8039&gt;=22,B8039&lt;=5),sel_ev_daily*(1-sel_dayshare)/8,0))</f>
        <v/>
      </c>
    </row>
    <row r="8040">
      <c r="A8040" s="6" t="inlineStr">
        <is>
          <t>2013-05-31</t>
        </is>
      </c>
      <c r="B8040" s="6" t="n">
        <v>22</v>
      </c>
      <c r="C8040" s="6" t="n">
        <v>0.85353</v>
      </c>
      <c r="D8040" s="6" t="n">
        <v>0.00015</v>
      </c>
      <c r="E8040" s="6">
        <f>C8040*sel_scale</f>
        <v/>
      </c>
      <c r="F8040" s="6">
        <f>IF(AND(B8040&gt;=10,B8040&lt;=14),sel_ev_daily*sel_dayshare/5,IF(OR(B8040&gt;=22,B8040&lt;=5),sel_ev_daily*(1-sel_dayshare)/8,0))</f>
        <v/>
      </c>
    </row>
    <row r="8041">
      <c r="A8041" s="6" t="inlineStr">
        <is>
          <t>2013-05-31</t>
        </is>
      </c>
      <c r="B8041" s="6" t="n">
        <v>23</v>
      </c>
      <c r="C8041" s="6" t="n">
        <v>1.0064</v>
      </c>
      <c r="D8041" s="6" t="n">
        <v>3e-05</v>
      </c>
      <c r="E8041" s="6">
        <f>C8041*sel_scale</f>
        <v/>
      </c>
      <c r="F8041" s="6">
        <f>IF(AND(B8041&gt;=10,B8041&lt;=14),sel_ev_daily*sel_dayshare/5,IF(OR(B8041&gt;=22,B8041&lt;=5),sel_ev_daily*(1-sel_dayshare)/8,0))</f>
        <v/>
      </c>
    </row>
    <row r="8042">
      <c r="A8042" s="6" t="inlineStr">
        <is>
          <t>2013-06-01</t>
        </is>
      </c>
      <c r="B8042" s="6" t="n">
        <v>0</v>
      </c>
      <c r="C8042" s="6" t="n">
        <v>1.01634</v>
      </c>
      <c r="D8042" s="6" t="n">
        <v>6.999999999999999e-05</v>
      </c>
      <c r="E8042" s="6">
        <f>C8042*sel_scale</f>
        <v/>
      </c>
      <c r="F8042" s="6">
        <f>IF(AND(B8042&gt;=10,B8042&lt;=14),sel_ev_daily*sel_dayshare/5,IF(OR(B8042&gt;=22,B8042&lt;=5),sel_ev_daily*(1-sel_dayshare)/8,0))</f>
        <v/>
      </c>
    </row>
    <row r="8043">
      <c r="A8043" s="6" t="inlineStr">
        <is>
          <t>2013-06-01</t>
        </is>
      </c>
      <c r="B8043" s="6" t="n">
        <v>1</v>
      </c>
      <c r="C8043" s="6" t="n">
        <v>0.72351</v>
      </c>
      <c r="D8043" s="6" t="n">
        <v>5e-05</v>
      </c>
      <c r="E8043" s="6">
        <f>C8043*sel_scale</f>
        <v/>
      </c>
      <c r="F8043" s="6">
        <f>IF(AND(B8043&gt;=10,B8043&lt;=14),sel_ev_daily*sel_dayshare/5,IF(OR(B8043&gt;=22,B8043&lt;=5),sel_ev_daily*(1-sel_dayshare)/8,0))</f>
        <v/>
      </c>
    </row>
    <row r="8044">
      <c r="A8044" s="6" t="inlineStr">
        <is>
          <t>2013-06-01</t>
        </is>
      </c>
      <c r="B8044" s="6" t="n">
        <v>2</v>
      </c>
      <c r="C8044" s="6" t="n">
        <v>0.48252</v>
      </c>
      <c r="D8044" s="6" t="n">
        <v>6e-05</v>
      </c>
      <c r="E8044" s="6">
        <f>C8044*sel_scale</f>
        <v/>
      </c>
      <c r="F8044" s="6">
        <f>IF(AND(B8044&gt;=10,B8044&lt;=14),sel_ev_daily*sel_dayshare/5,IF(OR(B8044&gt;=22,B8044&lt;=5),sel_ev_daily*(1-sel_dayshare)/8,0))</f>
        <v/>
      </c>
    </row>
    <row r="8045">
      <c r="A8045" s="6" t="inlineStr">
        <is>
          <t>2013-06-01</t>
        </is>
      </c>
      <c r="B8045" s="6" t="n">
        <v>3</v>
      </c>
      <c r="C8045" s="6" t="n">
        <v>0.39044</v>
      </c>
      <c r="D8045" s="6" t="n">
        <v>4e-05</v>
      </c>
      <c r="E8045" s="6">
        <f>C8045*sel_scale</f>
        <v/>
      </c>
      <c r="F8045" s="6">
        <f>IF(AND(B8045&gt;=10,B8045&lt;=14),sel_ev_daily*sel_dayshare/5,IF(OR(B8045&gt;=22,B8045&lt;=5),sel_ev_daily*(1-sel_dayshare)/8,0))</f>
        <v/>
      </c>
    </row>
    <row r="8046">
      <c r="A8046" s="6" t="inlineStr">
        <is>
          <t>2013-06-01</t>
        </is>
      </c>
      <c r="B8046" s="6" t="n">
        <v>4</v>
      </c>
      <c r="C8046" s="6" t="n">
        <v>0.41318</v>
      </c>
      <c r="D8046" s="6" t="n">
        <v>5e-05</v>
      </c>
      <c r="E8046" s="6">
        <f>C8046*sel_scale</f>
        <v/>
      </c>
      <c r="F8046" s="6">
        <f>IF(AND(B8046&gt;=10,B8046&lt;=14),sel_ev_daily*sel_dayshare/5,IF(OR(B8046&gt;=22,B8046&lt;=5),sel_ev_daily*(1-sel_dayshare)/8,0))</f>
        <v/>
      </c>
    </row>
    <row r="8047">
      <c r="A8047" s="6" t="inlineStr">
        <is>
          <t>2013-06-01</t>
        </is>
      </c>
      <c r="B8047" s="6" t="n">
        <v>5</v>
      </c>
      <c r="C8047" s="6" t="n">
        <v>0.4554</v>
      </c>
      <c r="D8047" s="6" t="n">
        <v>0.0001</v>
      </c>
      <c r="E8047" s="6">
        <f>C8047*sel_scale</f>
        <v/>
      </c>
      <c r="F8047" s="6">
        <f>IF(AND(B8047&gt;=10,B8047&lt;=14),sel_ev_daily*sel_dayshare/5,IF(OR(B8047&gt;=22,B8047&lt;=5),sel_ev_daily*(1-sel_dayshare)/8,0))</f>
        <v/>
      </c>
    </row>
    <row r="8048">
      <c r="A8048" s="6" t="inlineStr">
        <is>
          <t>2013-06-01</t>
        </is>
      </c>
      <c r="B8048" s="6" t="n">
        <v>6</v>
      </c>
      <c r="C8048" s="6" t="n">
        <v>0.56058</v>
      </c>
      <c r="D8048" s="6" t="n">
        <v>4e-05</v>
      </c>
      <c r="E8048" s="6">
        <f>C8048*sel_scale</f>
        <v/>
      </c>
      <c r="F8048" s="6">
        <f>IF(AND(B8048&gt;=10,B8048&lt;=14),sel_ev_daily*sel_dayshare/5,IF(OR(B8048&gt;=22,B8048&lt;=5),sel_ev_daily*(1-sel_dayshare)/8,0))</f>
        <v/>
      </c>
    </row>
    <row r="8049">
      <c r="A8049" s="6" t="inlineStr">
        <is>
          <t>2013-06-01</t>
        </is>
      </c>
      <c r="B8049" s="6" t="n">
        <v>7</v>
      </c>
      <c r="C8049" s="6" t="n">
        <v>0.68314</v>
      </c>
      <c r="D8049" s="6" t="n">
        <v>0.0218</v>
      </c>
      <c r="E8049" s="6">
        <f>C8049*sel_scale</f>
        <v/>
      </c>
      <c r="F8049" s="6">
        <f>IF(AND(B8049&gt;=10,B8049&lt;=14),sel_ev_daily*sel_dayshare/5,IF(OR(B8049&gt;=22,B8049&lt;=5),sel_ev_daily*(1-sel_dayshare)/8,0))</f>
        <v/>
      </c>
    </row>
    <row r="8050">
      <c r="A8050" s="6" t="inlineStr">
        <is>
          <t>2013-06-01</t>
        </is>
      </c>
      <c r="B8050" s="6" t="n">
        <v>8</v>
      </c>
      <c r="C8050" s="6" t="n">
        <v>0.7824</v>
      </c>
      <c r="D8050" s="6" t="n">
        <v>0.12791</v>
      </c>
      <c r="E8050" s="6">
        <f>C8050*sel_scale</f>
        <v/>
      </c>
      <c r="F8050" s="6">
        <f>IF(AND(B8050&gt;=10,B8050&lt;=14),sel_ev_daily*sel_dayshare/5,IF(OR(B8050&gt;=22,B8050&lt;=5),sel_ev_daily*(1-sel_dayshare)/8,0))</f>
        <v/>
      </c>
    </row>
    <row r="8051">
      <c r="A8051" s="6" t="inlineStr">
        <is>
          <t>2013-06-01</t>
        </is>
      </c>
      <c r="B8051" s="6" t="n">
        <v>9</v>
      </c>
      <c r="C8051" s="6" t="n">
        <v>0.77449</v>
      </c>
      <c r="D8051" s="6" t="n">
        <v>0.2267</v>
      </c>
      <c r="E8051" s="6">
        <f>C8051*sel_scale</f>
        <v/>
      </c>
      <c r="F8051" s="6">
        <f>IF(AND(B8051&gt;=10,B8051&lt;=14),sel_ev_daily*sel_dayshare/5,IF(OR(B8051&gt;=22,B8051&lt;=5),sel_ev_daily*(1-sel_dayshare)/8,0))</f>
        <v/>
      </c>
    </row>
    <row r="8052">
      <c r="A8052" s="6" t="inlineStr">
        <is>
          <t>2013-06-01</t>
        </is>
      </c>
      <c r="B8052" s="6" t="n">
        <v>10</v>
      </c>
      <c r="C8052" s="6" t="n">
        <v>0.76127</v>
      </c>
      <c r="D8052" s="6" t="n">
        <v>0.29872</v>
      </c>
      <c r="E8052" s="6">
        <f>C8052*sel_scale</f>
        <v/>
      </c>
      <c r="F8052" s="6">
        <f>IF(AND(B8052&gt;=10,B8052&lt;=14),sel_ev_daily*sel_dayshare/5,IF(OR(B8052&gt;=22,B8052&lt;=5),sel_ev_daily*(1-sel_dayshare)/8,0))</f>
        <v/>
      </c>
    </row>
    <row r="8053">
      <c r="A8053" s="6" t="inlineStr">
        <is>
          <t>2013-06-01</t>
        </is>
      </c>
      <c r="B8053" s="6" t="n">
        <v>11</v>
      </c>
      <c r="C8053" s="6" t="n">
        <v>0.73354</v>
      </c>
      <c r="D8053" s="6" t="n">
        <v>0.30135</v>
      </c>
      <c r="E8053" s="6">
        <f>C8053*sel_scale</f>
        <v/>
      </c>
      <c r="F8053" s="6">
        <f>IF(AND(B8053&gt;=10,B8053&lt;=14),sel_ev_daily*sel_dayshare/5,IF(OR(B8053&gt;=22,B8053&lt;=5),sel_ev_daily*(1-sel_dayshare)/8,0))</f>
        <v/>
      </c>
    </row>
    <row r="8054">
      <c r="A8054" s="6" t="inlineStr">
        <is>
          <t>2013-06-01</t>
        </is>
      </c>
      <c r="B8054" s="6" t="n">
        <v>12</v>
      </c>
      <c r="C8054" s="6" t="n">
        <v>0.72668</v>
      </c>
      <c r="D8054" s="6" t="n">
        <v>0.20111</v>
      </c>
      <c r="E8054" s="6">
        <f>C8054*sel_scale</f>
        <v/>
      </c>
      <c r="F8054" s="6">
        <f>IF(AND(B8054&gt;=10,B8054&lt;=14),sel_ev_daily*sel_dayshare/5,IF(OR(B8054&gt;=22,B8054&lt;=5),sel_ev_daily*(1-sel_dayshare)/8,0))</f>
        <v/>
      </c>
    </row>
    <row r="8055">
      <c r="A8055" s="6" t="inlineStr">
        <is>
          <t>2013-06-01</t>
        </is>
      </c>
      <c r="B8055" s="6" t="n">
        <v>13</v>
      </c>
      <c r="C8055" s="6" t="n">
        <v>0.67782</v>
      </c>
      <c r="D8055" s="6" t="n">
        <v>0.15034</v>
      </c>
      <c r="E8055" s="6">
        <f>C8055*sel_scale</f>
        <v/>
      </c>
      <c r="F8055" s="6">
        <f>IF(AND(B8055&gt;=10,B8055&lt;=14),sel_ev_daily*sel_dayshare/5,IF(OR(B8055&gt;=22,B8055&lt;=5),sel_ev_daily*(1-sel_dayshare)/8,0))</f>
        <v/>
      </c>
    </row>
    <row r="8056">
      <c r="A8056" s="6" t="inlineStr">
        <is>
          <t>2013-06-01</t>
        </is>
      </c>
      <c r="B8056" s="6" t="n">
        <v>14</v>
      </c>
      <c r="C8056" s="6" t="n">
        <v>0.65735</v>
      </c>
      <c r="D8056" s="6" t="n">
        <v>0.03961</v>
      </c>
      <c r="E8056" s="6">
        <f>C8056*sel_scale</f>
        <v/>
      </c>
      <c r="F8056" s="6">
        <f>IF(AND(B8056&gt;=10,B8056&lt;=14),sel_ev_daily*sel_dayshare/5,IF(OR(B8056&gt;=22,B8056&lt;=5),sel_ev_daily*(1-sel_dayshare)/8,0))</f>
        <v/>
      </c>
    </row>
    <row r="8057">
      <c r="A8057" s="6" t="inlineStr">
        <is>
          <t>2013-06-01</t>
        </is>
      </c>
      <c r="B8057" s="6" t="n">
        <v>15</v>
      </c>
      <c r="C8057" s="6" t="n">
        <v>0.72092</v>
      </c>
      <c r="D8057" s="6" t="n">
        <v>0.00738</v>
      </c>
      <c r="E8057" s="6">
        <f>C8057*sel_scale</f>
        <v/>
      </c>
      <c r="F8057" s="6">
        <f>IF(AND(B8057&gt;=10,B8057&lt;=14),sel_ev_daily*sel_dayshare/5,IF(OR(B8057&gt;=22,B8057&lt;=5),sel_ev_daily*(1-sel_dayshare)/8,0))</f>
        <v/>
      </c>
    </row>
    <row r="8058">
      <c r="A8058" s="6" t="inlineStr">
        <is>
          <t>2013-06-01</t>
        </is>
      </c>
      <c r="B8058" s="6" t="n">
        <v>16</v>
      </c>
      <c r="C8058" s="6" t="n">
        <v>0.8532</v>
      </c>
      <c r="D8058" s="6" t="n">
        <v>8.000000000000001e-05</v>
      </c>
      <c r="E8058" s="6">
        <f>C8058*sel_scale</f>
        <v/>
      </c>
      <c r="F8058" s="6">
        <f>IF(AND(B8058&gt;=10,B8058&lt;=14),sel_ev_daily*sel_dayshare/5,IF(OR(B8058&gt;=22,B8058&lt;=5),sel_ev_daily*(1-sel_dayshare)/8,0))</f>
        <v/>
      </c>
    </row>
    <row r="8059">
      <c r="A8059" s="6" t="inlineStr">
        <is>
          <t>2013-06-01</t>
        </is>
      </c>
      <c r="B8059" s="6" t="n">
        <v>17</v>
      </c>
      <c r="C8059" s="6" t="n">
        <v>1.06339</v>
      </c>
      <c r="D8059" s="6" t="n">
        <v>6.999999999999999e-05</v>
      </c>
      <c r="E8059" s="6">
        <f>C8059*sel_scale</f>
        <v/>
      </c>
      <c r="F8059" s="6">
        <f>IF(AND(B8059&gt;=10,B8059&lt;=14),sel_ev_daily*sel_dayshare/5,IF(OR(B8059&gt;=22,B8059&lt;=5),sel_ev_daily*(1-sel_dayshare)/8,0))</f>
        <v/>
      </c>
    </row>
    <row r="8060">
      <c r="A8060" s="6" t="inlineStr">
        <is>
          <t>2013-06-01</t>
        </is>
      </c>
      <c r="B8060" s="6" t="n">
        <v>18</v>
      </c>
      <c r="C8060" s="6" t="n">
        <v>1.15231</v>
      </c>
      <c r="D8060" s="6" t="n">
        <v>9.000000000000001e-05</v>
      </c>
      <c r="E8060" s="6">
        <f>C8060*sel_scale</f>
        <v/>
      </c>
      <c r="F8060" s="6">
        <f>IF(AND(B8060&gt;=10,B8060&lt;=14),sel_ev_daily*sel_dayshare/5,IF(OR(B8060&gt;=22,B8060&lt;=5),sel_ev_daily*(1-sel_dayshare)/8,0))</f>
        <v/>
      </c>
    </row>
    <row r="8061">
      <c r="A8061" s="6" t="inlineStr">
        <is>
          <t>2013-06-01</t>
        </is>
      </c>
      <c r="B8061" s="6" t="n">
        <v>19</v>
      </c>
      <c r="C8061" s="6" t="n">
        <v>1.01864</v>
      </c>
      <c r="D8061" s="6" t="n">
        <v>6.999999999999999e-05</v>
      </c>
      <c r="E8061" s="6">
        <f>C8061*sel_scale</f>
        <v/>
      </c>
      <c r="F8061" s="6">
        <f>IF(AND(B8061&gt;=10,B8061&lt;=14),sel_ev_daily*sel_dayshare/5,IF(OR(B8061&gt;=22,B8061&lt;=5),sel_ev_daily*(1-sel_dayshare)/8,0))</f>
        <v/>
      </c>
    </row>
    <row r="8062">
      <c r="A8062" s="6" t="inlineStr">
        <is>
          <t>2013-06-01</t>
        </is>
      </c>
      <c r="B8062" s="6" t="n">
        <v>20</v>
      </c>
      <c r="C8062" s="6" t="n">
        <v>0.95361</v>
      </c>
      <c r="D8062" s="6" t="n">
        <v>4e-05</v>
      </c>
      <c r="E8062" s="6">
        <f>C8062*sel_scale</f>
        <v/>
      </c>
      <c r="F8062" s="6">
        <f>IF(AND(B8062&gt;=10,B8062&lt;=14),sel_ev_daily*sel_dayshare/5,IF(OR(B8062&gt;=22,B8062&lt;=5),sel_ev_daily*(1-sel_dayshare)/8,0))</f>
        <v/>
      </c>
    </row>
    <row r="8063">
      <c r="A8063" s="6" t="inlineStr">
        <is>
          <t>2013-06-01</t>
        </is>
      </c>
      <c r="B8063" s="6" t="n">
        <v>21</v>
      </c>
      <c r="C8063" s="6" t="n">
        <v>0.86622</v>
      </c>
      <c r="D8063" s="6" t="n">
        <v>0.00012</v>
      </c>
      <c r="E8063" s="6">
        <f>C8063*sel_scale</f>
        <v/>
      </c>
      <c r="F8063" s="6">
        <f>IF(AND(B8063&gt;=10,B8063&lt;=14),sel_ev_daily*sel_dayshare/5,IF(OR(B8063&gt;=22,B8063&lt;=5),sel_ev_daily*(1-sel_dayshare)/8,0))</f>
        <v/>
      </c>
    </row>
    <row r="8064">
      <c r="A8064" s="6" t="inlineStr">
        <is>
          <t>2013-06-01</t>
        </is>
      </c>
      <c r="B8064" s="6" t="n">
        <v>22</v>
      </c>
      <c r="C8064" s="6" t="n">
        <v>0.88134</v>
      </c>
      <c r="D8064" s="6" t="n">
        <v>0.0001</v>
      </c>
      <c r="E8064" s="6">
        <f>C8064*sel_scale</f>
        <v/>
      </c>
      <c r="F8064" s="6">
        <f>IF(AND(B8064&gt;=10,B8064&lt;=14),sel_ev_daily*sel_dayshare/5,IF(OR(B8064&gt;=22,B8064&lt;=5),sel_ev_daily*(1-sel_dayshare)/8,0))</f>
        <v/>
      </c>
    </row>
    <row r="8065">
      <c r="A8065" s="6" t="inlineStr">
        <is>
          <t>2013-06-01</t>
        </is>
      </c>
      <c r="B8065" s="6" t="n">
        <v>23</v>
      </c>
      <c r="C8065" s="6" t="n">
        <v>1.04628</v>
      </c>
      <c r="D8065" s="6" t="n">
        <v>8.000000000000001e-05</v>
      </c>
      <c r="E8065" s="6">
        <f>C8065*sel_scale</f>
        <v/>
      </c>
      <c r="F8065" s="6">
        <f>IF(AND(B8065&gt;=10,B8065&lt;=14),sel_ev_daily*sel_dayshare/5,IF(OR(B8065&gt;=22,B8065&lt;=5),sel_ev_daily*(1-sel_dayshare)/8,0))</f>
        <v/>
      </c>
    </row>
    <row r="8066">
      <c r="A8066" s="6" t="inlineStr">
        <is>
          <t>2013-06-02</t>
        </is>
      </c>
      <c r="B8066" s="6" t="n">
        <v>0</v>
      </c>
      <c r="C8066" s="6" t="n">
        <v>1.03818</v>
      </c>
      <c r="D8066" s="6" t="n">
        <v>9.000000000000001e-05</v>
      </c>
      <c r="E8066" s="6">
        <f>C8066*sel_scale</f>
        <v/>
      </c>
      <c r="F8066" s="6">
        <f>IF(AND(B8066&gt;=10,B8066&lt;=14),sel_ev_daily*sel_dayshare/5,IF(OR(B8066&gt;=22,B8066&lt;=5),sel_ev_daily*(1-sel_dayshare)/8,0))</f>
        <v/>
      </c>
    </row>
    <row r="8067">
      <c r="A8067" s="6" t="inlineStr">
        <is>
          <t>2013-06-02</t>
        </is>
      </c>
      <c r="B8067" s="6" t="n">
        <v>1</v>
      </c>
      <c r="C8067" s="6" t="n">
        <v>0.7547</v>
      </c>
      <c r="D8067" s="6" t="n">
        <v>6.999999999999999e-05</v>
      </c>
      <c r="E8067" s="6">
        <f>C8067*sel_scale</f>
        <v/>
      </c>
      <c r="F8067" s="6">
        <f>IF(AND(B8067&gt;=10,B8067&lt;=14),sel_ev_daily*sel_dayshare/5,IF(OR(B8067&gt;=22,B8067&lt;=5),sel_ev_daily*(1-sel_dayshare)/8,0))</f>
        <v/>
      </c>
    </row>
    <row r="8068">
      <c r="A8068" s="6" t="inlineStr">
        <is>
          <t>2013-06-02</t>
        </is>
      </c>
      <c r="B8068" s="6" t="n">
        <v>2</v>
      </c>
      <c r="C8068" s="6" t="n">
        <v>0.5567</v>
      </c>
      <c r="D8068" s="6" t="n">
        <v>8.000000000000001e-05</v>
      </c>
      <c r="E8068" s="6">
        <f>C8068*sel_scale</f>
        <v/>
      </c>
      <c r="F8068" s="6">
        <f>IF(AND(B8068&gt;=10,B8068&lt;=14),sel_ev_daily*sel_dayshare/5,IF(OR(B8068&gt;=22,B8068&lt;=5),sel_ev_daily*(1-sel_dayshare)/8,0))</f>
        <v/>
      </c>
    </row>
    <row r="8069">
      <c r="A8069" s="6" t="inlineStr">
        <is>
          <t>2013-06-02</t>
        </is>
      </c>
      <c r="B8069" s="6" t="n">
        <v>3</v>
      </c>
      <c r="C8069" s="6" t="n">
        <v>0.4515</v>
      </c>
      <c r="D8069" s="6" t="n">
        <v>6e-05</v>
      </c>
      <c r="E8069" s="6">
        <f>C8069*sel_scale</f>
        <v/>
      </c>
      <c r="F8069" s="6">
        <f>IF(AND(B8069&gt;=10,B8069&lt;=14),sel_ev_daily*sel_dayshare/5,IF(OR(B8069&gt;=22,B8069&lt;=5),sel_ev_daily*(1-sel_dayshare)/8,0))</f>
        <v/>
      </c>
    </row>
    <row r="8070">
      <c r="A8070" s="6" t="inlineStr">
        <is>
          <t>2013-06-02</t>
        </is>
      </c>
      <c r="B8070" s="6" t="n">
        <v>4</v>
      </c>
      <c r="C8070" s="6" t="n">
        <v>0.44015</v>
      </c>
      <c r="D8070" s="6" t="n">
        <v>4e-05</v>
      </c>
      <c r="E8070" s="6">
        <f>C8070*sel_scale</f>
        <v/>
      </c>
      <c r="F8070" s="6">
        <f>IF(AND(B8070&gt;=10,B8070&lt;=14),sel_ev_daily*sel_dayshare/5,IF(OR(B8070&gt;=22,B8070&lt;=5),sel_ev_daily*(1-sel_dayshare)/8,0))</f>
        <v/>
      </c>
    </row>
    <row r="8071">
      <c r="A8071" s="6" t="inlineStr">
        <is>
          <t>2013-06-02</t>
        </is>
      </c>
      <c r="B8071" s="6" t="n">
        <v>5</v>
      </c>
      <c r="C8071" s="6" t="n">
        <v>0.45525</v>
      </c>
      <c r="D8071" s="6" t="n">
        <v>0.00016</v>
      </c>
      <c r="E8071" s="6">
        <f>C8071*sel_scale</f>
        <v/>
      </c>
      <c r="F8071" s="6">
        <f>IF(AND(B8071&gt;=10,B8071&lt;=14),sel_ev_daily*sel_dayshare/5,IF(OR(B8071&gt;=22,B8071&lt;=5),sel_ev_daily*(1-sel_dayshare)/8,0))</f>
        <v/>
      </c>
    </row>
    <row r="8072">
      <c r="A8072" s="6" t="inlineStr">
        <is>
          <t>2013-06-02</t>
        </is>
      </c>
      <c r="B8072" s="6" t="n">
        <v>6</v>
      </c>
      <c r="C8072" s="6" t="n">
        <v>0.51652</v>
      </c>
      <c r="D8072" s="6" t="n">
        <v>8.000000000000001e-05</v>
      </c>
      <c r="E8072" s="6">
        <f>C8072*sel_scale</f>
        <v/>
      </c>
      <c r="F8072" s="6">
        <f>IF(AND(B8072&gt;=10,B8072&lt;=14),sel_ev_daily*sel_dayshare/5,IF(OR(B8072&gt;=22,B8072&lt;=5),sel_ev_daily*(1-sel_dayshare)/8,0))</f>
        <v/>
      </c>
    </row>
    <row r="8073">
      <c r="A8073" s="6" t="inlineStr">
        <is>
          <t>2013-06-02</t>
        </is>
      </c>
      <c r="B8073" s="6" t="n">
        <v>7</v>
      </c>
      <c r="C8073" s="6" t="n">
        <v>0.66074</v>
      </c>
      <c r="D8073" s="6" t="n">
        <v>0.00113</v>
      </c>
      <c r="E8073" s="6">
        <f>C8073*sel_scale</f>
        <v/>
      </c>
      <c r="F8073" s="6">
        <f>IF(AND(B8073&gt;=10,B8073&lt;=14),sel_ev_daily*sel_dayshare/5,IF(OR(B8073&gt;=22,B8073&lt;=5),sel_ev_daily*(1-sel_dayshare)/8,0))</f>
        <v/>
      </c>
    </row>
    <row r="8074">
      <c r="A8074" s="6" t="inlineStr">
        <is>
          <t>2013-06-02</t>
        </is>
      </c>
      <c r="B8074" s="6" t="n">
        <v>8</v>
      </c>
      <c r="C8074" s="6" t="n">
        <v>0.80983</v>
      </c>
      <c r="D8074" s="6" t="n">
        <v>0.00409</v>
      </c>
      <c r="E8074" s="6">
        <f>C8074*sel_scale</f>
        <v/>
      </c>
      <c r="F8074" s="6">
        <f>IF(AND(B8074&gt;=10,B8074&lt;=14),sel_ev_daily*sel_dayshare/5,IF(OR(B8074&gt;=22,B8074&lt;=5),sel_ev_daily*(1-sel_dayshare)/8,0))</f>
        <v/>
      </c>
    </row>
    <row r="8075">
      <c r="A8075" s="6" t="inlineStr">
        <is>
          <t>2013-06-02</t>
        </is>
      </c>
      <c r="B8075" s="6" t="n">
        <v>9</v>
      </c>
      <c r="C8075" s="6" t="n">
        <v>0.8829</v>
      </c>
      <c r="D8075" s="6" t="n">
        <v>0.02939</v>
      </c>
      <c r="E8075" s="6">
        <f>C8075*sel_scale</f>
        <v/>
      </c>
      <c r="F8075" s="6">
        <f>IF(AND(B8075&gt;=10,B8075&lt;=14),sel_ev_daily*sel_dayshare/5,IF(OR(B8075&gt;=22,B8075&lt;=5),sel_ev_daily*(1-sel_dayshare)/8,0))</f>
        <v/>
      </c>
    </row>
    <row r="8076">
      <c r="A8076" s="6" t="inlineStr">
        <is>
          <t>2013-06-02</t>
        </is>
      </c>
      <c r="B8076" s="6" t="n">
        <v>10</v>
      </c>
      <c r="C8076" s="6" t="n">
        <v>0.95567</v>
      </c>
      <c r="D8076" s="6" t="n">
        <v>0.06849</v>
      </c>
      <c r="E8076" s="6">
        <f>C8076*sel_scale</f>
        <v/>
      </c>
      <c r="F8076" s="6">
        <f>IF(AND(B8076&gt;=10,B8076&lt;=14),sel_ev_daily*sel_dayshare/5,IF(OR(B8076&gt;=22,B8076&lt;=5),sel_ev_daily*(1-sel_dayshare)/8,0))</f>
        <v/>
      </c>
    </row>
    <row r="8077">
      <c r="A8077" s="6" t="inlineStr">
        <is>
          <t>2013-06-02</t>
        </is>
      </c>
      <c r="B8077" s="6" t="n">
        <v>11</v>
      </c>
      <c r="C8077" s="6" t="n">
        <v>0.9897</v>
      </c>
      <c r="D8077" s="6" t="n">
        <v>0.02455</v>
      </c>
      <c r="E8077" s="6">
        <f>C8077*sel_scale</f>
        <v/>
      </c>
      <c r="F8077" s="6">
        <f>IF(AND(B8077&gt;=10,B8077&lt;=14),sel_ev_daily*sel_dayshare/5,IF(OR(B8077&gt;=22,B8077&lt;=5),sel_ev_daily*(1-sel_dayshare)/8,0))</f>
        <v/>
      </c>
    </row>
    <row r="8078">
      <c r="A8078" s="6" t="inlineStr">
        <is>
          <t>2013-06-02</t>
        </is>
      </c>
      <c r="B8078" s="6" t="n">
        <v>12</v>
      </c>
      <c r="C8078" s="6" t="n">
        <v>1.06263</v>
      </c>
      <c r="D8078" s="6" t="n">
        <v>0.00886</v>
      </c>
      <c r="E8078" s="6">
        <f>C8078*sel_scale</f>
        <v/>
      </c>
      <c r="F8078" s="6">
        <f>IF(AND(B8078&gt;=10,B8078&lt;=14),sel_ev_daily*sel_dayshare/5,IF(OR(B8078&gt;=22,B8078&lt;=5),sel_ev_daily*(1-sel_dayshare)/8,0))</f>
        <v/>
      </c>
    </row>
    <row r="8079">
      <c r="A8079" s="6" t="inlineStr">
        <is>
          <t>2013-06-02</t>
        </is>
      </c>
      <c r="B8079" s="6" t="n">
        <v>13</v>
      </c>
      <c r="C8079" s="6" t="n">
        <v>1.1004</v>
      </c>
      <c r="D8079" s="6" t="n">
        <v>0.03386</v>
      </c>
      <c r="E8079" s="6">
        <f>C8079*sel_scale</f>
        <v/>
      </c>
      <c r="F8079" s="6">
        <f>IF(AND(B8079&gt;=10,B8079&lt;=14),sel_ev_daily*sel_dayshare/5,IF(OR(B8079&gt;=22,B8079&lt;=5),sel_ev_daily*(1-sel_dayshare)/8,0))</f>
        <v/>
      </c>
    </row>
    <row r="8080">
      <c r="A8080" s="6" t="inlineStr">
        <is>
          <t>2013-06-02</t>
        </is>
      </c>
      <c r="B8080" s="6" t="n">
        <v>14</v>
      </c>
      <c r="C8080" s="6" t="n">
        <v>1.03714</v>
      </c>
      <c r="D8080" s="6" t="n">
        <v>0.10048</v>
      </c>
      <c r="E8080" s="6">
        <f>C8080*sel_scale</f>
        <v/>
      </c>
      <c r="F8080" s="6">
        <f>IF(AND(B8080&gt;=10,B8080&lt;=14),sel_ev_daily*sel_dayshare/5,IF(OR(B8080&gt;=22,B8080&lt;=5),sel_ev_daily*(1-sel_dayshare)/8,0))</f>
        <v/>
      </c>
    </row>
    <row r="8081">
      <c r="A8081" s="6" t="inlineStr">
        <is>
          <t>2013-06-02</t>
        </is>
      </c>
      <c r="B8081" s="6" t="n">
        <v>15</v>
      </c>
      <c r="C8081" s="6" t="n">
        <v>0.9388300000000001</v>
      </c>
      <c r="D8081" s="6" t="n">
        <v>0.11154</v>
      </c>
      <c r="E8081" s="6">
        <f>C8081*sel_scale</f>
        <v/>
      </c>
      <c r="F8081" s="6">
        <f>IF(AND(B8081&gt;=10,B8081&lt;=14),sel_ev_daily*sel_dayshare/5,IF(OR(B8081&gt;=22,B8081&lt;=5),sel_ev_daily*(1-sel_dayshare)/8,0))</f>
        <v/>
      </c>
    </row>
    <row r="8082">
      <c r="A8082" s="6" t="inlineStr">
        <is>
          <t>2013-06-02</t>
        </is>
      </c>
      <c r="B8082" s="6" t="n">
        <v>16</v>
      </c>
      <c r="C8082" s="6" t="n">
        <v>1.11508</v>
      </c>
      <c r="D8082" s="6" t="n">
        <v>0.02272</v>
      </c>
      <c r="E8082" s="6">
        <f>C8082*sel_scale</f>
        <v/>
      </c>
      <c r="F8082" s="6">
        <f>IF(AND(B8082&gt;=10,B8082&lt;=14),sel_ev_daily*sel_dayshare/5,IF(OR(B8082&gt;=22,B8082&lt;=5),sel_ev_daily*(1-sel_dayshare)/8,0))</f>
        <v/>
      </c>
    </row>
    <row r="8083">
      <c r="A8083" s="6" t="inlineStr">
        <is>
          <t>2013-06-02</t>
        </is>
      </c>
      <c r="B8083" s="6" t="n">
        <v>17</v>
      </c>
      <c r="C8083" s="6" t="n">
        <v>1.57722</v>
      </c>
      <c r="D8083" s="6" t="n">
        <v>6e-05</v>
      </c>
      <c r="E8083" s="6">
        <f>C8083*sel_scale</f>
        <v/>
      </c>
      <c r="F8083" s="6">
        <f>IF(AND(B8083&gt;=10,B8083&lt;=14),sel_ev_daily*sel_dayshare/5,IF(OR(B8083&gt;=22,B8083&lt;=5),sel_ev_daily*(1-sel_dayshare)/8,0))</f>
        <v/>
      </c>
    </row>
    <row r="8084">
      <c r="A8084" s="6" t="inlineStr">
        <is>
          <t>2013-06-02</t>
        </is>
      </c>
      <c r="B8084" s="6" t="n">
        <v>18</v>
      </c>
      <c r="C8084" s="6" t="n">
        <v>1.50398</v>
      </c>
      <c r="D8084" s="6" t="n">
        <v>6e-05</v>
      </c>
      <c r="E8084" s="6">
        <f>C8084*sel_scale</f>
        <v/>
      </c>
      <c r="F8084" s="6">
        <f>IF(AND(B8084&gt;=10,B8084&lt;=14),sel_ev_daily*sel_dayshare/5,IF(OR(B8084&gt;=22,B8084&lt;=5),sel_ev_daily*(1-sel_dayshare)/8,0))</f>
        <v/>
      </c>
    </row>
    <row r="8085">
      <c r="A8085" s="6" t="inlineStr">
        <is>
          <t>2013-06-02</t>
        </is>
      </c>
      <c r="B8085" s="6" t="n">
        <v>19</v>
      </c>
      <c r="C8085" s="6" t="n">
        <v>1.31817</v>
      </c>
      <c r="D8085" s="6" t="n">
        <v>4e-05</v>
      </c>
      <c r="E8085" s="6">
        <f>C8085*sel_scale</f>
        <v/>
      </c>
      <c r="F8085" s="6">
        <f>IF(AND(B8085&gt;=10,B8085&lt;=14),sel_ev_daily*sel_dayshare/5,IF(OR(B8085&gt;=22,B8085&lt;=5),sel_ev_daily*(1-sel_dayshare)/8,0))</f>
        <v/>
      </c>
    </row>
    <row r="8086">
      <c r="A8086" s="6" t="inlineStr">
        <is>
          <t>2013-06-02</t>
        </is>
      </c>
      <c r="B8086" s="6" t="n">
        <v>20</v>
      </c>
      <c r="C8086" s="6" t="n">
        <v>1.2883</v>
      </c>
      <c r="D8086" s="6" t="n">
        <v>0.00011</v>
      </c>
      <c r="E8086" s="6">
        <f>C8086*sel_scale</f>
        <v/>
      </c>
      <c r="F8086" s="6">
        <f>IF(AND(B8086&gt;=10,B8086&lt;=14),sel_ev_daily*sel_dayshare/5,IF(OR(B8086&gt;=22,B8086&lt;=5),sel_ev_daily*(1-sel_dayshare)/8,0))</f>
        <v/>
      </c>
    </row>
    <row r="8087">
      <c r="A8087" s="6" t="inlineStr">
        <is>
          <t>2013-06-02</t>
        </is>
      </c>
      <c r="B8087" s="6" t="n">
        <v>21</v>
      </c>
      <c r="C8087" s="6" t="n">
        <v>1.10505</v>
      </c>
      <c r="D8087" s="6" t="n">
        <v>4e-05</v>
      </c>
      <c r="E8087" s="6">
        <f>C8087*sel_scale</f>
        <v/>
      </c>
      <c r="F8087" s="6">
        <f>IF(AND(B8087&gt;=10,B8087&lt;=14),sel_ev_daily*sel_dayshare/5,IF(OR(B8087&gt;=22,B8087&lt;=5),sel_ev_daily*(1-sel_dayshare)/8,0))</f>
        <v/>
      </c>
    </row>
    <row r="8088">
      <c r="A8088" s="6" t="inlineStr">
        <is>
          <t>2013-06-02</t>
        </is>
      </c>
      <c r="B8088" s="6" t="n">
        <v>22</v>
      </c>
      <c r="C8088" s="6" t="n">
        <v>1.06292</v>
      </c>
      <c r="D8088" s="6" t="n">
        <v>9.000000000000001e-05</v>
      </c>
      <c r="E8088" s="6">
        <f>C8088*sel_scale</f>
        <v/>
      </c>
      <c r="F8088" s="6">
        <f>IF(AND(B8088&gt;=10,B8088&lt;=14),sel_ev_daily*sel_dayshare/5,IF(OR(B8088&gt;=22,B8088&lt;=5),sel_ev_daily*(1-sel_dayshare)/8,0))</f>
        <v/>
      </c>
    </row>
    <row r="8089">
      <c r="A8089" s="6" t="inlineStr">
        <is>
          <t>2013-06-02</t>
        </is>
      </c>
      <c r="B8089" s="6" t="n">
        <v>23</v>
      </c>
      <c r="C8089" s="6" t="n">
        <v>1.05</v>
      </c>
      <c r="D8089" s="6" t="n">
        <v>0.00011</v>
      </c>
      <c r="E8089" s="6">
        <f>C8089*sel_scale</f>
        <v/>
      </c>
      <c r="F8089" s="6">
        <f>IF(AND(B8089&gt;=10,B8089&lt;=14),sel_ev_daily*sel_dayshare/5,IF(OR(B8089&gt;=22,B8089&lt;=5),sel_ev_daily*(1-sel_dayshare)/8,0))</f>
        <v/>
      </c>
    </row>
    <row r="8090">
      <c r="A8090" s="6" t="inlineStr">
        <is>
          <t>2013-06-03</t>
        </is>
      </c>
      <c r="B8090" s="6" t="n">
        <v>0</v>
      </c>
      <c r="C8090" s="6" t="n">
        <v>1.15133</v>
      </c>
      <c r="D8090" s="6" t="n">
        <v>0.00011</v>
      </c>
      <c r="E8090" s="6">
        <f>C8090*sel_scale</f>
        <v/>
      </c>
      <c r="F8090" s="6">
        <f>IF(AND(B8090&gt;=10,B8090&lt;=14),sel_ev_daily*sel_dayshare/5,IF(OR(B8090&gt;=22,B8090&lt;=5),sel_ev_daily*(1-sel_dayshare)/8,0))</f>
        <v/>
      </c>
    </row>
    <row r="8091">
      <c r="A8091" s="6" t="inlineStr">
        <is>
          <t>2013-06-03</t>
        </is>
      </c>
      <c r="B8091" s="6" t="n">
        <v>1</v>
      </c>
      <c r="C8091" s="6" t="n">
        <v>0.90371</v>
      </c>
      <c r="D8091" s="6" t="n">
        <v>6e-05</v>
      </c>
      <c r="E8091" s="6">
        <f>C8091*sel_scale</f>
        <v/>
      </c>
      <c r="F8091" s="6">
        <f>IF(AND(B8091&gt;=10,B8091&lt;=14),sel_ev_daily*sel_dayshare/5,IF(OR(B8091&gt;=22,B8091&lt;=5),sel_ev_daily*(1-sel_dayshare)/8,0))</f>
        <v/>
      </c>
    </row>
    <row r="8092">
      <c r="A8092" s="6" t="inlineStr">
        <is>
          <t>2013-06-03</t>
        </is>
      </c>
      <c r="B8092" s="6" t="n">
        <v>2</v>
      </c>
      <c r="C8092" s="6" t="n">
        <v>0.62379</v>
      </c>
      <c r="D8092" s="6" t="n">
        <v>0.00011</v>
      </c>
      <c r="E8092" s="6">
        <f>C8092*sel_scale</f>
        <v/>
      </c>
      <c r="F8092" s="6">
        <f>IF(AND(B8092&gt;=10,B8092&lt;=14),sel_ev_daily*sel_dayshare/5,IF(OR(B8092&gt;=22,B8092&lt;=5),sel_ev_daily*(1-sel_dayshare)/8,0))</f>
        <v/>
      </c>
    </row>
    <row r="8093">
      <c r="A8093" s="6" t="inlineStr">
        <is>
          <t>2013-06-03</t>
        </is>
      </c>
      <c r="B8093" s="6" t="n">
        <v>3</v>
      </c>
      <c r="C8093" s="6" t="n">
        <v>0.47233</v>
      </c>
      <c r="D8093" s="6" t="n">
        <v>9.000000000000001e-05</v>
      </c>
      <c r="E8093" s="6">
        <f>C8093*sel_scale</f>
        <v/>
      </c>
      <c r="F8093" s="6">
        <f>IF(AND(B8093&gt;=10,B8093&lt;=14),sel_ev_daily*sel_dayshare/5,IF(OR(B8093&gt;=22,B8093&lt;=5),sel_ev_daily*(1-sel_dayshare)/8,0))</f>
        <v/>
      </c>
    </row>
    <row r="8094">
      <c r="A8094" s="6" t="inlineStr">
        <is>
          <t>2013-06-03</t>
        </is>
      </c>
      <c r="B8094" s="6" t="n">
        <v>4</v>
      </c>
      <c r="C8094" s="6" t="n">
        <v>0.4857</v>
      </c>
      <c r="D8094" s="6" t="n">
        <v>4e-05</v>
      </c>
      <c r="E8094" s="6">
        <f>C8094*sel_scale</f>
        <v/>
      </c>
      <c r="F8094" s="6">
        <f>IF(AND(B8094&gt;=10,B8094&lt;=14),sel_ev_daily*sel_dayshare/5,IF(OR(B8094&gt;=22,B8094&lt;=5),sel_ev_daily*(1-sel_dayshare)/8,0))</f>
        <v/>
      </c>
    </row>
    <row r="8095">
      <c r="A8095" s="6" t="inlineStr">
        <is>
          <t>2013-06-03</t>
        </is>
      </c>
      <c r="B8095" s="6" t="n">
        <v>5</v>
      </c>
      <c r="C8095" s="6" t="n">
        <v>0.5904</v>
      </c>
      <c r="D8095" s="6" t="n">
        <v>9.000000000000001e-05</v>
      </c>
      <c r="E8095" s="6">
        <f>C8095*sel_scale</f>
        <v/>
      </c>
      <c r="F8095" s="6">
        <f>IF(AND(B8095&gt;=10,B8095&lt;=14),sel_ev_daily*sel_dayshare/5,IF(OR(B8095&gt;=22,B8095&lt;=5),sel_ev_daily*(1-sel_dayshare)/8,0))</f>
        <v/>
      </c>
    </row>
    <row r="8096">
      <c r="A8096" s="6" t="inlineStr">
        <is>
          <t>2013-06-03</t>
        </is>
      </c>
      <c r="B8096" s="6" t="n">
        <v>6</v>
      </c>
      <c r="C8096" s="6" t="n">
        <v>0.89808</v>
      </c>
      <c r="D8096" s="6" t="n">
        <v>6e-05</v>
      </c>
      <c r="E8096" s="6">
        <f>C8096*sel_scale</f>
        <v/>
      </c>
      <c r="F8096" s="6">
        <f>IF(AND(B8096&gt;=10,B8096&lt;=14),sel_ev_daily*sel_dayshare/5,IF(OR(B8096&gt;=22,B8096&lt;=5),sel_ev_daily*(1-sel_dayshare)/8,0))</f>
        <v/>
      </c>
    </row>
    <row r="8097">
      <c r="A8097" s="6" t="inlineStr">
        <is>
          <t>2013-06-03</t>
        </is>
      </c>
      <c r="B8097" s="6" t="n">
        <v>7</v>
      </c>
      <c r="C8097" s="6" t="n">
        <v>0.99627</v>
      </c>
      <c r="D8097" s="6" t="n">
        <v>0.03001</v>
      </c>
      <c r="E8097" s="6">
        <f>C8097*sel_scale</f>
        <v/>
      </c>
      <c r="F8097" s="6">
        <f>IF(AND(B8097&gt;=10,B8097&lt;=14),sel_ev_daily*sel_dayshare/5,IF(OR(B8097&gt;=22,B8097&lt;=5),sel_ev_daily*(1-sel_dayshare)/8,0))</f>
        <v/>
      </c>
    </row>
    <row r="8098">
      <c r="A8098" s="6" t="inlineStr">
        <is>
          <t>2013-06-03</t>
        </is>
      </c>
      <c r="B8098" s="6" t="n">
        <v>8</v>
      </c>
      <c r="C8098" s="6" t="n">
        <v>0.88253</v>
      </c>
      <c r="D8098" s="6" t="n">
        <v>0.16202</v>
      </c>
      <c r="E8098" s="6">
        <f>C8098*sel_scale</f>
        <v/>
      </c>
      <c r="F8098" s="6">
        <f>IF(AND(B8098&gt;=10,B8098&lt;=14),sel_ev_daily*sel_dayshare/5,IF(OR(B8098&gt;=22,B8098&lt;=5),sel_ev_daily*(1-sel_dayshare)/8,0))</f>
        <v/>
      </c>
    </row>
    <row r="8099">
      <c r="A8099" s="6" t="inlineStr">
        <is>
          <t>2013-06-03</t>
        </is>
      </c>
      <c r="B8099" s="6" t="n">
        <v>9</v>
      </c>
      <c r="C8099" s="6" t="n">
        <v>0.73506</v>
      </c>
      <c r="D8099" s="6" t="n">
        <v>0.27104</v>
      </c>
      <c r="E8099" s="6">
        <f>C8099*sel_scale</f>
        <v/>
      </c>
      <c r="F8099" s="6">
        <f>IF(AND(B8099&gt;=10,B8099&lt;=14),sel_ev_daily*sel_dayshare/5,IF(OR(B8099&gt;=22,B8099&lt;=5),sel_ev_daily*(1-sel_dayshare)/8,0))</f>
        <v/>
      </c>
    </row>
    <row r="8100">
      <c r="A8100" s="6" t="inlineStr">
        <is>
          <t>2013-06-03</t>
        </is>
      </c>
      <c r="B8100" s="6" t="n">
        <v>10</v>
      </c>
      <c r="C8100" s="6" t="n">
        <v>0.67605</v>
      </c>
      <c r="D8100" s="6" t="n">
        <v>0.41067</v>
      </c>
      <c r="E8100" s="6">
        <f>C8100*sel_scale</f>
        <v/>
      </c>
      <c r="F8100" s="6">
        <f>IF(AND(B8100&gt;=10,B8100&lt;=14),sel_ev_daily*sel_dayshare/5,IF(OR(B8100&gt;=22,B8100&lt;=5),sel_ev_daily*(1-sel_dayshare)/8,0))</f>
        <v/>
      </c>
    </row>
    <row r="8101">
      <c r="A8101" s="6" t="inlineStr">
        <is>
          <t>2013-06-03</t>
        </is>
      </c>
      <c r="B8101" s="6" t="n">
        <v>11</v>
      </c>
      <c r="C8101" s="6" t="n">
        <v>0.63635</v>
      </c>
      <c r="D8101" s="6" t="n">
        <v>0.43924</v>
      </c>
      <c r="E8101" s="6">
        <f>C8101*sel_scale</f>
        <v/>
      </c>
      <c r="F8101" s="6">
        <f>IF(AND(B8101&gt;=10,B8101&lt;=14),sel_ev_daily*sel_dayshare/5,IF(OR(B8101&gt;=22,B8101&lt;=5),sel_ev_daily*(1-sel_dayshare)/8,0))</f>
        <v/>
      </c>
    </row>
    <row r="8102">
      <c r="A8102" s="6" t="inlineStr">
        <is>
          <t>2013-06-03</t>
        </is>
      </c>
      <c r="B8102" s="6" t="n">
        <v>12</v>
      </c>
      <c r="C8102" s="6" t="n">
        <v>0.60022</v>
      </c>
      <c r="D8102" s="6" t="n">
        <v>0.46465</v>
      </c>
      <c r="E8102" s="6">
        <f>C8102*sel_scale</f>
        <v/>
      </c>
      <c r="F8102" s="6">
        <f>IF(AND(B8102&gt;=10,B8102&lt;=14),sel_ev_daily*sel_dayshare/5,IF(OR(B8102&gt;=22,B8102&lt;=5),sel_ev_daily*(1-sel_dayshare)/8,0))</f>
        <v/>
      </c>
    </row>
    <row r="8103">
      <c r="A8103" s="6" t="inlineStr">
        <is>
          <t>2013-06-03</t>
        </is>
      </c>
      <c r="B8103" s="6" t="n">
        <v>13</v>
      </c>
      <c r="C8103" s="6" t="n">
        <v>0.5757100000000001</v>
      </c>
      <c r="D8103" s="6" t="n">
        <v>0.45586</v>
      </c>
      <c r="E8103" s="6">
        <f>C8103*sel_scale</f>
        <v/>
      </c>
      <c r="F8103" s="6">
        <f>IF(AND(B8103&gt;=10,B8103&lt;=14),sel_ev_daily*sel_dayshare/5,IF(OR(B8103&gt;=22,B8103&lt;=5),sel_ev_daily*(1-sel_dayshare)/8,0))</f>
        <v/>
      </c>
    </row>
    <row r="8104">
      <c r="A8104" s="6" t="inlineStr">
        <is>
          <t>2013-06-03</t>
        </is>
      </c>
      <c r="B8104" s="6" t="n">
        <v>14</v>
      </c>
      <c r="C8104" s="6" t="n">
        <v>0.5190399999999999</v>
      </c>
      <c r="D8104" s="6" t="n">
        <v>0.32703</v>
      </c>
      <c r="E8104" s="6">
        <f>C8104*sel_scale</f>
        <v/>
      </c>
      <c r="F8104" s="6">
        <f>IF(AND(B8104&gt;=10,B8104&lt;=14),sel_ev_daily*sel_dayshare/5,IF(OR(B8104&gt;=22,B8104&lt;=5),sel_ev_daily*(1-sel_dayshare)/8,0))</f>
        <v/>
      </c>
    </row>
    <row r="8105">
      <c r="A8105" s="6" t="inlineStr">
        <is>
          <t>2013-06-03</t>
        </is>
      </c>
      <c r="B8105" s="6" t="n">
        <v>15</v>
      </c>
      <c r="C8105" s="6" t="n">
        <v>0.50884</v>
      </c>
      <c r="D8105" s="6" t="n">
        <v>0.14608</v>
      </c>
      <c r="E8105" s="6">
        <f>C8105*sel_scale</f>
        <v/>
      </c>
      <c r="F8105" s="6">
        <f>IF(AND(B8105&gt;=10,B8105&lt;=14),sel_ev_daily*sel_dayshare/5,IF(OR(B8105&gt;=22,B8105&lt;=5),sel_ev_daily*(1-sel_dayshare)/8,0))</f>
        <v/>
      </c>
    </row>
    <row r="8106">
      <c r="A8106" s="6" t="inlineStr">
        <is>
          <t>2013-06-03</t>
        </is>
      </c>
      <c r="B8106" s="6" t="n">
        <v>16</v>
      </c>
      <c r="C8106" s="6" t="n">
        <v>0.68171</v>
      </c>
      <c r="D8106" s="6" t="n">
        <v>0.01873</v>
      </c>
      <c r="E8106" s="6">
        <f>C8106*sel_scale</f>
        <v/>
      </c>
      <c r="F8106" s="6">
        <f>IF(AND(B8106&gt;=10,B8106&lt;=14),sel_ev_daily*sel_dayshare/5,IF(OR(B8106&gt;=22,B8106&lt;=5),sel_ev_daily*(1-sel_dayshare)/8,0))</f>
        <v/>
      </c>
    </row>
    <row r="8107">
      <c r="A8107" s="6" t="inlineStr">
        <is>
          <t>2013-06-03</t>
        </is>
      </c>
      <c r="B8107" s="6" t="n">
        <v>17</v>
      </c>
      <c r="C8107" s="6" t="n">
        <v>1.19996</v>
      </c>
      <c r="D8107" s="6" t="n">
        <v>3e-05</v>
      </c>
      <c r="E8107" s="6">
        <f>C8107*sel_scale</f>
        <v/>
      </c>
      <c r="F8107" s="6">
        <f>IF(AND(B8107&gt;=10,B8107&lt;=14),sel_ev_daily*sel_dayshare/5,IF(OR(B8107&gt;=22,B8107&lt;=5),sel_ev_daily*(1-sel_dayshare)/8,0))</f>
        <v/>
      </c>
    </row>
    <row r="8108">
      <c r="A8108" s="6" t="inlineStr">
        <is>
          <t>2013-06-03</t>
        </is>
      </c>
      <c r="B8108" s="6" t="n">
        <v>18</v>
      </c>
      <c r="C8108" s="6" t="n">
        <v>1.38772</v>
      </c>
      <c r="D8108" s="6" t="n">
        <v>0.0001</v>
      </c>
      <c r="E8108" s="6">
        <f>C8108*sel_scale</f>
        <v/>
      </c>
      <c r="F8108" s="6">
        <f>IF(AND(B8108&gt;=10,B8108&lt;=14),sel_ev_daily*sel_dayshare/5,IF(OR(B8108&gt;=22,B8108&lt;=5),sel_ev_daily*(1-sel_dayshare)/8,0))</f>
        <v/>
      </c>
    </row>
    <row r="8109">
      <c r="A8109" s="6" t="inlineStr">
        <is>
          <t>2013-06-03</t>
        </is>
      </c>
      <c r="B8109" s="6" t="n">
        <v>19</v>
      </c>
      <c r="C8109" s="6" t="n">
        <v>1.2942</v>
      </c>
      <c r="D8109" s="6" t="n">
        <v>6e-05</v>
      </c>
      <c r="E8109" s="6">
        <f>C8109*sel_scale</f>
        <v/>
      </c>
      <c r="F8109" s="6">
        <f>IF(AND(B8109&gt;=10,B8109&lt;=14),sel_ev_daily*sel_dayshare/5,IF(OR(B8109&gt;=22,B8109&lt;=5),sel_ev_daily*(1-sel_dayshare)/8,0))</f>
        <v/>
      </c>
    </row>
    <row r="8110">
      <c r="A8110" s="6" t="inlineStr">
        <is>
          <t>2013-06-03</t>
        </is>
      </c>
      <c r="B8110" s="6" t="n">
        <v>20</v>
      </c>
      <c r="C8110" s="6" t="n">
        <v>1.24157</v>
      </c>
      <c r="D8110" s="6" t="n">
        <v>6.999999999999999e-05</v>
      </c>
      <c r="E8110" s="6">
        <f>C8110*sel_scale</f>
        <v/>
      </c>
      <c r="F8110" s="6">
        <f>IF(AND(B8110&gt;=10,B8110&lt;=14),sel_ev_daily*sel_dayshare/5,IF(OR(B8110&gt;=22,B8110&lt;=5),sel_ev_daily*(1-sel_dayshare)/8,0))</f>
        <v/>
      </c>
    </row>
    <row r="8111">
      <c r="A8111" s="6" t="inlineStr">
        <is>
          <t>2013-06-03</t>
        </is>
      </c>
      <c r="B8111" s="6" t="n">
        <v>21</v>
      </c>
      <c r="C8111" s="6" t="n">
        <v>1.10167</v>
      </c>
      <c r="D8111" s="6" t="n">
        <v>6.999999999999999e-05</v>
      </c>
      <c r="E8111" s="6">
        <f>C8111*sel_scale</f>
        <v/>
      </c>
      <c r="F8111" s="6">
        <f>IF(AND(B8111&gt;=10,B8111&lt;=14),sel_ev_daily*sel_dayshare/5,IF(OR(B8111&gt;=22,B8111&lt;=5),sel_ev_daily*(1-sel_dayshare)/8,0))</f>
        <v/>
      </c>
    </row>
    <row r="8112">
      <c r="A8112" s="6" t="inlineStr">
        <is>
          <t>2013-06-03</t>
        </is>
      </c>
      <c r="B8112" s="6" t="n">
        <v>22</v>
      </c>
      <c r="C8112" s="6" t="n">
        <v>0.99975</v>
      </c>
      <c r="D8112" s="6" t="n">
        <v>0.00011</v>
      </c>
      <c r="E8112" s="6">
        <f>C8112*sel_scale</f>
        <v/>
      </c>
      <c r="F8112" s="6">
        <f>IF(AND(B8112&gt;=10,B8112&lt;=14),sel_ev_daily*sel_dayshare/5,IF(OR(B8112&gt;=22,B8112&lt;=5),sel_ev_daily*(1-sel_dayshare)/8,0))</f>
        <v/>
      </c>
    </row>
    <row r="8113">
      <c r="A8113" s="6" t="inlineStr">
        <is>
          <t>2013-06-03</t>
        </is>
      </c>
      <c r="B8113" s="6" t="n">
        <v>23</v>
      </c>
      <c r="C8113" s="6" t="n">
        <v>1.14433</v>
      </c>
      <c r="D8113" s="6" t="n">
        <v>8.000000000000001e-05</v>
      </c>
      <c r="E8113" s="6">
        <f>C8113*sel_scale</f>
        <v/>
      </c>
      <c r="F8113" s="6">
        <f>IF(AND(B8113&gt;=10,B8113&lt;=14),sel_ev_daily*sel_dayshare/5,IF(OR(B8113&gt;=22,B8113&lt;=5),sel_ev_daily*(1-sel_dayshare)/8,0))</f>
        <v/>
      </c>
    </row>
    <row r="8114">
      <c r="A8114" s="6" t="inlineStr">
        <is>
          <t>2013-06-04</t>
        </is>
      </c>
      <c r="B8114" s="6" t="n">
        <v>0</v>
      </c>
      <c r="C8114" s="6" t="n">
        <v>1.24978</v>
      </c>
      <c r="D8114" s="6" t="n">
        <v>0.00011</v>
      </c>
      <c r="E8114" s="6">
        <f>C8114*sel_scale</f>
        <v/>
      </c>
      <c r="F8114" s="6">
        <f>IF(AND(B8114&gt;=10,B8114&lt;=14),sel_ev_daily*sel_dayshare/5,IF(OR(B8114&gt;=22,B8114&lt;=5),sel_ev_daily*(1-sel_dayshare)/8,0))</f>
        <v/>
      </c>
    </row>
    <row r="8115">
      <c r="A8115" s="6" t="inlineStr">
        <is>
          <t>2013-06-04</t>
        </is>
      </c>
      <c r="B8115" s="6" t="n">
        <v>1</v>
      </c>
      <c r="C8115" s="6" t="n">
        <v>0.92015</v>
      </c>
      <c r="D8115" s="6" t="n">
        <v>0.00015</v>
      </c>
      <c r="E8115" s="6">
        <f>C8115*sel_scale</f>
        <v/>
      </c>
      <c r="F8115" s="6">
        <f>IF(AND(B8115&gt;=10,B8115&lt;=14),sel_ev_daily*sel_dayshare/5,IF(OR(B8115&gt;=22,B8115&lt;=5),sel_ev_daily*(1-sel_dayshare)/8,0))</f>
        <v/>
      </c>
    </row>
    <row r="8116">
      <c r="A8116" s="6" t="inlineStr">
        <is>
          <t>2013-06-04</t>
        </is>
      </c>
      <c r="B8116" s="6" t="n">
        <v>2</v>
      </c>
      <c r="C8116" s="6" t="n">
        <v>0.63345</v>
      </c>
      <c r="D8116" s="6" t="n">
        <v>5e-05</v>
      </c>
      <c r="E8116" s="6">
        <f>C8116*sel_scale</f>
        <v/>
      </c>
      <c r="F8116" s="6">
        <f>IF(AND(B8116&gt;=10,B8116&lt;=14),sel_ev_daily*sel_dayshare/5,IF(OR(B8116&gt;=22,B8116&lt;=5),sel_ev_daily*(1-sel_dayshare)/8,0))</f>
        <v/>
      </c>
    </row>
    <row r="8117">
      <c r="A8117" s="6" t="inlineStr">
        <is>
          <t>2013-06-04</t>
        </is>
      </c>
      <c r="B8117" s="6" t="n">
        <v>3</v>
      </c>
      <c r="C8117" s="6" t="n">
        <v>0.5081</v>
      </c>
      <c r="D8117" s="6" t="n">
        <v>0.00013</v>
      </c>
      <c r="E8117" s="6">
        <f>C8117*sel_scale</f>
        <v/>
      </c>
      <c r="F8117" s="6">
        <f>IF(AND(B8117&gt;=10,B8117&lt;=14),sel_ev_daily*sel_dayshare/5,IF(OR(B8117&gt;=22,B8117&lt;=5),sel_ev_daily*(1-sel_dayshare)/8,0))</f>
        <v/>
      </c>
    </row>
    <row r="8118">
      <c r="A8118" s="6" t="inlineStr">
        <is>
          <t>2013-06-04</t>
        </is>
      </c>
      <c r="B8118" s="6" t="n">
        <v>4</v>
      </c>
      <c r="C8118" s="6" t="n">
        <v>0.47862</v>
      </c>
      <c r="D8118" s="6" t="n">
        <v>0.0001</v>
      </c>
      <c r="E8118" s="6">
        <f>C8118*sel_scale</f>
        <v/>
      </c>
      <c r="F8118" s="6">
        <f>IF(AND(B8118&gt;=10,B8118&lt;=14),sel_ev_daily*sel_dayshare/5,IF(OR(B8118&gt;=22,B8118&lt;=5),sel_ev_daily*(1-sel_dayshare)/8,0))</f>
        <v/>
      </c>
    </row>
    <row r="8119">
      <c r="A8119" s="6" t="inlineStr">
        <is>
          <t>2013-06-04</t>
        </is>
      </c>
      <c r="B8119" s="6" t="n">
        <v>5</v>
      </c>
      <c r="C8119" s="6" t="n">
        <v>0.58117</v>
      </c>
      <c r="D8119" s="6" t="n">
        <v>6e-05</v>
      </c>
      <c r="E8119" s="6">
        <f>C8119*sel_scale</f>
        <v/>
      </c>
      <c r="F8119" s="6">
        <f>IF(AND(B8119&gt;=10,B8119&lt;=14),sel_ev_daily*sel_dayshare/5,IF(OR(B8119&gt;=22,B8119&lt;=5),sel_ev_daily*(1-sel_dayshare)/8,0))</f>
        <v/>
      </c>
    </row>
    <row r="8120">
      <c r="A8120" s="6" t="inlineStr">
        <is>
          <t>2013-06-04</t>
        </is>
      </c>
      <c r="B8120" s="6" t="n">
        <v>6</v>
      </c>
      <c r="C8120" s="6" t="n">
        <v>0.86295</v>
      </c>
      <c r="D8120" s="6" t="n">
        <v>8.000000000000001e-05</v>
      </c>
      <c r="E8120" s="6">
        <f>C8120*sel_scale</f>
        <v/>
      </c>
      <c r="F8120" s="6">
        <f>IF(AND(B8120&gt;=10,B8120&lt;=14),sel_ev_daily*sel_dayshare/5,IF(OR(B8120&gt;=22,B8120&lt;=5),sel_ev_daily*(1-sel_dayshare)/8,0))</f>
        <v/>
      </c>
    </row>
    <row r="8121">
      <c r="A8121" s="6" t="inlineStr">
        <is>
          <t>2013-06-04</t>
        </is>
      </c>
      <c r="B8121" s="6" t="n">
        <v>7</v>
      </c>
      <c r="C8121" s="6" t="n">
        <v>1.0191</v>
      </c>
      <c r="D8121" s="6" t="n">
        <v>0.02198</v>
      </c>
      <c r="E8121" s="6">
        <f>C8121*sel_scale</f>
        <v/>
      </c>
      <c r="F8121" s="6">
        <f>IF(AND(B8121&gt;=10,B8121&lt;=14),sel_ev_daily*sel_dayshare/5,IF(OR(B8121&gt;=22,B8121&lt;=5),sel_ev_daily*(1-sel_dayshare)/8,0))</f>
        <v/>
      </c>
    </row>
    <row r="8122">
      <c r="A8122" s="6" t="inlineStr">
        <is>
          <t>2013-06-04</t>
        </is>
      </c>
      <c r="B8122" s="6" t="n">
        <v>8</v>
      </c>
      <c r="C8122" s="6" t="n">
        <v>0.88814</v>
      </c>
      <c r="D8122" s="6" t="n">
        <v>0.13864</v>
      </c>
      <c r="E8122" s="6">
        <f>C8122*sel_scale</f>
        <v/>
      </c>
      <c r="F8122" s="6">
        <f>IF(AND(B8122&gt;=10,B8122&lt;=14),sel_ev_daily*sel_dayshare/5,IF(OR(B8122&gt;=22,B8122&lt;=5),sel_ev_daily*(1-sel_dayshare)/8,0))</f>
        <v/>
      </c>
    </row>
    <row r="8123">
      <c r="A8123" s="6" t="inlineStr">
        <is>
          <t>2013-06-04</t>
        </is>
      </c>
      <c r="B8123" s="6" t="n">
        <v>9</v>
      </c>
      <c r="C8123" s="6" t="n">
        <v>0.68438</v>
      </c>
      <c r="D8123" s="6" t="n">
        <v>0.30084</v>
      </c>
      <c r="E8123" s="6">
        <f>C8123*sel_scale</f>
        <v/>
      </c>
      <c r="F8123" s="6">
        <f>IF(AND(B8123&gt;=10,B8123&lt;=14),sel_ev_daily*sel_dayshare/5,IF(OR(B8123&gt;=22,B8123&lt;=5),sel_ev_daily*(1-sel_dayshare)/8,0))</f>
        <v/>
      </c>
    </row>
    <row r="8124">
      <c r="A8124" s="6" t="inlineStr">
        <is>
          <t>2013-06-04</t>
        </is>
      </c>
      <c r="B8124" s="6" t="n">
        <v>10</v>
      </c>
      <c r="C8124" s="6" t="n">
        <v>0.6404300000000001</v>
      </c>
      <c r="D8124" s="6" t="n">
        <v>0.41574</v>
      </c>
      <c r="E8124" s="6">
        <f>C8124*sel_scale</f>
        <v/>
      </c>
      <c r="F8124" s="6">
        <f>IF(AND(B8124&gt;=10,B8124&lt;=14),sel_ev_daily*sel_dayshare/5,IF(OR(B8124&gt;=22,B8124&lt;=5),sel_ev_daily*(1-sel_dayshare)/8,0))</f>
        <v/>
      </c>
    </row>
    <row r="8125">
      <c r="A8125" s="6" t="inlineStr">
        <is>
          <t>2013-06-04</t>
        </is>
      </c>
      <c r="B8125" s="6" t="n">
        <v>11</v>
      </c>
      <c r="C8125" s="6" t="n">
        <v>0.56394</v>
      </c>
      <c r="D8125" s="6" t="n">
        <v>0.47502</v>
      </c>
      <c r="E8125" s="6">
        <f>C8125*sel_scale</f>
        <v/>
      </c>
      <c r="F8125" s="6">
        <f>IF(AND(B8125&gt;=10,B8125&lt;=14),sel_ev_daily*sel_dayshare/5,IF(OR(B8125&gt;=22,B8125&lt;=5),sel_ev_daily*(1-sel_dayshare)/8,0))</f>
        <v/>
      </c>
    </row>
    <row r="8126">
      <c r="A8126" s="6" t="inlineStr">
        <is>
          <t>2013-06-04</t>
        </is>
      </c>
      <c r="B8126" s="6" t="n">
        <v>12</v>
      </c>
      <c r="C8126" s="6" t="n">
        <v>0.49234</v>
      </c>
      <c r="D8126" s="6" t="n">
        <v>0.49067</v>
      </c>
      <c r="E8126" s="6">
        <f>C8126*sel_scale</f>
        <v/>
      </c>
      <c r="F8126" s="6">
        <f>IF(AND(B8126&gt;=10,B8126&lt;=14),sel_ev_daily*sel_dayshare/5,IF(OR(B8126&gt;=22,B8126&lt;=5),sel_ev_daily*(1-sel_dayshare)/8,0))</f>
        <v/>
      </c>
    </row>
    <row r="8127">
      <c r="A8127" s="6" t="inlineStr">
        <is>
          <t>2013-06-04</t>
        </is>
      </c>
      <c r="B8127" s="6" t="n">
        <v>13</v>
      </c>
      <c r="C8127" s="6" t="n">
        <v>0.48217</v>
      </c>
      <c r="D8127" s="6" t="n">
        <v>0.41988</v>
      </c>
      <c r="E8127" s="6">
        <f>C8127*sel_scale</f>
        <v/>
      </c>
      <c r="F8127" s="6">
        <f>IF(AND(B8127&gt;=10,B8127&lt;=14),sel_ev_daily*sel_dayshare/5,IF(OR(B8127&gt;=22,B8127&lt;=5),sel_ev_daily*(1-sel_dayshare)/8,0))</f>
        <v/>
      </c>
    </row>
    <row r="8128">
      <c r="A8128" s="6" t="inlineStr">
        <is>
          <t>2013-06-04</t>
        </is>
      </c>
      <c r="B8128" s="6" t="n">
        <v>14</v>
      </c>
      <c r="C8128" s="6" t="n">
        <v>0.47873</v>
      </c>
      <c r="D8128" s="6" t="n">
        <v>0.28727</v>
      </c>
      <c r="E8128" s="6">
        <f>C8128*sel_scale</f>
        <v/>
      </c>
      <c r="F8128" s="6">
        <f>IF(AND(B8128&gt;=10,B8128&lt;=14),sel_ev_daily*sel_dayshare/5,IF(OR(B8128&gt;=22,B8128&lt;=5),sel_ev_daily*(1-sel_dayshare)/8,0))</f>
        <v/>
      </c>
    </row>
    <row r="8129">
      <c r="A8129" s="6" t="inlineStr">
        <is>
          <t>2013-06-04</t>
        </is>
      </c>
      <c r="B8129" s="6" t="n">
        <v>15</v>
      </c>
      <c r="C8129" s="6" t="n">
        <v>0.55032</v>
      </c>
      <c r="D8129" s="6" t="n">
        <v>0.12781</v>
      </c>
      <c r="E8129" s="6">
        <f>C8129*sel_scale</f>
        <v/>
      </c>
      <c r="F8129" s="6">
        <f>IF(AND(B8129&gt;=10,B8129&lt;=14),sel_ev_daily*sel_dayshare/5,IF(OR(B8129&gt;=22,B8129&lt;=5),sel_ev_daily*(1-sel_dayshare)/8,0))</f>
        <v/>
      </c>
    </row>
    <row r="8130">
      <c r="A8130" s="6" t="inlineStr">
        <is>
          <t>2013-06-04</t>
        </is>
      </c>
      <c r="B8130" s="6" t="n">
        <v>16</v>
      </c>
      <c r="C8130" s="6" t="n">
        <v>0.70226</v>
      </c>
      <c r="D8130" s="6" t="n">
        <v>0.01468</v>
      </c>
      <c r="E8130" s="6">
        <f>C8130*sel_scale</f>
        <v/>
      </c>
      <c r="F8130" s="6">
        <f>IF(AND(B8130&gt;=10,B8130&lt;=14),sel_ev_daily*sel_dayshare/5,IF(OR(B8130&gt;=22,B8130&lt;=5),sel_ev_daily*(1-sel_dayshare)/8,0))</f>
        <v/>
      </c>
    </row>
    <row r="8131">
      <c r="A8131" s="6" t="inlineStr">
        <is>
          <t>2013-06-04</t>
        </is>
      </c>
      <c r="B8131" s="6" t="n">
        <v>17</v>
      </c>
      <c r="C8131" s="6" t="n">
        <v>1.17694</v>
      </c>
      <c r="D8131" s="6" t="n">
        <v>0.0001</v>
      </c>
      <c r="E8131" s="6">
        <f>C8131*sel_scale</f>
        <v/>
      </c>
      <c r="F8131" s="6">
        <f>IF(AND(B8131&gt;=10,B8131&lt;=14),sel_ev_daily*sel_dayshare/5,IF(OR(B8131&gt;=22,B8131&lt;=5),sel_ev_daily*(1-sel_dayshare)/8,0))</f>
        <v/>
      </c>
    </row>
    <row r="8132">
      <c r="A8132" s="6" t="inlineStr">
        <is>
          <t>2013-06-04</t>
        </is>
      </c>
      <c r="B8132" s="6" t="n">
        <v>18</v>
      </c>
      <c r="C8132" s="6" t="n">
        <v>1.21655</v>
      </c>
      <c r="D8132" s="6" t="n">
        <v>6.999999999999999e-05</v>
      </c>
      <c r="E8132" s="6">
        <f>C8132*sel_scale</f>
        <v/>
      </c>
      <c r="F8132" s="6">
        <f>IF(AND(B8132&gt;=10,B8132&lt;=14),sel_ev_daily*sel_dayshare/5,IF(OR(B8132&gt;=22,B8132&lt;=5),sel_ev_daily*(1-sel_dayshare)/8,0))</f>
        <v/>
      </c>
    </row>
    <row r="8133">
      <c r="A8133" s="6" t="inlineStr">
        <is>
          <t>2013-06-04</t>
        </is>
      </c>
      <c r="B8133" s="6" t="n">
        <v>19</v>
      </c>
      <c r="C8133" s="6" t="n">
        <v>1.24193</v>
      </c>
      <c r="D8133" s="6" t="n">
        <v>9.000000000000001e-05</v>
      </c>
      <c r="E8133" s="6">
        <f>C8133*sel_scale</f>
        <v/>
      </c>
      <c r="F8133" s="6">
        <f>IF(AND(B8133&gt;=10,B8133&lt;=14),sel_ev_daily*sel_dayshare/5,IF(OR(B8133&gt;=22,B8133&lt;=5),sel_ev_daily*(1-sel_dayshare)/8,0))</f>
        <v/>
      </c>
    </row>
    <row r="8134">
      <c r="A8134" s="6" t="inlineStr">
        <is>
          <t>2013-06-04</t>
        </is>
      </c>
      <c r="B8134" s="6" t="n">
        <v>20</v>
      </c>
      <c r="C8134" s="6" t="n">
        <v>1.15541</v>
      </c>
      <c r="D8134" s="6" t="n">
        <v>5e-05</v>
      </c>
      <c r="E8134" s="6">
        <f>C8134*sel_scale</f>
        <v/>
      </c>
      <c r="F8134" s="6">
        <f>IF(AND(B8134&gt;=10,B8134&lt;=14),sel_ev_daily*sel_dayshare/5,IF(OR(B8134&gt;=22,B8134&lt;=5),sel_ev_daily*(1-sel_dayshare)/8,0))</f>
        <v/>
      </c>
    </row>
    <row r="8135">
      <c r="A8135" s="6" t="inlineStr">
        <is>
          <t>2013-06-04</t>
        </is>
      </c>
      <c r="B8135" s="6" t="n">
        <v>21</v>
      </c>
      <c r="C8135" s="6" t="n">
        <v>0.98404</v>
      </c>
      <c r="D8135" s="6" t="n">
        <v>0.00016</v>
      </c>
      <c r="E8135" s="6">
        <f>C8135*sel_scale</f>
        <v/>
      </c>
      <c r="F8135" s="6">
        <f>IF(AND(B8135&gt;=10,B8135&lt;=14),sel_ev_daily*sel_dayshare/5,IF(OR(B8135&gt;=22,B8135&lt;=5),sel_ev_daily*(1-sel_dayshare)/8,0))</f>
        <v/>
      </c>
    </row>
    <row r="8136">
      <c r="A8136" s="6" t="inlineStr">
        <is>
          <t>2013-06-04</t>
        </is>
      </c>
      <c r="B8136" s="6" t="n">
        <v>22</v>
      </c>
      <c r="C8136" s="6" t="n">
        <v>0.98131</v>
      </c>
      <c r="D8136" s="6" t="n">
        <v>8.000000000000001e-05</v>
      </c>
      <c r="E8136" s="6">
        <f>C8136*sel_scale</f>
        <v/>
      </c>
      <c r="F8136" s="6">
        <f>IF(AND(B8136&gt;=10,B8136&lt;=14),sel_ev_daily*sel_dayshare/5,IF(OR(B8136&gt;=22,B8136&lt;=5),sel_ev_daily*(1-sel_dayshare)/8,0))</f>
        <v/>
      </c>
    </row>
    <row r="8137">
      <c r="A8137" s="6" t="inlineStr">
        <is>
          <t>2013-06-04</t>
        </is>
      </c>
      <c r="B8137" s="6" t="n">
        <v>23</v>
      </c>
      <c r="C8137" s="6" t="n">
        <v>1.05595</v>
      </c>
      <c r="D8137" s="6" t="n">
        <v>3e-05</v>
      </c>
      <c r="E8137" s="6">
        <f>C8137*sel_scale</f>
        <v/>
      </c>
      <c r="F8137" s="6">
        <f>IF(AND(B8137&gt;=10,B8137&lt;=14),sel_ev_daily*sel_dayshare/5,IF(OR(B8137&gt;=22,B8137&lt;=5),sel_ev_daily*(1-sel_dayshare)/8,0))</f>
        <v/>
      </c>
    </row>
    <row r="8138">
      <c r="A8138" s="6" t="inlineStr">
        <is>
          <t>2013-06-05</t>
        </is>
      </c>
      <c r="B8138" s="6" t="n">
        <v>0</v>
      </c>
      <c r="C8138" s="6" t="n">
        <v>1.14672</v>
      </c>
      <c r="D8138" s="6" t="n">
        <v>0.00011</v>
      </c>
      <c r="E8138" s="6">
        <f>C8138*sel_scale</f>
        <v/>
      </c>
      <c r="F8138" s="6">
        <f>IF(AND(B8138&gt;=10,B8138&lt;=14),sel_ev_daily*sel_dayshare/5,IF(OR(B8138&gt;=22,B8138&lt;=5),sel_ev_daily*(1-sel_dayshare)/8,0))</f>
        <v/>
      </c>
    </row>
    <row r="8139">
      <c r="A8139" s="6" t="inlineStr">
        <is>
          <t>2013-06-05</t>
        </is>
      </c>
      <c r="B8139" s="6" t="n">
        <v>1</v>
      </c>
      <c r="C8139" s="6" t="n">
        <v>0.82307</v>
      </c>
      <c r="D8139" s="6" t="n">
        <v>0.00013</v>
      </c>
      <c r="E8139" s="6">
        <f>C8139*sel_scale</f>
        <v/>
      </c>
      <c r="F8139" s="6">
        <f>IF(AND(B8139&gt;=10,B8139&lt;=14),sel_ev_daily*sel_dayshare/5,IF(OR(B8139&gt;=22,B8139&lt;=5),sel_ev_daily*(1-sel_dayshare)/8,0))</f>
        <v/>
      </c>
    </row>
    <row r="8140">
      <c r="A8140" s="6" t="inlineStr">
        <is>
          <t>2013-06-05</t>
        </is>
      </c>
      <c r="B8140" s="6" t="n">
        <v>2</v>
      </c>
      <c r="C8140" s="6" t="n">
        <v>0.59724</v>
      </c>
      <c r="D8140" s="6" t="n">
        <v>4e-05</v>
      </c>
      <c r="E8140" s="6">
        <f>C8140*sel_scale</f>
        <v/>
      </c>
      <c r="F8140" s="6">
        <f>IF(AND(B8140&gt;=10,B8140&lt;=14),sel_ev_daily*sel_dayshare/5,IF(OR(B8140&gt;=22,B8140&lt;=5),sel_ev_daily*(1-sel_dayshare)/8,0))</f>
        <v/>
      </c>
    </row>
    <row r="8141">
      <c r="A8141" s="6" t="inlineStr">
        <is>
          <t>2013-06-05</t>
        </is>
      </c>
      <c r="B8141" s="6" t="n">
        <v>3</v>
      </c>
      <c r="C8141" s="6" t="n">
        <v>0.47077</v>
      </c>
      <c r="D8141" s="6" t="n">
        <v>0.00012</v>
      </c>
      <c r="E8141" s="6">
        <f>C8141*sel_scale</f>
        <v/>
      </c>
      <c r="F8141" s="6">
        <f>IF(AND(B8141&gt;=10,B8141&lt;=14),sel_ev_daily*sel_dayshare/5,IF(OR(B8141&gt;=22,B8141&lt;=5),sel_ev_daily*(1-sel_dayshare)/8,0))</f>
        <v/>
      </c>
    </row>
    <row r="8142">
      <c r="A8142" s="6" t="inlineStr">
        <is>
          <t>2013-06-05</t>
        </is>
      </c>
      <c r="B8142" s="6" t="n">
        <v>4</v>
      </c>
      <c r="C8142" s="6" t="n">
        <v>0.4494</v>
      </c>
      <c r="D8142" s="6" t="n">
        <v>6e-05</v>
      </c>
      <c r="E8142" s="6">
        <f>C8142*sel_scale</f>
        <v/>
      </c>
      <c r="F8142" s="6">
        <f>IF(AND(B8142&gt;=10,B8142&lt;=14),sel_ev_daily*sel_dayshare/5,IF(OR(B8142&gt;=22,B8142&lt;=5),sel_ev_daily*(1-sel_dayshare)/8,0))</f>
        <v/>
      </c>
    </row>
    <row r="8143">
      <c r="A8143" s="6" t="inlineStr">
        <is>
          <t>2013-06-05</t>
        </is>
      </c>
      <c r="B8143" s="6" t="n">
        <v>5</v>
      </c>
      <c r="C8143" s="6" t="n">
        <v>0.56697</v>
      </c>
      <c r="D8143" s="6" t="n">
        <v>5e-05</v>
      </c>
      <c r="E8143" s="6">
        <f>C8143*sel_scale</f>
        <v/>
      </c>
      <c r="F8143" s="6">
        <f>IF(AND(B8143&gt;=10,B8143&lt;=14),sel_ev_daily*sel_dayshare/5,IF(OR(B8143&gt;=22,B8143&lt;=5),sel_ev_daily*(1-sel_dayshare)/8,0))</f>
        <v/>
      </c>
    </row>
    <row r="8144">
      <c r="A8144" s="6" t="inlineStr">
        <is>
          <t>2013-06-05</t>
        </is>
      </c>
      <c r="B8144" s="6" t="n">
        <v>6</v>
      </c>
      <c r="C8144" s="6" t="n">
        <v>0.83917</v>
      </c>
      <c r="D8144" s="6" t="n">
        <v>6.999999999999999e-05</v>
      </c>
      <c r="E8144" s="6">
        <f>C8144*sel_scale</f>
        <v/>
      </c>
      <c r="F8144" s="6">
        <f>IF(AND(B8144&gt;=10,B8144&lt;=14),sel_ev_daily*sel_dayshare/5,IF(OR(B8144&gt;=22,B8144&lt;=5),sel_ev_daily*(1-sel_dayshare)/8,0))</f>
        <v/>
      </c>
    </row>
    <row r="8145">
      <c r="A8145" s="6" t="inlineStr">
        <is>
          <t>2013-06-05</t>
        </is>
      </c>
      <c r="B8145" s="6" t="n">
        <v>7</v>
      </c>
      <c r="C8145" s="6" t="n">
        <v>0.97876</v>
      </c>
      <c r="D8145" s="6" t="n">
        <v>0.01788</v>
      </c>
      <c r="E8145" s="6">
        <f>C8145*sel_scale</f>
        <v/>
      </c>
      <c r="F8145" s="6">
        <f>IF(AND(B8145&gt;=10,B8145&lt;=14),sel_ev_daily*sel_dayshare/5,IF(OR(B8145&gt;=22,B8145&lt;=5),sel_ev_daily*(1-sel_dayshare)/8,0))</f>
        <v/>
      </c>
    </row>
    <row r="8146">
      <c r="A8146" s="6" t="inlineStr">
        <is>
          <t>2013-06-05</t>
        </is>
      </c>
      <c r="B8146" s="6" t="n">
        <v>8</v>
      </c>
      <c r="C8146" s="6" t="n">
        <v>0.87147</v>
      </c>
      <c r="D8146" s="6" t="n">
        <v>0.07692</v>
      </c>
      <c r="E8146" s="6">
        <f>C8146*sel_scale</f>
        <v/>
      </c>
      <c r="F8146" s="6">
        <f>IF(AND(B8146&gt;=10,B8146&lt;=14),sel_ev_daily*sel_dayshare/5,IF(OR(B8146&gt;=22,B8146&lt;=5),sel_ev_daily*(1-sel_dayshare)/8,0))</f>
        <v/>
      </c>
    </row>
    <row r="8147">
      <c r="A8147" s="6" t="inlineStr">
        <is>
          <t>2013-06-05</t>
        </is>
      </c>
      <c r="B8147" s="6" t="n">
        <v>9</v>
      </c>
      <c r="C8147" s="6" t="n">
        <v>0.69761</v>
      </c>
      <c r="D8147" s="6" t="n">
        <v>0.12546</v>
      </c>
      <c r="E8147" s="6">
        <f>C8147*sel_scale</f>
        <v/>
      </c>
      <c r="F8147" s="6">
        <f>IF(AND(B8147&gt;=10,B8147&lt;=14),sel_ev_daily*sel_dayshare/5,IF(OR(B8147&gt;=22,B8147&lt;=5),sel_ev_daily*(1-sel_dayshare)/8,0))</f>
        <v/>
      </c>
    </row>
    <row r="8148">
      <c r="A8148" s="6" t="inlineStr">
        <is>
          <t>2013-06-05</t>
        </is>
      </c>
      <c r="B8148" s="6" t="n">
        <v>10</v>
      </c>
      <c r="C8148" s="6" t="n">
        <v>0.69256</v>
      </c>
      <c r="D8148" s="6" t="n">
        <v>0.34962</v>
      </c>
      <c r="E8148" s="6">
        <f>C8148*sel_scale</f>
        <v/>
      </c>
      <c r="F8148" s="6">
        <f>IF(AND(B8148&gt;=10,B8148&lt;=14),sel_ev_daily*sel_dayshare/5,IF(OR(B8148&gt;=22,B8148&lt;=5),sel_ev_daily*(1-sel_dayshare)/8,0))</f>
        <v/>
      </c>
    </row>
    <row r="8149">
      <c r="A8149" s="6" t="inlineStr">
        <is>
          <t>2013-06-05</t>
        </is>
      </c>
      <c r="B8149" s="6" t="n">
        <v>11</v>
      </c>
      <c r="C8149" s="6" t="n">
        <v>0.6492599999999999</v>
      </c>
      <c r="D8149" s="6" t="n">
        <v>0.39998</v>
      </c>
      <c r="E8149" s="6">
        <f>C8149*sel_scale</f>
        <v/>
      </c>
      <c r="F8149" s="6">
        <f>IF(AND(B8149&gt;=10,B8149&lt;=14),sel_ev_daily*sel_dayshare/5,IF(OR(B8149&gt;=22,B8149&lt;=5),sel_ev_daily*(1-sel_dayshare)/8,0))</f>
        <v/>
      </c>
    </row>
    <row r="8150">
      <c r="A8150" s="6" t="inlineStr">
        <is>
          <t>2013-06-05</t>
        </is>
      </c>
      <c r="B8150" s="6" t="n">
        <v>12</v>
      </c>
      <c r="C8150" s="6" t="n">
        <v>0.55104</v>
      </c>
      <c r="D8150" s="6" t="n">
        <v>0.36443</v>
      </c>
      <c r="E8150" s="6">
        <f>C8150*sel_scale</f>
        <v/>
      </c>
      <c r="F8150" s="6">
        <f>IF(AND(B8150&gt;=10,B8150&lt;=14),sel_ev_daily*sel_dayshare/5,IF(OR(B8150&gt;=22,B8150&lt;=5),sel_ev_daily*(1-sel_dayshare)/8,0))</f>
        <v/>
      </c>
    </row>
    <row r="8151">
      <c r="A8151" s="6" t="inlineStr">
        <is>
          <t>2013-06-05</t>
        </is>
      </c>
      <c r="B8151" s="6" t="n">
        <v>13</v>
      </c>
      <c r="C8151" s="6" t="n">
        <v>0.58889</v>
      </c>
      <c r="D8151" s="6" t="n">
        <v>0.25601</v>
      </c>
      <c r="E8151" s="6">
        <f>C8151*sel_scale</f>
        <v/>
      </c>
      <c r="F8151" s="6">
        <f>IF(AND(B8151&gt;=10,B8151&lt;=14),sel_ev_daily*sel_dayshare/5,IF(OR(B8151&gt;=22,B8151&lt;=5),sel_ev_daily*(1-sel_dayshare)/8,0))</f>
        <v/>
      </c>
    </row>
    <row r="8152">
      <c r="A8152" s="6" t="inlineStr">
        <is>
          <t>2013-06-05</t>
        </is>
      </c>
      <c r="B8152" s="6" t="n">
        <v>14</v>
      </c>
      <c r="C8152" s="6" t="n">
        <v>0.57174</v>
      </c>
      <c r="D8152" s="6" t="n">
        <v>0.16749</v>
      </c>
      <c r="E8152" s="6">
        <f>C8152*sel_scale</f>
        <v/>
      </c>
      <c r="F8152" s="6">
        <f>IF(AND(B8152&gt;=10,B8152&lt;=14),sel_ev_daily*sel_dayshare/5,IF(OR(B8152&gt;=22,B8152&lt;=5),sel_ev_daily*(1-sel_dayshare)/8,0))</f>
        <v/>
      </c>
    </row>
    <row r="8153">
      <c r="A8153" s="6" t="inlineStr">
        <is>
          <t>2013-06-05</t>
        </is>
      </c>
      <c r="B8153" s="6" t="n">
        <v>15</v>
      </c>
      <c r="C8153" s="6" t="n">
        <v>0.62285</v>
      </c>
      <c r="D8153" s="6" t="n">
        <v>0.08635</v>
      </c>
      <c r="E8153" s="6">
        <f>C8153*sel_scale</f>
        <v/>
      </c>
      <c r="F8153" s="6">
        <f>IF(AND(B8153&gt;=10,B8153&lt;=14),sel_ev_daily*sel_dayshare/5,IF(OR(B8153&gt;=22,B8153&lt;=5),sel_ev_daily*(1-sel_dayshare)/8,0))</f>
        <v/>
      </c>
    </row>
    <row r="8154">
      <c r="A8154" s="6" t="inlineStr">
        <is>
          <t>2013-06-05</t>
        </is>
      </c>
      <c r="B8154" s="6" t="n">
        <v>16</v>
      </c>
      <c r="C8154" s="6" t="n">
        <v>0.81673</v>
      </c>
      <c r="D8154" s="6" t="n">
        <v>0.01113</v>
      </c>
      <c r="E8154" s="6">
        <f>C8154*sel_scale</f>
        <v/>
      </c>
      <c r="F8154" s="6">
        <f>IF(AND(B8154&gt;=10,B8154&lt;=14),sel_ev_daily*sel_dayshare/5,IF(OR(B8154&gt;=22,B8154&lt;=5),sel_ev_daily*(1-sel_dayshare)/8,0))</f>
        <v/>
      </c>
    </row>
    <row r="8155">
      <c r="A8155" s="6" t="inlineStr">
        <is>
          <t>2013-06-05</t>
        </is>
      </c>
      <c r="B8155" s="6" t="n">
        <v>17</v>
      </c>
      <c r="C8155" s="6" t="n">
        <v>1.16715</v>
      </c>
      <c r="D8155" s="6" t="n">
        <v>0.0001</v>
      </c>
      <c r="E8155" s="6">
        <f>C8155*sel_scale</f>
        <v/>
      </c>
      <c r="F8155" s="6">
        <f>IF(AND(B8155&gt;=10,B8155&lt;=14),sel_ev_daily*sel_dayshare/5,IF(OR(B8155&gt;=22,B8155&lt;=5),sel_ev_daily*(1-sel_dayshare)/8,0))</f>
        <v/>
      </c>
    </row>
    <row r="8156">
      <c r="A8156" s="6" t="inlineStr">
        <is>
          <t>2013-06-05</t>
        </is>
      </c>
      <c r="B8156" s="6" t="n">
        <v>18</v>
      </c>
      <c r="C8156" s="6" t="n">
        <v>1.29883</v>
      </c>
      <c r="D8156" s="6" t="n">
        <v>3e-05</v>
      </c>
      <c r="E8156" s="6">
        <f>C8156*sel_scale</f>
        <v/>
      </c>
      <c r="F8156" s="6">
        <f>IF(AND(B8156&gt;=10,B8156&lt;=14),sel_ev_daily*sel_dayshare/5,IF(OR(B8156&gt;=22,B8156&lt;=5),sel_ev_daily*(1-sel_dayshare)/8,0))</f>
        <v/>
      </c>
    </row>
    <row r="8157">
      <c r="A8157" s="6" t="inlineStr">
        <is>
          <t>2013-06-05</t>
        </is>
      </c>
      <c r="B8157" s="6" t="n">
        <v>19</v>
      </c>
      <c r="C8157" s="6" t="n">
        <v>1.31554</v>
      </c>
      <c r="D8157" s="6" t="n">
        <v>0.00012</v>
      </c>
      <c r="E8157" s="6">
        <f>C8157*sel_scale</f>
        <v/>
      </c>
      <c r="F8157" s="6">
        <f>IF(AND(B8157&gt;=10,B8157&lt;=14),sel_ev_daily*sel_dayshare/5,IF(OR(B8157&gt;=22,B8157&lt;=5),sel_ev_daily*(1-sel_dayshare)/8,0))</f>
        <v/>
      </c>
    </row>
    <row r="8158">
      <c r="A8158" s="6" t="inlineStr">
        <is>
          <t>2013-06-05</t>
        </is>
      </c>
      <c r="B8158" s="6" t="n">
        <v>20</v>
      </c>
      <c r="C8158" s="6" t="n">
        <v>1.1812</v>
      </c>
      <c r="D8158" s="6" t="n">
        <v>9.000000000000001e-05</v>
      </c>
      <c r="E8158" s="6">
        <f>C8158*sel_scale</f>
        <v/>
      </c>
      <c r="F8158" s="6">
        <f>IF(AND(B8158&gt;=10,B8158&lt;=14),sel_ev_daily*sel_dayshare/5,IF(OR(B8158&gt;=22,B8158&lt;=5),sel_ev_daily*(1-sel_dayshare)/8,0))</f>
        <v/>
      </c>
    </row>
    <row r="8159">
      <c r="A8159" s="6" t="inlineStr">
        <is>
          <t>2013-06-05</t>
        </is>
      </c>
      <c r="B8159" s="6" t="n">
        <v>21</v>
      </c>
      <c r="C8159" s="6" t="n">
        <v>1.01514</v>
      </c>
      <c r="D8159" s="6" t="n">
        <v>0.00013</v>
      </c>
      <c r="E8159" s="6">
        <f>C8159*sel_scale</f>
        <v/>
      </c>
      <c r="F8159" s="6">
        <f>IF(AND(B8159&gt;=10,B8159&lt;=14),sel_ev_daily*sel_dayshare/5,IF(OR(B8159&gt;=22,B8159&lt;=5),sel_ev_daily*(1-sel_dayshare)/8,0))</f>
        <v/>
      </c>
    </row>
    <row r="8160">
      <c r="A8160" s="6" t="inlineStr">
        <is>
          <t>2013-06-05</t>
        </is>
      </c>
      <c r="B8160" s="6" t="n">
        <v>22</v>
      </c>
      <c r="C8160" s="6" t="n">
        <v>1.01095</v>
      </c>
      <c r="D8160" s="6" t="n">
        <v>6e-05</v>
      </c>
      <c r="E8160" s="6">
        <f>C8160*sel_scale</f>
        <v/>
      </c>
      <c r="F8160" s="6">
        <f>IF(AND(B8160&gt;=10,B8160&lt;=14),sel_ev_daily*sel_dayshare/5,IF(OR(B8160&gt;=22,B8160&lt;=5),sel_ev_daily*(1-sel_dayshare)/8,0))</f>
        <v/>
      </c>
    </row>
    <row r="8161">
      <c r="A8161" s="6" t="inlineStr">
        <is>
          <t>2013-06-05</t>
        </is>
      </c>
      <c r="B8161" s="6" t="n">
        <v>23</v>
      </c>
      <c r="C8161" s="6" t="n">
        <v>1.10435</v>
      </c>
      <c r="D8161" s="6" t="n">
        <v>9.000000000000001e-05</v>
      </c>
      <c r="E8161" s="6">
        <f>C8161*sel_scale</f>
        <v/>
      </c>
      <c r="F8161" s="6">
        <f>IF(AND(B8161&gt;=10,B8161&lt;=14),sel_ev_daily*sel_dayshare/5,IF(OR(B8161&gt;=22,B8161&lt;=5),sel_ev_daily*(1-sel_dayshare)/8,0))</f>
        <v/>
      </c>
    </row>
    <row r="8162">
      <c r="A8162" s="6" t="inlineStr">
        <is>
          <t>2013-06-06</t>
        </is>
      </c>
      <c r="B8162" s="6" t="n">
        <v>0</v>
      </c>
      <c r="C8162" s="6" t="n">
        <v>1.16531</v>
      </c>
      <c r="D8162" s="6" t="n">
        <v>6e-05</v>
      </c>
      <c r="E8162" s="6">
        <f>C8162*sel_scale</f>
        <v/>
      </c>
      <c r="F8162" s="6">
        <f>IF(AND(B8162&gt;=10,B8162&lt;=14),sel_ev_daily*sel_dayshare/5,IF(OR(B8162&gt;=22,B8162&lt;=5),sel_ev_daily*(1-sel_dayshare)/8,0))</f>
        <v/>
      </c>
    </row>
    <row r="8163">
      <c r="A8163" s="6" t="inlineStr">
        <is>
          <t>2013-06-06</t>
        </is>
      </c>
      <c r="B8163" s="6" t="n">
        <v>1</v>
      </c>
      <c r="C8163" s="6" t="n">
        <v>0.89127</v>
      </c>
      <c r="D8163" s="6" t="n">
        <v>6e-05</v>
      </c>
      <c r="E8163" s="6">
        <f>C8163*sel_scale</f>
        <v/>
      </c>
      <c r="F8163" s="6">
        <f>IF(AND(B8163&gt;=10,B8163&lt;=14),sel_ev_daily*sel_dayshare/5,IF(OR(B8163&gt;=22,B8163&lt;=5),sel_ev_daily*(1-sel_dayshare)/8,0))</f>
        <v/>
      </c>
    </row>
    <row r="8164">
      <c r="A8164" s="6" t="inlineStr">
        <is>
          <t>2013-06-06</t>
        </is>
      </c>
      <c r="B8164" s="6" t="n">
        <v>2</v>
      </c>
      <c r="C8164" s="6" t="n">
        <v>0.57321</v>
      </c>
      <c r="D8164" s="6" t="n">
        <v>9.000000000000001e-05</v>
      </c>
      <c r="E8164" s="6">
        <f>C8164*sel_scale</f>
        <v/>
      </c>
      <c r="F8164" s="6">
        <f>IF(AND(B8164&gt;=10,B8164&lt;=14),sel_ev_daily*sel_dayshare/5,IF(OR(B8164&gt;=22,B8164&lt;=5),sel_ev_daily*(1-sel_dayshare)/8,0))</f>
        <v/>
      </c>
    </row>
    <row r="8165">
      <c r="A8165" s="6" t="inlineStr">
        <is>
          <t>2013-06-06</t>
        </is>
      </c>
      <c r="B8165" s="6" t="n">
        <v>3</v>
      </c>
      <c r="C8165" s="6" t="n">
        <v>0.4491</v>
      </c>
      <c r="D8165" s="6" t="n">
        <v>9.000000000000001e-05</v>
      </c>
      <c r="E8165" s="6">
        <f>C8165*sel_scale</f>
        <v/>
      </c>
      <c r="F8165" s="6">
        <f>IF(AND(B8165&gt;=10,B8165&lt;=14),sel_ev_daily*sel_dayshare/5,IF(OR(B8165&gt;=22,B8165&lt;=5),sel_ev_daily*(1-sel_dayshare)/8,0))</f>
        <v/>
      </c>
    </row>
    <row r="8166">
      <c r="A8166" s="6" t="inlineStr">
        <is>
          <t>2013-06-06</t>
        </is>
      </c>
      <c r="B8166" s="6" t="n">
        <v>4</v>
      </c>
      <c r="C8166" s="6" t="n">
        <v>0.42276</v>
      </c>
      <c r="D8166" s="6" t="n">
        <v>9.000000000000001e-05</v>
      </c>
      <c r="E8166" s="6">
        <f>C8166*sel_scale</f>
        <v/>
      </c>
      <c r="F8166" s="6">
        <f>IF(AND(B8166&gt;=10,B8166&lt;=14),sel_ev_daily*sel_dayshare/5,IF(OR(B8166&gt;=22,B8166&lt;=5),sel_ev_daily*(1-sel_dayshare)/8,0))</f>
        <v/>
      </c>
    </row>
    <row r="8167">
      <c r="A8167" s="6" t="inlineStr">
        <is>
          <t>2013-06-06</t>
        </is>
      </c>
      <c r="B8167" s="6" t="n">
        <v>5</v>
      </c>
      <c r="C8167" s="6" t="n">
        <v>0.53579</v>
      </c>
      <c r="D8167" s="6" t="n">
        <v>0.00017</v>
      </c>
      <c r="E8167" s="6">
        <f>C8167*sel_scale</f>
        <v/>
      </c>
      <c r="F8167" s="6">
        <f>IF(AND(B8167&gt;=10,B8167&lt;=14),sel_ev_daily*sel_dayshare/5,IF(OR(B8167&gt;=22,B8167&lt;=5),sel_ev_daily*(1-sel_dayshare)/8,0))</f>
        <v/>
      </c>
    </row>
    <row r="8168">
      <c r="A8168" s="6" t="inlineStr">
        <is>
          <t>2013-06-06</t>
        </is>
      </c>
      <c r="B8168" s="6" t="n">
        <v>6</v>
      </c>
      <c r="C8168" s="6" t="n">
        <v>0.82618</v>
      </c>
      <c r="D8168" s="6" t="n">
        <v>4e-05</v>
      </c>
      <c r="E8168" s="6">
        <f>C8168*sel_scale</f>
        <v/>
      </c>
      <c r="F8168" s="6">
        <f>IF(AND(B8168&gt;=10,B8168&lt;=14),sel_ev_daily*sel_dayshare/5,IF(OR(B8168&gt;=22,B8168&lt;=5),sel_ev_daily*(1-sel_dayshare)/8,0))</f>
        <v/>
      </c>
    </row>
    <row r="8169">
      <c r="A8169" s="6" t="inlineStr">
        <is>
          <t>2013-06-06</t>
        </is>
      </c>
      <c r="B8169" s="6" t="n">
        <v>7</v>
      </c>
      <c r="C8169" s="6" t="n">
        <v>0.97031</v>
      </c>
      <c r="D8169" s="6" t="n">
        <v>0.01743</v>
      </c>
      <c r="E8169" s="6">
        <f>C8169*sel_scale</f>
        <v/>
      </c>
      <c r="F8169" s="6">
        <f>IF(AND(B8169&gt;=10,B8169&lt;=14),sel_ev_daily*sel_dayshare/5,IF(OR(B8169&gt;=22,B8169&lt;=5),sel_ev_daily*(1-sel_dayshare)/8,0))</f>
        <v/>
      </c>
    </row>
    <row r="8170">
      <c r="A8170" s="6" t="inlineStr">
        <is>
          <t>2013-06-06</t>
        </is>
      </c>
      <c r="B8170" s="6" t="n">
        <v>8</v>
      </c>
      <c r="C8170" s="6" t="n">
        <v>0.78872</v>
      </c>
      <c r="D8170" s="6" t="n">
        <v>0.1174</v>
      </c>
      <c r="E8170" s="6">
        <f>C8170*sel_scale</f>
        <v/>
      </c>
      <c r="F8170" s="6">
        <f>IF(AND(B8170&gt;=10,B8170&lt;=14),sel_ev_daily*sel_dayshare/5,IF(OR(B8170&gt;=22,B8170&lt;=5),sel_ev_daily*(1-sel_dayshare)/8,0))</f>
        <v/>
      </c>
    </row>
    <row r="8171">
      <c r="A8171" s="6" t="inlineStr">
        <is>
          <t>2013-06-06</t>
        </is>
      </c>
      <c r="B8171" s="6" t="n">
        <v>9</v>
      </c>
      <c r="C8171" s="6" t="n">
        <v>0.62485</v>
      </c>
      <c r="D8171" s="6" t="n">
        <v>0.24817</v>
      </c>
      <c r="E8171" s="6">
        <f>C8171*sel_scale</f>
        <v/>
      </c>
      <c r="F8171" s="6">
        <f>IF(AND(B8171&gt;=10,B8171&lt;=14),sel_ev_daily*sel_dayshare/5,IF(OR(B8171&gt;=22,B8171&lt;=5),sel_ev_daily*(1-sel_dayshare)/8,0))</f>
        <v/>
      </c>
    </row>
    <row r="8172">
      <c r="A8172" s="6" t="inlineStr">
        <is>
          <t>2013-06-06</t>
        </is>
      </c>
      <c r="B8172" s="6" t="n">
        <v>10</v>
      </c>
      <c r="C8172" s="6" t="n">
        <v>0.60481</v>
      </c>
      <c r="D8172" s="6" t="n">
        <v>0.24186</v>
      </c>
      <c r="E8172" s="6">
        <f>C8172*sel_scale</f>
        <v/>
      </c>
      <c r="F8172" s="6">
        <f>IF(AND(B8172&gt;=10,B8172&lt;=14),sel_ev_daily*sel_dayshare/5,IF(OR(B8172&gt;=22,B8172&lt;=5),sel_ev_daily*(1-sel_dayshare)/8,0))</f>
        <v/>
      </c>
    </row>
    <row r="8173">
      <c r="A8173" s="6" t="inlineStr">
        <is>
          <t>2013-06-06</t>
        </is>
      </c>
      <c r="B8173" s="6" t="n">
        <v>11</v>
      </c>
      <c r="C8173" s="6" t="n">
        <v>0.54762</v>
      </c>
      <c r="D8173" s="6" t="n">
        <v>0.19308</v>
      </c>
      <c r="E8173" s="6">
        <f>C8173*sel_scale</f>
        <v/>
      </c>
      <c r="F8173" s="6">
        <f>IF(AND(B8173&gt;=10,B8173&lt;=14),sel_ev_daily*sel_dayshare/5,IF(OR(B8173&gt;=22,B8173&lt;=5),sel_ev_daily*(1-sel_dayshare)/8,0))</f>
        <v/>
      </c>
    </row>
    <row r="8174">
      <c r="A8174" s="6" t="inlineStr">
        <is>
          <t>2013-06-06</t>
        </is>
      </c>
      <c r="B8174" s="6" t="n">
        <v>12</v>
      </c>
      <c r="C8174" s="6" t="n">
        <v>0.57717</v>
      </c>
      <c r="D8174" s="6" t="n">
        <v>0.19697</v>
      </c>
      <c r="E8174" s="6">
        <f>C8174*sel_scale</f>
        <v/>
      </c>
      <c r="F8174" s="6">
        <f>IF(AND(B8174&gt;=10,B8174&lt;=14),sel_ev_daily*sel_dayshare/5,IF(OR(B8174&gt;=22,B8174&lt;=5),sel_ev_daily*(1-sel_dayshare)/8,0))</f>
        <v/>
      </c>
    </row>
    <row r="8175">
      <c r="A8175" s="6" t="inlineStr">
        <is>
          <t>2013-06-06</t>
        </is>
      </c>
      <c r="B8175" s="6" t="n">
        <v>13</v>
      </c>
      <c r="C8175" s="6" t="n">
        <v>0.5694900000000001</v>
      </c>
      <c r="D8175" s="6" t="n">
        <v>0.11441</v>
      </c>
      <c r="E8175" s="6">
        <f>C8175*sel_scale</f>
        <v/>
      </c>
      <c r="F8175" s="6">
        <f>IF(AND(B8175&gt;=10,B8175&lt;=14),sel_ev_daily*sel_dayshare/5,IF(OR(B8175&gt;=22,B8175&lt;=5),sel_ev_daily*(1-sel_dayshare)/8,0))</f>
        <v/>
      </c>
    </row>
    <row r="8176">
      <c r="A8176" s="6" t="inlineStr">
        <is>
          <t>2013-06-06</t>
        </is>
      </c>
      <c r="B8176" s="6" t="n">
        <v>14</v>
      </c>
      <c r="C8176" s="6" t="n">
        <v>0.59341</v>
      </c>
      <c r="D8176" s="6" t="n">
        <v>0.05588</v>
      </c>
      <c r="E8176" s="6">
        <f>C8176*sel_scale</f>
        <v/>
      </c>
      <c r="F8176" s="6">
        <f>IF(AND(B8176&gt;=10,B8176&lt;=14),sel_ev_daily*sel_dayshare/5,IF(OR(B8176&gt;=22,B8176&lt;=5),sel_ev_daily*(1-sel_dayshare)/8,0))</f>
        <v/>
      </c>
    </row>
    <row r="8177">
      <c r="A8177" s="6" t="inlineStr">
        <is>
          <t>2013-06-06</t>
        </is>
      </c>
      <c r="B8177" s="6" t="n">
        <v>15</v>
      </c>
      <c r="C8177" s="6" t="n">
        <v>0.57935</v>
      </c>
      <c r="D8177" s="6" t="n">
        <v>0.01498</v>
      </c>
      <c r="E8177" s="6">
        <f>C8177*sel_scale</f>
        <v/>
      </c>
      <c r="F8177" s="6">
        <f>IF(AND(B8177&gt;=10,B8177&lt;=14),sel_ev_daily*sel_dayshare/5,IF(OR(B8177&gt;=22,B8177&lt;=5),sel_ev_daily*(1-sel_dayshare)/8,0))</f>
        <v/>
      </c>
    </row>
    <row r="8178">
      <c r="A8178" s="6" t="inlineStr">
        <is>
          <t>2013-06-06</t>
        </is>
      </c>
      <c r="B8178" s="6" t="n">
        <v>16</v>
      </c>
      <c r="C8178" s="6" t="n">
        <v>0.7956800000000001</v>
      </c>
      <c r="D8178" s="6" t="n">
        <v>0.00098</v>
      </c>
      <c r="E8178" s="6">
        <f>C8178*sel_scale</f>
        <v/>
      </c>
      <c r="F8178" s="6">
        <f>IF(AND(B8178&gt;=10,B8178&lt;=14),sel_ev_daily*sel_dayshare/5,IF(OR(B8178&gt;=22,B8178&lt;=5),sel_ev_daily*(1-sel_dayshare)/8,0))</f>
        <v/>
      </c>
    </row>
    <row r="8179">
      <c r="A8179" s="6" t="inlineStr">
        <is>
          <t>2013-06-06</t>
        </is>
      </c>
      <c r="B8179" s="6" t="n">
        <v>17</v>
      </c>
      <c r="C8179" s="6" t="n">
        <v>1.1308</v>
      </c>
      <c r="D8179" s="6" t="n">
        <v>6e-05</v>
      </c>
      <c r="E8179" s="6">
        <f>C8179*sel_scale</f>
        <v/>
      </c>
      <c r="F8179" s="6">
        <f>IF(AND(B8179&gt;=10,B8179&lt;=14),sel_ev_daily*sel_dayshare/5,IF(OR(B8179&gt;=22,B8179&lt;=5),sel_ev_daily*(1-sel_dayshare)/8,0))</f>
        <v/>
      </c>
    </row>
    <row r="8180">
      <c r="A8180" s="6" t="inlineStr">
        <is>
          <t>2013-06-06</t>
        </is>
      </c>
      <c r="B8180" s="6" t="n">
        <v>18</v>
      </c>
      <c r="C8180" s="6" t="n">
        <v>1.16485</v>
      </c>
      <c r="D8180" s="6" t="n">
        <v>3e-05</v>
      </c>
      <c r="E8180" s="6">
        <f>C8180*sel_scale</f>
        <v/>
      </c>
      <c r="F8180" s="6">
        <f>IF(AND(B8180&gt;=10,B8180&lt;=14),sel_ev_daily*sel_dayshare/5,IF(OR(B8180&gt;=22,B8180&lt;=5),sel_ev_daily*(1-sel_dayshare)/8,0))</f>
        <v/>
      </c>
    </row>
    <row r="8181">
      <c r="A8181" s="6" t="inlineStr">
        <is>
          <t>2013-06-06</t>
        </is>
      </c>
      <c r="B8181" s="6" t="n">
        <v>19</v>
      </c>
      <c r="C8181" s="6" t="n">
        <v>1.17044</v>
      </c>
      <c r="D8181" s="6" t="n">
        <v>0.00015</v>
      </c>
      <c r="E8181" s="6">
        <f>C8181*sel_scale</f>
        <v/>
      </c>
      <c r="F8181" s="6">
        <f>IF(AND(B8181&gt;=10,B8181&lt;=14),sel_ev_daily*sel_dayshare/5,IF(OR(B8181&gt;=22,B8181&lt;=5),sel_ev_daily*(1-sel_dayshare)/8,0))</f>
        <v/>
      </c>
    </row>
    <row r="8182">
      <c r="A8182" s="6" t="inlineStr">
        <is>
          <t>2013-06-06</t>
        </is>
      </c>
      <c r="B8182" s="6" t="n">
        <v>20</v>
      </c>
      <c r="C8182" s="6" t="n">
        <v>1.15096</v>
      </c>
      <c r="D8182" s="6" t="n">
        <v>8.000000000000001e-05</v>
      </c>
      <c r="E8182" s="6">
        <f>C8182*sel_scale</f>
        <v/>
      </c>
      <c r="F8182" s="6">
        <f>IF(AND(B8182&gt;=10,B8182&lt;=14),sel_ev_daily*sel_dayshare/5,IF(OR(B8182&gt;=22,B8182&lt;=5),sel_ev_daily*(1-sel_dayshare)/8,0))</f>
        <v/>
      </c>
    </row>
    <row r="8183">
      <c r="A8183" s="6" t="inlineStr">
        <is>
          <t>2013-06-06</t>
        </is>
      </c>
      <c r="B8183" s="6" t="n">
        <v>21</v>
      </c>
      <c r="C8183" s="6" t="n">
        <v>1.004</v>
      </c>
      <c r="D8183" s="6" t="n">
        <v>9.000000000000001e-05</v>
      </c>
      <c r="E8183" s="6">
        <f>C8183*sel_scale</f>
        <v/>
      </c>
      <c r="F8183" s="6">
        <f>IF(AND(B8183&gt;=10,B8183&lt;=14),sel_ev_daily*sel_dayshare/5,IF(OR(B8183&gt;=22,B8183&lt;=5),sel_ev_daily*(1-sel_dayshare)/8,0))</f>
        <v/>
      </c>
    </row>
    <row r="8184">
      <c r="A8184" s="6" t="inlineStr">
        <is>
          <t>2013-06-06</t>
        </is>
      </c>
      <c r="B8184" s="6" t="n">
        <v>22</v>
      </c>
      <c r="C8184" s="6" t="n">
        <v>0.91961</v>
      </c>
      <c r="D8184" s="6" t="n">
        <v>6.999999999999999e-05</v>
      </c>
      <c r="E8184" s="6">
        <f>C8184*sel_scale</f>
        <v/>
      </c>
      <c r="F8184" s="6">
        <f>IF(AND(B8184&gt;=10,B8184&lt;=14),sel_ev_daily*sel_dayshare/5,IF(OR(B8184&gt;=22,B8184&lt;=5),sel_ev_daily*(1-sel_dayshare)/8,0))</f>
        <v/>
      </c>
    </row>
    <row r="8185">
      <c r="A8185" s="6" t="inlineStr">
        <is>
          <t>2013-06-06</t>
        </is>
      </c>
      <c r="B8185" s="6" t="n">
        <v>23</v>
      </c>
      <c r="C8185" s="6" t="n">
        <v>1.05531</v>
      </c>
      <c r="D8185" s="6" t="n">
        <v>6.999999999999999e-05</v>
      </c>
      <c r="E8185" s="6">
        <f>C8185*sel_scale</f>
        <v/>
      </c>
      <c r="F8185" s="6">
        <f>IF(AND(B8185&gt;=10,B8185&lt;=14),sel_ev_daily*sel_dayshare/5,IF(OR(B8185&gt;=22,B8185&lt;=5),sel_ev_daily*(1-sel_dayshare)/8,0))</f>
        <v/>
      </c>
    </row>
    <row r="8186">
      <c r="A8186" s="6" t="inlineStr">
        <is>
          <t>2013-06-07</t>
        </is>
      </c>
      <c r="B8186" s="6" t="n">
        <v>0</v>
      </c>
      <c r="C8186" s="6" t="n">
        <v>1.10214</v>
      </c>
      <c r="D8186" s="6" t="n">
        <v>3e-05</v>
      </c>
      <c r="E8186" s="6">
        <f>C8186*sel_scale</f>
        <v/>
      </c>
      <c r="F8186" s="6">
        <f>IF(AND(B8186&gt;=10,B8186&lt;=14),sel_ev_daily*sel_dayshare/5,IF(OR(B8186&gt;=22,B8186&lt;=5),sel_ev_daily*(1-sel_dayshare)/8,0))</f>
        <v/>
      </c>
    </row>
    <row r="8187">
      <c r="A8187" s="6" t="inlineStr">
        <is>
          <t>2013-06-07</t>
        </is>
      </c>
      <c r="B8187" s="6" t="n">
        <v>1</v>
      </c>
      <c r="C8187" s="6" t="n">
        <v>0.81843</v>
      </c>
      <c r="D8187" s="6" t="n">
        <v>9.000000000000001e-05</v>
      </c>
      <c r="E8187" s="6">
        <f>C8187*sel_scale</f>
        <v/>
      </c>
      <c r="F8187" s="6">
        <f>IF(AND(B8187&gt;=10,B8187&lt;=14),sel_ev_daily*sel_dayshare/5,IF(OR(B8187&gt;=22,B8187&lt;=5),sel_ev_daily*(1-sel_dayshare)/8,0))</f>
        <v/>
      </c>
    </row>
    <row r="8188">
      <c r="A8188" s="6" t="inlineStr">
        <is>
          <t>2013-06-07</t>
        </is>
      </c>
      <c r="B8188" s="6" t="n">
        <v>2</v>
      </c>
      <c r="C8188" s="6" t="n">
        <v>0.5845399999999999</v>
      </c>
      <c r="D8188" s="6" t="n">
        <v>0.0001</v>
      </c>
      <c r="E8188" s="6">
        <f>C8188*sel_scale</f>
        <v/>
      </c>
      <c r="F8188" s="6">
        <f>IF(AND(B8188&gt;=10,B8188&lt;=14),sel_ev_daily*sel_dayshare/5,IF(OR(B8188&gt;=22,B8188&lt;=5),sel_ev_daily*(1-sel_dayshare)/8,0))</f>
        <v/>
      </c>
    </row>
    <row r="8189">
      <c r="A8189" s="6" t="inlineStr">
        <is>
          <t>2013-06-07</t>
        </is>
      </c>
      <c r="B8189" s="6" t="n">
        <v>3</v>
      </c>
      <c r="C8189" s="6" t="n">
        <v>0.4284</v>
      </c>
      <c r="D8189" s="6" t="n">
        <v>9.000000000000001e-05</v>
      </c>
      <c r="E8189" s="6">
        <f>C8189*sel_scale</f>
        <v/>
      </c>
      <c r="F8189" s="6">
        <f>IF(AND(B8189&gt;=10,B8189&lt;=14),sel_ev_daily*sel_dayshare/5,IF(OR(B8189&gt;=22,B8189&lt;=5),sel_ev_daily*(1-sel_dayshare)/8,0))</f>
        <v/>
      </c>
    </row>
    <row r="8190">
      <c r="A8190" s="6" t="inlineStr">
        <is>
          <t>2013-06-07</t>
        </is>
      </c>
      <c r="B8190" s="6" t="n">
        <v>4</v>
      </c>
      <c r="C8190" s="6" t="n">
        <v>0.39631</v>
      </c>
      <c r="D8190" s="6" t="n">
        <v>1e-05</v>
      </c>
      <c r="E8190" s="6">
        <f>C8190*sel_scale</f>
        <v/>
      </c>
      <c r="F8190" s="6">
        <f>IF(AND(B8190&gt;=10,B8190&lt;=14),sel_ev_daily*sel_dayshare/5,IF(OR(B8190&gt;=22,B8190&lt;=5),sel_ev_daily*(1-sel_dayshare)/8,0))</f>
        <v/>
      </c>
    </row>
    <row r="8191">
      <c r="A8191" s="6" t="inlineStr">
        <is>
          <t>2013-06-07</t>
        </is>
      </c>
      <c r="B8191" s="6" t="n">
        <v>5</v>
      </c>
      <c r="C8191" s="6" t="n">
        <v>0.51208</v>
      </c>
      <c r="D8191" s="6" t="n">
        <v>6e-05</v>
      </c>
      <c r="E8191" s="6">
        <f>C8191*sel_scale</f>
        <v/>
      </c>
      <c r="F8191" s="6">
        <f>IF(AND(B8191&gt;=10,B8191&lt;=14),sel_ev_daily*sel_dayshare/5,IF(OR(B8191&gt;=22,B8191&lt;=5),sel_ev_daily*(1-sel_dayshare)/8,0))</f>
        <v/>
      </c>
    </row>
    <row r="8192">
      <c r="A8192" s="6" t="inlineStr">
        <is>
          <t>2013-06-07</t>
        </is>
      </c>
      <c r="B8192" s="6" t="n">
        <v>6</v>
      </c>
      <c r="C8192" s="6" t="n">
        <v>0.68076</v>
      </c>
      <c r="D8192" s="6" t="n">
        <v>0.00012</v>
      </c>
      <c r="E8192" s="6">
        <f>C8192*sel_scale</f>
        <v/>
      </c>
      <c r="F8192" s="6">
        <f>IF(AND(B8192&gt;=10,B8192&lt;=14),sel_ev_daily*sel_dayshare/5,IF(OR(B8192&gt;=22,B8192&lt;=5),sel_ev_daily*(1-sel_dayshare)/8,0))</f>
        <v/>
      </c>
    </row>
    <row r="8193">
      <c r="A8193" s="6" t="inlineStr">
        <is>
          <t>2013-06-07</t>
        </is>
      </c>
      <c r="B8193" s="6" t="n">
        <v>7</v>
      </c>
      <c r="C8193" s="6" t="n">
        <v>0.81051</v>
      </c>
      <c r="D8193" s="6" t="n">
        <v>0.00172</v>
      </c>
      <c r="E8193" s="6">
        <f>C8193*sel_scale</f>
        <v/>
      </c>
      <c r="F8193" s="6">
        <f>IF(AND(B8193&gt;=10,B8193&lt;=14),sel_ev_daily*sel_dayshare/5,IF(OR(B8193&gt;=22,B8193&lt;=5),sel_ev_daily*(1-sel_dayshare)/8,0))</f>
        <v/>
      </c>
    </row>
    <row r="8194">
      <c r="A8194" s="6" t="inlineStr">
        <is>
          <t>2013-06-07</t>
        </is>
      </c>
      <c r="B8194" s="6" t="n">
        <v>8</v>
      </c>
      <c r="C8194" s="6" t="n">
        <v>0.82251</v>
      </c>
      <c r="D8194" s="6" t="n">
        <v>0.02335</v>
      </c>
      <c r="E8194" s="6">
        <f>C8194*sel_scale</f>
        <v/>
      </c>
      <c r="F8194" s="6">
        <f>IF(AND(B8194&gt;=10,B8194&lt;=14),sel_ev_daily*sel_dayshare/5,IF(OR(B8194&gt;=22,B8194&lt;=5),sel_ev_daily*(1-sel_dayshare)/8,0))</f>
        <v/>
      </c>
    </row>
    <row r="8195">
      <c r="A8195" s="6" t="inlineStr">
        <is>
          <t>2013-06-07</t>
        </is>
      </c>
      <c r="B8195" s="6" t="n">
        <v>9</v>
      </c>
      <c r="C8195" s="6" t="n">
        <v>0.651</v>
      </c>
      <c r="D8195" s="6" t="n">
        <v>0.0539</v>
      </c>
      <c r="E8195" s="6">
        <f>C8195*sel_scale</f>
        <v/>
      </c>
      <c r="F8195" s="6">
        <f>IF(AND(B8195&gt;=10,B8195&lt;=14),sel_ev_daily*sel_dayshare/5,IF(OR(B8195&gt;=22,B8195&lt;=5),sel_ev_daily*(1-sel_dayshare)/8,0))</f>
        <v/>
      </c>
    </row>
    <row r="8196">
      <c r="A8196" s="6" t="inlineStr">
        <is>
          <t>2013-06-07</t>
        </is>
      </c>
      <c r="B8196" s="6" t="n">
        <v>10</v>
      </c>
      <c r="C8196" s="6" t="n">
        <v>0.65046</v>
      </c>
      <c r="D8196" s="6" t="n">
        <v>0.12813</v>
      </c>
      <c r="E8196" s="6">
        <f>C8196*sel_scale</f>
        <v/>
      </c>
      <c r="F8196" s="6">
        <f>IF(AND(B8196&gt;=10,B8196&lt;=14),sel_ev_daily*sel_dayshare/5,IF(OR(B8196&gt;=22,B8196&lt;=5),sel_ev_daily*(1-sel_dayshare)/8,0))</f>
        <v/>
      </c>
    </row>
    <row r="8197">
      <c r="A8197" s="6" t="inlineStr">
        <is>
          <t>2013-06-07</t>
        </is>
      </c>
      <c r="B8197" s="6" t="n">
        <v>11</v>
      </c>
      <c r="C8197" s="6" t="n">
        <v>0.64934</v>
      </c>
      <c r="D8197" s="6" t="n">
        <v>0.22724</v>
      </c>
      <c r="E8197" s="6">
        <f>C8197*sel_scale</f>
        <v/>
      </c>
      <c r="F8197" s="6">
        <f>IF(AND(B8197&gt;=10,B8197&lt;=14),sel_ev_daily*sel_dayshare/5,IF(OR(B8197&gt;=22,B8197&lt;=5),sel_ev_daily*(1-sel_dayshare)/8,0))</f>
        <v/>
      </c>
    </row>
    <row r="8198">
      <c r="A8198" s="6" t="inlineStr">
        <is>
          <t>2013-06-07</t>
        </is>
      </c>
      <c r="B8198" s="6" t="n">
        <v>12</v>
      </c>
      <c r="C8198" s="6" t="n">
        <v>0.60395</v>
      </c>
      <c r="D8198" s="6" t="n">
        <v>0.22848</v>
      </c>
      <c r="E8198" s="6">
        <f>C8198*sel_scale</f>
        <v/>
      </c>
      <c r="F8198" s="6">
        <f>IF(AND(B8198&gt;=10,B8198&lt;=14),sel_ev_daily*sel_dayshare/5,IF(OR(B8198&gt;=22,B8198&lt;=5),sel_ev_daily*(1-sel_dayshare)/8,0))</f>
        <v/>
      </c>
    </row>
    <row r="8199">
      <c r="A8199" s="6" t="inlineStr">
        <is>
          <t>2013-06-07</t>
        </is>
      </c>
      <c r="B8199" s="6" t="n">
        <v>13</v>
      </c>
      <c r="C8199" s="6" t="n">
        <v>0.57603</v>
      </c>
      <c r="D8199" s="6" t="n">
        <v>0.21077</v>
      </c>
      <c r="E8199" s="6">
        <f>C8199*sel_scale</f>
        <v/>
      </c>
      <c r="F8199" s="6">
        <f>IF(AND(B8199&gt;=10,B8199&lt;=14),sel_ev_daily*sel_dayshare/5,IF(OR(B8199&gt;=22,B8199&lt;=5),sel_ev_daily*(1-sel_dayshare)/8,0))</f>
        <v/>
      </c>
    </row>
    <row r="8200">
      <c r="A8200" s="6" t="inlineStr">
        <is>
          <t>2013-06-07</t>
        </is>
      </c>
      <c r="B8200" s="6" t="n">
        <v>14</v>
      </c>
      <c r="C8200" s="6" t="n">
        <v>0.5333</v>
      </c>
      <c r="D8200" s="6" t="n">
        <v>0.18909</v>
      </c>
      <c r="E8200" s="6">
        <f>C8200*sel_scale</f>
        <v/>
      </c>
      <c r="F8200" s="6">
        <f>IF(AND(B8200&gt;=10,B8200&lt;=14),sel_ev_daily*sel_dayshare/5,IF(OR(B8200&gt;=22,B8200&lt;=5),sel_ev_daily*(1-sel_dayshare)/8,0))</f>
        <v/>
      </c>
    </row>
    <row r="8201">
      <c r="A8201" s="6" t="inlineStr">
        <is>
          <t>2013-06-07</t>
        </is>
      </c>
      <c r="B8201" s="6" t="n">
        <v>15</v>
      </c>
      <c r="C8201" s="6" t="n">
        <v>0.55044</v>
      </c>
      <c r="D8201" s="6" t="n">
        <v>0.09063</v>
      </c>
      <c r="E8201" s="6">
        <f>C8201*sel_scale</f>
        <v/>
      </c>
      <c r="F8201" s="6">
        <f>IF(AND(B8201&gt;=10,B8201&lt;=14),sel_ev_daily*sel_dayshare/5,IF(OR(B8201&gt;=22,B8201&lt;=5),sel_ev_daily*(1-sel_dayshare)/8,0))</f>
        <v/>
      </c>
    </row>
    <row r="8202">
      <c r="A8202" s="6" t="inlineStr">
        <is>
          <t>2013-06-07</t>
        </is>
      </c>
      <c r="B8202" s="6" t="n">
        <v>16</v>
      </c>
      <c r="C8202" s="6" t="n">
        <v>0.68885</v>
      </c>
      <c r="D8202" s="6" t="n">
        <v>0.00734</v>
      </c>
      <c r="E8202" s="6">
        <f>C8202*sel_scale</f>
        <v/>
      </c>
      <c r="F8202" s="6">
        <f>IF(AND(B8202&gt;=10,B8202&lt;=14),sel_ev_daily*sel_dayshare/5,IF(OR(B8202&gt;=22,B8202&lt;=5),sel_ev_daily*(1-sel_dayshare)/8,0))</f>
        <v/>
      </c>
    </row>
    <row r="8203">
      <c r="A8203" s="6" t="inlineStr">
        <is>
          <t>2013-06-07</t>
        </is>
      </c>
      <c r="B8203" s="6" t="n">
        <v>17</v>
      </c>
      <c r="C8203" s="6" t="n">
        <v>1.06339</v>
      </c>
      <c r="D8203" s="6" t="n">
        <v>0.0001</v>
      </c>
      <c r="E8203" s="6">
        <f>C8203*sel_scale</f>
        <v/>
      </c>
      <c r="F8203" s="6">
        <f>IF(AND(B8203&gt;=10,B8203&lt;=14),sel_ev_daily*sel_dayshare/5,IF(OR(B8203&gt;=22,B8203&lt;=5),sel_ev_daily*(1-sel_dayshare)/8,0))</f>
        <v/>
      </c>
    </row>
    <row r="8204">
      <c r="A8204" s="6" t="inlineStr">
        <is>
          <t>2013-06-07</t>
        </is>
      </c>
      <c r="B8204" s="6" t="n">
        <v>18</v>
      </c>
      <c r="C8204" s="6" t="n">
        <v>1.05251</v>
      </c>
      <c r="D8204" s="6" t="n">
        <v>0.00011</v>
      </c>
      <c r="E8204" s="6">
        <f>C8204*sel_scale</f>
        <v/>
      </c>
      <c r="F8204" s="6">
        <f>IF(AND(B8204&gt;=10,B8204&lt;=14),sel_ev_daily*sel_dayshare/5,IF(OR(B8204&gt;=22,B8204&lt;=5),sel_ev_daily*(1-sel_dayshare)/8,0))</f>
        <v/>
      </c>
    </row>
    <row r="8205">
      <c r="A8205" s="6" t="inlineStr">
        <is>
          <t>2013-06-07</t>
        </is>
      </c>
      <c r="B8205" s="6" t="n">
        <v>19</v>
      </c>
      <c r="C8205" s="6" t="n">
        <v>0.99527</v>
      </c>
      <c r="D8205" s="6" t="n">
        <v>8.000000000000001e-05</v>
      </c>
      <c r="E8205" s="6">
        <f>C8205*sel_scale</f>
        <v/>
      </c>
      <c r="F8205" s="6">
        <f>IF(AND(B8205&gt;=10,B8205&lt;=14),sel_ev_daily*sel_dayshare/5,IF(OR(B8205&gt;=22,B8205&lt;=5),sel_ev_daily*(1-sel_dayshare)/8,0))</f>
        <v/>
      </c>
    </row>
    <row r="8206">
      <c r="A8206" s="6" t="inlineStr">
        <is>
          <t>2013-06-07</t>
        </is>
      </c>
      <c r="B8206" s="6" t="n">
        <v>20</v>
      </c>
      <c r="C8206" s="6" t="n">
        <v>0.98676</v>
      </c>
      <c r="D8206" s="6" t="n">
        <v>9.000000000000001e-05</v>
      </c>
      <c r="E8206" s="6">
        <f>C8206*sel_scale</f>
        <v/>
      </c>
      <c r="F8206" s="6">
        <f>IF(AND(B8206&gt;=10,B8206&lt;=14),sel_ev_daily*sel_dayshare/5,IF(OR(B8206&gt;=22,B8206&lt;=5),sel_ev_daily*(1-sel_dayshare)/8,0))</f>
        <v/>
      </c>
    </row>
    <row r="8207">
      <c r="A8207" s="6" t="inlineStr">
        <is>
          <t>2013-06-07</t>
        </is>
      </c>
      <c r="B8207" s="6" t="n">
        <v>21</v>
      </c>
      <c r="C8207" s="6" t="n">
        <v>0.87765</v>
      </c>
      <c r="D8207" s="6" t="n">
        <v>9.000000000000001e-05</v>
      </c>
      <c r="E8207" s="6">
        <f>C8207*sel_scale</f>
        <v/>
      </c>
      <c r="F8207" s="6">
        <f>IF(AND(B8207&gt;=10,B8207&lt;=14),sel_ev_daily*sel_dayshare/5,IF(OR(B8207&gt;=22,B8207&lt;=5),sel_ev_daily*(1-sel_dayshare)/8,0))</f>
        <v/>
      </c>
    </row>
    <row r="8208">
      <c r="A8208" s="6" t="inlineStr">
        <is>
          <t>2013-06-07</t>
        </is>
      </c>
      <c r="B8208" s="6" t="n">
        <v>22</v>
      </c>
      <c r="C8208" s="6" t="n">
        <v>0.90894</v>
      </c>
      <c r="D8208" s="6" t="n">
        <v>0.00012</v>
      </c>
      <c r="E8208" s="6">
        <f>C8208*sel_scale</f>
        <v/>
      </c>
      <c r="F8208" s="6">
        <f>IF(AND(B8208&gt;=10,B8208&lt;=14),sel_ev_daily*sel_dayshare/5,IF(OR(B8208&gt;=22,B8208&lt;=5),sel_ev_daily*(1-sel_dayshare)/8,0))</f>
        <v/>
      </c>
    </row>
    <row r="8209">
      <c r="A8209" s="6" t="inlineStr">
        <is>
          <t>2013-06-07</t>
        </is>
      </c>
      <c r="B8209" s="6" t="n">
        <v>23</v>
      </c>
      <c r="C8209" s="6" t="n">
        <v>1.06549</v>
      </c>
      <c r="D8209" s="6" t="n">
        <v>6.999999999999999e-05</v>
      </c>
      <c r="E8209" s="6">
        <f>C8209*sel_scale</f>
        <v/>
      </c>
      <c r="F8209" s="6">
        <f>IF(AND(B8209&gt;=10,B8209&lt;=14),sel_ev_daily*sel_dayshare/5,IF(OR(B8209&gt;=22,B8209&lt;=5),sel_ev_daily*(1-sel_dayshare)/8,0))</f>
        <v/>
      </c>
    </row>
    <row r="8210">
      <c r="A8210" s="6" t="inlineStr">
        <is>
          <t>2013-06-08</t>
        </is>
      </c>
      <c r="B8210" s="6" t="n">
        <v>0</v>
      </c>
      <c r="C8210" s="6" t="n">
        <v>1.16072</v>
      </c>
      <c r="D8210" s="6" t="n">
        <v>2e-05</v>
      </c>
      <c r="E8210" s="6">
        <f>C8210*sel_scale</f>
        <v/>
      </c>
      <c r="F8210" s="6">
        <f>IF(AND(B8210&gt;=10,B8210&lt;=14),sel_ev_daily*sel_dayshare/5,IF(OR(B8210&gt;=22,B8210&lt;=5),sel_ev_daily*(1-sel_dayshare)/8,0))</f>
        <v/>
      </c>
    </row>
    <row r="8211">
      <c r="A8211" s="6" t="inlineStr">
        <is>
          <t>2013-06-08</t>
        </is>
      </c>
      <c r="B8211" s="6" t="n">
        <v>1</v>
      </c>
      <c r="C8211" s="6" t="n">
        <v>0.80714</v>
      </c>
      <c r="D8211" s="6" t="n">
        <v>0.00015</v>
      </c>
      <c r="E8211" s="6">
        <f>C8211*sel_scale</f>
        <v/>
      </c>
      <c r="F8211" s="6">
        <f>IF(AND(B8211&gt;=10,B8211&lt;=14),sel_ev_daily*sel_dayshare/5,IF(OR(B8211&gt;=22,B8211&lt;=5),sel_ev_daily*(1-sel_dayshare)/8,0))</f>
        <v/>
      </c>
    </row>
    <row r="8212">
      <c r="A8212" s="6" t="inlineStr">
        <is>
          <t>2013-06-08</t>
        </is>
      </c>
      <c r="B8212" s="6" t="n">
        <v>2</v>
      </c>
      <c r="C8212" s="6" t="n">
        <v>0.54184</v>
      </c>
      <c r="D8212" s="6" t="n">
        <v>0.0001</v>
      </c>
      <c r="E8212" s="6">
        <f>C8212*sel_scale</f>
        <v/>
      </c>
      <c r="F8212" s="6">
        <f>IF(AND(B8212&gt;=10,B8212&lt;=14),sel_ev_daily*sel_dayshare/5,IF(OR(B8212&gt;=22,B8212&lt;=5),sel_ev_daily*(1-sel_dayshare)/8,0))</f>
        <v/>
      </c>
    </row>
    <row r="8213">
      <c r="A8213" s="6" t="inlineStr">
        <is>
          <t>2013-06-08</t>
        </is>
      </c>
      <c r="B8213" s="6" t="n">
        <v>3</v>
      </c>
      <c r="C8213" s="6" t="n">
        <v>0.42687</v>
      </c>
      <c r="D8213" s="6" t="n">
        <v>8.000000000000001e-05</v>
      </c>
      <c r="E8213" s="6">
        <f>C8213*sel_scale</f>
        <v/>
      </c>
      <c r="F8213" s="6">
        <f>IF(AND(B8213&gt;=10,B8213&lt;=14),sel_ev_daily*sel_dayshare/5,IF(OR(B8213&gt;=22,B8213&lt;=5),sel_ev_daily*(1-sel_dayshare)/8,0))</f>
        <v/>
      </c>
    </row>
    <row r="8214">
      <c r="A8214" s="6" t="inlineStr">
        <is>
          <t>2013-06-08</t>
        </is>
      </c>
      <c r="B8214" s="6" t="n">
        <v>4</v>
      </c>
      <c r="C8214" s="6" t="n">
        <v>0.39139</v>
      </c>
      <c r="D8214" s="6" t="n">
        <v>0.0001</v>
      </c>
      <c r="E8214" s="6">
        <f>C8214*sel_scale</f>
        <v/>
      </c>
      <c r="F8214" s="6">
        <f>IF(AND(B8214&gt;=10,B8214&lt;=14),sel_ev_daily*sel_dayshare/5,IF(OR(B8214&gt;=22,B8214&lt;=5),sel_ev_daily*(1-sel_dayshare)/8,0))</f>
        <v/>
      </c>
    </row>
    <row r="8215">
      <c r="A8215" s="6" t="inlineStr">
        <is>
          <t>2013-06-08</t>
        </is>
      </c>
      <c r="B8215" s="6" t="n">
        <v>5</v>
      </c>
      <c r="C8215" s="6" t="n">
        <v>0.42554</v>
      </c>
      <c r="D8215" s="6" t="n">
        <v>8.000000000000001e-05</v>
      </c>
      <c r="E8215" s="6">
        <f>C8215*sel_scale</f>
        <v/>
      </c>
      <c r="F8215" s="6">
        <f>IF(AND(B8215&gt;=10,B8215&lt;=14),sel_ev_daily*sel_dayshare/5,IF(OR(B8215&gt;=22,B8215&lt;=5),sel_ev_daily*(1-sel_dayshare)/8,0))</f>
        <v/>
      </c>
    </row>
    <row r="8216">
      <c r="A8216" s="6" t="inlineStr">
        <is>
          <t>2013-06-08</t>
        </is>
      </c>
      <c r="B8216" s="6" t="n">
        <v>6</v>
      </c>
      <c r="C8216" s="6" t="n">
        <v>0.55086</v>
      </c>
      <c r="D8216" s="6" t="n">
        <v>9.000000000000001e-05</v>
      </c>
      <c r="E8216" s="6">
        <f>C8216*sel_scale</f>
        <v/>
      </c>
      <c r="F8216" s="6">
        <f>IF(AND(B8216&gt;=10,B8216&lt;=14),sel_ev_daily*sel_dayshare/5,IF(OR(B8216&gt;=22,B8216&lt;=5),sel_ev_daily*(1-sel_dayshare)/8,0))</f>
        <v/>
      </c>
    </row>
    <row r="8217">
      <c r="A8217" s="6" t="inlineStr">
        <is>
          <t>2013-06-08</t>
        </is>
      </c>
      <c r="B8217" s="6" t="n">
        <v>7</v>
      </c>
      <c r="C8217" s="6" t="n">
        <v>0.63739</v>
      </c>
      <c r="D8217" s="6" t="n">
        <v>0.00792</v>
      </c>
      <c r="E8217" s="6">
        <f>C8217*sel_scale</f>
        <v/>
      </c>
      <c r="F8217" s="6">
        <f>IF(AND(B8217&gt;=10,B8217&lt;=14),sel_ev_daily*sel_dayshare/5,IF(OR(B8217&gt;=22,B8217&lt;=5),sel_ev_daily*(1-sel_dayshare)/8,0))</f>
        <v/>
      </c>
    </row>
    <row r="8218">
      <c r="A8218" s="6" t="inlineStr">
        <is>
          <t>2013-06-08</t>
        </is>
      </c>
      <c r="B8218" s="6" t="n">
        <v>8</v>
      </c>
      <c r="C8218" s="6" t="n">
        <v>0.83152</v>
      </c>
      <c r="D8218" s="6" t="n">
        <v>0.07301000000000001</v>
      </c>
      <c r="E8218" s="6">
        <f>C8218*sel_scale</f>
        <v/>
      </c>
      <c r="F8218" s="6">
        <f>IF(AND(B8218&gt;=10,B8218&lt;=14),sel_ev_daily*sel_dayshare/5,IF(OR(B8218&gt;=22,B8218&lt;=5),sel_ev_daily*(1-sel_dayshare)/8,0))</f>
        <v/>
      </c>
    </row>
    <row r="8219">
      <c r="A8219" s="6" t="inlineStr">
        <is>
          <t>2013-06-08</t>
        </is>
      </c>
      <c r="B8219" s="6" t="n">
        <v>9</v>
      </c>
      <c r="C8219" s="6" t="n">
        <v>0.85877</v>
      </c>
      <c r="D8219" s="6" t="n">
        <v>0.18968</v>
      </c>
      <c r="E8219" s="6">
        <f>C8219*sel_scale</f>
        <v/>
      </c>
      <c r="F8219" s="6">
        <f>IF(AND(B8219&gt;=10,B8219&lt;=14),sel_ev_daily*sel_dayshare/5,IF(OR(B8219&gt;=22,B8219&lt;=5),sel_ev_daily*(1-sel_dayshare)/8,0))</f>
        <v/>
      </c>
    </row>
    <row r="8220">
      <c r="A8220" s="6" t="inlineStr">
        <is>
          <t>2013-06-08</t>
        </is>
      </c>
      <c r="B8220" s="6" t="n">
        <v>10</v>
      </c>
      <c r="C8220" s="6" t="n">
        <v>0.85987</v>
      </c>
      <c r="D8220" s="6" t="n">
        <v>0.26831</v>
      </c>
      <c r="E8220" s="6">
        <f>C8220*sel_scale</f>
        <v/>
      </c>
      <c r="F8220" s="6">
        <f>IF(AND(B8220&gt;=10,B8220&lt;=14),sel_ev_daily*sel_dayshare/5,IF(OR(B8220&gt;=22,B8220&lt;=5),sel_ev_daily*(1-sel_dayshare)/8,0))</f>
        <v/>
      </c>
    </row>
    <row r="8221">
      <c r="A8221" s="6" t="inlineStr">
        <is>
          <t>2013-06-08</t>
        </is>
      </c>
      <c r="B8221" s="6" t="n">
        <v>11</v>
      </c>
      <c r="C8221" s="6" t="n">
        <v>0.80804</v>
      </c>
      <c r="D8221" s="6" t="n">
        <v>0.28173</v>
      </c>
      <c r="E8221" s="6">
        <f>C8221*sel_scale</f>
        <v/>
      </c>
      <c r="F8221" s="6">
        <f>IF(AND(B8221&gt;=10,B8221&lt;=14),sel_ev_daily*sel_dayshare/5,IF(OR(B8221&gt;=22,B8221&lt;=5),sel_ev_daily*(1-sel_dayshare)/8,0))</f>
        <v/>
      </c>
    </row>
    <row r="8222">
      <c r="A8222" s="6" t="inlineStr">
        <is>
          <t>2013-06-08</t>
        </is>
      </c>
      <c r="B8222" s="6" t="n">
        <v>12</v>
      </c>
      <c r="C8222" s="6" t="n">
        <v>0.76983</v>
      </c>
      <c r="D8222" s="6" t="n">
        <v>0.29865</v>
      </c>
      <c r="E8222" s="6">
        <f>C8222*sel_scale</f>
        <v/>
      </c>
      <c r="F8222" s="6">
        <f>IF(AND(B8222&gt;=10,B8222&lt;=14),sel_ev_daily*sel_dayshare/5,IF(OR(B8222&gt;=22,B8222&lt;=5),sel_ev_daily*(1-sel_dayshare)/8,0))</f>
        <v/>
      </c>
    </row>
    <row r="8223">
      <c r="A8223" s="6" t="inlineStr">
        <is>
          <t>2013-06-08</t>
        </is>
      </c>
      <c r="B8223" s="6" t="n">
        <v>13</v>
      </c>
      <c r="C8223" s="6" t="n">
        <v>0.74002</v>
      </c>
      <c r="D8223" s="6" t="n">
        <v>0.17124</v>
      </c>
      <c r="E8223" s="6">
        <f>C8223*sel_scale</f>
        <v/>
      </c>
      <c r="F8223" s="6">
        <f>IF(AND(B8223&gt;=10,B8223&lt;=14),sel_ev_daily*sel_dayshare/5,IF(OR(B8223&gt;=22,B8223&lt;=5),sel_ev_daily*(1-sel_dayshare)/8,0))</f>
        <v/>
      </c>
    </row>
    <row r="8224">
      <c r="A8224" s="6" t="inlineStr">
        <is>
          <t>2013-06-08</t>
        </is>
      </c>
      <c r="B8224" s="6" t="n">
        <v>14</v>
      </c>
      <c r="C8224" s="6" t="n">
        <v>0.67218</v>
      </c>
      <c r="D8224" s="6" t="n">
        <v>0.08795</v>
      </c>
      <c r="E8224" s="6">
        <f>C8224*sel_scale</f>
        <v/>
      </c>
      <c r="F8224" s="6">
        <f>IF(AND(B8224&gt;=10,B8224&lt;=14),sel_ev_daily*sel_dayshare/5,IF(OR(B8224&gt;=22,B8224&lt;=5),sel_ev_daily*(1-sel_dayshare)/8,0))</f>
        <v/>
      </c>
    </row>
    <row r="8225">
      <c r="A8225" s="6" t="inlineStr">
        <is>
          <t>2013-06-08</t>
        </is>
      </c>
      <c r="B8225" s="6" t="n">
        <v>15</v>
      </c>
      <c r="C8225" s="6" t="n">
        <v>0.68971</v>
      </c>
      <c r="D8225" s="6" t="n">
        <v>0.03862</v>
      </c>
      <c r="E8225" s="6">
        <f>C8225*sel_scale</f>
        <v/>
      </c>
      <c r="F8225" s="6">
        <f>IF(AND(B8225&gt;=10,B8225&lt;=14),sel_ev_daily*sel_dayshare/5,IF(OR(B8225&gt;=22,B8225&lt;=5),sel_ev_daily*(1-sel_dayshare)/8,0))</f>
        <v/>
      </c>
    </row>
    <row r="8226">
      <c r="A8226" s="6" t="inlineStr">
        <is>
          <t>2013-06-08</t>
        </is>
      </c>
      <c r="B8226" s="6" t="n">
        <v>16</v>
      </c>
      <c r="C8226" s="6" t="n">
        <v>0.85583</v>
      </c>
      <c r="D8226" s="6" t="n">
        <v>0.00328</v>
      </c>
      <c r="E8226" s="6">
        <f>C8226*sel_scale</f>
        <v/>
      </c>
      <c r="F8226" s="6">
        <f>IF(AND(B8226&gt;=10,B8226&lt;=14),sel_ev_daily*sel_dayshare/5,IF(OR(B8226&gt;=22,B8226&lt;=5),sel_ev_daily*(1-sel_dayshare)/8,0))</f>
        <v/>
      </c>
    </row>
    <row r="8227">
      <c r="A8227" s="6" t="inlineStr">
        <is>
          <t>2013-06-08</t>
        </is>
      </c>
      <c r="B8227" s="6" t="n">
        <v>17</v>
      </c>
      <c r="C8227" s="6" t="n">
        <v>1.19588</v>
      </c>
      <c r="D8227" s="6" t="n">
        <v>6e-05</v>
      </c>
      <c r="E8227" s="6">
        <f>C8227*sel_scale</f>
        <v/>
      </c>
      <c r="F8227" s="6">
        <f>IF(AND(B8227&gt;=10,B8227&lt;=14),sel_ev_daily*sel_dayshare/5,IF(OR(B8227&gt;=22,B8227&lt;=5),sel_ev_daily*(1-sel_dayshare)/8,0))</f>
        <v/>
      </c>
    </row>
    <row r="8228">
      <c r="A8228" s="6" t="inlineStr">
        <is>
          <t>2013-06-08</t>
        </is>
      </c>
      <c r="B8228" s="6" t="n">
        <v>18</v>
      </c>
      <c r="C8228" s="6" t="n">
        <v>1.19177</v>
      </c>
      <c r="D8228" s="6" t="n">
        <v>0.00012</v>
      </c>
      <c r="E8228" s="6">
        <f>C8228*sel_scale</f>
        <v/>
      </c>
      <c r="F8228" s="6">
        <f>IF(AND(B8228&gt;=10,B8228&lt;=14),sel_ev_daily*sel_dayshare/5,IF(OR(B8228&gt;=22,B8228&lt;=5),sel_ev_daily*(1-sel_dayshare)/8,0))</f>
        <v/>
      </c>
    </row>
    <row r="8229">
      <c r="A8229" s="6" t="inlineStr">
        <is>
          <t>2013-06-08</t>
        </is>
      </c>
      <c r="B8229" s="6" t="n">
        <v>19</v>
      </c>
      <c r="C8229" s="6" t="n">
        <v>1.06082</v>
      </c>
      <c r="D8229" s="6" t="n">
        <v>4e-05</v>
      </c>
      <c r="E8229" s="6">
        <f>C8229*sel_scale</f>
        <v/>
      </c>
      <c r="F8229" s="6">
        <f>IF(AND(B8229&gt;=10,B8229&lt;=14),sel_ev_daily*sel_dayshare/5,IF(OR(B8229&gt;=22,B8229&lt;=5),sel_ev_daily*(1-sel_dayshare)/8,0))</f>
        <v/>
      </c>
    </row>
    <row r="8230">
      <c r="A8230" s="6" t="inlineStr">
        <is>
          <t>2013-06-08</t>
        </is>
      </c>
      <c r="B8230" s="6" t="n">
        <v>20</v>
      </c>
      <c r="C8230" s="6" t="n">
        <v>1.02964</v>
      </c>
      <c r="D8230" s="6" t="n">
        <v>6e-05</v>
      </c>
      <c r="E8230" s="6">
        <f>C8230*sel_scale</f>
        <v/>
      </c>
      <c r="F8230" s="6">
        <f>IF(AND(B8230&gt;=10,B8230&lt;=14),sel_ev_daily*sel_dayshare/5,IF(OR(B8230&gt;=22,B8230&lt;=5),sel_ev_daily*(1-sel_dayshare)/8,0))</f>
        <v/>
      </c>
    </row>
    <row r="8231">
      <c r="A8231" s="6" t="inlineStr">
        <is>
          <t>2013-06-08</t>
        </is>
      </c>
      <c r="B8231" s="6" t="n">
        <v>21</v>
      </c>
      <c r="C8231" s="6" t="n">
        <v>0.91351</v>
      </c>
      <c r="D8231" s="6" t="n">
        <v>9.000000000000001e-05</v>
      </c>
      <c r="E8231" s="6">
        <f>C8231*sel_scale</f>
        <v/>
      </c>
      <c r="F8231" s="6">
        <f>IF(AND(B8231&gt;=10,B8231&lt;=14),sel_ev_daily*sel_dayshare/5,IF(OR(B8231&gt;=22,B8231&lt;=5),sel_ev_daily*(1-sel_dayshare)/8,0))</f>
        <v/>
      </c>
    </row>
    <row r="8232">
      <c r="A8232" s="6" t="inlineStr">
        <is>
          <t>2013-06-08</t>
        </is>
      </c>
      <c r="B8232" s="6" t="n">
        <v>22</v>
      </c>
      <c r="C8232" s="6" t="n">
        <v>0.93036</v>
      </c>
      <c r="D8232" s="6" t="n">
        <v>9.000000000000001e-05</v>
      </c>
      <c r="E8232" s="6">
        <f>C8232*sel_scale</f>
        <v/>
      </c>
      <c r="F8232" s="6">
        <f>IF(AND(B8232&gt;=10,B8232&lt;=14),sel_ev_daily*sel_dayshare/5,IF(OR(B8232&gt;=22,B8232&lt;=5),sel_ev_daily*(1-sel_dayshare)/8,0))</f>
        <v/>
      </c>
    </row>
    <row r="8233">
      <c r="A8233" s="6" t="inlineStr">
        <is>
          <t>2013-06-08</t>
        </is>
      </c>
      <c r="B8233" s="6" t="n">
        <v>23</v>
      </c>
      <c r="C8233" s="6" t="n">
        <v>1.08639</v>
      </c>
      <c r="D8233" s="6" t="n">
        <v>0.00012</v>
      </c>
      <c r="E8233" s="6">
        <f>C8233*sel_scale</f>
        <v/>
      </c>
      <c r="F8233" s="6">
        <f>IF(AND(B8233&gt;=10,B8233&lt;=14),sel_ev_daily*sel_dayshare/5,IF(OR(B8233&gt;=22,B8233&lt;=5),sel_ev_daily*(1-sel_dayshare)/8,0))</f>
        <v/>
      </c>
    </row>
    <row r="8234">
      <c r="A8234" s="6" t="inlineStr">
        <is>
          <t>2013-06-09</t>
        </is>
      </c>
      <c r="B8234" s="6" t="n">
        <v>0</v>
      </c>
      <c r="C8234" s="6" t="n">
        <v>1.14108</v>
      </c>
      <c r="D8234" s="6" t="n">
        <v>6.999999999999999e-05</v>
      </c>
      <c r="E8234" s="6">
        <f>C8234*sel_scale</f>
        <v/>
      </c>
      <c r="F8234" s="6">
        <f>IF(AND(B8234&gt;=10,B8234&lt;=14),sel_ev_daily*sel_dayshare/5,IF(OR(B8234&gt;=22,B8234&lt;=5),sel_ev_daily*(1-sel_dayshare)/8,0))</f>
        <v/>
      </c>
    </row>
    <row r="8235">
      <c r="A8235" s="6" t="inlineStr">
        <is>
          <t>2013-06-09</t>
        </is>
      </c>
      <c r="B8235" s="6" t="n">
        <v>1</v>
      </c>
      <c r="C8235" s="6" t="n">
        <v>0.84798</v>
      </c>
      <c r="D8235" s="6" t="n">
        <v>3e-05</v>
      </c>
      <c r="E8235" s="6">
        <f>C8235*sel_scale</f>
        <v/>
      </c>
      <c r="F8235" s="6">
        <f>IF(AND(B8235&gt;=10,B8235&lt;=14),sel_ev_daily*sel_dayshare/5,IF(OR(B8235&gt;=22,B8235&lt;=5),sel_ev_daily*(1-sel_dayshare)/8,0))</f>
        <v/>
      </c>
    </row>
    <row r="8236">
      <c r="A8236" s="6" t="inlineStr">
        <is>
          <t>2013-06-09</t>
        </is>
      </c>
      <c r="B8236" s="6" t="n">
        <v>2</v>
      </c>
      <c r="C8236" s="6" t="n">
        <v>0.54178</v>
      </c>
      <c r="D8236" s="6" t="n">
        <v>8.000000000000001e-05</v>
      </c>
      <c r="E8236" s="6">
        <f>C8236*sel_scale</f>
        <v/>
      </c>
      <c r="F8236" s="6">
        <f>IF(AND(B8236&gt;=10,B8236&lt;=14),sel_ev_daily*sel_dayshare/5,IF(OR(B8236&gt;=22,B8236&lt;=5),sel_ev_daily*(1-sel_dayshare)/8,0))</f>
        <v/>
      </c>
    </row>
    <row r="8237">
      <c r="A8237" s="6" t="inlineStr">
        <is>
          <t>2013-06-09</t>
        </is>
      </c>
      <c r="B8237" s="6" t="n">
        <v>3</v>
      </c>
      <c r="C8237" s="6" t="n">
        <v>0.47636</v>
      </c>
      <c r="D8237" s="6" t="n">
        <v>0.00012</v>
      </c>
      <c r="E8237" s="6">
        <f>C8237*sel_scale</f>
        <v/>
      </c>
      <c r="F8237" s="6">
        <f>IF(AND(B8237&gt;=10,B8237&lt;=14),sel_ev_daily*sel_dayshare/5,IF(OR(B8237&gt;=22,B8237&lt;=5),sel_ev_daily*(1-sel_dayshare)/8,0))</f>
        <v/>
      </c>
    </row>
    <row r="8238">
      <c r="A8238" s="6" t="inlineStr">
        <is>
          <t>2013-06-09</t>
        </is>
      </c>
      <c r="B8238" s="6" t="n">
        <v>4</v>
      </c>
      <c r="C8238" s="6" t="n">
        <v>0.42629</v>
      </c>
      <c r="D8238" s="6" t="n">
        <v>0.00014</v>
      </c>
      <c r="E8238" s="6">
        <f>C8238*sel_scale</f>
        <v/>
      </c>
      <c r="F8238" s="6">
        <f>IF(AND(B8238&gt;=10,B8238&lt;=14),sel_ev_daily*sel_dayshare/5,IF(OR(B8238&gt;=22,B8238&lt;=5),sel_ev_daily*(1-sel_dayshare)/8,0))</f>
        <v/>
      </c>
    </row>
    <row r="8239">
      <c r="A8239" s="6" t="inlineStr">
        <is>
          <t>2013-06-09</t>
        </is>
      </c>
      <c r="B8239" s="6" t="n">
        <v>5</v>
      </c>
      <c r="C8239" s="6" t="n">
        <v>0.48089</v>
      </c>
      <c r="D8239" s="6" t="n">
        <v>6.999999999999999e-05</v>
      </c>
      <c r="E8239" s="6">
        <f>C8239*sel_scale</f>
        <v/>
      </c>
      <c r="F8239" s="6">
        <f>IF(AND(B8239&gt;=10,B8239&lt;=14),sel_ev_daily*sel_dayshare/5,IF(OR(B8239&gt;=22,B8239&lt;=5),sel_ev_daily*(1-sel_dayshare)/8,0))</f>
        <v/>
      </c>
    </row>
    <row r="8240">
      <c r="A8240" s="6" t="inlineStr">
        <is>
          <t>2013-06-09</t>
        </is>
      </c>
      <c r="B8240" s="6" t="n">
        <v>6</v>
      </c>
      <c r="C8240" s="6" t="n">
        <v>0.58991</v>
      </c>
      <c r="D8240" s="6" t="n">
        <v>2e-05</v>
      </c>
      <c r="E8240" s="6">
        <f>C8240*sel_scale</f>
        <v/>
      </c>
      <c r="F8240" s="6">
        <f>IF(AND(B8240&gt;=10,B8240&lt;=14),sel_ev_daily*sel_dayshare/5,IF(OR(B8240&gt;=22,B8240&lt;=5),sel_ev_daily*(1-sel_dayshare)/8,0))</f>
        <v/>
      </c>
    </row>
    <row r="8241">
      <c r="A8241" s="6" t="inlineStr">
        <is>
          <t>2013-06-09</t>
        </is>
      </c>
      <c r="B8241" s="6" t="n">
        <v>7</v>
      </c>
      <c r="C8241" s="6" t="n">
        <v>0.72622</v>
      </c>
      <c r="D8241" s="6" t="n">
        <v>0.02921</v>
      </c>
      <c r="E8241" s="6">
        <f>C8241*sel_scale</f>
        <v/>
      </c>
      <c r="F8241" s="6">
        <f>IF(AND(B8241&gt;=10,B8241&lt;=14),sel_ev_daily*sel_dayshare/5,IF(OR(B8241&gt;=22,B8241&lt;=5),sel_ev_daily*(1-sel_dayshare)/8,0))</f>
        <v/>
      </c>
    </row>
    <row r="8242">
      <c r="A8242" s="6" t="inlineStr">
        <is>
          <t>2013-06-09</t>
        </is>
      </c>
      <c r="B8242" s="6" t="n">
        <v>8</v>
      </c>
      <c r="C8242" s="6" t="n">
        <v>0.81254</v>
      </c>
      <c r="D8242" s="6" t="n">
        <v>0.16683</v>
      </c>
      <c r="E8242" s="6">
        <f>C8242*sel_scale</f>
        <v/>
      </c>
      <c r="F8242" s="6">
        <f>IF(AND(B8242&gt;=10,B8242&lt;=14),sel_ev_daily*sel_dayshare/5,IF(OR(B8242&gt;=22,B8242&lt;=5),sel_ev_daily*(1-sel_dayshare)/8,0))</f>
        <v/>
      </c>
    </row>
    <row r="8243">
      <c r="A8243" s="6" t="inlineStr">
        <is>
          <t>2013-06-09</t>
        </is>
      </c>
      <c r="B8243" s="6" t="n">
        <v>9</v>
      </c>
      <c r="C8243" s="6" t="n">
        <v>0.82886</v>
      </c>
      <c r="D8243" s="6" t="n">
        <v>0.32155</v>
      </c>
      <c r="E8243" s="6">
        <f>C8243*sel_scale</f>
        <v/>
      </c>
      <c r="F8243" s="6">
        <f>IF(AND(B8243&gt;=10,B8243&lt;=14),sel_ev_daily*sel_dayshare/5,IF(OR(B8243&gt;=22,B8243&lt;=5),sel_ev_daily*(1-sel_dayshare)/8,0))</f>
        <v/>
      </c>
    </row>
    <row r="8244">
      <c r="A8244" s="6" t="inlineStr">
        <is>
          <t>2013-06-09</t>
        </is>
      </c>
      <c r="B8244" s="6" t="n">
        <v>10</v>
      </c>
      <c r="C8244" s="6" t="n">
        <v>0.82472</v>
      </c>
      <c r="D8244" s="6" t="n">
        <v>0.43197</v>
      </c>
      <c r="E8244" s="6">
        <f>C8244*sel_scale</f>
        <v/>
      </c>
      <c r="F8244" s="6">
        <f>IF(AND(B8244&gt;=10,B8244&lt;=14),sel_ev_daily*sel_dayshare/5,IF(OR(B8244&gt;=22,B8244&lt;=5),sel_ev_daily*(1-sel_dayshare)/8,0))</f>
        <v/>
      </c>
    </row>
    <row r="8245">
      <c r="A8245" s="6" t="inlineStr">
        <is>
          <t>2013-06-09</t>
        </is>
      </c>
      <c r="B8245" s="6" t="n">
        <v>11</v>
      </c>
      <c r="C8245" s="6" t="n">
        <v>0.74654</v>
      </c>
      <c r="D8245" s="6" t="n">
        <v>0.4654</v>
      </c>
      <c r="E8245" s="6">
        <f>C8245*sel_scale</f>
        <v/>
      </c>
      <c r="F8245" s="6">
        <f>IF(AND(B8245&gt;=10,B8245&lt;=14),sel_ev_daily*sel_dayshare/5,IF(OR(B8245&gt;=22,B8245&lt;=5),sel_ev_daily*(1-sel_dayshare)/8,0))</f>
        <v/>
      </c>
    </row>
    <row r="8246">
      <c r="A8246" s="6" t="inlineStr">
        <is>
          <t>2013-06-09</t>
        </is>
      </c>
      <c r="B8246" s="6" t="n">
        <v>12</v>
      </c>
      <c r="C8246" s="6" t="n">
        <v>0.7025400000000001</v>
      </c>
      <c r="D8246" s="6" t="n">
        <v>0.3613</v>
      </c>
      <c r="E8246" s="6">
        <f>C8246*sel_scale</f>
        <v/>
      </c>
      <c r="F8246" s="6">
        <f>IF(AND(B8246&gt;=10,B8246&lt;=14),sel_ev_daily*sel_dayshare/5,IF(OR(B8246&gt;=22,B8246&lt;=5),sel_ev_daily*(1-sel_dayshare)/8,0))</f>
        <v/>
      </c>
    </row>
    <row r="8247">
      <c r="A8247" s="6" t="inlineStr">
        <is>
          <t>2013-06-09</t>
        </is>
      </c>
      <c r="B8247" s="6" t="n">
        <v>13</v>
      </c>
      <c r="C8247" s="6" t="n">
        <v>0.69925</v>
      </c>
      <c r="D8247" s="6" t="n">
        <v>0.27384</v>
      </c>
      <c r="E8247" s="6">
        <f>C8247*sel_scale</f>
        <v/>
      </c>
      <c r="F8247" s="6">
        <f>IF(AND(B8247&gt;=10,B8247&lt;=14),sel_ev_daily*sel_dayshare/5,IF(OR(B8247&gt;=22,B8247&lt;=5),sel_ev_daily*(1-sel_dayshare)/8,0))</f>
        <v/>
      </c>
    </row>
    <row r="8248">
      <c r="A8248" s="6" t="inlineStr">
        <is>
          <t>2013-06-09</t>
        </is>
      </c>
      <c r="B8248" s="6" t="n">
        <v>14</v>
      </c>
      <c r="C8248" s="6" t="n">
        <v>0.6989</v>
      </c>
      <c r="D8248" s="6" t="n">
        <v>0.21371</v>
      </c>
      <c r="E8248" s="6">
        <f>C8248*sel_scale</f>
        <v/>
      </c>
      <c r="F8248" s="6">
        <f>IF(AND(B8248&gt;=10,B8248&lt;=14),sel_ev_daily*sel_dayshare/5,IF(OR(B8248&gt;=22,B8248&lt;=5),sel_ev_daily*(1-sel_dayshare)/8,0))</f>
        <v/>
      </c>
    </row>
    <row r="8249">
      <c r="A8249" s="6" t="inlineStr">
        <is>
          <t>2013-06-09</t>
        </is>
      </c>
      <c r="B8249" s="6" t="n">
        <v>15</v>
      </c>
      <c r="C8249" s="6" t="n">
        <v>0.65132</v>
      </c>
      <c r="D8249" s="6" t="n">
        <v>0.10414</v>
      </c>
      <c r="E8249" s="6">
        <f>C8249*sel_scale</f>
        <v/>
      </c>
      <c r="F8249" s="6">
        <f>IF(AND(B8249&gt;=10,B8249&lt;=14),sel_ev_daily*sel_dayshare/5,IF(OR(B8249&gt;=22,B8249&lt;=5),sel_ev_daily*(1-sel_dayshare)/8,0))</f>
        <v/>
      </c>
    </row>
    <row r="8250">
      <c r="A8250" s="6" t="inlineStr">
        <is>
          <t>2013-06-09</t>
        </is>
      </c>
      <c r="B8250" s="6" t="n">
        <v>16</v>
      </c>
      <c r="C8250" s="6" t="n">
        <v>0.79554</v>
      </c>
      <c r="D8250" s="6" t="n">
        <v>0.01345</v>
      </c>
      <c r="E8250" s="6">
        <f>C8250*sel_scale</f>
        <v/>
      </c>
      <c r="F8250" s="6">
        <f>IF(AND(B8250&gt;=10,B8250&lt;=14),sel_ev_daily*sel_dayshare/5,IF(OR(B8250&gt;=22,B8250&lt;=5),sel_ev_daily*(1-sel_dayshare)/8,0))</f>
        <v/>
      </c>
    </row>
    <row r="8251">
      <c r="A8251" s="6" t="inlineStr">
        <is>
          <t>2013-06-09</t>
        </is>
      </c>
      <c r="B8251" s="6" t="n">
        <v>17</v>
      </c>
      <c r="C8251" s="6" t="n">
        <v>1.12185</v>
      </c>
      <c r="D8251" s="6" t="n">
        <v>6e-05</v>
      </c>
      <c r="E8251" s="6">
        <f>C8251*sel_scale</f>
        <v/>
      </c>
      <c r="F8251" s="6">
        <f>IF(AND(B8251&gt;=10,B8251&lt;=14),sel_ev_daily*sel_dayshare/5,IF(OR(B8251&gt;=22,B8251&lt;=5),sel_ev_daily*(1-sel_dayshare)/8,0))</f>
        <v/>
      </c>
    </row>
    <row r="8252">
      <c r="A8252" s="6" t="inlineStr">
        <is>
          <t>2013-06-09</t>
        </is>
      </c>
      <c r="B8252" s="6" t="n">
        <v>18</v>
      </c>
      <c r="C8252" s="6" t="n">
        <v>1.08216</v>
      </c>
      <c r="D8252" s="6" t="n">
        <v>8.000000000000001e-05</v>
      </c>
      <c r="E8252" s="6">
        <f>C8252*sel_scale</f>
        <v/>
      </c>
      <c r="F8252" s="6">
        <f>IF(AND(B8252&gt;=10,B8252&lt;=14),sel_ev_daily*sel_dayshare/5,IF(OR(B8252&gt;=22,B8252&lt;=5),sel_ev_daily*(1-sel_dayshare)/8,0))</f>
        <v/>
      </c>
    </row>
    <row r="8253">
      <c r="A8253" s="6" t="inlineStr">
        <is>
          <t>2013-06-09</t>
        </is>
      </c>
      <c r="B8253" s="6" t="n">
        <v>19</v>
      </c>
      <c r="C8253" s="6" t="n">
        <v>1.07171</v>
      </c>
      <c r="D8253" s="6" t="n">
        <v>8.000000000000001e-05</v>
      </c>
      <c r="E8253" s="6">
        <f>C8253*sel_scale</f>
        <v/>
      </c>
      <c r="F8253" s="6">
        <f>IF(AND(B8253&gt;=10,B8253&lt;=14),sel_ev_daily*sel_dayshare/5,IF(OR(B8253&gt;=22,B8253&lt;=5),sel_ev_daily*(1-sel_dayshare)/8,0))</f>
        <v/>
      </c>
    </row>
    <row r="8254">
      <c r="A8254" s="6" t="inlineStr">
        <is>
          <t>2013-06-09</t>
        </is>
      </c>
      <c r="B8254" s="6" t="n">
        <v>20</v>
      </c>
      <c r="C8254" s="6" t="n">
        <v>1.0515</v>
      </c>
      <c r="D8254" s="6" t="n">
        <v>0.0001</v>
      </c>
      <c r="E8254" s="6">
        <f>C8254*sel_scale</f>
        <v/>
      </c>
      <c r="F8254" s="6">
        <f>IF(AND(B8254&gt;=10,B8254&lt;=14),sel_ev_daily*sel_dayshare/5,IF(OR(B8254&gt;=22,B8254&lt;=5),sel_ev_daily*(1-sel_dayshare)/8,0))</f>
        <v/>
      </c>
    </row>
    <row r="8255">
      <c r="A8255" s="6" t="inlineStr">
        <is>
          <t>2013-06-09</t>
        </is>
      </c>
      <c r="B8255" s="6" t="n">
        <v>21</v>
      </c>
      <c r="C8255" s="6" t="n">
        <v>1.04757</v>
      </c>
      <c r="D8255" s="6" t="n">
        <v>5e-05</v>
      </c>
      <c r="E8255" s="6">
        <f>C8255*sel_scale</f>
        <v/>
      </c>
      <c r="F8255" s="6">
        <f>IF(AND(B8255&gt;=10,B8255&lt;=14),sel_ev_daily*sel_dayshare/5,IF(OR(B8255&gt;=22,B8255&lt;=5),sel_ev_daily*(1-sel_dayshare)/8,0))</f>
        <v/>
      </c>
    </row>
    <row r="8256">
      <c r="A8256" s="6" t="inlineStr">
        <is>
          <t>2013-06-09</t>
        </is>
      </c>
      <c r="B8256" s="6" t="n">
        <v>22</v>
      </c>
      <c r="C8256" s="6" t="n">
        <v>1.01859</v>
      </c>
      <c r="D8256" s="6" t="n">
        <v>6.999999999999999e-05</v>
      </c>
      <c r="E8256" s="6">
        <f>C8256*sel_scale</f>
        <v/>
      </c>
      <c r="F8256" s="6">
        <f>IF(AND(B8256&gt;=10,B8256&lt;=14),sel_ev_daily*sel_dayshare/5,IF(OR(B8256&gt;=22,B8256&lt;=5),sel_ev_daily*(1-sel_dayshare)/8,0))</f>
        <v/>
      </c>
    </row>
    <row r="8257">
      <c r="A8257" s="6" t="inlineStr">
        <is>
          <t>2013-06-09</t>
        </is>
      </c>
      <c r="B8257" s="6" t="n">
        <v>23</v>
      </c>
      <c r="C8257" s="6" t="n">
        <v>1.08013</v>
      </c>
      <c r="D8257" s="6" t="n">
        <v>0.0001</v>
      </c>
      <c r="E8257" s="6">
        <f>C8257*sel_scale</f>
        <v/>
      </c>
      <c r="F8257" s="6">
        <f>IF(AND(B8257&gt;=10,B8257&lt;=14),sel_ev_daily*sel_dayshare/5,IF(OR(B8257&gt;=22,B8257&lt;=5),sel_ev_daily*(1-sel_dayshare)/8,0))</f>
        <v/>
      </c>
    </row>
    <row r="8258">
      <c r="A8258" s="6" t="inlineStr">
        <is>
          <t>2013-06-10</t>
        </is>
      </c>
      <c r="B8258" s="6" t="n">
        <v>0</v>
      </c>
      <c r="C8258" s="6" t="n">
        <v>1.06905</v>
      </c>
      <c r="D8258" s="6" t="n">
        <v>0.00013</v>
      </c>
      <c r="E8258" s="6">
        <f>C8258*sel_scale</f>
        <v/>
      </c>
      <c r="F8258" s="6">
        <f>IF(AND(B8258&gt;=10,B8258&lt;=14),sel_ev_daily*sel_dayshare/5,IF(OR(B8258&gt;=22,B8258&lt;=5),sel_ev_daily*(1-sel_dayshare)/8,0))</f>
        <v/>
      </c>
    </row>
    <row r="8259">
      <c r="A8259" s="6" t="inlineStr">
        <is>
          <t>2013-06-10</t>
        </is>
      </c>
      <c r="B8259" s="6" t="n">
        <v>1</v>
      </c>
      <c r="C8259" s="6" t="n">
        <v>0.83465</v>
      </c>
      <c r="D8259" s="6" t="n">
        <v>6.999999999999999e-05</v>
      </c>
      <c r="E8259" s="6">
        <f>C8259*sel_scale</f>
        <v/>
      </c>
      <c r="F8259" s="6">
        <f>IF(AND(B8259&gt;=10,B8259&lt;=14),sel_ev_daily*sel_dayshare/5,IF(OR(B8259&gt;=22,B8259&lt;=5),sel_ev_daily*(1-sel_dayshare)/8,0))</f>
        <v/>
      </c>
    </row>
    <row r="8260">
      <c r="A8260" s="6" t="inlineStr">
        <is>
          <t>2013-06-10</t>
        </is>
      </c>
      <c r="B8260" s="6" t="n">
        <v>2</v>
      </c>
      <c r="C8260" s="6" t="n">
        <v>0.59415</v>
      </c>
      <c r="D8260" s="6" t="n">
        <v>0.00015</v>
      </c>
      <c r="E8260" s="6">
        <f>C8260*sel_scale</f>
        <v/>
      </c>
      <c r="F8260" s="6">
        <f>IF(AND(B8260&gt;=10,B8260&lt;=14),sel_ev_daily*sel_dayshare/5,IF(OR(B8260&gt;=22,B8260&lt;=5),sel_ev_daily*(1-sel_dayshare)/8,0))</f>
        <v/>
      </c>
    </row>
    <row r="8261">
      <c r="A8261" s="6" t="inlineStr">
        <is>
          <t>2013-06-10</t>
        </is>
      </c>
      <c r="B8261" s="6" t="n">
        <v>3</v>
      </c>
      <c r="C8261" s="6" t="n">
        <v>0.48695</v>
      </c>
      <c r="D8261" s="6" t="n">
        <v>0.00011</v>
      </c>
      <c r="E8261" s="6">
        <f>C8261*sel_scale</f>
        <v/>
      </c>
      <c r="F8261" s="6">
        <f>IF(AND(B8261&gt;=10,B8261&lt;=14),sel_ev_daily*sel_dayshare/5,IF(OR(B8261&gt;=22,B8261&lt;=5),sel_ev_daily*(1-sel_dayshare)/8,0))</f>
        <v/>
      </c>
    </row>
    <row r="8262">
      <c r="A8262" s="6" t="inlineStr">
        <is>
          <t>2013-06-10</t>
        </is>
      </c>
      <c r="B8262" s="6" t="n">
        <v>4</v>
      </c>
      <c r="C8262" s="6" t="n">
        <v>0.45512</v>
      </c>
      <c r="D8262" s="6" t="n">
        <v>6.999999999999999e-05</v>
      </c>
      <c r="E8262" s="6">
        <f>C8262*sel_scale</f>
        <v/>
      </c>
      <c r="F8262" s="6">
        <f>IF(AND(B8262&gt;=10,B8262&lt;=14),sel_ev_daily*sel_dayshare/5,IF(OR(B8262&gt;=22,B8262&lt;=5),sel_ev_daily*(1-sel_dayshare)/8,0))</f>
        <v/>
      </c>
    </row>
    <row r="8263">
      <c r="A8263" s="6" t="inlineStr">
        <is>
          <t>2013-06-10</t>
        </is>
      </c>
      <c r="B8263" s="6" t="n">
        <v>5</v>
      </c>
      <c r="C8263" s="6" t="n">
        <v>0.50587</v>
      </c>
      <c r="D8263" s="6" t="n">
        <v>6.999999999999999e-05</v>
      </c>
      <c r="E8263" s="6">
        <f>C8263*sel_scale</f>
        <v/>
      </c>
      <c r="F8263" s="6">
        <f>IF(AND(B8263&gt;=10,B8263&lt;=14),sel_ev_daily*sel_dayshare/5,IF(OR(B8263&gt;=22,B8263&lt;=5),sel_ev_daily*(1-sel_dayshare)/8,0))</f>
        <v/>
      </c>
    </row>
    <row r="8264">
      <c r="A8264" s="6" t="inlineStr">
        <is>
          <t>2013-06-10</t>
        </is>
      </c>
      <c r="B8264" s="6" t="n">
        <v>6</v>
      </c>
      <c r="C8264" s="6" t="n">
        <v>0.56714</v>
      </c>
      <c r="D8264" s="6" t="n">
        <v>6.999999999999999e-05</v>
      </c>
      <c r="E8264" s="6">
        <f>C8264*sel_scale</f>
        <v/>
      </c>
      <c r="F8264" s="6">
        <f>IF(AND(B8264&gt;=10,B8264&lt;=14),sel_ev_daily*sel_dayshare/5,IF(OR(B8264&gt;=22,B8264&lt;=5),sel_ev_daily*(1-sel_dayshare)/8,0))</f>
        <v/>
      </c>
    </row>
    <row r="8265">
      <c r="A8265" s="6" t="inlineStr">
        <is>
          <t>2013-06-10</t>
        </is>
      </c>
      <c r="B8265" s="6" t="n">
        <v>7</v>
      </c>
      <c r="C8265" s="6" t="n">
        <v>0.70518</v>
      </c>
      <c r="D8265" s="6" t="n">
        <v>0.03366</v>
      </c>
      <c r="E8265" s="6">
        <f>C8265*sel_scale</f>
        <v/>
      </c>
      <c r="F8265" s="6">
        <f>IF(AND(B8265&gt;=10,B8265&lt;=14),sel_ev_daily*sel_dayshare/5,IF(OR(B8265&gt;=22,B8265&lt;=5),sel_ev_daily*(1-sel_dayshare)/8,0))</f>
        <v/>
      </c>
    </row>
    <row r="8266">
      <c r="A8266" s="6" t="inlineStr">
        <is>
          <t>2013-06-10</t>
        </is>
      </c>
      <c r="B8266" s="6" t="n">
        <v>8</v>
      </c>
      <c r="C8266" s="6" t="n">
        <v>0.80177</v>
      </c>
      <c r="D8266" s="6" t="n">
        <v>0.1589</v>
      </c>
      <c r="E8266" s="6">
        <f>C8266*sel_scale</f>
        <v/>
      </c>
      <c r="F8266" s="6">
        <f>IF(AND(B8266&gt;=10,B8266&lt;=14),sel_ev_daily*sel_dayshare/5,IF(OR(B8266&gt;=22,B8266&lt;=5),sel_ev_daily*(1-sel_dayshare)/8,0))</f>
        <v/>
      </c>
    </row>
    <row r="8267">
      <c r="A8267" s="6" t="inlineStr">
        <is>
          <t>2013-06-10</t>
        </is>
      </c>
      <c r="B8267" s="6" t="n">
        <v>9</v>
      </c>
      <c r="C8267" s="6" t="n">
        <v>0.83124</v>
      </c>
      <c r="D8267" s="6" t="n">
        <v>0.32743</v>
      </c>
      <c r="E8267" s="6">
        <f>C8267*sel_scale</f>
        <v/>
      </c>
      <c r="F8267" s="6">
        <f>IF(AND(B8267&gt;=10,B8267&lt;=14),sel_ev_daily*sel_dayshare/5,IF(OR(B8267&gt;=22,B8267&lt;=5),sel_ev_daily*(1-sel_dayshare)/8,0))</f>
        <v/>
      </c>
    </row>
    <row r="8268">
      <c r="A8268" s="6" t="inlineStr">
        <is>
          <t>2013-06-10</t>
        </is>
      </c>
      <c r="B8268" s="6" t="n">
        <v>10</v>
      </c>
      <c r="C8268" s="6" t="n">
        <v>0.88346</v>
      </c>
      <c r="D8268" s="6" t="n">
        <v>0.33795</v>
      </c>
      <c r="E8268" s="6">
        <f>C8268*sel_scale</f>
        <v/>
      </c>
      <c r="F8268" s="6">
        <f>IF(AND(B8268&gt;=10,B8268&lt;=14),sel_ev_daily*sel_dayshare/5,IF(OR(B8268&gt;=22,B8268&lt;=5),sel_ev_daily*(1-sel_dayshare)/8,0))</f>
        <v/>
      </c>
    </row>
    <row r="8269">
      <c r="A8269" s="6" t="inlineStr">
        <is>
          <t>2013-06-10</t>
        </is>
      </c>
      <c r="B8269" s="6" t="n">
        <v>11</v>
      </c>
      <c r="C8269" s="6" t="n">
        <v>0.83541</v>
      </c>
      <c r="D8269" s="6" t="n">
        <v>0.39555</v>
      </c>
      <c r="E8269" s="6">
        <f>C8269*sel_scale</f>
        <v/>
      </c>
      <c r="F8269" s="6">
        <f>IF(AND(B8269&gt;=10,B8269&lt;=14),sel_ev_daily*sel_dayshare/5,IF(OR(B8269&gt;=22,B8269&lt;=5),sel_ev_daily*(1-sel_dayshare)/8,0))</f>
        <v/>
      </c>
    </row>
    <row r="8270">
      <c r="A8270" s="6" t="inlineStr">
        <is>
          <t>2013-06-10</t>
        </is>
      </c>
      <c r="B8270" s="6" t="n">
        <v>12</v>
      </c>
      <c r="C8270" s="6" t="n">
        <v>0.76317</v>
      </c>
      <c r="D8270" s="6" t="n">
        <v>0.36267</v>
      </c>
      <c r="E8270" s="6">
        <f>C8270*sel_scale</f>
        <v/>
      </c>
      <c r="F8270" s="6">
        <f>IF(AND(B8270&gt;=10,B8270&lt;=14),sel_ev_daily*sel_dayshare/5,IF(OR(B8270&gt;=22,B8270&lt;=5),sel_ev_daily*(1-sel_dayshare)/8,0))</f>
        <v/>
      </c>
    </row>
    <row r="8271">
      <c r="A8271" s="6" t="inlineStr">
        <is>
          <t>2013-06-10</t>
        </is>
      </c>
      <c r="B8271" s="6" t="n">
        <v>13</v>
      </c>
      <c r="C8271" s="6" t="n">
        <v>0.68506</v>
      </c>
      <c r="D8271" s="6" t="n">
        <v>0.20145</v>
      </c>
      <c r="E8271" s="6">
        <f>C8271*sel_scale</f>
        <v/>
      </c>
      <c r="F8271" s="6">
        <f>IF(AND(B8271&gt;=10,B8271&lt;=14),sel_ev_daily*sel_dayshare/5,IF(OR(B8271&gt;=22,B8271&lt;=5),sel_ev_daily*(1-sel_dayshare)/8,0))</f>
        <v/>
      </c>
    </row>
    <row r="8272">
      <c r="A8272" s="6" t="inlineStr">
        <is>
          <t>2013-06-10</t>
        </is>
      </c>
      <c r="B8272" s="6" t="n">
        <v>14</v>
      </c>
      <c r="C8272" s="6" t="n">
        <v>0.7842</v>
      </c>
      <c r="D8272" s="6" t="n">
        <v>0.05189</v>
      </c>
      <c r="E8272" s="6">
        <f>C8272*sel_scale</f>
        <v/>
      </c>
      <c r="F8272" s="6">
        <f>IF(AND(B8272&gt;=10,B8272&lt;=14),sel_ev_daily*sel_dayshare/5,IF(OR(B8272&gt;=22,B8272&lt;=5),sel_ev_daily*(1-sel_dayshare)/8,0))</f>
        <v/>
      </c>
    </row>
    <row r="8273">
      <c r="A8273" s="6" t="inlineStr">
        <is>
          <t>2013-06-10</t>
        </is>
      </c>
      <c r="B8273" s="6" t="n">
        <v>15</v>
      </c>
      <c r="C8273" s="6" t="n">
        <v>0.86836</v>
      </c>
      <c r="D8273" s="6" t="n">
        <v>0.01493</v>
      </c>
      <c r="E8273" s="6">
        <f>C8273*sel_scale</f>
        <v/>
      </c>
      <c r="F8273" s="6">
        <f>IF(AND(B8273&gt;=10,B8273&lt;=14),sel_ev_daily*sel_dayshare/5,IF(OR(B8273&gt;=22,B8273&lt;=5),sel_ev_daily*(1-sel_dayshare)/8,0))</f>
        <v/>
      </c>
    </row>
    <row r="8274">
      <c r="A8274" s="6" t="inlineStr">
        <is>
          <t>2013-06-10</t>
        </is>
      </c>
      <c r="B8274" s="6" t="n">
        <v>16</v>
      </c>
      <c r="C8274" s="6" t="n">
        <v>1.01499</v>
      </c>
      <c r="D8274" s="6" t="n">
        <v>0.00338</v>
      </c>
      <c r="E8274" s="6">
        <f>C8274*sel_scale</f>
        <v/>
      </c>
      <c r="F8274" s="6">
        <f>IF(AND(B8274&gt;=10,B8274&lt;=14),sel_ev_daily*sel_dayshare/5,IF(OR(B8274&gt;=22,B8274&lt;=5),sel_ev_daily*(1-sel_dayshare)/8,0))</f>
        <v/>
      </c>
    </row>
    <row r="8275">
      <c r="A8275" s="6" t="inlineStr">
        <is>
          <t>2013-06-10</t>
        </is>
      </c>
      <c r="B8275" s="6" t="n">
        <v>17</v>
      </c>
      <c r="C8275" s="6" t="n">
        <v>1.40139</v>
      </c>
      <c r="D8275" s="6" t="n">
        <v>6e-05</v>
      </c>
      <c r="E8275" s="6">
        <f>C8275*sel_scale</f>
        <v/>
      </c>
      <c r="F8275" s="6">
        <f>IF(AND(B8275&gt;=10,B8275&lt;=14),sel_ev_daily*sel_dayshare/5,IF(OR(B8275&gt;=22,B8275&lt;=5),sel_ev_daily*(1-sel_dayshare)/8,0))</f>
        <v/>
      </c>
    </row>
    <row r="8276">
      <c r="A8276" s="6" t="inlineStr">
        <is>
          <t>2013-06-10</t>
        </is>
      </c>
      <c r="B8276" s="6" t="n">
        <v>18</v>
      </c>
      <c r="C8276" s="6" t="n">
        <v>1.35096</v>
      </c>
      <c r="D8276" s="6" t="n">
        <v>0.00011</v>
      </c>
      <c r="E8276" s="6">
        <f>C8276*sel_scale</f>
        <v/>
      </c>
      <c r="F8276" s="6">
        <f>IF(AND(B8276&gt;=10,B8276&lt;=14),sel_ev_daily*sel_dayshare/5,IF(OR(B8276&gt;=22,B8276&lt;=5),sel_ev_daily*(1-sel_dayshare)/8,0))</f>
        <v/>
      </c>
    </row>
    <row r="8277">
      <c r="A8277" s="6" t="inlineStr">
        <is>
          <t>2013-06-10</t>
        </is>
      </c>
      <c r="B8277" s="6" t="n">
        <v>19</v>
      </c>
      <c r="C8277" s="6" t="n">
        <v>1.23893</v>
      </c>
      <c r="D8277" s="6" t="n">
        <v>9.000000000000001e-05</v>
      </c>
      <c r="E8277" s="6">
        <f>C8277*sel_scale</f>
        <v/>
      </c>
      <c r="F8277" s="6">
        <f>IF(AND(B8277&gt;=10,B8277&lt;=14),sel_ev_daily*sel_dayshare/5,IF(OR(B8277&gt;=22,B8277&lt;=5),sel_ev_daily*(1-sel_dayshare)/8,0))</f>
        <v/>
      </c>
    </row>
    <row r="8278">
      <c r="A8278" s="6" t="inlineStr">
        <is>
          <t>2013-06-10</t>
        </is>
      </c>
      <c r="B8278" s="6" t="n">
        <v>20</v>
      </c>
      <c r="C8278" s="6" t="n">
        <v>1.15326</v>
      </c>
      <c r="D8278" s="6" t="n">
        <v>4e-05</v>
      </c>
      <c r="E8278" s="6">
        <f>C8278*sel_scale</f>
        <v/>
      </c>
      <c r="F8278" s="6">
        <f>IF(AND(B8278&gt;=10,B8278&lt;=14),sel_ev_daily*sel_dayshare/5,IF(OR(B8278&gt;=22,B8278&lt;=5),sel_ev_daily*(1-sel_dayshare)/8,0))</f>
        <v/>
      </c>
    </row>
    <row r="8279">
      <c r="A8279" s="6" t="inlineStr">
        <is>
          <t>2013-06-10</t>
        </is>
      </c>
      <c r="B8279" s="6" t="n">
        <v>21</v>
      </c>
      <c r="C8279" s="6" t="n">
        <v>1.06661</v>
      </c>
      <c r="D8279" s="6" t="n">
        <v>6e-05</v>
      </c>
      <c r="E8279" s="6">
        <f>C8279*sel_scale</f>
        <v/>
      </c>
      <c r="F8279" s="6">
        <f>IF(AND(B8279&gt;=10,B8279&lt;=14),sel_ev_daily*sel_dayshare/5,IF(OR(B8279&gt;=22,B8279&lt;=5),sel_ev_daily*(1-sel_dayshare)/8,0))</f>
        <v/>
      </c>
    </row>
    <row r="8280">
      <c r="A8280" s="6" t="inlineStr">
        <is>
          <t>2013-06-10</t>
        </is>
      </c>
      <c r="B8280" s="6" t="n">
        <v>22</v>
      </c>
      <c r="C8280" s="6" t="n">
        <v>0.98407</v>
      </c>
      <c r="D8280" s="6" t="n">
        <v>6.999999999999999e-05</v>
      </c>
      <c r="E8280" s="6">
        <f>C8280*sel_scale</f>
        <v/>
      </c>
      <c r="F8280" s="6">
        <f>IF(AND(B8280&gt;=10,B8280&lt;=14),sel_ev_daily*sel_dayshare/5,IF(OR(B8280&gt;=22,B8280&lt;=5),sel_ev_daily*(1-sel_dayshare)/8,0))</f>
        <v/>
      </c>
    </row>
    <row r="8281">
      <c r="A8281" s="6" t="inlineStr">
        <is>
          <t>2013-06-10</t>
        </is>
      </c>
      <c r="B8281" s="6" t="n">
        <v>23</v>
      </c>
      <c r="C8281" s="6" t="n">
        <v>1.06885</v>
      </c>
      <c r="D8281" s="6" t="n">
        <v>0.00013</v>
      </c>
      <c r="E8281" s="6">
        <f>C8281*sel_scale</f>
        <v/>
      </c>
      <c r="F8281" s="6">
        <f>IF(AND(B8281&gt;=10,B8281&lt;=14),sel_ev_daily*sel_dayshare/5,IF(OR(B8281&gt;=22,B8281&lt;=5),sel_ev_daily*(1-sel_dayshare)/8,0))</f>
        <v/>
      </c>
    </row>
    <row r="8282">
      <c r="A8282" s="6" t="inlineStr">
        <is>
          <t>2013-06-11</t>
        </is>
      </c>
      <c r="B8282" s="6" t="n">
        <v>0</v>
      </c>
      <c r="C8282" s="6" t="n">
        <v>1.12687</v>
      </c>
      <c r="D8282" s="6" t="n">
        <v>6e-05</v>
      </c>
      <c r="E8282" s="6">
        <f>C8282*sel_scale</f>
        <v/>
      </c>
      <c r="F8282" s="6">
        <f>IF(AND(B8282&gt;=10,B8282&lt;=14),sel_ev_daily*sel_dayshare/5,IF(OR(B8282&gt;=22,B8282&lt;=5),sel_ev_daily*(1-sel_dayshare)/8,0))</f>
        <v/>
      </c>
    </row>
    <row r="8283">
      <c r="A8283" s="6" t="inlineStr">
        <is>
          <t>2013-06-11</t>
        </is>
      </c>
      <c r="B8283" s="6" t="n">
        <v>1</v>
      </c>
      <c r="C8283" s="6" t="n">
        <v>0.84043</v>
      </c>
      <c r="D8283" s="6" t="n">
        <v>0.0001</v>
      </c>
      <c r="E8283" s="6">
        <f>C8283*sel_scale</f>
        <v/>
      </c>
      <c r="F8283" s="6">
        <f>IF(AND(B8283&gt;=10,B8283&lt;=14),sel_ev_daily*sel_dayshare/5,IF(OR(B8283&gt;=22,B8283&lt;=5),sel_ev_daily*(1-sel_dayshare)/8,0))</f>
        <v/>
      </c>
    </row>
    <row r="8284">
      <c r="A8284" s="6" t="inlineStr">
        <is>
          <t>2013-06-11</t>
        </is>
      </c>
      <c r="B8284" s="6" t="n">
        <v>2</v>
      </c>
      <c r="C8284" s="6" t="n">
        <v>0.56856</v>
      </c>
      <c r="D8284" s="6" t="n">
        <v>8.000000000000001e-05</v>
      </c>
      <c r="E8284" s="6">
        <f>C8284*sel_scale</f>
        <v/>
      </c>
      <c r="F8284" s="6">
        <f>IF(AND(B8284&gt;=10,B8284&lt;=14),sel_ev_daily*sel_dayshare/5,IF(OR(B8284&gt;=22,B8284&lt;=5),sel_ev_daily*(1-sel_dayshare)/8,0))</f>
        <v/>
      </c>
    </row>
    <row r="8285">
      <c r="A8285" s="6" t="inlineStr">
        <is>
          <t>2013-06-11</t>
        </is>
      </c>
      <c r="B8285" s="6" t="n">
        <v>3</v>
      </c>
      <c r="C8285" s="6" t="n">
        <v>0.46857</v>
      </c>
      <c r="D8285" s="6" t="n">
        <v>5e-05</v>
      </c>
      <c r="E8285" s="6">
        <f>C8285*sel_scale</f>
        <v/>
      </c>
      <c r="F8285" s="6">
        <f>IF(AND(B8285&gt;=10,B8285&lt;=14),sel_ev_daily*sel_dayshare/5,IF(OR(B8285&gt;=22,B8285&lt;=5),sel_ev_daily*(1-sel_dayshare)/8,0))</f>
        <v/>
      </c>
    </row>
    <row r="8286">
      <c r="A8286" s="6" t="inlineStr">
        <is>
          <t>2013-06-11</t>
        </is>
      </c>
      <c r="B8286" s="6" t="n">
        <v>4</v>
      </c>
      <c r="C8286" s="6" t="n">
        <v>0.47369</v>
      </c>
      <c r="D8286" s="6" t="n">
        <v>1e-05</v>
      </c>
      <c r="E8286" s="6">
        <f>C8286*sel_scale</f>
        <v/>
      </c>
      <c r="F8286" s="6">
        <f>IF(AND(B8286&gt;=10,B8286&lt;=14),sel_ev_daily*sel_dayshare/5,IF(OR(B8286&gt;=22,B8286&lt;=5),sel_ev_daily*(1-sel_dayshare)/8,0))</f>
        <v/>
      </c>
    </row>
    <row r="8287">
      <c r="A8287" s="6" t="inlineStr">
        <is>
          <t>2013-06-11</t>
        </is>
      </c>
      <c r="B8287" s="6" t="n">
        <v>5</v>
      </c>
      <c r="C8287" s="6" t="n">
        <v>0.50279</v>
      </c>
      <c r="D8287" s="6" t="n">
        <v>0.00015</v>
      </c>
      <c r="E8287" s="6">
        <f>C8287*sel_scale</f>
        <v/>
      </c>
      <c r="F8287" s="6">
        <f>IF(AND(B8287&gt;=10,B8287&lt;=14),sel_ev_daily*sel_dayshare/5,IF(OR(B8287&gt;=22,B8287&lt;=5),sel_ev_daily*(1-sel_dayshare)/8,0))</f>
        <v/>
      </c>
    </row>
    <row r="8288">
      <c r="A8288" s="6" t="inlineStr">
        <is>
          <t>2013-06-11</t>
        </is>
      </c>
      <c r="B8288" s="6" t="n">
        <v>6</v>
      </c>
      <c r="C8288" s="6" t="n">
        <v>0.7799</v>
      </c>
      <c r="D8288" s="6" t="n">
        <v>6.999999999999999e-05</v>
      </c>
      <c r="E8288" s="6">
        <f>C8288*sel_scale</f>
        <v/>
      </c>
      <c r="F8288" s="6">
        <f>IF(AND(B8288&gt;=10,B8288&lt;=14),sel_ev_daily*sel_dayshare/5,IF(OR(B8288&gt;=22,B8288&lt;=5),sel_ev_daily*(1-sel_dayshare)/8,0))</f>
        <v/>
      </c>
    </row>
    <row r="8289">
      <c r="A8289" s="6" t="inlineStr">
        <is>
          <t>2013-06-11</t>
        </is>
      </c>
      <c r="B8289" s="6" t="n">
        <v>7</v>
      </c>
      <c r="C8289" s="6" t="n">
        <v>0.94668</v>
      </c>
      <c r="D8289" s="6" t="n">
        <v>0.03266</v>
      </c>
      <c r="E8289" s="6">
        <f>C8289*sel_scale</f>
        <v/>
      </c>
      <c r="F8289" s="6">
        <f>IF(AND(B8289&gt;=10,B8289&lt;=14),sel_ev_daily*sel_dayshare/5,IF(OR(B8289&gt;=22,B8289&lt;=5),sel_ev_daily*(1-sel_dayshare)/8,0))</f>
        <v/>
      </c>
    </row>
    <row r="8290">
      <c r="A8290" s="6" t="inlineStr">
        <is>
          <t>2013-06-11</t>
        </is>
      </c>
      <c r="B8290" s="6" t="n">
        <v>8</v>
      </c>
      <c r="C8290" s="6" t="n">
        <v>0.71074</v>
      </c>
      <c r="D8290" s="6" t="n">
        <v>0.17266</v>
      </c>
      <c r="E8290" s="6">
        <f>C8290*sel_scale</f>
        <v/>
      </c>
      <c r="F8290" s="6">
        <f>IF(AND(B8290&gt;=10,B8290&lt;=14),sel_ev_daily*sel_dayshare/5,IF(OR(B8290&gt;=22,B8290&lt;=5),sel_ev_daily*(1-sel_dayshare)/8,0))</f>
        <v/>
      </c>
    </row>
    <row r="8291">
      <c r="A8291" s="6" t="inlineStr">
        <is>
          <t>2013-06-11</t>
        </is>
      </c>
      <c r="B8291" s="6" t="n">
        <v>9</v>
      </c>
      <c r="C8291" s="6" t="n">
        <v>0.62065</v>
      </c>
      <c r="D8291" s="6" t="n">
        <v>0.33771</v>
      </c>
      <c r="E8291" s="6">
        <f>C8291*sel_scale</f>
        <v/>
      </c>
      <c r="F8291" s="6">
        <f>IF(AND(B8291&gt;=10,B8291&lt;=14),sel_ev_daily*sel_dayshare/5,IF(OR(B8291&gt;=22,B8291&lt;=5),sel_ev_daily*(1-sel_dayshare)/8,0))</f>
        <v/>
      </c>
    </row>
    <row r="8292">
      <c r="A8292" s="6" t="inlineStr">
        <is>
          <t>2013-06-11</t>
        </is>
      </c>
      <c r="B8292" s="6" t="n">
        <v>10</v>
      </c>
      <c r="C8292" s="6" t="n">
        <v>0.60693</v>
      </c>
      <c r="D8292" s="6" t="n">
        <v>0.4562</v>
      </c>
      <c r="E8292" s="6">
        <f>C8292*sel_scale</f>
        <v/>
      </c>
      <c r="F8292" s="6">
        <f>IF(AND(B8292&gt;=10,B8292&lt;=14),sel_ev_daily*sel_dayshare/5,IF(OR(B8292&gt;=22,B8292&lt;=5),sel_ev_daily*(1-sel_dayshare)/8,0))</f>
        <v/>
      </c>
    </row>
    <row r="8293">
      <c r="A8293" s="6" t="inlineStr">
        <is>
          <t>2013-06-11</t>
        </is>
      </c>
      <c r="B8293" s="6" t="n">
        <v>11</v>
      </c>
      <c r="C8293" s="6" t="n">
        <v>0.5503400000000001</v>
      </c>
      <c r="D8293" s="6" t="n">
        <v>0.5079399999999999</v>
      </c>
      <c r="E8293" s="6">
        <f>C8293*sel_scale</f>
        <v/>
      </c>
      <c r="F8293" s="6">
        <f>IF(AND(B8293&gt;=10,B8293&lt;=14),sel_ev_daily*sel_dayshare/5,IF(OR(B8293&gt;=22,B8293&lt;=5),sel_ev_daily*(1-sel_dayshare)/8,0))</f>
        <v/>
      </c>
    </row>
    <row r="8294">
      <c r="A8294" s="6" t="inlineStr">
        <is>
          <t>2013-06-11</t>
        </is>
      </c>
      <c r="B8294" s="6" t="n">
        <v>12</v>
      </c>
      <c r="C8294" s="6" t="n">
        <v>0.51227</v>
      </c>
      <c r="D8294" s="6" t="n">
        <v>0.49698</v>
      </c>
      <c r="E8294" s="6">
        <f>C8294*sel_scale</f>
        <v/>
      </c>
      <c r="F8294" s="6">
        <f>IF(AND(B8294&gt;=10,B8294&lt;=14),sel_ev_daily*sel_dayshare/5,IF(OR(B8294&gt;=22,B8294&lt;=5),sel_ev_daily*(1-sel_dayshare)/8,0))</f>
        <v/>
      </c>
    </row>
    <row r="8295">
      <c r="A8295" s="6" t="inlineStr">
        <is>
          <t>2013-06-11</t>
        </is>
      </c>
      <c r="B8295" s="6" t="n">
        <v>13</v>
      </c>
      <c r="C8295" s="6" t="n">
        <v>0.48228</v>
      </c>
      <c r="D8295" s="6" t="n">
        <v>0.38958</v>
      </c>
      <c r="E8295" s="6">
        <f>C8295*sel_scale</f>
        <v/>
      </c>
      <c r="F8295" s="6">
        <f>IF(AND(B8295&gt;=10,B8295&lt;=14),sel_ev_daily*sel_dayshare/5,IF(OR(B8295&gt;=22,B8295&lt;=5),sel_ev_daily*(1-sel_dayshare)/8,0))</f>
        <v/>
      </c>
    </row>
    <row r="8296">
      <c r="A8296" s="6" t="inlineStr">
        <is>
          <t>2013-06-11</t>
        </is>
      </c>
      <c r="B8296" s="6" t="n">
        <v>14</v>
      </c>
      <c r="C8296" s="6" t="n">
        <v>0.48732</v>
      </c>
      <c r="D8296" s="6" t="n">
        <v>0.27304</v>
      </c>
      <c r="E8296" s="6">
        <f>C8296*sel_scale</f>
        <v/>
      </c>
      <c r="F8296" s="6">
        <f>IF(AND(B8296&gt;=10,B8296&lt;=14),sel_ev_daily*sel_dayshare/5,IF(OR(B8296&gt;=22,B8296&lt;=5),sel_ev_daily*(1-sel_dayshare)/8,0))</f>
        <v/>
      </c>
    </row>
    <row r="8297">
      <c r="A8297" s="6" t="inlineStr">
        <is>
          <t>2013-06-11</t>
        </is>
      </c>
      <c r="B8297" s="6" t="n">
        <v>15</v>
      </c>
      <c r="C8297" s="6" t="n">
        <v>0.53771</v>
      </c>
      <c r="D8297" s="6" t="n">
        <v>0.12516</v>
      </c>
      <c r="E8297" s="6">
        <f>C8297*sel_scale</f>
        <v/>
      </c>
      <c r="F8297" s="6">
        <f>IF(AND(B8297&gt;=10,B8297&lt;=14),sel_ev_daily*sel_dayshare/5,IF(OR(B8297&gt;=22,B8297&lt;=5),sel_ev_daily*(1-sel_dayshare)/8,0))</f>
        <v/>
      </c>
    </row>
    <row r="8298">
      <c r="A8298" s="6" t="inlineStr">
        <is>
          <t>2013-06-11</t>
        </is>
      </c>
      <c r="B8298" s="6" t="n">
        <v>16</v>
      </c>
      <c r="C8298" s="6" t="n">
        <v>0.72607</v>
      </c>
      <c r="D8298" s="6" t="n">
        <v>0.02099</v>
      </c>
      <c r="E8298" s="6">
        <f>C8298*sel_scale</f>
        <v/>
      </c>
      <c r="F8298" s="6">
        <f>IF(AND(B8298&gt;=10,B8298&lt;=14),sel_ev_daily*sel_dayshare/5,IF(OR(B8298&gt;=22,B8298&lt;=5),sel_ev_daily*(1-sel_dayshare)/8,0))</f>
        <v/>
      </c>
    </row>
    <row r="8299">
      <c r="A8299" s="6" t="inlineStr">
        <is>
          <t>2013-06-11</t>
        </is>
      </c>
      <c r="B8299" s="6" t="n">
        <v>17</v>
      </c>
      <c r="C8299" s="6" t="n">
        <v>1.02734</v>
      </c>
      <c r="D8299" s="6" t="n">
        <v>6.999999999999999e-05</v>
      </c>
      <c r="E8299" s="6">
        <f>C8299*sel_scale</f>
        <v/>
      </c>
      <c r="F8299" s="6">
        <f>IF(AND(B8299&gt;=10,B8299&lt;=14),sel_ev_daily*sel_dayshare/5,IF(OR(B8299&gt;=22,B8299&lt;=5),sel_ev_daily*(1-sel_dayshare)/8,0))</f>
        <v/>
      </c>
    </row>
    <row r="8300">
      <c r="A8300" s="6" t="inlineStr">
        <is>
          <t>2013-06-11</t>
        </is>
      </c>
      <c r="B8300" s="6" t="n">
        <v>18</v>
      </c>
      <c r="C8300" s="6" t="n">
        <v>1.22646</v>
      </c>
      <c r="D8300" s="6" t="n">
        <v>0.00012</v>
      </c>
      <c r="E8300" s="6">
        <f>C8300*sel_scale</f>
        <v/>
      </c>
      <c r="F8300" s="6">
        <f>IF(AND(B8300&gt;=10,B8300&lt;=14),sel_ev_daily*sel_dayshare/5,IF(OR(B8300&gt;=22,B8300&lt;=5),sel_ev_daily*(1-sel_dayshare)/8,0))</f>
        <v/>
      </c>
    </row>
    <row r="8301">
      <c r="A8301" s="6" t="inlineStr">
        <is>
          <t>2013-06-11</t>
        </is>
      </c>
      <c r="B8301" s="6" t="n">
        <v>19</v>
      </c>
      <c r="C8301" s="6" t="n">
        <v>1.18474</v>
      </c>
      <c r="D8301" s="6" t="n">
        <v>6.999999999999999e-05</v>
      </c>
      <c r="E8301" s="6">
        <f>C8301*sel_scale</f>
        <v/>
      </c>
      <c r="F8301" s="6">
        <f>IF(AND(B8301&gt;=10,B8301&lt;=14),sel_ev_daily*sel_dayshare/5,IF(OR(B8301&gt;=22,B8301&lt;=5),sel_ev_daily*(1-sel_dayshare)/8,0))</f>
        <v/>
      </c>
    </row>
    <row r="8302">
      <c r="A8302" s="6" t="inlineStr">
        <is>
          <t>2013-06-11</t>
        </is>
      </c>
      <c r="B8302" s="6" t="n">
        <v>20</v>
      </c>
      <c r="C8302" s="6" t="n">
        <v>1.14723</v>
      </c>
      <c r="D8302" s="6" t="n">
        <v>0.0001</v>
      </c>
      <c r="E8302" s="6">
        <f>C8302*sel_scale</f>
        <v/>
      </c>
      <c r="F8302" s="6">
        <f>IF(AND(B8302&gt;=10,B8302&lt;=14),sel_ev_daily*sel_dayshare/5,IF(OR(B8302&gt;=22,B8302&lt;=5),sel_ev_daily*(1-sel_dayshare)/8,0))</f>
        <v/>
      </c>
    </row>
    <row r="8303">
      <c r="A8303" s="6" t="inlineStr">
        <is>
          <t>2013-06-11</t>
        </is>
      </c>
      <c r="B8303" s="6" t="n">
        <v>21</v>
      </c>
      <c r="C8303" s="6" t="n">
        <v>1.08835</v>
      </c>
      <c r="D8303" s="6" t="n">
        <v>9.000000000000001e-05</v>
      </c>
      <c r="E8303" s="6">
        <f>C8303*sel_scale</f>
        <v/>
      </c>
      <c r="F8303" s="6">
        <f>IF(AND(B8303&gt;=10,B8303&lt;=14),sel_ev_daily*sel_dayshare/5,IF(OR(B8303&gt;=22,B8303&lt;=5),sel_ev_daily*(1-sel_dayshare)/8,0))</f>
        <v/>
      </c>
    </row>
    <row r="8304">
      <c r="A8304" s="6" t="inlineStr">
        <is>
          <t>2013-06-11</t>
        </is>
      </c>
      <c r="B8304" s="6" t="n">
        <v>22</v>
      </c>
      <c r="C8304" s="6" t="n">
        <v>0.97043</v>
      </c>
      <c r="D8304" s="6" t="n">
        <v>0.0001</v>
      </c>
      <c r="E8304" s="6">
        <f>C8304*sel_scale</f>
        <v/>
      </c>
      <c r="F8304" s="6">
        <f>IF(AND(B8304&gt;=10,B8304&lt;=14),sel_ev_daily*sel_dayshare/5,IF(OR(B8304&gt;=22,B8304&lt;=5),sel_ev_daily*(1-sel_dayshare)/8,0))</f>
        <v/>
      </c>
    </row>
    <row r="8305">
      <c r="A8305" s="6" t="inlineStr">
        <is>
          <t>2013-06-11</t>
        </is>
      </c>
      <c r="B8305" s="6" t="n">
        <v>23</v>
      </c>
      <c r="C8305" s="6" t="n">
        <v>1.04015</v>
      </c>
      <c r="D8305" s="6" t="n">
        <v>4e-05</v>
      </c>
      <c r="E8305" s="6">
        <f>C8305*sel_scale</f>
        <v/>
      </c>
      <c r="F8305" s="6">
        <f>IF(AND(B8305&gt;=10,B8305&lt;=14),sel_ev_daily*sel_dayshare/5,IF(OR(B8305&gt;=22,B8305&lt;=5),sel_ev_daily*(1-sel_dayshare)/8,0))</f>
        <v/>
      </c>
    </row>
    <row r="8306">
      <c r="A8306" s="6" t="inlineStr">
        <is>
          <t>2013-06-12</t>
        </is>
      </c>
      <c r="B8306" s="6" t="n">
        <v>0</v>
      </c>
      <c r="C8306" s="6" t="n">
        <v>1.1343</v>
      </c>
      <c r="D8306" s="6" t="n">
        <v>6.999999999999999e-05</v>
      </c>
      <c r="E8306" s="6">
        <f>C8306*sel_scale</f>
        <v/>
      </c>
      <c r="F8306" s="6">
        <f>IF(AND(B8306&gt;=10,B8306&lt;=14),sel_ev_daily*sel_dayshare/5,IF(OR(B8306&gt;=22,B8306&lt;=5),sel_ev_daily*(1-sel_dayshare)/8,0))</f>
        <v/>
      </c>
    </row>
    <row r="8307">
      <c r="A8307" s="6" t="inlineStr">
        <is>
          <t>2013-06-12</t>
        </is>
      </c>
      <c r="B8307" s="6" t="n">
        <v>1</v>
      </c>
      <c r="C8307" s="6" t="n">
        <v>0.78492</v>
      </c>
      <c r="D8307" s="6" t="n">
        <v>0</v>
      </c>
      <c r="E8307" s="6">
        <f>C8307*sel_scale</f>
        <v/>
      </c>
      <c r="F8307" s="6">
        <f>IF(AND(B8307&gt;=10,B8307&lt;=14),sel_ev_daily*sel_dayshare/5,IF(OR(B8307&gt;=22,B8307&lt;=5),sel_ev_daily*(1-sel_dayshare)/8,0))</f>
        <v/>
      </c>
    </row>
    <row r="8308">
      <c r="A8308" s="6" t="inlineStr">
        <is>
          <t>2013-06-12</t>
        </is>
      </c>
      <c r="B8308" s="6" t="n">
        <v>2</v>
      </c>
      <c r="C8308" s="6" t="n">
        <v>0.54025</v>
      </c>
      <c r="D8308" s="6" t="n">
        <v>0.00011</v>
      </c>
      <c r="E8308" s="6">
        <f>C8308*sel_scale</f>
        <v/>
      </c>
      <c r="F8308" s="6">
        <f>IF(AND(B8308&gt;=10,B8308&lt;=14),sel_ev_daily*sel_dayshare/5,IF(OR(B8308&gt;=22,B8308&lt;=5),sel_ev_daily*(1-sel_dayshare)/8,0))</f>
        <v/>
      </c>
    </row>
    <row r="8309">
      <c r="A8309" s="6" t="inlineStr">
        <is>
          <t>2013-06-12</t>
        </is>
      </c>
      <c r="B8309" s="6" t="n">
        <v>3</v>
      </c>
      <c r="C8309" s="6" t="n">
        <v>0.45007</v>
      </c>
      <c r="D8309" s="6" t="n">
        <v>5e-05</v>
      </c>
      <c r="E8309" s="6">
        <f>C8309*sel_scale</f>
        <v/>
      </c>
      <c r="F8309" s="6">
        <f>IF(AND(B8309&gt;=10,B8309&lt;=14),sel_ev_daily*sel_dayshare/5,IF(OR(B8309&gt;=22,B8309&lt;=5),sel_ev_daily*(1-sel_dayshare)/8,0))</f>
        <v/>
      </c>
    </row>
    <row r="8310">
      <c r="A8310" s="6" t="inlineStr">
        <is>
          <t>2013-06-12</t>
        </is>
      </c>
      <c r="B8310" s="6" t="n">
        <v>4</v>
      </c>
      <c r="C8310" s="6" t="n">
        <v>0.43057</v>
      </c>
      <c r="D8310" s="6" t="n">
        <v>5e-05</v>
      </c>
      <c r="E8310" s="6">
        <f>C8310*sel_scale</f>
        <v/>
      </c>
      <c r="F8310" s="6">
        <f>IF(AND(B8310&gt;=10,B8310&lt;=14),sel_ev_daily*sel_dayshare/5,IF(OR(B8310&gt;=22,B8310&lt;=5),sel_ev_daily*(1-sel_dayshare)/8,0))</f>
        <v/>
      </c>
    </row>
    <row r="8311">
      <c r="A8311" s="6" t="inlineStr">
        <is>
          <t>2013-06-12</t>
        </is>
      </c>
      <c r="B8311" s="6" t="n">
        <v>5</v>
      </c>
      <c r="C8311" s="6" t="n">
        <v>0.50813</v>
      </c>
      <c r="D8311" s="6" t="n">
        <v>6.999999999999999e-05</v>
      </c>
      <c r="E8311" s="6">
        <f>C8311*sel_scale</f>
        <v/>
      </c>
      <c r="F8311" s="6">
        <f>IF(AND(B8311&gt;=10,B8311&lt;=14),sel_ev_daily*sel_dayshare/5,IF(OR(B8311&gt;=22,B8311&lt;=5),sel_ev_daily*(1-sel_dayshare)/8,0))</f>
        <v/>
      </c>
    </row>
    <row r="8312">
      <c r="A8312" s="6" t="inlineStr">
        <is>
          <t>2013-06-12</t>
        </is>
      </c>
      <c r="B8312" s="6" t="n">
        <v>6</v>
      </c>
      <c r="C8312" s="6" t="n">
        <v>0.82977</v>
      </c>
      <c r="D8312" s="6" t="n">
        <v>0.00016</v>
      </c>
      <c r="E8312" s="6">
        <f>C8312*sel_scale</f>
        <v/>
      </c>
      <c r="F8312" s="6">
        <f>IF(AND(B8312&gt;=10,B8312&lt;=14),sel_ev_daily*sel_dayshare/5,IF(OR(B8312&gt;=22,B8312&lt;=5),sel_ev_daily*(1-sel_dayshare)/8,0))</f>
        <v/>
      </c>
    </row>
    <row r="8313">
      <c r="A8313" s="6" t="inlineStr">
        <is>
          <t>2013-06-12</t>
        </is>
      </c>
      <c r="B8313" s="6" t="n">
        <v>7</v>
      </c>
      <c r="C8313" s="6" t="n">
        <v>1.00731</v>
      </c>
      <c r="D8313" s="6" t="n">
        <v>0.009390000000000001</v>
      </c>
      <c r="E8313" s="6">
        <f>C8313*sel_scale</f>
        <v/>
      </c>
      <c r="F8313" s="6">
        <f>IF(AND(B8313&gt;=10,B8313&lt;=14),sel_ev_daily*sel_dayshare/5,IF(OR(B8313&gt;=22,B8313&lt;=5),sel_ev_daily*(1-sel_dayshare)/8,0))</f>
        <v/>
      </c>
    </row>
    <row r="8314">
      <c r="A8314" s="6" t="inlineStr">
        <is>
          <t>2013-06-12</t>
        </is>
      </c>
      <c r="B8314" s="6" t="n">
        <v>8</v>
      </c>
      <c r="C8314" s="6" t="n">
        <v>0.78368</v>
      </c>
      <c r="D8314" s="6" t="n">
        <v>0.07142999999999999</v>
      </c>
      <c r="E8314" s="6">
        <f>C8314*sel_scale</f>
        <v/>
      </c>
      <c r="F8314" s="6">
        <f>IF(AND(B8314&gt;=10,B8314&lt;=14),sel_ev_daily*sel_dayshare/5,IF(OR(B8314&gt;=22,B8314&lt;=5),sel_ev_daily*(1-sel_dayshare)/8,0))</f>
        <v/>
      </c>
    </row>
    <row r="8315">
      <c r="A8315" s="6" t="inlineStr">
        <is>
          <t>2013-06-12</t>
        </is>
      </c>
      <c r="B8315" s="6" t="n">
        <v>9</v>
      </c>
      <c r="C8315" s="6" t="n">
        <v>0.70338</v>
      </c>
      <c r="D8315" s="6" t="n">
        <v>0.14836</v>
      </c>
      <c r="E8315" s="6">
        <f>C8315*sel_scale</f>
        <v/>
      </c>
      <c r="F8315" s="6">
        <f>IF(AND(B8315&gt;=10,B8315&lt;=14),sel_ev_daily*sel_dayshare/5,IF(OR(B8315&gt;=22,B8315&lt;=5),sel_ev_daily*(1-sel_dayshare)/8,0))</f>
        <v/>
      </c>
    </row>
    <row r="8316">
      <c r="A8316" s="6" t="inlineStr">
        <is>
          <t>2013-06-12</t>
        </is>
      </c>
      <c r="B8316" s="6" t="n">
        <v>10</v>
      </c>
      <c r="C8316" s="6" t="n">
        <v>0.80851</v>
      </c>
      <c r="D8316" s="6" t="n">
        <v>0.13129</v>
      </c>
      <c r="E8316" s="6">
        <f>C8316*sel_scale</f>
        <v/>
      </c>
      <c r="F8316" s="6">
        <f>IF(AND(B8316&gt;=10,B8316&lt;=14),sel_ev_daily*sel_dayshare/5,IF(OR(B8316&gt;=22,B8316&lt;=5),sel_ev_daily*(1-sel_dayshare)/8,0))</f>
        <v/>
      </c>
    </row>
    <row r="8317">
      <c r="A8317" s="6" t="inlineStr">
        <is>
          <t>2013-06-12</t>
        </is>
      </c>
      <c r="B8317" s="6" t="n">
        <v>11</v>
      </c>
      <c r="C8317" s="6" t="n">
        <v>0.79871</v>
      </c>
      <c r="D8317" s="6" t="n">
        <v>0.10839</v>
      </c>
      <c r="E8317" s="6">
        <f>C8317*sel_scale</f>
        <v/>
      </c>
      <c r="F8317" s="6">
        <f>IF(AND(B8317&gt;=10,B8317&lt;=14),sel_ev_daily*sel_dayshare/5,IF(OR(B8317&gt;=22,B8317&lt;=5),sel_ev_daily*(1-sel_dayshare)/8,0))</f>
        <v/>
      </c>
    </row>
    <row r="8318">
      <c r="A8318" s="6" t="inlineStr">
        <is>
          <t>2013-06-12</t>
        </is>
      </c>
      <c r="B8318" s="6" t="n">
        <v>12</v>
      </c>
      <c r="C8318" s="6" t="n">
        <v>0.80841</v>
      </c>
      <c r="D8318" s="6" t="n">
        <v>0.02292</v>
      </c>
      <c r="E8318" s="6">
        <f>C8318*sel_scale</f>
        <v/>
      </c>
      <c r="F8318" s="6">
        <f>IF(AND(B8318&gt;=10,B8318&lt;=14),sel_ev_daily*sel_dayshare/5,IF(OR(B8318&gt;=22,B8318&lt;=5),sel_ev_daily*(1-sel_dayshare)/8,0))</f>
        <v/>
      </c>
    </row>
    <row r="8319">
      <c r="A8319" s="6" t="inlineStr">
        <is>
          <t>2013-06-12</t>
        </is>
      </c>
      <c r="B8319" s="6" t="n">
        <v>13</v>
      </c>
      <c r="C8319" s="6" t="n">
        <v>0.84015</v>
      </c>
      <c r="D8319" s="6" t="n">
        <v>0.03899</v>
      </c>
      <c r="E8319" s="6">
        <f>C8319*sel_scale</f>
        <v/>
      </c>
      <c r="F8319" s="6">
        <f>IF(AND(B8319&gt;=10,B8319&lt;=14),sel_ev_daily*sel_dayshare/5,IF(OR(B8319&gt;=22,B8319&lt;=5),sel_ev_daily*(1-sel_dayshare)/8,0))</f>
        <v/>
      </c>
    </row>
    <row r="8320">
      <c r="A8320" s="6" t="inlineStr">
        <is>
          <t>2013-06-12</t>
        </is>
      </c>
      <c r="B8320" s="6" t="n">
        <v>14</v>
      </c>
      <c r="C8320" s="6" t="n">
        <v>0.7184700000000001</v>
      </c>
      <c r="D8320" s="6" t="n">
        <v>0.1016</v>
      </c>
      <c r="E8320" s="6">
        <f>C8320*sel_scale</f>
        <v/>
      </c>
      <c r="F8320" s="6">
        <f>IF(AND(B8320&gt;=10,B8320&lt;=14),sel_ev_daily*sel_dayshare/5,IF(OR(B8320&gt;=22,B8320&lt;=5),sel_ev_daily*(1-sel_dayshare)/8,0))</f>
        <v/>
      </c>
    </row>
    <row r="8321">
      <c r="A8321" s="6" t="inlineStr">
        <is>
          <t>2013-06-12</t>
        </is>
      </c>
      <c r="B8321" s="6" t="n">
        <v>15</v>
      </c>
      <c r="C8321" s="6" t="n">
        <v>0.71707</v>
      </c>
      <c r="D8321" s="6" t="n">
        <v>0.07093000000000001</v>
      </c>
      <c r="E8321" s="6">
        <f>C8321*sel_scale</f>
        <v/>
      </c>
      <c r="F8321" s="6">
        <f>IF(AND(B8321&gt;=10,B8321&lt;=14),sel_ev_daily*sel_dayshare/5,IF(OR(B8321&gt;=22,B8321&lt;=5),sel_ev_daily*(1-sel_dayshare)/8,0))</f>
        <v/>
      </c>
    </row>
    <row r="8322">
      <c r="A8322" s="6" t="inlineStr">
        <is>
          <t>2013-06-12</t>
        </is>
      </c>
      <c r="B8322" s="6" t="n">
        <v>16</v>
      </c>
      <c r="C8322" s="6" t="n">
        <v>0.88004</v>
      </c>
      <c r="D8322" s="6" t="n">
        <v>0.02271</v>
      </c>
      <c r="E8322" s="6">
        <f>C8322*sel_scale</f>
        <v/>
      </c>
      <c r="F8322" s="6">
        <f>IF(AND(B8322&gt;=10,B8322&lt;=14),sel_ev_daily*sel_dayshare/5,IF(OR(B8322&gt;=22,B8322&lt;=5),sel_ev_daily*(1-sel_dayshare)/8,0))</f>
        <v/>
      </c>
    </row>
    <row r="8323">
      <c r="A8323" s="6" t="inlineStr">
        <is>
          <t>2013-06-12</t>
        </is>
      </c>
      <c r="B8323" s="6" t="n">
        <v>17</v>
      </c>
      <c r="C8323" s="6" t="n">
        <v>1.33496</v>
      </c>
      <c r="D8323" s="6" t="n">
        <v>0.0001</v>
      </c>
      <c r="E8323" s="6">
        <f>C8323*sel_scale</f>
        <v/>
      </c>
      <c r="F8323" s="6">
        <f>IF(AND(B8323&gt;=10,B8323&lt;=14),sel_ev_daily*sel_dayshare/5,IF(OR(B8323&gt;=22,B8323&lt;=5),sel_ev_daily*(1-sel_dayshare)/8,0))</f>
        <v/>
      </c>
    </row>
    <row r="8324">
      <c r="A8324" s="6" t="inlineStr">
        <is>
          <t>2013-06-12</t>
        </is>
      </c>
      <c r="B8324" s="6" t="n">
        <v>18</v>
      </c>
      <c r="C8324" s="6" t="n">
        <v>1.3676</v>
      </c>
      <c r="D8324" s="6" t="n">
        <v>6e-05</v>
      </c>
      <c r="E8324" s="6">
        <f>C8324*sel_scale</f>
        <v/>
      </c>
      <c r="F8324" s="6">
        <f>IF(AND(B8324&gt;=10,B8324&lt;=14),sel_ev_daily*sel_dayshare/5,IF(OR(B8324&gt;=22,B8324&lt;=5),sel_ev_daily*(1-sel_dayshare)/8,0))</f>
        <v/>
      </c>
    </row>
    <row r="8325">
      <c r="A8325" s="6" t="inlineStr">
        <is>
          <t>2013-06-12</t>
        </is>
      </c>
      <c r="B8325" s="6" t="n">
        <v>19</v>
      </c>
      <c r="C8325" s="6" t="n">
        <v>1.26597</v>
      </c>
      <c r="D8325" s="6" t="n">
        <v>3e-05</v>
      </c>
      <c r="E8325" s="6">
        <f>C8325*sel_scale</f>
        <v/>
      </c>
      <c r="F8325" s="6">
        <f>IF(AND(B8325&gt;=10,B8325&lt;=14),sel_ev_daily*sel_dayshare/5,IF(OR(B8325&gt;=22,B8325&lt;=5),sel_ev_daily*(1-sel_dayshare)/8,0))</f>
        <v/>
      </c>
    </row>
    <row r="8326">
      <c r="A8326" s="6" t="inlineStr">
        <is>
          <t>2013-06-12</t>
        </is>
      </c>
      <c r="B8326" s="6" t="n">
        <v>20</v>
      </c>
      <c r="C8326" s="6" t="n">
        <v>1.25395</v>
      </c>
      <c r="D8326" s="6" t="n">
        <v>0.00014</v>
      </c>
      <c r="E8326" s="6">
        <f>C8326*sel_scale</f>
        <v/>
      </c>
      <c r="F8326" s="6">
        <f>IF(AND(B8326&gt;=10,B8326&lt;=14),sel_ev_daily*sel_dayshare/5,IF(OR(B8326&gt;=22,B8326&lt;=5),sel_ev_daily*(1-sel_dayshare)/8,0))</f>
        <v/>
      </c>
    </row>
    <row r="8327">
      <c r="A8327" s="6" t="inlineStr">
        <is>
          <t>2013-06-12</t>
        </is>
      </c>
      <c r="B8327" s="6" t="n">
        <v>21</v>
      </c>
      <c r="C8327" s="6" t="n">
        <v>1.04485</v>
      </c>
      <c r="D8327" s="6" t="n">
        <v>6.999999999999999e-05</v>
      </c>
      <c r="E8327" s="6">
        <f>C8327*sel_scale</f>
        <v/>
      </c>
      <c r="F8327" s="6">
        <f>IF(AND(B8327&gt;=10,B8327&lt;=14),sel_ev_daily*sel_dayshare/5,IF(OR(B8327&gt;=22,B8327&lt;=5),sel_ev_daily*(1-sel_dayshare)/8,0))</f>
        <v/>
      </c>
    </row>
    <row r="8328">
      <c r="A8328" s="6" t="inlineStr">
        <is>
          <t>2013-06-12</t>
        </is>
      </c>
      <c r="B8328" s="6" t="n">
        <v>22</v>
      </c>
      <c r="C8328" s="6" t="n">
        <v>1.04318</v>
      </c>
      <c r="D8328" s="6" t="n">
        <v>0.00014</v>
      </c>
      <c r="E8328" s="6">
        <f>C8328*sel_scale</f>
        <v/>
      </c>
      <c r="F8328" s="6">
        <f>IF(AND(B8328&gt;=10,B8328&lt;=14),sel_ev_daily*sel_dayshare/5,IF(OR(B8328&gt;=22,B8328&lt;=5),sel_ev_daily*(1-sel_dayshare)/8,0))</f>
        <v/>
      </c>
    </row>
    <row r="8329">
      <c r="A8329" s="6" t="inlineStr">
        <is>
          <t>2013-06-12</t>
        </is>
      </c>
      <c r="B8329" s="6" t="n">
        <v>23</v>
      </c>
      <c r="C8329" s="6" t="n">
        <v>1.16088</v>
      </c>
      <c r="D8329" s="6" t="n">
        <v>6.999999999999999e-05</v>
      </c>
      <c r="E8329" s="6">
        <f>C8329*sel_scale</f>
        <v/>
      </c>
      <c r="F8329" s="6">
        <f>IF(AND(B8329&gt;=10,B8329&lt;=14),sel_ev_daily*sel_dayshare/5,IF(OR(B8329&gt;=22,B8329&lt;=5),sel_ev_daily*(1-sel_dayshare)/8,0))</f>
        <v/>
      </c>
    </row>
    <row r="8330">
      <c r="A8330" s="6" t="inlineStr">
        <is>
          <t>2013-06-13</t>
        </is>
      </c>
      <c r="B8330" s="6" t="n">
        <v>0</v>
      </c>
      <c r="C8330" s="6" t="n">
        <v>1.19927</v>
      </c>
      <c r="D8330" s="6" t="n">
        <v>6.999999999999999e-05</v>
      </c>
      <c r="E8330" s="6">
        <f>C8330*sel_scale</f>
        <v/>
      </c>
      <c r="F8330" s="6">
        <f>IF(AND(B8330&gt;=10,B8330&lt;=14),sel_ev_daily*sel_dayshare/5,IF(OR(B8330&gt;=22,B8330&lt;=5),sel_ev_daily*(1-sel_dayshare)/8,0))</f>
        <v/>
      </c>
    </row>
    <row r="8331">
      <c r="A8331" s="6" t="inlineStr">
        <is>
          <t>2013-06-13</t>
        </is>
      </c>
      <c r="B8331" s="6" t="n">
        <v>1</v>
      </c>
      <c r="C8331" s="6" t="n">
        <v>0.93348</v>
      </c>
      <c r="D8331" s="6" t="n">
        <v>9.000000000000001e-05</v>
      </c>
      <c r="E8331" s="6">
        <f>C8331*sel_scale</f>
        <v/>
      </c>
      <c r="F8331" s="6">
        <f>IF(AND(B8331&gt;=10,B8331&lt;=14),sel_ev_daily*sel_dayshare/5,IF(OR(B8331&gt;=22,B8331&lt;=5),sel_ev_daily*(1-sel_dayshare)/8,0))</f>
        <v/>
      </c>
    </row>
    <row r="8332">
      <c r="A8332" s="6" t="inlineStr">
        <is>
          <t>2013-06-13</t>
        </is>
      </c>
      <c r="B8332" s="6" t="n">
        <v>2</v>
      </c>
      <c r="C8332" s="6" t="n">
        <v>0.57296</v>
      </c>
      <c r="D8332" s="6" t="n">
        <v>5e-05</v>
      </c>
      <c r="E8332" s="6">
        <f>C8332*sel_scale</f>
        <v/>
      </c>
      <c r="F8332" s="6">
        <f>IF(AND(B8332&gt;=10,B8332&lt;=14),sel_ev_daily*sel_dayshare/5,IF(OR(B8332&gt;=22,B8332&lt;=5),sel_ev_daily*(1-sel_dayshare)/8,0))</f>
        <v/>
      </c>
    </row>
    <row r="8333">
      <c r="A8333" s="6" t="inlineStr">
        <is>
          <t>2013-06-13</t>
        </is>
      </c>
      <c r="B8333" s="6" t="n">
        <v>3</v>
      </c>
      <c r="C8333" s="6" t="n">
        <v>0.48428</v>
      </c>
      <c r="D8333" s="6" t="n">
        <v>6e-05</v>
      </c>
      <c r="E8333" s="6">
        <f>C8333*sel_scale</f>
        <v/>
      </c>
      <c r="F8333" s="6">
        <f>IF(AND(B8333&gt;=10,B8333&lt;=14),sel_ev_daily*sel_dayshare/5,IF(OR(B8333&gt;=22,B8333&lt;=5),sel_ev_daily*(1-sel_dayshare)/8,0))</f>
        <v/>
      </c>
    </row>
    <row r="8334">
      <c r="A8334" s="6" t="inlineStr">
        <is>
          <t>2013-06-13</t>
        </is>
      </c>
      <c r="B8334" s="6" t="n">
        <v>4</v>
      </c>
      <c r="C8334" s="6" t="n">
        <v>0.47027</v>
      </c>
      <c r="D8334" s="6" t="n">
        <v>0.0001</v>
      </c>
      <c r="E8334" s="6">
        <f>C8334*sel_scale</f>
        <v/>
      </c>
      <c r="F8334" s="6">
        <f>IF(AND(B8334&gt;=10,B8334&lt;=14),sel_ev_daily*sel_dayshare/5,IF(OR(B8334&gt;=22,B8334&lt;=5),sel_ev_daily*(1-sel_dayshare)/8,0))</f>
        <v/>
      </c>
    </row>
    <row r="8335">
      <c r="A8335" s="6" t="inlineStr">
        <is>
          <t>2013-06-13</t>
        </is>
      </c>
      <c r="B8335" s="6" t="n">
        <v>5</v>
      </c>
      <c r="C8335" s="6" t="n">
        <v>0.51397</v>
      </c>
      <c r="D8335" s="6" t="n">
        <v>5e-05</v>
      </c>
      <c r="E8335" s="6">
        <f>C8335*sel_scale</f>
        <v/>
      </c>
      <c r="F8335" s="6">
        <f>IF(AND(B8335&gt;=10,B8335&lt;=14),sel_ev_daily*sel_dayshare/5,IF(OR(B8335&gt;=22,B8335&lt;=5),sel_ev_daily*(1-sel_dayshare)/8,0))</f>
        <v/>
      </c>
    </row>
    <row r="8336">
      <c r="A8336" s="6" t="inlineStr">
        <is>
          <t>2013-06-13</t>
        </is>
      </c>
      <c r="B8336" s="6" t="n">
        <v>6</v>
      </c>
      <c r="C8336" s="6" t="n">
        <v>0.87037</v>
      </c>
      <c r="D8336" s="6" t="n">
        <v>4e-05</v>
      </c>
      <c r="E8336" s="6">
        <f>C8336*sel_scale</f>
        <v/>
      </c>
      <c r="F8336" s="6">
        <f>IF(AND(B8336&gt;=10,B8336&lt;=14),sel_ev_daily*sel_dayshare/5,IF(OR(B8336&gt;=22,B8336&lt;=5),sel_ev_daily*(1-sel_dayshare)/8,0))</f>
        <v/>
      </c>
    </row>
    <row r="8337">
      <c r="A8337" s="6" t="inlineStr">
        <is>
          <t>2013-06-13</t>
        </is>
      </c>
      <c r="B8337" s="6" t="n">
        <v>7</v>
      </c>
      <c r="C8337" s="6" t="n">
        <v>1.00536</v>
      </c>
      <c r="D8337" s="6" t="n">
        <v>0.02684</v>
      </c>
      <c r="E8337" s="6">
        <f>C8337*sel_scale</f>
        <v/>
      </c>
      <c r="F8337" s="6">
        <f>IF(AND(B8337&gt;=10,B8337&lt;=14),sel_ev_daily*sel_dayshare/5,IF(OR(B8337&gt;=22,B8337&lt;=5),sel_ev_daily*(1-sel_dayshare)/8,0))</f>
        <v/>
      </c>
    </row>
    <row r="8338">
      <c r="A8338" s="6" t="inlineStr">
        <is>
          <t>2013-06-13</t>
        </is>
      </c>
      <c r="B8338" s="6" t="n">
        <v>8</v>
      </c>
      <c r="C8338" s="6" t="n">
        <v>0.84712</v>
      </c>
      <c r="D8338" s="6" t="n">
        <v>0.1587</v>
      </c>
      <c r="E8338" s="6">
        <f>C8338*sel_scale</f>
        <v/>
      </c>
      <c r="F8338" s="6">
        <f>IF(AND(B8338&gt;=10,B8338&lt;=14),sel_ev_daily*sel_dayshare/5,IF(OR(B8338&gt;=22,B8338&lt;=5),sel_ev_daily*(1-sel_dayshare)/8,0))</f>
        <v/>
      </c>
    </row>
    <row r="8339">
      <c r="A8339" s="6" t="inlineStr">
        <is>
          <t>2013-06-13</t>
        </is>
      </c>
      <c r="B8339" s="6" t="n">
        <v>9</v>
      </c>
      <c r="C8339" s="6" t="n">
        <v>0.64854</v>
      </c>
      <c r="D8339" s="6" t="n">
        <v>0.32366</v>
      </c>
      <c r="E8339" s="6">
        <f>C8339*sel_scale</f>
        <v/>
      </c>
      <c r="F8339" s="6">
        <f>IF(AND(B8339&gt;=10,B8339&lt;=14),sel_ev_daily*sel_dayshare/5,IF(OR(B8339&gt;=22,B8339&lt;=5),sel_ev_daily*(1-sel_dayshare)/8,0))</f>
        <v/>
      </c>
    </row>
    <row r="8340">
      <c r="A8340" s="6" t="inlineStr">
        <is>
          <t>2013-06-13</t>
        </is>
      </c>
      <c r="B8340" s="6" t="n">
        <v>10</v>
      </c>
      <c r="C8340" s="6" t="n">
        <v>0.58267</v>
      </c>
      <c r="D8340" s="6" t="n">
        <v>0.45014</v>
      </c>
      <c r="E8340" s="6">
        <f>C8340*sel_scale</f>
        <v/>
      </c>
      <c r="F8340" s="6">
        <f>IF(AND(B8340&gt;=10,B8340&lt;=14),sel_ev_daily*sel_dayshare/5,IF(OR(B8340&gt;=22,B8340&lt;=5),sel_ev_daily*(1-sel_dayshare)/8,0))</f>
        <v/>
      </c>
    </row>
    <row r="8341">
      <c r="A8341" s="6" t="inlineStr">
        <is>
          <t>2013-06-13</t>
        </is>
      </c>
      <c r="B8341" s="6" t="n">
        <v>11</v>
      </c>
      <c r="C8341" s="6" t="n">
        <v>0.58426</v>
      </c>
      <c r="D8341" s="6" t="n">
        <v>0.50232</v>
      </c>
      <c r="E8341" s="6">
        <f>C8341*sel_scale</f>
        <v/>
      </c>
      <c r="F8341" s="6">
        <f>IF(AND(B8341&gt;=10,B8341&lt;=14),sel_ev_daily*sel_dayshare/5,IF(OR(B8341&gt;=22,B8341&lt;=5),sel_ev_daily*(1-sel_dayshare)/8,0))</f>
        <v/>
      </c>
    </row>
    <row r="8342">
      <c r="A8342" s="6" t="inlineStr">
        <is>
          <t>2013-06-13</t>
        </is>
      </c>
      <c r="B8342" s="6" t="n">
        <v>12</v>
      </c>
      <c r="C8342" s="6" t="n">
        <v>0.52701</v>
      </c>
      <c r="D8342" s="6" t="n">
        <v>0.45477</v>
      </c>
      <c r="E8342" s="6">
        <f>C8342*sel_scale</f>
        <v/>
      </c>
      <c r="F8342" s="6">
        <f>IF(AND(B8342&gt;=10,B8342&lt;=14),sel_ev_daily*sel_dayshare/5,IF(OR(B8342&gt;=22,B8342&lt;=5),sel_ev_daily*(1-sel_dayshare)/8,0))</f>
        <v/>
      </c>
    </row>
    <row r="8343">
      <c r="A8343" s="6" t="inlineStr">
        <is>
          <t>2013-06-13</t>
        </is>
      </c>
      <c r="B8343" s="6" t="n">
        <v>13</v>
      </c>
      <c r="C8343" s="6" t="n">
        <v>0.51737</v>
      </c>
      <c r="D8343" s="6" t="n">
        <v>0.35475</v>
      </c>
      <c r="E8343" s="6">
        <f>C8343*sel_scale</f>
        <v/>
      </c>
      <c r="F8343" s="6">
        <f>IF(AND(B8343&gt;=10,B8343&lt;=14),sel_ev_daily*sel_dayshare/5,IF(OR(B8343&gt;=22,B8343&lt;=5),sel_ev_daily*(1-sel_dayshare)/8,0))</f>
        <v/>
      </c>
    </row>
    <row r="8344">
      <c r="A8344" s="6" t="inlineStr">
        <is>
          <t>2013-06-13</t>
        </is>
      </c>
      <c r="B8344" s="6" t="n">
        <v>14</v>
      </c>
      <c r="C8344" s="6" t="n">
        <v>0.51151</v>
      </c>
      <c r="D8344" s="6" t="n">
        <v>0.28048</v>
      </c>
      <c r="E8344" s="6">
        <f>C8344*sel_scale</f>
        <v/>
      </c>
      <c r="F8344" s="6">
        <f>IF(AND(B8344&gt;=10,B8344&lt;=14),sel_ev_daily*sel_dayshare/5,IF(OR(B8344&gt;=22,B8344&lt;=5),sel_ev_daily*(1-sel_dayshare)/8,0))</f>
        <v/>
      </c>
    </row>
    <row r="8345">
      <c r="A8345" s="6" t="inlineStr">
        <is>
          <t>2013-06-13</t>
        </is>
      </c>
      <c r="B8345" s="6" t="n">
        <v>15</v>
      </c>
      <c r="C8345" s="6" t="n">
        <v>0.52685</v>
      </c>
      <c r="D8345" s="6" t="n">
        <v>0.10994</v>
      </c>
      <c r="E8345" s="6">
        <f>C8345*sel_scale</f>
        <v/>
      </c>
      <c r="F8345" s="6">
        <f>IF(AND(B8345&gt;=10,B8345&lt;=14),sel_ev_daily*sel_dayshare/5,IF(OR(B8345&gt;=22,B8345&lt;=5),sel_ev_daily*(1-sel_dayshare)/8,0))</f>
        <v/>
      </c>
    </row>
    <row r="8346">
      <c r="A8346" s="6" t="inlineStr">
        <is>
          <t>2013-06-13</t>
        </is>
      </c>
      <c r="B8346" s="6" t="n">
        <v>16</v>
      </c>
      <c r="C8346" s="6" t="n">
        <v>0.75963</v>
      </c>
      <c r="D8346" s="6" t="n">
        <v>0.01062</v>
      </c>
      <c r="E8346" s="6">
        <f>C8346*sel_scale</f>
        <v/>
      </c>
      <c r="F8346" s="6">
        <f>IF(AND(B8346&gt;=10,B8346&lt;=14),sel_ev_daily*sel_dayshare/5,IF(OR(B8346&gt;=22,B8346&lt;=5),sel_ev_daily*(1-sel_dayshare)/8,0))</f>
        <v/>
      </c>
    </row>
    <row r="8347">
      <c r="A8347" s="6" t="inlineStr">
        <is>
          <t>2013-06-13</t>
        </is>
      </c>
      <c r="B8347" s="6" t="n">
        <v>17</v>
      </c>
      <c r="C8347" s="6" t="n">
        <v>1.11655</v>
      </c>
      <c r="D8347" s="6" t="n">
        <v>0.0001</v>
      </c>
      <c r="E8347" s="6">
        <f>C8347*sel_scale</f>
        <v/>
      </c>
      <c r="F8347" s="6">
        <f>IF(AND(B8347&gt;=10,B8347&lt;=14),sel_ev_daily*sel_dayshare/5,IF(OR(B8347&gt;=22,B8347&lt;=5),sel_ev_daily*(1-sel_dayshare)/8,0))</f>
        <v/>
      </c>
    </row>
    <row r="8348">
      <c r="A8348" s="6" t="inlineStr">
        <is>
          <t>2013-06-13</t>
        </is>
      </c>
      <c r="B8348" s="6" t="n">
        <v>18</v>
      </c>
      <c r="C8348" s="6" t="n">
        <v>1.23138</v>
      </c>
      <c r="D8348" s="6" t="n">
        <v>6e-05</v>
      </c>
      <c r="E8348" s="6">
        <f>C8348*sel_scale</f>
        <v/>
      </c>
      <c r="F8348" s="6">
        <f>IF(AND(B8348&gt;=10,B8348&lt;=14),sel_ev_daily*sel_dayshare/5,IF(OR(B8348&gt;=22,B8348&lt;=5),sel_ev_daily*(1-sel_dayshare)/8,0))</f>
        <v/>
      </c>
    </row>
    <row r="8349">
      <c r="A8349" s="6" t="inlineStr">
        <is>
          <t>2013-06-13</t>
        </is>
      </c>
      <c r="B8349" s="6" t="n">
        <v>19</v>
      </c>
      <c r="C8349" s="6" t="n">
        <v>1.18258</v>
      </c>
      <c r="D8349" s="6" t="n">
        <v>0.00011</v>
      </c>
      <c r="E8349" s="6">
        <f>C8349*sel_scale</f>
        <v/>
      </c>
      <c r="F8349" s="6">
        <f>IF(AND(B8349&gt;=10,B8349&lt;=14),sel_ev_daily*sel_dayshare/5,IF(OR(B8349&gt;=22,B8349&lt;=5),sel_ev_daily*(1-sel_dayshare)/8,0))</f>
        <v/>
      </c>
    </row>
    <row r="8350">
      <c r="A8350" s="6" t="inlineStr">
        <is>
          <t>2013-06-13</t>
        </is>
      </c>
      <c r="B8350" s="6" t="n">
        <v>20</v>
      </c>
      <c r="C8350" s="6" t="n">
        <v>1.1487</v>
      </c>
      <c r="D8350" s="6" t="n">
        <v>0.0001</v>
      </c>
      <c r="E8350" s="6">
        <f>C8350*sel_scale</f>
        <v/>
      </c>
      <c r="F8350" s="6">
        <f>IF(AND(B8350&gt;=10,B8350&lt;=14),sel_ev_daily*sel_dayshare/5,IF(OR(B8350&gt;=22,B8350&lt;=5),sel_ev_daily*(1-sel_dayshare)/8,0))</f>
        <v/>
      </c>
    </row>
    <row r="8351">
      <c r="A8351" s="6" t="inlineStr">
        <is>
          <t>2013-06-13</t>
        </is>
      </c>
      <c r="B8351" s="6" t="n">
        <v>21</v>
      </c>
      <c r="C8351" s="6" t="n">
        <v>1.05856</v>
      </c>
      <c r="D8351" s="6" t="n">
        <v>9.000000000000001e-05</v>
      </c>
      <c r="E8351" s="6">
        <f>C8351*sel_scale</f>
        <v/>
      </c>
      <c r="F8351" s="6">
        <f>IF(AND(B8351&gt;=10,B8351&lt;=14),sel_ev_daily*sel_dayshare/5,IF(OR(B8351&gt;=22,B8351&lt;=5),sel_ev_daily*(1-sel_dayshare)/8,0))</f>
        <v/>
      </c>
    </row>
    <row r="8352">
      <c r="A8352" s="6" t="inlineStr">
        <is>
          <t>2013-06-13</t>
        </is>
      </c>
      <c r="B8352" s="6" t="n">
        <v>22</v>
      </c>
      <c r="C8352" s="6" t="n">
        <v>1.01417</v>
      </c>
      <c r="D8352" s="6" t="n">
        <v>6.999999999999999e-05</v>
      </c>
      <c r="E8352" s="6">
        <f>C8352*sel_scale</f>
        <v/>
      </c>
      <c r="F8352" s="6">
        <f>IF(AND(B8352&gt;=10,B8352&lt;=14),sel_ev_daily*sel_dayshare/5,IF(OR(B8352&gt;=22,B8352&lt;=5),sel_ev_daily*(1-sel_dayshare)/8,0))</f>
        <v/>
      </c>
    </row>
    <row r="8353">
      <c r="A8353" s="6" t="inlineStr">
        <is>
          <t>2013-06-13</t>
        </is>
      </c>
      <c r="B8353" s="6" t="n">
        <v>23</v>
      </c>
      <c r="C8353" s="6" t="n">
        <v>1.17261</v>
      </c>
      <c r="D8353" s="6" t="n">
        <v>4e-05</v>
      </c>
      <c r="E8353" s="6">
        <f>C8353*sel_scale</f>
        <v/>
      </c>
      <c r="F8353" s="6">
        <f>IF(AND(B8353&gt;=10,B8353&lt;=14),sel_ev_daily*sel_dayshare/5,IF(OR(B8353&gt;=22,B8353&lt;=5),sel_ev_daily*(1-sel_dayshare)/8,0))</f>
        <v/>
      </c>
    </row>
    <row r="8354">
      <c r="A8354" s="6" t="inlineStr">
        <is>
          <t>2013-06-14</t>
        </is>
      </c>
      <c r="B8354" s="6" t="n">
        <v>0</v>
      </c>
      <c r="C8354" s="6" t="n">
        <v>1.14409</v>
      </c>
      <c r="D8354" s="6" t="n">
        <v>3e-05</v>
      </c>
      <c r="E8354" s="6">
        <f>C8354*sel_scale</f>
        <v/>
      </c>
      <c r="F8354" s="6">
        <f>IF(AND(B8354&gt;=10,B8354&lt;=14),sel_ev_daily*sel_dayshare/5,IF(OR(B8354&gt;=22,B8354&lt;=5),sel_ev_daily*(1-sel_dayshare)/8,0))</f>
        <v/>
      </c>
    </row>
    <row r="8355">
      <c r="A8355" s="6" t="inlineStr">
        <is>
          <t>2013-06-14</t>
        </is>
      </c>
      <c r="B8355" s="6" t="n">
        <v>1</v>
      </c>
      <c r="C8355" s="6" t="n">
        <v>0.83297</v>
      </c>
      <c r="D8355" s="6" t="n">
        <v>0.00013</v>
      </c>
      <c r="E8355" s="6">
        <f>C8355*sel_scale</f>
        <v/>
      </c>
      <c r="F8355" s="6">
        <f>IF(AND(B8355&gt;=10,B8355&lt;=14),sel_ev_daily*sel_dayshare/5,IF(OR(B8355&gt;=22,B8355&lt;=5),sel_ev_daily*(1-sel_dayshare)/8,0))</f>
        <v/>
      </c>
    </row>
    <row r="8356">
      <c r="A8356" s="6" t="inlineStr">
        <is>
          <t>2013-06-14</t>
        </is>
      </c>
      <c r="B8356" s="6" t="n">
        <v>2</v>
      </c>
      <c r="C8356" s="6" t="n">
        <v>0.57524</v>
      </c>
      <c r="D8356" s="6" t="n">
        <v>0.00011</v>
      </c>
      <c r="E8356" s="6">
        <f>C8356*sel_scale</f>
        <v/>
      </c>
      <c r="F8356" s="6">
        <f>IF(AND(B8356&gt;=10,B8356&lt;=14),sel_ev_daily*sel_dayshare/5,IF(OR(B8356&gt;=22,B8356&lt;=5),sel_ev_daily*(1-sel_dayshare)/8,0))</f>
        <v/>
      </c>
    </row>
    <row r="8357">
      <c r="A8357" s="6" t="inlineStr">
        <is>
          <t>2013-06-14</t>
        </is>
      </c>
      <c r="B8357" s="6" t="n">
        <v>3</v>
      </c>
      <c r="C8357" s="6" t="n">
        <v>0.50496</v>
      </c>
      <c r="D8357" s="6" t="n">
        <v>0.00013</v>
      </c>
      <c r="E8357" s="6">
        <f>C8357*sel_scale</f>
        <v/>
      </c>
      <c r="F8357" s="6">
        <f>IF(AND(B8357&gt;=10,B8357&lt;=14),sel_ev_daily*sel_dayshare/5,IF(OR(B8357&gt;=22,B8357&lt;=5),sel_ev_daily*(1-sel_dayshare)/8,0))</f>
        <v/>
      </c>
    </row>
    <row r="8358">
      <c r="A8358" s="6" t="inlineStr">
        <is>
          <t>2013-06-14</t>
        </is>
      </c>
      <c r="B8358" s="6" t="n">
        <v>4</v>
      </c>
      <c r="C8358" s="6" t="n">
        <v>0.47015</v>
      </c>
      <c r="D8358" s="6" t="n">
        <v>8.000000000000001e-05</v>
      </c>
      <c r="E8358" s="6">
        <f>C8358*sel_scale</f>
        <v/>
      </c>
      <c r="F8358" s="6">
        <f>IF(AND(B8358&gt;=10,B8358&lt;=14),sel_ev_daily*sel_dayshare/5,IF(OR(B8358&gt;=22,B8358&lt;=5),sel_ev_daily*(1-sel_dayshare)/8,0))</f>
        <v/>
      </c>
    </row>
    <row r="8359">
      <c r="A8359" s="6" t="inlineStr">
        <is>
          <t>2013-06-14</t>
        </is>
      </c>
      <c r="B8359" s="6" t="n">
        <v>5</v>
      </c>
      <c r="C8359" s="6" t="n">
        <v>0.54731</v>
      </c>
      <c r="D8359" s="6" t="n">
        <v>6.999999999999999e-05</v>
      </c>
      <c r="E8359" s="6">
        <f>C8359*sel_scale</f>
        <v/>
      </c>
      <c r="F8359" s="6">
        <f>IF(AND(B8359&gt;=10,B8359&lt;=14),sel_ev_daily*sel_dayshare/5,IF(OR(B8359&gt;=22,B8359&lt;=5),sel_ev_daily*(1-sel_dayshare)/8,0))</f>
        <v/>
      </c>
    </row>
    <row r="8360">
      <c r="A8360" s="6" t="inlineStr">
        <is>
          <t>2013-06-14</t>
        </is>
      </c>
      <c r="B8360" s="6" t="n">
        <v>6</v>
      </c>
      <c r="C8360" s="6" t="n">
        <v>0.8509</v>
      </c>
      <c r="D8360" s="6" t="n">
        <v>4e-05</v>
      </c>
      <c r="E8360" s="6">
        <f>C8360*sel_scale</f>
        <v/>
      </c>
      <c r="F8360" s="6">
        <f>IF(AND(B8360&gt;=10,B8360&lt;=14),sel_ev_daily*sel_dayshare/5,IF(OR(B8360&gt;=22,B8360&lt;=5),sel_ev_daily*(1-sel_dayshare)/8,0))</f>
        <v/>
      </c>
    </row>
    <row r="8361">
      <c r="A8361" s="6" t="inlineStr">
        <is>
          <t>2013-06-14</t>
        </is>
      </c>
      <c r="B8361" s="6" t="n">
        <v>7</v>
      </c>
      <c r="C8361" s="6" t="n">
        <v>1.02929</v>
      </c>
      <c r="D8361" s="6" t="n">
        <v>0.02989</v>
      </c>
      <c r="E8361" s="6">
        <f>C8361*sel_scale</f>
        <v/>
      </c>
      <c r="F8361" s="6">
        <f>IF(AND(B8361&gt;=10,B8361&lt;=14),sel_ev_daily*sel_dayshare/5,IF(OR(B8361&gt;=22,B8361&lt;=5),sel_ev_daily*(1-sel_dayshare)/8,0))</f>
        <v/>
      </c>
    </row>
    <row r="8362">
      <c r="A8362" s="6" t="inlineStr">
        <is>
          <t>2013-06-14</t>
        </is>
      </c>
      <c r="B8362" s="6" t="n">
        <v>8</v>
      </c>
      <c r="C8362" s="6" t="n">
        <v>0.79427</v>
      </c>
      <c r="D8362" s="6" t="n">
        <v>0.17031</v>
      </c>
      <c r="E8362" s="6">
        <f>C8362*sel_scale</f>
        <v/>
      </c>
      <c r="F8362" s="6">
        <f>IF(AND(B8362&gt;=10,B8362&lt;=14),sel_ev_daily*sel_dayshare/5,IF(OR(B8362&gt;=22,B8362&lt;=5),sel_ev_daily*(1-sel_dayshare)/8,0))</f>
        <v/>
      </c>
    </row>
    <row r="8363">
      <c r="A8363" s="6" t="inlineStr">
        <is>
          <t>2013-06-14</t>
        </is>
      </c>
      <c r="B8363" s="6" t="n">
        <v>9</v>
      </c>
      <c r="C8363" s="6" t="n">
        <v>0.70026</v>
      </c>
      <c r="D8363" s="6" t="n">
        <v>0.33598</v>
      </c>
      <c r="E8363" s="6">
        <f>C8363*sel_scale</f>
        <v/>
      </c>
      <c r="F8363" s="6">
        <f>IF(AND(B8363&gt;=10,B8363&lt;=14),sel_ev_daily*sel_dayshare/5,IF(OR(B8363&gt;=22,B8363&lt;=5),sel_ev_daily*(1-sel_dayshare)/8,0))</f>
        <v/>
      </c>
    </row>
    <row r="8364">
      <c r="A8364" s="6" t="inlineStr">
        <is>
          <t>2013-06-14</t>
        </is>
      </c>
      <c r="B8364" s="6" t="n">
        <v>10</v>
      </c>
      <c r="C8364" s="6" t="n">
        <v>0.62907</v>
      </c>
      <c r="D8364" s="6" t="n">
        <v>0.45674</v>
      </c>
      <c r="E8364" s="6">
        <f>C8364*sel_scale</f>
        <v/>
      </c>
      <c r="F8364" s="6">
        <f>IF(AND(B8364&gt;=10,B8364&lt;=14),sel_ev_daily*sel_dayshare/5,IF(OR(B8364&gt;=22,B8364&lt;=5),sel_ev_daily*(1-sel_dayshare)/8,0))</f>
        <v/>
      </c>
    </row>
    <row r="8365">
      <c r="A8365" s="6" t="inlineStr">
        <is>
          <t>2013-06-14</t>
        </is>
      </c>
      <c r="B8365" s="6" t="n">
        <v>11</v>
      </c>
      <c r="C8365" s="6" t="n">
        <v>0.59444</v>
      </c>
      <c r="D8365" s="6" t="n">
        <v>0.51113</v>
      </c>
      <c r="E8365" s="6">
        <f>C8365*sel_scale</f>
        <v/>
      </c>
      <c r="F8365" s="6">
        <f>IF(AND(B8365&gt;=10,B8365&lt;=14),sel_ev_daily*sel_dayshare/5,IF(OR(B8365&gt;=22,B8365&lt;=5),sel_ev_daily*(1-sel_dayshare)/8,0))</f>
        <v/>
      </c>
    </row>
    <row r="8366">
      <c r="A8366" s="6" t="inlineStr">
        <is>
          <t>2013-06-14</t>
        </is>
      </c>
      <c r="B8366" s="6" t="n">
        <v>12</v>
      </c>
      <c r="C8366" s="6" t="n">
        <v>0.60079</v>
      </c>
      <c r="D8366" s="6" t="n">
        <v>0.49093</v>
      </c>
      <c r="E8366" s="6">
        <f>C8366*sel_scale</f>
        <v/>
      </c>
      <c r="F8366" s="6">
        <f>IF(AND(B8366&gt;=10,B8366&lt;=14),sel_ev_daily*sel_dayshare/5,IF(OR(B8366&gt;=22,B8366&lt;=5),sel_ev_daily*(1-sel_dayshare)/8,0))</f>
        <v/>
      </c>
    </row>
    <row r="8367">
      <c r="A8367" s="6" t="inlineStr">
        <is>
          <t>2013-06-14</t>
        </is>
      </c>
      <c r="B8367" s="6" t="n">
        <v>13</v>
      </c>
      <c r="C8367" s="6" t="n">
        <v>0.5641699999999999</v>
      </c>
      <c r="D8367" s="6" t="n">
        <v>0.40622</v>
      </c>
      <c r="E8367" s="6">
        <f>C8367*sel_scale</f>
        <v/>
      </c>
      <c r="F8367" s="6">
        <f>IF(AND(B8367&gt;=10,B8367&lt;=14),sel_ev_daily*sel_dayshare/5,IF(OR(B8367&gt;=22,B8367&lt;=5),sel_ev_daily*(1-sel_dayshare)/8,0))</f>
        <v/>
      </c>
    </row>
    <row r="8368">
      <c r="A8368" s="6" t="inlineStr">
        <is>
          <t>2013-06-14</t>
        </is>
      </c>
      <c r="B8368" s="6" t="n">
        <v>14</v>
      </c>
      <c r="C8368" s="6" t="n">
        <v>0.56129</v>
      </c>
      <c r="D8368" s="6" t="n">
        <v>0.24242</v>
      </c>
      <c r="E8368" s="6">
        <f>C8368*sel_scale</f>
        <v/>
      </c>
      <c r="F8368" s="6">
        <f>IF(AND(B8368&gt;=10,B8368&lt;=14),sel_ev_daily*sel_dayshare/5,IF(OR(B8368&gt;=22,B8368&lt;=5),sel_ev_daily*(1-sel_dayshare)/8,0))</f>
        <v/>
      </c>
    </row>
    <row r="8369">
      <c r="A8369" s="6" t="inlineStr">
        <is>
          <t>2013-06-14</t>
        </is>
      </c>
      <c r="B8369" s="6" t="n">
        <v>15</v>
      </c>
      <c r="C8369" s="6" t="n">
        <v>0.6257200000000001</v>
      </c>
      <c r="D8369" s="6" t="n">
        <v>0.09798</v>
      </c>
      <c r="E8369" s="6">
        <f>C8369*sel_scale</f>
        <v/>
      </c>
      <c r="F8369" s="6">
        <f>IF(AND(B8369&gt;=10,B8369&lt;=14),sel_ev_daily*sel_dayshare/5,IF(OR(B8369&gt;=22,B8369&lt;=5),sel_ev_daily*(1-sel_dayshare)/8,0))</f>
        <v/>
      </c>
    </row>
    <row r="8370">
      <c r="A8370" s="6" t="inlineStr">
        <is>
          <t>2013-06-14</t>
        </is>
      </c>
      <c r="B8370" s="6" t="n">
        <v>16</v>
      </c>
      <c r="C8370" s="6" t="n">
        <v>0.82744</v>
      </c>
      <c r="D8370" s="6" t="n">
        <v>0.0104</v>
      </c>
      <c r="E8370" s="6">
        <f>C8370*sel_scale</f>
        <v/>
      </c>
      <c r="F8370" s="6">
        <f>IF(AND(B8370&gt;=10,B8370&lt;=14),sel_ev_daily*sel_dayshare/5,IF(OR(B8370&gt;=22,B8370&lt;=5),sel_ev_daily*(1-sel_dayshare)/8,0))</f>
        <v/>
      </c>
    </row>
    <row r="8371">
      <c r="A8371" s="6" t="inlineStr">
        <is>
          <t>2013-06-14</t>
        </is>
      </c>
      <c r="B8371" s="6" t="n">
        <v>17</v>
      </c>
      <c r="C8371" s="6" t="n">
        <v>1.17319</v>
      </c>
      <c r="D8371" s="6" t="n">
        <v>6e-05</v>
      </c>
      <c r="E8371" s="6">
        <f>C8371*sel_scale</f>
        <v/>
      </c>
      <c r="F8371" s="6">
        <f>IF(AND(B8371&gt;=10,B8371&lt;=14),sel_ev_daily*sel_dayshare/5,IF(OR(B8371&gt;=22,B8371&lt;=5),sel_ev_daily*(1-sel_dayshare)/8,0))</f>
        <v/>
      </c>
    </row>
    <row r="8372">
      <c r="A8372" s="6" t="inlineStr">
        <is>
          <t>2013-06-14</t>
        </is>
      </c>
      <c r="B8372" s="6" t="n">
        <v>18</v>
      </c>
      <c r="C8372" s="6" t="n">
        <v>1.25257</v>
      </c>
      <c r="D8372" s="6" t="n">
        <v>5e-05</v>
      </c>
      <c r="E8372" s="6">
        <f>C8372*sel_scale</f>
        <v/>
      </c>
      <c r="F8372" s="6">
        <f>IF(AND(B8372&gt;=10,B8372&lt;=14),sel_ev_daily*sel_dayshare/5,IF(OR(B8372&gt;=22,B8372&lt;=5),sel_ev_daily*(1-sel_dayshare)/8,0))</f>
        <v/>
      </c>
    </row>
    <row r="8373">
      <c r="A8373" s="6" t="inlineStr">
        <is>
          <t>2013-06-14</t>
        </is>
      </c>
      <c r="B8373" s="6" t="n">
        <v>19</v>
      </c>
      <c r="C8373" s="6" t="n">
        <v>1.209</v>
      </c>
      <c r="D8373" s="6" t="n">
        <v>6e-05</v>
      </c>
      <c r="E8373" s="6">
        <f>C8373*sel_scale</f>
        <v/>
      </c>
      <c r="F8373" s="6">
        <f>IF(AND(B8373&gt;=10,B8373&lt;=14),sel_ev_daily*sel_dayshare/5,IF(OR(B8373&gt;=22,B8373&lt;=5),sel_ev_daily*(1-sel_dayshare)/8,0))</f>
        <v/>
      </c>
    </row>
    <row r="8374">
      <c r="A8374" s="6" t="inlineStr">
        <is>
          <t>2013-06-14</t>
        </is>
      </c>
      <c r="B8374" s="6" t="n">
        <v>20</v>
      </c>
      <c r="C8374" s="6" t="n">
        <v>1.18414</v>
      </c>
      <c r="D8374" s="6" t="n">
        <v>0.00018</v>
      </c>
      <c r="E8374" s="6">
        <f>C8374*sel_scale</f>
        <v/>
      </c>
      <c r="F8374" s="6">
        <f>IF(AND(B8374&gt;=10,B8374&lt;=14),sel_ev_daily*sel_dayshare/5,IF(OR(B8374&gt;=22,B8374&lt;=5),sel_ev_daily*(1-sel_dayshare)/8,0))</f>
        <v/>
      </c>
    </row>
    <row r="8375">
      <c r="A8375" s="6" t="inlineStr">
        <is>
          <t>2013-06-14</t>
        </is>
      </c>
      <c r="B8375" s="6" t="n">
        <v>21</v>
      </c>
      <c r="C8375" s="6" t="n">
        <v>1.01883</v>
      </c>
      <c r="D8375" s="6" t="n">
        <v>0.0001</v>
      </c>
      <c r="E8375" s="6">
        <f>C8375*sel_scale</f>
        <v/>
      </c>
      <c r="F8375" s="6">
        <f>IF(AND(B8375&gt;=10,B8375&lt;=14),sel_ev_daily*sel_dayshare/5,IF(OR(B8375&gt;=22,B8375&lt;=5),sel_ev_daily*(1-sel_dayshare)/8,0))</f>
        <v/>
      </c>
    </row>
    <row r="8376">
      <c r="A8376" s="6" t="inlineStr">
        <is>
          <t>2013-06-14</t>
        </is>
      </c>
      <c r="B8376" s="6" t="n">
        <v>22</v>
      </c>
      <c r="C8376" s="6" t="n">
        <v>1.04908</v>
      </c>
      <c r="D8376" s="6" t="n">
        <v>6e-05</v>
      </c>
      <c r="E8376" s="6">
        <f>C8376*sel_scale</f>
        <v/>
      </c>
      <c r="F8376" s="6">
        <f>IF(AND(B8376&gt;=10,B8376&lt;=14),sel_ev_daily*sel_dayshare/5,IF(OR(B8376&gt;=22,B8376&lt;=5),sel_ev_daily*(1-sel_dayshare)/8,0))</f>
        <v/>
      </c>
    </row>
    <row r="8377">
      <c r="A8377" s="6" t="inlineStr">
        <is>
          <t>2013-06-14</t>
        </is>
      </c>
      <c r="B8377" s="6" t="n">
        <v>23</v>
      </c>
      <c r="C8377" s="6" t="n">
        <v>1.11495</v>
      </c>
      <c r="D8377" s="6" t="n">
        <v>9.000000000000001e-05</v>
      </c>
      <c r="E8377" s="6">
        <f>C8377*sel_scale</f>
        <v/>
      </c>
      <c r="F8377" s="6">
        <f>IF(AND(B8377&gt;=10,B8377&lt;=14),sel_ev_daily*sel_dayshare/5,IF(OR(B8377&gt;=22,B8377&lt;=5),sel_ev_daily*(1-sel_dayshare)/8,0))</f>
        <v/>
      </c>
    </row>
    <row r="8378">
      <c r="A8378" s="6" t="inlineStr">
        <is>
          <t>2013-06-15</t>
        </is>
      </c>
      <c r="B8378" s="6" t="n">
        <v>0</v>
      </c>
      <c r="C8378" s="6" t="n">
        <v>1.16867</v>
      </c>
      <c r="D8378" s="6" t="n">
        <v>6e-05</v>
      </c>
      <c r="E8378" s="6">
        <f>C8378*sel_scale</f>
        <v/>
      </c>
      <c r="F8378" s="6">
        <f>IF(AND(B8378&gt;=10,B8378&lt;=14),sel_ev_daily*sel_dayshare/5,IF(OR(B8378&gt;=22,B8378&lt;=5),sel_ev_daily*(1-sel_dayshare)/8,0))</f>
        <v/>
      </c>
    </row>
    <row r="8379">
      <c r="A8379" s="6" t="inlineStr">
        <is>
          <t>2013-06-15</t>
        </is>
      </c>
      <c r="B8379" s="6" t="n">
        <v>1</v>
      </c>
      <c r="C8379" s="6" t="n">
        <v>0.82009</v>
      </c>
      <c r="D8379" s="6" t="n">
        <v>6e-05</v>
      </c>
      <c r="E8379" s="6">
        <f>C8379*sel_scale</f>
        <v/>
      </c>
      <c r="F8379" s="6">
        <f>IF(AND(B8379&gt;=10,B8379&lt;=14),sel_ev_daily*sel_dayshare/5,IF(OR(B8379&gt;=22,B8379&lt;=5),sel_ev_daily*(1-sel_dayshare)/8,0))</f>
        <v/>
      </c>
    </row>
    <row r="8380">
      <c r="A8380" s="6" t="inlineStr">
        <is>
          <t>2013-06-15</t>
        </is>
      </c>
      <c r="B8380" s="6" t="n">
        <v>2</v>
      </c>
      <c r="C8380" s="6" t="n">
        <v>0.5963000000000001</v>
      </c>
      <c r="D8380" s="6" t="n">
        <v>3e-05</v>
      </c>
      <c r="E8380" s="6">
        <f>C8380*sel_scale</f>
        <v/>
      </c>
      <c r="F8380" s="6">
        <f>IF(AND(B8380&gt;=10,B8380&lt;=14),sel_ev_daily*sel_dayshare/5,IF(OR(B8380&gt;=22,B8380&lt;=5),sel_ev_daily*(1-sel_dayshare)/8,0))</f>
        <v/>
      </c>
    </row>
    <row r="8381">
      <c r="A8381" s="6" t="inlineStr">
        <is>
          <t>2013-06-15</t>
        </is>
      </c>
      <c r="B8381" s="6" t="n">
        <v>3</v>
      </c>
      <c r="C8381" s="6" t="n">
        <v>0.49714</v>
      </c>
      <c r="D8381" s="6" t="n">
        <v>0.0001</v>
      </c>
      <c r="E8381" s="6">
        <f>C8381*sel_scale</f>
        <v/>
      </c>
      <c r="F8381" s="6">
        <f>IF(AND(B8381&gt;=10,B8381&lt;=14),sel_ev_daily*sel_dayshare/5,IF(OR(B8381&gt;=22,B8381&lt;=5),sel_ev_daily*(1-sel_dayshare)/8,0))</f>
        <v/>
      </c>
    </row>
    <row r="8382">
      <c r="A8382" s="6" t="inlineStr">
        <is>
          <t>2013-06-15</t>
        </is>
      </c>
      <c r="B8382" s="6" t="n">
        <v>4</v>
      </c>
      <c r="C8382" s="6" t="n">
        <v>0.5086000000000001</v>
      </c>
      <c r="D8382" s="6" t="n">
        <v>6.999999999999999e-05</v>
      </c>
      <c r="E8382" s="6">
        <f>C8382*sel_scale</f>
        <v/>
      </c>
      <c r="F8382" s="6">
        <f>IF(AND(B8382&gt;=10,B8382&lt;=14),sel_ev_daily*sel_dayshare/5,IF(OR(B8382&gt;=22,B8382&lt;=5),sel_ev_daily*(1-sel_dayshare)/8,0))</f>
        <v/>
      </c>
    </row>
    <row r="8383">
      <c r="A8383" s="6" t="inlineStr">
        <is>
          <t>2013-06-15</t>
        </is>
      </c>
      <c r="B8383" s="6" t="n">
        <v>5</v>
      </c>
      <c r="C8383" s="6" t="n">
        <v>0.49695</v>
      </c>
      <c r="D8383" s="6" t="n">
        <v>0.00011</v>
      </c>
      <c r="E8383" s="6">
        <f>C8383*sel_scale</f>
        <v/>
      </c>
      <c r="F8383" s="6">
        <f>IF(AND(B8383&gt;=10,B8383&lt;=14),sel_ev_daily*sel_dayshare/5,IF(OR(B8383&gt;=22,B8383&lt;=5),sel_ev_daily*(1-sel_dayshare)/8,0))</f>
        <v/>
      </c>
    </row>
    <row r="8384">
      <c r="A8384" s="6" t="inlineStr">
        <is>
          <t>2013-06-15</t>
        </is>
      </c>
      <c r="B8384" s="6" t="n">
        <v>6</v>
      </c>
      <c r="C8384" s="6" t="n">
        <v>0.60359</v>
      </c>
      <c r="D8384" s="6" t="n">
        <v>0.00013</v>
      </c>
      <c r="E8384" s="6">
        <f>C8384*sel_scale</f>
        <v/>
      </c>
      <c r="F8384" s="6">
        <f>IF(AND(B8384&gt;=10,B8384&lt;=14),sel_ev_daily*sel_dayshare/5,IF(OR(B8384&gt;=22,B8384&lt;=5),sel_ev_daily*(1-sel_dayshare)/8,0))</f>
        <v/>
      </c>
    </row>
    <row r="8385">
      <c r="A8385" s="6" t="inlineStr">
        <is>
          <t>2013-06-15</t>
        </is>
      </c>
      <c r="B8385" s="6" t="n">
        <v>7</v>
      </c>
      <c r="C8385" s="6" t="n">
        <v>0.7720900000000001</v>
      </c>
      <c r="D8385" s="6" t="n">
        <v>0.01132</v>
      </c>
      <c r="E8385" s="6">
        <f>C8385*sel_scale</f>
        <v/>
      </c>
      <c r="F8385" s="6">
        <f>IF(AND(B8385&gt;=10,B8385&lt;=14),sel_ev_daily*sel_dayshare/5,IF(OR(B8385&gt;=22,B8385&lt;=5),sel_ev_daily*(1-sel_dayshare)/8,0))</f>
        <v/>
      </c>
    </row>
    <row r="8386">
      <c r="A8386" s="6" t="inlineStr">
        <is>
          <t>2013-06-15</t>
        </is>
      </c>
      <c r="B8386" s="6" t="n">
        <v>8</v>
      </c>
      <c r="C8386" s="6" t="n">
        <v>0.8184900000000001</v>
      </c>
      <c r="D8386" s="6" t="n">
        <v>0.1397</v>
      </c>
      <c r="E8386" s="6">
        <f>C8386*sel_scale</f>
        <v/>
      </c>
      <c r="F8386" s="6">
        <f>IF(AND(B8386&gt;=10,B8386&lt;=14),sel_ev_daily*sel_dayshare/5,IF(OR(B8386&gt;=22,B8386&lt;=5),sel_ev_daily*(1-sel_dayshare)/8,0))</f>
        <v/>
      </c>
    </row>
    <row r="8387">
      <c r="A8387" s="6" t="inlineStr">
        <is>
          <t>2013-06-15</t>
        </is>
      </c>
      <c r="B8387" s="6" t="n">
        <v>9</v>
      </c>
      <c r="C8387" s="6" t="n">
        <v>0.84239</v>
      </c>
      <c r="D8387" s="6" t="n">
        <v>0.3086</v>
      </c>
      <c r="E8387" s="6">
        <f>C8387*sel_scale</f>
        <v/>
      </c>
      <c r="F8387" s="6">
        <f>IF(AND(B8387&gt;=10,B8387&lt;=14),sel_ev_daily*sel_dayshare/5,IF(OR(B8387&gt;=22,B8387&lt;=5),sel_ev_daily*(1-sel_dayshare)/8,0))</f>
        <v/>
      </c>
    </row>
    <row r="8388">
      <c r="A8388" s="6" t="inlineStr">
        <is>
          <t>2013-06-15</t>
        </is>
      </c>
      <c r="B8388" s="6" t="n">
        <v>10</v>
      </c>
      <c r="C8388" s="6" t="n">
        <v>0.78051</v>
      </c>
      <c r="D8388" s="6" t="n">
        <v>0.42197</v>
      </c>
      <c r="E8388" s="6">
        <f>C8388*sel_scale</f>
        <v/>
      </c>
      <c r="F8388" s="6">
        <f>IF(AND(B8388&gt;=10,B8388&lt;=14),sel_ev_daily*sel_dayshare/5,IF(OR(B8388&gt;=22,B8388&lt;=5),sel_ev_daily*(1-sel_dayshare)/8,0))</f>
        <v/>
      </c>
    </row>
    <row r="8389">
      <c r="A8389" s="6" t="inlineStr">
        <is>
          <t>2013-06-15</t>
        </is>
      </c>
      <c r="B8389" s="6" t="n">
        <v>11</v>
      </c>
      <c r="C8389" s="6" t="n">
        <v>0.71983</v>
      </c>
      <c r="D8389" s="6" t="n">
        <v>0.46546</v>
      </c>
      <c r="E8389" s="6">
        <f>C8389*sel_scale</f>
        <v/>
      </c>
      <c r="F8389" s="6">
        <f>IF(AND(B8389&gt;=10,B8389&lt;=14),sel_ev_daily*sel_dayshare/5,IF(OR(B8389&gt;=22,B8389&lt;=5),sel_ev_daily*(1-sel_dayshare)/8,0))</f>
        <v/>
      </c>
    </row>
    <row r="8390">
      <c r="A8390" s="6" t="inlineStr">
        <is>
          <t>2013-06-15</t>
        </is>
      </c>
      <c r="B8390" s="6" t="n">
        <v>12</v>
      </c>
      <c r="C8390" s="6" t="n">
        <v>0.70343</v>
      </c>
      <c r="D8390" s="6" t="n">
        <v>0.36287</v>
      </c>
      <c r="E8390" s="6">
        <f>C8390*sel_scale</f>
        <v/>
      </c>
      <c r="F8390" s="6">
        <f>IF(AND(B8390&gt;=10,B8390&lt;=14),sel_ev_daily*sel_dayshare/5,IF(OR(B8390&gt;=22,B8390&lt;=5),sel_ev_daily*(1-sel_dayshare)/8,0))</f>
        <v/>
      </c>
    </row>
    <row r="8391">
      <c r="A8391" s="6" t="inlineStr">
        <is>
          <t>2013-06-15</t>
        </is>
      </c>
      <c r="B8391" s="6" t="n">
        <v>13</v>
      </c>
      <c r="C8391" s="6" t="n">
        <v>0.72029</v>
      </c>
      <c r="D8391" s="6" t="n">
        <v>0.20978</v>
      </c>
      <c r="E8391" s="6">
        <f>C8391*sel_scale</f>
        <v/>
      </c>
      <c r="F8391" s="6">
        <f>IF(AND(B8391&gt;=10,B8391&lt;=14),sel_ev_daily*sel_dayshare/5,IF(OR(B8391&gt;=22,B8391&lt;=5),sel_ev_daily*(1-sel_dayshare)/8,0))</f>
        <v/>
      </c>
    </row>
    <row r="8392">
      <c r="A8392" s="6" t="inlineStr">
        <is>
          <t>2013-06-15</t>
        </is>
      </c>
      <c r="B8392" s="6" t="n">
        <v>14</v>
      </c>
      <c r="C8392" s="6" t="n">
        <v>0.74658</v>
      </c>
      <c r="D8392" s="6" t="n">
        <v>0.08548</v>
      </c>
      <c r="E8392" s="6">
        <f>C8392*sel_scale</f>
        <v/>
      </c>
      <c r="F8392" s="6">
        <f>IF(AND(B8392&gt;=10,B8392&lt;=14),sel_ev_daily*sel_dayshare/5,IF(OR(B8392&gt;=22,B8392&lt;=5),sel_ev_daily*(1-sel_dayshare)/8,0))</f>
        <v/>
      </c>
    </row>
    <row r="8393">
      <c r="A8393" s="6" t="inlineStr">
        <is>
          <t>2013-06-15</t>
        </is>
      </c>
      <c r="B8393" s="6" t="n">
        <v>15</v>
      </c>
      <c r="C8393" s="6" t="n">
        <v>0.74987</v>
      </c>
      <c r="D8393" s="6" t="n">
        <v>0.04103</v>
      </c>
      <c r="E8393" s="6">
        <f>C8393*sel_scale</f>
        <v/>
      </c>
      <c r="F8393" s="6">
        <f>IF(AND(B8393&gt;=10,B8393&lt;=14),sel_ev_daily*sel_dayshare/5,IF(OR(B8393&gt;=22,B8393&lt;=5),sel_ev_daily*(1-sel_dayshare)/8,0))</f>
        <v/>
      </c>
    </row>
    <row r="8394">
      <c r="A8394" s="6" t="inlineStr">
        <is>
          <t>2013-06-15</t>
        </is>
      </c>
      <c r="B8394" s="6" t="n">
        <v>16</v>
      </c>
      <c r="C8394" s="6" t="n">
        <v>0.92561</v>
      </c>
      <c r="D8394" s="6" t="n">
        <v>0.00567</v>
      </c>
      <c r="E8394" s="6">
        <f>C8394*sel_scale</f>
        <v/>
      </c>
      <c r="F8394" s="6">
        <f>IF(AND(B8394&gt;=10,B8394&lt;=14),sel_ev_daily*sel_dayshare/5,IF(OR(B8394&gt;=22,B8394&lt;=5),sel_ev_daily*(1-sel_dayshare)/8,0))</f>
        <v/>
      </c>
    </row>
    <row r="8395">
      <c r="A8395" s="6" t="inlineStr">
        <is>
          <t>2013-06-15</t>
        </is>
      </c>
      <c r="B8395" s="6" t="n">
        <v>17</v>
      </c>
      <c r="C8395" s="6" t="n">
        <v>1.30348</v>
      </c>
      <c r="D8395" s="6" t="n">
        <v>0.00013</v>
      </c>
      <c r="E8395" s="6">
        <f>C8395*sel_scale</f>
        <v/>
      </c>
      <c r="F8395" s="6">
        <f>IF(AND(B8395&gt;=10,B8395&lt;=14),sel_ev_daily*sel_dayshare/5,IF(OR(B8395&gt;=22,B8395&lt;=5),sel_ev_daily*(1-sel_dayshare)/8,0))</f>
        <v/>
      </c>
    </row>
    <row r="8396">
      <c r="A8396" s="6" t="inlineStr">
        <is>
          <t>2013-06-15</t>
        </is>
      </c>
      <c r="B8396" s="6" t="n">
        <v>18</v>
      </c>
      <c r="C8396" s="6" t="n">
        <v>1.34186</v>
      </c>
      <c r="D8396" s="6" t="n">
        <v>8.000000000000001e-05</v>
      </c>
      <c r="E8396" s="6">
        <f>C8396*sel_scale</f>
        <v/>
      </c>
      <c r="F8396" s="6">
        <f>IF(AND(B8396&gt;=10,B8396&lt;=14),sel_ev_daily*sel_dayshare/5,IF(OR(B8396&gt;=22,B8396&lt;=5),sel_ev_daily*(1-sel_dayshare)/8,0))</f>
        <v/>
      </c>
    </row>
    <row r="8397">
      <c r="A8397" s="6" t="inlineStr">
        <is>
          <t>2013-06-15</t>
        </is>
      </c>
      <c r="B8397" s="6" t="n">
        <v>19</v>
      </c>
      <c r="C8397" s="6" t="n">
        <v>1.2132</v>
      </c>
      <c r="D8397" s="6" t="n">
        <v>2e-05</v>
      </c>
      <c r="E8397" s="6">
        <f>C8397*sel_scale</f>
        <v/>
      </c>
      <c r="F8397" s="6">
        <f>IF(AND(B8397&gt;=10,B8397&lt;=14),sel_ev_daily*sel_dayshare/5,IF(OR(B8397&gt;=22,B8397&lt;=5),sel_ev_daily*(1-sel_dayshare)/8,0))</f>
        <v/>
      </c>
    </row>
    <row r="8398">
      <c r="A8398" s="6" t="inlineStr">
        <is>
          <t>2013-06-15</t>
        </is>
      </c>
      <c r="B8398" s="6" t="n">
        <v>20</v>
      </c>
      <c r="C8398" s="6" t="n">
        <v>1.16222</v>
      </c>
      <c r="D8398" s="6" t="n">
        <v>6e-05</v>
      </c>
      <c r="E8398" s="6">
        <f>C8398*sel_scale</f>
        <v/>
      </c>
      <c r="F8398" s="6">
        <f>IF(AND(B8398&gt;=10,B8398&lt;=14),sel_ev_daily*sel_dayshare/5,IF(OR(B8398&gt;=22,B8398&lt;=5),sel_ev_daily*(1-sel_dayshare)/8,0))</f>
        <v/>
      </c>
    </row>
    <row r="8399">
      <c r="A8399" s="6" t="inlineStr">
        <is>
          <t>2013-06-15</t>
        </is>
      </c>
      <c r="B8399" s="6" t="n">
        <v>21</v>
      </c>
      <c r="C8399" s="6" t="n">
        <v>1.06959</v>
      </c>
      <c r="D8399" s="6" t="n">
        <v>6.999999999999999e-05</v>
      </c>
      <c r="E8399" s="6">
        <f>C8399*sel_scale</f>
        <v/>
      </c>
      <c r="F8399" s="6">
        <f>IF(AND(B8399&gt;=10,B8399&lt;=14),sel_ev_daily*sel_dayshare/5,IF(OR(B8399&gt;=22,B8399&lt;=5),sel_ev_daily*(1-sel_dayshare)/8,0))</f>
        <v/>
      </c>
    </row>
    <row r="8400">
      <c r="A8400" s="6" t="inlineStr">
        <is>
          <t>2013-06-15</t>
        </is>
      </c>
      <c r="B8400" s="6" t="n">
        <v>22</v>
      </c>
      <c r="C8400" s="6" t="n">
        <v>1.0398</v>
      </c>
      <c r="D8400" s="6" t="n">
        <v>6.999999999999999e-05</v>
      </c>
      <c r="E8400" s="6">
        <f>C8400*sel_scale</f>
        <v/>
      </c>
      <c r="F8400" s="6">
        <f>IF(AND(B8400&gt;=10,B8400&lt;=14),sel_ev_daily*sel_dayshare/5,IF(OR(B8400&gt;=22,B8400&lt;=5),sel_ev_daily*(1-sel_dayshare)/8,0))</f>
        <v/>
      </c>
    </row>
    <row r="8401">
      <c r="A8401" s="6" t="inlineStr">
        <is>
          <t>2013-06-15</t>
        </is>
      </c>
      <c r="B8401" s="6" t="n">
        <v>23</v>
      </c>
      <c r="C8401" s="6" t="n">
        <v>1.1655</v>
      </c>
      <c r="D8401" s="6" t="n">
        <v>0.0001</v>
      </c>
      <c r="E8401" s="6">
        <f>C8401*sel_scale</f>
        <v/>
      </c>
      <c r="F8401" s="6">
        <f>IF(AND(B8401&gt;=10,B8401&lt;=14),sel_ev_daily*sel_dayshare/5,IF(OR(B8401&gt;=22,B8401&lt;=5),sel_ev_daily*(1-sel_dayshare)/8,0))</f>
        <v/>
      </c>
    </row>
    <row r="8402">
      <c r="A8402" s="6" t="inlineStr">
        <is>
          <t>2013-06-16</t>
        </is>
      </c>
      <c r="B8402" s="6" t="n">
        <v>0</v>
      </c>
      <c r="C8402" s="6" t="n">
        <v>1.14523</v>
      </c>
      <c r="D8402" s="6" t="n">
        <v>6e-05</v>
      </c>
      <c r="E8402" s="6">
        <f>C8402*sel_scale</f>
        <v/>
      </c>
      <c r="F8402" s="6">
        <f>IF(AND(B8402&gt;=10,B8402&lt;=14),sel_ev_daily*sel_dayshare/5,IF(OR(B8402&gt;=22,B8402&lt;=5),sel_ev_daily*(1-sel_dayshare)/8,0))</f>
        <v/>
      </c>
    </row>
    <row r="8403">
      <c r="A8403" s="6" t="inlineStr">
        <is>
          <t>2013-06-16</t>
        </is>
      </c>
      <c r="B8403" s="6" t="n">
        <v>1</v>
      </c>
      <c r="C8403" s="6" t="n">
        <v>0.87216</v>
      </c>
      <c r="D8403" s="6" t="n">
        <v>8.000000000000001e-05</v>
      </c>
      <c r="E8403" s="6">
        <f>C8403*sel_scale</f>
        <v/>
      </c>
      <c r="F8403" s="6">
        <f>IF(AND(B8403&gt;=10,B8403&lt;=14),sel_ev_daily*sel_dayshare/5,IF(OR(B8403&gt;=22,B8403&lt;=5),sel_ev_daily*(1-sel_dayshare)/8,0))</f>
        <v/>
      </c>
    </row>
    <row r="8404">
      <c r="A8404" s="6" t="inlineStr">
        <is>
          <t>2013-06-16</t>
        </is>
      </c>
      <c r="B8404" s="6" t="n">
        <v>2</v>
      </c>
      <c r="C8404" s="6" t="n">
        <v>0.61182</v>
      </c>
      <c r="D8404" s="6" t="n">
        <v>8.000000000000001e-05</v>
      </c>
      <c r="E8404" s="6">
        <f>C8404*sel_scale</f>
        <v/>
      </c>
      <c r="F8404" s="6">
        <f>IF(AND(B8404&gt;=10,B8404&lt;=14),sel_ev_daily*sel_dayshare/5,IF(OR(B8404&gt;=22,B8404&lt;=5),sel_ev_daily*(1-sel_dayshare)/8,0))</f>
        <v/>
      </c>
    </row>
    <row r="8405">
      <c r="A8405" s="6" t="inlineStr">
        <is>
          <t>2013-06-16</t>
        </is>
      </c>
      <c r="B8405" s="6" t="n">
        <v>3</v>
      </c>
      <c r="C8405" s="6" t="n">
        <v>0.49936</v>
      </c>
      <c r="D8405" s="6" t="n">
        <v>5e-05</v>
      </c>
      <c r="E8405" s="6">
        <f>C8405*sel_scale</f>
        <v/>
      </c>
      <c r="F8405" s="6">
        <f>IF(AND(B8405&gt;=10,B8405&lt;=14),sel_ev_daily*sel_dayshare/5,IF(OR(B8405&gt;=22,B8405&lt;=5),sel_ev_daily*(1-sel_dayshare)/8,0))</f>
        <v/>
      </c>
    </row>
    <row r="8406">
      <c r="A8406" s="6" t="inlineStr">
        <is>
          <t>2013-06-16</t>
        </is>
      </c>
      <c r="B8406" s="6" t="n">
        <v>4</v>
      </c>
      <c r="C8406" s="6" t="n">
        <v>0.45835</v>
      </c>
      <c r="D8406" s="6" t="n">
        <v>6e-05</v>
      </c>
      <c r="E8406" s="6">
        <f>C8406*sel_scale</f>
        <v/>
      </c>
      <c r="F8406" s="6">
        <f>IF(AND(B8406&gt;=10,B8406&lt;=14),sel_ev_daily*sel_dayshare/5,IF(OR(B8406&gt;=22,B8406&lt;=5),sel_ev_daily*(1-sel_dayshare)/8,0))</f>
        <v/>
      </c>
    </row>
    <row r="8407">
      <c r="A8407" s="6" t="inlineStr">
        <is>
          <t>2013-06-16</t>
        </is>
      </c>
      <c r="B8407" s="6" t="n">
        <v>5</v>
      </c>
      <c r="C8407" s="6" t="n">
        <v>0.52554</v>
      </c>
      <c r="D8407" s="6" t="n">
        <v>5e-05</v>
      </c>
      <c r="E8407" s="6">
        <f>C8407*sel_scale</f>
        <v/>
      </c>
      <c r="F8407" s="6">
        <f>IF(AND(B8407&gt;=10,B8407&lt;=14),sel_ev_daily*sel_dayshare/5,IF(OR(B8407&gt;=22,B8407&lt;=5),sel_ev_daily*(1-sel_dayshare)/8,0))</f>
        <v/>
      </c>
    </row>
    <row r="8408">
      <c r="A8408" s="6" t="inlineStr">
        <is>
          <t>2013-06-16</t>
        </is>
      </c>
      <c r="B8408" s="6" t="n">
        <v>6</v>
      </c>
      <c r="C8408" s="6" t="n">
        <v>0.59497</v>
      </c>
      <c r="D8408" s="6" t="n">
        <v>4e-05</v>
      </c>
      <c r="E8408" s="6">
        <f>C8408*sel_scale</f>
        <v/>
      </c>
      <c r="F8408" s="6">
        <f>IF(AND(B8408&gt;=10,B8408&lt;=14),sel_ev_daily*sel_dayshare/5,IF(OR(B8408&gt;=22,B8408&lt;=5),sel_ev_daily*(1-sel_dayshare)/8,0))</f>
        <v/>
      </c>
    </row>
    <row r="8409">
      <c r="A8409" s="6" t="inlineStr">
        <is>
          <t>2013-06-16</t>
        </is>
      </c>
      <c r="B8409" s="6" t="n">
        <v>7</v>
      </c>
      <c r="C8409" s="6" t="n">
        <v>0.79423</v>
      </c>
      <c r="D8409" s="6" t="n">
        <v>0.02834</v>
      </c>
      <c r="E8409" s="6">
        <f>C8409*sel_scale</f>
        <v/>
      </c>
      <c r="F8409" s="6">
        <f>IF(AND(B8409&gt;=10,B8409&lt;=14),sel_ev_daily*sel_dayshare/5,IF(OR(B8409&gt;=22,B8409&lt;=5),sel_ev_daily*(1-sel_dayshare)/8,0))</f>
        <v/>
      </c>
    </row>
    <row r="8410">
      <c r="A8410" s="6" t="inlineStr">
        <is>
          <t>2013-06-16</t>
        </is>
      </c>
      <c r="B8410" s="6" t="n">
        <v>8</v>
      </c>
      <c r="C8410" s="6" t="n">
        <v>0.95594</v>
      </c>
      <c r="D8410" s="6" t="n">
        <v>0.16546</v>
      </c>
      <c r="E8410" s="6">
        <f>C8410*sel_scale</f>
        <v/>
      </c>
      <c r="F8410" s="6">
        <f>IF(AND(B8410&gt;=10,B8410&lt;=14),sel_ev_daily*sel_dayshare/5,IF(OR(B8410&gt;=22,B8410&lt;=5),sel_ev_daily*(1-sel_dayshare)/8,0))</f>
        <v/>
      </c>
    </row>
    <row r="8411">
      <c r="A8411" s="6" t="inlineStr">
        <is>
          <t>2013-06-16</t>
        </is>
      </c>
      <c r="B8411" s="6" t="n">
        <v>9</v>
      </c>
      <c r="C8411" s="6" t="n">
        <v>0.92491</v>
      </c>
      <c r="D8411" s="6" t="n">
        <v>0.31885</v>
      </c>
      <c r="E8411" s="6">
        <f>C8411*sel_scale</f>
        <v/>
      </c>
      <c r="F8411" s="6">
        <f>IF(AND(B8411&gt;=10,B8411&lt;=14),sel_ev_daily*sel_dayshare/5,IF(OR(B8411&gt;=22,B8411&lt;=5),sel_ev_daily*(1-sel_dayshare)/8,0))</f>
        <v/>
      </c>
    </row>
    <row r="8412">
      <c r="A8412" s="6" t="inlineStr">
        <is>
          <t>2013-06-16</t>
        </is>
      </c>
      <c r="B8412" s="6" t="n">
        <v>10</v>
      </c>
      <c r="C8412" s="6" t="n">
        <v>0.8464</v>
      </c>
      <c r="D8412" s="6" t="n">
        <v>0.43302</v>
      </c>
      <c r="E8412" s="6">
        <f>C8412*sel_scale</f>
        <v/>
      </c>
      <c r="F8412" s="6">
        <f>IF(AND(B8412&gt;=10,B8412&lt;=14),sel_ev_daily*sel_dayshare/5,IF(OR(B8412&gt;=22,B8412&lt;=5),sel_ev_daily*(1-sel_dayshare)/8,0))</f>
        <v/>
      </c>
    </row>
    <row r="8413">
      <c r="A8413" s="6" t="inlineStr">
        <is>
          <t>2013-06-16</t>
        </is>
      </c>
      <c r="B8413" s="6" t="n">
        <v>11</v>
      </c>
      <c r="C8413" s="6" t="n">
        <v>0.73513</v>
      </c>
      <c r="D8413" s="6" t="n">
        <v>0.4764</v>
      </c>
      <c r="E8413" s="6">
        <f>C8413*sel_scale</f>
        <v/>
      </c>
      <c r="F8413" s="6">
        <f>IF(AND(B8413&gt;=10,B8413&lt;=14),sel_ev_daily*sel_dayshare/5,IF(OR(B8413&gt;=22,B8413&lt;=5),sel_ev_daily*(1-sel_dayshare)/8,0))</f>
        <v/>
      </c>
    </row>
    <row r="8414">
      <c r="A8414" s="6" t="inlineStr">
        <is>
          <t>2013-06-16</t>
        </is>
      </c>
      <c r="B8414" s="6" t="n">
        <v>12</v>
      </c>
      <c r="C8414" s="6" t="n">
        <v>0.71105</v>
      </c>
      <c r="D8414" s="6" t="n">
        <v>0.48764</v>
      </c>
      <c r="E8414" s="6">
        <f>C8414*sel_scale</f>
        <v/>
      </c>
      <c r="F8414" s="6">
        <f>IF(AND(B8414&gt;=10,B8414&lt;=14),sel_ev_daily*sel_dayshare/5,IF(OR(B8414&gt;=22,B8414&lt;=5),sel_ev_daily*(1-sel_dayshare)/8,0))</f>
        <v/>
      </c>
    </row>
    <row r="8415">
      <c r="A8415" s="6" t="inlineStr">
        <is>
          <t>2013-06-16</t>
        </is>
      </c>
      <c r="B8415" s="6" t="n">
        <v>13</v>
      </c>
      <c r="C8415" s="6" t="n">
        <v>0.65134</v>
      </c>
      <c r="D8415" s="6" t="n">
        <v>0.39254</v>
      </c>
      <c r="E8415" s="6">
        <f>C8415*sel_scale</f>
        <v/>
      </c>
      <c r="F8415" s="6">
        <f>IF(AND(B8415&gt;=10,B8415&lt;=14),sel_ev_daily*sel_dayshare/5,IF(OR(B8415&gt;=22,B8415&lt;=5),sel_ev_daily*(1-sel_dayshare)/8,0))</f>
        <v/>
      </c>
    </row>
    <row r="8416">
      <c r="A8416" s="6" t="inlineStr">
        <is>
          <t>2013-06-16</t>
        </is>
      </c>
      <c r="B8416" s="6" t="n">
        <v>14</v>
      </c>
      <c r="C8416" s="6" t="n">
        <v>0.6747300000000001</v>
      </c>
      <c r="D8416" s="6" t="n">
        <v>0.23749</v>
      </c>
      <c r="E8416" s="6">
        <f>C8416*sel_scale</f>
        <v/>
      </c>
      <c r="F8416" s="6">
        <f>IF(AND(B8416&gt;=10,B8416&lt;=14),sel_ev_daily*sel_dayshare/5,IF(OR(B8416&gt;=22,B8416&lt;=5),sel_ev_daily*(1-sel_dayshare)/8,0))</f>
        <v/>
      </c>
    </row>
    <row r="8417">
      <c r="A8417" s="6" t="inlineStr">
        <is>
          <t>2013-06-16</t>
        </is>
      </c>
      <c r="B8417" s="6" t="n">
        <v>15</v>
      </c>
      <c r="C8417" s="6" t="n">
        <v>0.7765300000000001</v>
      </c>
      <c r="D8417" s="6" t="n">
        <v>0.11591</v>
      </c>
      <c r="E8417" s="6">
        <f>C8417*sel_scale</f>
        <v/>
      </c>
      <c r="F8417" s="6">
        <f>IF(AND(B8417&gt;=10,B8417&lt;=14),sel_ev_daily*sel_dayshare/5,IF(OR(B8417&gt;=22,B8417&lt;=5),sel_ev_daily*(1-sel_dayshare)/8,0))</f>
        <v/>
      </c>
    </row>
    <row r="8418">
      <c r="A8418" s="6" t="inlineStr">
        <is>
          <t>2013-06-16</t>
        </is>
      </c>
      <c r="B8418" s="6" t="n">
        <v>16</v>
      </c>
      <c r="C8418" s="6" t="n">
        <v>0.97451</v>
      </c>
      <c r="D8418" s="6" t="n">
        <v>0.01606</v>
      </c>
      <c r="E8418" s="6">
        <f>C8418*sel_scale</f>
        <v/>
      </c>
      <c r="F8418" s="6">
        <f>IF(AND(B8418&gt;=10,B8418&lt;=14),sel_ev_daily*sel_dayshare/5,IF(OR(B8418&gt;=22,B8418&lt;=5),sel_ev_daily*(1-sel_dayshare)/8,0))</f>
        <v/>
      </c>
    </row>
    <row r="8419">
      <c r="A8419" s="6" t="inlineStr">
        <is>
          <t>2013-06-16</t>
        </is>
      </c>
      <c r="B8419" s="6" t="n">
        <v>17</v>
      </c>
      <c r="C8419" s="6" t="n">
        <v>1.43297</v>
      </c>
      <c r="D8419" s="6" t="n">
        <v>8.000000000000001e-05</v>
      </c>
      <c r="E8419" s="6">
        <f>C8419*sel_scale</f>
        <v/>
      </c>
      <c r="F8419" s="6">
        <f>IF(AND(B8419&gt;=10,B8419&lt;=14),sel_ev_daily*sel_dayshare/5,IF(OR(B8419&gt;=22,B8419&lt;=5),sel_ev_daily*(1-sel_dayshare)/8,0))</f>
        <v/>
      </c>
    </row>
    <row r="8420">
      <c r="A8420" s="6" t="inlineStr">
        <is>
          <t>2013-06-16</t>
        </is>
      </c>
      <c r="B8420" s="6" t="n">
        <v>18</v>
      </c>
      <c r="C8420" s="6" t="n">
        <v>1.55645</v>
      </c>
      <c r="D8420" s="6" t="n">
        <v>6.999999999999999e-05</v>
      </c>
      <c r="E8420" s="6">
        <f>C8420*sel_scale</f>
        <v/>
      </c>
      <c r="F8420" s="6">
        <f>IF(AND(B8420&gt;=10,B8420&lt;=14),sel_ev_daily*sel_dayshare/5,IF(OR(B8420&gt;=22,B8420&lt;=5),sel_ev_daily*(1-sel_dayshare)/8,0))</f>
        <v/>
      </c>
    </row>
    <row r="8421">
      <c r="A8421" s="6" t="inlineStr">
        <is>
          <t>2013-06-16</t>
        </is>
      </c>
      <c r="B8421" s="6" t="n">
        <v>19</v>
      </c>
      <c r="C8421" s="6" t="n">
        <v>1.51243</v>
      </c>
      <c r="D8421" s="6" t="n">
        <v>8.000000000000001e-05</v>
      </c>
      <c r="E8421" s="6">
        <f>C8421*sel_scale</f>
        <v/>
      </c>
      <c r="F8421" s="6">
        <f>IF(AND(B8421&gt;=10,B8421&lt;=14),sel_ev_daily*sel_dayshare/5,IF(OR(B8421&gt;=22,B8421&lt;=5),sel_ev_daily*(1-sel_dayshare)/8,0))</f>
        <v/>
      </c>
    </row>
    <row r="8422">
      <c r="A8422" s="6" t="inlineStr">
        <is>
          <t>2013-06-16</t>
        </is>
      </c>
      <c r="B8422" s="6" t="n">
        <v>20</v>
      </c>
      <c r="C8422" s="6" t="n">
        <v>1.34844</v>
      </c>
      <c r="D8422" s="6" t="n">
        <v>8.000000000000001e-05</v>
      </c>
      <c r="E8422" s="6">
        <f>C8422*sel_scale</f>
        <v/>
      </c>
      <c r="F8422" s="6">
        <f>IF(AND(B8422&gt;=10,B8422&lt;=14),sel_ev_daily*sel_dayshare/5,IF(OR(B8422&gt;=22,B8422&lt;=5),sel_ev_daily*(1-sel_dayshare)/8,0))</f>
        <v/>
      </c>
    </row>
    <row r="8423">
      <c r="A8423" s="6" t="inlineStr">
        <is>
          <t>2013-06-16</t>
        </is>
      </c>
      <c r="B8423" s="6" t="n">
        <v>21</v>
      </c>
      <c r="C8423" s="6" t="n">
        <v>1.10389</v>
      </c>
      <c r="D8423" s="6" t="n">
        <v>9.000000000000001e-05</v>
      </c>
      <c r="E8423" s="6">
        <f>C8423*sel_scale</f>
        <v/>
      </c>
      <c r="F8423" s="6">
        <f>IF(AND(B8423&gt;=10,B8423&lt;=14),sel_ev_daily*sel_dayshare/5,IF(OR(B8423&gt;=22,B8423&lt;=5),sel_ev_daily*(1-sel_dayshare)/8,0))</f>
        <v/>
      </c>
    </row>
    <row r="8424">
      <c r="A8424" s="6" t="inlineStr">
        <is>
          <t>2013-06-16</t>
        </is>
      </c>
      <c r="B8424" s="6" t="n">
        <v>22</v>
      </c>
      <c r="C8424" s="6" t="n">
        <v>1.03543</v>
      </c>
      <c r="D8424" s="6" t="n">
        <v>0.00013</v>
      </c>
      <c r="E8424" s="6">
        <f>C8424*sel_scale</f>
        <v/>
      </c>
      <c r="F8424" s="6">
        <f>IF(AND(B8424&gt;=10,B8424&lt;=14),sel_ev_daily*sel_dayshare/5,IF(OR(B8424&gt;=22,B8424&lt;=5),sel_ev_daily*(1-sel_dayshare)/8,0))</f>
        <v/>
      </c>
    </row>
    <row r="8425">
      <c r="A8425" s="6" t="inlineStr">
        <is>
          <t>2013-06-16</t>
        </is>
      </c>
      <c r="B8425" s="6" t="n">
        <v>23</v>
      </c>
      <c r="C8425" s="6" t="n">
        <v>1.06443</v>
      </c>
      <c r="D8425" s="6" t="n">
        <v>6e-05</v>
      </c>
      <c r="E8425" s="6">
        <f>C8425*sel_scale</f>
        <v/>
      </c>
      <c r="F8425" s="6">
        <f>IF(AND(B8425&gt;=10,B8425&lt;=14),sel_ev_daily*sel_dayshare/5,IF(OR(B8425&gt;=22,B8425&lt;=5),sel_ev_daily*(1-sel_dayshare)/8,0))</f>
        <v/>
      </c>
    </row>
    <row r="8426">
      <c r="A8426" s="6" t="inlineStr">
        <is>
          <t>2013-06-17</t>
        </is>
      </c>
      <c r="B8426" s="6" t="n">
        <v>0</v>
      </c>
      <c r="C8426" s="6" t="n">
        <v>1.11895</v>
      </c>
      <c r="D8426" s="6" t="n">
        <v>8.000000000000001e-05</v>
      </c>
      <c r="E8426" s="6">
        <f>C8426*sel_scale</f>
        <v/>
      </c>
      <c r="F8426" s="6">
        <f>IF(AND(B8426&gt;=10,B8426&lt;=14),sel_ev_daily*sel_dayshare/5,IF(OR(B8426&gt;=22,B8426&lt;=5),sel_ev_daily*(1-sel_dayshare)/8,0))</f>
        <v/>
      </c>
    </row>
    <row r="8427">
      <c r="A8427" s="6" t="inlineStr">
        <is>
          <t>2013-06-17</t>
        </is>
      </c>
      <c r="B8427" s="6" t="n">
        <v>1</v>
      </c>
      <c r="C8427" s="6" t="n">
        <v>0.81892</v>
      </c>
      <c r="D8427" s="6" t="n">
        <v>6.999999999999999e-05</v>
      </c>
      <c r="E8427" s="6">
        <f>C8427*sel_scale</f>
        <v/>
      </c>
      <c r="F8427" s="6">
        <f>IF(AND(B8427&gt;=10,B8427&lt;=14),sel_ev_daily*sel_dayshare/5,IF(OR(B8427&gt;=22,B8427&lt;=5),sel_ev_daily*(1-sel_dayshare)/8,0))</f>
        <v/>
      </c>
    </row>
    <row r="8428">
      <c r="A8428" s="6" t="inlineStr">
        <is>
          <t>2013-06-17</t>
        </is>
      </c>
      <c r="B8428" s="6" t="n">
        <v>2</v>
      </c>
      <c r="C8428" s="6" t="n">
        <v>0.59829</v>
      </c>
      <c r="D8428" s="6" t="n">
        <v>5e-05</v>
      </c>
      <c r="E8428" s="6">
        <f>C8428*sel_scale</f>
        <v/>
      </c>
      <c r="F8428" s="6">
        <f>IF(AND(B8428&gt;=10,B8428&lt;=14),sel_ev_daily*sel_dayshare/5,IF(OR(B8428&gt;=22,B8428&lt;=5),sel_ev_daily*(1-sel_dayshare)/8,0))</f>
        <v/>
      </c>
    </row>
    <row r="8429">
      <c r="A8429" s="6" t="inlineStr">
        <is>
          <t>2013-06-17</t>
        </is>
      </c>
      <c r="B8429" s="6" t="n">
        <v>3</v>
      </c>
      <c r="C8429" s="6" t="n">
        <v>0.49947</v>
      </c>
      <c r="D8429" s="6" t="n">
        <v>6.999999999999999e-05</v>
      </c>
      <c r="E8429" s="6">
        <f>C8429*sel_scale</f>
        <v/>
      </c>
      <c r="F8429" s="6">
        <f>IF(AND(B8429&gt;=10,B8429&lt;=14),sel_ev_daily*sel_dayshare/5,IF(OR(B8429&gt;=22,B8429&lt;=5),sel_ev_daily*(1-sel_dayshare)/8,0))</f>
        <v/>
      </c>
    </row>
    <row r="8430">
      <c r="A8430" s="6" t="inlineStr">
        <is>
          <t>2013-06-17</t>
        </is>
      </c>
      <c r="B8430" s="6" t="n">
        <v>4</v>
      </c>
      <c r="C8430" s="6" t="n">
        <v>0.47085</v>
      </c>
      <c r="D8430" s="6" t="n">
        <v>8.000000000000001e-05</v>
      </c>
      <c r="E8430" s="6">
        <f>C8430*sel_scale</f>
        <v/>
      </c>
      <c r="F8430" s="6">
        <f>IF(AND(B8430&gt;=10,B8430&lt;=14),sel_ev_daily*sel_dayshare/5,IF(OR(B8430&gt;=22,B8430&lt;=5),sel_ev_daily*(1-sel_dayshare)/8,0))</f>
        <v/>
      </c>
    </row>
    <row r="8431">
      <c r="A8431" s="6" t="inlineStr">
        <is>
          <t>2013-06-17</t>
        </is>
      </c>
      <c r="B8431" s="6" t="n">
        <v>5</v>
      </c>
      <c r="C8431" s="6" t="n">
        <v>0.57091</v>
      </c>
      <c r="D8431" s="6" t="n">
        <v>0.0001</v>
      </c>
      <c r="E8431" s="6">
        <f>C8431*sel_scale</f>
        <v/>
      </c>
      <c r="F8431" s="6">
        <f>IF(AND(B8431&gt;=10,B8431&lt;=14),sel_ev_daily*sel_dayshare/5,IF(OR(B8431&gt;=22,B8431&lt;=5),sel_ev_daily*(1-sel_dayshare)/8,0))</f>
        <v/>
      </c>
    </row>
    <row r="8432">
      <c r="A8432" s="6" t="inlineStr">
        <is>
          <t>2013-06-17</t>
        </is>
      </c>
      <c r="B8432" s="6" t="n">
        <v>6</v>
      </c>
      <c r="C8432" s="6" t="n">
        <v>0.9480499999999999</v>
      </c>
      <c r="D8432" s="6" t="n">
        <v>0.0001</v>
      </c>
      <c r="E8432" s="6">
        <f>C8432*sel_scale</f>
        <v/>
      </c>
      <c r="F8432" s="6">
        <f>IF(AND(B8432&gt;=10,B8432&lt;=14),sel_ev_daily*sel_dayshare/5,IF(OR(B8432&gt;=22,B8432&lt;=5),sel_ev_daily*(1-sel_dayshare)/8,0))</f>
        <v/>
      </c>
    </row>
    <row r="8433">
      <c r="A8433" s="6" t="inlineStr">
        <is>
          <t>2013-06-17</t>
        </is>
      </c>
      <c r="B8433" s="6" t="n">
        <v>7</v>
      </c>
      <c r="C8433" s="6" t="n">
        <v>1.14682</v>
      </c>
      <c r="D8433" s="6" t="n">
        <v>0.02854</v>
      </c>
      <c r="E8433" s="6">
        <f>C8433*sel_scale</f>
        <v/>
      </c>
      <c r="F8433" s="6">
        <f>IF(AND(B8433&gt;=10,B8433&lt;=14),sel_ev_daily*sel_dayshare/5,IF(OR(B8433&gt;=22,B8433&lt;=5),sel_ev_daily*(1-sel_dayshare)/8,0))</f>
        <v/>
      </c>
    </row>
    <row r="8434">
      <c r="A8434" s="6" t="inlineStr">
        <is>
          <t>2013-06-17</t>
        </is>
      </c>
      <c r="B8434" s="6" t="n">
        <v>8</v>
      </c>
      <c r="C8434" s="6" t="n">
        <v>0.99</v>
      </c>
      <c r="D8434" s="6" t="n">
        <v>0.14936</v>
      </c>
      <c r="E8434" s="6">
        <f>C8434*sel_scale</f>
        <v/>
      </c>
      <c r="F8434" s="6">
        <f>IF(AND(B8434&gt;=10,B8434&lt;=14),sel_ev_daily*sel_dayshare/5,IF(OR(B8434&gt;=22,B8434&lt;=5),sel_ev_daily*(1-sel_dayshare)/8,0))</f>
        <v/>
      </c>
    </row>
    <row r="8435">
      <c r="A8435" s="6" t="inlineStr">
        <is>
          <t>2013-06-17</t>
        </is>
      </c>
      <c r="B8435" s="6" t="n">
        <v>9</v>
      </c>
      <c r="C8435" s="6" t="n">
        <v>0.8545199999999999</v>
      </c>
      <c r="D8435" s="6" t="n">
        <v>0.2579</v>
      </c>
      <c r="E8435" s="6">
        <f>C8435*sel_scale</f>
        <v/>
      </c>
      <c r="F8435" s="6">
        <f>IF(AND(B8435&gt;=10,B8435&lt;=14),sel_ev_daily*sel_dayshare/5,IF(OR(B8435&gt;=22,B8435&lt;=5),sel_ev_daily*(1-sel_dayshare)/8,0))</f>
        <v/>
      </c>
    </row>
    <row r="8436">
      <c r="A8436" s="6" t="inlineStr">
        <is>
          <t>2013-06-17</t>
        </is>
      </c>
      <c r="B8436" s="6" t="n">
        <v>10</v>
      </c>
      <c r="C8436" s="6" t="n">
        <v>0.73773</v>
      </c>
      <c r="D8436" s="6" t="n">
        <v>0.33303</v>
      </c>
      <c r="E8436" s="6">
        <f>C8436*sel_scale</f>
        <v/>
      </c>
      <c r="F8436" s="6">
        <f>IF(AND(B8436&gt;=10,B8436&lt;=14),sel_ev_daily*sel_dayshare/5,IF(OR(B8436&gt;=22,B8436&lt;=5),sel_ev_daily*(1-sel_dayshare)/8,0))</f>
        <v/>
      </c>
    </row>
    <row r="8437">
      <c r="A8437" s="6" t="inlineStr">
        <is>
          <t>2013-06-17</t>
        </is>
      </c>
      <c r="B8437" s="6" t="n">
        <v>11</v>
      </c>
      <c r="C8437" s="6" t="n">
        <v>0.67706</v>
      </c>
      <c r="D8437" s="6" t="n">
        <v>0.33203</v>
      </c>
      <c r="E8437" s="6">
        <f>C8437*sel_scale</f>
        <v/>
      </c>
      <c r="F8437" s="6">
        <f>IF(AND(B8437&gt;=10,B8437&lt;=14),sel_ev_daily*sel_dayshare/5,IF(OR(B8437&gt;=22,B8437&lt;=5),sel_ev_daily*(1-sel_dayshare)/8,0))</f>
        <v/>
      </c>
    </row>
    <row r="8438">
      <c r="A8438" s="6" t="inlineStr">
        <is>
          <t>2013-06-17</t>
        </is>
      </c>
      <c r="B8438" s="6" t="n">
        <v>12</v>
      </c>
      <c r="C8438" s="6" t="n">
        <v>0.64046</v>
      </c>
      <c r="D8438" s="6" t="n">
        <v>0.37477</v>
      </c>
      <c r="E8438" s="6">
        <f>C8438*sel_scale</f>
        <v/>
      </c>
      <c r="F8438" s="6">
        <f>IF(AND(B8438&gt;=10,B8438&lt;=14),sel_ev_daily*sel_dayshare/5,IF(OR(B8438&gt;=22,B8438&lt;=5),sel_ev_daily*(1-sel_dayshare)/8,0))</f>
        <v/>
      </c>
    </row>
    <row r="8439">
      <c r="A8439" s="6" t="inlineStr">
        <is>
          <t>2013-06-17</t>
        </is>
      </c>
      <c r="B8439" s="6" t="n">
        <v>13</v>
      </c>
      <c r="C8439" s="6" t="n">
        <v>0.62808</v>
      </c>
      <c r="D8439" s="6" t="n">
        <v>0.2259</v>
      </c>
      <c r="E8439" s="6">
        <f>C8439*sel_scale</f>
        <v/>
      </c>
      <c r="F8439" s="6">
        <f>IF(AND(B8439&gt;=10,B8439&lt;=14),sel_ev_daily*sel_dayshare/5,IF(OR(B8439&gt;=22,B8439&lt;=5),sel_ev_daily*(1-sel_dayshare)/8,0))</f>
        <v/>
      </c>
    </row>
    <row r="8440">
      <c r="A8440" s="6" t="inlineStr">
        <is>
          <t>2013-06-17</t>
        </is>
      </c>
      <c r="B8440" s="6" t="n">
        <v>14</v>
      </c>
      <c r="C8440" s="6" t="n">
        <v>0.62182</v>
      </c>
      <c r="D8440" s="6" t="n">
        <v>0.13822</v>
      </c>
      <c r="E8440" s="6">
        <f>C8440*sel_scale</f>
        <v/>
      </c>
      <c r="F8440" s="6">
        <f>IF(AND(B8440&gt;=10,B8440&lt;=14),sel_ev_daily*sel_dayshare/5,IF(OR(B8440&gt;=22,B8440&lt;=5),sel_ev_daily*(1-sel_dayshare)/8,0))</f>
        <v/>
      </c>
    </row>
    <row r="8441">
      <c r="A8441" s="6" t="inlineStr">
        <is>
          <t>2013-06-17</t>
        </is>
      </c>
      <c r="B8441" s="6" t="n">
        <v>15</v>
      </c>
      <c r="C8441" s="6" t="n">
        <v>0.6900500000000001</v>
      </c>
      <c r="D8441" s="6" t="n">
        <v>0.08978999999999999</v>
      </c>
      <c r="E8441" s="6">
        <f>C8441*sel_scale</f>
        <v/>
      </c>
      <c r="F8441" s="6">
        <f>IF(AND(B8441&gt;=10,B8441&lt;=14),sel_ev_daily*sel_dayshare/5,IF(OR(B8441&gt;=22,B8441&lt;=5),sel_ev_daily*(1-sel_dayshare)/8,0))</f>
        <v/>
      </c>
    </row>
    <row r="8442">
      <c r="A8442" s="6" t="inlineStr">
        <is>
          <t>2013-06-17</t>
        </is>
      </c>
      <c r="B8442" s="6" t="n">
        <v>16</v>
      </c>
      <c r="C8442" s="6" t="n">
        <v>0.90306</v>
      </c>
      <c r="D8442" s="6" t="n">
        <v>0.01279</v>
      </c>
      <c r="E8442" s="6">
        <f>C8442*sel_scale</f>
        <v/>
      </c>
      <c r="F8442" s="6">
        <f>IF(AND(B8442&gt;=10,B8442&lt;=14),sel_ev_daily*sel_dayshare/5,IF(OR(B8442&gt;=22,B8442&lt;=5),sel_ev_daily*(1-sel_dayshare)/8,0))</f>
        <v/>
      </c>
    </row>
    <row r="8443">
      <c r="A8443" s="6" t="inlineStr">
        <is>
          <t>2013-06-17</t>
        </is>
      </c>
      <c r="B8443" s="6" t="n">
        <v>17</v>
      </c>
      <c r="C8443" s="6" t="n">
        <v>1.40772</v>
      </c>
      <c r="D8443" s="6" t="n">
        <v>8.000000000000001e-05</v>
      </c>
      <c r="E8443" s="6">
        <f>C8443*sel_scale</f>
        <v/>
      </c>
      <c r="F8443" s="6">
        <f>IF(AND(B8443&gt;=10,B8443&lt;=14),sel_ev_daily*sel_dayshare/5,IF(OR(B8443&gt;=22,B8443&lt;=5),sel_ev_daily*(1-sel_dayshare)/8,0))</f>
        <v/>
      </c>
    </row>
    <row r="8444">
      <c r="A8444" s="6" t="inlineStr">
        <is>
          <t>2013-06-17</t>
        </is>
      </c>
      <c r="B8444" s="6" t="n">
        <v>18</v>
      </c>
      <c r="C8444" s="6" t="n">
        <v>1.51968</v>
      </c>
      <c r="D8444" s="6" t="n">
        <v>5e-05</v>
      </c>
      <c r="E8444" s="6">
        <f>C8444*sel_scale</f>
        <v/>
      </c>
      <c r="F8444" s="6">
        <f>IF(AND(B8444&gt;=10,B8444&lt;=14),sel_ev_daily*sel_dayshare/5,IF(OR(B8444&gt;=22,B8444&lt;=5),sel_ev_daily*(1-sel_dayshare)/8,0))</f>
        <v/>
      </c>
    </row>
    <row r="8445">
      <c r="A8445" s="6" t="inlineStr">
        <is>
          <t>2013-06-17</t>
        </is>
      </c>
      <c r="B8445" s="6" t="n">
        <v>19</v>
      </c>
      <c r="C8445" s="6" t="n">
        <v>1.36042</v>
      </c>
      <c r="D8445" s="6" t="n">
        <v>4e-05</v>
      </c>
      <c r="E8445" s="6">
        <f>C8445*sel_scale</f>
        <v/>
      </c>
      <c r="F8445" s="6">
        <f>IF(AND(B8445&gt;=10,B8445&lt;=14),sel_ev_daily*sel_dayshare/5,IF(OR(B8445&gt;=22,B8445&lt;=5),sel_ev_daily*(1-sel_dayshare)/8,0))</f>
        <v/>
      </c>
    </row>
    <row r="8446">
      <c r="A8446" s="6" t="inlineStr">
        <is>
          <t>2013-06-17</t>
        </is>
      </c>
      <c r="B8446" s="6" t="n">
        <v>20</v>
      </c>
      <c r="C8446" s="6" t="n">
        <v>1.31032</v>
      </c>
      <c r="D8446" s="6" t="n">
        <v>2e-05</v>
      </c>
      <c r="E8446" s="6">
        <f>C8446*sel_scale</f>
        <v/>
      </c>
      <c r="F8446" s="6">
        <f>IF(AND(B8446&gt;=10,B8446&lt;=14),sel_ev_daily*sel_dayshare/5,IF(OR(B8446&gt;=22,B8446&lt;=5),sel_ev_daily*(1-sel_dayshare)/8,0))</f>
        <v/>
      </c>
    </row>
    <row r="8447">
      <c r="A8447" s="6" t="inlineStr">
        <is>
          <t>2013-06-17</t>
        </is>
      </c>
      <c r="B8447" s="6" t="n">
        <v>21</v>
      </c>
      <c r="C8447" s="6" t="n">
        <v>1.17497</v>
      </c>
      <c r="D8447" s="6" t="n">
        <v>5e-05</v>
      </c>
      <c r="E8447" s="6">
        <f>C8447*sel_scale</f>
        <v/>
      </c>
      <c r="F8447" s="6">
        <f>IF(AND(B8447&gt;=10,B8447&lt;=14),sel_ev_daily*sel_dayshare/5,IF(OR(B8447&gt;=22,B8447&lt;=5),sel_ev_daily*(1-sel_dayshare)/8,0))</f>
        <v/>
      </c>
    </row>
    <row r="8448">
      <c r="A8448" s="6" t="inlineStr">
        <is>
          <t>2013-06-17</t>
        </is>
      </c>
      <c r="B8448" s="6" t="n">
        <v>22</v>
      </c>
      <c r="C8448" s="6" t="n">
        <v>1.09009</v>
      </c>
      <c r="D8448" s="6" t="n">
        <v>0.00014</v>
      </c>
      <c r="E8448" s="6">
        <f>C8448*sel_scale</f>
        <v/>
      </c>
      <c r="F8448" s="6">
        <f>IF(AND(B8448&gt;=10,B8448&lt;=14),sel_ev_daily*sel_dayshare/5,IF(OR(B8448&gt;=22,B8448&lt;=5),sel_ev_daily*(1-sel_dayshare)/8,0))</f>
        <v/>
      </c>
    </row>
    <row r="8449">
      <c r="A8449" s="6" t="inlineStr">
        <is>
          <t>2013-06-17</t>
        </is>
      </c>
      <c r="B8449" s="6" t="n">
        <v>23</v>
      </c>
      <c r="C8449" s="6" t="n">
        <v>1.20701</v>
      </c>
      <c r="D8449" s="6" t="n">
        <v>6.999999999999999e-05</v>
      </c>
      <c r="E8449" s="6">
        <f>C8449*sel_scale</f>
        <v/>
      </c>
      <c r="F8449" s="6">
        <f>IF(AND(B8449&gt;=10,B8449&lt;=14),sel_ev_daily*sel_dayshare/5,IF(OR(B8449&gt;=22,B8449&lt;=5),sel_ev_daily*(1-sel_dayshare)/8,0))</f>
        <v/>
      </c>
    </row>
    <row r="8450">
      <c r="A8450" s="6" t="inlineStr">
        <is>
          <t>2013-06-18</t>
        </is>
      </c>
      <c r="B8450" s="6" t="n">
        <v>0</v>
      </c>
      <c r="C8450" s="6" t="n">
        <v>1.26706</v>
      </c>
      <c r="D8450" s="6" t="n">
        <v>9.000000000000001e-05</v>
      </c>
      <c r="E8450" s="6">
        <f>C8450*sel_scale</f>
        <v/>
      </c>
      <c r="F8450" s="6">
        <f>IF(AND(B8450&gt;=10,B8450&lt;=14),sel_ev_daily*sel_dayshare/5,IF(OR(B8450&gt;=22,B8450&lt;=5),sel_ev_daily*(1-sel_dayshare)/8,0))</f>
        <v/>
      </c>
    </row>
    <row r="8451">
      <c r="A8451" s="6" t="inlineStr">
        <is>
          <t>2013-06-18</t>
        </is>
      </c>
      <c r="B8451" s="6" t="n">
        <v>1</v>
      </c>
      <c r="C8451" s="6" t="n">
        <v>1.00571</v>
      </c>
      <c r="D8451" s="6" t="n">
        <v>8.000000000000001e-05</v>
      </c>
      <c r="E8451" s="6">
        <f>C8451*sel_scale</f>
        <v/>
      </c>
      <c r="F8451" s="6">
        <f>IF(AND(B8451&gt;=10,B8451&lt;=14),sel_ev_daily*sel_dayshare/5,IF(OR(B8451&gt;=22,B8451&lt;=5),sel_ev_daily*(1-sel_dayshare)/8,0))</f>
        <v/>
      </c>
    </row>
    <row r="8452">
      <c r="A8452" s="6" t="inlineStr">
        <is>
          <t>2013-06-18</t>
        </is>
      </c>
      <c r="B8452" s="6" t="n">
        <v>2</v>
      </c>
      <c r="C8452" s="6" t="n">
        <v>0.68555</v>
      </c>
      <c r="D8452" s="6" t="n">
        <v>0.0001</v>
      </c>
      <c r="E8452" s="6">
        <f>C8452*sel_scale</f>
        <v/>
      </c>
      <c r="F8452" s="6">
        <f>IF(AND(B8452&gt;=10,B8452&lt;=14),sel_ev_daily*sel_dayshare/5,IF(OR(B8452&gt;=22,B8452&lt;=5),sel_ev_daily*(1-sel_dayshare)/8,0))</f>
        <v/>
      </c>
    </row>
    <row r="8453">
      <c r="A8453" s="6" t="inlineStr">
        <is>
          <t>2013-06-18</t>
        </is>
      </c>
      <c r="B8453" s="6" t="n">
        <v>3</v>
      </c>
      <c r="C8453" s="6" t="n">
        <v>0.55158</v>
      </c>
      <c r="D8453" s="6" t="n">
        <v>8.000000000000001e-05</v>
      </c>
      <c r="E8453" s="6">
        <f>C8453*sel_scale</f>
        <v/>
      </c>
      <c r="F8453" s="6">
        <f>IF(AND(B8453&gt;=10,B8453&lt;=14),sel_ev_daily*sel_dayshare/5,IF(OR(B8453&gt;=22,B8453&lt;=5),sel_ev_daily*(1-sel_dayshare)/8,0))</f>
        <v/>
      </c>
    </row>
    <row r="8454">
      <c r="A8454" s="6" t="inlineStr">
        <is>
          <t>2013-06-18</t>
        </is>
      </c>
      <c r="B8454" s="6" t="n">
        <v>4</v>
      </c>
      <c r="C8454" s="6" t="n">
        <v>0.52933</v>
      </c>
      <c r="D8454" s="6" t="n">
        <v>0.00011</v>
      </c>
      <c r="E8454" s="6">
        <f>C8454*sel_scale</f>
        <v/>
      </c>
      <c r="F8454" s="6">
        <f>IF(AND(B8454&gt;=10,B8454&lt;=14),sel_ev_daily*sel_dayshare/5,IF(OR(B8454&gt;=22,B8454&lt;=5),sel_ev_daily*(1-sel_dayshare)/8,0))</f>
        <v/>
      </c>
    </row>
    <row r="8455">
      <c r="A8455" s="6" t="inlineStr">
        <is>
          <t>2013-06-18</t>
        </is>
      </c>
      <c r="B8455" s="6" t="n">
        <v>5</v>
      </c>
      <c r="C8455" s="6" t="n">
        <v>0.60324</v>
      </c>
      <c r="D8455" s="6" t="n">
        <v>9.000000000000001e-05</v>
      </c>
      <c r="E8455" s="6">
        <f>C8455*sel_scale</f>
        <v/>
      </c>
      <c r="F8455" s="6">
        <f>IF(AND(B8455&gt;=10,B8455&lt;=14),sel_ev_daily*sel_dayshare/5,IF(OR(B8455&gt;=22,B8455&lt;=5),sel_ev_daily*(1-sel_dayshare)/8,0))</f>
        <v/>
      </c>
    </row>
    <row r="8456">
      <c r="A8456" s="6" t="inlineStr">
        <is>
          <t>2013-06-18</t>
        </is>
      </c>
      <c r="B8456" s="6" t="n">
        <v>6</v>
      </c>
      <c r="C8456" s="6" t="n">
        <v>0.90321</v>
      </c>
      <c r="D8456" s="6" t="n">
        <v>0.0001</v>
      </c>
      <c r="E8456" s="6">
        <f>C8456*sel_scale</f>
        <v/>
      </c>
      <c r="F8456" s="6">
        <f>IF(AND(B8456&gt;=10,B8456&lt;=14),sel_ev_daily*sel_dayshare/5,IF(OR(B8456&gt;=22,B8456&lt;=5),sel_ev_daily*(1-sel_dayshare)/8,0))</f>
        <v/>
      </c>
    </row>
    <row r="8457">
      <c r="A8457" s="6" t="inlineStr">
        <is>
          <t>2013-06-18</t>
        </is>
      </c>
      <c r="B8457" s="6" t="n">
        <v>7</v>
      </c>
      <c r="C8457" s="6" t="n">
        <v>1.16857</v>
      </c>
      <c r="D8457" s="6" t="n">
        <v>0.02991</v>
      </c>
      <c r="E8457" s="6">
        <f>C8457*sel_scale</f>
        <v/>
      </c>
      <c r="F8457" s="6">
        <f>IF(AND(B8457&gt;=10,B8457&lt;=14),sel_ev_daily*sel_dayshare/5,IF(OR(B8457&gt;=22,B8457&lt;=5),sel_ev_daily*(1-sel_dayshare)/8,0))</f>
        <v/>
      </c>
    </row>
    <row r="8458">
      <c r="A8458" s="6" t="inlineStr">
        <is>
          <t>2013-06-18</t>
        </is>
      </c>
      <c r="B8458" s="6" t="n">
        <v>8</v>
      </c>
      <c r="C8458" s="6" t="n">
        <v>0.96335</v>
      </c>
      <c r="D8458" s="6" t="n">
        <v>0.17332</v>
      </c>
      <c r="E8458" s="6">
        <f>C8458*sel_scale</f>
        <v/>
      </c>
      <c r="F8458" s="6">
        <f>IF(AND(B8458&gt;=10,B8458&lt;=14),sel_ev_daily*sel_dayshare/5,IF(OR(B8458&gt;=22,B8458&lt;=5),sel_ev_daily*(1-sel_dayshare)/8,0))</f>
        <v/>
      </c>
    </row>
    <row r="8459">
      <c r="A8459" s="6" t="inlineStr">
        <is>
          <t>2013-06-18</t>
        </is>
      </c>
      <c r="B8459" s="6" t="n">
        <v>9</v>
      </c>
      <c r="C8459" s="6" t="n">
        <v>0.72138</v>
      </c>
      <c r="D8459" s="6" t="n">
        <v>0.34287</v>
      </c>
      <c r="E8459" s="6">
        <f>C8459*sel_scale</f>
        <v/>
      </c>
      <c r="F8459" s="6">
        <f>IF(AND(B8459&gt;=10,B8459&lt;=14),sel_ev_daily*sel_dayshare/5,IF(OR(B8459&gt;=22,B8459&lt;=5),sel_ev_daily*(1-sel_dayshare)/8,0))</f>
        <v/>
      </c>
    </row>
    <row r="8460">
      <c r="A8460" s="6" t="inlineStr">
        <is>
          <t>2013-06-18</t>
        </is>
      </c>
      <c r="B8460" s="6" t="n">
        <v>10</v>
      </c>
      <c r="C8460" s="6" t="n">
        <v>0.66814</v>
      </c>
      <c r="D8460" s="6" t="n">
        <v>0.46262</v>
      </c>
      <c r="E8460" s="6">
        <f>C8460*sel_scale</f>
        <v/>
      </c>
      <c r="F8460" s="6">
        <f>IF(AND(B8460&gt;=10,B8460&lt;=14),sel_ev_daily*sel_dayshare/5,IF(OR(B8460&gt;=22,B8460&lt;=5),sel_ev_daily*(1-sel_dayshare)/8,0))</f>
        <v/>
      </c>
    </row>
    <row r="8461">
      <c r="A8461" s="6" t="inlineStr">
        <is>
          <t>2013-06-18</t>
        </is>
      </c>
      <c r="B8461" s="6" t="n">
        <v>11</v>
      </c>
      <c r="C8461" s="6" t="n">
        <v>0.61138</v>
      </c>
      <c r="D8461" s="6" t="n">
        <v>0.52254</v>
      </c>
      <c r="E8461" s="6">
        <f>C8461*sel_scale</f>
        <v/>
      </c>
      <c r="F8461" s="6">
        <f>IF(AND(B8461&gt;=10,B8461&lt;=14),sel_ev_daily*sel_dayshare/5,IF(OR(B8461&gt;=22,B8461&lt;=5),sel_ev_daily*(1-sel_dayshare)/8,0))</f>
        <v/>
      </c>
    </row>
    <row r="8462">
      <c r="A8462" s="6" t="inlineStr">
        <is>
          <t>2013-06-18</t>
        </is>
      </c>
      <c r="B8462" s="6" t="n">
        <v>12</v>
      </c>
      <c r="C8462" s="6" t="n">
        <v>0.54133</v>
      </c>
      <c r="D8462" s="6" t="n">
        <v>0.51766</v>
      </c>
      <c r="E8462" s="6">
        <f>C8462*sel_scale</f>
        <v/>
      </c>
      <c r="F8462" s="6">
        <f>IF(AND(B8462&gt;=10,B8462&lt;=14),sel_ev_daily*sel_dayshare/5,IF(OR(B8462&gt;=22,B8462&lt;=5),sel_ev_daily*(1-sel_dayshare)/8,0))</f>
        <v/>
      </c>
    </row>
    <row r="8463">
      <c r="A8463" s="6" t="inlineStr">
        <is>
          <t>2013-06-18</t>
        </is>
      </c>
      <c r="B8463" s="6" t="n">
        <v>13</v>
      </c>
      <c r="C8463" s="6" t="n">
        <v>0.54317</v>
      </c>
      <c r="D8463" s="6" t="n">
        <v>0.44492</v>
      </c>
      <c r="E8463" s="6">
        <f>C8463*sel_scale</f>
        <v/>
      </c>
      <c r="F8463" s="6">
        <f>IF(AND(B8463&gt;=10,B8463&lt;=14),sel_ev_daily*sel_dayshare/5,IF(OR(B8463&gt;=22,B8463&lt;=5),sel_ev_daily*(1-sel_dayshare)/8,0))</f>
        <v/>
      </c>
    </row>
    <row r="8464">
      <c r="A8464" s="6" t="inlineStr">
        <is>
          <t>2013-06-18</t>
        </is>
      </c>
      <c r="B8464" s="6" t="n">
        <v>14</v>
      </c>
      <c r="C8464" s="6" t="n">
        <v>0.51952</v>
      </c>
      <c r="D8464" s="6" t="n">
        <v>0.30271</v>
      </c>
      <c r="E8464" s="6">
        <f>C8464*sel_scale</f>
        <v/>
      </c>
      <c r="F8464" s="6">
        <f>IF(AND(B8464&gt;=10,B8464&lt;=14),sel_ev_daily*sel_dayshare/5,IF(OR(B8464&gt;=22,B8464&lt;=5),sel_ev_daily*(1-sel_dayshare)/8,0))</f>
        <v/>
      </c>
    </row>
    <row r="8465">
      <c r="A8465" s="6" t="inlineStr">
        <is>
          <t>2013-06-18</t>
        </is>
      </c>
      <c r="B8465" s="6" t="n">
        <v>15</v>
      </c>
      <c r="C8465" s="6" t="n">
        <v>0.59304</v>
      </c>
      <c r="D8465" s="6" t="n">
        <v>0.12415</v>
      </c>
      <c r="E8465" s="6">
        <f>C8465*sel_scale</f>
        <v/>
      </c>
      <c r="F8465" s="6">
        <f>IF(AND(B8465&gt;=10,B8465&lt;=14),sel_ev_daily*sel_dayshare/5,IF(OR(B8465&gt;=22,B8465&lt;=5),sel_ev_daily*(1-sel_dayshare)/8,0))</f>
        <v/>
      </c>
    </row>
    <row r="8466">
      <c r="A8466" s="6" t="inlineStr">
        <is>
          <t>2013-06-18</t>
        </is>
      </c>
      <c r="B8466" s="6" t="n">
        <v>16</v>
      </c>
      <c r="C8466" s="6" t="n">
        <v>0.86097</v>
      </c>
      <c r="D8466" s="6" t="n">
        <v>0.01174</v>
      </c>
      <c r="E8466" s="6">
        <f>C8466*sel_scale</f>
        <v/>
      </c>
      <c r="F8466" s="6">
        <f>IF(AND(B8466&gt;=10,B8466&lt;=14),sel_ev_daily*sel_dayshare/5,IF(OR(B8466&gt;=22,B8466&lt;=5),sel_ev_daily*(1-sel_dayshare)/8,0))</f>
        <v/>
      </c>
    </row>
    <row r="8467">
      <c r="A8467" s="6" t="inlineStr">
        <is>
          <t>2013-06-18</t>
        </is>
      </c>
      <c r="B8467" s="6" t="n">
        <v>17</v>
      </c>
      <c r="C8467" s="6" t="n">
        <v>1.35653</v>
      </c>
      <c r="D8467" s="6" t="n">
        <v>0.00011</v>
      </c>
      <c r="E8467" s="6">
        <f>C8467*sel_scale</f>
        <v/>
      </c>
      <c r="F8467" s="6">
        <f>IF(AND(B8467&gt;=10,B8467&lt;=14),sel_ev_daily*sel_dayshare/5,IF(OR(B8467&gt;=22,B8467&lt;=5),sel_ev_daily*(1-sel_dayshare)/8,0))</f>
        <v/>
      </c>
    </row>
    <row r="8468">
      <c r="A8468" s="6" t="inlineStr">
        <is>
          <t>2013-06-18</t>
        </is>
      </c>
      <c r="B8468" s="6" t="n">
        <v>18</v>
      </c>
      <c r="C8468" s="6" t="n">
        <v>1.54414</v>
      </c>
      <c r="D8468" s="6" t="n">
        <v>0.00011</v>
      </c>
      <c r="E8468" s="6">
        <f>C8468*sel_scale</f>
        <v/>
      </c>
      <c r="F8468" s="6">
        <f>IF(AND(B8468&gt;=10,B8468&lt;=14),sel_ev_daily*sel_dayshare/5,IF(OR(B8468&gt;=22,B8468&lt;=5),sel_ev_daily*(1-sel_dayshare)/8,0))</f>
        <v/>
      </c>
    </row>
    <row r="8469">
      <c r="A8469" s="6" t="inlineStr">
        <is>
          <t>2013-06-18</t>
        </is>
      </c>
      <c r="B8469" s="6" t="n">
        <v>19</v>
      </c>
      <c r="C8469" s="6" t="n">
        <v>1.50701</v>
      </c>
      <c r="D8469" s="6" t="n">
        <v>0.0001</v>
      </c>
      <c r="E8469" s="6">
        <f>C8469*sel_scale</f>
        <v/>
      </c>
      <c r="F8469" s="6">
        <f>IF(AND(B8469&gt;=10,B8469&lt;=14),sel_ev_daily*sel_dayshare/5,IF(OR(B8469&gt;=22,B8469&lt;=5),sel_ev_daily*(1-sel_dayshare)/8,0))</f>
        <v/>
      </c>
    </row>
    <row r="8470">
      <c r="A8470" s="6" t="inlineStr">
        <is>
          <t>2013-06-18</t>
        </is>
      </c>
      <c r="B8470" s="6" t="n">
        <v>20</v>
      </c>
      <c r="C8470" s="6" t="n">
        <v>1.41486</v>
      </c>
      <c r="D8470" s="6" t="n">
        <v>9.000000000000001e-05</v>
      </c>
      <c r="E8470" s="6">
        <f>C8470*sel_scale</f>
        <v/>
      </c>
      <c r="F8470" s="6">
        <f>IF(AND(B8470&gt;=10,B8470&lt;=14),sel_ev_daily*sel_dayshare/5,IF(OR(B8470&gt;=22,B8470&lt;=5),sel_ev_daily*(1-sel_dayshare)/8,0))</f>
        <v/>
      </c>
    </row>
    <row r="8471">
      <c r="A8471" s="6" t="inlineStr">
        <is>
          <t>2013-06-18</t>
        </is>
      </c>
      <c r="B8471" s="6" t="n">
        <v>21</v>
      </c>
      <c r="C8471" s="6" t="n">
        <v>1.23668</v>
      </c>
      <c r="D8471" s="6" t="n">
        <v>6.999999999999999e-05</v>
      </c>
      <c r="E8471" s="6">
        <f>C8471*sel_scale</f>
        <v/>
      </c>
      <c r="F8471" s="6">
        <f>IF(AND(B8471&gt;=10,B8471&lt;=14),sel_ev_daily*sel_dayshare/5,IF(OR(B8471&gt;=22,B8471&lt;=5),sel_ev_daily*(1-sel_dayshare)/8,0))</f>
        <v/>
      </c>
    </row>
    <row r="8472">
      <c r="A8472" s="6" t="inlineStr">
        <is>
          <t>2013-06-18</t>
        </is>
      </c>
      <c r="B8472" s="6" t="n">
        <v>22</v>
      </c>
      <c r="C8472" s="6" t="n">
        <v>1.14241</v>
      </c>
      <c r="D8472" s="6" t="n">
        <v>6e-05</v>
      </c>
      <c r="E8472" s="6">
        <f>C8472*sel_scale</f>
        <v/>
      </c>
      <c r="F8472" s="6">
        <f>IF(AND(B8472&gt;=10,B8472&lt;=14),sel_ev_daily*sel_dayshare/5,IF(OR(B8472&gt;=22,B8472&lt;=5),sel_ev_daily*(1-sel_dayshare)/8,0))</f>
        <v/>
      </c>
    </row>
    <row r="8473">
      <c r="A8473" s="6" t="inlineStr">
        <is>
          <t>2013-06-18</t>
        </is>
      </c>
      <c r="B8473" s="6" t="n">
        <v>23</v>
      </c>
      <c r="C8473" s="6" t="n">
        <v>1.12361</v>
      </c>
      <c r="D8473" s="6" t="n">
        <v>6.999999999999999e-05</v>
      </c>
      <c r="E8473" s="6">
        <f>C8473*sel_scale</f>
        <v/>
      </c>
      <c r="F8473" s="6">
        <f>IF(AND(B8473&gt;=10,B8473&lt;=14),sel_ev_daily*sel_dayshare/5,IF(OR(B8473&gt;=22,B8473&lt;=5),sel_ev_daily*(1-sel_dayshare)/8,0))</f>
        <v/>
      </c>
    </row>
    <row r="8474">
      <c r="A8474" s="6" t="inlineStr">
        <is>
          <t>2013-06-19</t>
        </is>
      </c>
      <c r="B8474" s="6" t="n">
        <v>0</v>
      </c>
      <c r="C8474" s="6" t="n">
        <v>1.1721</v>
      </c>
      <c r="D8474" s="6" t="n">
        <v>0.00012</v>
      </c>
      <c r="E8474" s="6">
        <f>C8474*sel_scale</f>
        <v/>
      </c>
      <c r="F8474" s="6">
        <f>IF(AND(B8474&gt;=10,B8474&lt;=14),sel_ev_daily*sel_dayshare/5,IF(OR(B8474&gt;=22,B8474&lt;=5),sel_ev_daily*(1-sel_dayshare)/8,0))</f>
        <v/>
      </c>
    </row>
    <row r="8475">
      <c r="A8475" s="6" t="inlineStr">
        <is>
          <t>2013-06-19</t>
        </is>
      </c>
      <c r="B8475" s="6" t="n">
        <v>1</v>
      </c>
      <c r="C8475" s="6" t="n">
        <v>0.89602</v>
      </c>
      <c r="D8475" s="6" t="n">
        <v>9.000000000000001e-05</v>
      </c>
      <c r="E8475" s="6">
        <f>C8475*sel_scale</f>
        <v/>
      </c>
      <c r="F8475" s="6">
        <f>IF(AND(B8475&gt;=10,B8475&lt;=14),sel_ev_daily*sel_dayshare/5,IF(OR(B8475&gt;=22,B8475&lt;=5),sel_ev_daily*(1-sel_dayshare)/8,0))</f>
        <v/>
      </c>
    </row>
    <row r="8476">
      <c r="A8476" s="6" t="inlineStr">
        <is>
          <t>2013-06-19</t>
        </is>
      </c>
      <c r="B8476" s="6" t="n">
        <v>2</v>
      </c>
      <c r="C8476" s="6" t="n">
        <v>0.65484</v>
      </c>
      <c r="D8476" s="6" t="n">
        <v>3e-05</v>
      </c>
      <c r="E8476" s="6">
        <f>C8476*sel_scale</f>
        <v/>
      </c>
      <c r="F8476" s="6">
        <f>IF(AND(B8476&gt;=10,B8476&lt;=14),sel_ev_daily*sel_dayshare/5,IF(OR(B8476&gt;=22,B8476&lt;=5),sel_ev_daily*(1-sel_dayshare)/8,0))</f>
        <v/>
      </c>
    </row>
    <row r="8477">
      <c r="A8477" s="6" t="inlineStr">
        <is>
          <t>2013-06-19</t>
        </is>
      </c>
      <c r="B8477" s="6" t="n">
        <v>3</v>
      </c>
      <c r="C8477" s="6" t="n">
        <v>0.52461</v>
      </c>
      <c r="D8477" s="6" t="n">
        <v>0.00012</v>
      </c>
      <c r="E8477" s="6">
        <f>C8477*sel_scale</f>
        <v/>
      </c>
      <c r="F8477" s="6">
        <f>IF(AND(B8477&gt;=10,B8477&lt;=14),sel_ev_daily*sel_dayshare/5,IF(OR(B8477&gt;=22,B8477&lt;=5),sel_ev_daily*(1-sel_dayshare)/8,0))</f>
        <v/>
      </c>
    </row>
    <row r="8478">
      <c r="A8478" s="6" t="inlineStr">
        <is>
          <t>2013-06-19</t>
        </is>
      </c>
      <c r="B8478" s="6" t="n">
        <v>4</v>
      </c>
      <c r="C8478" s="6" t="n">
        <v>0.53454</v>
      </c>
      <c r="D8478" s="6" t="n">
        <v>9.000000000000001e-05</v>
      </c>
      <c r="E8478" s="6">
        <f>C8478*sel_scale</f>
        <v/>
      </c>
      <c r="F8478" s="6">
        <f>IF(AND(B8478&gt;=10,B8478&lt;=14),sel_ev_daily*sel_dayshare/5,IF(OR(B8478&gt;=22,B8478&lt;=5),sel_ev_daily*(1-sel_dayshare)/8,0))</f>
        <v/>
      </c>
    </row>
    <row r="8479">
      <c r="A8479" s="6" t="inlineStr">
        <is>
          <t>2013-06-19</t>
        </is>
      </c>
      <c r="B8479" s="6" t="n">
        <v>5</v>
      </c>
      <c r="C8479" s="6" t="n">
        <v>0.6379899999999999</v>
      </c>
      <c r="D8479" s="6" t="n">
        <v>8.000000000000001e-05</v>
      </c>
      <c r="E8479" s="6">
        <f>C8479*sel_scale</f>
        <v/>
      </c>
      <c r="F8479" s="6">
        <f>IF(AND(B8479&gt;=10,B8479&lt;=14),sel_ev_daily*sel_dayshare/5,IF(OR(B8479&gt;=22,B8479&lt;=5),sel_ev_daily*(1-sel_dayshare)/8,0))</f>
        <v/>
      </c>
    </row>
    <row r="8480">
      <c r="A8480" s="6" t="inlineStr">
        <is>
          <t>2013-06-19</t>
        </is>
      </c>
      <c r="B8480" s="6" t="n">
        <v>6</v>
      </c>
      <c r="C8480" s="6" t="n">
        <v>0.94262</v>
      </c>
      <c r="D8480" s="6" t="n">
        <v>5e-05</v>
      </c>
      <c r="E8480" s="6">
        <f>C8480*sel_scale</f>
        <v/>
      </c>
      <c r="F8480" s="6">
        <f>IF(AND(B8480&gt;=10,B8480&lt;=14),sel_ev_daily*sel_dayshare/5,IF(OR(B8480&gt;=22,B8480&lt;=5),sel_ev_daily*(1-sel_dayshare)/8,0))</f>
        <v/>
      </c>
    </row>
    <row r="8481">
      <c r="A8481" s="6" t="inlineStr">
        <is>
          <t>2013-06-19</t>
        </is>
      </c>
      <c r="B8481" s="6" t="n">
        <v>7</v>
      </c>
      <c r="C8481" s="6" t="n">
        <v>1.11714</v>
      </c>
      <c r="D8481" s="6" t="n">
        <v>0.01004</v>
      </c>
      <c r="E8481" s="6">
        <f>C8481*sel_scale</f>
        <v/>
      </c>
      <c r="F8481" s="6">
        <f>IF(AND(B8481&gt;=10,B8481&lt;=14),sel_ev_daily*sel_dayshare/5,IF(OR(B8481&gt;=22,B8481&lt;=5),sel_ev_daily*(1-sel_dayshare)/8,0))</f>
        <v/>
      </c>
    </row>
    <row r="8482">
      <c r="A8482" s="6" t="inlineStr">
        <is>
          <t>2013-06-19</t>
        </is>
      </c>
      <c r="B8482" s="6" t="n">
        <v>8</v>
      </c>
      <c r="C8482" s="6" t="n">
        <v>0.91713</v>
      </c>
      <c r="D8482" s="6" t="n">
        <v>0.09504</v>
      </c>
      <c r="E8482" s="6">
        <f>C8482*sel_scale</f>
        <v/>
      </c>
      <c r="F8482" s="6">
        <f>IF(AND(B8482&gt;=10,B8482&lt;=14),sel_ev_daily*sel_dayshare/5,IF(OR(B8482&gt;=22,B8482&lt;=5),sel_ev_daily*(1-sel_dayshare)/8,0))</f>
        <v/>
      </c>
    </row>
    <row r="8483">
      <c r="A8483" s="6" t="inlineStr">
        <is>
          <t>2013-06-19</t>
        </is>
      </c>
      <c r="B8483" s="6" t="n">
        <v>9</v>
      </c>
      <c r="C8483" s="6" t="n">
        <v>0.7915</v>
      </c>
      <c r="D8483" s="6" t="n">
        <v>0.19912</v>
      </c>
      <c r="E8483" s="6">
        <f>C8483*sel_scale</f>
        <v/>
      </c>
      <c r="F8483" s="6">
        <f>IF(AND(B8483&gt;=10,B8483&lt;=14),sel_ev_daily*sel_dayshare/5,IF(OR(B8483&gt;=22,B8483&lt;=5),sel_ev_daily*(1-sel_dayshare)/8,0))</f>
        <v/>
      </c>
    </row>
    <row r="8484">
      <c r="A8484" s="6" t="inlineStr">
        <is>
          <t>2013-06-19</t>
        </is>
      </c>
      <c r="B8484" s="6" t="n">
        <v>10</v>
      </c>
      <c r="C8484" s="6" t="n">
        <v>0.82304</v>
      </c>
      <c r="D8484" s="6" t="n">
        <v>0.25567</v>
      </c>
      <c r="E8484" s="6">
        <f>C8484*sel_scale</f>
        <v/>
      </c>
      <c r="F8484" s="6">
        <f>IF(AND(B8484&gt;=10,B8484&lt;=14),sel_ev_daily*sel_dayshare/5,IF(OR(B8484&gt;=22,B8484&lt;=5),sel_ev_daily*(1-sel_dayshare)/8,0))</f>
        <v/>
      </c>
    </row>
    <row r="8485">
      <c r="A8485" s="6" t="inlineStr">
        <is>
          <t>2013-06-19</t>
        </is>
      </c>
      <c r="B8485" s="6" t="n">
        <v>11</v>
      </c>
      <c r="C8485" s="6" t="n">
        <v>0.80082</v>
      </c>
      <c r="D8485" s="6" t="n">
        <v>0.40914</v>
      </c>
      <c r="E8485" s="6">
        <f>C8485*sel_scale</f>
        <v/>
      </c>
      <c r="F8485" s="6">
        <f>IF(AND(B8485&gt;=10,B8485&lt;=14),sel_ev_daily*sel_dayshare/5,IF(OR(B8485&gt;=22,B8485&lt;=5),sel_ev_daily*(1-sel_dayshare)/8,0))</f>
        <v/>
      </c>
    </row>
    <row r="8486">
      <c r="A8486" s="6" t="inlineStr">
        <is>
          <t>2013-06-19</t>
        </is>
      </c>
      <c r="B8486" s="6" t="n">
        <v>12</v>
      </c>
      <c r="C8486" s="6" t="n">
        <v>0.67613</v>
      </c>
      <c r="D8486" s="6" t="n">
        <v>0.37092</v>
      </c>
      <c r="E8486" s="6">
        <f>C8486*sel_scale</f>
        <v/>
      </c>
      <c r="F8486" s="6">
        <f>IF(AND(B8486&gt;=10,B8486&lt;=14),sel_ev_daily*sel_dayshare/5,IF(OR(B8486&gt;=22,B8486&lt;=5),sel_ev_daily*(1-sel_dayshare)/8,0))</f>
        <v/>
      </c>
    </row>
    <row r="8487">
      <c r="A8487" s="6" t="inlineStr">
        <is>
          <t>2013-06-19</t>
        </is>
      </c>
      <c r="B8487" s="6" t="n">
        <v>13</v>
      </c>
      <c r="C8487" s="6" t="n">
        <v>0.69256</v>
      </c>
      <c r="D8487" s="6" t="n">
        <v>0.28393</v>
      </c>
      <c r="E8487" s="6">
        <f>C8487*sel_scale</f>
        <v/>
      </c>
      <c r="F8487" s="6">
        <f>IF(AND(B8487&gt;=10,B8487&lt;=14),sel_ev_daily*sel_dayshare/5,IF(OR(B8487&gt;=22,B8487&lt;=5),sel_ev_daily*(1-sel_dayshare)/8,0))</f>
        <v/>
      </c>
    </row>
    <row r="8488">
      <c r="A8488" s="6" t="inlineStr">
        <is>
          <t>2013-06-19</t>
        </is>
      </c>
      <c r="B8488" s="6" t="n">
        <v>14</v>
      </c>
      <c r="C8488" s="6" t="n">
        <v>0.67566</v>
      </c>
      <c r="D8488" s="6" t="n">
        <v>0.17999</v>
      </c>
      <c r="E8488" s="6">
        <f>C8488*sel_scale</f>
        <v/>
      </c>
      <c r="F8488" s="6">
        <f>IF(AND(B8488&gt;=10,B8488&lt;=14),sel_ev_daily*sel_dayshare/5,IF(OR(B8488&gt;=22,B8488&lt;=5),sel_ev_daily*(1-sel_dayshare)/8,0))</f>
        <v/>
      </c>
    </row>
    <row r="8489">
      <c r="A8489" s="6" t="inlineStr">
        <is>
          <t>2013-06-19</t>
        </is>
      </c>
      <c r="B8489" s="6" t="n">
        <v>15</v>
      </c>
      <c r="C8489" s="6" t="n">
        <v>0.74697</v>
      </c>
      <c r="D8489" s="6" t="n">
        <v>0.08194</v>
      </c>
      <c r="E8489" s="6">
        <f>C8489*sel_scale</f>
        <v/>
      </c>
      <c r="F8489" s="6">
        <f>IF(AND(B8489&gt;=10,B8489&lt;=14),sel_ev_daily*sel_dayshare/5,IF(OR(B8489&gt;=22,B8489&lt;=5),sel_ev_daily*(1-sel_dayshare)/8,0))</f>
        <v/>
      </c>
    </row>
    <row r="8490">
      <c r="A8490" s="6" t="inlineStr">
        <is>
          <t>2013-06-19</t>
        </is>
      </c>
      <c r="B8490" s="6" t="n">
        <v>16</v>
      </c>
      <c r="C8490" s="6" t="n">
        <v>0.96776</v>
      </c>
      <c r="D8490" s="6" t="n">
        <v>0.01596</v>
      </c>
      <c r="E8490" s="6">
        <f>C8490*sel_scale</f>
        <v/>
      </c>
      <c r="F8490" s="6">
        <f>IF(AND(B8490&gt;=10,B8490&lt;=14),sel_ev_daily*sel_dayshare/5,IF(OR(B8490&gt;=22,B8490&lt;=5),sel_ev_daily*(1-sel_dayshare)/8,0))</f>
        <v/>
      </c>
    </row>
    <row r="8491">
      <c r="A8491" s="6" t="inlineStr">
        <is>
          <t>2013-06-19</t>
        </is>
      </c>
      <c r="B8491" s="6" t="n">
        <v>17</v>
      </c>
      <c r="C8491" s="6" t="n">
        <v>1.42254</v>
      </c>
      <c r="D8491" s="6" t="n">
        <v>8.000000000000001e-05</v>
      </c>
      <c r="E8491" s="6">
        <f>C8491*sel_scale</f>
        <v/>
      </c>
      <c r="F8491" s="6">
        <f>IF(AND(B8491&gt;=10,B8491&lt;=14),sel_ev_daily*sel_dayshare/5,IF(OR(B8491&gt;=22,B8491&lt;=5),sel_ev_daily*(1-sel_dayshare)/8,0))</f>
        <v/>
      </c>
    </row>
    <row r="8492">
      <c r="A8492" s="6" t="inlineStr">
        <is>
          <t>2013-06-19</t>
        </is>
      </c>
      <c r="B8492" s="6" t="n">
        <v>18</v>
      </c>
      <c r="C8492" s="6" t="n">
        <v>1.61197</v>
      </c>
      <c r="D8492" s="6" t="n">
        <v>4e-05</v>
      </c>
      <c r="E8492" s="6">
        <f>C8492*sel_scale</f>
        <v/>
      </c>
      <c r="F8492" s="6">
        <f>IF(AND(B8492&gt;=10,B8492&lt;=14),sel_ev_daily*sel_dayshare/5,IF(OR(B8492&gt;=22,B8492&lt;=5),sel_ev_daily*(1-sel_dayshare)/8,0))</f>
        <v/>
      </c>
    </row>
    <row r="8493">
      <c r="A8493" s="6" t="inlineStr">
        <is>
          <t>2013-06-19</t>
        </is>
      </c>
      <c r="B8493" s="6" t="n">
        <v>19</v>
      </c>
      <c r="C8493" s="6" t="n">
        <v>1.49802</v>
      </c>
      <c r="D8493" s="6" t="n">
        <v>0.0001</v>
      </c>
      <c r="E8493" s="6">
        <f>C8493*sel_scale</f>
        <v/>
      </c>
      <c r="F8493" s="6">
        <f>IF(AND(B8493&gt;=10,B8493&lt;=14),sel_ev_daily*sel_dayshare/5,IF(OR(B8493&gt;=22,B8493&lt;=5),sel_ev_daily*(1-sel_dayshare)/8,0))</f>
        <v/>
      </c>
    </row>
    <row r="8494">
      <c r="A8494" s="6" t="inlineStr">
        <is>
          <t>2013-06-19</t>
        </is>
      </c>
      <c r="B8494" s="6" t="n">
        <v>20</v>
      </c>
      <c r="C8494" s="6" t="n">
        <v>1.52141</v>
      </c>
      <c r="D8494" s="6" t="n">
        <v>6e-05</v>
      </c>
      <c r="E8494" s="6">
        <f>C8494*sel_scale</f>
        <v/>
      </c>
      <c r="F8494" s="6">
        <f>IF(AND(B8494&gt;=10,B8494&lt;=14),sel_ev_daily*sel_dayshare/5,IF(OR(B8494&gt;=22,B8494&lt;=5),sel_ev_daily*(1-sel_dayshare)/8,0))</f>
        <v/>
      </c>
    </row>
    <row r="8495">
      <c r="A8495" s="6" t="inlineStr">
        <is>
          <t>2013-06-19</t>
        </is>
      </c>
      <c r="B8495" s="6" t="n">
        <v>21</v>
      </c>
      <c r="C8495" s="6" t="n">
        <v>1.29864</v>
      </c>
      <c r="D8495" s="6" t="n">
        <v>0.00011</v>
      </c>
      <c r="E8495" s="6">
        <f>C8495*sel_scale</f>
        <v/>
      </c>
      <c r="F8495" s="6">
        <f>IF(AND(B8495&gt;=10,B8495&lt;=14),sel_ev_daily*sel_dayshare/5,IF(OR(B8495&gt;=22,B8495&lt;=5),sel_ev_daily*(1-sel_dayshare)/8,0))</f>
        <v/>
      </c>
    </row>
    <row r="8496">
      <c r="A8496" s="6" t="inlineStr">
        <is>
          <t>2013-06-19</t>
        </is>
      </c>
      <c r="B8496" s="6" t="n">
        <v>22</v>
      </c>
      <c r="C8496" s="6" t="n">
        <v>1.12599</v>
      </c>
      <c r="D8496" s="6" t="n">
        <v>6.999999999999999e-05</v>
      </c>
      <c r="E8496" s="6">
        <f>C8496*sel_scale</f>
        <v/>
      </c>
      <c r="F8496" s="6">
        <f>IF(AND(B8496&gt;=10,B8496&lt;=14),sel_ev_daily*sel_dayshare/5,IF(OR(B8496&gt;=22,B8496&lt;=5),sel_ev_daily*(1-sel_dayshare)/8,0))</f>
        <v/>
      </c>
    </row>
    <row r="8497">
      <c r="A8497" s="6" t="inlineStr">
        <is>
          <t>2013-06-19</t>
        </is>
      </c>
      <c r="B8497" s="6" t="n">
        <v>23</v>
      </c>
      <c r="C8497" s="6" t="n">
        <v>1.20582</v>
      </c>
      <c r="D8497" s="6" t="n">
        <v>0.0001</v>
      </c>
      <c r="E8497" s="6">
        <f>C8497*sel_scale</f>
        <v/>
      </c>
      <c r="F8497" s="6">
        <f>IF(AND(B8497&gt;=10,B8497&lt;=14),sel_ev_daily*sel_dayshare/5,IF(OR(B8497&gt;=22,B8497&lt;=5),sel_ev_daily*(1-sel_dayshare)/8,0))</f>
        <v/>
      </c>
    </row>
    <row r="8498">
      <c r="A8498" s="6" t="inlineStr">
        <is>
          <t>2013-06-20</t>
        </is>
      </c>
      <c r="B8498" s="6" t="n">
        <v>0</v>
      </c>
      <c r="C8498" s="6" t="n">
        <v>1.26784</v>
      </c>
      <c r="D8498" s="6" t="n">
        <v>6e-05</v>
      </c>
      <c r="E8498" s="6">
        <f>C8498*sel_scale</f>
        <v/>
      </c>
      <c r="F8498" s="6">
        <f>IF(AND(B8498&gt;=10,B8498&lt;=14),sel_ev_daily*sel_dayshare/5,IF(OR(B8498&gt;=22,B8498&lt;=5),sel_ev_daily*(1-sel_dayshare)/8,0))</f>
        <v/>
      </c>
    </row>
    <row r="8499">
      <c r="A8499" s="6" t="inlineStr">
        <is>
          <t>2013-06-20</t>
        </is>
      </c>
      <c r="B8499" s="6" t="n">
        <v>1</v>
      </c>
      <c r="C8499" s="6" t="n">
        <v>0.99748</v>
      </c>
      <c r="D8499" s="6" t="n">
        <v>5e-05</v>
      </c>
      <c r="E8499" s="6">
        <f>C8499*sel_scale</f>
        <v/>
      </c>
      <c r="F8499" s="6">
        <f>IF(AND(B8499&gt;=10,B8499&lt;=14),sel_ev_daily*sel_dayshare/5,IF(OR(B8499&gt;=22,B8499&lt;=5),sel_ev_daily*(1-sel_dayshare)/8,0))</f>
        <v/>
      </c>
    </row>
    <row r="8500">
      <c r="A8500" s="6" t="inlineStr">
        <is>
          <t>2013-06-20</t>
        </is>
      </c>
      <c r="B8500" s="6" t="n">
        <v>2</v>
      </c>
      <c r="C8500" s="6" t="n">
        <v>0.65996</v>
      </c>
      <c r="D8500" s="6" t="n">
        <v>0.0001</v>
      </c>
      <c r="E8500" s="6">
        <f>C8500*sel_scale</f>
        <v/>
      </c>
      <c r="F8500" s="6">
        <f>IF(AND(B8500&gt;=10,B8500&lt;=14),sel_ev_daily*sel_dayshare/5,IF(OR(B8500&gt;=22,B8500&lt;=5),sel_ev_daily*(1-sel_dayshare)/8,0))</f>
        <v/>
      </c>
    </row>
    <row r="8501">
      <c r="A8501" s="6" t="inlineStr">
        <is>
          <t>2013-06-20</t>
        </is>
      </c>
      <c r="B8501" s="6" t="n">
        <v>3</v>
      </c>
      <c r="C8501" s="6" t="n">
        <v>0.56107</v>
      </c>
      <c r="D8501" s="6" t="n">
        <v>9.000000000000001e-05</v>
      </c>
      <c r="E8501" s="6">
        <f>C8501*sel_scale</f>
        <v/>
      </c>
      <c r="F8501" s="6">
        <f>IF(AND(B8501&gt;=10,B8501&lt;=14),sel_ev_daily*sel_dayshare/5,IF(OR(B8501&gt;=22,B8501&lt;=5),sel_ev_daily*(1-sel_dayshare)/8,0))</f>
        <v/>
      </c>
    </row>
    <row r="8502">
      <c r="A8502" s="6" t="inlineStr">
        <is>
          <t>2013-06-20</t>
        </is>
      </c>
      <c r="B8502" s="6" t="n">
        <v>4</v>
      </c>
      <c r="C8502" s="6" t="n">
        <v>0.50156</v>
      </c>
      <c r="D8502" s="6" t="n">
        <v>0.00015</v>
      </c>
      <c r="E8502" s="6">
        <f>C8502*sel_scale</f>
        <v/>
      </c>
      <c r="F8502" s="6">
        <f>IF(AND(B8502&gt;=10,B8502&lt;=14),sel_ev_daily*sel_dayshare/5,IF(OR(B8502&gt;=22,B8502&lt;=5),sel_ev_daily*(1-sel_dayshare)/8,0))</f>
        <v/>
      </c>
    </row>
    <row r="8503">
      <c r="A8503" s="6" t="inlineStr">
        <is>
          <t>2013-06-20</t>
        </is>
      </c>
      <c r="B8503" s="6" t="n">
        <v>5</v>
      </c>
      <c r="C8503" s="6" t="n">
        <v>0.66276</v>
      </c>
      <c r="D8503" s="6" t="n">
        <v>9.000000000000001e-05</v>
      </c>
      <c r="E8503" s="6">
        <f>C8503*sel_scale</f>
        <v/>
      </c>
      <c r="F8503" s="6">
        <f>IF(AND(B8503&gt;=10,B8503&lt;=14),sel_ev_daily*sel_dayshare/5,IF(OR(B8503&gt;=22,B8503&lt;=5),sel_ev_daily*(1-sel_dayshare)/8,0))</f>
        <v/>
      </c>
    </row>
    <row r="8504">
      <c r="A8504" s="6" t="inlineStr">
        <is>
          <t>2013-06-20</t>
        </is>
      </c>
      <c r="B8504" s="6" t="n">
        <v>6</v>
      </c>
      <c r="C8504" s="6" t="n">
        <v>0.97342</v>
      </c>
      <c r="D8504" s="6" t="n">
        <v>0.00014</v>
      </c>
      <c r="E8504" s="6">
        <f>C8504*sel_scale</f>
        <v/>
      </c>
      <c r="F8504" s="6">
        <f>IF(AND(B8504&gt;=10,B8504&lt;=14),sel_ev_daily*sel_dayshare/5,IF(OR(B8504&gt;=22,B8504&lt;=5),sel_ev_daily*(1-sel_dayshare)/8,0))</f>
        <v/>
      </c>
    </row>
    <row r="8505">
      <c r="A8505" s="6" t="inlineStr">
        <is>
          <t>2013-06-20</t>
        </is>
      </c>
      <c r="B8505" s="6" t="n">
        <v>7</v>
      </c>
      <c r="C8505" s="6" t="n">
        <v>1.14202</v>
      </c>
      <c r="D8505" s="6" t="n">
        <v>0.014</v>
      </c>
      <c r="E8505" s="6">
        <f>C8505*sel_scale</f>
        <v/>
      </c>
      <c r="F8505" s="6">
        <f>IF(AND(B8505&gt;=10,B8505&lt;=14),sel_ev_daily*sel_dayshare/5,IF(OR(B8505&gt;=22,B8505&lt;=5),sel_ev_daily*(1-sel_dayshare)/8,0))</f>
        <v/>
      </c>
    </row>
    <row r="8506">
      <c r="A8506" s="6" t="inlineStr">
        <is>
          <t>2013-06-20</t>
        </is>
      </c>
      <c r="B8506" s="6" t="n">
        <v>8</v>
      </c>
      <c r="C8506" s="6" t="n">
        <v>0.98608</v>
      </c>
      <c r="D8506" s="6" t="n">
        <v>0.10458</v>
      </c>
      <c r="E8506" s="6">
        <f>C8506*sel_scale</f>
        <v/>
      </c>
      <c r="F8506" s="6">
        <f>IF(AND(B8506&gt;=10,B8506&lt;=14),sel_ev_daily*sel_dayshare/5,IF(OR(B8506&gt;=22,B8506&lt;=5),sel_ev_daily*(1-sel_dayshare)/8,0))</f>
        <v/>
      </c>
    </row>
    <row r="8507">
      <c r="A8507" s="6" t="inlineStr">
        <is>
          <t>2013-06-20</t>
        </is>
      </c>
      <c r="B8507" s="6" t="n">
        <v>9</v>
      </c>
      <c r="C8507" s="6" t="n">
        <v>0.7834100000000001</v>
      </c>
      <c r="D8507" s="6" t="n">
        <v>0.23051</v>
      </c>
      <c r="E8507" s="6">
        <f>C8507*sel_scale</f>
        <v/>
      </c>
      <c r="F8507" s="6">
        <f>IF(AND(B8507&gt;=10,B8507&lt;=14),sel_ev_daily*sel_dayshare/5,IF(OR(B8507&gt;=22,B8507&lt;=5),sel_ev_daily*(1-sel_dayshare)/8,0))</f>
        <v/>
      </c>
    </row>
    <row r="8508">
      <c r="A8508" s="6" t="inlineStr">
        <is>
          <t>2013-06-20</t>
        </is>
      </c>
      <c r="B8508" s="6" t="n">
        <v>10</v>
      </c>
      <c r="C8508" s="6" t="n">
        <v>0.71674</v>
      </c>
      <c r="D8508" s="6" t="n">
        <v>0.31411</v>
      </c>
      <c r="E8508" s="6">
        <f>C8508*sel_scale</f>
        <v/>
      </c>
      <c r="F8508" s="6">
        <f>IF(AND(B8508&gt;=10,B8508&lt;=14),sel_ev_daily*sel_dayshare/5,IF(OR(B8508&gt;=22,B8508&lt;=5),sel_ev_daily*(1-sel_dayshare)/8,0))</f>
        <v/>
      </c>
    </row>
    <row r="8509">
      <c r="A8509" s="6" t="inlineStr">
        <is>
          <t>2013-06-20</t>
        </is>
      </c>
      <c r="B8509" s="6" t="n">
        <v>11</v>
      </c>
      <c r="C8509" s="6" t="n">
        <v>0.69669</v>
      </c>
      <c r="D8509" s="6" t="n">
        <v>0.36792</v>
      </c>
      <c r="E8509" s="6">
        <f>C8509*sel_scale</f>
        <v/>
      </c>
      <c r="F8509" s="6">
        <f>IF(AND(B8509&gt;=10,B8509&lt;=14),sel_ev_daily*sel_dayshare/5,IF(OR(B8509&gt;=22,B8509&lt;=5),sel_ev_daily*(1-sel_dayshare)/8,0))</f>
        <v/>
      </c>
    </row>
    <row r="8510">
      <c r="A8510" s="6" t="inlineStr">
        <is>
          <t>2013-06-20</t>
        </is>
      </c>
      <c r="B8510" s="6" t="n">
        <v>12</v>
      </c>
      <c r="C8510" s="6" t="n">
        <v>0.68831</v>
      </c>
      <c r="D8510" s="6" t="n">
        <v>0.32451</v>
      </c>
      <c r="E8510" s="6">
        <f>C8510*sel_scale</f>
        <v/>
      </c>
      <c r="F8510" s="6">
        <f>IF(AND(B8510&gt;=10,B8510&lt;=14),sel_ev_daily*sel_dayshare/5,IF(OR(B8510&gt;=22,B8510&lt;=5),sel_ev_daily*(1-sel_dayshare)/8,0))</f>
        <v/>
      </c>
    </row>
    <row r="8511">
      <c r="A8511" s="6" t="inlineStr">
        <is>
          <t>2013-06-20</t>
        </is>
      </c>
      <c r="B8511" s="6" t="n">
        <v>13</v>
      </c>
      <c r="C8511" s="6" t="n">
        <v>0.70785</v>
      </c>
      <c r="D8511" s="6" t="n">
        <v>0.25525</v>
      </c>
      <c r="E8511" s="6">
        <f>C8511*sel_scale</f>
        <v/>
      </c>
      <c r="F8511" s="6">
        <f>IF(AND(B8511&gt;=10,B8511&lt;=14),sel_ev_daily*sel_dayshare/5,IF(OR(B8511&gt;=22,B8511&lt;=5),sel_ev_daily*(1-sel_dayshare)/8,0))</f>
        <v/>
      </c>
    </row>
    <row r="8512">
      <c r="A8512" s="6" t="inlineStr">
        <is>
          <t>2013-06-20</t>
        </is>
      </c>
      <c r="B8512" s="6" t="n">
        <v>14</v>
      </c>
      <c r="C8512" s="6" t="n">
        <v>0.66038</v>
      </c>
      <c r="D8512" s="6" t="n">
        <v>0.19721</v>
      </c>
      <c r="E8512" s="6">
        <f>C8512*sel_scale</f>
        <v/>
      </c>
      <c r="F8512" s="6">
        <f>IF(AND(B8512&gt;=10,B8512&lt;=14),sel_ev_daily*sel_dayshare/5,IF(OR(B8512&gt;=22,B8512&lt;=5),sel_ev_daily*(1-sel_dayshare)/8,0))</f>
        <v/>
      </c>
    </row>
    <row r="8513">
      <c r="A8513" s="6" t="inlineStr">
        <is>
          <t>2013-06-20</t>
        </is>
      </c>
      <c r="B8513" s="6" t="n">
        <v>15</v>
      </c>
      <c r="C8513" s="6" t="n">
        <v>0.69987</v>
      </c>
      <c r="D8513" s="6" t="n">
        <v>0.09375</v>
      </c>
      <c r="E8513" s="6">
        <f>C8513*sel_scale</f>
        <v/>
      </c>
      <c r="F8513" s="6">
        <f>IF(AND(B8513&gt;=10,B8513&lt;=14),sel_ev_daily*sel_dayshare/5,IF(OR(B8513&gt;=22,B8513&lt;=5),sel_ev_daily*(1-sel_dayshare)/8,0))</f>
        <v/>
      </c>
    </row>
    <row r="8514">
      <c r="A8514" s="6" t="inlineStr">
        <is>
          <t>2013-06-20</t>
        </is>
      </c>
      <c r="B8514" s="6" t="n">
        <v>16</v>
      </c>
      <c r="C8514" s="6" t="n">
        <v>1.00216</v>
      </c>
      <c r="D8514" s="6" t="n">
        <v>0.008699999999999999</v>
      </c>
      <c r="E8514" s="6">
        <f>C8514*sel_scale</f>
        <v/>
      </c>
      <c r="F8514" s="6">
        <f>IF(AND(B8514&gt;=10,B8514&lt;=14),sel_ev_daily*sel_dayshare/5,IF(OR(B8514&gt;=22,B8514&lt;=5),sel_ev_daily*(1-sel_dayshare)/8,0))</f>
        <v/>
      </c>
    </row>
    <row r="8515">
      <c r="A8515" s="6" t="inlineStr">
        <is>
          <t>2013-06-20</t>
        </is>
      </c>
      <c r="B8515" s="6" t="n">
        <v>17</v>
      </c>
      <c r="C8515" s="6" t="n">
        <v>1.45689</v>
      </c>
      <c r="D8515" s="6" t="n">
        <v>9.000000000000001e-05</v>
      </c>
      <c r="E8515" s="6">
        <f>C8515*sel_scale</f>
        <v/>
      </c>
      <c r="F8515" s="6">
        <f>IF(AND(B8515&gt;=10,B8515&lt;=14),sel_ev_daily*sel_dayshare/5,IF(OR(B8515&gt;=22,B8515&lt;=5),sel_ev_daily*(1-sel_dayshare)/8,0))</f>
        <v/>
      </c>
    </row>
    <row r="8516">
      <c r="A8516" s="6" t="inlineStr">
        <is>
          <t>2013-06-20</t>
        </is>
      </c>
      <c r="B8516" s="6" t="n">
        <v>18</v>
      </c>
      <c r="C8516" s="6" t="n">
        <v>1.5547</v>
      </c>
      <c r="D8516" s="6" t="n">
        <v>6.999999999999999e-05</v>
      </c>
      <c r="E8516" s="6">
        <f>C8516*sel_scale</f>
        <v/>
      </c>
      <c r="F8516" s="6">
        <f>IF(AND(B8516&gt;=10,B8516&lt;=14),sel_ev_daily*sel_dayshare/5,IF(OR(B8516&gt;=22,B8516&lt;=5),sel_ev_daily*(1-sel_dayshare)/8,0))</f>
        <v/>
      </c>
    </row>
    <row r="8517">
      <c r="A8517" s="6" t="inlineStr">
        <is>
          <t>2013-06-20</t>
        </is>
      </c>
      <c r="B8517" s="6" t="n">
        <v>19</v>
      </c>
      <c r="C8517" s="6" t="n">
        <v>1.4981</v>
      </c>
      <c r="D8517" s="6" t="n">
        <v>0.00013</v>
      </c>
      <c r="E8517" s="6">
        <f>C8517*sel_scale</f>
        <v/>
      </c>
      <c r="F8517" s="6">
        <f>IF(AND(B8517&gt;=10,B8517&lt;=14),sel_ev_daily*sel_dayshare/5,IF(OR(B8517&gt;=22,B8517&lt;=5),sel_ev_daily*(1-sel_dayshare)/8,0))</f>
        <v/>
      </c>
    </row>
    <row r="8518">
      <c r="A8518" s="6" t="inlineStr">
        <is>
          <t>2013-06-20</t>
        </is>
      </c>
      <c r="B8518" s="6" t="n">
        <v>20</v>
      </c>
      <c r="C8518" s="6" t="n">
        <v>1.53751</v>
      </c>
      <c r="D8518" s="6" t="n">
        <v>0.00013</v>
      </c>
      <c r="E8518" s="6">
        <f>C8518*sel_scale</f>
        <v/>
      </c>
      <c r="F8518" s="6">
        <f>IF(AND(B8518&gt;=10,B8518&lt;=14),sel_ev_daily*sel_dayshare/5,IF(OR(B8518&gt;=22,B8518&lt;=5),sel_ev_daily*(1-sel_dayshare)/8,0))</f>
        <v/>
      </c>
    </row>
    <row r="8519">
      <c r="A8519" s="6" t="inlineStr">
        <is>
          <t>2013-06-20</t>
        </is>
      </c>
      <c r="B8519" s="6" t="n">
        <v>21</v>
      </c>
      <c r="C8519" s="6" t="n">
        <v>1.27228</v>
      </c>
      <c r="D8519" s="6" t="n">
        <v>6e-05</v>
      </c>
      <c r="E8519" s="6">
        <f>C8519*sel_scale</f>
        <v/>
      </c>
      <c r="F8519" s="6">
        <f>IF(AND(B8519&gt;=10,B8519&lt;=14),sel_ev_daily*sel_dayshare/5,IF(OR(B8519&gt;=22,B8519&lt;=5),sel_ev_daily*(1-sel_dayshare)/8,0))</f>
        <v/>
      </c>
    </row>
    <row r="8520">
      <c r="A8520" s="6" t="inlineStr">
        <is>
          <t>2013-06-20</t>
        </is>
      </c>
      <c r="B8520" s="6" t="n">
        <v>22</v>
      </c>
      <c r="C8520" s="6" t="n">
        <v>1.13194</v>
      </c>
      <c r="D8520" s="6" t="n">
        <v>0.0001</v>
      </c>
      <c r="E8520" s="6">
        <f>C8520*sel_scale</f>
        <v/>
      </c>
      <c r="F8520" s="6">
        <f>IF(AND(B8520&gt;=10,B8520&lt;=14),sel_ev_daily*sel_dayshare/5,IF(OR(B8520&gt;=22,B8520&lt;=5),sel_ev_daily*(1-sel_dayshare)/8,0))</f>
        <v/>
      </c>
    </row>
    <row r="8521">
      <c r="A8521" s="6" t="inlineStr">
        <is>
          <t>2013-06-20</t>
        </is>
      </c>
      <c r="B8521" s="6" t="n">
        <v>23</v>
      </c>
      <c r="C8521" s="6" t="n">
        <v>1.25274</v>
      </c>
      <c r="D8521" s="6" t="n">
        <v>9.000000000000001e-05</v>
      </c>
      <c r="E8521" s="6">
        <f>C8521*sel_scale</f>
        <v/>
      </c>
      <c r="F8521" s="6">
        <f>IF(AND(B8521&gt;=10,B8521&lt;=14),sel_ev_daily*sel_dayshare/5,IF(OR(B8521&gt;=22,B8521&lt;=5),sel_ev_daily*(1-sel_dayshare)/8,0))</f>
        <v/>
      </c>
    </row>
    <row r="8522">
      <c r="A8522" s="6" t="inlineStr">
        <is>
          <t>2013-06-21</t>
        </is>
      </c>
      <c r="B8522" s="6" t="n">
        <v>0</v>
      </c>
      <c r="C8522" s="6" t="n">
        <v>1.34966</v>
      </c>
      <c r="D8522" s="6" t="n">
        <v>5e-05</v>
      </c>
      <c r="E8522" s="6">
        <f>C8522*sel_scale</f>
        <v/>
      </c>
      <c r="F8522" s="6">
        <f>IF(AND(B8522&gt;=10,B8522&lt;=14),sel_ev_daily*sel_dayshare/5,IF(OR(B8522&gt;=22,B8522&lt;=5),sel_ev_daily*(1-sel_dayshare)/8,0))</f>
        <v/>
      </c>
    </row>
    <row r="8523">
      <c r="A8523" s="6" t="inlineStr">
        <is>
          <t>2013-06-21</t>
        </is>
      </c>
      <c r="B8523" s="6" t="n">
        <v>1</v>
      </c>
      <c r="C8523" s="6" t="n">
        <v>1.05019</v>
      </c>
      <c r="D8523" s="6" t="n">
        <v>0.00011</v>
      </c>
      <c r="E8523" s="6">
        <f>C8523*sel_scale</f>
        <v/>
      </c>
      <c r="F8523" s="6">
        <f>IF(AND(B8523&gt;=10,B8523&lt;=14),sel_ev_daily*sel_dayshare/5,IF(OR(B8523&gt;=22,B8523&lt;=5),sel_ev_daily*(1-sel_dayshare)/8,0))</f>
        <v/>
      </c>
    </row>
    <row r="8524">
      <c r="A8524" s="6" t="inlineStr">
        <is>
          <t>2013-06-21</t>
        </is>
      </c>
      <c r="B8524" s="6" t="n">
        <v>2</v>
      </c>
      <c r="C8524" s="6" t="n">
        <v>0.67304</v>
      </c>
      <c r="D8524" s="6" t="n">
        <v>4e-05</v>
      </c>
      <c r="E8524" s="6">
        <f>C8524*sel_scale</f>
        <v/>
      </c>
      <c r="F8524" s="6">
        <f>IF(AND(B8524&gt;=10,B8524&lt;=14),sel_ev_daily*sel_dayshare/5,IF(OR(B8524&gt;=22,B8524&lt;=5),sel_ev_daily*(1-sel_dayshare)/8,0))</f>
        <v/>
      </c>
    </row>
    <row r="8525">
      <c r="A8525" s="6" t="inlineStr">
        <is>
          <t>2013-06-21</t>
        </is>
      </c>
      <c r="B8525" s="6" t="n">
        <v>3</v>
      </c>
      <c r="C8525" s="6" t="n">
        <v>0.5378500000000001</v>
      </c>
      <c r="D8525" s="6" t="n">
        <v>0.0001</v>
      </c>
      <c r="E8525" s="6">
        <f>C8525*sel_scale</f>
        <v/>
      </c>
      <c r="F8525" s="6">
        <f>IF(AND(B8525&gt;=10,B8525&lt;=14),sel_ev_daily*sel_dayshare/5,IF(OR(B8525&gt;=22,B8525&lt;=5),sel_ev_daily*(1-sel_dayshare)/8,0))</f>
        <v/>
      </c>
    </row>
    <row r="8526">
      <c r="A8526" s="6" t="inlineStr">
        <is>
          <t>2013-06-21</t>
        </is>
      </c>
      <c r="B8526" s="6" t="n">
        <v>4</v>
      </c>
      <c r="C8526" s="6" t="n">
        <v>0.52491</v>
      </c>
      <c r="D8526" s="6" t="n">
        <v>6e-05</v>
      </c>
      <c r="E8526" s="6">
        <f>C8526*sel_scale</f>
        <v/>
      </c>
      <c r="F8526" s="6">
        <f>IF(AND(B8526&gt;=10,B8526&lt;=14),sel_ev_daily*sel_dayshare/5,IF(OR(B8526&gt;=22,B8526&lt;=5),sel_ev_daily*(1-sel_dayshare)/8,0))</f>
        <v/>
      </c>
    </row>
    <row r="8527">
      <c r="A8527" s="6" t="inlineStr">
        <is>
          <t>2013-06-21</t>
        </is>
      </c>
      <c r="B8527" s="6" t="n">
        <v>5</v>
      </c>
      <c r="C8527" s="6" t="n">
        <v>0.64266</v>
      </c>
      <c r="D8527" s="6" t="n">
        <v>2e-05</v>
      </c>
      <c r="E8527" s="6">
        <f>C8527*sel_scale</f>
        <v/>
      </c>
      <c r="F8527" s="6">
        <f>IF(AND(B8527&gt;=10,B8527&lt;=14),sel_ev_daily*sel_dayshare/5,IF(OR(B8527&gt;=22,B8527&lt;=5),sel_ev_daily*(1-sel_dayshare)/8,0))</f>
        <v/>
      </c>
    </row>
    <row r="8528">
      <c r="A8528" s="6" t="inlineStr">
        <is>
          <t>2013-06-21</t>
        </is>
      </c>
      <c r="B8528" s="6" t="n">
        <v>6</v>
      </c>
      <c r="C8528" s="6" t="n">
        <v>0.9256799999999999</v>
      </c>
      <c r="D8528" s="6" t="n">
        <v>9.000000000000001e-05</v>
      </c>
      <c r="E8528" s="6">
        <f>C8528*sel_scale</f>
        <v/>
      </c>
      <c r="F8528" s="6">
        <f>IF(AND(B8528&gt;=10,B8528&lt;=14),sel_ev_daily*sel_dayshare/5,IF(OR(B8528&gt;=22,B8528&lt;=5),sel_ev_daily*(1-sel_dayshare)/8,0))</f>
        <v/>
      </c>
    </row>
    <row r="8529">
      <c r="A8529" s="6" t="inlineStr">
        <is>
          <t>2013-06-21</t>
        </is>
      </c>
      <c r="B8529" s="6" t="n">
        <v>7</v>
      </c>
      <c r="C8529" s="6" t="n">
        <v>1.11994</v>
      </c>
      <c r="D8529" s="6" t="n">
        <v>0.02093</v>
      </c>
      <c r="E8529" s="6">
        <f>C8529*sel_scale</f>
        <v/>
      </c>
      <c r="F8529" s="6">
        <f>IF(AND(B8529&gt;=10,B8529&lt;=14),sel_ev_daily*sel_dayshare/5,IF(OR(B8529&gt;=22,B8529&lt;=5),sel_ev_daily*(1-sel_dayshare)/8,0))</f>
        <v/>
      </c>
    </row>
    <row r="8530">
      <c r="A8530" s="6" t="inlineStr">
        <is>
          <t>2013-06-21</t>
        </is>
      </c>
      <c r="B8530" s="6" t="n">
        <v>8</v>
      </c>
      <c r="C8530" s="6" t="n">
        <v>0.9233</v>
      </c>
      <c r="D8530" s="6" t="n">
        <v>0.10831</v>
      </c>
      <c r="E8530" s="6">
        <f>C8530*sel_scale</f>
        <v/>
      </c>
      <c r="F8530" s="6">
        <f>IF(AND(B8530&gt;=10,B8530&lt;=14),sel_ev_daily*sel_dayshare/5,IF(OR(B8530&gt;=22,B8530&lt;=5),sel_ev_daily*(1-sel_dayshare)/8,0))</f>
        <v/>
      </c>
    </row>
    <row r="8531">
      <c r="A8531" s="6" t="inlineStr">
        <is>
          <t>2013-06-21</t>
        </is>
      </c>
      <c r="B8531" s="6" t="n">
        <v>9</v>
      </c>
      <c r="C8531" s="6" t="n">
        <v>0.78612</v>
      </c>
      <c r="D8531" s="6" t="n">
        <v>0.22494</v>
      </c>
      <c r="E8531" s="6">
        <f>C8531*sel_scale</f>
        <v/>
      </c>
      <c r="F8531" s="6">
        <f>IF(AND(B8531&gt;=10,B8531&lt;=14),sel_ev_daily*sel_dayshare/5,IF(OR(B8531&gt;=22,B8531&lt;=5),sel_ev_daily*(1-sel_dayshare)/8,0))</f>
        <v/>
      </c>
    </row>
    <row r="8532">
      <c r="A8532" s="6" t="inlineStr">
        <is>
          <t>2013-06-21</t>
        </is>
      </c>
      <c r="B8532" s="6" t="n">
        <v>10</v>
      </c>
      <c r="C8532" s="6" t="n">
        <v>0.73594</v>
      </c>
      <c r="D8532" s="6" t="n">
        <v>0.38464</v>
      </c>
      <c r="E8532" s="6">
        <f>C8532*sel_scale</f>
        <v/>
      </c>
      <c r="F8532" s="6">
        <f>IF(AND(B8532&gt;=10,B8532&lt;=14),sel_ev_daily*sel_dayshare/5,IF(OR(B8532&gt;=22,B8532&lt;=5),sel_ev_daily*(1-sel_dayshare)/8,0))</f>
        <v/>
      </c>
    </row>
    <row r="8533">
      <c r="A8533" s="6" t="inlineStr">
        <is>
          <t>2013-06-21</t>
        </is>
      </c>
      <c r="B8533" s="6" t="n">
        <v>11</v>
      </c>
      <c r="C8533" s="6" t="n">
        <v>0.68567</v>
      </c>
      <c r="D8533" s="6" t="n">
        <v>0.43705</v>
      </c>
      <c r="E8533" s="6">
        <f>C8533*sel_scale</f>
        <v/>
      </c>
      <c r="F8533" s="6">
        <f>IF(AND(B8533&gt;=10,B8533&lt;=14),sel_ev_daily*sel_dayshare/5,IF(OR(B8533&gt;=22,B8533&lt;=5),sel_ev_daily*(1-sel_dayshare)/8,0))</f>
        <v/>
      </c>
    </row>
    <row r="8534">
      <c r="A8534" s="6" t="inlineStr">
        <is>
          <t>2013-06-21</t>
        </is>
      </c>
      <c r="B8534" s="6" t="n">
        <v>12</v>
      </c>
      <c r="C8534" s="6" t="n">
        <v>0.72541</v>
      </c>
      <c r="D8534" s="6" t="n">
        <v>0.34834</v>
      </c>
      <c r="E8534" s="6">
        <f>C8534*sel_scale</f>
        <v/>
      </c>
      <c r="F8534" s="6">
        <f>IF(AND(B8534&gt;=10,B8534&lt;=14),sel_ev_daily*sel_dayshare/5,IF(OR(B8534&gt;=22,B8534&lt;=5),sel_ev_daily*(1-sel_dayshare)/8,0))</f>
        <v/>
      </c>
    </row>
    <row r="8535">
      <c r="A8535" s="6" t="inlineStr">
        <is>
          <t>2013-06-21</t>
        </is>
      </c>
      <c r="B8535" s="6" t="n">
        <v>13</v>
      </c>
      <c r="C8535" s="6" t="n">
        <v>0.63274</v>
      </c>
      <c r="D8535" s="6" t="n">
        <v>0.28589</v>
      </c>
      <c r="E8535" s="6">
        <f>C8535*sel_scale</f>
        <v/>
      </c>
      <c r="F8535" s="6">
        <f>IF(AND(B8535&gt;=10,B8535&lt;=14),sel_ev_daily*sel_dayshare/5,IF(OR(B8535&gt;=22,B8535&lt;=5),sel_ev_daily*(1-sel_dayshare)/8,0))</f>
        <v/>
      </c>
    </row>
    <row r="8536">
      <c r="A8536" s="6" t="inlineStr">
        <is>
          <t>2013-06-21</t>
        </is>
      </c>
      <c r="B8536" s="6" t="n">
        <v>14</v>
      </c>
      <c r="C8536" s="6" t="n">
        <v>0.62996</v>
      </c>
      <c r="D8536" s="6" t="n">
        <v>0.21952</v>
      </c>
      <c r="E8536" s="6">
        <f>C8536*sel_scale</f>
        <v/>
      </c>
      <c r="F8536" s="6">
        <f>IF(AND(B8536&gt;=10,B8536&lt;=14),sel_ev_daily*sel_dayshare/5,IF(OR(B8536&gt;=22,B8536&lt;=5),sel_ev_daily*(1-sel_dayshare)/8,0))</f>
        <v/>
      </c>
    </row>
    <row r="8537">
      <c r="A8537" s="6" t="inlineStr">
        <is>
          <t>2013-06-21</t>
        </is>
      </c>
      <c r="B8537" s="6" t="n">
        <v>15</v>
      </c>
      <c r="C8537" s="6" t="n">
        <v>0.6464800000000001</v>
      </c>
      <c r="D8537" s="6" t="n">
        <v>0.13129</v>
      </c>
      <c r="E8537" s="6">
        <f>C8537*sel_scale</f>
        <v/>
      </c>
      <c r="F8537" s="6">
        <f>IF(AND(B8537&gt;=10,B8537&lt;=14),sel_ev_daily*sel_dayshare/5,IF(OR(B8537&gt;=22,B8537&lt;=5),sel_ev_daily*(1-sel_dayshare)/8,0))</f>
        <v/>
      </c>
    </row>
    <row r="8538">
      <c r="A8538" s="6" t="inlineStr">
        <is>
          <t>2013-06-21</t>
        </is>
      </c>
      <c r="B8538" s="6" t="n">
        <v>16</v>
      </c>
      <c r="C8538" s="6" t="n">
        <v>0.8829</v>
      </c>
      <c r="D8538" s="6" t="n">
        <v>0.01592</v>
      </c>
      <c r="E8538" s="6">
        <f>C8538*sel_scale</f>
        <v/>
      </c>
      <c r="F8538" s="6">
        <f>IF(AND(B8538&gt;=10,B8538&lt;=14),sel_ev_daily*sel_dayshare/5,IF(OR(B8538&gt;=22,B8538&lt;=5),sel_ev_daily*(1-sel_dayshare)/8,0))</f>
        <v/>
      </c>
    </row>
    <row r="8539">
      <c r="A8539" s="6" t="inlineStr">
        <is>
          <t>2013-06-21</t>
        </is>
      </c>
      <c r="B8539" s="6" t="n">
        <v>17</v>
      </c>
      <c r="C8539" s="6" t="n">
        <v>1.41553</v>
      </c>
      <c r="D8539" s="6" t="n">
        <v>4e-05</v>
      </c>
      <c r="E8539" s="6">
        <f>C8539*sel_scale</f>
        <v/>
      </c>
      <c r="F8539" s="6">
        <f>IF(AND(B8539&gt;=10,B8539&lt;=14),sel_ev_daily*sel_dayshare/5,IF(OR(B8539&gt;=22,B8539&lt;=5),sel_ev_daily*(1-sel_dayshare)/8,0))</f>
        <v/>
      </c>
    </row>
    <row r="8540">
      <c r="A8540" s="6" t="inlineStr">
        <is>
          <t>2013-06-21</t>
        </is>
      </c>
      <c r="B8540" s="6" t="n">
        <v>18</v>
      </c>
      <c r="C8540" s="6" t="n">
        <v>1.60978</v>
      </c>
      <c r="D8540" s="6" t="n">
        <v>4e-05</v>
      </c>
      <c r="E8540" s="6">
        <f>C8540*sel_scale</f>
        <v/>
      </c>
      <c r="F8540" s="6">
        <f>IF(AND(B8540&gt;=10,B8540&lt;=14),sel_ev_daily*sel_dayshare/5,IF(OR(B8540&gt;=22,B8540&lt;=5),sel_ev_daily*(1-sel_dayshare)/8,0))</f>
        <v/>
      </c>
    </row>
    <row r="8541">
      <c r="A8541" s="6" t="inlineStr">
        <is>
          <t>2013-06-21</t>
        </is>
      </c>
      <c r="B8541" s="6" t="n">
        <v>19</v>
      </c>
      <c r="C8541" s="6" t="n">
        <v>1.56597</v>
      </c>
      <c r="D8541" s="6" t="n">
        <v>2e-05</v>
      </c>
      <c r="E8541" s="6">
        <f>C8541*sel_scale</f>
        <v/>
      </c>
      <c r="F8541" s="6">
        <f>IF(AND(B8541&gt;=10,B8541&lt;=14),sel_ev_daily*sel_dayshare/5,IF(OR(B8541&gt;=22,B8541&lt;=5),sel_ev_daily*(1-sel_dayshare)/8,0))</f>
        <v/>
      </c>
    </row>
    <row r="8542">
      <c r="A8542" s="6" t="inlineStr">
        <is>
          <t>2013-06-21</t>
        </is>
      </c>
      <c r="B8542" s="6" t="n">
        <v>20</v>
      </c>
      <c r="C8542" s="6" t="n">
        <v>1.47846</v>
      </c>
      <c r="D8542" s="6" t="n">
        <v>6.999999999999999e-05</v>
      </c>
      <c r="E8542" s="6">
        <f>C8542*sel_scale</f>
        <v/>
      </c>
      <c r="F8542" s="6">
        <f>IF(AND(B8542&gt;=10,B8542&lt;=14),sel_ev_daily*sel_dayshare/5,IF(OR(B8542&gt;=22,B8542&lt;=5),sel_ev_daily*(1-sel_dayshare)/8,0))</f>
        <v/>
      </c>
    </row>
    <row r="8543">
      <c r="A8543" s="6" t="inlineStr">
        <is>
          <t>2013-06-21</t>
        </is>
      </c>
      <c r="B8543" s="6" t="n">
        <v>21</v>
      </c>
      <c r="C8543" s="6" t="n">
        <v>1.32687</v>
      </c>
      <c r="D8543" s="6" t="n">
        <v>0.00013</v>
      </c>
      <c r="E8543" s="6">
        <f>C8543*sel_scale</f>
        <v/>
      </c>
      <c r="F8543" s="6">
        <f>IF(AND(B8543&gt;=10,B8543&lt;=14),sel_ev_daily*sel_dayshare/5,IF(OR(B8543&gt;=22,B8543&lt;=5),sel_ev_daily*(1-sel_dayshare)/8,0))</f>
        <v/>
      </c>
    </row>
    <row r="8544">
      <c r="A8544" s="6" t="inlineStr">
        <is>
          <t>2013-06-21</t>
        </is>
      </c>
      <c r="B8544" s="6" t="n">
        <v>22</v>
      </c>
      <c r="C8544" s="6" t="n">
        <v>1.19911</v>
      </c>
      <c r="D8544" s="6" t="n">
        <v>0.00012</v>
      </c>
      <c r="E8544" s="6">
        <f>C8544*sel_scale</f>
        <v/>
      </c>
      <c r="F8544" s="6">
        <f>IF(AND(B8544&gt;=10,B8544&lt;=14),sel_ev_daily*sel_dayshare/5,IF(OR(B8544&gt;=22,B8544&lt;=5),sel_ev_daily*(1-sel_dayshare)/8,0))</f>
        <v/>
      </c>
    </row>
    <row r="8545">
      <c r="A8545" s="6" t="inlineStr">
        <is>
          <t>2013-06-21</t>
        </is>
      </c>
      <c r="B8545" s="6" t="n">
        <v>23</v>
      </c>
      <c r="C8545" s="6" t="n">
        <v>1.2633</v>
      </c>
      <c r="D8545" s="6" t="n">
        <v>0.00012</v>
      </c>
      <c r="E8545" s="6">
        <f>C8545*sel_scale</f>
        <v/>
      </c>
      <c r="F8545" s="6">
        <f>IF(AND(B8545&gt;=10,B8545&lt;=14),sel_ev_daily*sel_dayshare/5,IF(OR(B8545&gt;=22,B8545&lt;=5),sel_ev_daily*(1-sel_dayshare)/8,0))</f>
        <v/>
      </c>
    </row>
    <row r="8546">
      <c r="A8546" s="6" t="inlineStr">
        <is>
          <t>2013-06-22</t>
        </is>
      </c>
      <c r="B8546" s="6" t="n">
        <v>0</v>
      </c>
      <c r="C8546" s="6" t="n">
        <v>1.2692</v>
      </c>
      <c r="D8546" s="6" t="n">
        <v>0.0001</v>
      </c>
      <c r="E8546" s="6">
        <f>C8546*sel_scale</f>
        <v/>
      </c>
      <c r="F8546" s="6">
        <f>IF(AND(B8546&gt;=10,B8546&lt;=14),sel_ev_daily*sel_dayshare/5,IF(OR(B8546&gt;=22,B8546&lt;=5),sel_ev_daily*(1-sel_dayshare)/8,0))</f>
        <v/>
      </c>
    </row>
    <row r="8547">
      <c r="A8547" s="6" t="inlineStr">
        <is>
          <t>2013-06-22</t>
        </is>
      </c>
      <c r="B8547" s="6" t="n">
        <v>1</v>
      </c>
      <c r="C8547" s="6" t="n">
        <v>0.98062</v>
      </c>
      <c r="D8547" s="6" t="n">
        <v>0.0001</v>
      </c>
      <c r="E8547" s="6">
        <f>C8547*sel_scale</f>
        <v/>
      </c>
      <c r="F8547" s="6">
        <f>IF(AND(B8547&gt;=10,B8547&lt;=14),sel_ev_daily*sel_dayshare/5,IF(OR(B8547&gt;=22,B8547&lt;=5),sel_ev_daily*(1-sel_dayshare)/8,0))</f>
        <v/>
      </c>
    </row>
    <row r="8548">
      <c r="A8548" s="6" t="inlineStr">
        <is>
          <t>2013-06-22</t>
        </is>
      </c>
      <c r="B8548" s="6" t="n">
        <v>2</v>
      </c>
      <c r="C8548" s="6" t="n">
        <v>0.65015</v>
      </c>
      <c r="D8548" s="6" t="n">
        <v>0.00011</v>
      </c>
      <c r="E8548" s="6">
        <f>C8548*sel_scale</f>
        <v/>
      </c>
      <c r="F8548" s="6">
        <f>IF(AND(B8548&gt;=10,B8548&lt;=14),sel_ev_daily*sel_dayshare/5,IF(OR(B8548&gt;=22,B8548&lt;=5),sel_ev_daily*(1-sel_dayshare)/8,0))</f>
        <v/>
      </c>
    </row>
    <row r="8549">
      <c r="A8549" s="6" t="inlineStr">
        <is>
          <t>2013-06-22</t>
        </is>
      </c>
      <c r="B8549" s="6" t="n">
        <v>3</v>
      </c>
      <c r="C8549" s="6" t="n">
        <v>0.56581</v>
      </c>
      <c r="D8549" s="6" t="n">
        <v>4e-05</v>
      </c>
      <c r="E8549" s="6">
        <f>C8549*sel_scale</f>
        <v/>
      </c>
      <c r="F8549" s="6">
        <f>IF(AND(B8549&gt;=10,B8549&lt;=14),sel_ev_daily*sel_dayshare/5,IF(OR(B8549&gt;=22,B8549&lt;=5),sel_ev_daily*(1-sel_dayshare)/8,0))</f>
        <v/>
      </c>
    </row>
    <row r="8550">
      <c r="A8550" s="6" t="inlineStr">
        <is>
          <t>2013-06-22</t>
        </is>
      </c>
      <c r="B8550" s="6" t="n">
        <v>4</v>
      </c>
      <c r="C8550" s="6" t="n">
        <v>0.55333</v>
      </c>
      <c r="D8550" s="6" t="n">
        <v>8.000000000000001e-05</v>
      </c>
      <c r="E8550" s="6">
        <f>C8550*sel_scale</f>
        <v/>
      </c>
      <c r="F8550" s="6">
        <f>IF(AND(B8550&gt;=10,B8550&lt;=14),sel_ev_daily*sel_dayshare/5,IF(OR(B8550&gt;=22,B8550&lt;=5),sel_ev_daily*(1-sel_dayshare)/8,0))</f>
        <v/>
      </c>
    </row>
    <row r="8551">
      <c r="A8551" s="6" t="inlineStr">
        <is>
          <t>2013-06-22</t>
        </is>
      </c>
      <c r="B8551" s="6" t="n">
        <v>5</v>
      </c>
      <c r="C8551" s="6" t="n">
        <v>0.55764</v>
      </c>
      <c r="D8551" s="6" t="n">
        <v>8.000000000000001e-05</v>
      </c>
      <c r="E8551" s="6">
        <f>C8551*sel_scale</f>
        <v/>
      </c>
      <c r="F8551" s="6">
        <f>IF(AND(B8551&gt;=10,B8551&lt;=14),sel_ev_daily*sel_dayshare/5,IF(OR(B8551&gt;=22,B8551&lt;=5),sel_ev_daily*(1-sel_dayshare)/8,0))</f>
        <v/>
      </c>
    </row>
    <row r="8552">
      <c r="A8552" s="6" t="inlineStr">
        <is>
          <t>2013-06-22</t>
        </is>
      </c>
      <c r="B8552" s="6" t="n">
        <v>6</v>
      </c>
      <c r="C8552" s="6" t="n">
        <v>0.76835</v>
      </c>
      <c r="D8552" s="6" t="n">
        <v>0.00012</v>
      </c>
      <c r="E8552" s="6">
        <f>C8552*sel_scale</f>
        <v/>
      </c>
      <c r="F8552" s="6">
        <f>IF(AND(B8552&gt;=10,B8552&lt;=14),sel_ev_daily*sel_dayshare/5,IF(OR(B8552&gt;=22,B8552&lt;=5),sel_ev_daily*(1-sel_dayshare)/8,0))</f>
        <v/>
      </c>
    </row>
    <row r="8553">
      <c r="A8553" s="6" t="inlineStr">
        <is>
          <t>2013-06-22</t>
        </is>
      </c>
      <c r="B8553" s="6" t="n">
        <v>7</v>
      </c>
      <c r="C8553" s="6" t="n">
        <v>1.01897</v>
      </c>
      <c r="D8553" s="6" t="n">
        <v>0.01932</v>
      </c>
      <c r="E8553" s="6">
        <f>C8553*sel_scale</f>
        <v/>
      </c>
      <c r="F8553" s="6">
        <f>IF(AND(B8553&gt;=10,B8553&lt;=14),sel_ev_daily*sel_dayshare/5,IF(OR(B8553&gt;=22,B8553&lt;=5),sel_ev_daily*(1-sel_dayshare)/8,0))</f>
        <v/>
      </c>
    </row>
    <row r="8554">
      <c r="A8554" s="6" t="inlineStr">
        <is>
          <t>2013-06-22</t>
        </is>
      </c>
      <c r="B8554" s="6" t="n">
        <v>8</v>
      </c>
      <c r="C8554" s="6" t="n">
        <v>1.21448</v>
      </c>
      <c r="D8554" s="6" t="n">
        <v>0.12544</v>
      </c>
      <c r="E8554" s="6">
        <f>C8554*sel_scale</f>
        <v/>
      </c>
      <c r="F8554" s="6">
        <f>IF(AND(B8554&gt;=10,B8554&lt;=14),sel_ev_daily*sel_dayshare/5,IF(OR(B8554&gt;=22,B8554&lt;=5),sel_ev_daily*(1-sel_dayshare)/8,0))</f>
        <v/>
      </c>
    </row>
    <row r="8555">
      <c r="A8555" s="6" t="inlineStr">
        <is>
          <t>2013-06-22</t>
        </is>
      </c>
      <c r="B8555" s="6" t="n">
        <v>9</v>
      </c>
      <c r="C8555" s="6" t="n">
        <v>1.20654</v>
      </c>
      <c r="D8555" s="6" t="n">
        <v>0.21952</v>
      </c>
      <c r="E8555" s="6">
        <f>C8555*sel_scale</f>
        <v/>
      </c>
      <c r="F8555" s="6">
        <f>IF(AND(B8555&gt;=10,B8555&lt;=14),sel_ev_daily*sel_dayshare/5,IF(OR(B8555&gt;=22,B8555&lt;=5),sel_ev_daily*(1-sel_dayshare)/8,0))</f>
        <v/>
      </c>
    </row>
    <row r="8556">
      <c r="A8556" s="6" t="inlineStr">
        <is>
          <t>2013-06-22</t>
        </is>
      </c>
      <c r="B8556" s="6" t="n">
        <v>10</v>
      </c>
      <c r="C8556" s="6" t="n">
        <v>1.19027</v>
      </c>
      <c r="D8556" s="6" t="n">
        <v>0.25789</v>
      </c>
      <c r="E8556" s="6">
        <f>C8556*sel_scale</f>
        <v/>
      </c>
      <c r="F8556" s="6">
        <f>IF(AND(B8556&gt;=10,B8556&lt;=14),sel_ev_daily*sel_dayshare/5,IF(OR(B8556&gt;=22,B8556&lt;=5),sel_ev_daily*(1-sel_dayshare)/8,0))</f>
        <v/>
      </c>
    </row>
    <row r="8557">
      <c r="A8557" s="6" t="inlineStr">
        <is>
          <t>2013-06-22</t>
        </is>
      </c>
      <c r="B8557" s="6" t="n">
        <v>11</v>
      </c>
      <c r="C8557" s="6" t="n">
        <v>1.14713</v>
      </c>
      <c r="D8557" s="6" t="n">
        <v>0.31787</v>
      </c>
      <c r="E8557" s="6">
        <f>C8557*sel_scale</f>
        <v/>
      </c>
      <c r="F8557" s="6">
        <f>IF(AND(B8557&gt;=10,B8557&lt;=14),sel_ev_daily*sel_dayshare/5,IF(OR(B8557&gt;=22,B8557&lt;=5),sel_ev_daily*(1-sel_dayshare)/8,0))</f>
        <v/>
      </c>
    </row>
    <row r="8558">
      <c r="A8558" s="6" t="inlineStr">
        <is>
          <t>2013-06-22</t>
        </is>
      </c>
      <c r="B8558" s="6" t="n">
        <v>12</v>
      </c>
      <c r="C8558" s="6" t="n">
        <v>0.99272</v>
      </c>
      <c r="D8558" s="6" t="n">
        <v>0.3279</v>
      </c>
      <c r="E8558" s="6">
        <f>C8558*sel_scale</f>
        <v/>
      </c>
      <c r="F8558" s="6">
        <f>IF(AND(B8558&gt;=10,B8558&lt;=14),sel_ev_daily*sel_dayshare/5,IF(OR(B8558&gt;=22,B8558&lt;=5),sel_ev_daily*(1-sel_dayshare)/8,0))</f>
        <v/>
      </c>
    </row>
    <row r="8559">
      <c r="A8559" s="6" t="inlineStr">
        <is>
          <t>2013-06-22</t>
        </is>
      </c>
      <c r="B8559" s="6" t="n">
        <v>13</v>
      </c>
      <c r="C8559" s="6" t="n">
        <v>0.90039</v>
      </c>
      <c r="D8559" s="6" t="n">
        <v>0.25036</v>
      </c>
      <c r="E8559" s="6">
        <f>C8559*sel_scale</f>
        <v/>
      </c>
      <c r="F8559" s="6">
        <f>IF(AND(B8559&gt;=10,B8559&lt;=14),sel_ev_daily*sel_dayshare/5,IF(OR(B8559&gt;=22,B8559&lt;=5),sel_ev_daily*(1-sel_dayshare)/8,0))</f>
        <v/>
      </c>
    </row>
    <row r="8560">
      <c r="A8560" s="6" t="inlineStr">
        <is>
          <t>2013-06-22</t>
        </is>
      </c>
      <c r="B8560" s="6" t="n">
        <v>14</v>
      </c>
      <c r="C8560" s="6" t="n">
        <v>0.95597</v>
      </c>
      <c r="D8560" s="6" t="n">
        <v>0.17833</v>
      </c>
      <c r="E8560" s="6">
        <f>C8560*sel_scale</f>
        <v/>
      </c>
      <c r="F8560" s="6">
        <f>IF(AND(B8560&gt;=10,B8560&lt;=14),sel_ev_daily*sel_dayshare/5,IF(OR(B8560&gt;=22,B8560&lt;=5),sel_ev_daily*(1-sel_dayshare)/8,0))</f>
        <v/>
      </c>
    </row>
    <row r="8561">
      <c r="A8561" s="6" t="inlineStr">
        <is>
          <t>2013-06-22</t>
        </is>
      </c>
      <c r="B8561" s="6" t="n">
        <v>15</v>
      </c>
      <c r="C8561" s="6" t="n">
        <v>1.0761</v>
      </c>
      <c r="D8561" s="6" t="n">
        <v>0.08407000000000001</v>
      </c>
      <c r="E8561" s="6">
        <f>C8561*sel_scale</f>
        <v/>
      </c>
      <c r="F8561" s="6">
        <f>IF(AND(B8561&gt;=10,B8561&lt;=14),sel_ev_daily*sel_dayshare/5,IF(OR(B8561&gt;=22,B8561&lt;=5),sel_ev_daily*(1-sel_dayshare)/8,0))</f>
        <v/>
      </c>
    </row>
    <row r="8562">
      <c r="A8562" s="6" t="inlineStr">
        <is>
          <t>2013-06-22</t>
        </is>
      </c>
      <c r="B8562" s="6" t="n">
        <v>16</v>
      </c>
      <c r="C8562" s="6" t="n">
        <v>1.31795</v>
      </c>
      <c r="D8562" s="6" t="n">
        <v>0.01425</v>
      </c>
      <c r="E8562" s="6">
        <f>C8562*sel_scale</f>
        <v/>
      </c>
      <c r="F8562" s="6">
        <f>IF(AND(B8562&gt;=10,B8562&lt;=14),sel_ev_daily*sel_dayshare/5,IF(OR(B8562&gt;=22,B8562&lt;=5),sel_ev_daily*(1-sel_dayshare)/8,0))</f>
        <v/>
      </c>
    </row>
    <row r="8563">
      <c r="A8563" s="6" t="inlineStr">
        <is>
          <t>2013-06-22</t>
        </is>
      </c>
      <c r="B8563" s="6" t="n">
        <v>17</v>
      </c>
      <c r="C8563" s="6" t="n">
        <v>1.60439</v>
      </c>
      <c r="D8563" s="6" t="n">
        <v>8.000000000000001e-05</v>
      </c>
      <c r="E8563" s="6">
        <f>C8563*sel_scale</f>
        <v/>
      </c>
      <c r="F8563" s="6">
        <f>IF(AND(B8563&gt;=10,B8563&lt;=14),sel_ev_daily*sel_dayshare/5,IF(OR(B8563&gt;=22,B8563&lt;=5),sel_ev_daily*(1-sel_dayshare)/8,0))</f>
        <v/>
      </c>
    </row>
    <row r="8564">
      <c r="A8564" s="6" t="inlineStr">
        <is>
          <t>2013-06-22</t>
        </is>
      </c>
      <c r="B8564" s="6" t="n">
        <v>18</v>
      </c>
      <c r="C8564" s="6" t="n">
        <v>1.59911</v>
      </c>
      <c r="D8564" s="6" t="n">
        <v>3e-05</v>
      </c>
      <c r="E8564" s="6">
        <f>C8564*sel_scale</f>
        <v/>
      </c>
      <c r="F8564" s="6">
        <f>IF(AND(B8564&gt;=10,B8564&lt;=14),sel_ev_daily*sel_dayshare/5,IF(OR(B8564&gt;=22,B8564&lt;=5),sel_ev_daily*(1-sel_dayshare)/8,0))</f>
        <v/>
      </c>
    </row>
    <row r="8565">
      <c r="A8565" s="6" t="inlineStr">
        <is>
          <t>2013-06-22</t>
        </is>
      </c>
      <c r="B8565" s="6" t="n">
        <v>19</v>
      </c>
      <c r="C8565" s="6" t="n">
        <v>1.51118</v>
      </c>
      <c r="D8565" s="6" t="n">
        <v>0.0001</v>
      </c>
      <c r="E8565" s="6">
        <f>C8565*sel_scale</f>
        <v/>
      </c>
      <c r="F8565" s="6">
        <f>IF(AND(B8565&gt;=10,B8565&lt;=14),sel_ev_daily*sel_dayshare/5,IF(OR(B8565&gt;=22,B8565&lt;=5),sel_ev_daily*(1-sel_dayshare)/8,0))</f>
        <v/>
      </c>
    </row>
    <row r="8566">
      <c r="A8566" s="6" t="inlineStr">
        <is>
          <t>2013-06-22</t>
        </is>
      </c>
      <c r="B8566" s="6" t="n">
        <v>20</v>
      </c>
      <c r="C8566" s="6" t="n">
        <v>1.36562</v>
      </c>
      <c r="D8566" s="6" t="n">
        <v>8.000000000000001e-05</v>
      </c>
      <c r="E8566" s="6">
        <f>C8566*sel_scale</f>
        <v/>
      </c>
      <c r="F8566" s="6">
        <f>IF(AND(B8566&gt;=10,B8566&lt;=14),sel_ev_daily*sel_dayshare/5,IF(OR(B8566&gt;=22,B8566&lt;=5),sel_ev_daily*(1-sel_dayshare)/8,0))</f>
        <v/>
      </c>
    </row>
    <row r="8567">
      <c r="A8567" s="6" t="inlineStr">
        <is>
          <t>2013-06-22</t>
        </is>
      </c>
      <c r="B8567" s="6" t="n">
        <v>21</v>
      </c>
      <c r="C8567" s="6" t="n">
        <v>1.19939</v>
      </c>
      <c r="D8567" s="6" t="n">
        <v>8.000000000000001e-05</v>
      </c>
      <c r="E8567" s="6">
        <f>C8567*sel_scale</f>
        <v/>
      </c>
      <c r="F8567" s="6">
        <f>IF(AND(B8567&gt;=10,B8567&lt;=14),sel_ev_daily*sel_dayshare/5,IF(OR(B8567&gt;=22,B8567&lt;=5),sel_ev_daily*(1-sel_dayshare)/8,0))</f>
        <v/>
      </c>
    </row>
    <row r="8568">
      <c r="A8568" s="6" t="inlineStr">
        <is>
          <t>2013-06-22</t>
        </is>
      </c>
      <c r="B8568" s="6" t="n">
        <v>22</v>
      </c>
      <c r="C8568" s="6" t="n">
        <v>1.16641</v>
      </c>
      <c r="D8568" s="6" t="n">
        <v>5e-05</v>
      </c>
      <c r="E8568" s="6">
        <f>C8568*sel_scale</f>
        <v/>
      </c>
      <c r="F8568" s="6">
        <f>IF(AND(B8568&gt;=10,B8568&lt;=14),sel_ev_daily*sel_dayshare/5,IF(OR(B8568&gt;=22,B8568&lt;=5),sel_ev_daily*(1-sel_dayshare)/8,0))</f>
        <v/>
      </c>
    </row>
    <row r="8569">
      <c r="A8569" s="6" t="inlineStr">
        <is>
          <t>2013-06-22</t>
        </is>
      </c>
      <c r="B8569" s="6" t="n">
        <v>23</v>
      </c>
      <c r="C8569" s="6" t="n">
        <v>1.21201</v>
      </c>
      <c r="D8569" s="6" t="n">
        <v>6.999999999999999e-05</v>
      </c>
      <c r="E8569" s="6">
        <f>C8569*sel_scale</f>
        <v/>
      </c>
      <c r="F8569" s="6">
        <f>IF(AND(B8569&gt;=10,B8569&lt;=14),sel_ev_daily*sel_dayshare/5,IF(OR(B8569&gt;=22,B8569&lt;=5),sel_ev_daily*(1-sel_dayshare)/8,0))</f>
        <v/>
      </c>
    </row>
    <row r="8570">
      <c r="A8570" s="6" t="inlineStr">
        <is>
          <t>2013-06-23</t>
        </is>
      </c>
      <c r="B8570" s="6" t="n">
        <v>0</v>
      </c>
      <c r="C8570" s="6" t="n">
        <v>1.27366</v>
      </c>
      <c r="D8570" s="6" t="n">
        <v>6.999999999999999e-05</v>
      </c>
      <c r="E8570" s="6">
        <f>C8570*sel_scale</f>
        <v/>
      </c>
      <c r="F8570" s="6">
        <f>IF(AND(B8570&gt;=10,B8570&lt;=14),sel_ev_daily*sel_dayshare/5,IF(OR(B8570&gt;=22,B8570&lt;=5),sel_ev_daily*(1-sel_dayshare)/8,0))</f>
        <v/>
      </c>
    </row>
    <row r="8571">
      <c r="A8571" s="6" t="inlineStr">
        <is>
          <t>2013-06-23</t>
        </is>
      </c>
      <c r="B8571" s="6" t="n">
        <v>1</v>
      </c>
      <c r="C8571" s="6" t="n">
        <v>0.94155</v>
      </c>
      <c r="D8571" s="6" t="n">
        <v>6.999999999999999e-05</v>
      </c>
      <c r="E8571" s="6">
        <f>C8571*sel_scale</f>
        <v/>
      </c>
      <c r="F8571" s="6">
        <f>IF(AND(B8571&gt;=10,B8571&lt;=14),sel_ev_daily*sel_dayshare/5,IF(OR(B8571&gt;=22,B8571&lt;=5),sel_ev_daily*(1-sel_dayshare)/8,0))</f>
        <v/>
      </c>
    </row>
    <row r="8572">
      <c r="A8572" s="6" t="inlineStr">
        <is>
          <t>2013-06-23</t>
        </is>
      </c>
      <c r="B8572" s="6" t="n">
        <v>2</v>
      </c>
      <c r="C8572" s="6" t="n">
        <v>0.6637</v>
      </c>
      <c r="D8572" s="6" t="n">
        <v>0.00012</v>
      </c>
      <c r="E8572" s="6">
        <f>C8572*sel_scale</f>
        <v/>
      </c>
      <c r="F8572" s="6">
        <f>IF(AND(B8572&gt;=10,B8572&lt;=14),sel_ev_daily*sel_dayshare/5,IF(OR(B8572&gt;=22,B8572&lt;=5),sel_ev_daily*(1-sel_dayshare)/8,0))</f>
        <v/>
      </c>
    </row>
    <row r="8573">
      <c r="A8573" s="6" t="inlineStr">
        <is>
          <t>2013-06-23</t>
        </is>
      </c>
      <c r="B8573" s="6" t="n">
        <v>3</v>
      </c>
      <c r="C8573" s="6" t="n">
        <v>0.52557</v>
      </c>
      <c r="D8573" s="6" t="n">
        <v>5e-05</v>
      </c>
      <c r="E8573" s="6">
        <f>C8573*sel_scale</f>
        <v/>
      </c>
      <c r="F8573" s="6">
        <f>IF(AND(B8573&gt;=10,B8573&lt;=14),sel_ev_daily*sel_dayshare/5,IF(OR(B8573&gt;=22,B8573&lt;=5),sel_ev_daily*(1-sel_dayshare)/8,0))</f>
        <v/>
      </c>
    </row>
    <row r="8574">
      <c r="A8574" s="6" t="inlineStr">
        <is>
          <t>2013-06-23</t>
        </is>
      </c>
      <c r="B8574" s="6" t="n">
        <v>4</v>
      </c>
      <c r="C8574" s="6" t="n">
        <v>0.5094</v>
      </c>
      <c r="D8574" s="6" t="n">
        <v>6.999999999999999e-05</v>
      </c>
      <c r="E8574" s="6">
        <f>C8574*sel_scale</f>
        <v/>
      </c>
      <c r="F8574" s="6">
        <f>IF(AND(B8574&gt;=10,B8574&lt;=14),sel_ev_daily*sel_dayshare/5,IF(OR(B8574&gt;=22,B8574&lt;=5),sel_ev_daily*(1-sel_dayshare)/8,0))</f>
        <v/>
      </c>
    </row>
    <row r="8575">
      <c r="A8575" s="6" t="inlineStr">
        <is>
          <t>2013-06-23</t>
        </is>
      </c>
      <c r="B8575" s="6" t="n">
        <v>5</v>
      </c>
      <c r="C8575" s="6" t="n">
        <v>0.55752</v>
      </c>
      <c r="D8575" s="6" t="n">
        <v>5e-05</v>
      </c>
      <c r="E8575" s="6">
        <f>C8575*sel_scale</f>
        <v/>
      </c>
      <c r="F8575" s="6">
        <f>IF(AND(B8575&gt;=10,B8575&lt;=14),sel_ev_daily*sel_dayshare/5,IF(OR(B8575&gt;=22,B8575&lt;=5),sel_ev_daily*(1-sel_dayshare)/8,0))</f>
        <v/>
      </c>
    </row>
    <row r="8576">
      <c r="A8576" s="6" t="inlineStr">
        <is>
          <t>2013-06-23</t>
        </is>
      </c>
      <c r="B8576" s="6" t="n">
        <v>6</v>
      </c>
      <c r="C8576" s="6" t="n">
        <v>0.63312</v>
      </c>
      <c r="D8576" s="6" t="n">
        <v>0.0001</v>
      </c>
      <c r="E8576" s="6">
        <f>C8576*sel_scale</f>
        <v/>
      </c>
      <c r="F8576" s="6">
        <f>IF(AND(B8576&gt;=10,B8576&lt;=14),sel_ev_daily*sel_dayshare/5,IF(OR(B8576&gt;=22,B8576&lt;=5),sel_ev_daily*(1-sel_dayshare)/8,0))</f>
        <v/>
      </c>
    </row>
    <row r="8577">
      <c r="A8577" s="6" t="inlineStr">
        <is>
          <t>2013-06-23</t>
        </is>
      </c>
      <c r="B8577" s="6" t="n">
        <v>7</v>
      </c>
      <c r="C8577" s="6" t="n">
        <v>0.8180500000000001</v>
      </c>
      <c r="D8577" s="6" t="n">
        <v>0.01153</v>
      </c>
      <c r="E8577" s="6">
        <f>C8577*sel_scale</f>
        <v/>
      </c>
      <c r="F8577" s="6">
        <f>IF(AND(B8577&gt;=10,B8577&lt;=14),sel_ev_daily*sel_dayshare/5,IF(OR(B8577&gt;=22,B8577&lt;=5),sel_ev_daily*(1-sel_dayshare)/8,0))</f>
        <v/>
      </c>
    </row>
    <row r="8578">
      <c r="A8578" s="6" t="inlineStr">
        <is>
          <t>2013-06-23</t>
        </is>
      </c>
      <c r="B8578" s="6" t="n">
        <v>8</v>
      </c>
      <c r="C8578" s="6" t="n">
        <v>1.00065</v>
      </c>
      <c r="D8578" s="6" t="n">
        <v>0.05582</v>
      </c>
      <c r="E8578" s="6">
        <f>C8578*sel_scale</f>
        <v/>
      </c>
      <c r="F8578" s="6">
        <f>IF(AND(B8578&gt;=10,B8578&lt;=14),sel_ev_daily*sel_dayshare/5,IF(OR(B8578&gt;=22,B8578&lt;=5),sel_ev_daily*(1-sel_dayshare)/8,0))</f>
        <v/>
      </c>
    </row>
    <row r="8579">
      <c r="A8579" s="6" t="inlineStr">
        <is>
          <t>2013-06-23</t>
        </is>
      </c>
      <c r="B8579" s="6" t="n">
        <v>9</v>
      </c>
      <c r="C8579" s="6" t="n">
        <v>1.16857</v>
      </c>
      <c r="D8579" s="6" t="n">
        <v>0.11582</v>
      </c>
      <c r="E8579" s="6">
        <f>C8579*sel_scale</f>
        <v/>
      </c>
      <c r="F8579" s="6">
        <f>IF(AND(B8579&gt;=10,B8579&lt;=14),sel_ev_daily*sel_dayshare/5,IF(OR(B8579&gt;=22,B8579&lt;=5),sel_ev_daily*(1-sel_dayshare)/8,0))</f>
        <v/>
      </c>
    </row>
    <row r="8580">
      <c r="A8580" s="6" t="inlineStr">
        <is>
          <t>2013-06-23</t>
        </is>
      </c>
      <c r="B8580" s="6" t="n">
        <v>10</v>
      </c>
      <c r="C8580" s="6" t="n">
        <v>1.09536</v>
      </c>
      <c r="D8580" s="6" t="n">
        <v>0.25081</v>
      </c>
      <c r="E8580" s="6">
        <f>C8580*sel_scale</f>
        <v/>
      </c>
      <c r="F8580" s="6">
        <f>IF(AND(B8580&gt;=10,B8580&lt;=14),sel_ev_daily*sel_dayshare/5,IF(OR(B8580&gt;=22,B8580&lt;=5),sel_ev_daily*(1-sel_dayshare)/8,0))</f>
        <v/>
      </c>
    </row>
    <row r="8581">
      <c r="A8581" s="6" t="inlineStr">
        <is>
          <t>2013-06-23</t>
        </is>
      </c>
      <c r="B8581" s="6" t="n">
        <v>11</v>
      </c>
      <c r="C8581" s="6" t="n">
        <v>1.08015</v>
      </c>
      <c r="D8581" s="6" t="n">
        <v>0.27273</v>
      </c>
      <c r="E8581" s="6">
        <f>C8581*sel_scale</f>
        <v/>
      </c>
      <c r="F8581" s="6">
        <f>IF(AND(B8581&gt;=10,B8581&lt;=14),sel_ev_daily*sel_dayshare/5,IF(OR(B8581&gt;=22,B8581&lt;=5),sel_ev_daily*(1-sel_dayshare)/8,0))</f>
        <v/>
      </c>
    </row>
    <row r="8582">
      <c r="A8582" s="6" t="inlineStr">
        <is>
          <t>2013-06-23</t>
        </is>
      </c>
      <c r="B8582" s="6" t="n">
        <v>12</v>
      </c>
      <c r="C8582" s="6" t="n">
        <v>1.12031</v>
      </c>
      <c r="D8582" s="6" t="n">
        <v>0.20429</v>
      </c>
      <c r="E8582" s="6">
        <f>C8582*sel_scale</f>
        <v/>
      </c>
      <c r="F8582" s="6">
        <f>IF(AND(B8582&gt;=10,B8582&lt;=14),sel_ev_daily*sel_dayshare/5,IF(OR(B8582&gt;=22,B8582&lt;=5),sel_ev_daily*(1-sel_dayshare)/8,0))</f>
        <v/>
      </c>
    </row>
    <row r="8583">
      <c r="A8583" s="6" t="inlineStr">
        <is>
          <t>2013-06-23</t>
        </is>
      </c>
      <c r="B8583" s="6" t="n">
        <v>13</v>
      </c>
      <c r="C8583" s="6" t="n">
        <v>1.07223</v>
      </c>
      <c r="D8583" s="6" t="n">
        <v>0.07901</v>
      </c>
      <c r="E8583" s="6">
        <f>C8583*sel_scale</f>
        <v/>
      </c>
      <c r="F8583" s="6">
        <f>IF(AND(B8583&gt;=10,B8583&lt;=14),sel_ev_daily*sel_dayshare/5,IF(OR(B8583&gt;=22,B8583&lt;=5),sel_ev_daily*(1-sel_dayshare)/8,0))</f>
        <v/>
      </c>
    </row>
    <row r="8584">
      <c r="A8584" s="6" t="inlineStr">
        <is>
          <t>2013-06-23</t>
        </is>
      </c>
      <c r="B8584" s="6" t="n">
        <v>14</v>
      </c>
      <c r="C8584" s="6" t="n">
        <v>1.13233</v>
      </c>
      <c r="D8584" s="6" t="n">
        <v>0.03194</v>
      </c>
      <c r="E8584" s="6">
        <f>C8584*sel_scale</f>
        <v/>
      </c>
      <c r="F8584" s="6">
        <f>IF(AND(B8584&gt;=10,B8584&lt;=14),sel_ev_daily*sel_dayshare/5,IF(OR(B8584&gt;=22,B8584&lt;=5),sel_ev_daily*(1-sel_dayshare)/8,0))</f>
        <v/>
      </c>
    </row>
    <row r="8585">
      <c r="A8585" s="6" t="inlineStr">
        <is>
          <t>2013-06-23</t>
        </is>
      </c>
      <c r="B8585" s="6" t="n">
        <v>15</v>
      </c>
      <c r="C8585" s="6" t="n">
        <v>1.24167</v>
      </c>
      <c r="D8585" s="6" t="n">
        <v>0.01659</v>
      </c>
      <c r="E8585" s="6">
        <f>C8585*sel_scale</f>
        <v/>
      </c>
      <c r="F8585" s="6">
        <f>IF(AND(B8585&gt;=10,B8585&lt;=14),sel_ev_daily*sel_dayshare/5,IF(OR(B8585&gt;=22,B8585&lt;=5),sel_ev_daily*(1-sel_dayshare)/8,0))</f>
        <v/>
      </c>
    </row>
    <row r="8586">
      <c r="A8586" s="6" t="inlineStr">
        <is>
          <t>2013-06-23</t>
        </is>
      </c>
      <c r="B8586" s="6" t="n">
        <v>16</v>
      </c>
      <c r="C8586" s="6" t="n">
        <v>1.39645</v>
      </c>
      <c r="D8586" s="6" t="n">
        <v>0.0045</v>
      </c>
      <c r="E8586" s="6">
        <f>C8586*sel_scale</f>
        <v/>
      </c>
      <c r="F8586" s="6">
        <f>IF(AND(B8586&gt;=10,B8586&lt;=14),sel_ev_daily*sel_dayshare/5,IF(OR(B8586&gt;=22,B8586&lt;=5),sel_ev_daily*(1-sel_dayshare)/8,0))</f>
        <v/>
      </c>
    </row>
    <row r="8587">
      <c r="A8587" s="6" t="inlineStr">
        <is>
          <t>2013-06-23</t>
        </is>
      </c>
      <c r="B8587" s="6" t="n">
        <v>17</v>
      </c>
      <c r="C8587" s="6" t="n">
        <v>1.69032</v>
      </c>
      <c r="D8587" s="6" t="n">
        <v>0.00012</v>
      </c>
      <c r="E8587" s="6">
        <f>C8587*sel_scale</f>
        <v/>
      </c>
      <c r="F8587" s="6">
        <f>IF(AND(B8587&gt;=10,B8587&lt;=14),sel_ev_daily*sel_dayshare/5,IF(OR(B8587&gt;=22,B8587&lt;=5),sel_ev_daily*(1-sel_dayshare)/8,0))</f>
        <v/>
      </c>
    </row>
    <row r="8588">
      <c r="A8588" s="6" t="inlineStr">
        <is>
          <t>2013-06-23</t>
        </is>
      </c>
      <c r="B8588" s="6" t="n">
        <v>18</v>
      </c>
      <c r="C8588" s="6" t="n">
        <v>1.74212</v>
      </c>
      <c r="D8588" s="6" t="n">
        <v>5e-05</v>
      </c>
      <c r="E8588" s="6">
        <f>C8588*sel_scale</f>
        <v/>
      </c>
      <c r="F8588" s="6">
        <f>IF(AND(B8588&gt;=10,B8588&lt;=14),sel_ev_daily*sel_dayshare/5,IF(OR(B8588&gt;=22,B8588&lt;=5),sel_ev_daily*(1-sel_dayshare)/8,0))</f>
        <v/>
      </c>
    </row>
    <row r="8589">
      <c r="A8589" s="6" t="inlineStr">
        <is>
          <t>2013-06-23</t>
        </is>
      </c>
      <c r="B8589" s="6" t="n">
        <v>19</v>
      </c>
      <c r="C8589" s="6" t="n">
        <v>1.53987</v>
      </c>
      <c r="D8589" s="6" t="n">
        <v>0.00011</v>
      </c>
      <c r="E8589" s="6">
        <f>C8589*sel_scale</f>
        <v/>
      </c>
      <c r="F8589" s="6">
        <f>IF(AND(B8589&gt;=10,B8589&lt;=14),sel_ev_daily*sel_dayshare/5,IF(OR(B8589&gt;=22,B8589&lt;=5),sel_ev_daily*(1-sel_dayshare)/8,0))</f>
        <v/>
      </c>
    </row>
    <row r="8590">
      <c r="A8590" s="6" t="inlineStr">
        <is>
          <t>2013-06-23</t>
        </is>
      </c>
      <c r="B8590" s="6" t="n">
        <v>20</v>
      </c>
      <c r="C8590" s="6" t="n">
        <v>1.50418</v>
      </c>
      <c r="D8590" s="6" t="n">
        <v>0.00011</v>
      </c>
      <c r="E8590" s="6">
        <f>C8590*sel_scale</f>
        <v/>
      </c>
      <c r="F8590" s="6">
        <f>IF(AND(B8590&gt;=10,B8590&lt;=14),sel_ev_daily*sel_dayshare/5,IF(OR(B8590&gt;=22,B8590&lt;=5),sel_ev_daily*(1-sel_dayshare)/8,0))</f>
        <v/>
      </c>
    </row>
    <row r="8591">
      <c r="A8591" s="6" t="inlineStr">
        <is>
          <t>2013-06-23</t>
        </is>
      </c>
      <c r="B8591" s="6" t="n">
        <v>21</v>
      </c>
      <c r="C8591" s="6" t="n">
        <v>1.36057</v>
      </c>
      <c r="D8591" s="6" t="n">
        <v>0.0001</v>
      </c>
      <c r="E8591" s="6">
        <f>C8591*sel_scale</f>
        <v/>
      </c>
      <c r="F8591" s="6">
        <f>IF(AND(B8591&gt;=10,B8591&lt;=14),sel_ev_daily*sel_dayshare/5,IF(OR(B8591&gt;=22,B8591&lt;=5),sel_ev_daily*(1-sel_dayshare)/8,0))</f>
        <v/>
      </c>
    </row>
    <row r="8592">
      <c r="A8592" s="6" t="inlineStr">
        <is>
          <t>2013-06-23</t>
        </is>
      </c>
      <c r="B8592" s="6" t="n">
        <v>22</v>
      </c>
      <c r="C8592" s="6" t="n">
        <v>1.21703</v>
      </c>
      <c r="D8592" s="6" t="n">
        <v>9.000000000000001e-05</v>
      </c>
      <c r="E8592" s="6">
        <f>C8592*sel_scale</f>
        <v/>
      </c>
      <c r="F8592" s="6">
        <f>IF(AND(B8592&gt;=10,B8592&lt;=14),sel_ev_daily*sel_dayshare/5,IF(OR(B8592&gt;=22,B8592&lt;=5),sel_ev_daily*(1-sel_dayshare)/8,0))</f>
        <v/>
      </c>
    </row>
    <row r="8593">
      <c r="A8593" s="6" t="inlineStr">
        <is>
          <t>2013-06-23</t>
        </is>
      </c>
      <c r="B8593" s="6" t="n">
        <v>23</v>
      </c>
      <c r="C8593" s="6" t="n">
        <v>1.265</v>
      </c>
      <c r="D8593" s="6" t="n">
        <v>5e-05</v>
      </c>
      <c r="E8593" s="6">
        <f>C8593*sel_scale</f>
        <v/>
      </c>
      <c r="F8593" s="6">
        <f>IF(AND(B8593&gt;=10,B8593&lt;=14),sel_ev_daily*sel_dayshare/5,IF(OR(B8593&gt;=22,B8593&lt;=5),sel_ev_daily*(1-sel_dayshare)/8,0))</f>
        <v/>
      </c>
    </row>
    <row r="8594">
      <c r="A8594" s="6" t="inlineStr">
        <is>
          <t>2013-06-24</t>
        </is>
      </c>
      <c r="B8594" s="6" t="n">
        <v>0</v>
      </c>
      <c r="C8594" s="6" t="n">
        <v>1.25449</v>
      </c>
      <c r="D8594" s="6" t="n">
        <v>8.000000000000001e-05</v>
      </c>
      <c r="E8594" s="6">
        <f>C8594*sel_scale</f>
        <v/>
      </c>
      <c r="F8594" s="6">
        <f>IF(AND(B8594&gt;=10,B8594&lt;=14),sel_ev_daily*sel_dayshare/5,IF(OR(B8594&gt;=22,B8594&lt;=5),sel_ev_daily*(1-sel_dayshare)/8,0))</f>
        <v/>
      </c>
    </row>
    <row r="8595">
      <c r="A8595" s="6" t="inlineStr">
        <is>
          <t>2013-06-24</t>
        </is>
      </c>
      <c r="B8595" s="6" t="n">
        <v>1</v>
      </c>
      <c r="C8595" s="6" t="n">
        <v>0.98733</v>
      </c>
      <c r="D8595" s="6" t="n">
        <v>0.0001</v>
      </c>
      <c r="E8595" s="6">
        <f>C8595*sel_scale</f>
        <v/>
      </c>
      <c r="F8595" s="6">
        <f>IF(AND(B8595&gt;=10,B8595&lt;=14),sel_ev_daily*sel_dayshare/5,IF(OR(B8595&gt;=22,B8595&lt;=5),sel_ev_daily*(1-sel_dayshare)/8,0))</f>
        <v/>
      </c>
    </row>
    <row r="8596">
      <c r="A8596" s="6" t="inlineStr">
        <is>
          <t>2013-06-24</t>
        </is>
      </c>
      <c r="B8596" s="6" t="n">
        <v>2</v>
      </c>
      <c r="C8596" s="6" t="n">
        <v>0.6747</v>
      </c>
      <c r="D8596" s="6" t="n">
        <v>0.0001</v>
      </c>
      <c r="E8596" s="6">
        <f>C8596*sel_scale</f>
        <v/>
      </c>
      <c r="F8596" s="6">
        <f>IF(AND(B8596&gt;=10,B8596&lt;=14),sel_ev_daily*sel_dayshare/5,IF(OR(B8596&gt;=22,B8596&lt;=5),sel_ev_daily*(1-sel_dayshare)/8,0))</f>
        <v/>
      </c>
    </row>
    <row r="8597">
      <c r="A8597" s="6" t="inlineStr">
        <is>
          <t>2013-06-24</t>
        </is>
      </c>
      <c r="B8597" s="6" t="n">
        <v>3</v>
      </c>
      <c r="C8597" s="6" t="n">
        <v>0.48881</v>
      </c>
      <c r="D8597" s="6" t="n">
        <v>1e-05</v>
      </c>
      <c r="E8597" s="6">
        <f>C8597*sel_scale</f>
        <v/>
      </c>
      <c r="F8597" s="6">
        <f>IF(AND(B8597&gt;=10,B8597&lt;=14),sel_ev_daily*sel_dayshare/5,IF(OR(B8597&gt;=22,B8597&lt;=5),sel_ev_daily*(1-sel_dayshare)/8,0))</f>
        <v/>
      </c>
    </row>
    <row r="8598">
      <c r="A8598" s="6" t="inlineStr">
        <is>
          <t>2013-06-24</t>
        </is>
      </c>
      <c r="B8598" s="6" t="n">
        <v>4</v>
      </c>
      <c r="C8598" s="6" t="n">
        <v>0.50068</v>
      </c>
      <c r="D8598" s="6" t="n">
        <v>8.000000000000001e-05</v>
      </c>
      <c r="E8598" s="6">
        <f>C8598*sel_scale</f>
        <v/>
      </c>
      <c r="F8598" s="6">
        <f>IF(AND(B8598&gt;=10,B8598&lt;=14),sel_ev_daily*sel_dayshare/5,IF(OR(B8598&gt;=22,B8598&lt;=5),sel_ev_daily*(1-sel_dayshare)/8,0))</f>
        <v/>
      </c>
    </row>
    <row r="8599">
      <c r="A8599" s="6" t="inlineStr">
        <is>
          <t>2013-06-24</t>
        </is>
      </c>
      <c r="B8599" s="6" t="n">
        <v>5</v>
      </c>
      <c r="C8599" s="6" t="n">
        <v>0.6019099999999999</v>
      </c>
      <c r="D8599" s="6" t="n">
        <v>6e-05</v>
      </c>
      <c r="E8599" s="6">
        <f>C8599*sel_scale</f>
        <v/>
      </c>
      <c r="F8599" s="6">
        <f>IF(AND(B8599&gt;=10,B8599&lt;=14),sel_ev_daily*sel_dayshare/5,IF(OR(B8599&gt;=22,B8599&lt;=5),sel_ev_daily*(1-sel_dayshare)/8,0))</f>
        <v/>
      </c>
    </row>
    <row r="8600">
      <c r="A8600" s="6" t="inlineStr">
        <is>
          <t>2013-06-24</t>
        </is>
      </c>
      <c r="B8600" s="6" t="n">
        <v>6</v>
      </c>
      <c r="C8600" s="6" t="n">
        <v>1.02524</v>
      </c>
      <c r="D8600" s="6" t="n">
        <v>6.999999999999999e-05</v>
      </c>
      <c r="E8600" s="6">
        <f>C8600*sel_scale</f>
        <v/>
      </c>
      <c r="F8600" s="6">
        <f>IF(AND(B8600&gt;=10,B8600&lt;=14),sel_ev_daily*sel_dayshare/5,IF(OR(B8600&gt;=22,B8600&lt;=5),sel_ev_daily*(1-sel_dayshare)/8,0))</f>
        <v/>
      </c>
    </row>
    <row r="8601">
      <c r="A8601" s="6" t="inlineStr">
        <is>
          <t>2013-06-24</t>
        </is>
      </c>
      <c r="B8601" s="6" t="n">
        <v>7</v>
      </c>
      <c r="C8601" s="6" t="n">
        <v>1.07147</v>
      </c>
      <c r="D8601" s="6" t="n">
        <v>0.00179</v>
      </c>
      <c r="E8601" s="6">
        <f>C8601*sel_scale</f>
        <v/>
      </c>
      <c r="F8601" s="6">
        <f>IF(AND(B8601&gt;=10,B8601&lt;=14),sel_ev_daily*sel_dayshare/5,IF(OR(B8601&gt;=22,B8601&lt;=5),sel_ev_daily*(1-sel_dayshare)/8,0))</f>
        <v/>
      </c>
    </row>
    <row r="8602">
      <c r="A8602" s="6" t="inlineStr">
        <is>
          <t>2013-06-24</t>
        </is>
      </c>
      <c r="B8602" s="6" t="n">
        <v>8</v>
      </c>
      <c r="C8602" s="6" t="n">
        <v>1.03001</v>
      </c>
      <c r="D8602" s="6" t="n">
        <v>0.03544</v>
      </c>
      <c r="E8602" s="6">
        <f>C8602*sel_scale</f>
        <v/>
      </c>
      <c r="F8602" s="6">
        <f>IF(AND(B8602&gt;=10,B8602&lt;=14),sel_ev_daily*sel_dayshare/5,IF(OR(B8602&gt;=22,B8602&lt;=5),sel_ev_daily*(1-sel_dayshare)/8,0))</f>
        <v/>
      </c>
    </row>
    <row r="8603">
      <c r="A8603" s="6" t="inlineStr">
        <is>
          <t>2013-06-24</t>
        </is>
      </c>
      <c r="B8603" s="6" t="n">
        <v>9</v>
      </c>
      <c r="C8603" s="6" t="n">
        <v>0.93537</v>
      </c>
      <c r="D8603" s="6" t="n">
        <v>0.13065</v>
      </c>
      <c r="E8603" s="6">
        <f>C8603*sel_scale</f>
        <v/>
      </c>
      <c r="F8603" s="6">
        <f>IF(AND(B8603&gt;=10,B8603&lt;=14),sel_ev_daily*sel_dayshare/5,IF(OR(B8603&gt;=22,B8603&lt;=5),sel_ev_daily*(1-sel_dayshare)/8,0))</f>
        <v/>
      </c>
    </row>
    <row r="8604">
      <c r="A8604" s="6" t="inlineStr">
        <is>
          <t>2013-06-24</t>
        </is>
      </c>
      <c r="B8604" s="6" t="n">
        <v>10</v>
      </c>
      <c r="C8604" s="6" t="n">
        <v>0.81911</v>
      </c>
      <c r="D8604" s="6" t="n">
        <v>0.2948</v>
      </c>
      <c r="E8604" s="6">
        <f>C8604*sel_scale</f>
        <v/>
      </c>
      <c r="F8604" s="6">
        <f>IF(AND(B8604&gt;=10,B8604&lt;=14),sel_ev_daily*sel_dayshare/5,IF(OR(B8604&gt;=22,B8604&lt;=5),sel_ev_daily*(1-sel_dayshare)/8,0))</f>
        <v/>
      </c>
    </row>
    <row r="8605">
      <c r="A8605" s="6" t="inlineStr">
        <is>
          <t>2013-06-24</t>
        </is>
      </c>
      <c r="B8605" s="6" t="n">
        <v>11</v>
      </c>
      <c r="C8605" s="6" t="n">
        <v>0.66904</v>
      </c>
      <c r="D8605" s="6" t="n">
        <v>0.38761</v>
      </c>
      <c r="E8605" s="6">
        <f>C8605*sel_scale</f>
        <v/>
      </c>
      <c r="F8605" s="6">
        <f>IF(AND(B8605&gt;=10,B8605&lt;=14),sel_ev_daily*sel_dayshare/5,IF(OR(B8605&gt;=22,B8605&lt;=5),sel_ev_daily*(1-sel_dayshare)/8,0))</f>
        <v/>
      </c>
    </row>
    <row r="8606">
      <c r="A8606" s="6" t="inlineStr">
        <is>
          <t>2013-06-24</t>
        </is>
      </c>
      <c r="B8606" s="6" t="n">
        <v>12</v>
      </c>
      <c r="C8606" s="6" t="n">
        <v>0.69017</v>
      </c>
      <c r="D8606" s="6" t="n">
        <v>0.31974</v>
      </c>
      <c r="E8606" s="6">
        <f>C8606*sel_scale</f>
        <v/>
      </c>
      <c r="F8606" s="6">
        <f>IF(AND(B8606&gt;=10,B8606&lt;=14),sel_ev_daily*sel_dayshare/5,IF(OR(B8606&gt;=22,B8606&lt;=5),sel_ev_daily*(1-sel_dayshare)/8,0))</f>
        <v/>
      </c>
    </row>
    <row r="8607">
      <c r="A8607" s="6" t="inlineStr">
        <is>
          <t>2013-06-24</t>
        </is>
      </c>
      <c r="B8607" s="6" t="n">
        <v>13</v>
      </c>
      <c r="C8607" s="6" t="n">
        <v>0.63712</v>
      </c>
      <c r="D8607" s="6" t="n">
        <v>0.27245</v>
      </c>
      <c r="E8607" s="6">
        <f>C8607*sel_scale</f>
        <v/>
      </c>
      <c r="F8607" s="6">
        <f>IF(AND(B8607&gt;=10,B8607&lt;=14),sel_ev_daily*sel_dayshare/5,IF(OR(B8607&gt;=22,B8607&lt;=5),sel_ev_daily*(1-sel_dayshare)/8,0))</f>
        <v/>
      </c>
    </row>
    <row r="8608">
      <c r="A8608" s="6" t="inlineStr">
        <is>
          <t>2013-06-24</t>
        </is>
      </c>
      <c r="B8608" s="6" t="n">
        <v>14</v>
      </c>
      <c r="C8608" s="6" t="n">
        <v>0.6432</v>
      </c>
      <c r="D8608" s="6" t="n">
        <v>0.16804</v>
      </c>
      <c r="E8608" s="6">
        <f>C8608*sel_scale</f>
        <v/>
      </c>
      <c r="F8608" s="6">
        <f>IF(AND(B8608&gt;=10,B8608&lt;=14),sel_ev_daily*sel_dayshare/5,IF(OR(B8608&gt;=22,B8608&lt;=5),sel_ev_daily*(1-sel_dayshare)/8,0))</f>
        <v/>
      </c>
    </row>
    <row r="8609">
      <c r="A8609" s="6" t="inlineStr">
        <is>
          <t>2013-06-24</t>
        </is>
      </c>
      <c r="B8609" s="6" t="n">
        <v>15</v>
      </c>
      <c r="C8609" s="6" t="n">
        <v>0.76667</v>
      </c>
      <c r="D8609" s="6" t="n">
        <v>0.06611</v>
      </c>
      <c r="E8609" s="6">
        <f>C8609*sel_scale</f>
        <v/>
      </c>
      <c r="F8609" s="6">
        <f>IF(AND(B8609&gt;=10,B8609&lt;=14),sel_ev_daily*sel_dayshare/5,IF(OR(B8609&gt;=22,B8609&lt;=5),sel_ev_daily*(1-sel_dayshare)/8,0))</f>
        <v/>
      </c>
    </row>
    <row r="8610">
      <c r="A8610" s="6" t="inlineStr">
        <is>
          <t>2013-06-24</t>
        </is>
      </c>
      <c r="B8610" s="6" t="n">
        <v>16</v>
      </c>
      <c r="C8610" s="6" t="n">
        <v>1.08448</v>
      </c>
      <c r="D8610" s="6" t="n">
        <v>0.0097</v>
      </c>
      <c r="E8610" s="6">
        <f>C8610*sel_scale</f>
        <v/>
      </c>
      <c r="F8610" s="6">
        <f>IF(AND(B8610&gt;=10,B8610&lt;=14),sel_ev_daily*sel_dayshare/5,IF(OR(B8610&gt;=22,B8610&lt;=5),sel_ev_daily*(1-sel_dayshare)/8,0))</f>
        <v/>
      </c>
    </row>
    <row r="8611">
      <c r="A8611" s="6" t="inlineStr">
        <is>
          <t>2013-06-24</t>
        </is>
      </c>
      <c r="B8611" s="6" t="n">
        <v>17</v>
      </c>
      <c r="C8611" s="6" t="n">
        <v>1.46077</v>
      </c>
      <c r="D8611" s="6" t="n">
        <v>0.00014</v>
      </c>
      <c r="E8611" s="6">
        <f>C8611*sel_scale</f>
        <v/>
      </c>
      <c r="F8611" s="6">
        <f>IF(AND(B8611&gt;=10,B8611&lt;=14),sel_ev_daily*sel_dayshare/5,IF(OR(B8611&gt;=22,B8611&lt;=5),sel_ev_daily*(1-sel_dayshare)/8,0))</f>
        <v/>
      </c>
    </row>
    <row r="8612">
      <c r="A8612" s="6" t="inlineStr">
        <is>
          <t>2013-06-24</t>
        </is>
      </c>
      <c r="B8612" s="6" t="n">
        <v>18</v>
      </c>
      <c r="C8612" s="6" t="n">
        <v>1.63946</v>
      </c>
      <c r="D8612" s="6" t="n">
        <v>0.00011</v>
      </c>
      <c r="E8612" s="6">
        <f>C8612*sel_scale</f>
        <v/>
      </c>
      <c r="F8612" s="6">
        <f>IF(AND(B8612&gt;=10,B8612&lt;=14),sel_ev_daily*sel_dayshare/5,IF(OR(B8612&gt;=22,B8612&lt;=5),sel_ev_daily*(1-sel_dayshare)/8,0))</f>
        <v/>
      </c>
    </row>
    <row r="8613">
      <c r="A8613" s="6" t="inlineStr">
        <is>
          <t>2013-06-24</t>
        </is>
      </c>
      <c r="B8613" s="6" t="n">
        <v>19</v>
      </c>
      <c r="C8613" s="6" t="n">
        <v>1.48624</v>
      </c>
      <c r="D8613" s="6" t="n">
        <v>8.000000000000001e-05</v>
      </c>
      <c r="E8613" s="6">
        <f>C8613*sel_scale</f>
        <v/>
      </c>
      <c r="F8613" s="6">
        <f>IF(AND(B8613&gt;=10,B8613&lt;=14),sel_ev_daily*sel_dayshare/5,IF(OR(B8613&gt;=22,B8613&lt;=5),sel_ev_daily*(1-sel_dayshare)/8,0))</f>
        <v/>
      </c>
    </row>
    <row r="8614">
      <c r="A8614" s="6" t="inlineStr">
        <is>
          <t>2013-06-24</t>
        </is>
      </c>
      <c r="B8614" s="6" t="n">
        <v>20</v>
      </c>
      <c r="C8614" s="6" t="n">
        <v>1.48983</v>
      </c>
      <c r="D8614" s="6" t="n">
        <v>0.00014</v>
      </c>
      <c r="E8614" s="6">
        <f>C8614*sel_scale</f>
        <v/>
      </c>
      <c r="F8614" s="6">
        <f>IF(AND(B8614&gt;=10,B8614&lt;=14),sel_ev_daily*sel_dayshare/5,IF(OR(B8614&gt;=22,B8614&lt;=5),sel_ev_daily*(1-sel_dayshare)/8,0))</f>
        <v/>
      </c>
    </row>
    <row r="8615">
      <c r="A8615" s="6" t="inlineStr">
        <is>
          <t>2013-06-24</t>
        </is>
      </c>
      <c r="B8615" s="6" t="n">
        <v>21</v>
      </c>
      <c r="C8615" s="6" t="n">
        <v>1.36612</v>
      </c>
      <c r="D8615" s="6" t="n">
        <v>2e-05</v>
      </c>
      <c r="E8615" s="6">
        <f>C8615*sel_scale</f>
        <v/>
      </c>
      <c r="F8615" s="6">
        <f>IF(AND(B8615&gt;=10,B8615&lt;=14),sel_ev_daily*sel_dayshare/5,IF(OR(B8615&gt;=22,B8615&lt;=5),sel_ev_daily*(1-sel_dayshare)/8,0))</f>
        <v/>
      </c>
    </row>
    <row r="8616">
      <c r="A8616" s="6" t="inlineStr">
        <is>
          <t>2013-06-24</t>
        </is>
      </c>
      <c r="B8616" s="6" t="n">
        <v>22</v>
      </c>
      <c r="C8616" s="6" t="n">
        <v>1.19128</v>
      </c>
      <c r="D8616" s="6" t="n">
        <v>6.999999999999999e-05</v>
      </c>
      <c r="E8616" s="6">
        <f>C8616*sel_scale</f>
        <v/>
      </c>
      <c r="F8616" s="6">
        <f>IF(AND(B8616&gt;=10,B8616&lt;=14),sel_ev_daily*sel_dayshare/5,IF(OR(B8616&gt;=22,B8616&lt;=5),sel_ev_daily*(1-sel_dayshare)/8,0))</f>
        <v/>
      </c>
    </row>
    <row r="8617">
      <c r="A8617" s="6" t="inlineStr">
        <is>
          <t>2013-06-24</t>
        </is>
      </c>
      <c r="B8617" s="6" t="n">
        <v>23</v>
      </c>
      <c r="C8617" s="6" t="n">
        <v>1.26502</v>
      </c>
      <c r="D8617" s="6" t="n">
        <v>3e-05</v>
      </c>
      <c r="E8617" s="6">
        <f>C8617*sel_scale</f>
        <v/>
      </c>
      <c r="F8617" s="6">
        <f>IF(AND(B8617&gt;=10,B8617&lt;=14),sel_ev_daily*sel_dayshare/5,IF(OR(B8617&gt;=22,B8617&lt;=5),sel_ev_daily*(1-sel_dayshare)/8,0))</f>
        <v/>
      </c>
    </row>
    <row r="8618">
      <c r="A8618" s="6" t="inlineStr">
        <is>
          <t>2013-06-25</t>
        </is>
      </c>
      <c r="B8618" s="6" t="n">
        <v>0</v>
      </c>
      <c r="C8618" s="6" t="n">
        <v>1.33191</v>
      </c>
      <c r="D8618" s="6" t="n">
        <v>6e-05</v>
      </c>
      <c r="E8618" s="6">
        <f>C8618*sel_scale</f>
        <v/>
      </c>
      <c r="F8618" s="6">
        <f>IF(AND(B8618&gt;=10,B8618&lt;=14),sel_ev_daily*sel_dayshare/5,IF(OR(B8618&gt;=22,B8618&lt;=5),sel_ev_daily*(1-sel_dayshare)/8,0))</f>
        <v/>
      </c>
    </row>
    <row r="8619">
      <c r="A8619" s="6" t="inlineStr">
        <is>
          <t>2013-06-25</t>
        </is>
      </c>
      <c r="B8619" s="6" t="n">
        <v>1</v>
      </c>
      <c r="C8619" s="6" t="n">
        <v>1.03429</v>
      </c>
      <c r="D8619" s="6" t="n">
        <v>9.000000000000001e-05</v>
      </c>
      <c r="E8619" s="6">
        <f>C8619*sel_scale</f>
        <v/>
      </c>
      <c r="F8619" s="6">
        <f>IF(AND(B8619&gt;=10,B8619&lt;=14),sel_ev_daily*sel_dayshare/5,IF(OR(B8619&gt;=22,B8619&lt;=5),sel_ev_daily*(1-sel_dayshare)/8,0))</f>
        <v/>
      </c>
    </row>
    <row r="8620">
      <c r="A8620" s="6" t="inlineStr">
        <is>
          <t>2013-06-25</t>
        </is>
      </c>
      <c r="B8620" s="6" t="n">
        <v>2</v>
      </c>
      <c r="C8620" s="6" t="n">
        <v>0.67564</v>
      </c>
      <c r="D8620" s="6" t="n">
        <v>9.000000000000001e-05</v>
      </c>
      <c r="E8620" s="6">
        <f>C8620*sel_scale</f>
        <v/>
      </c>
      <c r="F8620" s="6">
        <f>IF(AND(B8620&gt;=10,B8620&lt;=14),sel_ev_daily*sel_dayshare/5,IF(OR(B8620&gt;=22,B8620&lt;=5),sel_ev_daily*(1-sel_dayshare)/8,0))</f>
        <v/>
      </c>
    </row>
    <row r="8621">
      <c r="A8621" s="6" t="inlineStr">
        <is>
          <t>2013-06-25</t>
        </is>
      </c>
      <c r="B8621" s="6" t="n">
        <v>3</v>
      </c>
      <c r="C8621" s="6" t="n">
        <v>0.50258</v>
      </c>
      <c r="D8621" s="6" t="n">
        <v>5e-05</v>
      </c>
      <c r="E8621" s="6">
        <f>C8621*sel_scale</f>
        <v/>
      </c>
      <c r="F8621" s="6">
        <f>IF(AND(B8621&gt;=10,B8621&lt;=14),sel_ev_daily*sel_dayshare/5,IF(OR(B8621&gt;=22,B8621&lt;=5),sel_ev_daily*(1-sel_dayshare)/8,0))</f>
        <v/>
      </c>
    </row>
    <row r="8622">
      <c r="A8622" s="6" t="inlineStr">
        <is>
          <t>2013-06-25</t>
        </is>
      </c>
      <c r="B8622" s="6" t="n">
        <v>4</v>
      </c>
      <c r="C8622" s="6" t="n">
        <v>0.50907</v>
      </c>
      <c r="D8622" s="6" t="n">
        <v>8.000000000000001e-05</v>
      </c>
      <c r="E8622" s="6">
        <f>C8622*sel_scale</f>
        <v/>
      </c>
      <c r="F8622" s="6">
        <f>IF(AND(B8622&gt;=10,B8622&lt;=14),sel_ev_daily*sel_dayshare/5,IF(OR(B8622&gt;=22,B8622&lt;=5),sel_ev_daily*(1-sel_dayshare)/8,0))</f>
        <v/>
      </c>
    </row>
    <row r="8623">
      <c r="A8623" s="6" t="inlineStr">
        <is>
          <t>2013-06-25</t>
        </is>
      </c>
      <c r="B8623" s="6" t="n">
        <v>5</v>
      </c>
      <c r="C8623" s="6" t="n">
        <v>0.61378</v>
      </c>
      <c r="D8623" s="6" t="n">
        <v>8.000000000000001e-05</v>
      </c>
      <c r="E8623" s="6">
        <f>C8623*sel_scale</f>
        <v/>
      </c>
      <c r="F8623" s="6">
        <f>IF(AND(B8623&gt;=10,B8623&lt;=14),sel_ev_daily*sel_dayshare/5,IF(OR(B8623&gt;=22,B8623&lt;=5),sel_ev_daily*(1-sel_dayshare)/8,0))</f>
        <v/>
      </c>
    </row>
    <row r="8624">
      <c r="A8624" s="6" t="inlineStr">
        <is>
          <t>2013-06-25</t>
        </is>
      </c>
      <c r="B8624" s="6" t="n">
        <v>6</v>
      </c>
      <c r="C8624" s="6" t="n">
        <v>0.99751</v>
      </c>
      <c r="D8624" s="6" t="n">
        <v>0.00013</v>
      </c>
      <c r="E8624" s="6">
        <f>C8624*sel_scale</f>
        <v/>
      </c>
      <c r="F8624" s="6">
        <f>IF(AND(B8624&gt;=10,B8624&lt;=14),sel_ev_daily*sel_dayshare/5,IF(OR(B8624&gt;=22,B8624&lt;=5),sel_ev_daily*(1-sel_dayshare)/8,0))</f>
        <v/>
      </c>
    </row>
    <row r="8625">
      <c r="A8625" s="6" t="inlineStr">
        <is>
          <t>2013-06-25</t>
        </is>
      </c>
      <c r="B8625" s="6" t="n">
        <v>7</v>
      </c>
      <c r="C8625" s="6" t="n">
        <v>1.18909</v>
      </c>
      <c r="D8625" s="6" t="n">
        <v>0.01814</v>
      </c>
      <c r="E8625" s="6">
        <f>C8625*sel_scale</f>
        <v/>
      </c>
      <c r="F8625" s="6">
        <f>IF(AND(B8625&gt;=10,B8625&lt;=14),sel_ev_daily*sel_dayshare/5,IF(OR(B8625&gt;=22,B8625&lt;=5),sel_ev_daily*(1-sel_dayshare)/8,0))</f>
        <v/>
      </c>
    </row>
    <row r="8626">
      <c r="A8626" s="6" t="inlineStr">
        <is>
          <t>2013-06-25</t>
        </is>
      </c>
      <c r="B8626" s="6" t="n">
        <v>8</v>
      </c>
      <c r="C8626" s="6" t="n">
        <v>1.02719</v>
      </c>
      <c r="D8626" s="6" t="n">
        <v>0.05789</v>
      </c>
      <c r="E8626" s="6">
        <f>C8626*sel_scale</f>
        <v/>
      </c>
      <c r="F8626" s="6">
        <f>IF(AND(B8626&gt;=10,B8626&lt;=14),sel_ev_daily*sel_dayshare/5,IF(OR(B8626&gt;=22,B8626&lt;=5),sel_ev_daily*(1-sel_dayshare)/8,0))</f>
        <v/>
      </c>
    </row>
    <row r="8627">
      <c r="A8627" s="6" t="inlineStr">
        <is>
          <t>2013-06-25</t>
        </is>
      </c>
      <c r="B8627" s="6" t="n">
        <v>9</v>
      </c>
      <c r="C8627" s="6" t="n">
        <v>0.87612</v>
      </c>
      <c r="D8627" s="6" t="n">
        <v>0.09976</v>
      </c>
      <c r="E8627" s="6">
        <f>C8627*sel_scale</f>
        <v/>
      </c>
      <c r="F8627" s="6">
        <f>IF(AND(B8627&gt;=10,B8627&lt;=14),sel_ev_daily*sel_dayshare/5,IF(OR(B8627&gt;=22,B8627&lt;=5),sel_ev_daily*(1-sel_dayshare)/8,0))</f>
        <v/>
      </c>
    </row>
    <row r="8628">
      <c r="A8628" s="6" t="inlineStr">
        <is>
          <t>2013-06-25</t>
        </is>
      </c>
      <c r="B8628" s="6" t="n">
        <v>10</v>
      </c>
      <c r="C8628" s="6" t="n">
        <v>0.92806</v>
      </c>
      <c r="D8628" s="6" t="n">
        <v>0.13878</v>
      </c>
      <c r="E8628" s="6">
        <f>C8628*sel_scale</f>
        <v/>
      </c>
      <c r="F8628" s="6">
        <f>IF(AND(B8628&gt;=10,B8628&lt;=14),sel_ev_daily*sel_dayshare/5,IF(OR(B8628&gt;=22,B8628&lt;=5),sel_ev_daily*(1-sel_dayshare)/8,0))</f>
        <v/>
      </c>
    </row>
    <row r="8629">
      <c r="A8629" s="6" t="inlineStr">
        <is>
          <t>2013-06-25</t>
        </is>
      </c>
      <c r="B8629" s="6" t="n">
        <v>11</v>
      </c>
      <c r="C8629" s="6" t="n">
        <v>0.83849</v>
      </c>
      <c r="D8629" s="6" t="n">
        <v>0.16665</v>
      </c>
      <c r="E8629" s="6">
        <f>C8629*sel_scale</f>
        <v/>
      </c>
      <c r="F8629" s="6">
        <f>IF(AND(B8629&gt;=10,B8629&lt;=14),sel_ev_daily*sel_dayshare/5,IF(OR(B8629&gt;=22,B8629&lt;=5),sel_ev_daily*(1-sel_dayshare)/8,0))</f>
        <v/>
      </c>
    </row>
    <row r="8630">
      <c r="A8630" s="6" t="inlineStr">
        <is>
          <t>2013-06-25</t>
        </is>
      </c>
      <c r="B8630" s="6" t="n">
        <v>12</v>
      </c>
      <c r="C8630" s="6" t="n">
        <v>0.80308</v>
      </c>
      <c r="D8630" s="6" t="n">
        <v>0.23666</v>
      </c>
      <c r="E8630" s="6">
        <f>C8630*sel_scale</f>
        <v/>
      </c>
      <c r="F8630" s="6">
        <f>IF(AND(B8630&gt;=10,B8630&lt;=14),sel_ev_daily*sel_dayshare/5,IF(OR(B8630&gt;=22,B8630&lt;=5),sel_ev_daily*(1-sel_dayshare)/8,0))</f>
        <v/>
      </c>
    </row>
    <row r="8631">
      <c r="A8631" s="6" t="inlineStr">
        <is>
          <t>2013-06-25</t>
        </is>
      </c>
      <c r="B8631" s="6" t="n">
        <v>13</v>
      </c>
      <c r="C8631" s="6" t="n">
        <v>0.72287</v>
      </c>
      <c r="D8631" s="6" t="n">
        <v>0.26888</v>
      </c>
      <c r="E8631" s="6">
        <f>C8631*sel_scale</f>
        <v/>
      </c>
      <c r="F8631" s="6">
        <f>IF(AND(B8631&gt;=10,B8631&lt;=14),sel_ev_daily*sel_dayshare/5,IF(OR(B8631&gt;=22,B8631&lt;=5),sel_ev_daily*(1-sel_dayshare)/8,0))</f>
        <v/>
      </c>
    </row>
    <row r="8632">
      <c r="A8632" s="6" t="inlineStr">
        <is>
          <t>2013-06-25</t>
        </is>
      </c>
      <c r="B8632" s="6" t="n">
        <v>14</v>
      </c>
      <c r="C8632" s="6" t="n">
        <v>0.68754</v>
      </c>
      <c r="D8632" s="6" t="n">
        <v>0.2235</v>
      </c>
      <c r="E8632" s="6">
        <f>C8632*sel_scale</f>
        <v/>
      </c>
      <c r="F8632" s="6">
        <f>IF(AND(B8632&gt;=10,B8632&lt;=14),sel_ev_daily*sel_dayshare/5,IF(OR(B8632&gt;=22,B8632&lt;=5),sel_ev_daily*(1-sel_dayshare)/8,0))</f>
        <v/>
      </c>
    </row>
    <row r="8633">
      <c r="A8633" s="6" t="inlineStr">
        <is>
          <t>2013-06-25</t>
        </is>
      </c>
      <c r="B8633" s="6" t="n">
        <v>15</v>
      </c>
      <c r="C8633" s="6" t="n">
        <v>0.73302</v>
      </c>
      <c r="D8633" s="6" t="n">
        <v>0.10126</v>
      </c>
      <c r="E8633" s="6">
        <f>C8633*sel_scale</f>
        <v/>
      </c>
      <c r="F8633" s="6">
        <f>IF(AND(B8633&gt;=10,B8633&lt;=14),sel_ev_daily*sel_dayshare/5,IF(OR(B8633&gt;=22,B8633&lt;=5),sel_ev_daily*(1-sel_dayshare)/8,0))</f>
        <v/>
      </c>
    </row>
    <row r="8634">
      <c r="A8634" s="6" t="inlineStr">
        <is>
          <t>2013-06-25</t>
        </is>
      </c>
      <c r="B8634" s="6" t="n">
        <v>16</v>
      </c>
      <c r="C8634" s="6" t="n">
        <v>1.0177</v>
      </c>
      <c r="D8634" s="6" t="n">
        <v>0.01085</v>
      </c>
      <c r="E8634" s="6">
        <f>C8634*sel_scale</f>
        <v/>
      </c>
      <c r="F8634" s="6">
        <f>IF(AND(B8634&gt;=10,B8634&lt;=14),sel_ev_daily*sel_dayshare/5,IF(OR(B8634&gt;=22,B8634&lt;=5),sel_ev_daily*(1-sel_dayshare)/8,0))</f>
        <v/>
      </c>
    </row>
    <row r="8635">
      <c r="A8635" s="6" t="inlineStr">
        <is>
          <t>2013-06-25</t>
        </is>
      </c>
      <c r="B8635" s="6" t="n">
        <v>17</v>
      </c>
      <c r="C8635" s="6" t="n">
        <v>1.53804</v>
      </c>
      <c r="D8635" s="6" t="n">
        <v>8.000000000000001e-05</v>
      </c>
      <c r="E8635" s="6">
        <f>C8635*sel_scale</f>
        <v/>
      </c>
      <c r="F8635" s="6">
        <f>IF(AND(B8635&gt;=10,B8635&lt;=14),sel_ev_daily*sel_dayshare/5,IF(OR(B8635&gt;=22,B8635&lt;=5),sel_ev_daily*(1-sel_dayshare)/8,0))</f>
        <v/>
      </c>
    </row>
    <row r="8636">
      <c r="A8636" s="6" t="inlineStr">
        <is>
          <t>2013-06-25</t>
        </is>
      </c>
      <c r="B8636" s="6" t="n">
        <v>18</v>
      </c>
      <c r="C8636" s="6" t="n">
        <v>1.67642</v>
      </c>
      <c r="D8636" s="6" t="n">
        <v>5e-05</v>
      </c>
      <c r="E8636" s="6">
        <f>C8636*sel_scale</f>
        <v/>
      </c>
      <c r="F8636" s="6">
        <f>IF(AND(B8636&gt;=10,B8636&lt;=14),sel_ev_daily*sel_dayshare/5,IF(OR(B8636&gt;=22,B8636&lt;=5),sel_ev_daily*(1-sel_dayshare)/8,0))</f>
        <v/>
      </c>
    </row>
    <row r="8637">
      <c r="A8637" s="6" t="inlineStr">
        <is>
          <t>2013-06-25</t>
        </is>
      </c>
      <c r="B8637" s="6" t="n">
        <v>19</v>
      </c>
      <c r="C8637" s="6" t="n">
        <v>1.58346</v>
      </c>
      <c r="D8637" s="6" t="n">
        <v>3e-05</v>
      </c>
      <c r="E8637" s="6">
        <f>C8637*sel_scale</f>
        <v/>
      </c>
      <c r="F8637" s="6">
        <f>IF(AND(B8637&gt;=10,B8637&lt;=14),sel_ev_daily*sel_dayshare/5,IF(OR(B8637&gt;=22,B8637&lt;=5),sel_ev_daily*(1-sel_dayshare)/8,0))</f>
        <v/>
      </c>
    </row>
    <row r="8638">
      <c r="A8638" s="6" t="inlineStr">
        <is>
          <t>2013-06-25</t>
        </is>
      </c>
      <c r="B8638" s="6" t="n">
        <v>20</v>
      </c>
      <c r="C8638" s="6" t="n">
        <v>1.56591</v>
      </c>
      <c r="D8638" s="6" t="n">
        <v>0.00013</v>
      </c>
      <c r="E8638" s="6">
        <f>C8638*sel_scale</f>
        <v/>
      </c>
      <c r="F8638" s="6">
        <f>IF(AND(B8638&gt;=10,B8638&lt;=14),sel_ev_daily*sel_dayshare/5,IF(OR(B8638&gt;=22,B8638&lt;=5),sel_ev_daily*(1-sel_dayshare)/8,0))</f>
        <v/>
      </c>
    </row>
    <row r="8639">
      <c r="A8639" s="6" t="inlineStr">
        <is>
          <t>2013-06-25</t>
        </is>
      </c>
      <c r="B8639" s="6" t="n">
        <v>21</v>
      </c>
      <c r="C8639" s="6" t="n">
        <v>1.3598</v>
      </c>
      <c r="D8639" s="6" t="n">
        <v>0.00018</v>
      </c>
      <c r="E8639" s="6">
        <f>C8639*sel_scale</f>
        <v/>
      </c>
      <c r="F8639" s="6">
        <f>IF(AND(B8639&gt;=10,B8639&lt;=14),sel_ev_daily*sel_dayshare/5,IF(OR(B8639&gt;=22,B8639&lt;=5),sel_ev_daily*(1-sel_dayshare)/8,0))</f>
        <v/>
      </c>
    </row>
    <row r="8640">
      <c r="A8640" s="6" t="inlineStr">
        <is>
          <t>2013-06-25</t>
        </is>
      </c>
      <c r="B8640" s="6" t="n">
        <v>22</v>
      </c>
      <c r="C8640" s="6" t="n">
        <v>1.23057</v>
      </c>
      <c r="D8640" s="6" t="n">
        <v>8.000000000000001e-05</v>
      </c>
      <c r="E8640" s="6">
        <f>C8640*sel_scale</f>
        <v/>
      </c>
      <c r="F8640" s="6">
        <f>IF(AND(B8640&gt;=10,B8640&lt;=14),sel_ev_daily*sel_dayshare/5,IF(OR(B8640&gt;=22,B8640&lt;=5),sel_ev_daily*(1-sel_dayshare)/8,0))</f>
        <v/>
      </c>
    </row>
    <row r="8641">
      <c r="A8641" s="6" t="inlineStr">
        <is>
          <t>2013-06-25</t>
        </is>
      </c>
      <c r="B8641" s="6" t="n">
        <v>23</v>
      </c>
      <c r="C8641" s="6" t="n">
        <v>1.24937</v>
      </c>
      <c r="D8641" s="6" t="n">
        <v>9.000000000000001e-05</v>
      </c>
      <c r="E8641" s="6">
        <f>C8641*sel_scale</f>
        <v/>
      </c>
      <c r="F8641" s="6">
        <f>IF(AND(B8641&gt;=10,B8641&lt;=14),sel_ev_daily*sel_dayshare/5,IF(OR(B8641&gt;=22,B8641&lt;=5),sel_ev_daily*(1-sel_dayshare)/8,0))</f>
        <v/>
      </c>
    </row>
    <row r="8642">
      <c r="A8642" s="6" t="inlineStr">
        <is>
          <t>2013-06-26</t>
        </is>
      </c>
      <c r="B8642" s="6" t="n">
        <v>0</v>
      </c>
      <c r="C8642" s="6" t="n">
        <v>1.28443</v>
      </c>
      <c r="D8642" s="6" t="n">
        <v>0.00012</v>
      </c>
      <c r="E8642" s="6">
        <f>C8642*sel_scale</f>
        <v/>
      </c>
      <c r="F8642" s="6">
        <f>IF(AND(B8642&gt;=10,B8642&lt;=14),sel_ev_daily*sel_dayshare/5,IF(OR(B8642&gt;=22,B8642&lt;=5),sel_ev_daily*(1-sel_dayshare)/8,0))</f>
        <v/>
      </c>
    </row>
    <row r="8643">
      <c r="A8643" s="6" t="inlineStr">
        <is>
          <t>2013-06-26</t>
        </is>
      </c>
      <c r="B8643" s="6" t="n">
        <v>1</v>
      </c>
      <c r="C8643" s="6" t="n">
        <v>0.97571</v>
      </c>
      <c r="D8643" s="6" t="n">
        <v>5e-05</v>
      </c>
      <c r="E8643" s="6">
        <f>C8643*sel_scale</f>
        <v/>
      </c>
      <c r="F8643" s="6">
        <f>IF(AND(B8643&gt;=10,B8643&lt;=14),sel_ev_daily*sel_dayshare/5,IF(OR(B8643&gt;=22,B8643&lt;=5),sel_ev_daily*(1-sel_dayshare)/8,0))</f>
        <v/>
      </c>
    </row>
    <row r="8644">
      <c r="A8644" s="6" t="inlineStr">
        <is>
          <t>2013-06-26</t>
        </is>
      </c>
      <c r="B8644" s="6" t="n">
        <v>2</v>
      </c>
      <c r="C8644" s="6" t="n">
        <v>0.67744</v>
      </c>
      <c r="D8644" s="6" t="n">
        <v>3e-05</v>
      </c>
      <c r="E8644" s="6">
        <f>C8644*sel_scale</f>
        <v/>
      </c>
      <c r="F8644" s="6">
        <f>IF(AND(B8644&gt;=10,B8644&lt;=14),sel_ev_daily*sel_dayshare/5,IF(OR(B8644&gt;=22,B8644&lt;=5),sel_ev_daily*(1-sel_dayshare)/8,0))</f>
        <v/>
      </c>
    </row>
    <row r="8645">
      <c r="A8645" s="6" t="inlineStr">
        <is>
          <t>2013-06-26</t>
        </is>
      </c>
      <c r="B8645" s="6" t="n">
        <v>3</v>
      </c>
      <c r="C8645" s="6" t="n">
        <v>0.50863</v>
      </c>
      <c r="D8645" s="6" t="n">
        <v>0.00011</v>
      </c>
      <c r="E8645" s="6">
        <f>C8645*sel_scale</f>
        <v/>
      </c>
      <c r="F8645" s="6">
        <f>IF(AND(B8645&gt;=10,B8645&lt;=14),sel_ev_daily*sel_dayshare/5,IF(OR(B8645&gt;=22,B8645&lt;=5),sel_ev_daily*(1-sel_dayshare)/8,0))</f>
        <v/>
      </c>
    </row>
    <row r="8646">
      <c r="A8646" s="6" t="inlineStr">
        <is>
          <t>2013-06-26</t>
        </is>
      </c>
      <c r="B8646" s="6" t="n">
        <v>4</v>
      </c>
      <c r="C8646" s="6" t="n">
        <v>0.51561</v>
      </c>
      <c r="D8646" s="6" t="n">
        <v>8.000000000000001e-05</v>
      </c>
      <c r="E8646" s="6">
        <f>C8646*sel_scale</f>
        <v/>
      </c>
      <c r="F8646" s="6">
        <f>IF(AND(B8646&gt;=10,B8646&lt;=14),sel_ev_daily*sel_dayshare/5,IF(OR(B8646&gt;=22,B8646&lt;=5),sel_ev_daily*(1-sel_dayshare)/8,0))</f>
        <v/>
      </c>
    </row>
    <row r="8647">
      <c r="A8647" s="6" t="inlineStr">
        <is>
          <t>2013-06-26</t>
        </is>
      </c>
      <c r="B8647" s="6" t="n">
        <v>5</v>
      </c>
      <c r="C8647" s="6" t="n">
        <v>0.59022</v>
      </c>
      <c r="D8647" s="6" t="n">
        <v>0.00014</v>
      </c>
      <c r="E8647" s="6">
        <f>C8647*sel_scale</f>
        <v/>
      </c>
      <c r="F8647" s="6">
        <f>IF(AND(B8647&gt;=10,B8647&lt;=14),sel_ev_daily*sel_dayshare/5,IF(OR(B8647&gt;=22,B8647&lt;=5),sel_ev_daily*(1-sel_dayshare)/8,0))</f>
        <v/>
      </c>
    </row>
    <row r="8648">
      <c r="A8648" s="6" t="inlineStr">
        <is>
          <t>2013-06-26</t>
        </is>
      </c>
      <c r="B8648" s="6" t="n">
        <v>6</v>
      </c>
      <c r="C8648" s="6" t="n">
        <v>0.87464</v>
      </c>
      <c r="D8648" s="6" t="n">
        <v>8.000000000000001e-05</v>
      </c>
      <c r="E8648" s="6">
        <f>C8648*sel_scale</f>
        <v/>
      </c>
      <c r="F8648" s="6">
        <f>IF(AND(B8648&gt;=10,B8648&lt;=14),sel_ev_daily*sel_dayshare/5,IF(OR(B8648&gt;=22,B8648&lt;=5),sel_ev_daily*(1-sel_dayshare)/8,0))</f>
        <v/>
      </c>
    </row>
    <row r="8649">
      <c r="A8649" s="6" t="inlineStr">
        <is>
          <t>2013-06-26</t>
        </is>
      </c>
      <c r="B8649" s="6" t="n">
        <v>7</v>
      </c>
      <c r="C8649" s="6" t="n">
        <v>1.08004</v>
      </c>
      <c r="D8649" s="6" t="n">
        <v>0.01485</v>
      </c>
      <c r="E8649" s="6">
        <f>C8649*sel_scale</f>
        <v/>
      </c>
      <c r="F8649" s="6">
        <f>IF(AND(B8649&gt;=10,B8649&lt;=14),sel_ev_daily*sel_dayshare/5,IF(OR(B8649&gt;=22,B8649&lt;=5),sel_ev_daily*(1-sel_dayshare)/8,0))</f>
        <v/>
      </c>
    </row>
    <row r="8650">
      <c r="A8650" s="6" t="inlineStr">
        <is>
          <t>2013-06-26</t>
        </is>
      </c>
      <c r="B8650" s="6" t="n">
        <v>8</v>
      </c>
      <c r="C8650" s="6" t="n">
        <v>0.91543</v>
      </c>
      <c r="D8650" s="6" t="n">
        <v>0.07895000000000001</v>
      </c>
      <c r="E8650" s="6">
        <f>C8650*sel_scale</f>
        <v/>
      </c>
      <c r="F8650" s="6">
        <f>IF(AND(B8650&gt;=10,B8650&lt;=14),sel_ev_daily*sel_dayshare/5,IF(OR(B8650&gt;=22,B8650&lt;=5),sel_ev_daily*(1-sel_dayshare)/8,0))</f>
        <v/>
      </c>
    </row>
    <row r="8651">
      <c r="A8651" s="6" t="inlineStr">
        <is>
          <t>2013-06-26</t>
        </is>
      </c>
      <c r="B8651" s="6" t="n">
        <v>9</v>
      </c>
      <c r="C8651" s="6" t="n">
        <v>0.76339</v>
      </c>
      <c r="D8651" s="6" t="n">
        <v>0.19307</v>
      </c>
      <c r="E8651" s="6">
        <f>C8651*sel_scale</f>
        <v/>
      </c>
      <c r="F8651" s="6">
        <f>IF(AND(B8651&gt;=10,B8651&lt;=14),sel_ev_daily*sel_dayshare/5,IF(OR(B8651&gt;=22,B8651&lt;=5),sel_ev_daily*(1-sel_dayshare)/8,0))</f>
        <v/>
      </c>
    </row>
    <row r="8652">
      <c r="A8652" s="6" t="inlineStr">
        <is>
          <t>2013-06-26</t>
        </is>
      </c>
      <c r="B8652" s="6" t="n">
        <v>10</v>
      </c>
      <c r="C8652" s="6" t="n">
        <v>0.73044</v>
      </c>
      <c r="D8652" s="6" t="n">
        <v>0.25356</v>
      </c>
      <c r="E8652" s="6">
        <f>C8652*sel_scale</f>
        <v/>
      </c>
      <c r="F8652" s="6">
        <f>IF(AND(B8652&gt;=10,B8652&lt;=14),sel_ev_daily*sel_dayshare/5,IF(OR(B8652&gt;=22,B8652&lt;=5),sel_ev_daily*(1-sel_dayshare)/8,0))</f>
        <v/>
      </c>
    </row>
    <row r="8653">
      <c r="A8653" s="6" t="inlineStr">
        <is>
          <t>2013-06-26</t>
        </is>
      </c>
      <c r="B8653" s="6" t="n">
        <v>11</v>
      </c>
      <c r="C8653" s="6" t="n">
        <v>0.66161</v>
      </c>
      <c r="D8653" s="6" t="n">
        <v>0.2942</v>
      </c>
      <c r="E8653" s="6">
        <f>C8653*sel_scale</f>
        <v/>
      </c>
      <c r="F8653" s="6">
        <f>IF(AND(B8653&gt;=10,B8653&lt;=14),sel_ev_daily*sel_dayshare/5,IF(OR(B8653&gt;=22,B8653&lt;=5),sel_ev_daily*(1-sel_dayshare)/8,0))</f>
        <v/>
      </c>
    </row>
    <row r="8654">
      <c r="A8654" s="6" t="inlineStr">
        <is>
          <t>2013-06-26</t>
        </is>
      </c>
      <c r="B8654" s="6" t="n">
        <v>12</v>
      </c>
      <c r="C8654" s="6" t="n">
        <v>0.64072</v>
      </c>
      <c r="D8654" s="6" t="n">
        <v>0.27773</v>
      </c>
      <c r="E8654" s="6">
        <f>C8654*sel_scale</f>
        <v/>
      </c>
      <c r="F8654" s="6">
        <f>IF(AND(B8654&gt;=10,B8654&lt;=14),sel_ev_daily*sel_dayshare/5,IF(OR(B8654&gt;=22,B8654&lt;=5),sel_ev_daily*(1-sel_dayshare)/8,0))</f>
        <v/>
      </c>
    </row>
    <row r="8655">
      <c r="A8655" s="6" t="inlineStr">
        <is>
          <t>2013-06-26</t>
        </is>
      </c>
      <c r="B8655" s="6" t="n">
        <v>13</v>
      </c>
      <c r="C8655" s="6" t="n">
        <v>0.65228</v>
      </c>
      <c r="D8655" s="6" t="n">
        <v>0.2271</v>
      </c>
      <c r="E8655" s="6">
        <f>C8655*sel_scale</f>
        <v/>
      </c>
      <c r="F8655" s="6">
        <f>IF(AND(B8655&gt;=10,B8655&lt;=14),sel_ev_daily*sel_dayshare/5,IF(OR(B8655&gt;=22,B8655&lt;=5),sel_ev_daily*(1-sel_dayshare)/8,0))</f>
        <v/>
      </c>
    </row>
    <row r="8656">
      <c r="A8656" s="6" t="inlineStr">
        <is>
          <t>2013-06-26</t>
        </is>
      </c>
      <c r="B8656" s="6" t="n">
        <v>14</v>
      </c>
      <c r="C8656" s="6" t="n">
        <v>0.5981</v>
      </c>
      <c r="D8656" s="6" t="n">
        <v>0.16906</v>
      </c>
      <c r="E8656" s="6">
        <f>C8656*sel_scale</f>
        <v/>
      </c>
      <c r="F8656" s="6">
        <f>IF(AND(B8656&gt;=10,B8656&lt;=14),sel_ev_daily*sel_dayshare/5,IF(OR(B8656&gt;=22,B8656&lt;=5),sel_ev_daily*(1-sel_dayshare)/8,0))</f>
        <v/>
      </c>
    </row>
    <row r="8657">
      <c r="A8657" s="6" t="inlineStr">
        <is>
          <t>2013-06-26</t>
        </is>
      </c>
      <c r="B8657" s="6" t="n">
        <v>15</v>
      </c>
      <c r="C8657" s="6" t="n">
        <v>0.6609</v>
      </c>
      <c r="D8657" s="6" t="n">
        <v>0.06184</v>
      </c>
      <c r="E8657" s="6">
        <f>C8657*sel_scale</f>
        <v/>
      </c>
      <c r="F8657" s="6">
        <f>IF(AND(B8657&gt;=10,B8657&lt;=14),sel_ev_daily*sel_dayshare/5,IF(OR(B8657&gt;=22,B8657&lt;=5),sel_ev_daily*(1-sel_dayshare)/8,0))</f>
        <v/>
      </c>
    </row>
    <row r="8658">
      <c r="A8658" s="6" t="inlineStr">
        <is>
          <t>2013-06-26</t>
        </is>
      </c>
      <c r="B8658" s="6" t="n">
        <v>16</v>
      </c>
      <c r="C8658" s="6" t="n">
        <v>0.88817</v>
      </c>
      <c r="D8658" s="6" t="n">
        <v>0.00642</v>
      </c>
      <c r="E8658" s="6">
        <f>C8658*sel_scale</f>
        <v/>
      </c>
      <c r="F8658" s="6">
        <f>IF(AND(B8658&gt;=10,B8658&lt;=14),sel_ev_daily*sel_dayshare/5,IF(OR(B8658&gt;=22,B8658&lt;=5),sel_ev_daily*(1-sel_dayshare)/8,0))</f>
        <v/>
      </c>
    </row>
    <row r="8659">
      <c r="A8659" s="6" t="inlineStr">
        <is>
          <t>2013-06-26</t>
        </is>
      </c>
      <c r="B8659" s="6" t="n">
        <v>17</v>
      </c>
      <c r="C8659" s="6" t="n">
        <v>1.31264</v>
      </c>
      <c r="D8659" s="6" t="n">
        <v>0.0001</v>
      </c>
      <c r="E8659" s="6">
        <f>C8659*sel_scale</f>
        <v/>
      </c>
      <c r="F8659" s="6">
        <f>IF(AND(B8659&gt;=10,B8659&lt;=14),sel_ev_daily*sel_dayshare/5,IF(OR(B8659&gt;=22,B8659&lt;=5),sel_ev_daily*(1-sel_dayshare)/8,0))</f>
        <v/>
      </c>
    </row>
    <row r="8660">
      <c r="A8660" s="6" t="inlineStr">
        <is>
          <t>2013-06-26</t>
        </is>
      </c>
      <c r="B8660" s="6" t="n">
        <v>18</v>
      </c>
      <c r="C8660" s="6" t="n">
        <v>1.42327</v>
      </c>
      <c r="D8660" s="6" t="n">
        <v>0.0001</v>
      </c>
      <c r="E8660" s="6">
        <f>C8660*sel_scale</f>
        <v/>
      </c>
      <c r="F8660" s="6">
        <f>IF(AND(B8660&gt;=10,B8660&lt;=14),sel_ev_daily*sel_dayshare/5,IF(OR(B8660&gt;=22,B8660&lt;=5),sel_ev_daily*(1-sel_dayshare)/8,0))</f>
        <v/>
      </c>
    </row>
    <row r="8661">
      <c r="A8661" s="6" t="inlineStr">
        <is>
          <t>2013-06-26</t>
        </is>
      </c>
      <c r="B8661" s="6" t="n">
        <v>19</v>
      </c>
      <c r="C8661" s="6" t="n">
        <v>1.33213</v>
      </c>
      <c r="D8661" s="6" t="n">
        <v>0.00014</v>
      </c>
      <c r="E8661" s="6">
        <f>C8661*sel_scale</f>
        <v/>
      </c>
      <c r="F8661" s="6">
        <f>IF(AND(B8661&gt;=10,B8661&lt;=14),sel_ev_daily*sel_dayshare/5,IF(OR(B8661&gt;=22,B8661&lt;=5),sel_ev_daily*(1-sel_dayshare)/8,0))</f>
        <v/>
      </c>
    </row>
    <row r="8662">
      <c r="A8662" s="6" t="inlineStr">
        <is>
          <t>2013-06-26</t>
        </is>
      </c>
      <c r="B8662" s="6" t="n">
        <v>20</v>
      </c>
      <c r="C8662" s="6" t="n">
        <v>1.23132</v>
      </c>
      <c r="D8662" s="6" t="n">
        <v>0.00012</v>
      </c>
      <c r="E8662" s="6">
        <f>C8662*sel_scale</f>
        <v/>
      </c>
      <c r="F8662" s="6">
        <f>IF(AND(B8662&gt;=10,B8662&lt;=14),sel_ev_daily*sel_dayshare/5,IF(OR(B8662&gt;=22,B8662&lt;=5),sel_ev_daily*(1-sel_dayshare)/8,0))</f>
        <v/>
      </c>
    </row>
    <row r="8663">
      <c r="A8663" s="6" t="inlineStr">
        <is>
          <t>2013-06-26</t>
        </is>
      </c>
      <c r="B8663" s="6" t="n">
        <v>21</v>
      </c>
      <c r="C8663" s="6" t="n">
        <v>1.11338</v>
      </c>
      <c r="D8663" s="6" t="n">
        <v>2e-05</v>
      </c>
      <c r="E8663" s="6">
        <f>C8663*sel_scale</f>
        <v/>
      </c>
      <c r="F8663" s="6">
        <f>IF(AND(B8663&gt;=10,B8663&lt;=14),sel_ev_daily*sel_dayshare/5,IF(OR(B8663&gt;=22,B8663&lt;=5),sel_ev_daily*(1-sel_dayshare)/8,0))</f>
        <v/>
      </c>
    </row>
    <row r="8664">
      <c r="A8664" s="6" t="inlineStr">
        <is>
          <t>2013-06-26</t>
        </is>
      </c>
      <c r="B8664" s="6" t="n">
        <v>22</v>
      </c>
      <c r="C8664" s="6" t="n">
        <v>1.09728</v>
      </c>
      <c r="D8664" s="6" t="n">
        <v>9.000000000000001e-05</v>
      </c>
      <c r="E8664" s="6">
        <f>C8664*sel_scale</f>
        <v/>
      </c>
      <c r="F8664" s="6">
        <f>IF(AND(B8664&gt;=10,B8664&lt;=14),sel_ev_daily*sel_dayshare/5,IF(OR(B8664&gt;=22,B8664&lt;=5),sel_ev_daily*(1-sel_dayshare)/8,0))</f>
        <v/>
      </c>
    </row>
    <row r="8665">
      <c r="A8665" s="6" t="inlineStr">
        <is>
          <t>2013-06-26</t>
        </is>
      </c>
      <c r="B8665" s="6" t="n">
        <v>23</v>
      </c>
      <c r="C8665" s="6" t="n">
        <v>1.23069</v>
      </c>
      <c r="D8665" s="6" t="n">
        <v>0.00017</v>
      </c>
      <c r="E8665" s="6">
        <f>C8665*sel_scale</f>
        <v/>
      </c>
      <c r="F8665" s="6">
        <f>IF(AND(B8665&gt;=10,B8665&lt;=14),sel_ev_daily*sel_dayshare/5,IF(OR(B8665&gt;=22,B8665&lt;=5),sel_ev_daily*(1-sel_dayshare)/8,0))</f>
        <v/>
      </c>
    </row>
    <row r="8666">
      <c r="A8666" s="6" t="inlineStr">
        <is>
          <t>2013-06-27</t>
        </is>
      </c>
      <c r="B8666" s="6" t="n">
        <v>0</v>
      </c>
      <c r="C8666" s="6" t="n">
        <v>1.31989</v>
      </c>
      <c r="D8666" s="6" t="n">
        <v>6e-05</v>
      </c>
      <c r="E8666" s="6">
        <f>C8666*sel_scale</f>
        <v/>
      </c>
      <c r="F8666" s="6">
        <f>IF(AND(B8666&gt;=10,B8666&lt;=14),sel_ev_daily*sel_dayshare/5,IF(OR(B8666&gt;=22,B8666&lt;=5),sel_ev_daily*(1-sel_dayshare)/8,0))</f>
        <v/>
      </c>
    </row>
    <row r="8667">
      <c r="A8667" s="6" t="inlineStr">
        <is>
          <t>2013-06-27</t>
        </is>
      </c>
      <c r="B8667" s="6" t="n">
        <v>1</v>
      </c>
      <c r="C8667" s="6" t="n">
        <v>0.95326</v>
      </c>
      <c r="D8667" s="6" t="n">
        <v>0.0001</v>
      </c>
      <c r="E8667" s="6">
        <f>C8667*sel_scale</f>
        <v/>
      </c>
      <c r="F8667" s="6">
        <f>IF(AND(B8667&gt;=10,B8667&lt;=14),sel_ev_daily*sel_dayshare/5,IF(OR(B8667&gt;=22,B8667&lt;=5),sel_ev_daily*(1-sel_dayshare)/8,0))</f>
        <v/>
      </c>
    </row>
    <row r="8668">
      <c r="A8668" s="6" t="inlineStr">
        <is>
          <t>2013-06-27</t>
        </is>
      </c>
      <c r="B8668" s="6" t="n">
        <v>2</v>
      </c>
      <c r="C8668" s="6" t="n">
        <v>0.66043</v>
      </c>
      <c r="D8668" s="6" t="n">
        <v>0.00013</v>
      </c>
      <c r="E8668" s="6">
        <f>C8668*sel_scale</f>
        <v/>
      </c>
      <c r="F8668" s="6">
        <f>IF(AND(B8668&gt;=10,B8668&lt;=14),sel_ev_daily*sel_dayshare/5,IF(OR(B8668&gt;=22,B8668&lt;=5),sel_ev_daily*(1-sel_dayshare)/8,0))</f>
        <v/>
      </c>
    </row>
    <row r="8669">
      <c r="A8669" s="6" t="inlineStr">
        <is>
          <t>2013-06-27</t>
        </is>
      </c>
      <c r="B8669" s="6" t="n">
        <v>3</v>
      </c>
      <c r="C8669" s="6" t="n">
        <v>0.51727</v>
      </c>
      <c r="D8669" s="6" t="n">
        <v>9.000000000000001e-05</v>
      </c>
      <c r="E8669" s="6">
        <f>C8669*sel_scale</f>
        <v/>
      </c>
      <c r="F8669" s="6">
        <f>IF(AND(B8669&gt;=10,B8669&lt;=14),sel_ev_daily*sel_dayshare/5,IF(OR(B8669&gt;=22,B8669&lt;=5),sel_ev_daily*(1-sel_dayshare)/8,0))</f>
        <v/>
      </c>
    </row>
    <row r="8670">
      <c r="A8670" s="6" t="inlineStr">
        <is>
          <t>2013-06-27</t>
        </is>
      </c>
      <c r="B8670" s="6" t="n">
        <v>4</v>
      </c>
      <c r="C8670" s="6" t="n">
        <v>0.49327</v>
      </c>
      <c r="D8670" s="6" t="n">
        <v>6e-05</v>
      </c>
      <c r="E8670" s="6">
        <f>C8670*sel_scale</f>
        <v/>
      </c>
      <c r="F8670" s="6">
        <f>IF(AND(B8670&gt;=10,B8670&lt;=14),sel_ev_daily*sel_dayshare/5,IF(OR(B8670&gt;=22,B8670&lt;=5),sel_ev_daily*(1-sel_dayshare)/8,0))</f>
        <v/>
      </c>
    </row>
    <row r="8671">
      <c r="A8671" s="6" t="inlineStr">
        <is>
          <t>2013-06-27</t>
        </is>
      </c>
      <c r="B8671" s="6" t="n">
        <v>5</v>
      </c>
      <c r="C8671" s="6" t="n">
        <v>0.56692</v>
      </c>
      <c r="D8671" s="6" t="n">
        <v>5e-05</v>
      </c>
      <c r="E8671" s="6">
        <f>C8671*sel_scale</f>
        <v/>
      </c>
      <c r="F8671" s="6">
        <f>IF(AND(B8671&gt;=10,B8671&lt;=14),sel_ev_daily*sel_dayshare/5,IF(OR(B8671&gt;=22,B8671&lt;=5),sel_ev_daily*(1-sel_dayshare)/8,0))</f>
        <v/>
      </c>
    </row>
    <row r="8672">
      <c r="A8672" s="6" t="inlineStr">
        <is>
          <t>2013-06-27</t>
        </is>
      </c>
      <c r="B8672" s="6" t="n">
        <v>6</v>
      </c>
      <c r="C8672" s="6" t="n">
        <v>0.86647</v>
      </c>
      <c r="D8672" s="6" t="n">
        <v>8.000000000000001e-05</v>
      </c>
      <c r="E8672" s="6">
        <f>C8672*sel_scale</f>
        <v/>
      </c>
      <c r="F8672" s="6">
        <f>IF(AND(B8672&gt;=10,B8672&lt;=14),sel_ev_daily*sel_dayshare/5,IF(OR(B8672&gt;=22,B8672&lt;=5),sel_ev_daily*(1-sel_dayshare)/8,0))</f>
        <v/>
      </c>
    </row>
    <row r="8673">
      <c r="A8673" s="6" t="inlineStr">
        <is>
          <t>2013-06-27</t>
        </is>
      </c>
      <c r="B8673" s="6" t="n">
        <v>7</v>
      </c>
      <c r="C8673" s="6" t="n">
        <v>1.00884</v>
      </c>
      <c r="D8673" s="6" t="n">
        <v>0.00852</v>
      </c>
      <c r="E8673" s="6">
        <f>C8673*sel_scale</f>
        <v/>
      </c>
      <c r="F8673" s="6">
        <f>IF(AND(B8673&gt;=10,B8673&lt;=14),sel_ev_daily*sel_dayshare/5,IF(OR(B8673&gt;=22,B8673&lt;=5),sel_ev_daily*(1-sel_dayshare)/8,0))</f>
        <v/>
      </c>
    </row>
    <row r="8674">
      <c r="A8674" s="6" t="inlineStr">
        <is>
          <t>2013-06-27</t>
        </is>
      </c>
      <c r="B8674" s="6" t="n">
        <v>8</v>
      </c>
      <c r="C8674" s="6" t="n">
        <v>0.94462</v>
      </c>
      <c r="D8674" s="6" t="n">
        <v>0.06712</v>
      </c>
      <c r="E8674" s="6">
        <f>C8674*sel_scale</f>
        <v/>
      </c>
      <c r="F8674" s="6">
        <f>IF(AND(B8674&gt;=10,B8674&lt;=14),sel_ev_daily*sel_dayshare/5,IF(OR(B8674&gt;=22,B8674&lt;=5),sel_ev_daily*(1-sel_dayshare)/8,0))</f>
        <v/>
      </c>
    </row>
    <row r="8675">
      <c r="A8675" s="6" t="inlineStr">
        <is>
          <t>2013-06-27</t>
        </is>
      </c>
      <c r="B8675" s="6" t="n">
        <v>9</v>
      </c>
      <c r="C8675" s="6" t="n">
        <v>0.80228</v>
      </c>
      <c r="D8675" s="6" t="n">
        <v>0.12159</v>
      </c>
      <c r="E8675" s="6">
        <f>C8675*sel_scale</f>
        <v/>
      </c>
      <c r="F8675" s="6">
        <f>IF(AND(B8675&gt;=10,B8675&lt;=14),sel_ev_daily*sel_dayshare/5,IF(OR(B8675&gt;=22,B8675&lt;=5),sel_ev_daily*(1-sel_dayshare)/8,0))</f>
        <v/>
      </c>
    </row>
    <row r="8676">
      <c r="A8676" s="6" t="inlineStr">
        <is>
          <t>2013-06-27</t>
        </is>
      </c>
      <c r="B8676" s="6" t="n">
        <v>10</v>
      </c>
      <c r="C8676" s="6" t="n">
        <v>0.70167</v>
      </c>
      <c r="D8676" s="6" t="n">
        <v>0.17377</v>
      </c>
      <c r="E8676" s="6">
        <f>C8676*sel_scale</f>
        <v/>
      </c>
      <c r="F8676" s="6">
        <f>IF(AND(B8676&gt;=10,B8676&lt;=14),sel_ev_daily*sel_dayshare/5,IF(OR(B8676&gt;=22,B8676&lt;=5),sel_ev_daily*(1-sel_dayshare)/8,0))</f>
        <v/>
      </c>
    </row>
    <row r="8677">
      <c r="A8677" s="6" t="inlineStr">
        <is>
          <t>2013-06-27</t>
        </is>
      </c>
      <c r="B8677" s="6" t="n">
        <v>11</v>
      </c>
      <c r="C8677" s="6" t="n">
        <v>0.71693</v>
      </c>
      <c r="D8677" s="6" t="n">
        <v>0.22313</v>
      </c>
      <c r="E8677" s="6">
        <f>C8677*sel_scale</f>
        <v/>
      </c>
      <c r="F8677" s="6">
        <f>IF(AND(B8677&gt;=10,B8677&lt;=14),sel_ev_daily*sel_dayshare/5,IF(OR(B8677&gt;=22,B8677&lt;=5),sel_ev_daily*(1-sel_dayshare)/8,0))</f>
        <v/>
      </c>
    </row>
    <row r="8678">
      <c r="A8678" s="6" t="inlineStr">
        <is>
          <t>2013-06-27</t>
        </is>
      </c>
      <c r="B8678" s="6" t="n">
        <v>12</v>
      </c>
      <c r="C8678" s="6" t="n">
        <v>0.68995</v>
      </c>
      <c r="D8678" s="6" t="n">
        <v>0.20758</v>
      </c>
      <c r="E8678" s="6">
        <f>C8678*sel_scale</f>
        <v/>
      </c>
      <c r="F8678" s="6">
        <f>IF(AND(B8678&gt;=10,B8678&lt;=14),sel_ev_daily*sel_dayshare/5,IF(OR(B8678&gt;=22,B8678&lt;=5),sel_ev_daily*(1-sel_dayshare)/8,0))</f>
        <v/>
      </c>
    </row>
    <row r="8679">
      <c r="A8679" s="6" t="inlineStr">
        <is>
          <t>2013-06-27</t>
        </is>
      </c>
      <c r="B8679" s="6" t="n">
        <v>13</v>
      </c>
      <c r="C8679" s="6" t="n">
        <v>0.68286</v>
      </c>
      <c r="D8679" s="6" t="n">
        <v>0.16736</v>
      </c>
      <c r="E8679" s="6">
        <f>C8679*sel_scale</f>
        <v/>
      </c>
      <c r="F8679" s="6">
        <f>IF(AND(B8679&gt;=10,B8679&lt;=14),sel_ev_daily*sel_dayshare/5,IF(OR(B8679&gt;=22,B8679&lt;=5),sel_ev_daily*(1-sel_dayshare)/8,0))</f>
        <v/>
      </c>
    </row>
    <row r="8680">
      <c r="A8680" s="6" t="inlineStr">
        <is>
          <t>2013-06-27</t>
        </is>
      </c>
      <c r="B8680" s="6" t="n">
        <v>14</v>
      </c>
      <c r="C8680" s="6" t="n">
        <v>0.62331</v>
      </c>
      <c r="D8680" s="6" t="n">
        <v>0.0895</v>
      </c>
      <c r="E8680" s="6">
        <f>C8680*sel_scale</f>
        <v/>
      </c>
      <c r="F8680" s="6">
        <f>IF(AND(B8680&gt;=10,B8680&lt;=14),sel_ev_daily*sel_dayshare/5,IF(OR(B8680&gt;=22,B8680&lt;=5),sel_ev_daily*(1-sel_dayshare)/8,0))</f>
        <v/>
      </c>
    </row>
    <row r="8681">
      <c r="A8681" s="6" t="inlineStr">
        <is>
          <t>2013-06-27</t>
        </is>
      </c>
      <c r="B8681" s="6" t="n">
        <v>15</v>
      </c>
      <c r="C8681" s="6" t="n">
        <v>0.7049</v>
      </c>
      <c r="D8681" s="6" t="n">
        <v>0.03796</v>
      </c>
      <c r="E8681" s="6">
        <f>C8681*sel_scale</f>
        <v/>
      </c>
      <c r="F8681" s="6">
        <f>IF(AND(B8681&gt;=10,B8681&lt;=14),sel_ev_daily*sel_dayshare/5,IF(OR(B8681&gt;=22,B8681&lt;=5),sel_ev_daily*(1-sel_dayshare)/8,0))</f>
        <v/>
      </c>
    </row>
    <row r="8682">
      <c r="A8682" s="6" t="inlineStr">
        <is>
          <t>2013-06-27</t>
        </is>
      </c>
      <c r="B8682" s="6" t="n">
        <v>16</v>
      </c>
      <c r="C8682" s="6" t="n">
        <v>0.82196</v>
      </c>
      <c r="D8682" s="6" t="n">
        <v>0.0074</v>
      </c>
      <c r="E8682" s="6">
        <f>C8682*sel_scale</f>
        <v/>
      </c>
      <c r="F8682" s="6">
        <f>IF(AND(B8682&gt;=10,B8682&lt;=14),sel_ev_daily*sel_dayshare/5,IF(OR(B8682&gt;=22,B8682&lt;=5),sel_ev_daily*(1-sel_dayshare)/8,0))</f>
        <v/>
      </c>
    </row>
    <row r="8683">
      <c r="A8683" s="6" t="inlineStr">
        <is>
          <t>2013-06-27</t>
        </is>
      </c>
      <c r="B8683" s="6" t="n">
        <v>17</v>
      </c>
      <c r="C8683" s="6" t="n">
        <v>1.31045</v>
      </c>
      <c r="D8683" s="6" t="n">
        <v>9.000000000000001e-05</v>
      </c>
      <c r="E8683" s="6">
        <f>C8683*sel_scale</f>
        <v/>
      </c>
      <c r="F8683" s="6">
        <f>IF(AND(B8683&gt;=10,B8683&lt;=14),sel_ev_daily*sel_dayshare/5,IF(OR(B8683&gt;=22,B8683&lt;=5),sel_ev_daily*(1-sel_dayshare)/8,0))</f>
        <v/>
      </c>
    </row>
    <row r="8684">
      <c r="A8684" s="6" t="inlineStr">
        <is>
          <t>2013-06-27</t>
        </is>
      </c>
      <c r="B8684" s="6" t="n">
        <v>18</v>
      </c>
      <c r="C8684" s="6" t="n">
        <v>1.33786</v>
      </c>
      <c r="D8684" s="6" t="n">
        <v>0.00011</v>
      </c>
      <c r="E8684" s="6">
        <f>C8684*sel_scale</f>
        <v/>
      </c>
      <c r="F8684" s="6">
        <f>IF(AND(B8684&gt;=10,B8684&lt;=14),sel_ev_daily*sel_dayshare/5,IF(OR(B8684&gt;=22,B8684&lt;=5),sel_ev_daily*(1-sel_dayshare)/8,0))</f>
        <v/>
      </c>
    </row>
    <row r="8685">
      <c r="A8685" s="6" t="inlineStr">
        <is>
          <t>2013-06-27</t>
        </is>
      </c>
      <c r="B8685" s="6" t="n">
        <v>19</v>
      </c>
      <c r="C8685" s="6" t="n">
        <v>1.27455</v>
      </c>
      <c r="D8685" s="6" t="n">
        <v>8.000000000000001e-05</v>
      </c>
      <c r="E8685" s="6">
        <f>C8685*sel_scale</f>
        <v/>
      </c>
      <c r="F8685" s="6">
        <f>IF(AND(B8685&gt;=10,B8685&lt;=14),sel_ev_daily*sel_dayshare/5,IF(OR(B8685&gt;=22,B8685&lt;=5),sel_ev_daily*(1-sel_dayshare)/8,0))</f>
        <v/>
      </c>
    </row>
    <row r="8686">
      <c r="A8686" s="6" t="inlineStr">
        <is>
          <t>2013-06-27</t>
        </is>
      </c>
      <c r="B8686" s="6" t="n">
        <v>20</v>
      </c>
      <c r="C8686" s="6" t="n">
        <v>1.29712</v>
      </c>
      <c r="D8686" s="6" t="n">
        <v>0.00013</v>
      </c>
      <c r="E8686" s="6">
        <f>C8686*sel_scale</f>
        <v/>
      </c>
      <c r="F8686" s="6">
        <f>IF(AND(B8686&gt;=10,B8686&lt;=14),sel_ev_daily*sel_dayshare/5,IF(OR(B8686&gt;=22,B8686&lt;=5),sel_ev_daily*(1-sel_dayshare)/8,0))</f>
        <v/>
      </c>
    </row>
    <row r="8687">
      <c r="A8687" s="6" t="inlineStr">
        <is>
          <t>2013-06-27</t>
        </is>
      </c>
      <c r="B8687" s="6" t="n">
        <v>21</v>
      </c>
      <c r="C8687" s="6" t="n">
        <v>1.10725</v>
      </c>
      <c r="D8687" s="6" t="n">
        <v>5e-05</v>
      </c>
      <c r="E8687" s="6">
        <f>C8687*sel_scale</f>
        <v/>
      </c>
      <c r="F8687" s="6">
        <f>IF(AND(B8687&gt;=10,B8687&lt;=14),sel_ev_daily*sel_dayshare/5,IF(OR(B8687&gt;=22,B8687&lt;=5),sel_ev_daily*(1-sel_dayshare)/8,0))</f>
        <v/>
      </c>
    </row>
    <row r="8688">
      <c r="A8688" s="6" t="inlineStr">
        <is>
          <t>2013-06-27</t>
        </is>
      </c>
      <c r="B8688" s="6" t="n">
        <v>22</v>
      </c>
      <c r="C8688" s="6" t="n">
        <v>1.1109</v>
      </c>
      <c r="D8688" s="6" t="n">
        <v>5e-05</v>
      </c>
      <c r="E8688" s="6">
        <f>C8688*sel_scale</f>
        <v/>
      </c>
      <c r="F8688" s="6">
        <f>IF(AND(B8688&gt;=10,B8688&lt;=14),sel_ev_daily*sel_dayshare/5,IF(OR(B8688&gt;=22,B8688&lt;=5),sel_ev_daily*(1-sel_dayshare)/8,0))</f>
        <v/>
      </c>
    </row>
    <row r="8689">
      <c r="A8689" s="6" t="inlineStr">
        <is>
          <t>2013-06-27</t>
        </is>
      </c>
      <c r="B8689" s="6" t="n">
        <v>23</v>
      </c>
      <c r="C8689" s="6" t="n">
        <v>1.20206</v>
      </c>
      <c r="D8689" s="6" t="n">
        <v>6.999999999999999e-05</v>
      </c>
      <c r="E8689" s="6">
        <f>C8689*sel_scale</f>
        <v/>
      </c>
      <c r="F8689" s="6">
        <f>IF(AND(B8689&gt;=10,B8689&lt;=14),sel_ev_daily*sel_dayshare/5,IF(OR(B8689&gt;=22,B8689&lt;=5),sel_ev_daily*(1-sel_dayshare)/8,0))</f>
        <v/>
      </c>
    </row>
    <row r="8690">
      <c r="A8690" s="6" t="inlineStr">
        <is>
          <t>2013-06-28</t>
        </is>
      </c>
      <c r="B8690" s="6" t="n">
        <v>0</v>
      </c>
      <c r="C8690" s="6" t="n">
        <v>1.307</v>
      </c>
      <c r="D8690" s="6" t="n">
        <v>5e-05</v>
      </c>
      <c r="E8690" s="6">
        <f>C8690*sel_scale</f>
        <v/>
      </c>
      <c r="F8690" s="6">
        <f>IF(AND(B8690&gt;=10,B8690&lt;=14),sel_ev_daily*sel_dayshare/5,IF(OR(B8690&gt;=22,B8690&lt;=5),sel_ev_daily*(1-sel_dayshare)/8,0))</f>
        <v/>
      </c>
    </row>
    <row r="8691">
      <c r="A8691" s="6" t="inlineStr">
        <is>
          <t>2013-06-28</t>
        </is>
      </c>
      <c r="B8691" s="6" t="n">
        <v>1</v>
      </c>
      <c r="C8691" s="6" t="n">
        <v>1.00086</v>
      </c>
      <c r="D8691" s="6" t="n">
        <v>9.000000000000001e-05</v>
      </c>
      <c r="E8691" s="6">
        <f>C8691*sel_scale</f>
        <v/>
      </c>
      <c r="F8691" s="6">
        <f>IF(AND(B8691&gt;=10,B8691&lt;=14),sel_ev_daily*sel_dayshare/5,IF(OR(B8691&gt;=22,B8691&lt;=5),sel_ev_daily*(1-sel_dayshare)/8,0))</f>
        <v/>
      </c>
    </row>
    <row r="8692">
      <c r="A8692" s="6" t="inlineStr">
        <is>
          <t>2013-06-28</t>
        </is>
      </c>
      <c r="B8692" s="6" t="n">
        <v>2</v>
      </c>
      <c r="C8692" s="6" t="n">
        <v>0.63634</v>
      </c>
      <c r="D8692" s="6" t="n">
        <v>8.000000000000001e-05</v>
      </c>
      <c r="E8692" s="6">
        <f>C8692*sel_scale</f>
        <v/>
      </c>
      <c r="F8692" s="6">
        <f>IF(AND(B8692&gt;=10,B8692&lt;=14),sel_ev_daily*sel_dayshare/5,IF(OR(B8692&gt;=22,B8692&lt;=5),sel_ev_daily*(1-sel_dayshare)/8,0))</f>
        <v/>
      </c>
    </row>
    <row r="8693">
      <c r="A8693" s="6" t="inlineStr">
        <is>
          <t>2013-06-28</t>
        </is>
      </c>
      <c r="B8693" s="6" t="n">
        <v>3</v>
      </c>
      <c r="C8693" s="6" t="n">
        <v>0.48021</v>
      </c>
      <c r="D8693" s="6" t="n">
        <v>0.00011</v>
      </c>
      <c r="E8693" s="6">
        <f>C8693*sel_scale</f>
        <v/>
      </c>
      <c r="F8693" s="6">
        <f>IF(AND(B8693&gt;=10,B8693&lt;=14),sel_ev_daily*sel_dayshare/5,IF(OR(B8693&gt;=22,B8693&lt;=5),sel_ev_daily*(1-sel_dayshare)/8,0))</f>
        <v/>
      </c>
    </row>
    <row r="8694">
      <c r="A8694" s="6" t="inlineStr">
        <is>
          <t>2013-06-28</t>
        </is>
      </c>
      <c r="B8694" s="6" t="n">
        <v>4</v>
      </c>
      <c r="C8694" s="6" t="n">
        <v>0.47713</v>
      </c>
      <c r="D8694" s="6" t="n">
        <v>6.999999999999999e-05</v>
      </c>
      <c r="E8694" s="6">
        <f>C8694*sel_scale</f>
        <v/>
      </c>
      <c r="F8694" s="6">
        <f>IF(AND(B8694&gt;=10,B8694&lt;=14),sel_ev_daily*sel_dayshare/5,IF(OR(B8694&gt;=22,B8694&lt;=5),sel_ev_daily*(1-sel_dayshare)/8,0))</f>
        <v/>
      </c>
    </row>
    <row r="8695">
      <c r="A8695" s="6" t="inlineStr">
        <is>
          <t>2013-06-28</t>
        </is>
      </c>
      <c r="B8695" s="6" t="n">
        <v>5</v>
      </c>
      <c r="C8695" s="6" t="n">
        <v>0.58471</v>
      </c>
      <c r="D8695" s="6" t="n">
        <v>9.000000000000001e-05</v>
      </c>
      <c r="E8695" s="6">
        <f>C8695*sel_scale</f>
        <v/>
      </c>
      <c r="F8695" s="6">
        <f>IF(AND(B8695&gt;=10,B8695&lt;=14),sel_ev_daily*sel_dayshare/5,IF(OR(B8695&gt;=22,B8695&lt;=5),sel_ev_daily*(1-sel_dayshare)/8,0))</f>
        <v/>
      </c>
    </row>
    <row r="8696">
      <c r="A8696" s="6" t="inlineStr">
        <is>
          <t>2013-06-28</t>
        </is>
      </c>
      <c r="B8696" s="6" t="n">
        <v>6</v>
      </c>
      <c r="C8696" s="6" t="n">
        <v>0.83433</v>
      </c>
      <c r="D8696" s="6" t="n">
        <v>9.000000000000001e-05</v>
      </c>
      <c r="E8696" s="6">
        <f>C8696*sel_scale</f>
        <v/>
      </c>
      <c r="F8696" s="6">
        <f>IF(AND(B8696&gt;=10,B8696&lt;=14),sel_ev_daily*sel_dayshare/5,IF(OR(B8696&gt;=22,B8696&lt;=5),sel_ev_daily*(1-sel_dayshare)/8,0))</f>
        <v/>
      </c>
    </row>
    <row r="8697">
      <c r="A8697" s="6" t="inlineStr">
        <is>
          <t>2013-06-28</t>
        </is>
      </c>
      <c r="B8697" s="6" t="n">
        <v>7</v>
      </c>
      <c r="C8697" s="6" t="n">
        <v>1.02654</v>
      </c>
      <c r="D8697" s="6" t="n">
        <v>0.00506</v>
      </c>
      <c r="E8697" s="6">
        <f>C8697*sel_scale</f>
        <v/>
      </c>
      <c r="F8697" s="6">
        <f>IF(AND(B8697&gt;=10,B8697&lt;=14),sel_ev_daily*sel_dayshare/5,IF(OR(B8697&gt;=22,B8697&lt;=5),sel_ev_daily*(1-sel_dayshare)/8,0))</f>
        <v/>
      </c>
    </row>
    <row r="8698">
      <c r="A8698" s="6" t="inlineStr">
        <is>
          <t>2013-06-28</t>
        </is>
      </c>
      <c r="B8698" s="6" t="n">
        <v>8</v>
      </c>
      <c r="C8698" s="6" t="n">
        <v>0.92732</v>
      </c>
      <c r="D8698" s="6" t="n">
        <v>0.04611</v>
      </c>
      <c r="E8698" s="6">
        <f>C8698*sel_scale</f>
        <v/>
      </c>
      <c r="F8698" s="6">
        <f>IF(AND(B8698&gt;=10,B8698&lt;=14),sel_ev_daily*sel_dayshare/5,IF(OR(B8698&gt;=22,B8698&lt;=5),sel_ev_daily*(1-sel_dayshare)/8,0))</f>
        <v/>
      </c>
    </row>
    <row r="8699">
      <c r="A8699" s="6" t="inlineStr">
        <is>
          <t>2013-06-28</t>
        </is>
      </c>
      <c r="B8699" s="6" t="n">
        <v>9</v>
      </c>
      <c r="C8699" s="6" t="n">
        <v>0.80144</v>
      </c>
      <c r="D8699" s="6" t="n">
        <v>0.112</v>
      </c>
      <c r="E8699" s="6">
        <f>C8699*sel_scale</f>
        <v/>
      </c>
      <c r="F8699" s="6">
        <f>IF(AND(B8699&gt;=10,B8699&lt;=14),sel_ev_daily*sel_dayshare/5,IF(OR(B8699&gt;=22,B8699&lt;=5),sel_ev_daily*(1-sel_dayshare)/8,0))</f>
        <v/>
      </c>
    </row>
    <row r="8700">
      <c r="A8700" s="6" t="inlineStr">
        <is>
          <t>2013-06-28</t>
        </is>
      </c>
      <c r="B8700" s="6" t="n">
        <v>10</v>
      </c>
      <c r="C8700" s="6" t="n">
        <v>0.80164</v>
      </c>
      <c r="D8700" s="6" t="n">
        <v>0.16254</v>
      </c>
      <c r="E8700" s="6">
        <f>C8700*sel_scale</f>
        <v/>
      </c>
      <c r="F8700" s="6">
        <f>IF(AND(B8700&gt;=10,B8700&lt;=14),sel_ev_daily*sel_dayshare/5,IF(OR(B8700&gt;=22,B8700&lt;=5),sel_ev_daily*(1-sel_dayshare)/8,0))</f>
        <v/>
      </c>
    </row>
    <row r="8701">
      <c r="A8701" s="6" t="inlineStr">
        <is>
          <t>2013-06-28</t>
        </is>
      </c>
      <c r="B8701" s="6" t="n">
        <v>11</v>
      </c>
      <c r="C8701" s="6" t="n">
        <v>0.75964</v>
      </c>
      <c r="D8701" s="6" t="n">
        <v>0.21923</v>
      </c>
      <c r="E8701" s="6">
        <f>C8701*sel_scale</f>
        <v/>
      </c>
      <c r="F8701" s="6">
        <f>IF(AND(B8701&gt;=10,B8701&lt;=14),sel_ev_daily*sel_dayshare/5,IF(OR(B8701&gt;=22,B8701&lt;=5),sel_ev_daily*(1-sel_dayshare)/8,0))</f>
        <v/>
      </c>
    </row>
    <row r="8702">
      <c r="A8702" s="6" t="inlineStr">
        <is>
          <t>2013-06-28</t>
        </is>
      </c>
      <c r="B8702" s="6" t="n">
        <v>12</v>
      </c>
      <c r="C8702" s="6" t="n">
        <v>0.77941</v>
      </c>
      <c r="D8702" s="6" t="n">
        <v>0.1842</v>
      </c>
      <c r="E8702" s="6">
        <f>C8702*sel_scale</f>
        <v/>
      </c>
      <c r="F8702" s="6">
        <f>IF(AND(B8702&gt;=10,B8702&lt;=14),sel_ev_daily*sel_dayshare/5,IF(OR(B8702&gt;=22,B8702&lt;=5),sel_ev_daily*(1-sel_dayshare)/8,0))</f>
        <v/>
      </c>
    </row>
    <row r="8703">
      <c r="A8703" s="6" t="inlineStr">
        <is>
          <t>2013-06-28</t>
        </is>
      </c>
      <c r="B8703" s="6" t="n">
        <v>13</v>
      </c>
      <c r="C8703" s="6" t="n">
        <v>0.73221</v>
      </c>
      <c r="D8703" s="6" t="n">
        <v>0.09974</v>
      </c>
      <c r="E8703" s="6">
        <f>C8703*sel_scale</f>
        <v/>
      </c>
      <c r="F8703" s="6">
        <f>IF(AND(B8703&gt;=10,B8703&lt;=14),sel_ev_daily*sel_dayshare/5,IF(OR(B8703&gt;=22,B8703&lt;=5),sel_ev_daily*(1-sel_dayshare)/8,0))</f>
        <v/>
      </c>
    </row>
    <row r="8704">
      <c r="A8704" s="6" t="inlineStr">
        <is>
          <t>2013-06-28</t>
        </is>
      </c>
      <c r="B8704" s="6" t="n">
        <v>14</v>
      </c>
      <c r="C8704" s="6" t="n">
        <v>0.69953</v>
      </c>
      <c r="D8704" s="6" t="n">
        <v>0.05772</v>
      </c>
      <c r="E8704" s="6">
        <f>C8704*sel_scale</f>
        <v/>
      </c>
      <c r="F8704" s="6">
        <f>IF(AND(B8704&gt;=10,B8704&lt;=14),sel_ev_daily*sel_dayshare/5,IF(OR(B8704&gt;=22,B8704&lt;=5),sel_ev_daily*(1-sel_dayshare)/8,0))</f>
        <v/>
      </c>
    </row>
    <row r="8705">
      <c r="A8705" s="6" t="inlineStr">
        <is>
          <t>2013-06-28</t>
        </is>
      </c>
      <c r="B8705" s="6" t="n">
        <v>15</v>
      </c>
      <c r="C8705" s="6" t="n">
        <v>0.76938</v>
      </c>
      <c r="D8705" s="6" t="n">
        <v>0.02955</v>
      </c>
      <c r="E8705" s="6">
        <f>C8705*sel_scale</f>
        <v/>
      </c>
      <c r="F8705" s="6">
        <f>IF(AND(B8705&gt;=10,B8705&lt;=14),sel_ev_daily*sel_dayshare/5,IF(OR(B8705&gt;=22,B8705&lt;=5),sel_ev_daily*(1-sel_dayshare)/8,0))</f>
        <v/>
      </c>
    </row>
    <row r="8706">
      <c r="A8706" s="6" t="inlineStr">
        <is>
          <t>2013-06-28</t>
        </is>
      </c>
      <c r="B8706" s="6" t="n">
        <v>16</v>
      </c>
      <c r="C8706" s="6" t="n">
        <v>1.03204</v>
      </c>
      <c r="D8706" s="6" t="n">
        <v>0.00306</v>
      </c>
      <c r="E8706" s="6">
        <f>C8706*sel_scale</f>
        <v/>
      </c>
      <c r="F8706" s="6">
        <f>IF(AND(B8706&gt;=10,B8706&lt;=14),sel_ev_daily*sel_dayshare/5,IF(OR(B8706&gt;=22,B8706&lt;=5),sel_ev_daily*(1-sel_dayshare)/8,0))</f>
        <v/>
      </c>
    </row>
    <row r="8707">
      <c r="A8707" s="6" t="inlineStr">
        <is>
          <t>2013-06-28</t>
        </is>
      </c>
      <c r="B8707" s="6" t="n">
        <v>17</v>
      </c>
      <c r="C8707" s="6" t="n">
        <v>1.33971</v>
      </c>
      <c r="D8707" s="6" t="n">
        <v>0.00031</v>
      </c>
      <c r="E8707" s="6">
        <f>C8707*sel_scale</f>
        <v/>
      </c>
      <c r="F8707" s="6">
        <f>IF(AND(B8707&gt;=10,B8707&lt;=14),sel_ev_daily*sel_dayshare/5,IF(OR(B8707&gt;=22,B8707&lt;=5),sel_ev_daily*(1-sel_dayshare)/8,0))</f>
        <v/>
      </c>
    </row>
    <row r="8708">
      <c r="A8708" s="6" t="inlineStr">
        <is>
          <t>2013-06-28</t>
        </is>
      </c>
      <c r="B8708" s="6" t="n">
        <v>18</v>
      </c>
      <c r="C8708" s="6" t="n">
        <v>1.44883</v>
      </c>
      <c r="D8708" s="6" t="n">
        <v>0.00015</v>
      </c>
      <c r="E8708" s="6">
        <f>C8708*sel_scale</f>
        <v/>
      </c>
      <c r="F8708" s="6">
        <f>IF(AND(B8708&gt;=10,B8708&lt;=14),sel_ev_daily*sel_dayshare/5,IF(OR(B8708&gt;=22,B8708&lt;=5),sel_ev_daily*(1-sel_dayshare)/8,0))</f>
        <v/>
      </c>
    </row>
    <row r="8709">
      <c r="A8709" s="6" t="inlineStr">
        <is>
          <t>2013-06-28</t>
        </is>
      </c>
      <c r="B8709" s="6" t="n">
        <v>19</v>
      </c>
      <c r="C8709" s="6" t="n">
        <v>1.32766</v>
      </c>
      <c r="D8709" s="6" t="n">
        <v>8.000000000000001e-05</v>
      </c>
      <c r="E8709" s="6">
        <f>C8709*sel_scale</f>
        <v/>
      </c>
      <c r="F8709" s="6">
        <f>IF(AND(B8709&gt;=10,B8709&lt;=14),sel_ev_daily*sel_dayshare/5,IF(OR(B8709&gt;=22,B8709&lt;=5),sel_ev_daily*(1-sel_dayshare)/8,0))</f>
        <v/>
      </c>
    </row>
    <row r="8710">
      <c r="A8710" s="6" t="inlineStr">
        <is>
          <t>2013-06-28</t>
        </is>
      </c>
      <c r="B8710" s="6" t="n">
        <v>20</v>
      </c>
      <c r="C8710" s="6" t="n">
        <v>1.32958</v>
      </c>
      <c r="D8710" s="6" t="n">
        <v>0.00014</v>
      </c>
      <c r="E8710" s="6">
        <f>C8710*sel_scale</f>
        <v/>
      </c>
      <c r="F8710" s="6">
        <f>IF(AND(B8710&gt;=10,B8710&lt;=14),sel_ev_daily*sel_dayshare/5,IF(OR(B8710&gt;=22,B8710&lt;=5),sel_ev_daily*(1-sel_dayshare)/8,0))</f>
        <v/>
      </c>
    </row>
    <row r="8711">
      <c r="A8711" s="6" t="inlineStr">
        <is>
          <t>2013-06-28</t>
        </is>
      </c>
      <c r="B8711" s="6" t="n">
        <v>21</v>
      </c>
      <c r="C8711" s="6" t="n">
        <v>1.1707</v>
      </c>
      <c r="D8711" s="6" t="n">
        <v>8.000000000000001e-05</v>
      </c>
      <c r="E8711" s="6">
        <f>C8711*sel_scale</f>
        <v/>
      </c>
      <c r="F8711" s="6">
        <f>IF(AND(B8711&gt;=10,B8711&lt;=14),sel_ev_daily*sel_dayshare/5,IF(OR(B8711&gt;=22,B8711&lt;=5),sel_ev_daily*(1-sel_dayshare)/8,0))</f>
        <v/>
      </c>
    </row>
    <row r="8712">
      <c r="A8712" s="6" t="inlineStr">
        <is>
          <t>2013-06-28</t>
        </is>
      </c>
      <c r="B8712" s="6" t="n">
        <v>22</v>
      </c>
      <c r="C8712" s="6" t="n">
        <v>1.14485</v>
      </c>
      <c r="D8712" s="6" t="n">
        <v>8.000000000000001e-05</v>
      </c>
      <c r="E8712" s="6">
        <f>C8712*sel_scale</f>
        <v/>
      </c>
      <c r="F8712" s="6">
        <f>IF(AND(B8712&gt;=10,B8712&lt;=14),sel_ev_daily*sel_dayshare/5,IF(OR(B8712&gt;=22,B8712&lt;=5),sel_ev_daily*(1-sel_dayshare)/8,0))</f>
        <v/>
      </c>
    </row>
    <row r="8713">
      <c r="A8713" s="6" t="inlineStr">
        <is>
          <t>2013-06-28</t>
        </is>
      </c>
      <c r="B8713" s="6" t="n">
        <v>23</v>
      </c>
      <c r="C8713" s="6" t="n">
        <v>1.27851</v>
      </c>
      <c r="D8713" s="6" t="n">
        <v>5e-05</v>
      </c>
      <c r="E8713" s="6">
        <f>C8713*sel_scale</f>
        <v/>
      </c>
      <c r="F8713" s="6">
        <f>IF(AND(B8713&gt;=10,B8713&lt;=14),sel_ev_daily*sel_dayshare/5,IF(OR(B8713&gt;=22,B8713&lt;=5),sel_ev_daily*(1-sel_dayshare)/8,0))</f>
        <v/>
      </c>
    </row>
    <row r="8714">
      <c r="A8714" s="6" t="inlineStr">
        <is>
          <t>2013-06-29</t>
        </is>
      </c>
      <c r="B8714" s="6" t="n">
        <v>0</v>
      </c>
      <c r="C8714" s="6" t="n">
        <v>1.3106</v>
      </c>
      <c r="D8714" s="6" t="n">
        <v>6e-05</v>
      </c>
      <c r="E8714" s="6">
        <f>C8714*sel_scale</f>
        <v/>
      </c>
      <c r="F8714" s="6">
        <f>IF(AND(B8714&gt;=10,B8714&lt;=14),sel_ev_daily*sel_dayshare/5,IF(OR(B8714&gt;=22,B8714&lt;=5),sel_ev_daily*(1-sel_dayshare)/8,0))</f>
        <v/>
      </c>
    </row>
    <row r="8715">
      <c r="A8715" s="6" t="inlineStr">
        <is>
          <t>2013-06-29</t>
        </is>
      </c>
      <c r="B8715" s="6" t="n">
        <v>1</v>
      </c>
      <c r="C8715" s="6" t="n">
        <v>0.99165</v>
      </c>
      <c r="D8715" s="6" t="n">
        <v>5e-05</v>
      </c>
      <c r="E8715" s="6">
        <f>C8715*sel_scale</f>
        <v/>
      </c>
      <c r="F8715" s="6">
        <f>IF(AND(B8715&gt;=10,B8715&lt;=14),sel_ev_daily*sel_dayshare/5,IF(OR(B8715&gt;=22,B8715&lt;=5),sel_ev_daily*(1-sel_dayshare)/8,0))</f>
        <v/>
      </c>
    </row>
    <row r="8716">
      <c r="A8716" s="6" t="inlineStr">
        <is>
          <t>2013-06-29</t>
        </is>
      </c>
      <c r="B8716" s="6" t="n">
        <v>2</v>
      </c>
      <c r="C8716" s="6" t="n">
        <v>0.7243000000000001</v>
      </c>
      <c r="D8716" s="6" t="n">
        <v>6.999999999999999e-05</v>
      </c>
      <c r="E8716" s="6">
        <f>C8716*sel_scale</f>
        <v/>
      </c>
      <c r="F8716" s="6">
        <f>IF(AND(B8716&gt;=10,B8716&lt;=14),sel_ev_daily*sel_dayshare/5,IF(OR(B8716&gt;=22,B8716&lt;=5),sel_ev_daily*(1-sel_dayshare)/8,0))</f>
        <v/>
      </c>
    </row>
    <row r="8717">
      <c r="A8717" s="6" t="inlineStr">
        <is>
          <t>2013-06-29</t>
        </is>
      </c>
      <c r="B8717" s="6" t="n">
        <v>3</v>
      </c>
      <c r="C8717" s="6" t="n">
        <v>0.56737</v>
      </c>
      <c r="D8717" s="6" t="n">
        <v>8.000000000000001e-05</v>
      </c>
      <c r="E8717" s="6">
        <f>C8717*sel_scale</f>
        <v/>
      </c>
      <c r="F8717" s="6">
        <f>IF(AND(B8717&gt;=10,B8717&lt;=14),sel_ev_daily*sel_dayshare/5,IF(OR(B8717&gt;=22,B8717&lt;=5),sel_ev_daily*(1-sel_dayshare)/8,0))</f>
        <v/>
      </c>
    </row>
    <row r="8718">
      <c r="A8718" s="6" t="inlineStr">
        <is>
          <t>2013-06-29</t>
        </is>
      </c>
      <c r="B8718" s="6" t="n">
        <v>4</v>
      </c>
      <c r="C8718" s="6" t="n">
        <v>0.52584</v>
      </c>
      <c r="D8718" s="6" t="n">
        <v>5e-05</v>
      </c>
      <c r="E8718" s="6">
        <f>C8718*sel_scale</f>
        <v/>
      </c>
      <c r="F8718" s="6">
        <f>IF(AND(B8718&gt;=10,B8718&lt;=14),sel_ev_daily*sel_dayshare/5,IF(OR(B8718&gt;=22,B8718&lt;=5),sel_ev_daily*(1-sel_dayshare)/8,0))</f>
        <v/>
      </c>
    </row>
    <row r="8719">
      <c r="A8719" s="6" t="inlineStr">
        <is>
          <t>2013-06-29</t>
        </is>
      </c>
      <c r="B8719" s="6" t="n">
        <v>5</v>
      </c>
      <c r="C8719" s="6" t="n">
        <v>0.58487</v>
      </c>
      <c r="D8719" s="6" t="n">
        <v>3e-05</v>
      </c>
      <c r="E8719" s="6">
        <f>C8719*sel_scale</f>
        <v/>
      </c>
      <c r="F8719" s="6">
        <f>IF(AND(B8719&gt;=10,B8719&lt;=14),sel_ev_daily*sel_dayshare/5,IF(OR(B8719&gt;=22,B8719&lt;=5),sel_ev_daily*(1-sel_dayshare)/8,0))</f>
        <v/>
      </c>
    </row>
    <row r="8720">
      <c r="A8720" s="6" t="inlineStr">
        <is>
          <t>2013-06-29</t>
        </is>
      </c>
      <c r="B8720" s="6" t="n">
        <v>6</v>
      </c>
      <c r="C8720" s="6" t="n">
        <v>0.62566</v>
      </c>
      <c r="D8720" s="6" t="n">
        <v>0.00012</v>
      </c>
      <c r="E8720" s="6">
        <f>C8720*sel_scale</f>
        <v/>
      </c>
      <c r="F8720" s="6">
        <f>IF(AND(B8720&gt;=10,B8720&lt;=14),sel_ev_daily*sel_dayshare/5,IF(OR(B8720&gt;=22,B8720&lt;=5),sel_ev_daily*(1-sel_dayshare)/8,0))</f>
        <v/>
      </c>
    </row>
    <row r="8721">
      <c r="A8721" s="6" t="inlineStr">
        <is>
          <t>2013-06-29</t>
        </is>
      </c>
      <c r="B8721" s="6" t="n">
        <v>7</v>
      </c>
      <c r="C8721" s="6" t="n">
        <v>0.7861</v>
      </c>
      <c r="D8721" s="6" t="n">
        <v>0.00345</v>
      </c>
      <c r="E8721" s="6">
        <f>C8721*sel_scale</f>
        <v/>
      </c>
      <c r="F8721" s="6">
        <f>IF(AND(B8721&gt;=10,B8721&lt;=14),sel_ev_daily*sel_dayshare/5,IF(OR(B8721&gt;=22,B8721&lt;=5),sel_ev_daily*(1-sel_dayshare)/8,0))</f>
        <v/>
      </c>
    </row>
    <row r="8722">
      <c r="A8722" s="6" t="inlineStr">
        <is>
          <t>2013-06-29</t>
        </is>
      </c>
      <c r="B8722" s="6" t="n">
        <v>8</v>
      </c>
      <c r="C8722" s="6" t="n">
        <v>0.99724</v>
      </c>
      <c r="D8722" s="6" t="n">
        <v>0.02815</v>
      </c>
      <c r="E8722" s="6">
        <f>C8722*sel_scale</f>
        <v/>
      </c>
      <c r="F8722" s="6">
        <f>IF(AND(B8722&gt;=10,B8722&lt;=14),sel_ev_daily*sel_dayshare/5,IF(OR(B8722&gt;=22,B8722&lt;=5),sel_ev_daily*(1-sel_dayshare)/8,0))</f>
        <v/>
      </c>
    </row>
    <row r="8723">
      <c r="A8723" s="6" t="inlineStr">
        <is>
          <t>2013-06-29</t>
        </is>
      </c>
      <c r="B8723" s="6" t="n">
        <v>9</v>
      </c>
      <c r="C8723" s="6" t="n">
        <v>1.07524</v>
      </c>
      <c r="D8723" s="6" t="n">
        <v>0.06102</v>
      </c>
      <c r="E8723" s="6">
        <f>C8723*sel_scale</f>
        <v/>
      </c>
      <c r="F8723" s="6">
        <f>IF(AND(B8723&gt;=10,B8723&lt;=14),sel_ev_daily*sel_dayshare/5,IF(OR(B8723&gt;=22,B8723&lt;=5),sel_ev_daily*(1-sel_dayshare)/8,0))</f>
        <v/>
      </c>
    </row>
    <row r="8724">
      <c r="A8724" s="6" t="inlineStr">
        <is>
          <t>2013-06-29</t>
        </is>
      </c>
      <c r="B8724" s="6" t="n">
        <v>10</v>
      </c>
      <c r="C8724" s="6" t="n">
        <v>1.08997</v>
      </c>
      <c r="D8724" s="6" t="n">
        <v>0.10163</v>
      </c>
      <c r="E8724" s="6">
        <f>C8724*sel_scale</f>
        <v/>
      </c>
      <c r="F8724" s="6">
        <f>IF(AND(B8724&gt;=10,B8724&lt;=14),sel_ev_daily*sel_dayshare/5,IF(OR(B8724&gt;=22,B8724&lt;=5),sel_ev_daily*(1-sel_dayshare)/8,0))</f>
        <v/>
      </c>
    </row>
    <row r="8725">
      <c r="A8725" s="6" t="inlineStr">
        <is>
          <t>2013-06-29</t>
        </is>
      </c>
      <c r="B8725" s="6" t="n">
        <v>11</v>
      </c>
      <c r="C8725" s="6" t="n">
        <v>1.11275</v>
      </c>
      <c r="D8725" s="6" t="n">
        <v>0.1319</v>
      </c>
      <c r="E8725" s="6">
        <f>C8725*sel_scale</f>
        <v/>
      </c>
      <c r="F8725" s="6">
        <f>IF(AND(B8725&gt;=10,B8725&lt;=14),sel_ev_daily*sel_dayshare/5,IF(OR(B8725&gt;=22,B8725&lt;=5),sel_ev_daily*(1-sel_dayshare)/8,0))</f>
        <v/>
      </c>
    </row>
    <row r="8726">
      <c r="A8726" s="6" t="inlineStr">
        <is>
          <t>2013-06-29</t>
        </is>
      </c>
      <c r="B8726" s="6" t="n">
        <v>12</v>
      </c>
      <c r="C8726" s="6" t="n">
        <v>0.98747</v>
      </c>
      <c r="D8726" s="6" t="n">
        <v>0.11501</v>
      </c>
      <c r="E8726" s="6">
        <f>C8726*sel_scale</f>
        <v/>
      </c>
      <c r="F8726" s="6">
        <f>IF(AND(B8726&gt;=10,B8726&lt;=14),sel_ev_daily*sel_dayshare/5,IF(OR(B8726&gt;=22,B8726&lt;=5),sel_ev_daily*(1-sel_dayshare)/8,0))</f>
        <v/>
      </c>
    </row>
    <row r="8727">
      <c r="A8727" s="6" t="inlineStr">
        <is>
          <t>2013-06-29</t>
        </is>
      </c>
      <c r="B8727" s="6" t="n">
        <v>13</v>
      </c>
      <c r="C8727" s="6" t="n">
        <v>0.97276</v>
      </c>
      <c r="D8727" s="6" t="n">
        <v>0.09816</v>
      </c>
      <c r="E8727" s="6">
        <f>C8727*sel_scale</f>
        <v/>
      </c>
      <c r="F8727" s="6">
        <f>IF(AND(B8727&gt;=10,B8727&lt;=14),sel_ev_daily*sel_dayshare/5,IF(OR(B8727&gt;=22,B8727&lt;=5),sel_ev_daily*(1-sel_dayshare)/8,0))</f>
        <v/>
      </c>
    </row>
    <row r="8728">
      <c r="A8728" s="6" t="inlineStr">
        <is>
          <t>2013-06-29</t>
        </is>
      </c>
      <c r="B8728" s="6" t="n">
        <v>14</v>
      </c>
      <c r="C8728" s="6" t="n">
        <v>1.01074</v>
      </c>
      <c r="D8728" s="6" t="n">
        <v>0.07192999999999999</v>
      </c>
      <c r="E8728" s="6">
        <f>C8728*sel_scale</f>
        <v/>
      </c>
      <c r="F8728" s="6">
        <f>IF(AND(B8728&gt;=10,B8728&lt;=14),sel_ev_daily*sel_dayshare/5,IF(OR(B8728&gt;=22,B8728&lt;=5),sel_ev_daily*(1-sel_dayshare)/8,0))</f>
        <v/>
      </c>
    </row>
    <row r="8729">
      <c r="A8729" s="6" t="inlineStr">
        <is>
          <t>2013-06-29</t>
        </is>
      </c>
      <c r="B8729" s="6" t="n">
        <v>15</v>
      </c>
      <c r="C8729" s="6" t="n">
        <v>0.98373</v>
      </c>
      <c r="D8729" s="6" t="n">
        <v>0.03073</v>
      </c>
      <c r="E8729" s="6">
        <f>C8729*sel_scale</f>
        <v/>
      </c>
      <c r="F8729" s="6">
        <f>IF(AND(B8729&gt;=10,B8729&lt;=14),sel_ev_daily*sel_dayshare/5,IF(OR(B8729&gt;=22,B8729&lt;=5),sel_ev_daily*(1-sel_dayshare)/8,0))</f>
        <v/>
      </c>
    </row>
    <row r="8730">
      <c r="A8730" s="6" t="inlineStr">
        <is>
          <t>2013-06-29</t>
        </is>
      </c>
      <c r="B8730" s="6" t="n">
        <v>16</v>
      </c>
      <c r="C8730" s="6" t="n">
        <v>1.12648</v>
      </c>
      <c r="D8730" s="6" t="n">
        <v>0.00702</v>
      </c>
      <c r="E8730" s="6">
        <f>C8730*sel_scale</f>
        <v/>
      </c>
      <c r="F8730" s="6">
        <f>IF(AND(B8730&gt;=10,B8730&lt;=14),sel_ev_daily*sel_dayshare/5,IF(OR(B8730&gt;=22,B8730&lt;=5),sel_ev_daily*(1-sel_dayshare)/8,0))</f>
        <v/>
      </c>
    </row>
    <row r="8731">
      <c r="A8731" s="6" t="inlineStr">
        <is>
          <t>2013-06-29</t>
        </is>
      </c>
      <c r="B8731" s="6" t="n">
        <v>17</v>
      </c>
      <c r="C8731" s="6" t="n">
        <v>1.39531</v>
      </c>
      <c r="D8731" s="6" t="n">
        <v>0.00035</v>
      </c>
      <c r="E8731" s="6">
        <f>C8731*sel_scale</f>
        <v/>
      </c>
      <c r="F8731" s="6">
        <f>IF(AND(B8731&gt;=10,B8731&lt;=14),sel_ev_daily*sel_dayshare/5,IF(OR(B8731&gt;=22,B8731&lt;=5),sel_ev_daily*(1-sel_dayshare)/8,0))</f>
        <v/>
      </c>
    </row>
    <row r="8732">
      <c r="A8732" s="6" t="inlineStr">
        <is>
          <t>2013-06-29</t>
        </is>
      </c>
      <c r="B8732" s="6" t="n">
        <v>18</v>
      </c>
      <c r="C8732" s="6" t="n">
        <v>1.38055</v>
      </c>
      <c r="D8732" s="6" t="n">
        <v>6e-05</v>
      </c>
      <c r="E8732" s="6">
        <f>C8732*sel_scale</f>
        <v/>
      </c>
      <c r="F8732" s="6">
        <f>IF(AND(B8732&gt;=10,B8732&lt;=14),sel_ev_daily*sel_dayshare/5,IF(OR(B8732&gt;=22,B8732&lt;=5),sel_ev_daily*(1-sel_dayshare)/8,0))</f>
        <v/>
      </c>
    </row>
    <row r="8733">
      <c r="A8733" s="6" t="inlineStr">
        <is>
          <t>2013-06-29</t>
        </is>
      </c>
      <c r="B8733" s="6" t="n">
        <v>19</v>
      </c>
      <c r="C8733" s="6" t="n">
        <v>1.26386</v>
      </c>
      <c r="D8733" s="6" t="n">
        <v>9.000000000000001e-05</v>
      </c>
      <c r="E8733" s="6">
        <f>C8733*sel_scale</f>
        <v/>
      </c>
      <c r="F8733" s="6">
        <f>IF(AND(B8733&gt;=10,B8733&lt;=14),sel_ev_daily*sel_dayshare/5,IF(OR(B8733&gt;=22,B8733&lt;=5),sel_ev_daily*(1-sel_dayshare)/8,0))</f>
        <v/>
      </c>
    </row>
    <row r="8734">
      <c r="A8734" s="6" t="inlineStr">
        <is>
          <t>2013-06-29</t>
        </is>
      </c>
      <c r="B8734" s="6" t="n">
        <v>20</v>
      </c>
      <c r="C8734" s="6" t="n">
        <v>1.2323</v>
      </c>
      <c r="D8734" s="6" t="n">
        <v>6e-05</v>
      </c>
      <c r="E8734" s="6">
        <f>C8734*sel_scale</f>
        <v/>
      </c>
      <c r="F8734" s="6">
        <f>IF(AND(B8734&gt;=10,B8734&lt;=14),sel_ev_daily*sel_dayshare/5,IF(OR(B8734&gt;=22,B8734&lt;=5),sel_ev_daily*(1-sel_dayshare)/8,0))</f>
        <v/>
      </c>
    </row>
    <row r="8735">
      <c r="A8735" s="6" t="inlineStr">
        <is>
          <t>2013-06-29</t>
        </is>
      </c>
      <c r="B8735" s="6" t="n">
        <v>21</v>
      </c>
      <c r="C8735" s="6" t="n">
        <v>1.08018</v>
      </c>
      <c r="D8735" s="6" t="n">
        <v>0.00011</v>
      </c>
      <c r="E8735" s="6">
        <f>C8735*sel_scale</f>
        <v/>
      </c>
      <c r="F8735" s="6">
        <f>IF(AND(B8735&gt;=10,B8735&lt;=14),sel_ev_daily*sel_dayshare/5,IF(OR(B8735&gt;=22,B8735&lt;=5),sel_ev_daily*(1-sel_dayshare)/8,0))</f>
        <v/>
      </c>
    </row>
    <row r="8736">
      <c r="A8736" s="6" t="inlineStr">
        <is>
          <t>2013-06-29</t>
        </is>
      </c>
      <c r="B8736" s="6" t="n">
        <v>22</v>
      </c>
      <c r="C8736" s="6" t="n">
        <v>1.098</v>
      </c>
      <c r="D8736" s="6" t="n">
        <v>6.999999999999999e-05</v>
      </c>
      <c r="E8736" s="6">
        <f>C8736*sel_scale</f>
        <v/>
      </c>
      <c r="F8736" s="6">
        <f>IF(AND(B8736&gt;=10,B8736&lt;=14),sel_ev_daily*sel_dayshare/5,IF(OR(B8736&gt;=22,B8736&lt;=5),sel_ev_daily*(1-sel_dayshare)/8,0))</f>
        <v/>
      </c>
    </row>
    <row r="8737">
      <c r="A8737" s="6" t="inlineStr">
        <is>
          <t>2013-06-29</t>
        </is>
      </c>
      <c r="B8737" s="6" t="n">
        <v>23</v>
      </c>
      <c r="C8737" s="6" t="n">
        <v>1.23381</v>
      </c>
      <c r="D8737" s="6" t="n">
        <v>8.000000000000001e-05</v>
      </c>
      <c r="E8737" s="6">
        <f>C8737*sel_scale</f>
        <v/>
      </c>
      <c r="F8737" s="6">
        <f>IF(AND(B8737&gt;=10,B8737&lt;=14),sel_ev_daily*sel_dayshare/5,IF(OR(B8737&gt;=22,B8737&lt;=5),sel_ev_daily*(1-sel_dayshare)/8,0))</f>
        <v/>
      </c>
    </row>
    <row r="8738">
      <c r="A8738" s="6" t="inlineStr">
        <is>
          <t>2013-06-30</t>
        </is>
      </c>
      <c r="B8738" s="6" t="n">
        <v>0</v>
      </c>
      <c r="C8738" s="6" t="n">
        <v>1.25647</v>
      </c>
      <c r="D8738" s="6" t="n">
        <v>5e-05</v>
      </c>
      <c r="E8738" s="6">
        <f>C8738*sel_scale</f>
        <v/>
      </c>
      <c r="F8738" s="6">
        <f>IF(AND(B8738&gt;=10,B8738&lt;=14),sel_ev_daily*sel_dayshare/5,IF(OR(B8738&gt;=22,B8738&lt;=5),sel_ev_daily*(1-sel_dayshare)/8,0))</f>
        <v/>
      </c>
    </row>
    <row r="8739">
      <c r="A8739" s="6" t="inlineStr">
        <is>
          <t>2013-06-30</t>
        </is>
      </c>
      <c r="B8739" s="6" t="n">
        <v>1</v>
      </c>
      <c r="C8739" s="6" t="n">
        <v>0.95487</v>
      </c>
      <c r="D8739" s="6" t="n">
        <v>9.000000000000001e-05</v>
      </c>
      <c r="E8739" s="6">
        <f>C8739*sel_scale</f>
        <v/>
      </c>
      <c r="F8739" s="6">
        <f>IF(AND(B8739&gt;=10,B8739&lt;=14),sel_ev_daily*sel_dayshare/5,IF(OR(B8739&gt;=22,B8739&lt;=5),sel_ev_daily*(1-sel_dayshare)/8,0))</f>
        <v/>
      </c>
    </row>
    <row r="8740">
      <c r="A8740" s="6" t="inlineStr">
        <is>
          <t>2013-06-30</t>
        </is>
      </c>
      <c r="B8740" s="6" t="n">
        <v>2</v>
      </c>
      <c r="C8740" s="6" t="n">
        <v>0.64649</v>
      </c>
      <c r="D8740" s="6" t="n">
        <v>6e-05</v>
      </c>
      <c r="E8740" s="6">
        <f>C8740*sel_scale</f>
        <v/>
      </c>
      <c r="F8740" s="6">
        <f>IF(AND(B8740&gt;=10,B8740&lt;=14),sel_ev_daily*sel_dayshare/5,IF(OR(B8740&gt;=22,B8740&lt;=5),sel_ev_daily*(1-sel_dayshare)/8,0))</f>
        <v/>
      </c>
    </row>
    <row r="8741">
      <c r="A8741" s="6" t="inlineStr">
        <is>
          <t>2013-06-30</t>
        </is>
      </c>
      <c r="B8741" s="6" t="n">
        <v>3</v>
      </c>
      <c r="C8741" s="6" t="n">
        <v>0.48109</v>
      </c>
      <c r="D8741" s="6" t="n">
        <v>6.999999999999999e-05</v>
      </c>
      <c r="E8741" s="6">
        <f>C8741*sel_scale</f>
        <v/>
      </c>
      <c r="F8741" s="6">
        <f>IF(AND(B8741&gt;=10,B8741&lt;=14),sel_ev_daily*sel_dayshare/5,IF(OR(B8741&gt;=22,B8741&lt;=5),sel_ev_daily*(1-sel_dayshare)/8,0))</f>
        <v/>
      </c>
    </row>
    <row r="8742">
      <c r="A8742" s="6" t="inlineStr">
        <is>
          <t>2013-06-30</t>
        </is>
      </c>
      <c r="B8742" s="6" t="n">
        <v>4</v>
      </c>
      <c r="C8742" s="6" t="n">
        <v>0.49342</v>
      </c>
      <c r="D8742" s="6" t="n">
        <v>8.000000000000001e-05</v>
      </c>
      <c r="E8742" s="6">
        <f>C8742*sel_scale</f>
        <v/>
      </c>
      <c r="F8742" s="6">
        <f>IF(AND(B8742&gt;=10,B8742&lt;=14),sel_ev_daily*sel_dayshare/5,IF(OR(B8742&gt;=22,B8742&lt;=5),sel_ev_daily*(1-sel_dayshare)/8,0))</f>
        <v/>
      </c>
    </row>
    <row r="8743">
      <c r="A8743" s="6" t="inlineStr">
        <is>
          <t>2013-06-30</t>
        </is>
      </c>
      <c r="B8743" s="6" t="n">
        <v>5</v>
      </c>
      <c r="C8743" s="6" t="n">
        <v>0.5492899999999999</v>
      </c>
      <c r="D8743" s="6" t="n">
        <v>5e-05</v>
      </c>
      <c r="E8743" s="6">
        <f>C8743*sel_scale</f>
        <v/>
      </c>
      <c r="F8743" s="6">
        <f>IF(AND(B8743&gt;=10,B8743&lt;=14),sel_ev_daily*sel_dayshare/5,IF(OR(B8743&gt;=22,B8743&lt;=5),sel_ev_daily*(1-sel_dayshare)/8,0))</f>
        <v/>
      </c>
    </row>
    <row r="8744">
      <c r="A8744" s="6" t="inlineStr">
        <is>
          <t>2013-06-30</t>
        </is>
      </c>
      <c r="B8744" s="6" t="n">
        <v>6</v>
      </c>
      <c r="C8744" s="6" t="n">
        <v>0.5871499999999999</v>
      </c>
      <c r="D8744" s="6" t="n">
        <v>8.000000000000001e-05</v>
      </c>
      <c r="E8744" s="6">
        <f>C8744*sel_scale</f>
        <v/>
      </c>
      <c r="F8744" s="6">
        <f>IF(AND(B8744&gt;=10,B8744&lt;=14),sel_ev_daily*sel_dayshare/5,IF(OR(B8744&gt;=22,B8744&lt;=5),sel_ev_daily*(1-sel_dayshare)/8,0))</f>
        <v/>
      </c>
    </row>
    <row r="8745">
      <c r="A8745" s="6" t="inlineStr">
        <is>
          <t>2013-06-30</t>
        </is>
      </c>
      <c r="B8745" s="6" t="n">
        <v>7</v>
      </c>
      <c r="C8745" s="6" t="n">
        <v>0.73183</v>
      </c>
      <c r="D8745" s="6" t="n">
        <v>0.00199</v>
      </c>
      <c r="E8745" s="6">
        <f>C8745*sel_scale</f>
        <v/>
      </c>
      <c r="F8745" s="6">
        <f>IF(AND(B8745&gt;=10,B8745&lt;=14),sel_ev_daily*sel_dayshare/5,IF(OR(B8745&gt;=22,B8745&lt;=5),sel_ev_daily*(1-sel_dayshare)/8,0))</f>
        <v/>
      </c>
    </row>
    <row r="8746">
      <c r="A8746" s="6" t="inlineStr">
        <is>
          <t>2013-06-30</t>
        </is>
      </c>
      <c r="B8746" s="6" t="n">
        <v>8</v>
      </c>
      <c r="C8746" s="6" t="n">
        <v>1.00427</v>
      </c>
      <c r="D8746" s="6" t="n">
        <v>0.02915</v>
      </c>
      <c r="E8746" s="6">
        <f>C8746*sel_scale</f>
        <v/>
      </c>
      <c r="F8746" s="6">
        <f>IF(AND(B8746&gt;=10,B8746&lt;=14),sel_ev_daily*sel_dayshare/5,IF(OR(B8746&gt;=22,B8746&lt;=5),sel_ev_daily*(1-sel_dayshare)/8,0))</f>
        <v/>
      </c>
    </row>
    <row r="8747">
      <c r="A8747" s="6" t="inlineStr">
        <is>
          <t>2013-06-30</t>
        </is>
      </c>
      <c r="B8747" s="6" t="n">
        <v>9</v>
      </c>
      <c r="C8747" s="6" t="n">
        <v>1.07194</v>
      </c>
      <c r="D8747" s="6" t="n">
        <v>0.08739</v>
      </c>
      <c r="E8747" s="6">
        <f>C8747*sel_scale</f>
        <v/>
      </c>
      <c r="F8747" s="6">
        <f>IF(AND(B8747&gt;=10,B8747&lt;=14),sel_ev_daily*sel_dayshare/5,IF(OR(B8747&gt;=22,B8747&lt;=5),sel_ev_daily*(1-sel_dayshare)/8,0))</f>
        <v/>
      </c>
    </row>
    <row r="8748">
      <c r="A8748" s="6" t="inlineStr">
        <is>
          <t>2013-06-30</t>
        </is>
      </c>
      <c r="B8748" s="6" t="n">
        <v>10</v>
      </c>
      <c r="C8748" s="6" t="n">
        <v>1.04177</v>
      </c>
      <c r="D8748" s="6" t="n">
        <v>0.20817</v>
      </c>
      <c r="E8748" s="6">
        <f>C8748*sel_scale</f>
        <v/>
      </c>
      <c r="F8748" s="6">
        <f>IF(AND(B8748&gt;=10,B8748&lt;=14),sel_ev_daily*sel_dayshare/5,IF(OR(B8748&gt;=22,B8748&lt;=5),sel_ev_daily*(1-sel_dayshare)/8,0))</f>
        <v/>
      </c>
    </row>
    <row r="8749">
      <c r="A8749" s="6" t="inlineStr">
        <is>
          <t>2013-06-30</t>
        </is>
      </c>
      <c r="B8749" s="6" t="n">
        <v>11</v>
      </c>
      <c r="C8749" s="6" t="n">
        <v>1.04313</v>
      </c>
      <c r="D8749" s="6" t="n">
        <v>0.20199</v>
      </c>
      <c r="E8749" s="6">
        <f>C8749*sel_scale</f>
        <v/>
      </c>
      <c r="F8749" s="6">
        <f>IF(AND(B8749&gt;=10,B8749&lt;=14),sel_ev_daily*sel_dayshare/5,IF(OR(B8749&gt;=22,B8749&lt;=5),sel_ev_daily*(1-sel_dayshare)/8,0))</f>
        <v/>
      </c>
    </row>
    <row r="8750">
      <c r="A8750" s="6" t="inlineStr">
        <is>
          <t>2013-06-30</t>
        </is>
      </c>
      <c r="B8750" s="6" t="n">
        <v>12</v>
      </c>
      <c r="C8750" s="6" t="n">
        <v>1.00832</v>
      </c>
      <c r="D8750" s="6" t="n">
        <v>0.21626</v>
      </c>
      <c r="E8750" s="6">
        <f>C8750*sel_scale</f>
        <v/>
      </c>
      <c r="F8750" s="6">
        <f>IF(AND(B8750&gt;=10,B8750&lt;=14),sel_ev_daily*sel_dayshare/5,IF(OR(B8750&gt;=22,B8750&lt;=5),sel_ev_daily*(1-sel_dayshare)/8,0))</f>
        <v/>
      </c>
    </row>
    <row r="8751">
      <c r="A8751" s="6" t="inlineStr">
        <is>
          <t>2013-06-30</t>
        </is>
      </c>
      <c r="B8751" s="6" t="n">
        <v>13</v>
      </c>
      <c r="C8751" s="6" t="n">
        <v>0.9343900000000001</v>
      </c>
      <c r="D8751" s="6" t="n">
        <v>0.16234</v>
      </c>
      <c r="E8751" s="6">
        <f>C8751*sel_scale</f>
        <v/>
      </c>
      <c r="F8751" s="6">
        <f>IF(AND(B8751&gt;=10,B8751&lt;=14),sel_ev_daily*sel_dayshare/5,IF(OR(B8751&gt;=22,B8751&lt;=5),sel_ev_daily*(1-sel_dayshare)/8,0))</f>
        <v/>
      </c>
    </row>
    <row r="8752">
      <c r="A8752" s="6" t="inlineStr">
        <is>
          <t>2013-06-30</t>
        </is>
      </c>
      <c r="B8752" s="6" t="n">
        <v>14</v>
      </c>
      <c r="C8752" s="6" t="n">
        <v>0.96374</v>
      </c>
      <c r="D8752" s="6" t="n">
        <v>0.12036</v>
      </c>
      <c r="E8752" s="6">
        <f>C8752*sel_scale</f>
        <v/>
      </c>
      <c r="F8752" s="6">
        <f>IF(AND(B8752&gt;=10,B8752&lt;=14),sel_ev_daily*sel_dayshare/5,IF(OR(B8752&gt;=22,B8752&lt;=5),sel_ev_daily*(1-sel_dayshare)/8,0))</f>
        <v/>
      </c>
    </row>
    <row r="8753">
      <c r="A8753" s="6" t="inlineStr">
        <is>
          <t>2013-06-30</t>
        </is>
      </c>
      <c r="B8753" s="6" t="n">
        <v>15</v>
      </c>
      <c r="C8753" s="6" t="n">
        <v>1.0459</v>
      </c>
      <c r="D8753" s="6" t="n">
        <v>0.07821</v>
      </c>
      <c r="E8753" s="6">
        <f>C8753*sel_scale</f>
        <v/>
      </c>
      <c r="F8753" s="6">
        <f>IF(AND(B8753&gt;=10,B8753&lt;=14),sel_ev_daily*sel_dayshare/5,IF(OR(B8753&gt;=22,B8753&lt;=5),sel_ev_daily*(1-sel_dayshare)/8,0))</f>
        <v/>
      </c>
    </row>
    <row r="8754">
      <c r="A8754" s="6" t="inlineStr">
        <is>
          <t>2013-06-30</t>
        </is>
      </c>
      <c r="B8754" s="6" t="n">
        <v>16</v>
      </c>
      <c r="C8754" s="6" t="n">
        <v>1.16327</v>
      </c>
      <c r="D8754" s="6" t="n">
        <v>0.01714</v>
      </c>
      <c r="E8754" s="6">
        <f>C8754*sel_scale</f>
        <v/>
      </c>
      <c r="F8754" s="6">
        <f>IF(AND(B8754&gt;=10,B8754&lt;=14),sel_ev_daily*sel_dayshare/5,IF(OR(B8754&gt;=22,B8754&lt;=5),sel_ev_daily*(1-sel_dayshare)/8,0))</f>
        <v/>
      </c>
    </row>
    <row r="8755">
      <c r="A8755" s="6" t="inlineStr">
        <is>
          <t>2013-06-30</t>
        </is>
      </c>
      <c r="B8755" s="6" t="n">
        <v>17</v>
      </c>
      <c r="C8755" s="6" t="n">
        <v>1.4339</v>
      </c>
      <c r="D8755" s="6" t="n">
        <v>0.00025</v>
      </c>
      <c r="E8755" s="6">
        <f>C8755*sel_scale</f>
        <v/>
      </c>
      <c r="F8755" s="6">
        <f>IF(AND(B8755&gt;=10,B8755&lt;=14),sel_ev_daily*sel_dayshare/5,IF(OR(B8755&gt;=22,B8755&lt;=5),sel_ev_daily*(1-sel_dayshare)/8,0))</f>
        <v/>
      </c>
    </row>
    <row r="8756">
      <c r="A8756" s="6" t="inlineStr">
        <is>
          <t>2013-06-30</t>
        </is>
      </c>
      <c r="B8756" s="6" t="n">
        <v>18</v>
      </c>
      <c r="C8756" s="6" t="n">
        <v>1.46073</v>
      </c>
      <c r="D8756" s="6" t="n">
        <v>0.00012</v>
      </c>
      <c r="E8756" s="6">
        <f>C8756*sel_scale</f>
        <v/>
      </c>
      <c r="F8756" s="6">
        <f>IF(AND(B8756&gt;=10,B8756&lt;=14),sel_ev_daily*sel_dayshare/5,IF(OR(B8756&gt;=22,B8756&lt;=5),sel_ev_daily*(1-sel_dayshare)/8,0))</f>
        <v/>
      </c>
    </row>
    <row r="8757">
      <c r="A8757" s="6" t="inlineStr">
        <is>
          <t>2013-06-30</t>
        </is>
      </c>
      <c r="B8757" s="6" t="n">
        <v>19</v>
      </c>
      <c r="C8757" s="6" t="n">
        <v>1.30315</v>
      </c>
      <c r="D8757" s="6" t="n">
        <v>8.000000000000001e-05</v>
      </c>
      <c r="E8757" s="6">
        <f>C8757*sel_scale</f>
        <v/>
      </c>
      <c r="F8757" s="6">
        <f>IF(AND(B8757&gt;=10,B8757&lt;=14),sel_ev_daily*sel_dayshare/5,IF(OR(B8757&gt;=22,B8757&lt;=5),sel_ev_daily*(1-sel_dayshare)/8,0))</f>
        <v/>
      </c>
    </row>
    <row r="8758">
      <c r="A8758" s="6" t="inlineStr">
        <is>
          <t>2013-06-30</t>
        </is>
      </c>
      <c r="B8758" s="6" t="n">
        <v>20</v>
      </c>
      <c r="C8758" s="6" t="n">
        <v>1.25351</v>
      </c>
      <c r="D8758" s="6" t="n">
        <v>9.000000000000001e-05</v>
      </c>
      <c r="E8758" s="6">
        <f>C8758*sel_scale</f>
        <v/>
      </c>
      <c r="F8758" s="6">
        <f>IF(AND(B8758&gt;=10,B8758&lt;=14),sel_ev_daily*sel_dayshare/5,IF(OR(B8758&gt;=22,B8758&lt;=5),sel_ev_daily*(1-sel_dayshare)/8,0))</f>
        <v/>
      </c>
    </row>
    <row r="8759">
      <c r="A8759" s="6" t="inlineStr">
        <is>
          <t>2013-06-30</t>
        </is>
      </c>
      <c r="B8759" s="6" t="n">
        <v>21</v>
      </c>
      <c r="C8759" s="6" t="n">
        <v>1.12223</v>
      </c>
      <c r="D8759" s="6" t="n">
        <v>0.0001</v>
      </c>
      <c r="E8759" s="6">
        <f>C8759*sel_scale</f>
        <v/>
      </c>
      <c r="F8759" s="6">
        <f>IF(AND(B8759&gt;=10,B8759&lt;=14),sel_ev_daily*sel_dayshare/5,IF(OR(B8759&gt;=22,B8759&lt;=5),sel_ev_daily*(1-sel_dayshare)/8,0))</f>
        <v/>
      </c>
    </row>
    <row r="8760">
      <c r="A8760" s="6" t="inlineStr">
        <is>
          <t>2013-06-30</t>
        </is>
      </c>
      <c r="B8760" s="6" t="n">
        <v>22</v>
      </c>
      <c r="C8760" s="6" t="n">
        <v>1.11037</v>
      </c>
      <c r="D8760" s="6" t="n">
        <v>3e-05</v>
      </c>
      <c r="E8760" s="6">
        <f>C8760*sel_scale</f>
        <v/>
      </c>
      <c r="F8760" s="6">
        <f>IF(AND(B8760&gt;=10,B8760&lt;=14),sel_ev_daily*sel_dayshare/5,IF(OR(B8760&gt;=22,B8760&lt;=5),sel_ev_daily*(1-sel_dayshare)/8,0))</f>
        <v/>
      </c>
    </row>
    <row r="8761">
      <c r="A8761" s="6" t="inlineStr">
        <is>
          <t>2013-06-30</t>
        </is>
      </c>
      <c r="B8761" s="6" t="n">
        <v>23</v>
      </c>
      <c r="C8761" s="6" t="n">
        <v>1.20342</v>
      </c>
      <c r="D8761" s="6" t="n">
        <v>5e-05</v>
      </c>
      <c r="E8761" s="6">
        <f>C8761*sel_scale</f>
        <v/>
      </c>
      <c r="F8761" s="6">
        <f>IF(AND(B8761&gt;=10,B8761&lt;=14),sel_ev_daily*sel_dayshare/5,IF(OR(B8761&gt;=22,B8761&lt;=5),sel_ev_daily*(1-sel_dayshare)/8,0))</f>
        <v/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8761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load+EV</t>
        </is>
      </c>
      <c r="B1" s="5" t="inlineStr">
        <is>
          <t>solar</t>
        </is>
      </c>
      <c r="C1" s="5" t="inlineStr">
        <is>
          <t>solar_used</t>
        </is>
      </c>
      <c r="D1" s="5" t="inlineStr">
        <is>
          <t>surplus</t>
        </is>
      </c>
      <c r="E1" s="5" t="inlineStr">
        <is>
          <t>deficit</t>
        </is>
      </c>
      <c r="F1" s="5" t="inlineStr">
        <is>
          <t>batt_charge</t>
        </is>
      </c>
      <c r="G1" s="5" t="inlineStr">
        <is>
          <t>batt_discharge</t>
        </is>
      </c>
      <c r="H1" s="5" t="inlineStr">
        <is>
          <t>SOC_end</t>
        </is>
      </c>
      <c r="I1" s="5" t="inlineStr">
        <is>
          <t>grid_import</t>
        </is>
      </c>
      <c r="J1" s="5" t="inlineStr">
        <is>
          <t>grid_export</t>
        </is>
      </c>
      <c r="K1" s="5" t="inlineStr">
        <is>
          <t>generator</t>
        </is>
      </c>
    </row>
    <row r="2">
      <c r="A2" s="6">
        <f>Profiles!E2+Profiles!F2</f>
        <v/>
      </c>
      <c r="B2" s="6">
        <f>Profiles!D2*sel_solar</f>
        <v/>
      </c>
      <c r="C2" s="6">
        <f>MIN(B2,A2)</f>
        <v/>
      </c>
      <c r="D2" s="6">
        <f>B2-C2</f>
        <v/>
      </c>
      <c r="E2" s="6">
        <f>A2-C2</f>
        <v/>
      </c>
      <c r="F2" s="6">
        <f>MIN(D2,in_batt_pw,IF(sel_batt=0,0,(sel_batt-sel_batt*0.5)/in_rte))</f>
        <v/>
      </c>
      <c r="G2" s="6">
        <f>MIN(E2,in_batt_pw,sel_batt*0.5)</f>
        <v/>
      </c>
      <c r="H2" s="6">
        <f>sel_batt*0.5+F2*in_rte-G2</f>
        <v/>
      </c>
      <c r="I2" s="6">
        <f>IF(sel_og=1,0,E2-G2)</f>
        <v/>
      </c>
      <c r="J2" s="6">
        <f>IF(sel_og=1,0,D2-F2)</f>
        <v/>
      </c>
      <c r="K2" s="6">
        <f>IF(sel_og=1,E2-G2,0)</f>
        <v/>
      </c>
    </row>
    <row r="3">
      <c r="A3" s="6">
        <f>Profiles!E3+Profiles!F3</f>
        <v/>
      </c>
      <c r="B3" s="6">
        <f>Profiles!D3*sel_solar</f>
        <v/>
      </c>
      <c r="C3" s="6">
        <f>MIN(B3,A3)</f>
        <v/>
      </c>
      <c r="D3" s="6">
        <f>B3-C3</f>
        <v/>
      </c>
      <c r="E3" s="6">
        <f>A3-C3</f>
        <v/>
      </c>
      <c r="F3" s="6">
        <f>MIN(D3,in_batt_pw,IF(sel_batt=0,0,(sel_batt-H2)/in_rte))</f>
        <v/>
      </c>
      <c r="G3" s="6">
        <f>MIN(E3,in_batt_pw,H2)</f>
        <v/>
      </c>
      <c r="H3" s="6">
        <f>H2+F3*in_rte-G3</f>
        <v/>
      </c>
      <c r="I3" s="6">
        <f>IF(sel_og=1,0,E3-G3)</f>
        <v/>
      </c>
      <c r="J3" s="6">
        <f>IF(sel_og=1,0,D3-F3)</f>
        <v/>
      </c>
      <c r="K3" s="6">
        <f>IF(sel_og=1,E3-G3,0)</f>
        <v/>
      </c>
    </row>
    <row r="4">
      <c r="A4" s="6">
        <f>Profiles!E4+Profiles!F4</f>
        <v/>
      </c>
      <c r="B4" s="6">
        <f>Profiles!D4*sel_solar</f>
        <v/>
      </c>
      <c r="C4" s="6">
        <f>MIN(B4,A4)</f>
        <v/>
      </c>
      <c r="D4" s="6">
        <f>B4-C4</f>
        <v/>
      </c>
      <c r="E4" s="6">
        <f>A4-C4</f>
        <v/>
      </c>
      <c r="F4" s="6">
        <f>MIN(D4,in_batt_pw,IF(sel_batt=0,0,(sel_batt-H3)/in_rte))</f>
        <v/>
      </c>
      <c r="G4" s="6">
        <f>MIN(E4,in_batt_pw,H3)</f>
        <v/>
      </c>
      <c r="H4" s="6">
        <f>H3+F4*in_rte-G4</f>
        <v/>
      </c>
      <c r="I4" s="6">
        <f>IF(sel_og=1,0,E4-G4)</f>
        <v/>
      </c>
      <c r="J4" s="6">
        <f>IF(sel_og=1,0,D4-F4)</f>
        <v/>
      </c>
      <c r="K4" s="6">
        <f>IF(sel_og=1,E4-G4,0)</f>
        <v/>
      </c>
    </row>
    <row r="5">
      <c r="A5" s="6">
        <f>Profiles!E5+Profiles!F5</f>
        <v/>
      </c>
      <c r="B5" s="6">
        <f>Profiles!D5*sel_solar</f>
        <v/>
      </c>
      <c r="C5" s="6">
        <f>MIN(B5,A5)</f>
        <v/>
      </c>
      <c r="D5" s="6">
        <f>B5-C5</f>
        <v/>
      </c>
      <c r="E5" s="6">
        <f>A5-C5</f>
        <v/>
      </c>
      <c r="F5" s="6">
        <f>MIN(D5,in_batt_pw,IF(sel_batt=0,0,(sel_batt-H4)/in_rte))</f>
        <v/>
      </c>
      <c r="G5" s="6">
        <f>MIN(E5,in_batt_pw,H4)</f>
        <v/>
      </c>
      <c r="H5" s="6">
        <f>H4+F5*in_rte-G5</f>
        <v/>
      </c>
      <c r="I5" s="6">
        <f>IF(sel_og=1,0,E5-G5)</f>
        <v/>
      </c>
      <c r="J5" s="6">
        <f>IF(sel_og=1,0,D5-F5)</f>
        <v/>
      </c>
      <c r="K5" s="6">
        <f>IF(sel_og=1,E5-G5,0)</f>
        <v/>
      </c>
    </row>
    <row r="6">
      <c r="A6" s="6">
        <f>Profiles!E6+Profiles!F6</f>
        <v/>
      </c>
      <c r="B6" s="6">
        <f>Profiles!D6*sel_solar</f>
        <v/>
      </c>
      <c r="C6" s="6">
        <f>MIN(B6,A6)</f>
        <v/>
      </c>
      <c r="D6" s="6">
        <f>B6-C6</f>
        <v/>
      </c>
      <c r="E6" s="6">
        <f>A6-C6</f>
        <v/>
      </c>
      <c r="F6" s="6">
        <f>MIN(D6,in_batt_pw,IF(sel_batt=0,0,(sel_batt-H5)/in_rte))</f>
        <v/>
      </c>
      <c r="G6" s="6">
        <f>MIN(E6,in_batt_pw,H5)</f>
        <v/>
      </c>
      <c r="H6" s="6">
        <f>H5+F6*in_rte-G6</f>
        <v/>
      </c>
      <c r="I6" s="6">
        <f>IF(sel_og=1,0,E6-G6)</f>
        <v/>
      </c>
      <c r="J6" s="6">
        <f>IF(sel_og=1,0,D6-F6)</f>
        <v/>
      </c>
      <c r="K6" s="6">
        <f>IF(sel_og=1,E6-G6,0)</f>
        <v/>
      </c>
    </row>
    <row r="7">
      <c r="A7" s="6">
        <f>Profiles!E7+Profiles!F7</f>
        <v/>
      </c>
      <c r="B7" s="6">
        <f>Profiles!D7*sel_solar</f>
        <v/>
      </c>
      <c r="C7" s="6">
        <f>MIN(B7,A7)</f>
        <v/>
      </c>
      <c r="D7" s="6">
        <f>B7-C7</f>
        <v/>
      </c>
      <c r="E7" s="6">
        <f>A7-C7</f>
        <v/>
      </c>
      <c r="F7" s="6">
        <f>MIN(D7,in_batt_pw,IF(sel_batt=0,0,(sel_batt-H6)/in_rte))</f>
        <v/>
      </c>
      <c r="G7" s="6">
        <f>MIN(E7,in_batt_pw,H6)</f>
        <v/>
      </c>
      <c r="H7" s="6">
        <f>H6+F7*in_rte-G7</f>
        <v/>
      </c>
      <c r="I7" s="6">
        <f>IF(sel_og=1,0,E7-G7)</f>
        <v/>
      </c>
      <c r="J7" s="6">
        <f>IF(sel_og=1,0,D7-F7)</f>
        <v/>
      </c>
      <c r="K7" s="6">
        <f>IF(sel_og=1,E7-G7,0)</f>
        <v/>
      </c>
    </row>
    <row r="8">
      <c r="A8" s="6">
        <f>Profiles!E8+Profiles!F8</f>
        <v/>
      </c>
      <c r="B8" s="6">
        <f>Profiles!D8*sel_solar</f>
        <v/>
      </c>
      <c r="C8" s="6">
        <f>MIN(B8,A8)</f>
        <v/>
      </c>
      <c r="D8" s="6">
        <f>B8-C8</f>
        <v/>
      </c>
      <c r="E8" s="6">
        <f>A8-C8</f>
        <v/>
      </c>
      <c r="F8" s="6">
        <f>MIN(D8,in_batt_pw,IF(sel_batt=0,0,(sel_batt-H7)/in_rte))</f>
        <v/>
      </c>
      <c r="G8" s="6">
        <f>MIN(E8,in_batt_pw,H7)</f>
        <v/>
      </c>
      <c r="H8" s="6">
        <f>H7+F8*in_rte-G8</f>
        <v/>
      </c>
      <c r="I8" s="6">
        <f>IF(sel_og=1,0,E8-G8)</f>
        <v/>
      </c>
      <c r="J8" s="6">
        <f>IF(sel_og=1,0,D8-F8)</f>
        <v/>
      </c>
      <c r="K8" s="6">
        <f>IF(sel_og=1,E8-G8,0)</f>
        <v/>
      </c>
    </row>
    <row r="9">
      <c r="A9" s="6">
        <f>Profiles!E9+Profiles!F9</f>
        <v/>
      </c>
      <c r="B9" s="6">
        <f>Profiles!D9*sel_solar</f>
        <v/>
      </c>
      <c r="C9" s="6">
        <f>MIN(B9,A9)</f>
        <v/>
      </c>
      <c r="D9" s="6">
        <f>B9-C9</f>
        <v/>
      </c>
      <c r="E9" s="6">
        <f>A9-C9</f>
        <v/>
      </c>
      <c r="F9" s="6">
        <f>MIN(D9,in_batt_pw,IF(sel_batt=0,0,(sel_batt-H8)/in_rte))</f>
        <v/>
      </c>
      <c r="G9" s="6">
        <f>MIN(E9,in_batt_pw,H8)</f>
        <v/>
      </c>
      <c r="H9" s="6">
        <f>H8+F9*in_rte-G9</f>
        <v/>
      </c>
      <c r="I9" s="6">
        <f>IF(sel_og=1,0,E9-G9)</f>
        <v/>
      </c>
      <c r="J9" s="6">
        <f>IF(sel_og=1,0,D9-F9)</f>
        <v/>
      </c>
      <c r="K9" s="6">
        <f>IF(sel_og=1,E9-G9,0)</f>
        <v/>
      </c>
    </row>
    <row r="10">
      <c r="A10" s="6">
        <f>Profiles!E10+Profiles!F10</f>
        <v/>
      </c>
      <c r="B10" s="6">
        <f>Profiles!D10*sel_solar</f>
        <v/>
      </c>
      <c r="C10" s="6">
        <f>MIN(B10,A10)</f>
        <v/>
      </c>
      <c r="D10" s="6">
        <f>B10-C10</f>
        <v/>
      </c>
      <c r="E10" s="6">
        <f>A10-C10</f>
        <v/>
      </c>
      <c r="F10" s="6">
        <f>MIN(D10,in_batt_pw,IF(sel_batt=0,0,(sel_batt-H9)/in_rte))</f>
        <v/>
      </c>
      <c r="G10" s="6">
        <f>MIN(E10,in_batt_pw,H9)</f>
        <v/>
      </c>
      <c r="H10" s="6">
        <f>H9+F10*in_rte-G10</f>
        <v/>
      </c>
      <c r="I10" s="6">
        <f>IF(sel_og=1,0,E10-G10)</f>
        <v/>
      </c>
      <c r="J10" s="6">
        <f>IF(sel_og=1,0,D10-F10)</f>
        <v/>
      </c>
      <c r="K10" s="6">
        <f>IF(sel_og=1,E10-G10,0)</f>
        <v/>
      </c>
    </row>
    <row r="11">
      <c r="A11" s="6">
        <f>Profiles!E11+Profiles!F11</f>
        <v/>
      </c>
      <c r="B11" s="6">
        <f>Profiles!D11*sel_solar</f>
        <v/>
      </c>
      <c r="C11" s="6">
        <f>MIN(B11,A11)</f>
        <v/>
      </c>
      <c r="D11" s="6">
        <f>B11-C11</f>
        <v/>
      </c>
      <c r="E11" s="6">
        <f>A11-C11</f>
        <v/>
      </c>
      <c r="F11" s="6">
        <f>MIN(D11,in_batt_pw,IF(sel_batt=0,0,(sel_batt-H10)/in_rte))</f>
        <v/>
      </c>
      <c r="G11" s="6">
        <f>MIN(E11,in_batt_pw,H10)</f>
        <v/>
      </c>
      <c r="H11" s="6">
        <f>H10+F11*in_rte-G11</f>
        <v/>
      </c>
      <c r="I11" s="6">
        <f>IF(sel_og=1,0,E11-G11)</f>
        <v/>
      </c>
      <c r="J11" s="6">
        <f>IF(sel_og=1,0,D11-F11)</f>
        <v/>
      </c>
      <c r="K11" s="6">
        <f>IF(sel_og=1,E11-G11,0)</f>
        <v/>
      </c>
    </row>
    <row r="12">
      <c r="A12" s="6">
        <f>Profiles!E12+Profiles!F12</f>
        <v/>
      </c>
      <c r="B12" s="6">
        <f>Profiles!D12*sel_solar</f>
        <v/>
      </c>
      <c r="C12" s="6">
        <f>MIN(B12,A12)</f>
        <v/>
      </c>
      <c r="D12" s="6">
        <f>B12-C12</f>
        <v/>
      </c>
      <c r="E12" s="6">
        <f>A12-C12</f>
        <v/>
      </c>
      <c r="F12" s="6">
        <f>MIN(D12,in_batt_pw,IF(sel_batt=0,0,(sel_batt-H11)/in_rte))</f>
        <v/>
      </c>
      <c r="G12" s="6">
        <f>MIN(E12,in_batt_pw,H11)</f>
        <v/>
      </c>
      <c r="H12" s="6">
        <f>H11+F12*in_rte-G12</f>
        <v/>
      </c>
      <c r="I12" s="6">
        <f>IF(sel_og=1,0,E12-G12)</f>
        <v/>
      </c>
      <c r="J12" s="6">
        <f>IF(sel_og=1,0,D12-F12)</f>
        <v/>
      </c>
      <c r="K12" s="6">
        <f>IF(sel_og=1,E12-G12,0)</f>
        <v/>
      </c>
    </row>
    <row r="13">
      <c r="A13" s="6">
        <f>Profiles!E13+Profiles!F13</f>
        <v/>
      </c>
      <c r="B13" s="6">
        <f>Profiles!D13*sel_solar</f>
        <v/>
      </c>
      <c r="C13" s="6">
        <f>MIN(B13,A13)</f>
        <v/>
      </c>
      <c r="D13" s="6">
        <f>B13-C13</f>
        <v/>
      </c>
      <c r="E13" s="6">
        <f>A13-C13</f>
        <v/>
      </c>
      <c r="F13" s="6">
        <f>MIN(D13,in_batt_pw,IF(sel_batt=0,0,(sel_batt-H12)/in_rte))</f>
        <v/>
      </c>
      <c r="G13" s="6">
        <f>MIN(E13,in_batt_pw,H12)</f>
        <v/>
      </c>
      <c r="H13" s="6">
        <f>H12+F13*in_rte-G13</f>
        <v/>
      </c>
      <c r="I13" s="6">
        <f>IF(sel_og=1,0,E13-G13)</f>
        <v/>
      </c>
      <c r="J13" s="6">
        <f>IF(sel_og=1,0,D13-F13)</f>
        <v/>
      </c>
      <c r="K13" s="6">
        <f>IF(sel_og=1,E13-G13,0)</f>
        <v/>
      </c>
    </row>
    <row r="14">
      <c r="A14" s="6">
        <f>Profiles!E14+Profiles!F14</f>
        <v/>
      </c>
      <c r="B14" s="6">
        <f>Profiles!D14*sel_solar</f>
        <v/>
      </c>
      <c r="C14" s="6">
        <f>MIN(B14,A14)</f>
        <v/>
      </c>
      <c r="D14" s="6">
        <f>B14-C14</f>
        <v/>
      </c>
      <c r="E14" s="6">
        <f>A14-C14</f>
        <v/>
      </c>
      <c r="F14" s="6">
        <f>MIN(D14,in_batt_pw,IF(sel_batt=0,0,(sel_batt-H13)/in_rte))</f>
        <v/>
      </c>
      <c r="G14" s="6">
        <f>MIN(E14,in_batt_pw,H13)</f>
        <v/>
      </c>
      <c r="H14" s="6">
        <f>H13+F14*in_rte-G14</f>
        <v/>
      </c>
      <c r="I14" s="6">
        <f>IF(sel_og=1,0,E14-G14)</f>
        <v/>
      </c>
      <c r="J14" s="6">
        <f>IF(sel_og=1,0,D14-F14)</f>
        <v/>
      </c>
      <c r="K14" s="6">
        <f>IF(sel_og=1,E14-G14,0)</f>
        <v/>
      </c>
    </row>
    <row r="15">
      <c r="A15" s="6">
        <f>Profiles!E15+Profiles!F15</f>
        <v/>
      </c>
      <c r="B15" s="6">
        <f>Profiles!D15*sel_solar</f>
        <v/>
      </c>
      <c r="C15" s="6">
        <f>MIN(B15,A15)</f>
        <v/>
      </c>
      <c r="D15" s="6">
        <f>B15-C15</f>
        <v/>
      </c>
      <c r="E15" s="6">
        <f>A15-C15</f>
        <v/>
      </c>
      <c r="F15" s="6">
        <f>MIN(D15,in_batt_pw,IF(sel_batt=0,0,(sel_batt-H14)/in_rte))</f>
        <v/>
      </c>
      <c r="G15" s="6">
        <f>MIN(E15,in_batt_pw,H14)</f>
        <v/>
      </c>
      <c r="H15" s="6">
        <f>H14+F15*in_rte-G15</f>
        <v/>
      </c>
      <c r="I15" s="6">
        <f>IF(sel_og=1,0,E15-G15)</f>
        <v/>
      </c>
      <c r="J15" s="6">
        <f>IF(sel_og=1,0,D15-F15)</f>
        <v/>
      </c>
      <c r="K15" s="6">
        <f>IF(sel_og=1,E15-G15,0)</f>
        <v/>
      </c>
    </row>
    <row r="16">
      <c r="A16" s="6">
        <f>Profiles!E16+Profiles!F16</f>
        <v/>
      </c>
      <c r="B16" s="6">
        <f>Profiles!D16*sel_solar</f>
        <v/>
      </c>
      <c r="C16" s="6">
        <f>MIN(B16,A16)</f>
        <v/>
      </c>
      <c r="D16" s="6">
        <f>B16-C16</f>
        <v/>
      </c>
      <c r="E16" s="6">
        <f>A16-C16</f>
        <v/>
      </c>
      <c r="F16" s="6">
        <f>MIN(D16,in_batt_pw,IF(sel_batt=0,0,(sel_batt-H15)/in_rte))</f>
        <v/>
      </c>
      <c r="G16" s="6">
        <f>MIN(E16,in_batt_pw,H15)</f>
        <v/>
      </c>
      <c r="H16" s="6">
        <f>H15+F16*in_rte-G16</f>
        <v/>
      </c>
      <c r="I16" s="6">
        <f>IF(sel_og=1,0,E16-G16)</f>
        <v/>
      </c>
      <c r="J16" s="6">
        <f>IF(sel_og=1,0,D16-F16)</f>
        <v/>
      </c>
      <c r="K16" s="6">
        <f>IF(sel_og=1,E16-G16,0)</f>
        <v/>
      </c>
    </row>
    <row r="17">
      <c r="A17" s="6">
        <f>Profiles!E17+Profiles!F17</f>
        <v/>
      </c>
      <c r="B17" s="6">
        <f>Profiles!D17*sel_solar</f>
        <v/>
      </c>
      <c r="C17" s="6">
        <f>MIN(B17,A17)</f>
        <v/>
      </c>
      <c r="D17" s="6">
        <f>B17-C17</f>
        <v/>
      </c>
      <c r="E17" s="6">
        <f>A17-C17</f>
        <v/>
      </c>
      <c r="F17" s="6">
        <f>MIN(D17,in_batt_pw,IF(sel_batt=0,0,(sel_batt-H16)/in_rte))</f>
        <v/>
      </c>
      <c r="G17" s="6">
        <f>MIN(E17,in_batt_pw,H16)</f>
        <v/>
      </c>
      <c r="H17" s="6">
        <f>H16+F17*in_rte-G17</f>
        <v/>
      </c>
      <c r="I17" s="6">
        <f>IF(sel_og=1,0,E17-G17)</f>
        <v/>
      </c>
      <c r="J17" s="6">
        <f>IF(sel_og=1,0,D17-F17)</f>
        <v/>
      </c>
      <c r="K17" s="6">
        <f>IF(sel_og=1,E17-G17,0)</f>
        <v/>
      </c>
    </row>
    <row r="18">
      <c r="A18" s="6">
        <f>Profiles!E18+Profiles!F18</f>
        <v/>
      </c>
      <c r="B18" s="6">
        <f>Profiles!D18*sel_solar</f>
        <v/>
      </c>
      <c r="C18" s="6">
        <f>MIN(B18,A18)</f>
        <v/>
      </c>
      <c r="D18" s="6">
        <f>B18-C18</f>
        <v/>
      </c>
      <c r="E18" s="6">
        <f>A18-C18</f>
        <v/>
      </c>
      <c r="F18" s="6">
        <f>MIN(D18,in_batt_pw,IF(sel_batt=0,0,(sel_batt-H17)/in_rte))</f>
        <v/>
      </c>
      <c r="G18" s="6">
        <f>MIN(E18,in_batt_pw,H17)</f>
        <v/>
      </c>
      <c r="H18" s="6">
        <f>H17+F18*in_rte-G18</f>
        <v/>
      </c>
      <c r="I18" s="6">
        <f>IF(sel_og=1,0,E18-G18)</f>
        <v/>
      </c>
      <c r="J18" s="6">
        <f>IF(sel_og=1,0,D18-F18)</f>
        <v/>
      </c>
      <c r="K18" s="6">
        <f>IF(sel_og=1,E18-G18,0)</f>
        <v/>
      </c>
    </row>
    <row r="19">
      <c r="A19" s="6">
        <f>Profiles!E19+Profiles!F19</f>
        <v/>
      </c>
      <c r="B19" s="6">
        <f>Profiles!D19*sel_solar</f>
        <v/>
      </c>
      <c r="C19" s="6">
        <f>MIN(B19,A19)</f>
        <v/>
      </c>
      <c r="D19" s="6">
        <f>B19-C19</f>
        <v/>
      </c>
      <c r="E19" s="6">
        <f>A19-C19</f>
        <v/>
      </c>
      <c r="F19" s="6">
        <f>MIN(D19,in_batt_pw,IF(sel_batt=0,0,(sel_batt-H18)/in_rte))</f>
        <v/>
      </c>
      <c r="G19" s="6">
        <f>MIN(E19,in_batt_pw,H18)</f>
        <v/>
      </c>
      <c r="H19" s="6">
        <f>H18+F19*in_rte-G19</f>
        <v/>
      </c>
      <c r="I19" s="6">
        <f>IF(sel_og=1,0,E19-G19)</f>
        <v/>
      </c>
      <c r="J19" s="6">
        <f>IF(sel_og=1,0,D19-F19)</f>
        <v/>
      </c>
      <c r="K19" s="6">
        <f>IF(sel_og=1,E19-G19,0)</f>
        <v/>
      </c>
    </row>
    <row r="20">
      <c r="A20" s="6">
        <f>Profiles!E20+Profiles!F20</f>
        <v/>
      </c>
      <c r="B20" s="6">
        <f>Profiles!D20*sel_solar</f>
        <v/>
      </c>
      <c r="C20" s="6">
        <f>MIN(B20,A20)</f>
        <v/>
      </c>
      <c r="D20" s="6">
        <f>B20-C20</f>
        <v/>
      </c>
      <c r="E20" s="6">
        <f>A20-C20</f>
        <v/>
      </c>
      <c r="F20" s="6">
        <f>MIN(D20,in_batt_pw,IF(sel_batt=0,0,(sel_batt-H19)/in_rte))</f>
        <v/>
      </c>
      <c r="G20" s="6">
        <f>MIN(E20,in_batt_pw,H19)</f>
        <v/>
      </c>
      <c r="H20" s="6">
        <f>H19+F20*in_rte-G20</f>
        <v/>
      </c>
      <c r="I20" s="6">
        <f>IF(sel_og=1,0,E20-G20)</f>
        <v/>
      </c>
      <c r="J20" s="6">
        <f>IF(sel_og=1,0,D20-F20)</f>
        <v/>
      </c>
      <c r="K20" s="6">
        <f>IF(sel_og=1,E20-G20,0)</f>
        <v/>
      </c>
    </row>
    <row r="21">
      <c r="A21" s="6">
        <f>Profiles!E21+Profiles!F21</f>
        <v/>
      </c>
      <c r="B21" s="6">
        <f>Profiles!D21*sel_solar</f>
        <v/>
      </c>
      <c r="C21" s="6">
        <f>MIN(B21,A21)</f>
        <v/>
      </c>
      <c r="D21" s="6">
        <f>B21-C21</f>
        <v/>
      </c>
      <c r="E21" s="6">
        <f>A21-C21</f>
        <v/>
      </c>
      <c r="F21" s="6">
        <f>MIN(D21,in_batt_pw,IF(sel_batt=0,0,(sel_batt-H20)/in_rte))</f>
        <v/>
      </c>
      <c r="G21" s="6">
        <f>MIN(E21,in_batt_pw,H20)</f>
        <v/>
      </c>
      <c r="H21" s="6">
        <f>H20+F21*in_rte-G21</f>
        <v/>
      </c>
      <c r="I21" s="6">
        <f>IF(sel_og=1,0,E21-G21)</f>
        <v/>
      </c>
      <c r="J21" s="6">
        <f>IF(sel_og=1,0,D21-F21)</f>
        <v/>
      </c>
      <c r="K21" s="6">
        <f>IF(sel_og=1,E21-G21,0)</f>
        <v/>
      </c>
    </row>
    <row r="22">
      <c r="A22" s="6">
        <f>Profiles!E22+Profiles!F22</f>
        <v/>
      </c>
      <c r="B22" s="6">
        <f>Profiles!D22*sel_solar</f>
        <v/>
      </c>
      <c r="C22" s="6">
        <f>MIN(B22,A22)</f>
        <v/>
      </c>
      <c r="D22" s="6">
        <f>B22-C22</f>
        <v/>
      </c>
      <c r="E22" s="6">
        <f>A22-C22</f>
        <v/>
      </c>
      <c r="F22" s="6">
        <f>MIN(D22,in_batt_pw,IF(sel_batt=0,0,(sel_batt-H21)/in_rte))</f>
        <v/>
      </c>
      <c r="G22" s="6">
        <f>MIN(E22,in_batt_pw,H21)</f>
        <v/>
      </c>
      <c r="H22" s="6">
        <f>H21+F22*in_rte-G22</f>
        <v/>
      </c>
      <c r="I22" s="6">
        <f>IF(sel_og=1,0,E22-G22)</f>
        <v/>
      </c>
      <c r="J22" s="6">
        <f>IF(sel_og=1,0,D22-F22)</f>
        <v/>
      </c>
      <c r="K22" s="6">
        <f>IF(sel_og=1,E22-G22,0)</f>
        <v/>
      </c>
    </row>
    <row r="23">
      <c r="A23" s="6">
        <f>Profiles!E23+Profiles!F23</f>
        <v/>
      </c>
      <c r="B23" s="6">
        <f>Profiles!D23*sel_solar</f>
        <v/>
      </c>
      <c r="C23" s="6">
        <f>MIN(B23,A23)</f>
        <v/>
      </c>
      <c r="D23" s="6">
        <f>B23-C23</f>
        <v/>
      </c>
      <c r="E23" s="6">
        <f>A23-C23</f>
        <v/>
      </c>
      <c r="F23" s="6">
        <f>MIN(D23,in_batt_pw,IF(sel_batt=0,0,(sel_batt-H22)/in_rte))</f>
        <v/>
      </c>
      <c r="G23" s="6">
        <f>MIN(E23,in_batt_pw,H22)</f>
        <v/>
      </c>
      <c r="H23" s="6">
        <f>H22+F23*in_rte-G23</f>
        <v/>
      </c>
      <c r="I23" s="6">
        <f>IF(sel_og=1,0,E23-G23)</f>
        <v/>
      </c>
      <c r="J23" s="6">
        <f>IF(sel_og=1,0,D23-F23)</f>
        <v/>
      </c>
      <c r="K23" s="6">
        <f>IF(sel_og=1,E23-G23,0)</f>
        <v/>
      </c>
    </row>
    <row r="24">
      <c r="A24" s="6">
        <f>Profiles!E24+Profiles!F24</f>
        <v/>
      </c>
      <c r="B24" s="6">
        <f>Profiles!D24*sel_solar</f>
        <v/>
      </c>
      <c r="C24" s="6">
        <f>MIN(B24,A24)</f>
        <v/>
      </c>
      <c r="D24" s="6">
        <f>B24-C24</f>
        <v/>
      </c>
      <c r="E24" s="6">
        <f>A24-C24</f>
        <v/>
      </c>
      <c r="F24" s="6">
        <f>MIN(D24,in_batt_pw,IF(sel_batt=0,0,(sel_batt-H23)/in_rte))</f>
        <v/>
      </c>
      <c r="G24" s="6">
        <f>MIN(E24,in_batt_pw,H23)</f>
        <v/>
      </c>
      <c r="H24" s="6">
        <f>H23+F24*in_rte-G24</f>
        <v/>
      </c>
      <c r="I24" s="6">
        <f>IF(sel_og=1,0,E24-G24)</f>
        <v/>
      </c>
      <c r="J24" s="6">
        <f>IF(sel_og=1,0,D24-F24)</f>
        <v/>
      </c>
      <c r="K24" s="6">
        <f>IF(sel_og=1,E24-G24,0)</f>
        <v/>
      </c>
    </row>
    <row r="25">
      <c r="A25" s="6">
        <f>Profiles!E25+Profiles!F25</f>
        <v/>
      </c>
      <c r="B25" s="6">
        <f>Profiles!D25*sel_solar</f>
        <v/>
      </c>
      <c r="C25" s="6">
        <f>MIN(B25,A25)</f>
        <v/>
      </c>
      <c r="D25" s="6">
        <f>B25-C25</f>
        <v/>
      </c>
      <c r="E25" s="6">
        <f>A25-C25</f>
        <v/>
      </c>
      <c r="F25" s="6">
        <f>MIN(D25,in_batt_pw,IF(sel_batt=0,0,(sel_batt-H24)/in_rte))</f>
        <v/>
      </c>
      <c r="G25" s="6">
        <f>MIN(E25,in_batt_pw,H24)</f>
        <v/>
      </c>
      <c r="H25" s="6">
        <f>H24+F25*in_rte-G25</f>
        <v/>
      </c>
      <c r="I25" s="6">
        <f>IF(sel_og=1,0,E25-G25)</f>
        <v/>
      </c>
      <c r="J25" s="6">
        <f>IF(sel_og=1,0,D25-F25)</f>
        <v/>
      </c>
      <c r="K25" s="6">
        <f>IF(sel_og=1,E25-G25,0)</f>
        <v/>
      </c>
    </row>
    <row r="26">
      <c r="A26" s="6">
        <f>Profiles!E26+Profiles!F26</f>
        <v/>
      </c>
      <c r="B26" s="6">
        <f>Profiles!D26*sel_solar</f>
        <v/>
      </c>
      <c r="C26" s="6">
        <f>MIN(B26,A26)</f>
        <v/>
      </c>
      <c r="D26" s="6">
        <f>B26-C26</f>
        <v/>
      </c>
      <c r="E26" s="6">
        <f>A26-C26</f>
        <v/>
      </c>
      <c r="F26" s="6">
        <f>MIN(D26,in_batt_pw,IF(sel_batt=0,0,(sel_batt-H25)/in_rte))</f>
        <v/>
      </c>
      <c r="G26" s="6">
        <f>MIN(E26,in_batt_pw,H25)</f>
        <v/>
      </c>
      <c r="H26" s="6">
        <f>H25+F26*in_rte-G26</f>
        <v/>
      </c>
      <c r="I26" s="6">
        <f>IF(sel_og=1,0,E26-G26)</f>
        <v/>
      </c>
      <c r="J26" s="6">
        <f>IF(sel_og=1,0,D26-F26)</f>
        <v/>
      </c>
      <c r="K26" s="6">
        <f>IF(sel_og=1,E26-G26,0)</f>
        <v/>
      </c>
    </row>
    <row r="27">
      <c r="A27" s="6">
        <f>Profiles!E27+Profiles!F27</f>
        <v/>
      </c>
      <c r="B27" s="6">
        <f>Profiles!D27*sel_solar</f>
        <v/>
      </c>
      <c r="C27" s="6">
        <f>MIN(B27,A27)</f>
        <v/>
      </c>
      <c r="D27" s="6">
        <f>B27-C27</f>
        <v/>
      </c>
      <c r="E27" s="6">
        <f>A27-C27</f>
        <v/>
      </c>
      <c r="F27" s="6">
        <f>MIN(D27,in_batt_pw,IF(sel_batt=0,0,(sel_batt-H26)/in_rte))</f>
        <v/>
      </c>
      <c r="G27" s="6">
        <f>MIN(E27,in_batt_pw,H26)</f>
        <v/>
      </c>
      <c r="H27" s="6">
        <f>H26+F27*in_rte-G27</f>
        <v/>
      </c>
      <c r="I27" s="6">
        <f>IF(sel_og=1,0,E27-G27)</f>
        <v/>
      </c>
      <c r="J27" s="6">
        <f>IF(sel_og=1,0,D27-F27)</f>
        <v/>
      </c>
      <c r="K27" s="6">
        <f>IF(sel_og=1,E27-G27,0)</f>
        <v/>
      </c>
    </row>
    <row r="28">
      <c r="A28" s="6">
        <f>Profiles!E28+Profiles!F28</f>
        <v/>
      </c>
      <c r="B28" s="6">
        <f>Profiles!D28*sel_solar</f>
        <v/>
      </c>
      <c r="C28" s="6">
        <f>MIN(B28,A28)</f>
        <v/>
      </c>
      <c r="D28" s="6">
        <f>B28-C28</f>
        <v/>
      </c>
      <c r="E28" s="6">
        <f>A28-C28</f>
        <v/>
      </c>
      <c r="F28" s="6">
        <f>MIN(D28,in_batt_pw,IF(sel_batt=0,0,(sel_batt-H27)/in_rte))</f>
        <v/>
      </c>
      <c r="G28" s="6">
        <f>MIN(E28,in_batt_pw,H27)</f>
        <v/>
      </c>
      <c r="H28" s="6">
        <f>H27+F28*in_rte-G28</f>
        <v/>
      </c>
      <c r="I28" s="6">
        <f>IF(sel_og=1,0,E28-G28)</f>
        <v/>
      </c>
      <c r="J28" s="6">
        <f>IF(sel_og=1,0,D28-F28)</f>
        <v/>
      </c>
      <c r="K28" s="6">
        <f>IF(sel_og=1,E28-G28,0)</f>
        <v/>
      </c>
    </row>
    <row r="29">
      <c r="A29" s="6">
        <f>Profiles!E29+Profiles!F29</f>
        <v/>
      </c>
      <c r="B29" s="6">
        <f>Profiles!D29*sel_solar</f>
        <v/>
      </c>
      <c r="C29" s="6">
        <f>MIN(B29,A29)</f>
        <v/>
      </c>
      <c r="D29" s="6">
        <f>B29-C29</f>
        <v/>
      </c>
      <c r="E29" s="6">
        <f>A29-C29</f>
        <v/>
      </c>
      <c r="F29" s="6">
        <f>MIN(D29,in_batt_pw,IF(sel_batt=0,0,(sel_batt-H28)/in_rte))</f>
        <v/>
      </c>
      <c r="G29" s="6">
        <f>MIN(E29,in_batt_pw,H28)</f>
        <v/>
      </c>
      <c r="H29" s="6">
        <f>H28+F29*in_rte-G29</f>
        <v/>
      </c>
      <c r="I29" s="6">
        <f>IF(sel_og=1,0,E29-G29)</f>
        <v/>
      </c>
      <c r="J29" s="6">
        <f>IF(sel_og=1,0,D29-F29)</f>
        <v/>
      </c>
      <c r="K29" s="6">
        <f>IF(sel_og=1,E29-G29,0)</f>
        <v/>
      </c>
    </row>
    <row r="30">
      <c r="A30" s="6">
        <f>Profiles!E30+Profiles!F30</f>
        <v/>
      </c>
      <c r="B30" s="6">
        <f>Profiles!D30*sel_solar</f>
        <v/>
      </c>
      <c r="C30" s="6">
        <f>MIN(B30,A30)</f>
        <v/>
      </c>
      <c r="D30" s="6">
        <f>B30-C30</f>
        <v/>
      </c>
      <c r="E30" s="6">
        <f>A30-C30</f>
        <v/>
      </c>
      <c r="F30" s="6">
        <f>MIN(D30,in_batt_pw,IF(sel_batt=0,0,(sel_batt-H29)/in_rte))</f>
        <v/>
      </c>
      <c r="G30" s="6">
        <f>MIN(E30,in_batt_pw,H29)</f>
        <v/>
      </c>
      <c r="H30" s="6">
        <f>H29+F30*in_rte-G30</f>
        <v/>
      </c>
      <c r="I30" s="6">
        <f>IF(sel_og=1,0,E30-G30)</f>
        <v/>
      </c>
      <c r="J30" s="6">
        <f>IF(sel_og=1,0,D30-F30)</f>
        <v/>
      </c>
      <c r="K30" s="6">
        <f>IF(sel_og=1,E30-G30,0)</f>
        <v/>
      </c>
    </row>
    <row r="31">
      <c r="A31" s="6">
        <f>Profiles!E31+Profiles!F31</f>
        <v/>
      </c>
      <c r="B31" s="6">
        <f>Profiles!D31*sel_solar</f>
        <v/>
      </c>
      <c r="C31" s="6">
        <f>MIN(B31,A31)</f>
        <v/>
      </c>
      <c r="D31" s="6">
        <f>B31-C31</f>
        <v/>
      </c>
      <c r="E31" s="6">
        <f>A31-C31</f>
        <v/>
      </c>
      <c r="F31" s="6">
        <f>MIN(D31,in_batt_pw,IF(sel_batt=0,0,(sel_batt-H30)/in_rte))</f>
        <v/>
      </c>
      <c r="G31" s="6">
        <f>MIN(E31,in_batt_pw,H30)</f>
        <v/>
      </c>
      <c r="H31" s="6">
        <f>H30+F31*in_rte-G31</f>
        <v/>
      </c>
      <c r="I31" s="6">
        <f>IF(sel_og=1,0,E31-G31)</f>
        <v/>
      </c>
      <c r="J31" s="6">
        <f>IF(sel_og=1,0,D31-F31)</f>
        <v/>
      </c>
      <c r="K31" s="6">
        <f>IF(sel_og=1,E31-G31,0)</f>
        <v/>
      </c>
    </row>
    <row r="32">
      <c r="A32" s="6">
        <f>Profiles!E32+Profiles!F32</f>
        <v/>
      </c>
      <c r="B32" s="6">
        <f>Profiles!D32*sel_solar</f>
        <v/>
      </c>
      <c r="C32" s="6">
        <f>MIN(B32,A32)</f>
        <v/>
      </c>
      <c r="D32" s="6">
        <f>B32-C32</f>
        <v/>
      </c>
      <c r="E32" s="6">
        <f>A32-C32</f>
        <v/>
      </c>
      <c r="F32" s="6">
        <f>MIN(D32,in_batt_pw,IF(sel_batt=0,0,(sel_batt-H31)/in_rte))</f>
        <v/>
      </c>
      <c r="G32" s="6">
        <f>MIN(E32,in_batt_pw,H31)</f>
        <v/>
      </c>
      <c r="H32" s="6">
        <f>H31+F32*in_rte-G32</f>
        <v/>
      </c>
      <c r="I32" s="6">
        <f>IF(sel_og=1,0,E32-G32)</f>
        <v/>
      </c>
      <c r="J32" s="6">
        <f>IF(sel_og=1,0,D32-F32)</f>
        <v/>
      </c>
      <c r="K32" s="6">
        <f>IF(sel_og=1,E32-G32,0)</f>
        <v/>
      </c>
    </row>
    <row r="33">
      <c r="A33" s="6">
        <f>Profiles!E33+Profiles!F33</f>
        <v/>
      </c>
      <c r="B33" s="6">
        <f>Profiles!D33*sel_solar</f>
        <v/>
      </c>
      <c r="C33" s="6">
        <f>MIN(B33,A33)</f>
        <v/>
      </c>
      <c r="D33" s="6">
        <f>B33-C33</f>
        <v/>
      </c>
      <c r="E33" s="6">
        <f>A33-C33</f>
        <v/>
      </c>
      <c r="F33" s="6">
        <f>MIN(D33,in_batt_pw,IF(sel_batt=0,0,(sel_batt-H32)/in_rte))</f>
        <v/>
      </c>
      <c r="G33" s="6">
        <f>MIN(E33,in_batt_pw,H32)</f>
        <v/>
      </c>
      <c r="H33" s="6">
        <f>H32+F33*in_rte-G33</f>
        <v/>
      </c>
      <c r="I33" s="6">
        <f>IF(sel_og=1,0,E33-G33)</f>
        <v/>
      </c>
      <c r="J33" s="6">
        <f>IF(sel_og=1,0,D33-F33)</f>
        <v/>
      </c>
      <c r="K33" s="6">
        <f>IF(sel_og=1,E33-G33,0)</f>
        <v/>
      </c>
    </row>
    <row r="34">
      <c r="A34" s="6">
        <f>Profiles!E34+Profiles!F34</f>
        <v/>
      </c>
      <c r="B34" s="6">
        <f>Profiles!D34*sel_solar</f>
        <v/>
      </c>
      <c r="C34" s="6">
        <f>MIN(B34,A34)</f>
        <v/>
      </c>
      <c r="D34" s="6">
        <f>B34-C34</f>
        <v/>
      </c>
      <c r="E34" s="6">
        <f>A34-C34</f>
        <v/>
      </c>
      <c r="F34" s="6">
        <f>MIN(D34,in_batt_pw,IF(sel_batt=0,0,(sel_batt-H33)/in_rte))</f>
        <v/>
      </c>
      <c r="G34" s="6">
        <f>MIN(E34,in_batt_pw,H33)</f>
        <v/>
      </c>
      <c r="H34" s="6">
        <f>H33+F34*in_rte-G34</f>
        <v/>
      </c>
      <c r="I34" s="6">
        <f>IF(sel_og=1,0,E34-G34)</f>
        <v/>
      </c>
      <c r="J34" s="6">
        <f>IF(sel_og=1,0,D34-F34)</f>
        <v/>
      </c>
      <c r="K34" s="6">
        <f>IF(sel_og=1,E34-G34,0)</f>
        <v/>
      </c>
    </row>
    <row r="35">
      <c r="A35" s="6">
        <f>Profiles!E35+Profiles!F35</f>
        <v/>
      </c>
      <c r="B35" s="6">
        <f>Profiles!D35*sel_solar</f>
        <v/>
      </c>
      <c r="C35" s="6">
        <f>MIN(B35,A35)</f>
        <v/>
      </c>
      <c r="D35" s="6">
        <f>B35-C35</f>
        <v/>
      </c>
      <c r="E35" s="6">
        <f>A35-C35</f>
        <v/>
      </c>
      <c r="F35" s="6">
        <f>MIN(D35,in_batt_pw,IF(sel_batt=0,0,(sel_batt-H34)/in_rte))</f>
        <v/>
      </c>
      <c r="G35" s="6">
        <f>MIN(E35,in_batt_pw,H34)</f>
        <v/>
      </c>
      <c r="H35" s="6">
        <f>H34+F35*in_rte-G35</f>
        <v/>
      </c>
      <c r="I35" s="6">
        <f>IF(sel_og=1,0,E35-G35)</f>
        <v/>
      </c>
      <c r="J35" s="6">
        <f>IF(sel_og=1,0,D35-F35)</f>
        <v/>
      </c>
      <c r="K35" s="6">
        <f>IF(sel_og=1,E35-G35,0)</f>
        <v/>
      </c>
    </row>
    <row r="36">
      <c r="A36" s="6">
        <f>Profiles!E36+Profiles!F36</f>
        <v/>
      </c>
      <c r="B36" s="6">
        <f>Profiles!D36*sel_solar</f>
        <v/>
      </c>
      <c r="C36" s="6">
        <f>MIN(B36,A36)</f>
        <v/>
      </c>
      <c r="D36" s="6">
        <f>B36-C36</f>
        <v/>
      </c>
      <c r="E36" s="6">
        <f>A36-C36</f>
        <v/>
      </c>
      <c r="F36" s="6">
        <f>MIN(D36,in_batt_pw,IF(sel_batt=0,0,(sel_batt-H35)/in_rte))</f>
        <v/>
      </c>
      <c r="G36" s="6">
        <f>MIN(E36,in_batt_pw,H35)</f>
        <v/>
      </c>
      <c r="H36" s="6">
        <f>H35+F36*in_rte-G36</f>
        <v/>
      </c>
      <c r="I36" s="6">
        <f>IF(sel_og=1,0,E36-G36)</f>
        <v/>
      </c>
      <c r="J36" s="6">
        <f>IF(sel_og=1,0,D36-F36)</f>
        <v/>
      </c>
      <c r="K36" s="6">
        <f>IF(sel_og=1,E36-G36,0)</f>
        <v/>
      </c>
    </row>
    <row r="37">
      <c r="A37" s="6">
        <f>Profiles!E37+Profiles!F37</f>
        <v/>
      </c>
      <c r="B37" s="6">
        <f>Profiles!D37*sel_solar</f>
        <v/>
      </c>
      <c r="C37" s="6">
        <f>MIN(B37,A37)</f>
        <v/>
      </c>
      <c r="D37" s="6">
        <f>B37-C37</f>
        <v/>
      </c>
      <c r="E37" s="6">
        <f>A37-C37</f>
        <v/>
      </c>
      <c r="F37" s="6">
        <f>MIN(D37,in_batt_pw,IF(sel_batt=0,0,(sel_batt-H36)/in_rte))</f>
        <v/>
      </c>
      <c r="G37" s="6">
        <f>MIN(E37,in_batt_pw,H36)</f>
        <v/>
      </c>
      <c r="H37" s="6">
        <f>H36+F37*in_rte-G37</f>
        <v/>
      </c>
      <c r="I37" s="6">
        <f>IF(sel_og=1,0,E37-G37)</f>
        <v/>
      </c>
      <c r="J37" s="6">
        <f>IF(sel_og=1,0,D37-F37)</f>
        <v/>
      </c>
      <c r="K37" s="6">
        <f>IF(sel_og=1,E37-G37,0)</f>
        <v/>
      </c>
    </row>
    <row r="38">
      <c r="A38" s="6">
        <f>Profiles!E38+Profiles!F38</f>
        <v/>
      </c>
      <c r="B38" s="6">
        <f>Profiles!D38*sel_solar</f>
        <v/>
      </c>
      <c r="C38" s="6">
        <f>MIN(B38,A38)</f>
        <v/>
      </c>
      <c r="D38" s="6">
        <f>B38-C38</f>
        <v/>
      </c>
      <c r="E38" s="6">
        <f>A38-C38</f>
        <v/>
      </c>
      <c r="F38" s="6">
        <f>MIN(D38,in_batt_pw,IF(sel_batt=0,0,(sel_batt-H37)/in_rte))</f>
        <v/>
      </c>
      <c r="G38" s="6">
        <f>MIN(E38,in_batt_pw,H37)</f>
        <v/>
      </c>
      <c r="H38" s="6">
        <f>H37+F38*in_rte-G38</f>
        <v/>
      </c>
      <c r="I38" s="6">
        <f>IF(sel_og=1,0,E38-G38)</f>
        <v/>
      </c>
      <c r="J38" s="6">
        <f>IF(sel_og=1,0,D38-F38)</f>
        <v/>
      </c>
      <c r="K38" s="6">
        <f>IF(sel_og=1,E38-G38,0)</f>
        <v/>
      </c>
    </row>
    <row r="39">
      <c r="A39" s="6">
        <f>Profiles!E39+Profiles!F39</f>
        <v/>
      </c>
      <c r="B39" s="6">
        <f>Profiles!D39*sel_solar</f>
        <v/>
      </c>
      <c r="C39" s="6">
        <f>MIN(B39,A39)</f>
        <v/>
      </c>
      <c r="D39" s="6">
        <f>B39-C39</f>
        <v/>
      </c>
      <c r="E39" s="6">
        <f>A39-C39</f>
        <v/>
      </c>
      <c r="F39" s="6">
        <f>MIN(D39,in_batt_pw,IF(sel_batt=0,0,(sel_batt-H38)/in_rte))</f>
        <v/>
      </c>
      <c r="G39" s="6">
        <f>MIN(E39,in_batt_pw,H38)</f>
        <v/>
      </c>
      <c r="H39" s="6">
        <f>H38+F39*in_rte-G39</f>
        <v/>
      </c>
      <c r="I39" s="6">
        <f>IF(sel_og=1,0,E39-G39)</f>
        <v/>
      </c>
      <c r="J39" s="6">
        <f>IF(sel_og=1,0,D39-F39)</f>
        <v/>
      </c>
      <c r="K39" s="6">
        <f>IF(sel_og=1,E39-G39,0)</f>
        <v/>
      </c>
    </row>
    <row r="40">
      <c r="A40" s="6">
        <f>Profiles!E40+Profiles!F40</f>
        <v/>
      </c>
      <c r="B40" s="6">
        <f>Profiles!D40*sel_solar</f>
        <v/>
      </c>
      <c r="C40" s="6">
        <f>MIN(B40,A40)</f>
        <v/>
      </c>
      <c r="D40" s="6">
        <f>B40-C40</f>
        <v/>
      </c>
      <c r="E40" s="6">
        <f>A40-C40</f>
        <v/>
      </c>
      <c r="F40" s="6">
        <f>MIN(D40,in_batt_pw,IF(sel_batt=0,0,(sel_batt-H39)/in_rte))</f>
        <v/>
      </c>
      <c r="G40" s="6">
        <f>MIN(E40,in_batt_pw,H39)</f>
        <v/>
      </c>
      <c r="H40" s="6">
        <f>H39+F40*in_rte-G40</f>
        <v/>
      </c>
      <c r="I40" s="6">
        <f>IF(sel_og=1,0,E40-G40)</f>
        <v/>
      </c>
      <c r="J40" s="6">
        <f>IF(sel_og=1,0,D40-F40)</f>
        <v/>
      </c>
      <c r="K40" s="6">
        <f>IF(sel_og=1,E40-G40,0)</f>
        <v/>
      </c>
    </row>
    <row r="41">
      <c r="A41" s="6">
        <f>Profiles!E41+Profiles!F41</f>
        <v/>
      </c>
      <c r="B41" s="6">
        <f>Profiles!D41*sel_solar</f>
        <v/>
      </c>
      <c r="C41" s="6">
        <f>MIN(B41,A41)</f>
        <v/>
      </c>
      <c r="D41" s="6">
        <f>B41-C41</f>
        <v/>
      </c>
      <c r="E41" s="6">
        <f>A41-C41</f>
        <v/>
      </c>
      <c r="F41" s="6">
        <f>MIN(D41,in_batt_pw,IF(sel_batt=0,0,(sel_batt-H40)/in_rte))</f>
        <v/>
      </c>
      <c r="G41" s="6">
        <f>MIN(E41,in_batt_pw,H40)</f>
        <v/>
      </c>
      <c r="H41" s="6">
        <f>H40+F41*in_rte-G41</f>
        <v/>
      </c>
      <c r="I41" s="6">
        <f>IF(sel_og=1,0,E41-G41)</f>
        <v/>
      </c>
      <c r="J41" s="6">
        <f>IF(sel_og=1,0,D41-F41)</f>
        <v/>
      </c>
      <c r="K41" s="6">
        <f>IF(sel_og=1,E41-G41,0)</f>
        <v/>
      </c>
    </row>
    <row r="42">
      <c r="A42" s="6">
        <f>Profiles!E42+Profiles!F42</f>
        <v/>
      </c>
      <c r="B42" s="6">
        <f>Profiles!D42*sel_solar</f>
        <v/>
      </c>
      <c r="C42" s="6">
        <f>MIN(B42,A42)</f>
        <v/>
      </c>
      <c r="D42" s="6">
        <f>B42-C42</f>
        <v/>
      </c>
      <c r="E42" s="6">
        <f>A42-C42</f>
        <v/>
      </c>
      <c r="F42" s="6">
        <f>MIN(D42,in_batt_pw,IF(sel_batt=0,0,(sel_batt-H41)/in_rte))</f>
        <v/>
      </c>
      <c r="G42" s="6">
        <f>MIN(E42,in_batt_pw,H41)</f>
        <v/>
      </c>
      <c r="H42" s="6">
        <f>H41+F42*in_rte-G42</f>
        <v/>
      </c>
      <c r="I42" s="6">
        <f>IF(sel_og=1,0,E42-G42)</f>
        <v/>
      </c>
      <c r="J42" s="6">
        <f>IF(sel_og=1,0,D42-F42)</f>
        <v/>
      </c>
      <c r="K42" s="6">
        <f>IF(sel_og=1,E42-G42,0)</f>
        <v/>
      </c>
    </row>
    <row r="43">
      <c r="A43" s="6">
        <f>Profiles!E43+Profiles!F43</f>
        <v/>
      </c>
      <c r="B43" s="6">
        <f>Profiles!D43*sel_solar</f>
        <v/>
      </c>
      <c r="C43" s="6">
        <f>MIN(B43,A43)</f>
        <v/>
      </c>
      <c r="D43" s="6">
        <f>B43-C43</f>
        <v/>
      </c>
      <c r="E43" s="6">
        <f>A43-C43</f>
        <v/>
      </c>
      <c r="F43" s="6">
        <f>MIN(D43,in_batt_pw,IF(sel_batt=0,0,(sel_batt-H42)/in_rte))</f>
        <v/>
      </c>
      <c r="G43" s="6">
        <f>MIN(E43,in_batt_pw,H42)</f>
        <v/>
      </c>
      <c r="H43" s="6">
        <f>H42+F43*in_rte-G43</f>
        <v/>
      </c>
      <c r="I43" s="6">
        <f>IF(sel_og=1,0,E43-G43)</f>
        <v/>
      </c>
      <c r="J43" s="6">
        <f>IF(sel_og=1,0,D43-F43)</f>
        <v/>
      </c>
      <c r="K43" s="6">
        <f>IF(sel_og=1,E43-G43,0)</f>
        <v/>
      </c>
    </row>
    <row r="44">
      <c r="A44" s="6">
        <f>Profiles!E44+Profiles!F44</f>
        <v/>
      </c>
      <c r="B44" s="6">
        <f>Profiles!D44*sel_solar</f>
        <v/>
      </c>
      <c r="C44" s="6">
        <f>MIN(B44,A44)</f>
        <v/>
      </c>
      <c r="D44" s="6">
        <f>B44-C44</f>
        <v/>
      </c>
      <c r="E44" s="6">
        <f>A44-C44</f>
        <v/>
      </c>
      <c r="F44" s="6">
        <f>MIN(D44,in_batt_pw,IF(sel_batt=0,0,(sel_batt-H43)/in_rte))</f>
        <v/>
      </c>
      <c r="G44" s="6">
        <f>MIN(E44,in_batt_pw,H43)</f>
        <v/>
      </c>
      <c r="H44" s="6">
        <f>H43+F44*in_rte-G44</f>
        <v/>
      </c>
      <c r="I44" s="6">
        <f>IF(sel_og=1,0,E44-G44)</f>
        <v/>
      </c>
      <c r="J44" s="6">
        <f>IF(sel_og=1,0,D44-F44)</f>
        <v/>
      </c>
      <c r="K44" s="6">
        <f>IF(sel_og=1,E44-G44,0)</f>
        <v/>
      </c>
    </row>
    <row r="45">
      <c r="A45" s="6">
        <f>Profiles!E45+Profiles!F45</f>
        <v/>
      </c>
      <c r="B45" s="6">
        <f>Profiles!D45*sel_solar</f>
        <v/>
      </c>
      <c r="C45" s="6">
        <f>MIN(B45,A45)</f>
        <v/>
      </c>
      <c r="D45" s="6">
        <f>B45-C45</f>
        <v/>
      </c>
      <c r="E45" s="6">
        <f>A45-C45</f>
        <v/>
      </c>
      <c r="F45" s="6">
        <f>MIN(D45,in_batt_pw,IF(sel_batt=0,0,(sel_batt-H44)/in_rte))</f>
        <v/>
      </c>
      <c r="G45" s="6">
        <f>MIN(E45,in_batt_pw,H44)</f>
        <v/>
      </c>
      <c r="H45" s="6">
        <f>H44+F45*in_rte-G45</f>
        <v/>
      </c>
      <c r="I45" s="6">
        <f>IF(sel_og=1,0,E45-G45)</f>
        <v/>
      </c>
      <c r="J45" s="6">
        <f>IF(sel_og=1,0,D45-F45)</f>
        <v/>
      </c>
      <c r="K45" s="6">
        <f>IF(sel_og=1,E45-G45,0)</f>
        <v/>
      </c>
    </row>
    <row r="46">
      <c r="A46" s="6">
        <f>Profiles!E46+Profiles!F46</f>
        <v/>
      </c>
      <c r="B46" s="6">
        <f>Profiles!D46*sel_solar</f>
        <v/>
      </c>
      <c r="C46" s="6">
        <f>MIN(B46,A46)</f>
        <v/>
      </c>
      <c r="D46" s="6">
        <f>B46-C46</f>
        <v/>
      </c>
      <c r="E46" s="6">
        <f>A46-C46</f>
        <v/>
      </c>
      <c r="F46" s="6">
        <f>MIN(D46,in_batt_pw,IF(sel_batt=0,0,(sel_batt-H45)/in_rte))</f>
        <v/>
      </c>
      <c r="G46" s="6">
        <f>MIN(E46,in_batt_pw,H45)</f>
        <v/>
      </c>
      <c r="H46" s="6">
        <f>H45+F46*in_rte-G46</f>
        <v/>
      </c>
      <c r="I46" s="6">
        <f>IF(sel_og=1,0,E46-G46)</f>
        <v/>
      </c>
      <c r="J46" s="6">
        <f>IF(sel_og=1,0,D46-F46)</f>
        <v/>
      </c>
      <c r="K46" s="6">
        <f>IF(sel_og=1,E46-G46,0)</f>
        <v/>
      </c>
    </row>
    <row r="47">
      <c r="A47" s="6">
        <f>Profiles!E47+Profiles!F47</f>
        <v/>
      </c>
      <c r="B47" s="6">
        <f>Profiles!D47*sel_solar</f>
        <v/>
      </c>
      <c r="C47" s="6">
        <f>MIN(B47,A47)</f>
        <v/>
      </c>
      <c r="D47" s="6">
        <f>B47-C47</f>
        <v/>
      </c>
      <c r="E47" s="6">
        <f>A47-C47</f>
        <v/>
      </c>
      <c r="F47" s="6">
        <f>MIN(D47,in_batt_pw,IF(sel_batt=0,0,(sel_batt-H46)/in_rte))</f>
        <v/>
      </c>
      <c r="G47" s="6">
        <f>MIN(E47,in_batt_pw,H46)</f>
        <v/>
      </c>
      <c r="H47" s="6">
        <f>H46+F47*in_rte-G47</f>
        <v/>
      </c>
      <c r="I47" s="6">
        <f>IF(sel_og=1,0,E47-G47)</f>
        <v/>
      </c>
      <c r="J47" s="6">
        <f>IF(sel_og=1,0,D47-F47)</f>
        <v/>
      </c>
      <c r="K47" s="6">
        <f>IF(sel_og=1,E47-G47,0)</f>
        <v/>
      </c>
    </row>
    <row r="48">
      <c r="A48" s="6">
        <f>Profiles!E48+Profiles!F48</f>
        <v/>
      </c>
      <c r="B48" s="6">
        <f>Profiles!D48*sel_solar</f>
        <v/>
      </c>
      <c r="C48" s="6">
        <f>MIN(B48,A48)</f>
        <v/>
      </c>
      <c r="D48" s="6">
        <f>B48-C48</f>
        <v/>
      </c>
      <c r="E48" s="6">
        <f>A48-C48</f>
        <v/>
      </c>
      <c r="F48" s="6">
        <f>MIN(D48,in_batt_pw,IF(sel_batt=0,0,(sel_batt-H47)/in_rte))</f>
        <v/>
      </c>
      <c r="G48" s="6">
        <f>MIN(E48,in_batt_pw,H47)</f>
        <v/>
      </c>
      <c r="H48" s="6">
        <f>H47+F48*in_rte-G48</f>
        <v/>
      </c>
      <c r="I48" s="6">
        <f>IF(sel_og=1,0,E48-G48)</f>
        <v/>
      </c>
      <c r="J48" s="6">
        <f>IF(sel_og=1,0,D48-F48)</f>
        <v/>
      </c>
      <c r="K48" s="6">
        <f>IF(sel_og=1,E48-G48,0)</f>
        <v/>
      </c>
    </row>
    <row r="49">
      <c r="A49" s="6">
        <f>Profiles!E49+Profiles!F49</f>
        <v/>
      </c>
      <c r="B49" s="6">
        <f>Profiles!D49*sel_solar</f>
        <v/>
      </c>
      <c r="C49" s="6">
        <f>MIN(B49,A49)</f>
        <v/>
      </c>
      <c r="D49" s="6">
        <f>B49-C49</f>
        <v/>
      </c>
      <c r="E49" s="6">
        <f>A49-C49</f>
        <v/>
      </c>
      <c r="F49" s="6">
        <f>MIN(D49,in_batt_pw,IF(sel_batt=0,0,(sel_batt-H48)/in_rte))</f>
        <v/>
      </c>
      <c r="G49" s="6">
        <f>MIN(E49,in_batt_pw,H48)</f>
        <v/>
      </c>
      <c r="H49" s="6">
        <f>H48+F49*in_rte-G49</f>
        <v/>
      </c>
      <c r="I49" s="6">
        <f>IF(sel_og=1,0,E49-G49)</f>
        <v/>
      </c>
      <c r="J49" s="6">
        <f>IF(sel_og=1,0,D49-F49)</f>
        <v/>
      </c>
      <c r="K49" s="6">
        <f>IF(sel_og=1,E49-G49,0)</f>
        <v/>
      </c>
    </row>
    <row r="50">
      <c r="A50" s="6">
        <f>Profiles!E50+Profiles!F50</f>
        <v/>
      </c>
      <c r="B50" s="6">
        <f>Profiles!D50*sel_solar</f>
        <v/>
      </c>
      <c r="C50" s="6">
        <f>MIN(B50,A50)</f>
        <v/>
      </c>
      <c r="D50" s="6">
        <f>B50-C50</f>
        <v/>
      </c>
      <c r="E50" s="6">
        <f>A50-C50</f>
        <v/>
      </c>
      <c r="F50" s="6">
        <f>MIN(D50,in_batt_pw,IF(sel_batt=0,0,(sel_batt-H49)/in_rte))</f>
        <v/>
      </c>
      <c r="G50" s="6">
        <f>MIN(E50,in_batt_pw,H49)</f>
        <v/>
      </c>
      <c r="H50" s="6">
        <f>H49+F50*in_rte-G50</f>
        <v/>
      </c>
      <c r="I50" s="6">
        <f>IF(sel_og=1,0,E50-G50)</f>
        <v/>
      </c>
      <c r="J50" s="6">
        <f>IF(sel_og=1,0,D50-F50)</f>
        <v/>
      </c>
      <c r="K50" s="6">
        <f>IF(sel_og=1,E50-G50,0)</f>
        <v/>
      </c>
    </row>
    <row r="51">
      <c r="A51" s="6">
        <f>Profiles!E51+Profiles!F51</f>
        <v/>
      </c>
      <c r="B51" s="6">
        <f>Profiles!D51*sel_solar</f>
        <v/>
      </c>
      <c r="C51" s="6">
        <f>MIN(B51,A51)</f>
        <v/>
      </c>
      <c r="D51" s="6">
        <f>B51-C51</f>
        <v/>
      </c>
      <c r="E51" s="6">
        <f>A51-C51</f>
        <v/>
      </c>
      <c r="F51" s="6">
        <f>MIN(D51,in_batt_pw,IF(sel_batt=0,0,(sel_batt-H50)/in_rte))</f>
        <v/>
      </c>
      <c r="G51" s="6">
        <f>MIN(E51,in_batt_pw,H50)</f>
        <v/>
      </c>
      <c r="H51" s="6">
        <f>H50+F51*in_rte-G51</f>
        <v/>
      </c>
      <c r="I51" s="6">
        <f>IF(sel_og=1,0,E51-G51)</f>
        <v/>
      </c>
      <c r="J51" s="6">
        <f>IF(sel_og=1,0,D51-F51)</f>
        <v/>
      </c>
      <c r="K51" s="6">
        <f>IF(sel_og=1,E51-G51,0)</f>
        <v/>
      </c>
    </row>
    <row r="52">
      <c r="A52" s="6">
        <f>Profiles!E52+Profiles!F52</f>
        <v/>
      </c>
      <c r="B52" s="6">
        <f>Profiles!D52*sel_solar</f>
        <v/>
      </c>
      <c r="C52" s="6">
        <f>MIN(B52,A52)</f>
        <v/>
      </c>
      <c r="D52" s="6">
        <f>B52-C52</f>
        <v/>
      </c>
      <c r="E52" s="6">
        <f>A52-C52</f>
        <v/>
      </c>
      <c r="F52" s="6">
        <f>MIN(D52,in_batt_pw,IF(sel_batt=0,0,(sel_batt-H51)/in_rte))</f>
        <v/>
      </c>
      <c r="G52" s="6">
        <f>MIN(E52,in_batt_pw,H51)</f>
        <v/>
      </c>
      <c r="H52" s="6">
        <f>H51+F52*in_rte-G52</f>
        <v/>
      </c>
      <c r="I52" s="6">
        <f>IF(sel_og=1,0,E52-G52)</f>
        <v/>
      </c>
      <c r="J52" s="6">
        <f>IF(sel_og=1,0,D52-F52)</f>
        <v/>
      </c>
      <c r="K52" s="6">
        <f>IF(sel_og=1,E52-G52,0)</f>
        <v/>
      </c>
    </row>
    <row r="53">
      <c r="A53" s="6">
        <f>Profiles!E53+Profiles!F53</f>
        <v/>
      </c>
      <c r="B53" s="6">
        <f>Profiles!D53*sel_solar</f>
        <v/>
      </c>
      <c r="C53" s="6">
        <f>MIN(B53,A53)</f>
        <v/>
      </c>
      <c r="D53" s="6">
        <f>B53-C53</f>
        <v/>
      </c>
      <c r="E53" s="6">
        <f>A53-C53</f>
        <v/>
      </c>
      <c r="F53" s="6">
        <f>MIN(D53,in_batt_pw,IF(sel_batt=0,0,(sel_batt-H52)/in_rte))</f>
        <v/>
      </c>
      <c r="G53" s="6">
        <f>MIN(E53,in_batt_pw,H52)</f>
        <v/>
      </c>
      <c r="H53" s="6">
        <f>H52+F53*in_rte-G53</f>
        <v/>
      </c>
      <c r="I53" s="6">
        <f>IF(sel_og=1,0,E53-G53)</f>
        <v/>
      </c>
      <c r="J53" s="6">
        <f>IF(sel_og=1,0,D53-F53)</f>
        <v/>
      </c>
      <c r="K53" s="6">
        <f>IF(sel_og=1,E53-G53,0)</f>
        <v/>
      </c>
    </row>
    <row r="54">
      <c r="A54" s="6">
        <f>Profiles!E54+Profiles!F54</f>
        <v/>
      </c>
      <c r="B54" s="6">
        <f>Profiles!D54*sel_solar</f>
        <v/>
      </c>
      <c r="C54" s="6">
        <f>MIN(B54,A54)</f>
        <v/>
      </c>
      <c r="D54" s="6">
        <f>B54-C54</f>
        <v/>
      </c>
      <c r="E54" s="6">
        <f>A54-C54</f>
        <v/>
      </c>
      <c r="F54" s="6">
        <f>MIN(D54,in_batt_pw,IF(sel_batt=0,0,(sel_batt-H53)/in_rte))</f>
        <v/>
      </c>
      <c r="G54" s="6">
        <f>MIN(E54,in_batt_pw,H53)</f>
        <v/>
      </c>
      <c r="H54" s="6">
        <f>H53+F54*in_rte-G54</f>
        <v/>
      </c>
      <c r="I54" s="6">
        <f>IF(sel_og=1,0,E54-G54)</f>
        <v/>
      </c>
      <c r="J54" s="6">
        <f>IF(sel_og=1,0,D54-F54)</f>
        <v/>
      </c>
      <c r="K54" s="6">
        <f>IF(sel_og=1,E54-G54,0)</f>
        <v/>
      </c>
    </row>
    <row r="55">
      <c r="A55" s="6">
        <f>Profiles!E55+Profiles!F55</f>
        <v/>
      </c>
      <c r="B55" s="6">
        <f>Profiles!D55*sel_solar</f>
        <v/>
      </c>
      <c r="C55" s="6">
        <f>MIN(B55,A55)</f>
        <v/>
      </c>
      <c r="D55" s="6">
        <f>B55-C55</f>
        <v/>
      </c>
      <c r="E55" s="6">
        <f>A55-C55</f>
        <v/>
      </c>
      <c r="F55" s="6">
        <f>MIN(D55,in_batt_pw,IF(sel_batt=0,0,(sel_batt-H54)/in_rte))</f>
        <v/>
      </c>
      <c r="G55" s="6">
        <f>MIN(E55,in_batt_pw,H54)</f>
        <v/>
      </c>
      <c r="H55" s="6">
        <f>H54+F55*in_rte-G55</f>
        <v/>
      </c>
      <c r="I55" s="6">
        <f>IF(sel_og=1,0,E55-G55)</f>
        <v/>
      </c>
      <c r="J55" s="6">
        <f>IF(sel_og=1,0,D55-F55)</f>
        <v/>
      </c>
      <c r="K55" s="6">
        <f>IF(sel_og=1,E55-G55,0)</f>
        <v/>
      </c>
    </row>
    <row r="56">
      <c r="A56" s="6">
        <f>Profiles!E56+Profiles!F56</f>
        <v/>
      </c>
      <c r="B56" s="6">
        <f>Profiles!D56*sel_solar</f>
        <v/>
      </c>
      <c r="C56" s="6">
        <f>MIN(B56,A56)</f>
        <v/>
      </c>
      <c r="D56" s="6">
        <f>B56-C56</f>
        <v/>
      </c>
      <c r="E56" s="6">
        <f>A56-C56</f>
        <v/>
      </c>
      <c r="F56" s="6">
        <f>MIN(D56,in_batt_pw,IF(sel_batt=0,0,(sel_batt-H55)/in_rte))</f>
        <v/>
      </c>
      <c r="G56" s="6">
        <f>MIN(E56,in_batt_pw,H55)</f>
        <v/>
      </c>
      <c r="H56" s="6">
        <f>H55+F56*in_rte-G56</f>
        <v/>
      </c>
      <c r="I56" s="6">
        <f>IF(sel_og=1,0,E56-G56)</f>
        <v/>
      </c>
      <c r="J56" s="6">
        <f>IF(sel_og=1,0,D56-F56)</f>
        <v/>
      </c>
      <c r="K56" s="6">
        <f>IF(sel_og=1,E56-G56,0)</f>
        <v/>
      </c>
    </row>
    <row r="57">
      <c r="A57" s="6">
        <f>Profiles!E57+Profiles!F57</f>
        <v/>
      </c>
      <c r="B57" s="6">
        <f>Profiles!D57*sel_solar</f>
        <v/>
      </c>
      <c r="C57" s="6">
        <f>MIN(B57,A57)</f>
        <v/>
      </c>
      <c r="D57" s="6">
        <f>B57-C57</f>
        <v/>
      </c>
      <c r="E57" s="6">
        <f>A57-C57</f>
        <v/>
      </c>
      <c r="F57" s="6">
        <f>MIN(D57,in_batt_pw,IF(sel_batt=0,0,(sel_batt-H56)/in_rte))</f>
        <v/>
      </c>
      <c r="G57" s="6">
        <f>MIN(E57,in_batt_pw,H56)</f>
        <v/>
      </c>
      <c r="H57" s="6">
        <f>H56+F57*in_rte-G57</f>
        <v/>
      </c>
      <c r="I57" s="6">
        <f>IF(sel_og=1,0,E57-G57)</f>
        <v/>
      </c>
      <c r="J57" s="6">
        <f>IF(sel_og=1,0,D57-F57)</f>
        <v/>
      </c>
      <c r="K57" s="6">
        <f>IF(sel_og=1,E57-G57,0)</f>
        <v/>
      </c>
    </row>
    <row r="58">
      <c r="A58" s="6">
        <f>Profiles!E58+Profiles!F58</f>
        <v/>
      </c>
      <c r="B58" s="6">
        <f>Profiles!D58*sel_solar</f>
        <v/>
      </c>
      <c r="C58" s="6">
        <f>MIN(B58,A58)</f>
        <v/>
      </c>
      <c r="D58" s="6">
        <f>B58-C58</f>
        <v/>
      </c>
      <c r="E58" s="6">
        <f>A58-C58</f>
        <v/>
      </c>
      <c r="F58" s="6">
        <f>MIN(D58,in_batt_pw,IF(sel_batt=0,0,(sel_batt-H57)/in_rte))</f>
        <v/>
      </c>
      <c r="G58" s="6">
        <f>MIN(E58,in_batt_pw,H57)</f>
        <v/>
      </c>
      <c r="H58" s="6">
        <f>H57+F58*in_rte-G58</f>
        <v/>
      </c>
      <c r="I58" s="6">
        <f>IF(sel_og=1,0,E58-G58)</f>
        <v/>
      </c>
      <c r="J58" s="6">
        <f>IF(sel_og=1,0,D58-F58)</f>
        <v/>
      </c>
      <c r="K58" s="6">
        <f>IF(sel_og=1,E58-G58,0)</f>
        <v/>
      </c>
    </row>
    <row r="59">
      <c r="A59" s="6">
        <f>Profiles!E59+Profiles!F59</f>
        <v/>
      </c>
      <c r="B59" s="6">
        <f>Profiles!D59*sel_solar</f>
        <v/>
      </c>
      <c r="C59" s="6">
        <f>MIN(B59,A59)</f>
        <v/>
      </c>
      <c r="D59" s="6">
        <f>B59-C59</f>
        <v/>
      </c>
      <c r="E59" s="6">
        <f>A59-C59</f>
        <v/>
      </c>
      <c r="F59" s="6">
        <f>MIN(D59,in_batt_pw,IF(sel_batt=0,0,(sel_batt-H58)/in_rte))</f>
        <v/>
      </c>
      <c r="G59" s="6">
        <f>MIN(E59,in_batt_pw,H58)</f>
        <v/>
      </c>
      <c r="H59" s="6">
        <f>H58+F59*in_rte-G59</f>
        <v/>
      </c>
      <c r="I59" s="6">
        <f>IF(sel_og=1,0,E59-G59)</f>
        <v/>
      </c>
      <c r="J59" s="6">
        <f>IF(sel_og=1,0,D59-F59)</f>
        <v/>
      </c>
      <c r="K59" s="6">
        <f>IF(sel_og=1,E59-G59,0)</f>
        <v/>
      </c>
    </row>
    <row r="60">
      <c r="A60" s="6">
        <f>Profiles!E60+Profiles!F60</f>
        <v/>
      </c>
      <c r="B60" s="6">
        <f>Profiles!D60*sel_solar</f>
        <v/>
      </c>
      <c r="C60" s="6">
        <f>MIN(B60,A60)</f>
        <v/>
      </c>
      <c r="D60" s="6">
        <f>B60-C60</f>
        <v/>
      </c>
      <c r="E60" s="6">
        <f>A60-C60</f>
        <v/>
      </c>
      <c r="F60" s="6">
        <f>MIN(D60,in_batt_pw,IF(sel_batt=0,0,(sel_batt-H59)/in_rte))</f>
        <v/>
      </c>
      <c r="G60" s="6">
        <f>MIN(E60,in_batt_pw,H59)</f>
        <v/>
      </c>
      <c r="H60" s="6">
        <f>H59+F60*in_rte-G60</f>
        <v/>
      </c>
      <c r="I60" s="6">
        <f>IF(sel_og=1,0,E60-G60)</f>
        <v/>
      </c>
      <c r="J60" s="6">
        <f>IF(sel_og=1,0,D60-F60)</f>
        <v/>
      </c>
      <c r="K60" s="6">
        <f>IF(sel_og=1,E60-G60,0)</f>
        <v/>
      </c>
    </row>
    <row r="61">
      <c r="A61" s="6">
        <f>Profiles!E61+Profiles!F61</f>
        <v/>
      </c>
      <c r="B61" s="6">
        <f>Profiles!D61*sel_solar</f>
        <v/>
      </c>
      <c r="C61" s="6">
        <f>MIN(B61,A61)</f>
        <v/>
      </c>
      <c r="D61" s="6">
        <f>B61-C61</f>
        <v/>
      </c>
      <c r="E61" s="6">
        <f>A61-C61</f>
        <v/>
      </c>
      <c r="F61" s="6">
        <f>MIN(D61,in_batt_pw,IF(sel_batt=0,0,(sel_batt-H60)/in_rte))</f>
        <v/>
      </c>
      <c r="G61" s="6">
        <f>MIN(E61,in_batt_pw,H60)</f>
        <v/>
      </c>
      <c r="H61" s="6">
        <f>H60+F61*in_rte-G61</f>
        <v/>
      </c>
      <c r="I61" s="6">
        <f>IF(sel_og=1,0,E61-G61)</f>
        <v/>
      </c>
      <c r="J61" s="6">
        <f>IF(sel_og=1,0,D61-F61)</f>
        <v/>
      </c>
      <c r="K61" s="6">
        <f>IF(sel_og=1,E61-G61,0)</f>
        <v/>
      </c>
    </row>
    <row r="62">
      <c r="A62" s="6">
        <f>Profiles!E62+Profiles!F62</f>
        <v/>
      </c>
      <c r="B62" s="6">
        <f>Profiles!D62*sel_solar</f>
        <v/>
      </c>
      <c r="C62" s="6">
        <f>MIN(B62,A62)</f>
        <v/>
      </c>
      <c r="D62" s="6">
        <f>B62-C62</f>
        <v/>
      </c>
      <c r="E62" s="6">
        <f>A62-C62</f>
        <v/>
      </c>
      <c r="F62" s="6">
        <f>MIN(D62,in_batt_pw,IF(sel_batt=0,0,(sel_batt-H61)/in_rte))</f>
        <v/>
      </c>
      <c r="G62" s="6">
        <f>MIN(E62,in_batt_pw,H61)</f>
        <v/>
      </c>
      <c r="H62" s="6">
        <f>H61+F62*in_rte-G62</f>
        <v/>
      </c>
      <c r="I62" s="6">
        <f>IF(sel_og=1,0,E62-G62)</f>
        <v/>
      </c>
      <c r="J62" s="6">
        <f>IF(sel_og=1,0,D62-F62)</f>
        <v/>
      </c>
      <c r="K62" s="6">
        <f>IF(sel_og=1,E62-G62,0)</f>
        <v/>
      </c>
    </row>
    <row r="63">
      <c r="A63" s="6">
        <f>Profiles!E63+Profiles!F63</f>
        <v/>
      </c>
      <c r="B63" s="6">
        <f>Profiles!D63*sel_solar</f>
        <v/>
      </c>
      <c r="C63" s="6">
        <f>MIN(B63,A63)</f>
        <v/>
      </c>
      <c r="D63" s="6">
        <f>B63-C63</f>
        <v/>
      </c>
      <c r="E63" s="6">
        <f>A63-C63</f>
        <v/>
      </c>
      <c r="F63" s="6">
        <f>MIN(D63,in_batt_pw,IF(sel_batt=0,0,(sel_batt-H62)/in_rte))</f>
        <v/>
      </c>
      <c r="G63" s="6">
        <f>MIN(E63,in_batt_pw,H62)</f>
        <v/>
      </c>
      <c r="H63" s="6">
        <f>H62+F63*in_rte-G63</f>
        <v/>
      </c>
      <c r="I63" s="6">
        <f>IF(sel_og=1,0,E63-G63)</f>
        <v/>
      </c>
      <c r="J63" s="6">
        <f>IF(sel_og=1,0,D63-F63)</f>
        <v/>
      </c>
      <c r="K63" s="6">
        <f>IF(sel_og=1,E63-G63,0)</f>
        <v/>
      </c>
    </row>
    <row r="64">
      <c r="A64" s="6">
        <f>Profiles!E64+Profiles!F64</f>
        <v/>
      </c>
      <c r="B64" s="6">
        <f>Profiles!D64*sel_solar</f>
        <v/>
      </c>
      <c r="C64" s="6">
        <f>MIN(B64,A64)</f>
        <v/>
      </c>
      <c r="D64" s="6">
        <f>B64-C64</f>
        <v/>
      </c>
      <c r="E64" s="6">
        <f>A64-C64</f>
        <v/>
      </c>
      <c r="F64" s="6">
        <f>MIN(D64,in_batt_pw,IF(sel_batt=0,0,(sel_batt-H63)/in_rte))</f>
        <v/>
      </c>
      <c r="G64" s="6">
        <f>MIN(E64,in_batt_pw,H63)</f>
        <v/>
      </c>
      <c r="H64" s="6">
        <f>H63+F64*in_rte-G64</f>
        <v/>
      </c>
      <c r="I64" s="6">
        <f>IF(sel_og=1,0,E64-G64)</f>
        <v/>
      </c>
      <c r="J64" s="6">
        <f>IF(sel_og=1,0,D64-F64)</f>
        <v/>
      </c>
      <c r="K64" s="6">
        <f>IF(sel_og=1,E64-G64,0)</f>
        <v/>
      </c>
    </row>
    <row r="65">
      <c r="A65" s="6">
        <f>Profiles!E65+Profiles!F65</f>
        <v/>
      </c>
      <c r="B65" s="6">
        <f>Profiles!D65*sel_solar</f>
        <v/>
      </c>
      <c r="C65" s="6">
        <f>MIN(B65,A65)</f>
        <v/>
      </c>
      <c r="D65" s="6">
        <f>B65-C65</f>
        <v/>
      </c>
      <c r="E65" s="6">
        <f>A65-C65</f>
        <v/>
      </c>
      <c r="F65" s="6">
        <f>MIN(D65,in_batt_pw,IF(sel_batt=0,0,(sel_batt-H64)/in_rte))</f>
        <v/>
      </c>
      <c r="G65" s="6">
        <f>MIN(E65,in_batt_pw,H64)</f>
        <v/>
      </c>
      <c r="H65" s="6">
        <f>H64+F65*in_rte-G65</f>
        <v/>
      </c>
      <c r="I65" s="6">
        <f>IF(sel_og=1,0,E65-G65)</f>
        <v/>
      </c>
      <c r="J65" s="6">
        <f>IF(sel_og=1,0,D65-F65)</f>
        <v/>
      </c>
      <c r="K65" s="6">
        <f>IF(sel_og=1,E65-G65,0)</f>
        <v/>
      </c>
    </row>
    <row r="66">
      <c r="A66" s="6">
        <f>Profiles!E66+Profiles!F66</f>
        <v/>
      </c>
      <c r="B66" s="6">
        <f>Profiles!D66*sel_solar</f>
        <v/>
      </c>
      <c r="C66" s="6">
        <f>MIN(B66,A66)</f>
        <v/>
      </c>
      <c r="D66" s="6">
        <f>B66-C66</f>
        <v/>
      </c>
      <c r="E66" s="6">
        <f>A66-C66</f>
        <v/>
      </c>
      <c r="F66" s="6">
        <f>MIN(D66,in_batt_pw,IF(sel_batt=0,0,(sel_batt-H65)/in_rte))</f>
        <v/>
      </c>
      <c r="G66" s="6">
        <f>MIN(E66,in_batt_pw,H65)</f>
        <v/>
      </c>
      <c r="H66" s="6">
        <f>H65+F66*in_rte-G66</f>
        <v/>
      </c>
      <c r="I66" s="6">
        <f>IF(sel_og=1,0,E66-G66)</f>
        <v/>
      </c>
      <c r="J66" s="6">
        <f>IF(sel_og=1,0,D66-F66)</f>
        <v/>
      </c>
      <c r="K66" s="6">
        <f>IF(sel_og=1,E66-G66,0)</f>
        <v/>
      </c>
    </row>
    <row r="67">
      <c r="A67" s="6">
        <f>Profiles!E67+Profiles!F67</f>
        <v/>
      </c>
      <c r="B67" s="6">
        <f>Profiles!D67*sel_solar</f>
        <v/>
      </c>
      <c r="C67" s="6">
        <f>MIN(B67,A67)</f>
        <v/>
      </c>
      <c r="D67" s="6">
        <f>B67-C67</f>
        <v/>
      </c>
      <c r="E67" s="6">
        <f>A67-C67</f>
        <v/>
      </c>
      <c r="F67" s="6">
        <f>MIN(D67,in_batt_pw,IF(sel_batt=0,0,(sel_batt-H66)/in_rte))</f>
        <v/>
      </c>
      <c r="G67" s="6">
        <f>MIN(E67,in_batt_pw,H66)</f>
        <v/>
      </c>
      <c r="H67" s="6">
        <f>H66+F67*in_rte-G67</f>
        <v/>
      </c>
      <c r="I67" s="6">
        <f>IF(sel_og=1,0,E67-G67)</f>
        <v/>
      </c>
      <c r="J67" s="6">
        <f>IF(sel_og=1,0,D67-F67)</f>
        <v/>
      </c>
      <c r="K67" s="6">
        <f>IF(sel_og=1,E67-G67,0)</f>
        <v/>
      </c>
    </row>
    <row r="68">
      <c r="A68" s="6">
        <f>Profiles!E68+Profiles!F68</f>
        <v/>
      </c>
      <c r="B68" s="6">
        <f>Profiles!D68*sel_solar</f>
        <v/>
      </c>
      <c r="C68" s="6">
        <f>MIN(B68,A68)</f>
        <v/>
      </c>
      <c r="D68" s="6">
        <f>B68-C68</f>
        <v/>
      </c>
      <c r="E68" s="6">
        <f>A68-C68</f>
        <v/>
      </c>
      <c r="F68" s="6">
        <f>MIN(D68,in_batt_pw,IF(sel_batt=0,0,(sel_batt-H67)/in_rte))</f>
        <v/>
      </c>
      <c r="G68" s="6">
        <f>MIN(E68,in_batt_pw,H67)</f>
        <v/>
      </c>
      <c r="H68" s="6">
        <f>H67+F68*in_rte-G68</f>
        <v/>
      </c>
      <c r="I68" s="6">
        <f>IF(sel_og=1,0,E68-G68)</f>
        <v/>
      </c>
      <c r="J68" s="6">
        <f>IF(sel_og=1,0,D68-F68)</f>
        <v/>
      </c>
      <c r="K68" s="6">
        <f>IF(sel_og=1,E68-G68,0)</f>
        <v/>
      </c>
    </row>
    <row r="69">
      <c r="A69" s="6">
        <f>Profiles!E69+Profiles!F69</f>
        <v/>
      </c>
      <c r="B69" s="6">
        <f>Profiles!D69*sel_solar</f>
        <v/>
      </c>
      <c r="C69" s="6">
        <f>MIN(B69,A69)</f>
        <v/>
      </c>
      <c r="D69" s="6">
        <f>B69-C69</f>
        <v/>
      </c>
      <c r="E69" s="6">
        <f>A69-C69</f>
        <v/>
      </c>
      <c r="F69" s="6">
        <f>MIN(D69,in_batt_pw,IF(sel_batt=0,0,(sel_batt-H68)/in_rte))</f>
        <v/>
      </c>
      <c r="G69" s="6">
        <f>MIN(E69,in_batt_pw,H68)</f>
        <v/>
      </c>
      <c r="H69" s="6">
        <f>H68+F69*in_rte-G69</f>
        <v/>
      </c>
      <c r="I69" s="6">
        <f>IF(sel_og=1,0,E69-G69)</f>
        <v/>
      </c>
      <c r="J69" s="6">
        <f>IF(sel_og=1,0,D69-F69)</f>
        <v/>
      </c>
      <c r="K69" s="6">
        <f>IF(sel_og=1,E69-G69,0)</f>
        <v/>
      </c>
    </row>
    <row r="70">
      <c r="A70" s="6">
        <f>Profiles!E70+Profiles!F70</f>
        <v/>
      </c>
      <c r="B70" s="6">
        <f>Profiles!D70*sel_solar</f>
        <v/>
      </c>
      <c r="C70" s="6">
        <f>MIN(B70,A70)</f>
        <v/>
      </c>
      <c r="D70" s="6">
        <f>B70-C70</f>
        <v/>
      </c>
      <c r="E70" s="6">
        <f>A70-C70</f>
        <v/>
      </c>
      <c r="F70" s="6">
        <f>MIN(D70,in_batt_pw,IF(sel_batt=0,0,(sel_batt-H69)/in_rte))</f>
        <v/>
      </c>
      <c r="G70" s="6">
        <f>MIN(E70,in_batt_pw,H69)</f>
        <v/>
      </c>
      <c r="H70" s="6">
        <f>H69+F70*in_rte-G70</f>
        <v/>
      </c>
      <c r="I70" s="6">
        <f>IF(sel_og=1,0,E70-G70)</f>
        <v/>
      </c>
      <c r="J70" s="6">
        <f>IF(sel_og=1,0,D70-F70)</f>
        <v/>
      </c>
      <c r="K70" s="6">
        <f>IF(sel_og=1,E70-G70,0)</f>
        <v/>
      </c>
    </row>
    <row r="71">
      <c r="A71" s="6">
        <f>Profiles!E71+Profiles!F71</f>
        <v/>
      </c>
      <c r="B71" s="6">
        <f>Profiles!D71*sel_solar</f>
        <v/>
      </c>
      <c r="C71" s="6">
        <f>MIN(B71,A71)</f>
        <v/>
      </c>
      <c r="D71" s="6">
        <f>B71-C71</f>
        <v/>
      </c>
      <c r="E71" s="6">
        <f>A71-C71</f>
        <v/>
      </c>
      <c r="F71" s="6">
        <f>MIN(D71,in_batt_pw,IF(sel_batt=0,0,(sel_batt-H70)/in_rte))</f>
        <v/>
      </c>
      <c r="G71" s="6">
        <f>MIN(E71,in_batt_pw,H70)</f>
        <v/>
      </c>
      <c r="H71" s="6">
        <f>H70+F71*in_rte-G71</f>
        <v/>
      </c>
      <c r="I71" s="6">
        <f>IF(sel_og=1,0,E71-G71)</f>
        <v/>
      </c>
      <c r="J71" s="6">
        <f>IF(sel_og=1,0,D71-F71)</f>
        <v/>
      </c>
      <c r="K71" s="6">
        <f>IF(sel_og=1,E71-G71,0)</f>
        <v/>
      </c>
    </row>
    <row r="72">
      <c r="A72" s="6">
        <f>Profiles!E72+Profiles!F72</f>
        <v/>
      </c>
      <c r="B72" s="6">
        <f>Profiles!D72*sel_solar</f>
        <v/>
      </c>
      <c r="C72" s="6">
        <f>MIN(B72,A72)</f>
        <v/>
      </c>
      <c r="D72" s="6">
        <f>B72-C72</f>
        <v/>
      </c>
      <c r="E72" s="6">
        <f>A72-C72</f>
        <v/>
      </c>
      <c r="F72" s="6">
        <f>MIN(D72,in_batt_pw,IF(sel_batt=0,0,(sel_batt-H71)/in_rte))</f>
        <v/>
      </c>
      <c r="G72" s="6">
        <f>MIN(E72,in_batt_pw,H71)</f>
        <v/>
      </c>
      <c r="H72" s="6">
        <f>H71+F72*in_rte-G72</f>
        <v/>
      </c>
      <c r="I72" s="6">
        <f>IF(sel_og=1,0,E72-G72)</f>
        <v/>
      </c>
      <c r="J72" s="6">
        <f>IF(sel_og=1,0,D72-F72)</f>
        <v/>
      </c>
      <c r="K72" s="6">
        <f>IF(sel_og=1,E72-G72,0)</f>
        <v/>
      </c>
    </row>
    <row r="73">
      <c r="A73" s="6">
        <f>Profiles!E73+Profiles!F73</f>
        <v/>
      </c>
      <c r="B73" s="6">
        <f>Profiles!D73*sel_solar</f>
        <v/>
      </c>
      <c r="C73" s="6">
        <f>MIN(B73,A73)</f>
        <v/>
      </c>
      <c r="D73" s="6">
        <f>B73-C73</f>
        <v/>
      </c>
      <c r="E73" s="6">
        <f>A73-C73</f>
        <v/>
      </c>
      <c r="F73" s="6">
        <f>MIN(D73,in_batt_pw,IF(sel_batt=0,0,(sel_batt-H72)/in_rte))</f>
        <v/>
      </c>
      <c r="G73" s="6">
        <f>MIN(E73,in_batt_pw,H72)</f>
        <v/>
      </c>
      <c r="H73" s="6">
        <f>H72+F73*in_rte-G73</f>
        <v/>
      </c>
      <c r="I73" s="6">
        <f>IF(sel_og=1,0,E73-G73)</f>
        <v/>
      </c>
      <c r="J73" s="6">
        <f>IF(sel_og=1,0,D73-F73)</f>
        <v/>
      </c>
      <c r="K73" s="6">
        <f>IF(sel_og=1,E73-G73,0)</f>
        <v/>
      </c>
    </row>
    <row r="74">
      <c r="A74" s="6">
        <f>Profiles!E74+Profiles!F74</f>
        <v/>
      </c>
      <c r="B74" s="6">
        <f>Profiles!D74*sel_solar</f>
        <v/>
      </c>
      <c r="C74" s="6">
        <f>MIN(B74,A74)</f>
        <v/>
      </c>
      <c r="D74" s="6">
        <f>B74-C74</f>
        <v/>
      </c>
      <c r="E74" s="6">
        <f>A74-C74</f>
        <v/>
      </c>
      <c r="F74" s="6">
        <f>MIN(D74,in_batt_pw,IF(sel_batt=0,0,(sel_batt-H73)/in_rte))</f>
        <v/>
      </c>
      <c r="G74" s="6">
        <f>MIN(E74,in_batt_pw,H73)</f>
        <v/>
      </c>
      <c r="H74" s="6">
        <f>H73+F74*in_rte-G74</f>
        <v/>
      </c>
      <c r="I74" s="6">
        <f>IF(sel_og=1,0,E74-G74)</f>
        <v/>
      </c>
      <c r="J74" s="6">
        <f>IF(sel_og=1,0,D74-F74)</f>
        <v/>
      </c>
      <c r="K74" s="6">
        <f>IF(sel_og=1,E74-G74,0)</f>
        <v/>
      </c>
    </row>
    <row r="75">
      <c r="A75" s="6">
        <f>Profiles!E75+Profiles!F75</f>
        <v/>
      </c>
      <c r="B75" s="6">
        <f>Profiles!D75*sel_solar</f>
        <v/>
      </c>
      <c r="C75" s="6">
        <f>MIN(B75,A75)</f>
        <v/>
      </c>
      <c r="D75" s="6">
        <f>B75-C75</f>
        <v/>
      </c>
      <c r="E75" s="6">
        <f>A75-C75</f>
        <v/>
      </c>
      <c r="F75" s="6">
        <f>MIN(D75,in_batt_pw,IF(sel_batt=0,0,(sel_batt-H74)/in_rte))</f>
        <v/>
      </c>
      <c r="G75" s="6">
        <f>MIN(E75,in_batt_pw,H74)</f>
        <v/>
      </c>
      <c r="H75" s="6">
        <f>H74+F75*in_rte-G75</f>
        <v/>
      </c>
      <c r="I75" s="6">
        <f>IF(sel_og=1,0,E75-G75)</f>
        <v/>
      </c>
      <c r="J75" s="6">
        <f>IF(sel_og=1,0,D75-F75)</f>
        <v/>
      </c>
      <c r="K75" s="6">
        <f>IF(sel_og=1,E75-G75,0)</f>
        <v/>
      </c>
    </row>
    <row r="76">
      <c r="A76" s="6">
        <f>Profiles!E76+Profiles!F76</f>
        <v/>
      </c>
      <c r="B76" s="6">
        <f>Profiles!D76*sel_solar</f>
        <v/>
      </c>
      <c r="C76" s="6">
        <f>MIN(B76,A76)</f>
        <v/>
      </c>
      <c r="D76" s="6">
        <f>B76-C76</f>
        <v/>
      </c>
      <c r="E76" s="6">
        <f>A76-C76</f>
        <v/>
      </c>
      <c r="F76" s="6">
        <f>MIN(D76,in_batt_pw,IF(sel_batt=0,0,(sel_batt-H75)/in_rte))</f>
        <v/>
      </c>
      <c r="G76" s="6">
        <f>MIN(E76,in_batt_pw,H75)</f>
        <v/>
      </c>
      <c r="H76" s="6">
        <f>H75+F76*in_rte-G76</f>
        <v/>
      </c>
      <c r="I76" s="6">
        <f>IF(sel_og=1,0,E76-G76)</f>
        <v/>
      </c>
      <c r="J76" s="6">
        <f>IF(sel_og=1,0,D76-F76)</f>
        <v/>
      </c>
      <c r="K76" s="6">
        <f>IF(sel_og=1,E76-G76,0)</f>
        <v/>
      </c>
    </row>
    <row r="77">
      <c r="A77" s="6">
        <f>Profiles!E77+Profiles!F77</f>
        <v/>
      </c>
      <c r="B77" s="6">
        <f>Profiles!D77*sel_solar</f>
        <v/>
      </c>
      <c r="C77" s="6">
        <f>MIN(B77,A77)</f>
        <v/>
      </c>
      <c r="D77" s="6">
        <f>B77-C77</f>
        <v/>
      </c>
      <c r="E77" s="6">
        <f>A77-C77</f>
        <v/>
      </c>
      <c r="F77" s="6">
        <f>MIN(D77,in_batt_pw,IF(sel_batt=0,0,(sel_batt-H76)/in_rte))</f>
        <v/>
      </c>
      <c r="G77" s="6">
        <f>MIN(E77,in_batt_pw,H76)</f>
        <v/>
      </c>
      <c r="H77" s="6">
        <f>H76+F77*in_rte-G77</f>
        <v/>
      </c>
      <c r="I77" s="6">
        <f>IF(sel_og=1,0,E77-G77)</f>
        <v/>
      </c>
      <c r="J77" s="6">
        <f>IF(sel_og=1,0,D77-F77)</f>
        <v/>
      </c>
      <c r="K77" s="6">
        <f>IF(sel_og=1,E77-G77,0)</f>
        <v/>
      </c>
    </row>
    <row r="78">
      <c r="A78" s="6">
        <f>Profiles!E78+Profiles!F78</f>
        <v/>
      </c>
      <c r="B78" s="6">
        <f>Profiles!D78*sel_solar</f>
        <v/>
      </c>
      <c r="C78" s="6">
        <f>MIN(B78,A78)</f>
        <v/>
      </c>
      <c r="D78" s="6">
        <f>B78-C78</f>
        <v/>
      </c>
      <c r="E78" s="6">
        <f>A78-C78</f>
        <v/>
      </c>
      <c r="F78" s="6">
        <f>MIN(D78,in_batt_pw,IF(sel_batt=0,0,(sel_batt-H77)/in_rte))</f>
        <v/>
      </c>
      <c r="G78" s="6">
        <f>MIN(E78,in_batt_pw,H77)</f>
        <v/>
      </c>
      <c r="H78" s="6">
        <f>H77+F78*in_rte-G78</f>
        <v/>
      </c>
      <c r="I78" s="6">
        <f>IF(sel_og=1,0,E78-G78)</f>
        <v/>
      </c>
      <c r="J78" s="6">
        <f>IF(sel_og=1,0,D78-F78)</f>
        <v/>
      </c>
      <c r="K78" s="6">
        <f>IF(sel_og=1,E78-G78,0)</f>
        <v/>
      </c>
    </row>
    <row r="79">
      <c r="A79" s="6">
        <f>Profiles!E79+Profiles!F79</f>
        <v/>
      </c>
      <c r="B79" s="6">
        <f>Profiles!D79*sel_solar</f>
        <v/>
      </c>
      <c r="C79" s="6">
        <f>MIN(B79,A79)</f>
        <v/>
      </c>
      <c r="D79" s="6">
        <f>B79-C79</f>
        <v/>
      </c>
      <c r="E79" s="6">
        <f>A79-C79</f>
        <v/>
      </c>
      <c r="F79" s="6">
        <f>MIN(D79,in_batt_pw,IF(sel_batt=0,0,(sel_batt-H78)/in_rte))</f>
        <v/>
      </c>
      <c r="G79" s="6">
        <f>MIN(E79,in_batt_pw,H78)</f>
        <v/>
      </c>
      <c r="H79" s="6">
        <f>H78+F79*in_rte-G79</f>
        <v/>
      </c>
      <c r="I79" s="6">
        <f>IF(sel_og=1,0,E79-G79)</f>
        <v/>
      </c>
      <c r="J79" s="6">
        <f>IF(sel_og=1,0,D79-F79)</f>
        <v/>
      </c>
      <c r="K79" s="6">
        <f>IF(sel_og=1,E79-G79,0)</f>
        <v/>
      </c>
    </row>
    <row r="80">
      <c r="A80" s="6">
        <f>Profiles!E80+Profiles!F80</f>
        <v/>
      </c>
      <c r="B80" s="6">
        <f>Profiles!D80*sel_solar</f>
        <v/>
      </c>
      <c r="C80" s="6">
        <f>MIN(B80,A80)</f>
        <v/>
      </c>
      <c r="D80" s="6">
        <f>B80-C80</f>
        <v/>
      </c>
      <c r="E80" s="6">
        <f>A80-C80</f>
        <v/>
      </c>
      <c r="F80" s="6">
        <f>MIN(D80,in_batt_pw,IF(sel_batt=0,0,(sel_batt-H79)/in_rte))</f>
        <v/>
      </c>
      <c r="G80" s="6">
        <f>MIN(E80,in_batt_pw,H79)</f>
        <v/>
      </c>
      <c r="H80" s="6">
        <f>H79+F80*in_rte-G80</f>
        <v/>
      </c>
      <c r="I80" s="6">
        <f>IF(sel_og=1,0,E80-G80)</f>
        <v/>
      </c>
      <c r="J80" s="6">
        <f>IF(sel_og=1,0,D80-F80)</f>
        <v/>
      </c>
      <c r="K80" s="6">
        <f>IF(sel_og=1,E80-G80,0)</f>
        <v/>
      </c>
    </row>
    <row r="81">
      <c r="A81" s="6">
        <f>Profiles!E81+Profiles!F81</f>
        <v/>
      </c>
      <c r="B81" s="6">
        <f>Profiles!D81*sel_solar</f>
        <v/>
      </c>
      <c r="C81" s="6">
        <f>MIN(B81,A81)</f>
        <v/>
      </c>
      <c r="D81" s="6">
        <f>B81-C81</f>
        <v/>
      </c>
      <c r="E81" s="6">
        <f>A81-C81</f>
        <v/>
      </c>
      <c r="F81" s="6">
        <f>MIN(D81,in_batt_pw,IF(sel_batt=0,0,(sel_batt-H80)/in_rte))</f>
        <v/>
      </c>
      <c r="G81" s="6">
        <f>MIN(E81,in_batt_pw,H80)</f>
        <v/>
      </c>
      <c r="H81" s="6">
        <f>H80+F81*in_rte-G81</f>
        <v/>
      </c>
      <c r="I81" s="6">
        <f>IF(sel_og=1,0,E81-G81)</f>
        <v/>
      </c>
      <c r="J81" s="6">
        <f>IF(sel_og=1,0,D81-F81)</f>
        <v/>
      </c>
      <c r="K81" s="6">
        <f>IF(sel_og=1,E81-G81,0)</f>
        <v/>
      </c>
    </row>
    <row r="82">
      <c r="A82" s="6">
        <f>Profiles!E82+Profiles!F82</f>
        <v/>
      </c>
      <c r="B82" s="6">
        <f>Profiles!D82*sel_solar</f>
        <v/>
      </c>
      <c r="C82" s="6">
        <f>MIN(B82,A82)</f>
        <v/>
      </c>
      <c r="D82" s="6">
        <f>B82-C82</f>
        <v/>
      </c>
      <c r="E82" s="6">
        <f>A82-C82</f>
        <v/>
      </c>
      <c r="F82" s="6">
        <f>MIN(D82,in_batt_pw,IF(sel_batt=0,0,(sel_batt-H81)/in_rte))</f>
        <v/>
      </c>
      <c r="G82" s="6">
        <f>MIN(E82,in_batt_pw,H81)</f>
        <v/>
      </c>
      <c r="H82" s="6">
        <f>H81+F82*in_rte-G82</f>
        <v/>
      </c>
      <c r="I82" s="6">
        <f>IF(sel_og=1,0,E82-G82)</f>
        <v/>
      </c>
      <c r="J82" s="6">
        <f>IF(sel_og=1,0,D82-F82)</f>
        <v/>
      </c>
      <c r="K82" s="6">
        <f>IF(sel_og=1,E82-G82,0)</f>
        <v/>
      </c>
    </row>
    <row r="83">
      <c r="A83" s="6">
        <f>Profiles!E83+Profiles!F83</f>
        <v/>
      </c>
      <c r="B83" s="6">
        <f>Profiles!D83*sel_solar</f>
        <v/>
      </c>
      <c r="C83" s="6">
        <f>MIN(B83,A83)</f>
        <v/>
      </c>
      <c r="D83" s="6">
        <f>B83-C83</f>
        <v/>
      </c>
      <c r="E83" s="6">
        <f>A83-C83</f>
        <v/>
      </c>
      <c r="F83" s="6">
        <f>MIN(D83,in_batt_pw,IF(sel_batt=0,0,(sel_batt-H82)/in_rte))</f>
        <v/>
      </c>
      <c r="G83" s="6">
        <f>MIN(E83,in_batt_pw,H82)</f>
        <v/>
      </c>
      <c r="H83" s="6">
        <f>H82+F83*in_rte-G83</f>
        <v/>
      </c>
      <c r="I83" s="6">
        <f>IF(sel_og=1,0,E83-G83)</f>
        <v/>
      </c>
      <c r="J83" s="6">
        <f>IF(sel_og=1,0,D83-F83)</f>
        <v/>
      </c>
      <c r="K83" s="6">
        <f>IF(sel_og=1,E83-G83,0)</f>
        <v/>
      </c>
    </row>
    <row r="84">
      <c r="A84" s="6">
        <f>Profiles!E84+Profiles!F84</f>
        <v/>
      </c>
      <c r="B84" s="6">
        <f>Profiles!D84*sel_solar</f>
        <v/>
      </c>
      <c r="C84" s="6">
        <f>MIN(B84,A84)</f>
        <v/>
      </c>
      <c r="D84" s="6">
        <f>B84-C84</f>
        <v/>
      </c>
      <c r="E84" s="6">
        <f>A84-C84</f>
        <v/>
      </c>
      <c r="F84" s="6">
        <f>MIN(D84,in_batt_pw,IF(sel_batt=0,0,(sel_batt-H83)/in_rte))</f>
        <v/>
      </c>
      <c r="G84" s="6">
        <f>MIN(E84,in_batt_pw,H83)</f>
        <v/>
      </c>
      <c r="H84" s="6">
        <f>H83+F84*in_rte-G84</f>
        <v/>
      </c>
      <c r="I84" s="6">
        <f>IF(sel_og=1,0,E84-G84)</f>
        <v/>
      </c>
      <c r="J84" s="6">
        <f>IF(sel_og=1,0,D84-F84)</f>
        <v/>
      </c>
      <c r="K84" s="6">
        <f>IF(sel_og=1,E84-G84,0)</f>
        <v/>
      </c>
    </row>
    <row r="85">
      <c r="A85" s="6">
        <f>Profiles!E85+Profiles!F85</f>
        <v/>
      </c>
      <c r="B85" s="6">
        <f>Profiles!D85*sel_solar</f>
        <v/>
      </c>
      <c r="C85" s="6">
        <f>MIN(B85,A85)</f>
        <v/>
      </c>
      <c r="D85" s="6">
        <f>B85-C85</f>
        <v/>
      </c>
      <c r="E85" s="6">
        <f>A85-C85</f>
        <v/>
      </c>
      <c r="F85" s="6">
        <f>MIN(D85,in_batt_pw,IF(sel_batt=0,0,(sel_batt-H84)/in_rte))</f>
        <v/>
      </c>
      <c r="G85" s="6">
        <f>MIN(E85,in_batt_pw,H84)</f>
        <v/>
      </c>
      <c r="H85" s="6">
        <f>H84+F85*in_rte-G85</f>
        <v/>
      </c>
      <c r="I85" s="6">
        <f>IF(sel_og=1,0,E85-G85)</f>
        <v/>
      </c>
      <c r="J85" s="6">
        <f>IF(sel_og=1,0,D85-F85)</f>
        <v/>
      </c>
      <c r="K85" s="6">
        <f>IF(sel_og=1,E85-G85,0)</f>
        <v/>
      </c>
    </row>
    <row r="86">
      <c r="A86" s="6">
        <f>Profiles!E86+Profiles!F86</f>
        <v/>
      </c>
      <c r="B86" s="6">
        <f>Profiles!D86*sel_solar</f>
        <v/>
      </c>
      <c r="C86" s="6">
        <f>MIN(B86,A86)</f>
        <v/>
      </c>
      <c r="D86" s="6">
        <f>B86-C86</f>
        <v/>
      </c>
      <c r="E86" s="6">
        <f>A86-C86</f>
        <v/>
      </c>
      <c r="F86" s="6">
        <f>MIN(D86,in_batt_pw,IF(sel_batt=0,0,(sel_batt-H85)/in_rte))</f>
        <v/>
      </c>
      <c r="G86" s="6">
        <f>MIN(E86,in_batt_pw,H85)</f>
        <v/>
      </c>
      <c r="H86" s="6">
        <f>H85+F86*in_rte-G86</f>
        <v/>
      </c>
      <c r="I86" s="6">
        <f>IF(sel_og=1,0,E86-G86)</f>
        <v/>
      </c>
      <c r="J86" s="6">
        <f>IF(sel_og=1,0,D86-F86)</f>
        <v/>
      </c>
      <c r="K86" s="6">
        <f>IF(sel_og=1,E86-G86,0)</f>
        <v/>
      </c>
    </row>
    <row r="87">
      <c r="A87" s="6">
        <f>Profiles!E87+Profiles!F87</f>
        <v/>
      </c>
      <c r="B87" s="6">
        <f>Profiles!D87*sel_solar</f>
        <v/>
      </c>
      <c r="C87" s="6">
        <f>MIN(B87,A87)</f>
        <v/>
      </c>
      <c r="D87" s="6">
        <f>B87-C87</f>
        <v/>
      </c>
      <c r="E87" s="6">
        <f>A87-C87</f>
        <v/>
      </c>
      <c r="F87" s="6">
        <f>MIN(D87,in_batt_pw,IF(sel_batt=0,0,(sel_batt-H86)/in_rte))</f>
        <v/>
      </c>
      <c r="G87" s="6">
        <f>MIN(E87,in_batt_pw,H86)</f>
        <v/>
      </c>
      <c r="H87" s="6">
        <f>H86+F87*in_rte-G87</f>
        <v/>
      </c>
      <c r="I87" s="6">
        <f>IF(sel_og=1,0,E87-G87)</f>
        <v/>
      </c>
      <c r="J87" s="6">
        <f>IF(sel_og=1,0,D87-F87)</f>
        <v/>
      </c>
      <c r="K87" s="6">
        <f>IF(sel_og=1,E87-G87,0)</f>
        <v/>
      </c>
    </row>
    <row r="88">
      <c r="A88" s="6">
        <f>Profiles!E88+Profiles!F88</f>
        <v/>
      </c>
      <c r="B88" s="6">
        <f>Profiles!D88*sel_solar</f>
        <v/>
      </c>
      <c r="C88" s="6">
        <f>MIN(B88,A88)</f>
        <v/>
      </c>
      <c r="D88" s="6">
        <f>B88-C88</f>
        <v/>
      </c>
      <c r="E88" s="6">
        <f>A88-C88</f>
        <v/>
      </c>
      <c r="F88" s="6">
        <f>MIN(D88,in_batt_pw,IF(sel_batt=0,0,(sel_batt-H87)/in_rte))</f>
        <v/>
      </c>
      <c r="G88" s="6">
        <f>MIN(E88,in_batt_pw,H87)</f>
        <v/>
      </c>
      <c r="H88" s="6">
        <f>H87+F88*in_rte-G88</f>
        <v/>
      </c>
      <c r="I88" s="6">
        <f>IF(sel_og=1,0,E88-G88)</f>
        <v/>
      </c>
      <c r="J88" s="6">
        <f>IF(sel_og=1,0,D88-F88)</f>
        <v/>
      </c>
      <c r="K88" s="6">
        <f>IF(sel_og=1,E88-G88,0)</f>
        <v/>
      </c>
    </row>
    <row r="89">
      <c r="A89" s="6">
        <f>Profiles!E89+Profiles!F89</f>
        <v/>
      </c>
      <c r="B89" s="6">
        <f>Profiles!D89*sel_solar</f>
        <v/>
      </c>
      <c r="C89" s="6">
        <f>MIN(B89,A89)</f>
        <v/>
      </c>
      <c r="D89" s="6">
        <f>B89-C89</f>
        <v/>
      </c>
      <c r="E89" s="6">
        <f>A89-C89</f>
        <v/>
      </c>
      <c r="F89" s="6">
        <f>MIN(D89,in_batt_pw,IF(sel_batt=0,0,(sel_batt-H88)/in_rte))</f>
        <v/>
      </c>
      <c r="G89" s="6">
        <f>MIN(E89,in_batt_pw,H88)</f>
        <v/>
      </c>
      <c r="H89" s="6">
        <f>H88+F89*in_rte-G89</f>
        <v/>
      </c>
      <c r="I89" s="6">
        <f>IF(sel_og=1,0,E89-G89)</f>
        <v/>
      </c>
      <c r="J89" s="6">
        <f>IF(sel_og=1,0,D89-F89)</f>
        <v/>
      </c>
      <c r="K89" s="6">
        <f>IF(sel_og=1,E89-G89,0)</f>
        <v/>
      </c>
    </row>
    <row r="90">
      <c r="A90" s="6">
        <f>Profiles!E90+Profiles!F90</f>
        <v/>
      </c>
      <c r="B90" s="6">
        <f>Profiles!D90*sel_solar</f>
        <v/>
      </c>
      <c r="C90" s="6">
        <f>MIN(B90,A90)</f>
        <v/>
      </c>
      <c r="D90" s="6">
        <f>B90-C90</f>
        <v/>
      </c>
      <c r="E90" s="6">
        <f>A90-C90</f>
        <v/>
      </c>
      <c r="F90" s="6">
        <f>MIN(D90,in_batt_pw,IF(sel_batt=0,0,(sel_batt-H89)/in_rte))</f>
        <v/>
      </c>
      <c r="G90" s="6">
        <f>MIN(E90,in_batt_pw,H89)</f>
        <v/>
      </c>
      <c r="H90" s="6">
        <f>H89+F90*in_rte-G90</f>
        <v/>
      </c>
      <c r="I90" s="6">
        <f>IF(sel_og=1,0,E90-G90)</f>
        <v/>
      </c>
      <c r="J90" s="6">
        <f>IF(sel_og=1,0,D90-F90)</f>
        <v/>
      </c>
      <c r="K90" s="6">
        <f>IF(sel_og=1,E90-G90,0)</f>
        <v/>
      </c>
    </row>
    <row r="91">
      <c r="A91" s="6">
        <f>Profiles!E91+Profiles!F91</f>
        <v/>
      </c>
      <c r="B91" s="6">
        <f>Profiles!D91*sel_solar</f>
        <v/>
      </c>
      <c r="C91" s="6">
        <f>MIN(B91,A91)</f>
        <v/>
      </c>
      <c r="D91" s="6">
        <f>B91-C91</f>
        <v/>
      </c>
      <c r="E91" s="6">
        <f>A91-C91</f>
        <v/>
      </c>
      <c r="F91" s="6">
        <f>MIN(D91,in_batt_pw,IF(sel_batt=0,0,(sel_batt-H90)/in_rte))</f>
        <v/>
      </c>
      <c r="G91" s="6">
        <f>MIN(E91,in_batt_pw,H90)</f>
        <v/>
      </c>
      <c r="H91" s="6">
        <f>H90+F91*in_rte-G91</f>
        <v/>
      </c>
      <c r="I91" s="6">
        <f>IF(sel_og=1,0,E91-G91)</f>
        <v/>
      </c>
      <c r="J91" s="6">
        <f>IF(sel_og=1,0,D91-F91)</f>
        <v/>
      </c>
      <c r="K91" s="6">
        <f>IF(sel_og=1,E91-G91,0)</f>
        <v/>
      </c>
    </row>
    <row r="92">
      <c r="A92" s="6">
        <f>Profiles!E92+Profiles!F92</f>
        <v/>
      </c>
      <c r="B92" s="6">
        <f>Profiles!D92*sel_solar</f>
        <v/>
      </c>
      <c r="C92" s="6">
        <f>MIN(B92,A92)</f>
        <v/>
      </c>
      <c r="D92" s="6">
        <f>B92-C92</f>
        <v/>
      </c>
      <c r="E92" s="6">
        <f>A92-C92</f>
        <v/>
      </c>
      <c r="F92" s="6">
        <f>MIN(D92,in_batt_pw,IF(sel_batt=0,0,(sel_batt-H91)/in_rte))</f>
        <v/>
      </c>
      <c r="G92" s="6">
        <f>MIN(E92,in_batt_pw,H91)</f>
        <v/>
      </c>
      <c r="H92" s="6">
        <f>H91+F92*in_rte-G92</f>
        <v/>
      </c>
      <c r="I92" s="6">
        <f>IF(sel_og=1,0,E92-G92)</f>
        <v/>
      </c>
      <c r="J92" s="6">
        <f>IF(sel_og=1,0,D92-F92)</f>
        <v/>
      </c>
      <c r="K92" s="6">
        <f>IF(sel_og=1,E92-G92,0)</f>
        <v/>
      </c>
    </row>
    <row r="93">
      <c r="A93" s="6">
        <f>Profiles!E93+Profiles!F93</f>
        <v/>
      </c>
      <c r="B93" s="6">
        <f>Profiles!D93*sel_solar</f>
        <v/>
      </c>
      <c r="C93" s="6">
        <f>MIN(B93,A93)</f>
        <v/>
      </c>
      <c r="D93" s="6">
        <f>B93-C93</f>
        <v/>
      </c>
      <c r="E93" s="6">
        <f>A93-C93</f>
        <v/>
      </c>
      <c r="F93" s="6">
        <f>MIN(D93,in_batt_pw,IF(sel_batt=0,0,(sel_batt-H92)/in_rte))</f>
        <v/>
      </c>
      <c r="G93" s="6">
        <f>MIN(E93,in_batt_pw,H92)</f>
        <v/>
      </c>
      <c r="H93" s="6">
        <f>H92+F93*in_rte-G93</f>
        <v/>
      </c>
      <c r="I93" s="6">
        <f>IF(sel_og=1,0,E93-G93)</f>
        <v/>
      </c>
      <c r="J93" s="6">
        <f>IF(sel_og=1,0,D93-F93)</f>
        <v/>
      </c>
      <c r="K93" s="6">
        <f>IF(sel_og=1,E93-G93,0)</f>
        <v/>
      </c>
    </row>
    <row r="94">
      <c r="A94" s="6">
        <f>Profiles!E94+Profiles!F94</f>
        <v/>
      </c>
      <c r="B94" s="6">
        <f>Profiles!D94*sel_solar</f>
        <v/>
      </c>
      <c r="C94" s="6">
        <f>MIN(B94,A94)</f>
        <v/>
      </c>
      <c r="D94" s="6">
        <f>B94-C94</f>
        <v/>
      </c>
      <c r="E94" s="6">
        <f>A94-C94</f>
        <v/>
      </c>
      <c r="F94" s="6">
        <f>MIN(D94,in_batt_pw,IF(sel_batt=0,0,(sel_batt-H93)/in_rte))</f>
        <v/>
      </c>
      <c r="G94" s="6">
        <f>MIN(E94,in_batt_pw,H93)</f>
        <v/>
      </c>
      <c r="H94" s="6">
        <f>H93+F94*in_rte-G94</f>
        <v/>
      </c>
      <c r="I94" s="6">
        <f>IF(sel_og=1,0,E94-G94)</f>
        <v/>
      </c>
      <c r="J94" s="6">
        <f>IF(sel_og=1,0,D94-F94)</f>
        <v/>
      </c>
      <c r="K94" s="6">
        <f>IF(sel_og=1,E94-G94,0)</f>
        <v/>
      </c>
    </row>
    <row r="95">
      <c r="A95" s="6">
        <f>Profiles!E95+Profiles!F95</f>
        <v/>
      </c>
      <c r="B95" s="6">
        <f>Profiles!D95*sel_solar</f>
        <v/>
      </c>
      <c r="C95" s="6">
        <f>MIN(B95,A95)</f>
        <v/>
      </c>
      <c r="D95" s="6">
        <f>B95-C95</f>
        <v/>
      </c>
      <c r="E95" s="6">
        <f>A95-C95</f>
        <v/>
      </c>
      <c r="F95" s="6">
        <f>MIN(D95,in_batt_pw,IF(sel_batt=0,0,(sel_batt-H94)/in_rte))</f>
        <v/>
      </c>
      <c r="G95" s="6">
        <f>MIN(E95,in_batt_pw,H94)</f>
        <v/>
      </c>
      <c r="H95" s="6">
        <f>H94+F95*in_rte-G95</f>
        <v/>
      </c>
      <c r="I95" s="6">
        <f>IF(sel_og=1,0,E95-G95)</f>
        <v/>
      </c>
      <c r="J95" s="6">
        <f>IF(sel_og=1,0,D95-F95)</f>
        <v/>
      </c>
      <c r="K95" s="6">
        <f>IF(sel_og=1,E95-G95,0)</f>
        <v/>
      </c>
    </row>
    <row r="96">
      <c r="A96" s="6">
        <f>Profiles!E96+Profiles!F96</f>
        <v/>
      </c>
      <c r="B96" s="6">
        <f>Profiles!D96*sel_solar</f>
        <v/>
      </c>
      <c r="C96" s="6">
        <f>MIN(B96,A96)</f>
        <v/>
      </c>
      <c r="D96" s="6">
        <f>B96-C96</f>
        <v/>
      </c>
      <c r="E96" s="6">
        <f>A96-C96</f>
        <v/>
      </c>
      <c r="F96" s="6">
        <f>MIN(D96,in_batt_pw,IF(sel_batt=0,0,(sel_batt-H95)/in_rte))</f>
        <v/>
      </c>
      <c r="G96" s="6">
        <f>MIN(E96,in_batt_pw,H95)</f>
        <v/>
      </c>
      <c r="H96" s="6">
        <f>H95+F96*in_rte-G96</f>
        <v/>
      </c>
      <c r="I96" s="6">
        <f>IF(sel_og=1,0,E96-G96)</f>
        <v/>
      </c>
      <c r="J96" s="6">
        <f>IF(sel_og=1,0,D96-F96)</f>
        <v/>
      </c>
      <c r="K96" s="6">
        <f>IF(sel_og=1,E96-G96,0)</f>
        <v/>
      </c>
    </row>
    <row r="97">
      <c r="A97" s="6">
        <f>Profiles!E97+Profiles!F97</f>
        <v/>
      </c>
      <c r="B97" s="6">
        <f>Profiles!D97*sel_solar</f>
        <v/>
      </c>
      <c r="C97" s="6">
        <f>MIN(B97,A97)</f>
        <v/>
      </c>
      <c r="D97" s="6">
        <f>B97-C97</f>
        <v/>
      </c>
      <c r="E97" s="6">
        <f>A97-C97</f>
        <v/>
      </c>
      <c r="F97" s="6">
        <f>MIN(D97,in_batt_pw,IF(sel_batt=0,0,(sel_batt-H96)/in_rte))</f>
        <v/>
      </c>
      <c r="G97" s="6">
        <f>MIN(E97,in_batt_pw,H96)</f>
        <v/>
      </c>
      <c r="H97" s="6">
        <f>H96+F97*in_rte-G97</f>
        <v/>
      </c>
      <c r="I97" s="6">
        <f>IF(sel_og=1,0,E97-G97)</f>
        <v/>
      </c>
      <c r="J97" s="6">
        <f>IF(sel_og=1,0,D97-F97)</f>
        <v/>
      </c>
      <c r="K97" s="6">
        <f>IF(sel_og=1,E97-G97,0)</f>
        <v/>
      </c>
    </row>
    <row r="98">
      <c r="A98" s="6">
        <f>Profiles!E98+Profiles!F98</f>
        <v/>
      </c>
      <c r="B98" s="6">
        <f>Profiles!D98*sel_solar</f>
        <v/>
      </c>
      <c r="C98" s="6">
        <f>MIN(B98,A98)</f>
        <v/>
      </c>
      <c r="D98" s="6">
        <f>B98-C98</f>
        <v/>
      </c>
      <c r="E98" s="6">
        <f>A98-C98</f>
        <v/>
      </c>
      <c r="F98" s="6">
        <f>MIN(D98,in_batt_pw,IF(sel_batt=0,0,(sel_batt-H97)/in_rte))</f>
        <v/>
      </c>
      <c r="G98" s="6">
        <f>MIN(E98,in_batt_pw,H97)</f>
        <v/>
      </c>
      <c r="H98" s="6">
        <f>H97+F98*in_rte-G98</f>
        <v/>
      </c>
      <c r="I98" s="6">
        <f>IF(sel_og=1,0,E98-G98)</f>
        <v/>
      </c>
      <c r="J98" s="6">
        <f>IF(sel_og=1,0,D98-F98)</f>
        <v/>
      </c>
      <c r="K98" s="6">
        <f>IF(sel_og=1,E98-G98,0)</f>
        <v/>
      </c>
    </row>
    <row r="99">
      <c r="A99" s="6">
        <f>Profiles!E99+Profiles!F99</f>
        <v/>
      </c>
      <c r="B99" s="6">
        <f>Profiles!D99*sel_solar</f>
        <v/>
      </c>
      <c r="C99" s="6">
        <f>MIN(B99,A99)</f>
        <v/>
      </c>
      <c r="D99" s="6">
        <f>B99-C99</f>
        <v/>
      </c>
      <c r="E99" s="6">
        <f>A99-C99</f>
        <v/>
      </c>
      <c r="F99" s="6">
        <f>MIN(D99,in_batt_pw,IF(sel_batt=0,0,(sel_batt-H98)/in_rte))</f>
        <v/>
      </c>
      <c r="G99" s="6">
        <f>MIN(E99,in_batt_pw,H98)</f>
        <v/>
      </c>
      <c r="H99" s="6">
        <f>H98+F99*in_rte-G99</f>
        <v/>
      </c>
      <c r="I99" s="6">
        <f>IF(sel_og=1,0,E99-G99)</f>
        <v/>
      </c>
      <c r="J99" s="6">
        <f>IF(sel_og=1,0,D99-F99)</f>
        <v/>
      </c>
      <c r="K99" s="6">
        <f>IF(sel_og=1,E99-G99,0)</f>
        <v/>
      </c>
    </row>
    <row r="100">
      <c r="A100" s="6">
        <f>Profiles!E100+Profiles!F100</f>
        <v/>
      </c>
      <c r="B100" s="6">
        <f>Profiles!D100*sel_solar</f>
        <v/>
      </c>
      <c r="C100" s="6">
        <f>MIN(B100,A100)</f>
        <v/>
      </c>
      <c r="D100" s="6">
        <f>B100-C100</f>
        <v/>
      </c>
      <c r="E100" s="6">
        <f>A100-C100</f>
        <v/>
      </c>
      <c r="F100" s="6">
        <f>MIN(D100,in_batt_pw,IF(sel_batt=0,0,(sel_batt-H99)/in_rte))</f>
        <v/>
      </c>
      <c r="G100" s="6">
        <f>MIN(E100,in_batt_pw,H99)</f>
        <v/>
      </c>
      <c r="H100" s="6">
        <f>H99+F100*in_rte-G100</f>
        <v/>
      </c>
      <c r="I100" s="6">
        <f>IF(sel_og=1,0,E100-G100)</f>
        <v/>
      </c>
      <c r="J100" s="6">
        <f>IF(sel_og=1,0,D100-F100)</f>
        <v/>
      </c>
      <c r="K100" s="6">
        <f>IF(sel_og=1,E100-G100,0)</f>
        <v/>
      </c>
    </row>
    <row r="101">
      <c r="A101" s="6">
        <f>Profiles!E101+Profiles!F101</f>
        <v/>
      </c>
      <c r="B101" s="6">
        <f>Profiles!D101*sel_solar</f>
        <v/>
      </c>
      <c r="C101" s="6">
        <f>MIN(B101,A101)</f>
        <v/>
      </c>
      <c r="D101" s="6">
        <f>B101-C101</f>
        <v/>
      </c>
      <c r="E101" s="6">
        <f>A101-C101</f>
        <v/>
      </c>
      <c r="F101" s="6">
        <f>MIN(D101,in_batt_pw,IF(sel_batt=0,0,(sel_batt-H100)/in_rte))</f>
        <v/>
      </c>
      <c r="G101" s="6">
        <f>MIN(E101,in_batt_pw,H100)</f>
        <v/>
      </c>
      <c r="H101" s="6">
        <f>H100+F101*in_rte-G101</f>
        <v/>
      </c>
      <c r="I101" s="6">
        <f>IF(sel_og=1,0,E101-G101)</f>
        <v/>
      </c>
      <c r="J101" s="6">
        <f>IF(sel_og=1,0,D101-F101)</f>
        <v/>
      </c>
      <c r="K101" s="6">
        <f>IF(sel_og=1,E101-G101,0)</f>
        <v/>
      </c>
    </row>
    <row r="102">
      <c r="A102" s="6">
        <f>Profiles!E102+Profiles!F102</f>
        <v/>
      </c>
      <c r="B102" s="6">
        <f>Profiles!D102*sel_solar</f>
        <v/>
      </c>
      <c r="C102" s="6">
        <f>MIN(B102,A102)</f>
        <v/>
      </c>
      <c r="D102" s="6">
        <f>B102-C102</f>
        <v/>
      </c>
      <c r="E102" s="6">
        <f>A102-C102</f>
        <v/>
      </c>
      <c r="F102" s="6">
        <f>MIN(D102,in_batt_pw,IF(sel_batt=0,0,(sel_batt-H101)/in_rte))</f>
        <v/>
      </c>
      <c r="G102" s="6">
        <f>MIN(E102,in_batt_pw,H101)</f>
        <v/>
      </c>
      <c r="H102" s="6">
        <f>H101+F102*in_rte-G102</f>
        <v/>
      </c>
      <c r="I102" s="6">
        <f>IF(sel_og=1,0,E102-G102)</f>
        <v/>
      </c>
      <c r="J102" s="6">
        <f>IF(sel_og=1,0,D102-F102)</f>
        <v/>
      </c>
      <c r="K102" s="6">
        <f>IF(sel_og=1,E102-G102,0)</f>
        <v/>
      </c>
    </row>
    <row r="103">
      <c r="A103" s="6">
        <f>Profiles!E103+Profiles!F103</f>
        <v/>
      </c>
      <c r="B103" s="6">
        <f>Profiles!D103*sel_solar</f>
        <v/>
      </c>
      <c r="C103" s="6">
        <f>MIN(B103,A103)</f>
        <v/>
      </c>
      <c r="D103" s="6">
        <f>B103-C103</f>
        <v/>
      </c>
      <c r="E103" s="6">
        <f>A103-C103</f>
        <v/>
      </c>
      <c r="F103" s="6">
        <f>MIN(D103,in_batt_pw,IF(sel_batt=0,0,(sel_batt-H102)/in_rte))</f>
        <v/>
      </c>
      <c r="G103" s="6">
        <f>MIN(E103,in_batt_pw,H102)</f>
        <v/>
      </c>
      <c r="H103" s="6">
        <f>H102+F103*in_rte-G103</f>
        <v/>
      </c>
      <c r="I103" s="6">
        <f>IF(sel_og=1,0,E103-G103)</f>
        <v/>
      </c>
      <c r="J103" s="6">
        <f>IF(sel_og=1,0,D103-F103)</f>
        <v/>
      </c>
      <c r="K103" s="6">
        <f>IF(sel_og=1,E103-G103,0)</f>
        <v/>
      </c>
    </row>
    <row r="104">
      <c r="A104" s="6">
        <f>Profiles!E104+Profiles!F104</f>
        <v/>
      </c>
      <c r="B104" s="6">
        <f>Profiles!D104*sel_solar</f>
        <v/>
      </c>
      <c r="C104" s="6">
        <f>MIN(B104,A104)</f>
        <v/>
      </c>
      <c r="D104" s="6">
        <f>B104-C104</f>
        <v/>
      </c>
      <c r="E104" s="6">
        <f>A104-C104</f>
        <v/>
      </c>
      <c r="F104" s="6">
        <f>MIN(D104,in_batt_pw,IF(sel_batt=0,0,(sel_batt-H103)/in_rte))</f>
        <v/>
      </c>
      <c r="G104" s="6">
        <f>MIN(E104,in_batt_pw,H103)</f>
        <v/>
      </c>
      <c r="H104" s="6">
        <f>H103+F104*in_rte-G104</f>
        <v/>
      </c>
      <c r="I104" s="6">
        <f>IF(sel_og=1,0,E104-G104)</f>
        <v/>
      </c>
      <c r="J104" s="6">
        <f>IF(sel_og=1,0,D104-F104)</f>
        <v/>
      </c>
      <c r="K104" s="6">
        <f>IF(sel_og=1,E104-G104,0)</f>
        <v/>
      </c>
    </row>
    <row r="105">
      <c r="A105" s="6">
        <f>Profiles!E105+Profiles!F105</f>
        <v/>
      </c>
      <c r="B105" s="6">
        <f>Profiles!D105*sel_solar</f>
        <v/>
      </c>
      <c r="C105" s="6">
        <f>MIN(B105,A105)</f>
        <v/>
      </c>
      <c r="D105" s="6">
        <f>B105-C105</f>
        <v/>
      </c>
      <c r="E105" s="6">
        <f>A105-C105</f>
        <v/>
      </c>
      <c r="F105" s="6">
        <f>MIN(D105,in_batt_pw,IF(sel_batt=0,0,(sel_batt-H104)/in_rte))</f>
        <v/>
      </c>
      <c r="G105" s="6">
        <f>MIN(E105,in_batt_pw,H104)</f>
        <v/>
      </c>
      <c r="H105" s="6">
        <f>H104+F105*in_rte-G105</f>
        <v/>
      </c>
      <c r="I105" s="6">
        <f>IF(sel_og=1,0,E105-G105)</f>
        <v/>
      </c>
      <c r="J105" s="6">
        <f>IF(sel_og=1,0,D105-F105)</f>
        <v/>
      </c>
      <c r="K105" s="6">
        <f>IF(sel_og=1,E105-G105,0)</f>
        <v/>
      </c>
    </row>
    <row r="106">
      <c r="A106" s="6">
        <f>Profiles!E106+Profiles!F106</f>
        <v/>
      </c>
      <c r="B106" s="6">
        <f>Profiles!D106*sel_solar</f>
        <v/>
      </c>
      <c r="C106" s="6">
        <f>MIN(B106,A106)</f>
        <v/>
      </c>
      <c r="D106" s="6">
        <f>B106-C106</f>
        <v/>
      </c>
      <c r="E106" s="6">
        <f>A106-C106</f>
        <v/>
      </c>
      <c r="F106" s="6">
        <f>MIN(D106,in_batt_pw,IF(sel_batt=0,0,(sel_batt-H105)/in_rte))</f>
        <v/>
      </c>
      <c r="G106" s="6">
        <f>MIN(E106,in_batt_pw,H105)</f>
        <v/>
      </c>
      <c r="H106" s="6">
        <f>H105+F106*in_rte-G106</f>
        <v/>
      </c>
      <c r="I106" s="6">
        <f>IF(sel_og=1,0,E106-G106)</f>
        <v/>
      </c>
      <c r="J106" s="6">
        <f>IF(sel_og=1,0,D106-F106)</f>
        <v/>
      </c>
      <c r="K106" s="6">
        <f>IF(sel_og=1,E106-G106,0)</f>
        <v/>
      </c>
    </row>
    <row r="107">
      <c r="A107" s="6">
        <f>Profiles!E107+Profiles!F107</f>
        <v/>
      </c>
      <c r="B107" s="6">
        <f>Profiles!D107*sel_solar</f>
        <v/>
      </c>
      <c r="C107" s="6">
        <f>MIN(B107,A107)</f>
        <v/>
      </c>
      <c r="D107" s="6">
        <f>B107-C107</f>
        <v/>
      </c>
      <c r="E107" s="6">
        <f>A107-C107</f>
        <v/>
      </c>
      <c r="F107" s="6">
        <f>MIN(D107,in_batt_pw,IF(sel_batt=0,0,(sel_batt-H106)/in_rte))</f>
        <v/>
      </c>
      <c r="G107" s="6">
        <f>MIN(E107,in_batt_pw,H106)</f>
        <v/>
      </c>
      <c r="H107" s="6">
        <f>H106+F107*in_rte-G107</f>
        <v/>
      </c>
      <c r="I107" s="6">
        <f>IF(sel_og=1,0,E107-G107)</f>
        <v/>
      </c>
      <c r="J107" s="6">
        <f>IF(sel_og=1,0,D107-F107)</f>
        <v/>
      </c>
      <c r="K107" s="6">
        <f>IF(sel_og=1,E107-G107,0)</f>
        <v/>
      </c>
    </row>
    <row r="108">
      <c r="A108" s="6">
        <f>Profiles!E108+Profiles!F108</f>
        <v/>
      </c>
      <c r="B108" s="6">
        <f>Profiles!D108*sel_solar</f>
        <v/>
      </c>
      <c r="C108" s="6">
        <f>MIN(B108,A108)</f>
        <v/>
      </c>
      <c r="D108" s="6">
        <f>B108-C108</f>
        <v/>
      </c>
      <c r="E108" s="6">
        <f>A108-C108</f>
        <v/>
      </c>
      <c r="F108" s="6">
        <f>MIN(D108,in_batt_pw,IF(sel_batt=0,0,(sel_batt-H107)/in_rte))</f>
        <v/>
      </c>
      <c r="G108" s="6">
        <f>MIN(E108,in_batt_pw,H107)</f>
        <v/>
      </c>
      <c r="H108" s="6">
        <f>H107+F108*in_rte-G108</f>
        <v/>
      </c>
      <c r="I108" s="6">
        <f>IF(sel_og=1,0,E108-G108)</f>
        <v/>
      </c>
      <c r="J108" s="6">
        <f>IF(sel_og=1,0,D108-F108)</f>
        <v/>
      </c>
      <c r="K108" s="6">
        <f>IF(sel_og=1,E108-G108,0)</f>
        <v/>
      </c>
    </row>
    <row r="109">
      <c r="A109" s="6">
        <f>Profiles!E109+Profiles!F109</f>
        <v/>
      </c>
      <c r="B109" s="6">
        <f>Profiles!D109*sel_solar</f>
        <v/>
      </c>
      <c r="C109" s="6">
        <f>MIN(B109,A109)</f>
        <v/>
      </c>
      <c r="D109" s="6">
        <f>B109-C109</f>
        <v/>
      </c>
      <c r="E109" s="6">
        <f>A109-C109</f>
        <v/>
      </c>
      <c r="F109" s="6">
        <f>MIN(D109,in_batt_pw,IF(sel_batt=0,0,(sel_batt-H108)/in_rte))</f>
        <v/>
      </c>
      <c r="G109" s="6">
        <f>MIN(E109,in_batt_pw,H108)</f>
        <v/>
      </c>
      <c r="H109" s="6">
        <f>H108+F109*in_rte-G109</f>
        <v/>
      </c>
      <c r="I109" s="6">
        <f>IF(sel_og=1,0,E109-G109)</f>
        <v/>
      </c>
      <c r="J109" s="6">
        <f>IF(sel_og=1,0,D109-F109)</f>
        <v/>
      </c>
      <c r="K109" s="6">
        <f>IF(sel_og=1,E109-G109,0)</f>
        <v/>
      </c>
    </row>
    <row r="110">
      <c r="A110" s="6">
        <f>Profiles!E110+Profiles!F110</f>
        <v/>
      </c>
      <c r="B110" s="6">
        <f>Profiles!D110*sel_solar</f>
        <v/>
      </c>
      <c r="C110" s="6">
        <f>MIN(B110,A110)</f>
        <v/>
      </c>
      <c r="D110" s="6">
        <f>B110-C110</f>
        <v/>
      </c>
      <c r="E110" s="6">
        <f>A110-C110</f>
        <v/>
      </c>
      <c r="F110" s="6">
        <f>MIN(D110,in_batt_pw,IF(sel_batt=0,0,(sel_batt-H109)/in_rte))</f>
        <v/>
      </c>
      <c r="G110" s="6">
        <f>MIN(E110,in_batt_pw,H109)</f>
        <v/>
      </c>
      <c r="H110" s="6">
        <f>H109+F110*in_rte-G110</f>
        <v/>
      </c>
      <c r="I110" s="6">
        <f>IF(sel_og=1,0,E110-G110)</f>
        <v/>
      </c>
      <c r="J110" s="6">
        <f>IF(sel_og=1,0,D110-F110)</f>
        <v/>
      </c>
      <c r="K110" s="6">
        <f>IF(sel_og=1,E110-G110,0)</f>
        <v/>
      </c>
    </row>
    <row r="111">
      <c r="A111" s="6">
        <f>Profiles!E111+Profiles!F111</f>
        <v/>
      </c>
      <c r="B111" s="6">
        <f>Profiles!D111*sel_solar</f>
        <v/>
      </c>
      <c r="C111" s="6">
        <f>MIN(B111,A111)</f>
        <v/>
      </c>
      <c r="D111" s="6">
        <f>B111-C111</f>
        <v/>
      </c>
      <c r="E111" s="6">
        <f>A111-C111</f>
        <v/>
      </c>
      <c r="F111" s="6">
        <f>MIN(D111,in_batt_pw,IF(sel_batt=0,0,(sel_batt-H110)/in_rte))</f>
        <v/>
      </c>
      <c r="G111" s="6">
        <f>MIN(E111,in_batt_pw,H110)</f>
        <v/>
      </c>
      <c r="H111" s="6">
        <f>H110+F111*in_rte-G111</f>
        <v/>
      </c>
      <c r="I111" s="6">
        <f>IF(sel_og=1,0,E111-G111)</f>
        <v/>
      </c>
      <c r="J111" s="6">
        <f>IF(sel_og=1,0,D111-F111)</f>
        <v/>
      </c>
      <c r="K111" s="6">
        <f>IF(sel_og=1,E111-G111,0)</f>
        <v/>
      </c>
    </row>
    <row r="112">
      <c r="A112" s="6">
        <f>Profiles!E112+Profiles!F112</f>
        <v/>
      </c>
      <c r="B112" s="6">
        <f>Profiles!D112*sel_solar</f>
        <v/>
      </c>
      <c r="C112" s="6">
        <f>MIN(B112,A112)</f>
        <v/>
      </c>
      <c r="D112" s="6">
        <f>B112-C112</f>
        <v/>
      </c>
      <c r="E112" s="6">
        <f>A112-C112</f>
        <v/>
      </c>
      <c r="F112" s="6">
        <f>MIN(D112,in_batt_pw,IF(sel_batt=0,0,(sel_batt-H111)/in_rte))</f>
        <v/>
      </c>
      <c r="G112" s="6">
        <f>MIN(E112,in_batt_pw,H111)</f>
        <v/>
      </c>
      <c r="H112" s="6">
        <f>H111+F112*in_rte-G112</f>
        <v/>
      </c>
      <c r="I112" s="6">
        <f>IF(sel_og=1,0,E112-G112)</f>
        <v/>
      </c>
      <c r="J112" s="6">
        <f>IF(sel_og=1,0,D112-F112)</f>
        <v/>
      </c>
      <c r="K112" s="6">
        <f>IF(sel_og=1,E112-G112,0)</f>
        <v/>
      </c>
    </row>
    <row r="113">
      <c r="A113" s="6">
        <f>Profiles!E113+Profiles!F113</f>
        <v/>
      </c>
      <c r="B113" s="6">
        <f>Profiles!D113*sel_solar</f>
        <v/>
      </c>
      <c r="C113" s="6">
        <f>MIN(B113,A113)</f>
        <v/>
      </c>
      <c r="D113" s="6">
        <f>B113-C113</f>
        <v/>
      </c>
      <c r="E113" s="6">
        <f>A113-C113</f>
        <v/>
      </c>
      <c r="F113" s="6">
        <f>MIN(D113,in_batt_pw,IF(sel_batt=0,0,(sel_batt-H112)/in_rte))</f>
        <v/>
      </c>
      <c r="G113" s="6">
        <f>MIN(E113,in_batt_pw,H112)</f>
        <v/>
      </c>
      <c r="H113" s="6">
        <f>H112+F113*in_rte-G113</f>
        <v/>
      </c>
      <c r="I113" s="6">
        <f>IF(sel_og=1,0,E113-G113)</f>
        <v/>
      </c>
      <c r="J113" s="6">
        <f>IF(sel_og=1,0,D113-F113)</f>
        <v/>
      </c>
      <c r="K113" s="6">
        <f>IF(sel_og=1,E113-G113,0)</f>
        <v/>
      </c>
    </row>
    <row r="114">
      <c r="A114" s="6">
        <f>Profiles!E114+Profiles!F114</f>
        <v/>
      </c>
      <c r="B114" s="6">
        <f>Profiles!D114*sel_solar</f>
        <v/>
      </c>
      <c r="C114" s="6">
        <f>MIN(B114,A114)</f>
        <v/>
      </c>
      <c r="D114" s="6">
        <f>B114-C114</f>
        <v/>
      </c>
      <c r="E114" s="6">
        <f>A114-C114</f>
        <v/>
      </c>
      <c r="F114" s="6">
        <f>MIN(D114,in_batt_pw,IF(sel_batt=0,0,(sel_batt-H113)/in_rte))</f>
        <v/>
      </c>
      <c r="G114" s="6">
        <f>MIN(E114,in_batt_pw,H113)</f>
        <v/>
      </c>
      <c r="H114" s="6">
        <f>H113+F114*in_rte-G114</f>
        <v/>
      </c>
      <c r="I114" s="6">
        <f>IF(sel_og=1,0,E114-G114)</f>
        <v/>
      </c>
      <c r="J114" s="6">
        <f>IF(sel_og=1,0,D114-F114)</f>
        <v/>
      </c>
      <c r="K114" s="6">
        <f>IF(sel_og=1,E114-G114,0)</f>
        <v/>
      </c>
    </row>
    <row r="115">
      <c r="A115" s="6">
        <f>Profiles!E115+Profiles!F115</f>
        <v/>
      </c>
      <c r="B115" s="6">
        <f>Profiles!D115*sel_solar</f>
        <v/>
      </c>
      <c r="C115" s="6">
        <f>MIN(B115,A115)</f>
        <v/>
      </c>
      <c r="D115" s="6">
        <f>B115-C115</f>
        <v/>
      </c>
      <c r="E115" s="6">
        <f>A115-C115</f>
        <v/>
      </c>
      <c r="F115" s="6">
        <f>MIN(D115,in_batt_pw,IF(sel_batt=0,0,(sel_batt-H114)/in_rte))</f>
        <v/>
      </c>
      <c r="G115" s="6">
        <f>MIN(E115,in_batt_pw,H114)</f>
        <v/>
      </c>
      <c r="H115" s="6">
        <f>H114+F115*in_rte-G115</f>
        <v/>
      </c>
      <c r="I115" s="6">
        <f>IF(sel_og=1,0,E115-G115)</f>
        <v/>
      </c>
      <c r="J115" s="6">
        <f>IF(sel_og=1,0,D115-F115)</f>
        <v/>
      </c>
      <c r="K115" s="6">
        <f>IF(sel_og=1,E115-G115,0)</f>
        <v/>
      </c>
    </row>
    <row r="116">
      <c r="A116" s="6">
        <f>Profiles!E116+Profiles!F116</f>
        <v/>
      </c>
      <c r="B116" s="6">
        <f>Profiles!D116*sel_solar</f>
        <v/>
      </c>
      <c r="C116" s="6">
        <f>MIN(B116,A116)</f>
        <v/>
      </c>
      <c r="D116" s="6">
        <f>B116-C116</f>
        <v/>
      </c>
      <c r="E116" s="6">
        <f>A116-C116</f>
        <v/>
      </c>
      <c r="F116" s="6">
        <f>MIN(D116,in_batt_pw,IF(sel_batt=0,0,(sel_batt-H115)/in_rte))</f>
        <v/>
      </c>
      <c r="G116" s="6">
        <f>MIN(E116,in_batt_pw,H115)</f>
        <v/>
      </c>
      <c r="H116" s="6">
        <f>H115+F116*in_rte-G116</f>
        <v/>
      </c>
      <c r="I116" s="6">
        <f>IF(sel_og=1,0,E116-G116)</f>
        <v/>
      </c>
      <c r="J116" s="6">
        <f>IF(sel_og=1,0,D116-F116)</f>
        <v/>
      </c>
      <c r="K116" s="6">
        <f>IF(sel_og=1,E116-G116,0)</f>
        <v/>
      </c>
    </row>
    <row r="117">
      <c r="A117" s="6">
        <f>Profiles!E117+Profiles!F117</f>
        <v/>
      </c>
      <c r="B117" s="6">
        <f>Profiles!D117*sel_solar</f>
        <v/>
      </c>
      <c r="C117" s="6">
        <f>MIN(B117,A117)</f>
        <v/>
      </c>
      <c r="D117" s="6">
        <f>B117-C117</f>
        <v/>
      </c>
      <c r="E117" s="6">
        <f>A117-C117</f>
        <v/>
      </c>
      <c r="F117" s="6">
        <f>MIN(D117,in_batt_pw,IF(sel_batt=0,0,(sel_batt-H116)/in_rte))</f>
        <v/>
      </c>
      <c r="G117" s="6">
        <f>MIN(E117,in_batt_pw,H116)</f>
        <v/>
      </c>
      <c r="H117" s="6">
        <f>H116+F117*in_rte-G117</f>
        <v/>
      </c>
      <c r="I117" s="6">
        <f>IF(sel_og=1,0,E117-G117)</f>
        <v/>
      </c>
      <c r="J117" s="6">
        <f>IF(sel_og=1,0,D117-F117)</f>
        <v/>
      </c>
      <c r="K117" s="6">
        <f>IF(sel_og=1,E117-G117,0)</f>
        <v/>
      </c>
    </row>
    <row r="118">
      <c r="A118" s="6">
        <f>Profiles!E118+Profiles!F118</f>
        <v/>
      </c>
      <c r="B118" s="6">
        <f>Profiles!D118*sel_solar</f>
        <v/>
      </c>
      <c r="C118" s="6">
        <f>MIN(B118,A118)</f>
        <v/>
      </c>
      <c r="D118" s="6">
        <f>B118-C118</f>
        <v/>
      </c>
      <c r="E118" s="6">
        <f>A118-C118</f>
        <v/>
      </c>
      <c r="F118" s="6">
        <f>MIN(D118,in_batt_pw,IF(sel_batt=0,0,(sel_batt-H117)/in_rte))</f>
        <v/>
      </c>
      <c r="G118" s="6">
        <f>MIN(E118,in_batt_pw,H117)</f>
        <v/>
      </c>
      <c r="H118" s="6">
        <f>H117+F118*in_rte-G118</f>
        <v/>
      </c>
      <c r="I118" s="6">
        <f>IF(sel_og=1,0,E118-G118)</f>
        <v/>
      </c>
      <c r="J118" s="6">
        <f>IF(sel_og=1,0,D118-F118)</f>
        <v/>
      </c>
      <c r="K118" s="6">
        <f>IF(sel_og=1,E118-G118,0)</f>
        <v/>
      </c>
    </row>
    <row r="119">
      <c r="A119" s="6">
        <f>Profiles!E119+Profiles!F119</f>
        <v/>
      </c>
      <c r="B119" s="6">
        <f>Profiles!D119*sel_solar</f>
        <v/>
      </c>
      <c r="C119" s="6">
        <f>MIN(B119,A119)</f>
        <v/>
      </c>
      <c r="D119" s="6">
        <f>B119-C119</f>
        <v/>
      </c>
      <c r="E119" s="6">
        <f>A119-C119</f>
        <v/>
      </c>
      <c r="F119" s="6">
        <f>MIN(D119,in_batt_pw,IF(sel_batt=0,0,(sel_batt-H118)/in_rte))</f>
        <v/>
      </c>
      <c r="G119" s="6">
        <f>MIN(E119,in_batt_pw,H118)</f>
        <v/>
      </c>
      <c r="H119" s="6">
        <f>H118+F119*in_rte-G119</f>
        <v/>
      </c>
      <c r="I119" s="6">
        <f>IF(sel_og=1,0,E119-G119)</f>
        <v/>
      </c>
      <c r="J119" s="6">
        <f>IF(sel_og=1,0,D119-F119)</f>
        <v/>
      </c>
      <c r="K119" s="6">
        <f>IF(sel_og=1,E119-G119,0)</f>
        <v/>
      </c>
    </row>
    <row r="120">
      <c r="A120" s="6">
        <f>Profiles!E120+Profiles!F120</f>
        <v/>
      </c>
      <c r="B120" s="6">
        <f>Profiles!D120*sel_solar</f>
        <v/>
      </c>
      <c r="C120" s="6">
        <f>MIN(B120,A120)</f>
        <v/>
      </c>
      <c r="D120" s="6">
        <f>B120-C120</f>
        <v/>
      </c>
      <c r="E120" s="6">
        <f>A120-C120</f>
        <v/>
      </c>
      <c r="F120" s="6">
        <f>MIN(D120,in_batt_pw,IF(sel_batt=0,0,(sel_batt-H119)/in_rte))</f>
        <v/>
      </c>
      <c r="G120" s="6">
        <f>MIN(E120,in_batt_pw,H119)</f>
        <v/>
      </c>
      <c r="H120" s="6">
        <f>H119+F120*in_rte-G120</f>
        <v/>
      </c>
      <c r="I120" s="6">
        <f>IF(sel_og=1,0,E120-G120)</f>
        <v/>
      </c>
      <c r="J120" s="6">
        <f>IF(sel_og=1,0,D120-F120)</f>
        <v/>
      </c>
      <c r="K120" s="6">
        <f>IF(sel_og=1,E120-G120,0)</f>
        <v/>
      </c>
    </row>
    <row r="121">
      <c r="A121" s="6">
        <f>Profiles!E121+Profiles!F121</f>
        <v/>
      </c>
      <c r="B121" s="6">
        <f>Profiles!D121*sel_solar</f>
        <v/>
      </c>
      <c r="C121" s="6">
        <f>MIN(B121,A121)</f>
        <v/>
      </c>
      <c r="D121" s="6">
        <f>B121-C121</f>
        <v/>
      </c>
      <c r="E121" s="6">
        <f>A121-C121</f>
        <v/>
      </c>
      <c r="F121" s="6">
        <f>MIN(D121,in_batt_pw,IF(sel_batt=0,0,(sel_batt-H120)/in_rte))</f>
        <v/>
      </c>
      <c r="G121" s="6">
        <f>MIN(E121,in_batt_pw,H120)</f>
        <v/>
      </c>
      <c r="H121" s="6">
        <f>H120+F121*in_rte-G121</f>
        <v/>
      </c>
      <c r="I121" s="6">
        <f>IF(sel_og=1,0,E121-G121)</f>
        <v/>
      </c>
      <c r="J121" s="6">
        <f>IF(sel_og=1,0,D121-F121)</f>
        <v/>
      </c>
      <c r="K121" s="6">
        <f>IF(sel_og=1,E121-G121,0)</f>
        <v/>
      </c>
    </row>
    <row r="122">
      <c r="A122" s="6">
        <f>Profiles!E122+Profiles!F122</f>
        <v/>
      </c>
      <c r="B122" s="6">
        <f>Profiles!D122*sel_solar</f>
        <v/>
      </c>
      <c r="C122" s="6">
        <f>MIN(B122,A122)</f>
        <v/>
      </c>
      <c r="D122" s="6">
        <f>B122-C122</f>
        <v/>
      </c>
      <c r="E122" s="6">
        <f>A122-C122</f>
        <v/>
      </c>
      <c r="F122" s="6">
        <f>MIN(D122,in_batt_pw,IF(sel_batt=0,0,(sel_batt-H121)/in_rte))</f>
        <v/>
      </c>
      <c r="G122" s="6">
        <f>MIN(E122,in_batt_pw,H121)</f>
        <v/>
      </c>
      <c r="H122" s="6">
        <f>H121+F122*in_rte-G122</f>
        <v/>
      </c>
      <c r="I122" s="6">
        <f>IF(sel_og=1,0,E122-G122)</f>
        <v/>
      </c>
      <c r="J122" s="6">
        <f>IF(sel_og=1,0,D122-F122)</f>
        <v/>
      </c>
      <c r="K122" s="6">
        <f>IF(sel_og=1,E122-G122,0)</f>
        <v/>
      </c>
    </row>
    <row r="123">
      <c r="A123" s="6">
        <f>Profiles!E123+Profiles!F123</f>
        <v/>
      </c>
      <c r="B123" s="6">
        <f>Profiles!D123*sel_solar</f>
        <v/>
      </c>
      <c r="C123" s="6">
        <f>MIN(B123,A123)</f>
        <v/>
      </c>
      <c r="D123" s="6">
        <f>B123-C123</f>
        <v/>
      </c>
      <c r="E123" s="6">
        <f>A123-C123</f>
        <v/>
      </c>
      <c r="F123" s="6">
        <f>MIN(D123,in_batt_pw,IF(sel_batt=0,0,(sel_batt-H122)/in_rte))</f>
        <v/>
      </c>
      <c r="G123" s="6">
        <f>MIN(E123,in_batt_pw,H122)</f>
        <v/>
      </c>
      <c r="H123" s="6">
        <f>H122+F123*in_rte-G123</f>
        <v/>
      </c>
      <c r="I123" s="6">
        <f>IF(sel_og=1,0,E123-G123)</f>
        <v/>
      </c>
      <c r="J123" s="6">
        <f>IF(sel_og=1,0,D123-F123)</f>
        <v/>
      </c>
      <c r="K123" s="6">
        <f>IF(sel_og=1,E123-G123,0)</f>
        <v/>
      </c>
    </row>
    <row r="124">
      <c r="A124" s="6">
        <f>Profiles!E124+Profiles!F124</f>
        <v/>
      </c>
      <c r="B124" s="6">
        <f>Profiles!D124*sel_solar</f>
        <v/>
      </c>
      <c r="C124" s="6">
        <f>MIN(B124,A124)</f>
        <v/>
      </c>
      <c r="D124" s="6">
        <f>B124-C124</f>
        <v/>
      </c>
      <c r="E124" s="6">
        <f>A124-C124</f>
        <v/>
      </c>
      <c r="F124" s="6">
        <f>MIN(D124,in_batt_pw,IF(sel_batt=0,0,(sel_batt-H123)/in_rte))</f>
        <v/>
      </c>
      <c r="G124" s="6">
        <f>MIN(E124,in_batt_pw,H123)</f>
        <v/>
      </c>
      <c r="H124" s="6">
        <f>H123+F124*in_rte-G124</f>
        <v/>
      </c>
      <c r="I124" s="6">
        <f>IF(sel_og=1,0,E124-G124)</f>
        <v/>
      </c>
      <c r="J124" s="6">
        <f>IF(sel_og=1,0,D124-F124)</f>
        <v/>
      </c>
      <c r="K124" s="6">
        <f>IF(sel_og=1,E124-G124,0)</f>
        <v/>
      </c>
    </row>
    <row r="125">
      <c r="A125" s="6">
        <f>Profiles!E125+Profiles!F125</f>
        <v/>
      </c>
      <c r="B125" s="6">
        <f>Profiles!D125*sel_solar</f>
        <v/>
      </c>
      <c r="C125" s="6">
        <f>MIN(B125,A125)</f>
        <v/>
      </c>
      <c r="D125" s="6">
        <f>B125-C125</f>
        <v/>
      </c>
      <c r="E125" s="6">
        <f>A125-C125</f>
        <v/>
      </c>
      <c r="F125" s="6">
        <f>MIN(D125,in_batt_pw,IF(sel_batt=0,0,(sel_batt-H124)/in_rte))</f>
        <v/>
      </c>
      <c r="G125" s="6">
        <f>MIN(E125,in_batt_pw,H124)</f>
        <v/>
      </c>
      <c r="H125" s="6">
        <f>H124+F125*in_rte-G125</f>
        <v/>
      </c>
      <c r="I125" s="6">
        <f>IF(sel_og=1,0,E125-G125)</f>
        <v/>
      </c>
      <c r="J125" s="6">
        <f>IF(sel_og=1,0,D125-F125)</f>
        <v/>
      </c>
      <c r="K125" s="6">
        <f>IF(sel_og=1,E125-G125,0)</f>
        <v/>
      </c>
    </row>
    <row r="126">
      <c r="A126" s="6">
        <f>Profiles!E126+Profiles!F126</f>
        <v/>
      </c>
      <c r="B126" s="6">
        <f>Profiles!D126*sel_solar</f>
        <v/>
      </c>
      <c r="C126" s="6">
        <f>MIN(B126,A126)</f>
        <v/>
      </c>
      <c r="D126" s="6">
        <f>B126-C126</f>
        <v/>
      </c>
      <c r="E126" s="6">
        <f>A126-C126</f>
        <v/>
      </c>
      <c r="F126" s="6">
        <f>MIN(D126,in_batt_pw,IF(sel_batt=0,0,(sel_batt-H125)/in_rte))</f>
        <v/>
      </c>
      <c r="G126" s="6">
        <f>MIN(E126,in_batt_pw,H125)</f>
        <v/>
      </c>
      <c r="H126" s="6">
        <f>H125+F126*in_rte-G126</f>
        <v/>
      </c>
      <c r="I126" s="6">
        <f>IF(sel_og=1,0,E126-G126)</f>
        <v/>
      </c>
      <c r="J126" s="6">
        <f>IF(sel_og=1,0,D126-F126)</f>
        <v/>
      </c>
      <c r="K126" s="6">
        <f>IF(sel_og=1,E126-G126,0)</f>
        <v/>
      </c>
    </row>
    <row r="127">
      <c r="A127" s="6">
        <f>Profiles!E127+Profiles!F127</f>
        <v/>
      </c>
      <c r="B127" s="6">
        <f>Profiles!D127*sel_solar</f>
        <v/>
      </c>
      <c r="C127" s="6">
        <f>MIN(B127,A127)</f>
        <v/>
      </c>
      <c r="D127" s="6">
        <f>B127-C127</f>
        <v/>
      </c>
      <c r="E127" s="6">
        <f>A127-C127</f>
        <v/>
      </c>
      <c r="F127" s="6">
        <f>MIN(D127,in_batt_pw,IF(sel_batt=0,0,(sel_batt-H126)/in_rte))</f>
        <v/>
      </c>
      <c r="G127" s="6">
        <f>MIN(E127,in_batt_pw,H126)</f>
        <v/>
      </c>
      <c r="H127" s="6">
        <f>H126+F127*in_rte-G127</f>
        <v/>
      </c>
      <c r="I127" s="6">
        <f>IF(sel_og=1,0,E127-G127)</f>
        <v/>
      </c>
      <c r="J127" s="6">
        <f>IF(sel_og=1,0,D127-F127)</f>
        <v/>
      </c>
      <c r="K127" s="6">
        <f>IF(sel_og=1,E127-G127,0)</f>
        <v/>
      </c>
    </row>
    <row r="128">
      <c r="A128" s="6">
        <f>Profiles!E128+Profiles!F128</f>
        <v/>
      </c>
      <c r="B128" s="6">
        <f>Profiles!D128*sel_solar</f>
        <v/>
      </c>
      <c r="C128" s="6">
        <f>MIN(B128,A128)</f>
        <v/>
      </c>
      <c r="D128" s="6">
        <f>B128-C128</f>
        <v/>
      </c>
      <c r="E128" s="6">
        <f>A128-C128</f>
        <v/>
      </c>
      <c r="F128" s="6">
        <f>MIN(D128,in_batt_pw,IF(sel_batt=0,0,(sel_batt-H127)/in_rte))</f>
        <v/>
      </c>
      <c r="G128" s="6">
        <f>MIN(E128,in_batt_pw,H127)</f>
        <v/>
      </c>
      <c r="H128" s="6">
        <f>H127+F128*in_rte-G128</f>
        <v/>
      </c>
      <c r="I128" s="6">
        <f>IF(sel_og=1,0,E128-G128)</f>
        <v/>
      </c>
      <c r="J128" s="6">
        <f>IF(sel_og=1,0,D128-F128)</f>
        <v/>
      </c>
      <c r="K128" s="6">
        <f>IF(sel_og=1,E128-G128,0)</f>
        <v/>
      </c>
    </row>
    <row r="129">
      <c r="A129" s="6">
        <f>Profiles!E129+Profiles!F129</f>
        <v/>
      </c>
      <c r="B129" s="6">
        <f>Profiles!D129*sel_solar</f>
        <v/>
      </c>
      <c r="C129" s="6">
        <f>MIN(B129,A129)</f>
        <v/>
      </c>
      <c r="D129" s="6">
        <f>B129-C129</f>
        <v/>
      </c>
      <c r="E129" s="6">
        <f>A129-C129</f>
        <v/>
      </c>
      <c r="F129" s="6">
        <f>MIN(D129,in_batt_pw,IF(sel_batt=0,0,(sel_batt-H128)/in_rte))</f>
        <v/>
      </c>
      <c r="G129" s="6">
        <f>MIN(E129,in_batt_pw,H128)</f>
        <v/>
      </c>
      <c r="H129" s="6">
        <f>H128+F129*in_rte-G129</f>
        <v/>
      </c>
      <c r="I129" s="6">
        <f>IF(sel_og=1,0,E129-G129)</f>
        <v/>
      </c>
      <c r="J129" s="6">
        <f>IF(sel_og=1,0,D129-F129)</f>
        <v/>
      </c>
      <c r="K129" s="6">
        <f>IF(sel_og=1,E129-G129,0)</f>
        <v/>
      </c>
    </row>
    <row r="130">
      <c r="A130" s="6">
        <f>Profiles!E130+Profiles!F130</f>
        <v/>
      </c>
      <c r="B130" s="6">
        <f>Profiles!D130*sel_solar</f>
        <v/>
      </c>
      <c r="C130" s="6">
        <f>MIN(B130,A130)</f>
        <v/>
      </c>
      <c r="D130" s="6">
        <f>B130-C130</f>
        <v/>
      </c>
      <c r="E130" s="6">
        <f>A130-C130</f>
        <v/>
      </c>
      <c r="F130" s="6">
        <f>MIN(D130,in_batt_pw,IF(sel_batt=0,0,(sel_batt-H129)/in_rte))</f>
        <v/>
      </c>
      <c r="G130" s="6">
        <f>MIN(E130,in_batt_pw,H129)</f>
        <v/>
      </c>
      <c r="H130" s="6">
        <f>H129+F130*in_rte-G130</f>
        <v/>
      </c>
      <c r="I130" s="6">
        <f>IF(sel_og=1,0,E130-G130)</f>
        <v/>
      </c>
      <c r="J130" s="6">
        <f>IF(sel_og=1,0,D130-F130)</f>
        <v/>
      </c>
      <c r="K130" s="6">
        <f>IF(sel_og=1,E130-G130,0)</f>
        <v/>
      </c>
    </row>
    <row r="131">
      <c r="A131" s="6">
        <f>Profiles!E131+Profiles!F131</f>
        <v/>
      </c>
      <c r="B131" s="6">
        <f>Profiles!D131*sel_solar</f>
        <v/>
      </c>
      <c r="C131" s="6">
        <f>MIN(B131,A131)</f>
        <v/>
      </c>
      <c r="D131" s="6">
        <f>B131-C131</f>
        <v/>
      </c>
      <c r="E131" s="6">
        <f>A131-C131</f>
        <v/>
      </c>
      <c r="F131" s="6">
        <f>MIN(D131,in_batt_pw,IF(sel_batt=0,0,(sel_batt-H130)/in_rte))</f>
        <v/>
      </c>
      <c r="G131" s="6">
        <f>MIN(E131,in_batt_pw,H130)</f>
        <v/>
      </c>
      <c r="H131" s="6">
        <f>H130+F131*in_rte-G131</f>
        <v/>
      </c>
      <c r="I131" s="6">
        <f>IF(sel_og=1,0,E131-G131)</f>
        <v/>
      </c>
      <c r="J131" s="6">
        <f>IF(sel_og=1,0,D131-F131)</f>
        <v/>
      </c>
      <c r="K131" s="6">
        <f>IF(sel_og=1,E131-G131,0)</f>
        <v/>
      </c>
    </row>
    <row r="132">
      <c r="A132" s="6">
        <f>Profiles!E132+Profiles!F132</f>
        <v/>
      </c>
      <c r="B132" s="6">
        <f>Profiles!D132*sel_solar</f>
        <v/>
      </c>
      <c r="C132" s="6">
        <f>MIN(B132,A132)</f>
        <v/>
      </c>
      <c r="D132" s="6">
        <f>B132-C132</f>
        <v/>
      </c>
      <c r="E132" s="6">
        <f>A132-C132</f>
        <v/>
      </c>
      <c r="F132" s="6">
        <f>MIN(D132,in_batt_pw,IF(sel_batt=0,0,(sel_batt-H131)/in_rte))</f>
        <v/>
      </c>
      <c r="G132" s="6">
        <f>MIN(E132,in_batt_pw,H131)</f>
        <v/>
      </c>
      <c r="H132" s="6">
        <f>H131+F132*in_rte-G132</f>
        <v/>
      </c>
      <c r="I132" s="6">
        <f>IF(sel_og=1,0,E132-G132)</f>
        <v/>
      </c>
      <c r="J132" s="6">
        <f>IF(sel_og=1,0,D132-F132)</f>
        <v/>
      </c>
      <c r="K132" s="6">
        <f>IF(sel_og=1,E132-G132,0)</f>
        <v/>
      </c>
    </row>
    <row r="133">
      <c r="A133" s="6">
        <f>Profiles!E133+Profiles!F133</f>
        <v/>
      </c>
      <c r="B133" s="6">
        <f>Profiles!D133*sel_solar</f>
        <v/>
      </c>
      <c r="C133" s="6">
        <f>MIN(B133,A133)</f>
        <v/>
      </c>
      <c r="D133" s="6">
        <f>B133-C133</f>
        <v/>
      </c>
      <c r="E133" s="6">
        <f>A133-C133</f>
        <v/>
      </c>
      <c r="F133" s="6">
        <f>MIN(D133,in_batt_pw,IF(sel_batt=0,0,(sel_batt-H132)/in_rte))</f>
        <v/>
      </c>
      <c r="G133" s="6">
        <f>MIN(E133,in_batt_pw,H132)</f>
        <v/>
      </c>
      <c r="H133" s="6">
        <f>H132+F133*in_rte-G133</f>
        <v/>
      </c>
      <c r="I133" s="6">
        <f>IF(sel_og=1,0,E133-G133)</f>
        <v/>
      </c>
      <c r="J133" s="6">
        <f>IF(sel_og=1,0,D133-F133)</f>
        <v/>
      </c>
      <c r="K133" s="6">
        <f>IF(sel_og=1,E133-G133,0)</f>
        <v/>
      </c>
    </row>
    <row r="134">
      <c r="A134" s="6">
        <f>Profiles!E134+Profiles!F134</f>
        <v/>
      </c>
      <c r="B134" s="6">
        <f>Profiles!D134*sel_solar</f>
        <v/>
      </c>
      <c r="C134" s="6">
        <f>MIN(B134,A134)</f>
        <v/>
      </c>
      <c r="D134" s="6">
        <f>B134-C134</f>
        <v/>
      </c>
      <c r="E134" s="6">
        <f>A134-C134</f>
        <v/>
      </c>
      <c r="F134" s="6">
        <f>MIN(D134,in_batt_pw,IF(sel_batt=0,0,(sel_batt-H133)/in_rte))</f>
        <v/>
      </c>
      <c r="G134" s="6">
        <f>MIN(E134,in_batt_pw,H133)</f>
        <v/>
      </c>
      <c r="H134" s="6">
        <f>H133+F134*in_rte-G134</f>
        <v/>
      </c>
      <c r="I134" s="6">
        <f>IF(sel_og=1,0,E134-G134)</f>
        <v/>
      </c>
      <c r="J134" s="6">
        <f>IF(sel_og=1,0,D134-F134)</f>
        <v/>
      </c>
      <c r="K134" s="6">
        <f>IF(sel_og=1,E134-G134,0)</f>
        <v/>
      </c>
    </row>
    <row r="135">
      <c r="A135" s="6">
        <f>Profiles!E135+Profiles!F135</f>
        <v/>
      </c>
      <c r="B135" s="6">
        <f>Profiles!D135*sel_solar</f>
        <v/>
      </c>
      <c r="C135" s="6">
        <f>MIN(B135,A135)</f>
        <v/>
      </c>
      <c r="D135" s="6">
        <f>B135-C135</f>
        <v/>
      </c>
      <c r="E135" s="6">
        <f>A135-C135</f>
        <v/>
      </c>
      <c r="F135" s="6">
        <f>MIN(D135,in_batt_pw,IF(sel_batt=0,0,(sel_batt-H134)/in_rte))</f>
        <v/>
      </c>
      <c r="G135" s="6">
        <f>MIN(E135,in_batt_pw,H134)</f>
        <v/>
      </c>
      <c r="H135" s="6">
        <f>H134+F135*in_rte-G135</f>
        <v/>
      </c>
      <c r="I135" s="6">
        <f>IF(sel_og=1,0,E135-G135)</f>
        <v/>
      </c>
      <c r="J135" s="6">
        <f>IF(sel_og=1,0,D135-F135)</f>
        <v/>
      </c>
      <c r="K135" s="6">
        <f>IF(sel_og=1,E135-G135,0)</f>
        <v/>
      </c>
    </row>
    <row r="136">
      <c r="A136" s="6">
        <f>Profiles!E136+Profiles!F136</f>
        <v/>
      </c>
      <c r="B136" s="6">
        <f>Profiles!D136*sel_solar</f>
        <v/>
      </c>
      <c r="C136" s="6">
        <f>MIN(B136,A136)</f>
        <v/>
      </c>
      <c r="D136" s="6">
        <f>B136-C136</f>
        <v/>
      </c>
      <c r="E136" s="6">
        <f>A136-C136</f>
        <v/>
      </c>
      <c r="F136" s="6">
        <f>MIN(D136,in_batt_pw,IF(sel_batt=0,0,(sel_batt-H135)/in_rte))</f>
        <v/>
      </c>
      <c r="G136" s="6">
        <f>MIN(E136,in_batt_pw,H135)</f>
        <v/>
      </c>
      <c r="H136" s="6">
        <f>H135+F136*in_rte-G136</f>
        <v/>
      </c>
      <c r="I136" s="6">
        <f>IF(sel_og=1,0,E136-G136)</f>
        <v/>
      </c>
      <c r="J136" s="6">
        <f>IF(sel_og=1,0,D136-F136)</f>
        <v/>
      </c>
      <c r="K136" s="6">
        <f>IF(sel_og=1,E136-G136,0)</f>
        <v/>
      </c>
    </row>
    <row r="137">
      <c r="A137" s="6">
        <f>Profiles!E137+Profiles!F137</f>
        <v/>
      </c>
      <c r="B137" s="6">
        <f>Profiles!D137*sel_solar</f>
        <v/>
      </c>
      <c r="C137" s="6">
        <f>MIN(B137,A137)</f>
        <v/>
      </c>
      <c r="D137" s="6">
        <f>B137-C137</f>
        <v/>
      </c>
      <c r="E137" s="6">
        <f>A137-C137</f>
        <v/>
      </c>
      <c r="F137" s="6">
        <f>MIN(D137,in_batt_pw,IF(sel_batt=0,0,(sel_batt-H136)/in_rte))</f>
        <v/>
      </c>
      <c r="G137" s="6">
        <f>MIN(E137,in_batt_pw,H136)</f>
        <v/>
      </c>
      <c r="H137" s="6">
        <f>H136+F137*in_rte-G137</f>
        <v/>
      </c>
      <c r="I137" s="6">
        <f>IF(sel_og=1,0,E137-G137)</f>
        <v/>
      </c>
      <c r="J137" s="6">
        <f>IF(sel_og=1,0,D137-F137)</f>
        <v/>
      </c>
      <c r="K137" s="6">
        <f>IF(sel_og=1,E137-G137,0)</f>
        <v/>
      </c>
    </row>
    <row r="138">
      <c r="A138" s="6">
        <f>Profiles!E138+Profiles!F138</f>
        <v/>
      </c>
      <c r="B138" s="6">
        <f>Profiles!D138*sel_solar</f>
        <v/>
      </c>
      <c r="C138" s="6">
        <f>MIN(B138,A138)</f>
        <v/>
      </c>
      <c r="D138" s="6">
        <f>B138-C138</f>
        <v/>
      </c>
      <c r="E138" s="6">
        <f>A138-C138</f>
        <v/>
      </c>
      <c r="F138" s="6">
        <f>MIN(D138,in_batt_pw,IF(sel_batt=0,0,(sel_batt-H137)/in_rte))</f>
        <v/>
      </c>
      <c r="G138" s="6">
        <f>MIN(E138,in_batt_pw,H137)</f>
        <v/>
      </c>
      <c r="H138" s="6">
        <f>H137+F138*in_rte-G138</f>
        <v/>
      </c>
      <c r="I138" s="6">
        <f>IF(sel_og=1,0,E138-G138)</f>
        <v/>
      </c>
      <c r="J138" s="6">
        <f>IF(sel_og=1,0,D138-F138)</f>
        <v/>
      </c>
      <c r="K138" s="6">
        <f>IF(sel_og=1,E138-G138,0)</f>
        <v/>
      </c>
    </row>
    <row r="139">
      <c r="A139" s="6">
        <f>Profiles!E139+Profiles!F139</f>
        <v/>
      </c>
      <c r="B139" s="6">
        <f>Profiles!D139*sel_solar</f>
        <v/>
      </c>
      <c r="C139" s="6">
        <f>MIN(B139,A139)</f>
        <v/>
      </c>
      <c r="D139" s="6">
        <f>B139-C139</f>
        <v/>
      </c>
      <c r="E139" s="6">
        <f>A139-C139</f>
        <v/>
      </c>
      <c r="F139" s="6">
        <f>MIN(D139,in_batt_pw,IF(sel_batt=0,0,(sel_batt-H138)/in_rte))</f>
        <v/>
      </c>
      <c r="G139" s="6">
        <f>MIN(E139,in_batt_pw,H138)</f>
        <v/>
      </c>
      <c r="H139" s="6">
        <f>H138+F139*in_rte-G139</f>
        <v/>
      </c>
      <c r="I139" s="6">
        <f>IF(sel_og=1,0,E139-G139)</f>
        <v/>
      </c>
      <c r="J139" s="6">
        <f>IF(sel_og=1,0,D139-F139)</f>
        <v/>
      </c>
      <c r="K139" s="6">
        <f>IF(sel_og=1,E139-G139,0)</f>
        <v/>
      </c>
    </row>
    <row r="140">
      <c r="A140" s="6">
        <f>Profiles!E140+Profiles!F140</f>
        <v/>
      </c>
      <c r="B140" s="6">
        <f>Profiles!D140*sel_solar</f>
        <v/>
      </c>
      <c r="C140" s="6">
        <f>MIN(B140,A140)</f>
        <v/>
      </c>
      <c r="D140" s="6">
        <f>B140-C140</f>
        <v/>
      </c>
      <c r="E140" s="6">
        <f>A140-C140</f>
        <v/>
      </c>
      <c r="F140" s="6">
        <f>MIN(D140,in_batt_pw,IF(sel_batt=0,0,(sel_batt-H139)/in_rte))</f>
        <v/>
      </c>
      <c r="G140" s="6">
        <f>MIN(E140,in_batt_pw,H139)</f>
        <v/>
      </c>
      <c r="H140" s="6">
        <f>H139+F140*in_rte-G140</f>
        <v/>
      </c>
      <c r="I140" s="6">
        <f>IF(sel_og=1,0,E140-G140)</f>
        <v/>
      </c>
      <c r="J140" s="6">
        <f>IF(sel_og=1,0,D140-F140)</f>
        <v/>
      </c>
      <c r="K140" s="6">
        <f>IF(sel_og=1,E140-G140,0)</f>
        <v/>
      </c>
    </row>
    <row r="141">
      <c r="A141" s="6">
        <f>Profiles!E141+Profiles!F141</f>
        <v/>
      </c>
      <c r="B141" s="6">
        <f>Profiles!D141*sel_solar</f>
        <v/>
      </c>
      <c r="C141" s="6">
        <f>MIN(B141,A141)</f>
        <v/>
      </c>
      <c r="D141" s="6">
        <f>B141-C141</f>
        <v/>
      </c>
      <c r="E141" s="6">
        <f>A141-C141</f>
        <v/>
      </c>
      <c r="F141" s="6">
        <f>MIN(D141,in_batt_pw,IF(sel_batt=0,0,(sel_batt-H140)/in_rte))</f>
        <v/>
      </c>
      <c r="G141" s="6">
        <f>MIN(E141,in_batt_pw,H140)</f>
        <v/>
      </c>
      <c r="H141" s="6">
        <f>H140+F141*in_rte-G141</f>
        <v/>
      </c>
      <c r="I141" s="6">
        <f>IF(sel_og=1,0,E141-G141)</f>
        <v/>
      </c>
      <c r="J141" s="6">
        <f>IF(sel_og=1,0,D141-F141)</f>
        <v/>
      </c>
      <c r="K141" s="6">
        <f>IF(sel_og=1,E141-G141,0)</f>
        <v/>
      </c>
    </row>
    <row r="142">
      <c r="A142" s="6">
        <f>Profiles!E142+Profiles!F142</f>
        <v/>
      </c>
      <c r="B142" s="6">
        <f>Profiles!D142*sel_solar</f>
        <v/>
      </c>
      <c r="C142" s="6">
        <f>MIN(B142,A142)</f>
        <v/>
      </c>
      <c r="D142" s="6">
        <f>B142-C142</f>
        <v/>
      </c>
      <c r="E142" s="6">
        <f>A142-C142</f>
        <v/>
      </c>
      <c r="F142" s="6">
        <f>MIN(D142,in_batt_pw,IF(sel_batt=0,0,(sel_batt-H141)/in_rte))</f>
        <v/>
      </c>
      <c r="G142" s="6">
        <f>MIN(E142,in_batt_pw,H141)</f>
        <v/>
      </c>
      <c r="H142" s="6">
        <f>H141+F142*in_rte-G142</f>
        <v/>
      </c>
      <c r="I142" s="6">
        <f>IF(sel_og=1,0,E142-G142)</f>
        <v/>
      </c>
      <c r="J142" s="6">
        <f>IF(sel_og=1,0,D142-F142)</f>
        <v/>
      </c>
      <c r="K142" s="6">
        <f>IF(sel_og=1,E142-G142,0)</f>
        <v/>
      </c>
    </row>
    <row r="143">
      <c r="A143" s="6">
        <f>Profiles!E143+Profiles!F143</f>
        <v/>
      </c>
      <c r="B143" s="6">
        <f>Profiles!D143*sel_solar</f>
        <v/>
      </c>
      <c r="C143" s="6">
        <f>MIN(B143,A143)</f>
        <v/>
      </c>
      <c r="D143" s="6">
        <f>B143-C143</f>
        <v/>
      </c>
      <c r="E143" s="6">
        <f>A143-C143</f>
        <v/>
      </c>
      <c r="F143" s="6">
        <f>MIN(D143,in_batt_pw,IF(sel_batt=0,0,(sel_batt-H142)/in_rte))</f>
        <v/>
      </c>
      <c r="G143" s="6">
        <f>MIN(E143,in_batt_pw,H142)</f>
        <v/>
      </c>
      <c r="H143" s="6">
        <f>H142+F143*in_rte-G143</f>
        <v/>
      </c>
      <c r="I143" s="6">
        <f>IF(sel_og=1,0,E143-G143)</f>
        <v/>
      </c>
      <c r="J143" s="6">
        <f>IF(sel_og=1,0,D143-F143)</f>
        <v/>
      </c>
      <c r="K143" s="6">
        <f>IF(sel_og=1,E143-G143,0)</f>
        <v/>
      </c>
    </row>
    <row r="144">
      <c r="A144" s="6">
        <f>Profiles!E144+Profiles!F144</f>
        <v/>
      </c>
      <c r="B144" s="6">
        <f>Profiles!D144*sel_solar</f>
        <v/>
      </c>
      <c r="C144" s="6">
        <f>MIN(B144,A144)</f>
        <v/>
      </c>
      <c r="D144" s="6">
        <f>B144-C144</f>
        <v/>
      </c>
      <c r="E144" s="6">
        <f>A144-C144</f>
        <v/>
      </c>
      <c r="F144" s="6">
        <f>MIN(D144,in_batt_pw,IF(sel_batt=0,0,(sel_batt-H143)/in_rte))</f>
        <v/>
      </c>
      <c r="G144" s="6">
        <f>MIN(E144,in_batt_pw,H143)</f>
        <v/>
      </c>
      <c r="H144" s="6">
        <f>H143+F144*in_rte-G144</f>
        <v/>
      </c>
      <c r="I144" s="6">
        <f>IF(sel_og=1,0,E144-G144)</f>
        <v/>
      </c>
      <c r="J144" s="6">
        <f>IF(sel_og=1,0,D144-F144)</f>
        <v/>
      </c>
      <c r="K144" s="6">
        <f>IF(sel_og=1,E144-G144,0)</f>
        <v/>
      </c>
    </row>
    <row r="145">
      <c r="A145" s="6">
        <f>Profiles!E145+Profiles!F145</f>
        <v/>
      </c>
      <c r="B145" s="6">
        <f>Profiles!D145*sel_solar</f>
        <v/>
      </c>
      <c r="C145" s="6">
        <f>MIN(B145,A145)</f>
        <v/>
      </c>
      <c r="D145" s="6">
        <f>B145-C145</f>
        <v/>
      </c>
      <c r="E145" s="6">
        <f>A145-C145</f>
        <v/>
      </c>
      <c r="F145" s="6">
        <f>MIN(D145,in_batt_pw,IF(sel_batt=0,0,(sel_batt-H144)/in_rte))</f>
        <v/>
      </c>
      <c r="G145" s="6">
        <f>MIN(E145,in_batt_pw,H144)</f>
        <v/>
      </c>
      <c r="H145" s="6">
        <f>H144+F145*in_rte-G145</f>
        <v/>
      </c>
      <c r="I145" s="6">
        <f>IF(sel_og=1,0,E145-G145)</f>
        <v/>
      </c>
      <c r="J145" s="6">
        <f>IF(sel_og=1,0,D145-F145)</f>
        <v/>
      </c>
      <c r="K145" s="6">
        <f>IF(sel_og=1,E145-G145,0)</f>
        <v/>
      </c>
    </row>
    <row r="146">
      <c r="A146" s="6">
        <f>Profiles!E146+Profiles!F146</f>
        <v/>
      </c>
      <c r="B146" s="6">
        <f>Profiles!D146*sel_solar</f>
        <v/>
      </c>
      <c r="C146" s="6">
        <f>MIN(B146,A146)</f>
        <v/>
      </c>
      <c r="D146" s="6">
        <f>B146-C146</f>
        <v/>
      </c>
      <c r="E146" s="6">
        <f>A146-C146</f>
        <v/>
      </c>
      <c r="F146" s="6">
        <f>MIN(D146,in_batt_pw,IF(sel_batt=0,0,(sel_batt-H145)/in_rte))</f>
        <v/>
      </c>
      <c r="G146" s="6">
        <f>MIN(E146,in_batt_pw,H145)</f>
        <v/>
      </c>
      <c r="H146" s="6">
        <f>H145+F146*in_rte-G146</f>
        <v/>
      </c>
      <c r="I146" s="6">
        <f>IF(sel_og=1,0,E146-G146)</f>
        <v/>
      </c>
      <c r="J146" s="6">
        <f>IF(sel_og=1,0,D146-F146)</f>
        <v/>
      </c>
      <c r="K146" s="6">
        <f>IF(sel_og=1,E146-G146,0)</f>
        <v/>
      </c>
    </row>
    <row r="147">
      <c r="A147" s="6">
        <f>Profiles!E147+Profiles!F147</f>
        <v/>
      </c>
      <c r="B147" s="6">
        <f>Profiles!D147*sel_solar</f>
        <v/>
      </c>
      <c r="C147" s="6">
        <f>MIN(B147,A147)</f>
        <v/>
      </c>
      <c r="D147" s="6">
        <f>B147-C147</f>
        <v/>
      </c>
      <c r="E147" s="6">
        <f>A147-C147</f>
        <v/>
      </c>
      <c r="F147" s="6">
        <f>MIN(D147,in_batt_pw,IF(sel_batt=0,0,(sel_batt-H146)/in_rte))</f>
        <v/>
      </c>
      <c r="G147" s="6">
        <f>MIN(E147,in_batt_pw,H146)</f>
        <v/>
      </c>
      <c r="H147" s="6">
        <f>H146+F147*in_rte-G147</f>
        <v/>
      </c>
      <c r="I147" s="6">
        <f>IF(sel_og=1,0,E147-G147)</f>
        <v/>
      </c>
      <c r="J147" s="6">
        <f>IF(sel_og=1,0,D147-F147)</f>
        <v/>
      </c>
      <c r="K147" s="6">
        <f>IF(sel_og=1,E147-G147,0)</f>
        <v/>
      </c>
    </row>
    <row r="148">
      <c r="A148" s="6">
        <f>Profiles!E148+Profiles!F148</f>
        <v/>
      </c>
      <c r="B148" s="6">
        <f>Profiles!D148*sel_solar</f>
        <v/>
      </c>
      <c r="C148" s="6">
        <f>MIN(B148,A148)</f>
        <v/>
      </c>
      <c r="D148" s="6">
        <f>B148-C148</f>
        <v/>
      </c>
      <c r="E148" s="6">
        <f>A148-C148</f>
        <v/>
      </c>
      <c r="F148" s="6">
        <f>MIN(D148,in_batt_pw,IF(sel_batt=0,0,(sel_batt-H147)/in_rte))</f>
        <v/>
      </c>
      <c r="G148" s="6">
        <f>MIN(E148,in_batt_pw,H147)</f>
        <v/>
      </c>
      <c r="H148" s="6">
        <f>H147+F148*in_rte-G148</f>
        <v/>
      </c>
      <c r="I148" s="6">
        <f>IF(sel_og=1,0,E148-G148)</f>
        <v/>
      </c>
      <c r="J148" s="6">
        <f>IF(sel_og=1,0,D148-F148)</f>
        <v/>
      </c>
      <c r="K148" s="6">
        <f>IF(sel_og=1,E148-G148,0)</f>
        <v/>
      </c>
    </row>
    <row r="149">
      <c r="A149" s="6">
        <f>Profiles!E149+Profiles!F149</f>
        <v/>
      </c>
      <c r="B149" s="6">
        <f>Profiles!D149*sel_solar</f>
        <v/>
      </c>
      <c r="C149" s="6">
        <f>MIN(B149,A149)</f>
        <v/>
      </c>
      <c r="D149" s="6">
        <f>B149-C149</f>
        <v/>
      </c>
      <c r="E149" s="6">
        <f>A149-C149</f>
        <v/>
      </c>
      <c r="F149" s="6">
        <f>MIN(D149,in_batt_pw,IF(sel_batt=0,0,(sel_batt-H148)/in_rte))</f>
        <v/>
      </c>
      <c r="G149" s="6">
        <f>MIN(E149,in_batt_pw,H148)</f>
        <v/>
      </c>
      <c r="H149" s="6">
        <f>H148+F149*in_rte-G149</f>
        <v/>
      </c>
      <c r="I149" s="6">
        <f>IF(sel_og=1,0,E149-G149)</f>
        <v/>
      </c>
      <c r="J149" s="6">
        <f>IF(sel_og=1,0,D149-F149)</f>
        <v/>
      </c>
      <c r="K149" s="6">
        <f>IF(sel_og=1,E149-G149,0)</f>
        <v/>
      </c>
    </row>
    <row r="150">
      <c r="A150" s="6">
        <f>Profiles!E150+Profiles!F150</f>
        <v/>
      </c>
      <c r="B150" s="6">
        <f>Profiles!D150*sel_solar</f>
        <v/>
      </c>
      <c r="C150" s="6">
        <f>MIN(B150,A150)</f>
        <v/>
      </c>
      <c r="D150" s="6">
        <f>B150-C150</f>
        <v/>
      </c>
      <c r="E150" s="6">
        <f>A150-C150</f>
        <v/>
      </c>
      <c r="F150" s="6">
        <f>MIN(D150,in_batt_pw,IF(sel_batt=0,0,(sel_batt-H149)/in_rte))</f>
        <v/>
      </c>
      <c r="G150" s="6">
        <f>MIN(E150,in_batt_pw,H149)</f>
        <v/>
      </c>
      <c r="H150" s="6">
        <f>H149+F150*in_rte-G150</f>
        <v/>
      </c>
      <c r="I150" s="6">
        <f>IF(sel_og=1,0,E150-G150)</f>
        <v/>
      </c>
      <c r="J150" s="6">
        <f>IF(sel_og=1,0,D150-F150)</f>
        <v/>
      </c>
      <c r="K150" s="6">
        <f>IF(sel_og=1,E150-G150,0)</f>
        <v/>
      </c>
    </row>
    <row r="151">
      <c r="A151" s="6">
        <f>Profiles!E151+Profiles!F151</f>
        <v/>
      </c>
      <c r="B151" s="6">
        <f>Profiles!D151*sel_solar</f>
        <v/>
      </c>
      <c r="C151" s="6">
        <f>MIN(B151,A151)</f>
        <v/>
      </c>
      <c r="D151" s="6">
        <f>B151-C151</f>
        <v/>
      </c>
      <c r="E151" s="6">
        <f>A151-C151</f>
        <v/>
      </c>
      <c r="F151" s="6">
        <f>MIN(D151,in_batt_pw,IF(sel_batt=0,0,(sel_batt-H150)/in_rte))</f>
        <v/>
      </c>
      <c r="G151" s="6">
        <f>MIN(E151,in_batt_pw,H150)</f>
        <v/>
      </c>
      <c r="H151" s="6">
        <f>H150+F151*in_rte-G151</f>
        <v/>
      </c>
      <c r="I151" s="6">
        <f>IF(sel_og=1,0,E151-G151)</f>
        <v/>
      </c>
      <c r="J151" s="6">
        <f>IF(sel_og=1,0,D151-F151)</f>
        <v/>
      </c>
      <c r="K151" s="6">
        <f>IF(sel_og=1,E151-G151,0)</f>
        <v/>
      </c>
    </row>
    <row r="152">
      <c r="A152" s="6">
        <f>Profiles!E152+Profiles!F152</f>
        <v/>
      </c>
      <c r="B152" s="6">
        <f>Profiles!D152*sel_solar</f>
        <v/>
      </c>
      <c r="C152" s="6">
        <f>MIN(B152,A152)</f>
        <v/>
      </c>
      <c r="D152" s="6">
        <f>B152-C152</f>
        <v/>
      </c>
      <c r="E152" s="6">
        <f>A152-C152</f>
        <v/>
      </c>
      <c r="F152" s="6">
        <f>MIN(D152,in_batt_pw,IF(sel_batt=0,0,(sel_batt-H151)/in_rte))</f>
        <v/>
      </c>
      <c r="G152" s="6">
        <f>MIN(E152,in_batt_pw,H151)</f>
        <v/>
      </c>
      <c r="H152" s="6">
        <f>H151+F152*in_rte-G152</f>
        <v/>
      </c>
      <c r="I152" s="6">
        <f>IF(sel_og=1,0,E152-G152)</f>
        <v/>
      </c>
      <c r="J152" s="6">
        <f>IF(sel_og=1,0,D152-F152)</f>
        <v/>
      </c>
      <c r="K152" s="6">
        <f>IF(sel_og=1,E152-G152,0)</f>
        <v/>
      </c>
    </row>
    <row r="153">
      <c r="A153" s="6">
        <f>Profiles!E153+Profiles!F153</f>
        <v/>
      </c>
      <c r="B153" s="6">
        <f>Profiles!D153*sel_solar</f>
        <v/>
      </c>
      <c r="C153" s="6">
        <f>MIN(B153,A153)</f>
        <v/>
      </c>
      <c r="D153" s="6">
        <f>B153-C153</f>
        <v/>
      </c>
      <c r="E153" s="6">
        <f>A153-C153</f>
        <v/>
      </c>
      <c r="F153" s="6">
        <f>MIN(D153,in_batt_pw,IF(sel_batt=0,0,(sel_batt-H152)/in_rte))</f>
        <v/>
      </c>
      <c r="G153" s="6">
        <f>MIN(E153,in_batt_pw,H152)</f>
        <v/>
      </c>
      <c r="H153" s="6">
        <f>H152+F153*in_rte-G153</f>
        <v/>
      </c>
      <c r="I153" s="6">
        <f>IF(sel_og=1,0,E153-G153)</f>
        <v/>
      </c>
      <c r="J153" s="6">
        <f>IF(sel_og=1,0,D153-F153)</f>
        <v/>
      </c>
      <c r="K153" s="6">
        <f>IF(sel_og=1,E153-G153,0)</f>
        <v/>
      </c>
    </row>
    <row r="154">
      <c r="A154" s="6">
        <f>Profiles!E154+Profiles!F154</f>
        <v/>
      </c>
      <c r="B154" s="6">
        <f>Profiles!D154*sel_solar</f>
        <v/>
      </c>
      <c r="C154" s="6">
        <f>MIN(B154,A154)</f>
        <v/>
      </c>
      <c r="D154" s="6">
        <f>B154-C154</f>
        <v/>
      </c>
      <c r="E154" s="6">
        <f>A154-C154</f>
        <v/>
      </c>
      <c r="F154" s="6">
        <f>MIN(D154,in_batt_pw,IF(sel_batt=0,0,(sel_batt-H153)/in_rte))</f>
        <v/>
      </c>
      <c r="G154" s="6">
        <f>MIN(E154,in_batt_pw,H153)</f>
        <v/>
      </c>
      <c r="H154" s="6">
        <f>H153+F154*in_rte-G154</f>
        <v/>
      </c>
      <c r="I154" s="6">
        <f>IF(sel_og=1,0,E154-G154)</f>
        <v/>
      </c>
      <c r="J154" s="6">
        <f>IF(sel_og=1,0,D154-F154)</f>
        <v/>
      </c>
      <c r="K154" s="6">
        <f>IF(sel_og=1,E154-G154,0)</f>
        <v/>
      </c>
    </row>
    <row r="155">
      <c r="A155" s="6">
        <f>Profiles!E155+Profiles!F155</f>
        <v/>
      </c>
      <c r="B155" s="6">
        <f>Profiles!D155*sel_solar</f>
        <v/>
      </c>
      <c r="C155" s="6">
        <f>MIN(B155,A155)</f>
        <v/>
      </c>
      <c r="D155" s="6">
        <f>B155-C155</f>
        <v/>
      </c>
      <c r="E155" s="6">
        <f>A155-C155</f>
        <v/>
      </c>
      <c r="F155" s="6">
        <f>MIN(D155,in_batt_pw,IF(sel_batt=0,0,(sel_batt-H154)/in_rte))</f>
        <v/>
      </c>
      <c r="G155" s="6">
        <f>MIN(E155,in_batt_pw,H154)</f>
        <v/>
      </c>
      <c r="H155" s="6">
        <f>H154+F155*in_rte-G155</f>
        <v/>
      </c>
      <c r="I155" s="6">
        <f>IF(sel_og=1,0,E155-G155)</f>
        <v/>
      </c>
      <c r="J155" s="6">
        <f>IF(sel_og=1,0,D155-F155)</f>
        <v/>
      </c>
      <c r="K155" s="6">
        <f>IF(sel_og=1,E155-G155,0)</f>
        <v/>
      </c>
    </row>
    <row r="156">
      <c r="A156" s="6">
        <f>Profiles!E156+Profiles!F156</f>
        <v/>
      </c>
      <c r="B156" s="6">
        <f>Profiles!D156*sel_solar</f>
        <v/>
      </c>
      <c r="C156" s="6">
        <f>MIN(B156,A156)</f>
        <v/>
      </c>
      <c r="D156" s="6">
        <f>B156-C156</f>
        <v/>
      </c>
      <c r="E156" s="6">
        <f>A156-C156</f>
        <v/>
      </c>
      <c r="F156" s="6">
        <f>MIN(D156,in_batt_pw,IF(sel_batt=0,0,(sel_batt-H155)/in_rte))</f>
        <v/>
      </c>
      <c r="G156" s="6">
        <f>MIN(E156,in_batt_pw,H155)</f>
        <v/>
      </c>
      <c r="H156" s="6">
        <f>H155+F156*in_rte-G156</f>
        <v/>
      </c>
      <c r="I156" s="6">
        <f>IF(sel_og=1,0,E156-G156)</f>
        <v/>
      </c>
      <c r="J156" s="6">
        <f>IF(sel_og=1,0,D156-F156)</f>
        <v/>
      </c>
      <c r="K156" s="6">
        <f>IF(sel_og=1,E156-G156,0)</f>
        <v/>
      </c>
    </row>
    <row r="157">
      <c r="A157" s="6">
        <f>Profiles!E157+Profiles!F157</f>
        <v/>
      </c>
      <c r="B157" s="6">
        <f>Profiles!D157*sel_solar</f>
        <v/>
      </c>
      <c r="C157" s="6">
        <f>MIN(B157,A157)</f>
        <v/>
      </c>
      <c r="D157" s="6">
        <f>B157-C157</f>
        <v/>
      </c>
      <c r="E157" s="6">
        <f>A157-C157</f>
        <v/>
      </c>
      <c r="F157" s="6">
        <f>MIN(D157,in_batt_pw,IF(sel_batt=0,0,(sel_batt-H156)/in_rte))</f>
        <v/>
      </c>
      <c r="G157" s="6">
        <f>MIN(E157,in_batt_pw,H156)</f>
        <v/>
      </c>
      <c r="H157" s="6">
        <f>H156+F157*in_rte-G157</f>
        <v/>
      </c>
      <c r="I157" s="6">
        <f>IF(sel_og=1,0,E157-G157)</f>
        <v/>
      </c>
      <c r="J157" s="6">
        <f>IF(sel_og=1,0,D157-F157)</f>
        <v/>
      </c>
      <c r="K157" s="6">
        <f>IF(sel_og=1,E157-G157,0)</f>
        <v/>
      </c>
    </row>
    <row r="158">
      <c r="A158" s="6">
        <f>Profiles!E158+Profiles!F158</f>
        <v/>
      </c>
      <c r="B158" s="6">
        <f>Profiles!D158*sel_solar</f>
        <v/>
      </c>
      <c r="C158" s="6">
        <f>MIN(B158,A158)</f>
        <v/>
      </c>
      <c r="D158" s="6">
        <f>B158-C158</f>
        <v/>
      </c>
      <c r="E158" s="6">
        <f>A158-C158</f>
        <v/>
      </c>
      <c r="F158" s="6">
        <f>MIN(D158,in_batt_pw,IF(sel_batt=0,0,(sel_batt-H157)/in_rte))</f>
        <v/>
      </c>
      <c r="G158" s="6">
        <f>MIN(E158,in_batt_pw,H157)</f>
        <v/>
      </c>
      <c r="H158" s="6">
        <f>H157+F158*in_rte-G158</f>
        <v/>
      </c>
      <c r="I158" s="6">
        <f>IF(sel_og=1,0,E158-G158)</f>
        <v/>
      </c>
      <c r="J158" s="6">
        <f>IF(sel_og=1,0,D158-F158)</f>
        <v/>
      </c>
      <c r="K158" s="6">
        <f>IF(sel_og=1,E158-G158,0)</f>
        <v/>
      </c>
    </row>
    <row r="159">
      <c r="A159" s="6">
        <f>Profiles!E159+Profiles!F159</f>
        <v/>
      </c>
      <c r="B159" s="6">
        <f>Profiles!D159*sel_solar</f>
        <v/>
      </c>
      <c r="C159" s="6">
        <f>MIN(B159,A159)</f>
        <v/>
      </c>
      <c r="D159" s="6">
        <f>B159-C159</f>
        <v/>
      </c>
      <c r="E159" s="6">
        <f>A159-C159</f>
        <v/>
      </c>
      <c r="F159" s="6">
        <f>MIN(D159,in_batt_pw,IF(sel_batt=0,0,(sel_batt-H158)/in_rte))</f>
        <v/>
      </c>
      <c r="G159" s="6">
        <f>MIN(E159,in_batt_pw,H158)</f>
        <v/>
      </c>
      <c r="H159" s="6">
        <f>H158+F159*in_rte-G159</f>
        <v/>
      </c>
      <c r="I159" s="6">
        <f>IF(sel_og=1,0,E159-G159)</f>
        <v/>
      </c>
      <c r="J159" s="6">
        <f>IF(sel_og=1,0,D159-F159)</f>
        <v/>
      </c>
      <c r="K159" s="6">
        <f>IF(sel_og=1,E159-G159,0)</f>
        <v/>
      </c>
    </row>
    <row r="160">
      <c r="A160" s="6">
        <f>Profiles!E160+Profiles!F160</f>
        <v/>
      </c>
      <c r="B160" s="6">
        <f>Profiles!D160*sel_solar</f>
        <v/>
      </c>
      <c r="C160" s="6">
        <f>MIN(B160,A160)</f>
        <v/>
      </c>
      <c r="D160" s="6">
        <f>B160-C160</f>
        <v/>
      </c>
      <c r="E160" s="6">
        <f>A160-C160</f>
        <v/>
      </c>
      <c r="F160" s="6">
        <f>MIN(D160,in_batt_pw,IF(sel_batt=0,0,(sel_batt-H159)/in_rte))</f>
        <v/>
      </c>
      <c r="G160" s="6">
        <f>MIN(E160,in_batt_pw,H159)</f>
        <v/>
      </c>
      <c r="H160" s="6">
        <f>H159+F160*in_rte-G160</f>
        <v/>
      </c>
      <c r="I160" s="6">
        <f>IF(sel_og=1,0,E160-G160)</f>
        <v/>
      </c>
      <c r="J160" s="6">
        <f>IF(sel_og=1,0,D160-F160)</f>
        <v/>
      </c>
      <c r="K160" s="6">
        <f>IF(sel_og=1,E160-G160,0)</f>
        <v/>
      </c>
    </row>
    <row r="161">
      <c r="A161" s="6">
        <f>Profiles!E161+Profiles!F161</f>
        <v/>
      </c>
      <c r="B161" s="6">
        <f>Profiles!D161*sel_solar</f>
        <v/>
      </c>
      <c r="C161" s="6">
        <f>MIN(B161,A161)</f>
        <v/>
      </c>
      <c r="D161" s="6">
        <f>B161-C161</f>
        <v/>
      </c>
      <c r="E161" s="6">
        <f>A161-C161</f>
        <v/>
      </c>
      <c r="F161" s="6">
        <f>MIN(D161,in_batt_pw,IF(sel_batt=0,0,(sel_batt-H160)/in_rte))</f>
        <v/>
      </c>
      <c r="G161" s="6">
        <f>MIN(E161,in_batt_pw,H160)</f>
        <v/>
      </c>
      <c r="H161" s="6">
        <f>H160+F161*in_rte-G161</f>
        <v/>
      </c>
      <c r="I161" s="6">
        <f>IF(sel_og=1,0,E161-G161)</f>
        <v/>
      </c>
      <c r="J161" s="6">
        <f>IF(sel_og=1,0,D161-F161)</f>
        <v/>
      </c>
      <c r="K161" s="6">
        <f>IF(sel_og=1,E161-G161,0)</f>
        <v/>
      </c>
    </row>
    <row r="162">
      <c r="A162" s="6">
        <f>Profiles!E162+Profiles!F162</f>
        <v/>
      </c>
      <c r="B162" s="6">
        <f>Profiles!D162*sel_solar</f>
        <v/>
      </c>
      <c r="C162" s="6">
        <f>MIN(B162,A162)</f>
        <v/>
      </c>
      <c r="D162" s="6">
        <f>B162-C162</f>
        <v/>
      </c>
      <c r="E162" s="6">
        <f>A162-C162</f>
        <v/>
      </c>
      <c r="F162" s="6">
        <f>MIN(D162,in_batt_pw,IF(sel_batt=0,0,(sel_batt-H161)/in_rte))</f>
        <v/>
      </c>
      <c r="G162" s="6">
        <f>MIN(E162,in_batt_pw,H161)</f>
        <v/>
      </c>
      <c r="H162" s="6">
        <f>H161+F162*in_rte-G162</f>
        <v/>
      </c>
      <c r="I162" s="6">
        <f>IF(sel_og=1,0,E162-G162)</f>
        <v/>
      </c>
      <c r="J162" s="6">
        <f>IF(sel_og=1,0,D162-F162)</f>
        <v/>
      </c>
      <c r="K162" s="6">
        <f>IF(sel_og=1,E162-G162,0)</f>
        <v/>
      </c>
    </row>
    <row r="163">
      <c r="A163" s="6">
        <f>Profiles!E163+Profiles!F163</f>
        <v/>
      </c>
      <c r="B163" s="6">
        <f>Profiles!D163*sel_solar</f>
        <v/>
      </c>
      <c r="C163" s="6">
        <f>MIN(B163,A163)</f>
        <v/>
      </c>
      <c r="D163" s="6">
        <f>B163-C163</f>
        <v/>
      </c>
      <c r="E163" s="6">
        <f>A163-C163</f>
        <v/>
      </c>
      <c r="F163" s="6">
        <f>MIN(D163,in_batt_pw,IF(sel_batt=0,0,(sel_batt-H162)/in_rte))</f>
        <v/>
      </c>
      <c r="G163" s="6">
        <f>MIN(E163,in_batt_pw,H162)</f>
        <v/>
      </c>
      <c r="H163" s="6">
        <f>H162+F163*in_rte-G163</f>
        <v/>
      </c>
      <c r="I163" s="6">
        <f>IF(sel_og=1,0,E163-G163)</f>
        <v/>
      </c>
      <c r="J163" s="6">
        <f>IF(sel_og=1,0,D163-F163)</f>
        <v/>
      </c>
      <c r="K163" s="6">
        <f>IF(sel_og=1,E163-G163,0)</f>
        <v/>
      </c>
    </row>
    <row r="164">
      <c r="A164" s="6">
        <f>Profiles!E164+Profiles!F164</f>
        <v/>
      </c>
      <c r="B164" s="6">
        <f>Profiles!D164*sel_solar</f>
        <v/>
      </c>
      <c r="C164" s="6">
        <f>MIN(B164,A164)</f>
        <v/>
      </c>
      <c r="D164" s="6">
        <f>B164-C164</f>
        <v/>
      </c>
      <c r="E164" s="6">
        <f>A164-C164</f>
        <v/>
      </c>
      <c r="F164" s="6">
        <f>MIN(D164,in_batt_pw,IF(sel_batt=0,0,(sel_batt-H163)/in_rte))</f>
        <v/>
      </c>
      <c r="G164" s="6">
        <f>MIN(E164,in_batt_pw,H163)</f>
        <v/>
      </c>
      <c r="H164" s="6">
        <f>H163+F164*in_rte-G164</f>
        <v/>
      </c>
      <c r="I164" s="6">
        <f>IF(sel_og=1,0,E164-G164)</f>
        <v/>
      </c>
      <c r="J164" s="6">
        <f>IF(sel_og=1,0,D164-F164)</f>
        <v/>
      </c>
      <c r="K164" s="6">
        <f>IF(sel_og=1,E164-G164,0)</f>
        <v/>
      </c>
    </row>
    <row r="165">
      <c r="A165" s="6">
        <f>Profiles!E165+Profiles!F165</f>
        <v/>
      </c>
      <c r="B165" s="6">
        <f>Profiles!D165*sel_solar</f>
        <v/>
      </c>
      <c r="C165" s="6">
        <f>MIN(B165,A165)</f>
        <v/>
      </c>
      <c r="D165" s="6">
        <f>B165-C165</f>
        <v/>
      </c>
      <c r="E165" s="6">
        <f>A165-C165</f>
        <v/>
      </c>
      <c r="F165" s="6">
        <f>MIN(D165,in_batt_pw,IF(sel_batt=0,0,(sel_batt-H164)/in_rte))</f>
        <v/>
      </c>
      <c r="G165" s="6">
        <f>MIN(E165,in_batt_pw,H164)</f>
        <v/>
      </c>
      <c r="H165" s="6">
        <f>H164+F165*in_rte-G165</f>
        <v/>
      </c>
      <c r="I165" s="6">
        <f>IF(sel_og=1,0,E165-G165)</f>
        <v/>
      </c>
      <c r="J165" s="6">
        <f>IF(sel_og=1,0,D165-F165)</f>
        <v/>
      </c>
      <c r="K165" s="6">
        <f>IF(sel_og=1,E165-G165,0)</f>
        <v/>
      </c>
    </row>
    <row r="166">
      <c r="A166" s="6">
        <f>Profiles!E166+Profiles!F166</f>
        <v/>
      </c>
      <c r="B166" s="6">
        <f>Profiles!D166*sel_solar</f>
        <v/>
      </c>
      <c r="C166" s="6">
        <f>MIN(B166,A166)</f>
        <v/>
      </c>
      <c r="D166" s="6">
        <f>B166-C166</f>
        <v/>
      </c>
      <c r="E166" s="6">
        <f>A166-C166</f>
        <v/>
      </c>
      <c r="F166" s="6">
        <f>MIN(D166,in_batt_pw,IF(sel_batt=0,0,(sel_batt-H165)/in_rte))</f>
        <v/>
      </c>
      <c r="G166" s="6">
        <f>MIN(E166,in_batt_pw,H165)</f>
        <v/>
      </c>
      <c r="H166" s="6">
        <f>H165+F166*in_rte-G166</f>
        <v/>
      </c>
      <c r="I166" s="6">
        <f>IF(sel_og=1,0,E166-G166)</f>
        <v/>
      </c>
      <c r="J166" s="6">
        <f>IF(sel_og=1,0,D166-F166)</f>
        <v/>
      </c>
      <c r="K166" s="6">
        <f>IF(sel_og=1,E166-G166,0)</f>
        <v/>
      </c>
    </row>
    <row r="167">
      <c r="A167" s="6">
        <f>Profiles!E167+Profiles!F167</f>
        <v/>
      </c>
      <c r="B167" s="6">
        <f>Profiles!D167*sel_solar</f>
        <v/>
      </c>
      <c r="C167" s="6">
        <f>MIN(B167,A167)</f>
        <v/>
      </c>
      <c r="D167" s="6">
        <f>B167-C167</f>
        <v/>
      </c>
      <c r="E167" s="6">
        <f>A167-C167</f>
        <v/>
      </c>
      <c r="F167" s="6">
        <f>MIN(D167,in_batt_pw,IF(sel_batt=0,0,(sel_batt-H166)/in_rte))</f>
        <v/>
      </c>
      <c r="G167" s="6">
        <f>MIN(E167,in_batt_pw,H166)</f>
        <v/>
      </c>
      <c r="H167" s="6">
        <f>H166+F167*in_rte-G167</f>
        <v/>
      </c>
      <c r="I167" s="6">
        <f>IF(sel_og=1,0,E167-G167)</f>
        <v/>
      </c>
      <c r="J167" s="6">
        <f>IF(sel_og=1,0,D167-F167)</f>
        <v/>
      </c>
      <c r="K167" s="6">
        <f>IF(sel_og=1,E167-G167,0)</f>
        <v/>
      </c>
    </row>
    <row r="168">
      <c r="A168" s="6">
        <f>Profiles!E168+Profiles!F168</f>
        <v/>
      </c>
      <c r="B168" s="6">
        <f>Profiles!D168*sel_solar</f>
        <v/>
      </c>
      <c r="C168" s="6">
        <f>MIN(B168,A168)</f>
        <v/>
      </c>
      <c r="D168" s="6">
        <f>B168-C168</f>
        <v/>
      </c>
      <c r="E168" s="6">
        <f>A168-C168</f>
        <v/>
      </c>
      <c r="F168" s="6">
        <f>MIN(D168,in_batt_pw,IF(sel_batt=0,0,(sel_batt-H167)/in_rte))</f>
        <v/>
      </c>
      <c r="G168" s="6">
        <f>MIN(E168,in_batt_pw,H167)</f>
        <v/>
      </c>
      <c r="H168" s="6">
        <f>H167+F168*in_rte-G168</f>
        <v/>
      </c>
      <c r="I168" s="6">
        <f>IF(sel_og=1,0,E168-G168)</f>
        <v/>
      </c>
      <c r="J168" s="6">
        <f>IF(sel_og=1,0,D168-F168)</f>
        <v/>
      </c>
      <c r="K168" s="6">
        <f>IF(sel_og=1,E168-G168,0)</f>
        <v/>
      </c>
    </row>
    <row r="169">
      <c r="A169" s="6">
        <f>Profiles!E169+Profiles!F169</f>
        <v/>
      </c>
      <c r="B169" s="6">
        <f>Profiles!D169*sel_solar</f>
        <v/>
      </c>
      <c r="C169" s="6">
        <f>MIN(B169,A169)</f>
        <v/>
      </c>
      <c r="D169" s="6">
        <f>B169-C169</f>
        <v/>
      </c>
      <c r="E169" s="6">
        <f>A169-C169</f>
        <v/>
      </c>
      <c r="F169" s="6">
        <f>MIN(D169,in_batt_pw,IF(sel_batt=0,0,(sel_batt-H168)/in_rte))</f>
        <v/>
      </c>
      <c r="G169" s="6">
        <f>MIN(E169,in_batt_pw,H168)</f>
        <v/>
      </c>
      <c r="H169" s="6">
        <f>H168+F169*in_rte-G169</f>
        <v/>
      </c>
      <c r="I169" s="6">
        <f>IF(sel_og=1,0,E169-G169)</f>
        <v/>
      </c>
      <c r="J169" s="6">
        <f>IF(sel_og=1,0,D169-F169)</f>
        <v/>
      </c>
      <c r="K169" s="6">
        <f>IF(sel_og=1,E169-G169,0)</f>
        <v/>
      </c>
    </row>
    <row r="170">
      <c r="A170" s="6">
        <f>Profiles!E170+Profiles!F170</f>
        <v/>
      </c>
      <c r="B170" s="6">
        <f>Profiles!D170*sel_solar</f>
        <v/>
      </c>
      <c r="C170" s="6">
        <f>MIN(B170,A170)</f>
        <v/>
      </c>
      <c r="D170" s="6">
        <f>B170-C170</f>
        <v/>
      </c>
      <c r="E170" s="6">
        <f>A170-C170</f>
        <v/>
      </c>
      <c r="F170" s="6">
        <f>MIN(D170,in_batt_pw,IF(sel_batt=0,0,(sel_batt-H169)/in_rte))</f>
        <v/>
      </c>
      <c r="G170" s="6">
        <f>MIN(E170,in_batt_pw,H169)</f>
        <v/>
      </c>
      <c r="H170" s="6">
        <f>H169+F170*in_rte-G170</f>
        <v/>
      </c>
      <c r="I170" s="6">
        <f>IF(sel_og=1,0,E170-G170)</f>
        <v/>
      </c>
      <c r="J170" s="6">
        <f>IF(sel_og=1,0,D170-F170)</f>
        <v/>
      </c>
      <c r="K170" s="6">
        <f>IF(sel_og=1,E170-G170,0)</f>
        <v/>
      </c>
    </row>
    <row r="171">
      <c r="A171" s="6">
        <f>Profiles!E171+Profiles!F171</f>
        <v/>
      </c>
      <c r="B171" s="6">
        <f>Profiles!D171*sel_solar</f>
        <v/>
      </c>
      <c r="C171" s="6">
        <f>MIN(B171,A171)</f>
        <v/>
      </c>
      <c r="D171" s="6">
        <f>B171-C171</f>
        <v/>
      </c>
      <c r="E171" s="6">
        <f>A171-C171</f>
        <v/>
      </c>
      <c r="F171" s="6">
        <f>MIN(D171,in_batt_pw,IF(sel_batt=0,0,(sel_batt-H170)/in_rte))</f>
        <v/>
      </c>
      <c r="G171" s="6">
        <f>MIN(E171,in_batt_pw,H170)</f>
        <v/>
      </c>
      <c r="H171" s="6">
        <f>H170+F171*in_rte-G171</f>
        <v/>
      </c>
      <c r="I171" s="6">
        <f>IF(sel_og=1,0,E171-G171)</f>
        <v/>
      </c>
      <c r="J171" s="6">
        <f>IF(sel_og=1,0,D171-F171)</f>
        <v/>
      </c>
      <c r="K171" s="6">
        <f>IF(sel_og=1,E171-G171,0)</f>
        <v/>
      </c>
    </row>
    <row r="172">
      <c r="A172" s="6">
        <f>Profiles!E172+Profiles!F172</f>
        <v/>
      </c>
      <c r="B172" s="6">
        <f>Profiles!D172*sel_solar</f>
        <v/>
      </c>
      <c r="C172" s="6">
        <f>MIN(B172,A172)</f>
        <v/>
      </c>
      <c r="D172" s="6">
        <f>B172-C172</f>
        <v/>
      </c>
      <c r="E172" s="6">
        <f>A172-C172</f>
        <v/>
      </c>
      <c r="F172" s="6">
        <f>MIN(D172,in_batt_pw,IF(sel_batt=0,0,(sel_batt-H171)/in_rte))</f>
        <v/>
      </c>
      <c r="G172" s="6">
        <f>MIN(E172,in_batt_pw,H171)</f>
        <v/>
      </c>
      <c r="H172" s="6">
        <f>H171+F172*in_rte-G172</f>
        <v/>
      </c>
      <c r="I172" s="6">
        <f>IF(sel_og=1,0,E172-G172)</f>
        <v/>
      </c>
      <c r="J172" s="6">
        <f>IF(sel_og=1,0,D172-F172)</f>
        <v/>
      </c>
      <c r="K172" s="6">
        <f>IF(sel_og=1,E172-G172,0)</f>
        <v/>
      </c>
    </row>
    <row r="173">
      <c r="A173" s="6">
        <f>Profiles!E173+Profiles!F173</f>
        <v/>
      </c>
      <c r="B173" s="6">
        <f>Profiles!D173*sel_solar</f>
        <v/>
      </c>
      <c r="C173" s="6">
        <f>MIN(B173,A173)</f>
        <v/>
      </c>
      <c r="D173" s="6">
        <f>B173-C173</f>
        <v/>
      </c>
      <c r="E173" s="6">
        <f>A173-C173</f>
        <v/>
      </c>
      <c r="F173" s="6">
        <f>MIN(D173,in_batt_pw,IF(sel_batt=0,0,(sel_batt-H172)/in_rte))</f>
        <v/>
      </c>
      <c r="G173" s="6">
        <f>MIN(E173,in_batt_pw,H172)</f>
        <v/>
      </c>
      <c r="H173" s="6">
        <f>H172+F173*in_rte-G173</f>
        <v/>
      </c>
      <c r="I173" s="6">
        <f>IF(sel_og=1,0,E173-G173)</f>
        <v/>
      </c>
      <c r="J173" s="6">
        <f>IF(sel_og=1,0,D173-F173)</f>
        <v/>
      </c>
      <c r="K173" s="6">
        <f>IF(sel_og=1,E173-G173,0)</f>
        <v/>
      </c>
    </row>
    <row r="174">
      <c r="A174" s="6">
        <f>Profiles!E174+Profiles!F174</f>
        <v/>
      </c>
      <c r="B174" s="6">
        <f>Profiles!D174*sel_solar</f>
        <v/>
      </c>
      <c r="C174" s="6">
        <f>MIN(B174,A174)</f>
        <v/>
      </c>
      <c r="D174" s="6">
        <f>B174-C174</f>
        <v/>
      </c>
      <c r="E174" s="6">
        <f>A174-C174</f>
        <v/>
      </c>
      <c r="F174" s="6">
        <f>MIN(D174,in_batt_pw,IF(sel_batt=0,0,(sel_batt-H173)/in_rte))</f>
        <v/>
      </c>
      <c r="G174" s="6">
        <f>MIN(E174,in_batt_pw,H173)</f>
        <v/>
      </c>
      <c r="H174" s="6">
        <f>H173+F174*in_rte-G174</f>
        <v/>
      </c>
      <c r="I174" s="6">
        <f>IF(sel_og=1,0,E174-G174)</f>
        <v/>
      </c>
      <c r="J174" s="6">
        <f>IF(sel_og=1,0,D174-F174)</f>
        <v/>
      </c>
      <c r="K174" s="6">
        <f>IF(sel_og=1,E174-G174,0)</f>
        <v/>
      </c>
    </row>
    <row r="175">
      <c r="A175" s="6">
        <f>Profiles!E175+Profiles!F175</f>
        <v/>
      </c>
      <c r="B175" s="6">
        <f>Profiles!D175*sel_solar</f>
        <v/>
      </c>
      <c r="C175" s="6">
        <f>MIN(B175,A175)</f>
        <v/>
      </c>
      <c r="D175" s="6">
        <f>B175-C175</f>
        <v/>
      </c>
      <c r="E175" s="6">
        <f>A175-C175</f>
        <v/>
      </c>
      <c r="F175" s="6">
        <f>MIN(D175,in_batt_pw,IF(sel_batt=0,0,(sel_batt-H174)/in_rte))</f>
        <v/>
      </c>
      <c r="G175" s="6">
        <f>MIN(E175,in_batt_pw,H174)</f>
        <v/>
      </c>
      <c r="H175" s="6">
        <f>H174+F175*in_rte-G175</f>
        <v/>
      </c>
      <c r="I175" s="6">
        <f>IF(sel_og=1,0,E175-G175)</f>
        <v/>
      </c>
      <c r="J175" s="6">
        <f>IF(sel_og=1,0,D175-F175)</f>
        <v/>
      </c>
      <c r="K175" s="6">
        <f>IF(sel_og=1,E175-G175,0)</f>
        <v/>
      </c>
    </row>
    <row r="176">
      <c r="A176" s="6">
        <f>Profiles!E176+Profiles!F176</f>
        <v/>
      </c>
      <c r="B176" s="6">
        <f>Profiles!D176*sel_solar</f>
        <v/>
      </c>
      <c r="C176" s="6">
        <f>MIN(B176,A176)</f>
        <v/>
      </c>
      <c r="D176" s="6">
        <f>B176-C176</f>
        <v/>
      </c>
      <c r="E176" s="6">
        <f>A176-C176</f>
        <v/>
      </c>
      <c r="F176" s="6">
        <f>MIN(D176,in_batt_pw,IF(sel_batt=0,0,(sel_batt-H175)/in_rte))</f>
        <v/>
      </c>
      <c r="G176" s="6">
        <f>MIN(E176,in_batt_pw,H175)</f>
        <v/>
      </c>
      <c r="H176" s="6">
        <f>H175+F176*in_rte-G176</f>
        <v/>
      </c>
      <c r="I176" s="6">
        <f>IF(sel_og=1,0,E176-G176)</f>
        <v/>
      </c>
      <c r="J176" s="6">
        <f>IF(sel_og=1,0,D176-F176)</f>
        <v/>
      </c>
      <c r="K176" s="6">
        <f>IF(sel_og=1,E176-G176,0)</f>
        <v/>
      </c>
    </row>
    <row r="177">
      <c r="A177" s="6">
        <f>Profiles!E177+Profiles!F177</f>
        <v/>
      </c>
      <c r="B177" s="6">
        <f>Profiles!D177*sel_solar</f>
        <v/>
      </c>
      <c r="C177" s="6">
        <f>MIN(B177,A177)</f>
        <v/>
      </c>
      <c r="D177" s="6">
        <f>B177-C177</f>
        <v/>
      </c>
      <c r="E177" s="6">
        <f>A177-C177</f>
        <v/>
      </c>
      <c r="F177" s="6">
        <f>MIN(D177,in_batt_pw,IF(sel_batt=0,0,(sel_batt-H176)/in_rte))</f>
        <v/>
      </c>
      <c r="G177" s="6">
        <f>MIN(E177,in_batt_pw,H176)</f>
        <v/>
      </c>
      <c r="H177" s="6">
        <f>H176+F177*in_rte-G177</f>
        <v/>
      </c>
      <c r="I177" s="6">
        <f>IF(sel_og=1,0,E177-G177)</f>
        <v/>
      </c>
      <c r="J177" s="6">
        <f>IF(sel_og=1,0,D177-F177)</f>
        <v/>
      </c>
      <c r="K177" s="6">
        <f>IF(sel_og=1,E177-G177,0)</f>
        <v/>
      </c>
    </row>
    <row r="178">
      <c r="A178" s="6">
        <f>Profiles!E178+Profiles!F178</f>
        <v/>
      </c>
      <c r="B178" s="6">
        <f>Profiles!D178*sel_solar</f>
        <v/>
      </c>
      <c r="C178" s="6">
        <f>MIN(B178,A178)</f>
        <v/>
      </c>
      <c r="D178" s="6">
        <f>B178-C178</f>
        <v/>
      </c>
      <c r="E178" s="6">
        <f>A178-C178</f>
        <v/>
      </c>
      <c r="F178" s="6">
        <f>MIN(D178,in_batt_pw,IF(sel_batt=0,0,(sel_batt-H177)/in_rte))</f>
        <v/>
      </c>
      <c r="G178" s="6">
        <f>MIN(E178,in_batt_pw,H177)</f>
        <v/>
      </c>
      <c r="H178" s="6">
        <f>H177+F178*in_rte-G178</f>
        <v/>
      </c>
      <c r="I178" s="6">
        <f>IF(sel_og=1,0,E178-G178)</f>
        <v/>
      </c>
      <c r="J178" s="6">
        <f>IF(sel_og=1,0,D178-F178)</f>
        <v/>
      </c>
      <c r="K178" s="6">
        <f>IF(sel_og=1,E178-G178,0)</f>
        <v/>
      </c>
    </row>
    <row r="179">
      <c r="A179" s="6">
        <f>Profiles!E179+Profiles!F179</f>
        <v/>
      </c>
      <c r="B179" s="6">
        <f>Profiles!D179*sel_solar</f>
        <v/>
      </c>
      <c r="C179" s="6">
        <f>MIN(B179,A179)</f>
        <v/>
      </c>
      <c r="D179" s="6">
        <f>B179-C179</f>
        <v/>
      </c>
      <c r="E179" s="6">
        <f>A179-C179</f>
        <v/>
      </c>
      <c r="F179" s="6">
        <f>MIN(D179,in_batt_pw,IF(sel_batt=0,0,(sel_batt-H178)/in_rte))</f>
        <v/>
      </c>
      <c r="G179" s="6">
        <f>MIN(E179,in_batt_pw,H178)</f>
        <v/>
      </c>
      <c r="H179" s="6">
        <f>H178+F179*in_rte-G179</f>
        <v/>
      </c>
      <c r="I179" s="6">
        <f>IF(sel_og=1,0,E179-G179)</f>
        <v/>
      </c>
      <c r="J179" s="6">
        <f>IF(sel_og=1,0,D179-F179)</f>
        <v/>
      </c>
      <c r="K179" s="6">
        <f>IF(sel_og=1,E179-G179,0)</f>
        <v/>
      </c>
    </row>
    <row r="180">
      <c r="A180" s="6">
        <f>Profiles!E180+Profiles!F180</f>
        <v/>
      </c>
      <c r="B180" s="6">
        <f>Profiles!D180*sel_solar</f>
        <v/>
      </c>
      <c r="C180" s="6">
        <f>MIN(B180,A180)</f>
        <v/>
      </c>
      <c r="D180" s="6">
        <f>B180-C180</f>
        <v/>
      </c>
      <c r="E180" s="6">
        <f>A180-C180</f>
        <v/>
      </c>
      <c r="F180" s="6">
        <f>MIN(D180,in_batt_pw,IF(sel_batt=0,0,(sel_batt-H179)/in_rte))</f>
        <v/>
      </c>
      <c r="G180" s="6">
        <f>MIN(E180,in_batt_pw,H179)</f>
        <v/>
      </c>
      <c r="H180" s="6">
        <f>H179+F180*in_rte-G180</f>
        <v/>
      </c>
      <c r="I180" s="6">
        <f>IF(sel_og=1,0,E180-G180)</f>
        <v/>
      </c>
      <c r="J180" s="6">
        <f>IF(sel_og=1,0,D180-F180)</f>
        <v/>
      </c>
      <c r="K180" s="6">
        <f>IF(sel_og=1,E180-G180,0)</f>
        <v/>
      </c>
    </row>
    <row r="181">
      <c r="A181" s="6">
        <f>Profiles!E181+Profiles!F181</f>
        <v/>
      </c>
      <c r="B181" s="6">
        <f>Profiles!D181*sel_solar</f>
        <v/>
      </c>
      <c r="C181" s="6">
        <f>MIN(B181,A181)</f>
        <v/>
      </c>
      <c r="D181" s="6">
        <f>B181-C181</f>
        <v/>
      </c>
      <c r="E181" s="6">
        <f>A181-C181</f>
        <v/>
      </c>
      <c r="F181" s="6">
        <f>MIN(D181,in_batt_pw,IF(sel_batt=0,0,(sel_batt-H180)/in_rte))</f>
        <v/>
      </c>
      <c r="G181" s="6">
        <f>MIN(E181,in_batt_pw,H180)</f>
        <v/>
      </c>
      <c r="H181" s="6">
        <f>H180+F181*in_rte-G181</f>
        <v/>
      </c>
      <c r="I181" s="6">
        <f>IF(sel_og=1,0,E181-G181)</f>
        <v/>
      </c>
      <c r="J181" s="6">
        <f>IF(sel_og=1,0,D181-F181)</f>
        <v/>
      </c>
      <c r="K181" s="6">
        <f>IF(sel_og=1,E181-G181,0)</f>
        <v/>
      </c>
    </row>
    <row r="182">
      <c r="A182" s="6">
        <f>Profiles!E182+Profiles!F182</f>
        <v/>
      </c>
      <c r="B182" s="6">
        <f>Profiles!D182*sel_solar</f>
        <v/>
      </c>
      <c r="C182" s="6">
        <f>MIN(B182,A182)</f>
        <v/>
      </c>
      <c r="D182" s="6">
        <f>B182-C182</f>
        <v/>
      </c>
      <c r="E182" s="6">
        <f>A182-C182</f>
        <v/>
      </c>
      <c r="F182" s="6">
        <f>MIN(D182,in_batt_pw,IF(sel_batt=0,0,(sel_batt-H181)/in_rte))</f>
        <v/>
      </c>
      <c r="G182" s="6">
        <f>MIN(E182,in_batt_pw,H181)</f>
        <v/>
      </c>
      <c r="H182" s="6">
        <f>H181+F182*in_rte-G182</f>
        <v/>
      </c>
      <c r="I182" s="6">
        <f>IF(sel_og=1,0,E182-G182)</f>
        <v/>
      </c>
      <c r="J182" s="6">
        <f>IF(sel_og=1,0,D182-F182)</f>
        <v/>
      </c>
      <c r="K182" s="6">
        <f>IF(sel_og=1,E182-G182,0)</f>
        <v/>
      </c>
    </row>
    <row r="183">
      <c r="A183" s="6">
        <f>Profiles!E183+Profiles!F183</f>
        <v/>
      </c>
      <c r="B183" s="6">
        <f>Profiles!D183*sel_solar</f>
        <v/>
      </c>
      <c r="C183" s="6">
        <f>MIN(B183,A183)</f>
        <v/>
      </c>
      <c r="D183" s="6">
        <f>B183-C183</f>
        <v/>
      </c>
      <c r="E183" s="6">
        <f>A183-C183</f>
        <v/>
      </c>
      <c r="F183" s="6">
        <f>MIN(D183,in_batt_pw,IF(sel_batt=0,0,(sel_batt-H182)/in_rte))</f>
        <v/>
      </c>
      <c r="G183" s="6">
        <f>MIN(E183,in_batt_pw,H182)</f>
        <v/>
      </c>
      <c r="H183" s="6">
        <f>H182+F183*in_rte-G183</f>
        <v/>
      </c>
      <c r="I183" s="6">
        <f>IF(sel_og=1,0,E183-G183)</f>
        <v/>
      </c>
      <c r="J183" s="6">
        <f>IF(sel_og=1,0,D183-F183)</f>
        <v/>
      </c>
      <c r="K183" s="6">
        <f>IF(sel_og=1,E183-G183,0)</f>
        <v/>
      </c>
    </row>
    <row r="184">
      <c r="A184" s="6">
        <f>Profiles!E184+Profiles!F184</f>
        <v/>
      </c>
      <c r="B184" s="6">
        <f>Profiles!D184*sel_solar</f>
        <v/>
      </c>
      <c r="C184" s="6">
        <f>MIN(B184,A184)</f>
        <v/>
      </c>
      <c r="D184" s="6">
        <f>B184-C184</f>
        <v/>
      </c>
      <c r="E184" s="6">
        <f>A184-C184</f>
        <v/>
      </c>
      <c r="F184" s="6">
        <f>MIN(D184,in_batt_pw,IF(sel_batt=0,0,(sel_batt-H183)/in_rte))</f>
        <v/>
      </c>
      <c r="G184" s="6">
        <f>MIN(E184,in_batt_pw,H183)</f>
        <v/>
      </c>
      <c r="H184" s="6">
        <f>H183+F184*in_rte-G184</f>
        <v/>
      </c>
      <c r="I184" s="6">
        <f>IF(sel_og=1,0,E184-G184)</f>
        <v/>
      </c>
      <c r="J184" s="6">
        <f>IF(sel_og=1,0,D184-F184)</f>
        <v/>
      </c>
      <c r="K184" s="6">
        <f>IF(sel_og=1,E184-G184,0)</f>
        <v/>
      </c>
    </row>
    <row r="185">
      <c r="A185" s="6">
        <f>Profiles!E185+Profiles!F185</f>
        <v/>
      </c>
      <c r="B185" s="6">
        <f>Profiles!D185*sel_solar</f>
        <v/>
      </c>
      <c r="C185" s="6">
        <f>MIN(B185,A185)</f>
        <v/>
      </c>
      <c r="D185" s="6">
        <f>B185-C185</f>
        <v/>
      </c>
      <c r="E185" s="6">
        <f>A185-C185</f>
        <v/>
      </c>
      <c r="F185" s="6">
        <f>MIN(D185,in_batt_pw,IF(sel_batt=0,0,(sel_batt-H184)/in_rte))</f>
        <v/>
      </c>
      <c r="G185" s="6">
        <f>MIN(E185,in_batt_pw,H184)</f>
        <v/>
      </c>
      <c r="H185" s="6">
        <f>H184+F185*in_rte-G185</f>
        <v/>
      </c>
      <c r="I185" s="6">
        <f>IF(sel_og=1,0,E185-G185)</f>
        <v/>
      </c>
      <c r="J185" s="6">
        <f>IF(sel_og=1,0,D185-F185)</f>
        <v/>
      </c>
      <c r="K185" s="6">
        <f>IF(sel_og=1,E185-G185,0)</f>
        <v/>
      </c>
    </row>
    <row r="186">
      <c r="A186" s="6">
        <f>Profiles!E186+Profiles!F186</f>
        <v/>
      </c>
      <c r="B186" s="6">
        <f>Profiles!D186*sel_solar</f>
        <v/>
      </c>
      <c r="C186" s="6">
        <f>MIN(B186,A186)</f>
        <v/>
      </c>
      <c r="D186" s="6">
        <f>B186-C186</f>
        <v/>
      </c>
      <c r="E186" s="6">
        <f>A186-C186</f>
        <v/>
      </c>
      <c r="F186" s="6">
        <f>MIN(D186,in_batt_pw,IF(sel_batt=0,0,(sel_batt-H185)/in_rte))</f>
        <v/>
      </c>
      <c r="G186" s="6">
        <f>MIN(E186,in_batt_pw,H185)</f>
        <v/>
      </c>
      <c r="H186" s="6">
        <f>H185+F186*in_rte-G186</f>
        <v/>
      </c>
      <c r="I186" s="6">
        <f>IF(sel_og=1,0,E186-G186)</f>
        <v/>
      </c>
      <c r="J186" s="6">
        <f>IF(sel_og=1,0,D186-F186)</f>
        <v/>
      </c>
      <c r="K186" s="6">
        <f>IF(sel_og=1,E186-G186,0)</f>
        <v/>
      </c>
    </row>
    <row r="187">
      <c r="A187" s="6">
        <f>Profiles!E187+Profiles!F187</f>
        <v/>
      </c>
      <c r="B187" s="6">
        <f>Profiles!D187*sel_solar</f>
        <v/>
      </c>
      <c r="C187" s="6">
        <f>MIN(B187,A187)</f>
        <v/>
      </c>
      <c r="D187" s="6">
        <f>B187-C187</f>
        <v/>
      </c>
      <c r="E187" s="6">
        <f>A187-C187</f>
        <v/>
      </c>
      <c r="F187" s="6">
        <f>MIN(D187,in_batt_pw,IF(sel_batt=0,0,(sel_batt-H186)/in_rte))</f>
        <v/>
      </c>
      <c r="G187" s="6">
        <f>MIN(E187,in_batt_pw,H186)</f>
        <v/>
      </c>
      <c r="H187" s="6">
        <f>H186+F187*in_rte-G187</f>
        <v/>
      </c>
      <c r="I187" s="6">
        <f>IF(sel_og=1,0,E187-G187)</f>
        <v/>
      </c>
      <c r="J187" s="6">
        <f>IF(sel_og=1,0,D187-F187)</f>
        <v/>
      </c>
      <c r="K187" s="6">
        <f>IF(sel_og=1,E187-G187,0)</f>
        <v/>
      </c>
    </row>
    <row r="188">
      <c r="A188" s="6">
        <f>Profiles!E188+Profiles!F188</f>
        <v/>
      </c>
      <c r="B188" s="6">
        <f>Profiles!D188*sel_solar</f>
        <v/>
      </c>
      <c r="C188" s="6">
        <f>MIN(B188,A188)</f>
        <v/>
      </c>
      <c r="D188" s="6">
        <f>B188-C188</f>
        <v/>
      </c>
      <c r="E188" s="6">
        <f>A188-C188</f>
        <v/>
      </c>
      <c r="F188" s="6">
        <f>MIN(D188,in_batt_pw,IF(sel_batt=0,0,(sel_batt-H187)/in_rte))</f>
        <v/>
      </c>
      <c r="G188" s="6">
        <f>MIN(E188,in_batt_pw,H187)</f>
        <v/>
      </c>
      <c r="H188" s="6">
        <f>H187+F188*in_rte-G188</f>
        <v/>
      </c>
      <c r="I188" s="6">
        <f>IF(sel_og=1,0,E188-G188)</f>
        <v/>
      </c>
      <c r="J188" s="6">
        <f>IF(sel_og=1,0,D188-F188)</f>
        <v/>
      </c>
      <c r="K188" s="6">
        <f>IF(sel_og=1,E188-G188,0)</f>
        <v/>
      </c>
    </row>
    <row r="189">
      <c r="A189" s="6">
        <f>Profiles!E189+Profiles!F189</f>
        <v/>
      </c>
      <c r="B189" s="6">
        <f>Profiles!D189*sel_solar</f>
        <v/>
      </c>
      <c r="C189" s="6">
        <f>MIN(B189,A189)</f>
        <v/>
      </c>
      <c r="D189" s="6">
        <f>B189-C189</f>
        <v/>
      </c>
      <c r="E189" s="6">
        <f>A189-C189</f>
        <v/>
      </c>
      <c r="F189" s="6">
        <f>MIN(D189,in_batt_pw,IF(sel_batt=0,0,(sel_batt-H188)/in_rte))</f>
        <v/>
      </c>
      <c r="G189" s="6">
        <f>MIN(E189,in_batt_pw,H188)</f>
        <v/>
      </c>
      <c r="H189" s="6">
        <f>H188+F189*in_rte-G189</f>
        <v/>
      </c>
      <c r="I189" s="6">
        <f>IF(sel_og=1,0,E189-G189)</f>
        <v/>
      </c>
      <c r="J189" s="6">
        <f>IF(sel_og=1,0,D189-F189)</f>
        <v/>
      </c>
      <c r="K189" s="6">
        <f>IF(sel_og=1,E189-G189,0)</f>
        <v/>
      </c>
    </row>
    <row r="190">
      <c r="A190" s="6">
        <f>Profiles!E190+Profiles!F190</f>
        <v/>
      </c>
      <c r="B190" s="6">
        <f>Profiles!D190*sel_solar</f>
        <v/>
      </c>
      <c r="C190" s="6">
        <f>MIN(B190,A190)</f>
        <v/>
      </c>
      <c r="D190" s="6">
        <f>B190-C190</f>
        <v/>
      </c>
      <c r="E190" s="6">
        <f>A190-C190</f>
        <v/>
      </c>
      <c r="F190" s="6">
        <f>MIN(D190,in_batt_pw,IF(sel_batt=0,0,(sel_batt-H189)/in_rte))</f>
        <v/>
      </c>
      <c r="G190" s="6">
        <f>MIN(E190,in_batt_pw,H189)</f>
        <v/>
      </c>
      <c r="H190" s="6">
        <f>H189+F190*in_rte-G190</f>
        <v/>
      </c>
      <c r="I190" s="6">
        <f>IF(sel_og=1,0,E190-G190)</f>
        <v/>
      </c>
      <c r="J190" s="6">
        <f>IF(sel_og=1,0,D190-F190)</f>
        <v/>
      </c>
      <c r="K190" s="6">
        <f>IF(sel_og=1,E190-G190,0)</f>
        <v/>
      </c>
    </row>
    <row r="191">
      <c r="A191" s="6">
        <f>Profiles!E191+Profiles!F191</f>
        <v/>
      </c>
      <c r="B191" s="6">
        <f>Profiles!D191*sel_solar</f>
        <v/>
      </c>
      <c r="C191" s="6">
        <f>MIN(B191,A191)</f>
        <v/>
      </c>
      <c r="D191" s="6">
        <f>B191-C191</f>
        <v/>
      </c>
      <c r="E191" s="6">
        <f>A191-C191</f>
        <v/>
      </c>
      <c r="F191" s="6">
        <f>MIN(D191,in_batt_pw,IF(sel_batt=0,0,(sel_batt-H190)/in_rte))</f>
        <v/>
      </c>
      <c r="G191" s="6">
        <f>MIN(E191,in_batt_pw,H190)</f>
        <v/>
      </c>
      <c r="H191" s="6">
        <f>H190+F191*in_rte-G191</f>
        <v/>
      </c>
      <c r="I191" s="6">
        <f>IF(sel_og=1,0,E191-G191)</f>
        <v/>
      </c>
      <c r="J191" s="6">
        <f>IF(sel_og=1,0,D191-F191)</f>
        <v/>
      </c>
      <c r="K191" s="6">
        <f>IF(sel_og=1,E191-G191,0)</f>
        <v/>
      </c>
    </row>
    <row r="192">
      <c r="A192" s="6">
        <f>Profiles!E192+Profiles!F192</f>
        <v/>
      </c>
      <c r="B192" s="6">
        <f>Profiles!D192*sel_solar</f>
        <v/>
      </c>
      <c r="C192" s="6">
        <f>MIN(B192,A192)</f>
        <v/>
      </c>
      <c r="D192" s="6">
        <f>B192-C192</f>
        <v/>
      </c>
      <c r="E192" s="6">
        <f>A192-C192</f>
        <v/>
      </c>
      <c r="F192" s="6">
        <f>MIN(D192,in_batt_pw,IF(sel_batt=0,0,(sel_batt-H191)/in_rte))</f>
        <v/>
      </c>
      <c r="G192" s="6">
        <f>MIN(E192,in_batt_pw,H191)</f>
        <v/>
      </c>
      <c r="H192" s="6">
        <f>H191+F192*in_rte-G192</f>
        <v/>
      </c>
      <c r="I192" s="6">
        <f>IF(sel_og=1,0,E192-G192)</f>
        <v/>
      </c>
      <c r="J192" s="6">
        <f>IF(sel_og=1,0,D192-F192)</f>
        <v/>
      </c>
      <c r="K192" s="6">
        <f>IF(sel_og=1,E192-G192,0)</f>
        <v/>
      </c>
    </row>
    <row r="193">
      <c r="A193" s="6">
        <f>Profiles!E193+Profiles!F193</f>
        <v/>
      </c>
      <c r="B193" s="6">
        <f>Profiles!D193*sel_solar</f>
        <v/>
      </c>
      <c r="C193" s="6">
        <f>MIN(B193,A193)</f>
        <v/>
      </c>
      <c r="D193" s="6">
        <f>B193-C193</f>
        <v/>
      </c>
      <c r="E193" s="6">
        <f>A193-C193</f>
        <v/>
      </c>
      <c r="F193" s="6">
        <f>MIN(D193,in_batt_pw,IF(sel_batt=0,0,(sel_batt-H192)/in_rte))</f>
        <v/>
      </c>
      <c r="G193" s="6">
        <f>MIN(E193,in_batt_pw,H192)</f>
        <v/>
      </c>
      <c r="H193" s="6">
        <f>H192+F193*in_rte-G193</f>
        <v/>
      </c>
      <c r="I193" s="6">
        <f>IF(sel_og=1,0,E193-G193)</f>
        <v/>
      </c>
      <c r="J193" s="6">
        <f>IF(sel_og=1,0,D193-F193)</f>
        <v/>
      </c>
      <c r="K193" s="6">
        <f>IF(sel_og=1,E193-G193,0)</f>
        <v/>
      </c>
    </row>
    <row r="194">
      <c r="A194" s="6">
        <f>Profiles!E194+Profiles!F194</f>
        <v/>
      </c>
      <c r="B194" s="6">
        <f>Profiles!D194*sel_solar</f>
        <v/>
      </c>
      <c r="C194" s="6">
        <f>MIN(B194,A194)</f>
        <v/>
      </c>
      <c r="D194" s="6">
        <f>B194-C194</f>
        <v/>
      </c>
      <c r="E194" s="6">
        <f>A194-C194</f>
        <v/>
      </c>
      <c r="F194" s="6">
        <f>MIN(D194,in_batt_pw,IF(sel_batt=0,0,(sel_batt-H193)/in_rte))</f>
        <v/>
      </c>
      <c r="G194" s="6">
        <f>MIN(E194,in_batt_pw,H193)</f>
        <v/>
      </c>
      <c r="H194" s="6">
        <f>H193+F194*in_rte-G194</f>
        <v/>
      </c>
      <c r="I194" s="6">
        <f>IF(sel_og=1,0,E194-G194)</f>
        <v/>
      </c>
      <c r="J194" s="6">
        <f>IF(sel_og=1,0,D194-F194)</f>
        <v/>
      </c>
      <c r="K194" s="6">
        <f>IF(sel_og=1,E194-G194,0)</f>
        <v/>
      </c>
    </row>
    <row r="195">
      <c r="A195" s="6">
        <f>Profiles!E195+Profiles!F195</f>
        <v/>
      </c>
      <c r="B195" s="6">
        <f>Profiles!D195*sel_solar</f>
        <v/>
      </c>
      <c r="C195" s="6">
        <f>MIN(B195,A195)</f>
        <v/>
      </c>
      <c r="D195" s="6">
        <f>B195-C195</f>
        <v/>
      </c>
      <c r="E195" s="6">
        <f>A195-C195</f>
        <v/>
      </c>
      <c r="F195" s="6">
        <f>MIN(D195,in_batt_pw,IF(sel_batt=0,0,(sel_batt-H194)/in_rte))</f>
        <v/>
      </c>
      <c r="G195" s="6">
        <f>MIN(E195,in_batt_pw,H194)</f>
        <v/>
      </c>
      <c r="H195" s="6">
        <f>H194+F195*in_rte-G195</f>
        <v/>
      </c>
      <c r="I195" s="6">
        <f>IF(sel_og=1,0,E195-G195)</f>
        <v/>
      </c>
      <c r="J195" s="6">
        <f>IF(sel_og=1,0,D195-F195)</f>
        <v/>
      </c>
      <c r="K195" s="6">
        <f>IF(sel_og=1,E195-G195,0)</f>
        <v/>
      </c>
    </row>
    <row r="196">
      <c r="A196" s="6">
        <f>Profiles!E196+Profiles!F196</f>
        <v/>
      </c>
      <c r="B196" s="6">
        <f>Profiles!D196*sel_solar</f>
        <v/>
      </c>
      <c r="C196" s="6">
        <f>MIN(B196,A196)</f>
        <v/>
      </c>
      <c r="D196" s="6">
        <f>B196-C196</f>
        <v/>
      </c>
      <c r="E196" s="6">
        <f>A196-C196</f>
        <v/>
      </c>
      <c r="F196" s="6">
        <f>MIN(D196,in_batt_pw,IF(sel_batt=0,0,(sel_batt-H195)/in_rte))</f>
        <v/>
      </c>
      <c r="G196" s="6">
        <f>MIN(E196,in_batt_pw,H195)</f>
        <v/>
      </c>
      <c r="H196" s="6">
        <f>H195+F196*in_rte-G196</f>
        <v/>
      </c>
      <c r="I196" s="6">
        <f>IF(sel_og=1,0,E196-G196)</f>
        <v/>
      </c>
      <c r="J196" s="6">
        <f>IF(sel_og=1,0,D196-F196)</f>
        <v/>
      </c>
      <c r="K196" s="6">
        <f>IF(sel_og=1,E196-G196,0)</f>
        <v/>
      </c>
    </row>
    <row r="197">
      <c r="A197" s="6">
        <f>Profiles!E197+Profiles!F197</f>
        <v/>
      </c>
      <c r="B197" s="6">
        <f>Profiles!D197*sel_solar</f>
        <v/>
      </c>
      <c r="C197" s="6">
        <f>MIN(B197,A197)</f>
        <v/>
      </c>
      <c r="D197" s="6">
        <f>B197-C197</f>
        <v/>
      </c>
      <c r="E197" s="6">
        <f>A197-C197</f>
        <v/>
      </c>
      <c r="F197" s="6">
        <f>MIN(D197,in_batt_pw,IF(sel_batt=0,0,(sel_batt-H196)/in_rte))</f>
        <v/>
      </c>
      <c r="G197" s="6">
        <f>MIN(E197,in_batt_pw,H196)</f>
        <v/>
      </c>
      <c r="H197" s="6">
        <f>H196+F197*in_rte-G197</f>
        <v/>
      </c>
      <c r="I197" s="6">
        <f>IF(sel_og=1,0,E197-G197)</f>
        <v/>
      </c>
      <c r="J197" s="6">
        <f>IF(sel_og=1,0,D197-F197)</f>
        <v/>
      </c>
      <c r="K197" s="6">
        <f>IF(sel_og=1,E197-G197,0)</f>
        <v/>
      </c>
    </row>
    <row r="198">
      <c r="A198" s="6">
        <f>Profiles!E198+Profiles!F198</f>
        <v/>
      </c>
      <c r="B198" s="6">
        <f>Profiles!D198*sel_solar</f>
        <v/>
      </c>
      <c r="C198" s="6">
        <f>MIN(B198,A198)</f>
        <v/>
      </c>
      <c r="D198" s="6">
        <f>B198-C198</f>
        <v/>
      </c>
      <c r="E198" s="6">
        <f>A198-C198</f>
        <v/>
      </c>
      <c r="F198" s="6">
        <f>MIN(D198,in_batt_pw,IF(sel_batt=0,0,(sel_batt-H197)/in_rte))</f>
        <v/>
      </c>
      <c r="G198" s="6">
        <f>MIN(E198,in_batt_pw,H197)</f>
        <v/>
      </c>
      <c r="H198" s="6">
        <f>H197+F198*in_rte-G198</f>
        <v/>
      </c>
      <c r="I198" s="6">
        <f>IF(sel_og=1,0,E198-G198)</f>
        <v/>
      </c>
      <c r="J198" s="6">
        <f>IF(sel_og=1,0,D198-F198)</f>
        <v/>
      </c>
      <c r="K198" s="6">
        <f>IF(sel_og=1,E198-G198,0)</f>
        <v/>
      </c>
    </row>
    <row r="199">
      <c r="A199" s="6">
        <f>Profiles!E199+Profiles!F199</f>
        <v/>
      </c>
      <c r="B199" s="6">
        <f>Profiles!D199*sel_solar</f>
        <v/>
      </c>
      <c r="C199" s="6">
        <f>MIN(B199,A199)</f>
        <v/>
      </c>
      <c r="D199" s="6">
        <f>B199-C199</f>
        <v/>
      </c>
      <c r="E199" s="6">
        <f>A199-C199</f>
        <v/>
      </c>
      <c r="F199" s="6">
        <f>MIN(D199,in_batt_pw,IF(sel_batt=0,0,(sel_batt-H198)/in_rte))</f>
        <v/>
      </c>
      <c r="G199" s="6">
        <f>MIN(E199,in_batt_pw,H198)</f>
        <v/>
      </c>
      <c r="H199" s="6">
        <f>H198+F199*in_rte-G199</f>
        <v/>
      </c>
      <c r="I199" s="6">
        <f>IF(sel_og=1,0,E199-G199)</f>
        <v/>
      </c>
      <c r="J199" s="6">
        <f>IF(sel_og=1,0,D199-F199)</f>
        <v/>
      </c>
      <c r="K199" s="6">
        <f>IF(sel_og=1,E199-G199,0)</f>
        <v/>
      </c>
    </row>
    <row r="200">
      <c r="A200" s="6">
        <f>Profiles!E200+Profiles!F200</f>
        <v/>
      </c>
      <c r="B200" s="6">
        <f>Profiles!D200*sel_solar</f>
        <v/>
      </c>
      <c r="C200" s="6">
        <f>MIN(B200,A200)</f>
        <v/>
      </c>
      <c r="D200" s="6">
        <f>B200-C200</f>
        <v/>
      </c>
      <c r="E200" s="6">
        <f>A200-C200</f>
        <v/>
      </c>
      <c r="F200" s="6">
        <f>MIN(D200,in_batt_pw,IF(sel_batt=0,0,(sel_batt-H199)/in_rte))</f>
        <v/>
      </c>
      <c r="G200" s="6">
        <f>MIN(E200,in_batt_pw,H199)</f>
        <v/>
      </c>
      <c r="H200" s="6">
        <f>H199+F200*in_rte-G200</f>
        <v/>
      </c>
      <c r="I200" s="6">
        <f>IF(sel_og=1,0,E200-G200)</f>
        <v/>
      </c>
      <c r="J200" s="6">
        <f>IF(sel_og=1,0,D200-F200)</f>
        <v/>
      </c>
      <c r="K200" s="6">
        <f>IF(sel_og=1,E200-G200,0)</f>
        <v/>
      </c>
    </row>
    <row r="201">
      <c r="A201" s="6">
        <f>Profiles!E201+Profiles!F201</f>
        <v/>
      </c>
      <c r="B201" s="6">
        <f>Profiles!D201*sel_solar</f>
        <v/>
      </c>
      <c r="C201" s="6">
        <f>MIN(B201,A201)</f>
        <v/>
      </c>
      <c r="D201" s="6">
        <f>B201-C201</f>
        <v/>
      </c>
      <c r="E201" s="6">
        <f>A201-C201</f>
        <v/>
      </c>
      <c r="F201" s="6">
        <f>MIN(D201,in_batt_pw,IF(sel_batt=0,0,(sel_batt-H200)/in_rte))</f>
        <v/>
      </c>
      <c r="G201" s="6">
        <f>MIN(E201,in_batt_pw,H200)</f>
        <v/>
      </c>
      <c r="H201" s="6">
        <f>H200+F201*in_rte-G201</f>
        <v/>
      </c>
      <c r="I201" s="6">
        <f>IF(sel_og=1,0,E201-G201)</f>
        <v/>
      </c>
      <c r="J201" s="6">
        <f>IF(sel_og=1,0,D201-F201)</f>
        <v/>
      </c>
      <c r="K201" s="6">
        <f>IF(sel_og=1,E201-G201,0)</f>
        <v/>
      </c>
    </row>
    <row r="202">
      <c r="A202" s="6">
        <f>Profiles!E202+Profiles!F202</f>
        <v/>
      </c>
      <c r="B202" s="6">
        <f>Profiles!D202*sel_solar</f>
        <v/>
      </c>
      <c r="C202" s="6">
        <f>MIN(B202,A202)</f>
        <v/>
      </c>
      <c r="D202" s="6">
        <f>B202-C202</f>
        <v/>
      </c>
      <c r="E202" s="6">
        <f>A202-C202</f>
        <v/>
      </c>
      <c r="F202" s="6">
        <f>MIN(D202,in_batt_pw,IF(sel_batt=0,0,(sel_batt-H201)/in_rte))</f>
        <v/>
      </c>
      <c r="G202" s="6">
        <f>MIN(E202,in_batt_pw,H201)</f>
        <v/>
      </c>
      <c r="H202" s="6">
        <f>H201+F202*in_rte-G202</f>
        <v/>
      </c>
      <c r="I202" s="6">
        <f>IF(sel_og=1,0,E202-G202)</f>
        <v/>
      </c>
      <c r="J202" s="6">
        <f>IF(sel_og=1,0,D202-F202)</f>
        <v/>
      </c>
      <c r="K202" s="6">
        <f>IF(sel_og=1,E202-G202,0)</f>
        <v/>
      </c>
    </row>
    <row r="203">
      <c r="A203" s="6">
        <f>Profiles!E203+Profiles!F203</f>
        <v/>
      </c>
      <c r="B203" s="6">
        <f>Profiles!D203*sel_solar</f>
        <v/>
      </c>
      <c r="C203" s="6">
        <f>MIN(B203,A203)</f>
        <v/>
      </c>
      <c r="D203" s="6">
        <f>B203-C203</f>
        <v/>
      </c>
      <c r="E203" s="6">
        <f>A203-C203</f>
        <v/>
      </c>
      <c r="F203" s="6">
        <f>MIN(D203,in_batt_pw,IF(sel_batt=0,0,(sel_batt-H202)/in_rte))</f>
        <v/>
      </c>
      <c r="G203" s="6">
        <f>MIN(E203,in_batt_pw,H202)</f>
        <v/>
      </c>
      <c r="H203" s="6">
        <f>H202+F203*in_rte-G203</f>
        <v/>
      </c>
      <c r="I203" s="6">
        <f>IF(sel_og=1,0,E203-G203)</f>
        <v/>
      </c>
      <c r="J203" s="6">
        <f>IF(sel_og=1,0,D203-F203)</f>
        <v/>
      </c>
      <c r="K203" s="6">
        <f>IF(sel_og=1,E203-G203,0)</f>
        <v/>
      </c>
    </row>
    <row r="204">
      <c r="A204" s="6">
        <f>Profiles!E204+Profiles!F204</f>
        <v/>
      </c>
      <c r="B204" s="6">
        <f>Profiles!D204*sel_solar</f>
        <v/>
      </c>
      <c r="C204" s="6">
        <f>MIN(B204,A204)</f>
        <v/>
      </c>
      <c r="D204" s="6">
        <f>B204-C204</f>
        <v/>
      </c>
      <c r="E204" s="6">
        <f>A204-C204</f>
        <v/>
      </c>
      <c r="F204" s="6">
        <f>MIN(D204,in_batt_pw,IF(sel_batt=0,0,(sel_batt-H203)/in_rte))</f>
        <v/>
      </c>
      <c r="G204" s="6">
        <f>MIN(E204,in_batt_pw,H203)</f>
        <v/>
      </c>
      <c r="H204" s="6">
        <f>H203+F204*in_rte-G204</f>
        <v/>
      </c>
      <c r="I204" s="6">
        <f>IF(sel_og=1,0,E204-G204)</f>
        <v/>
      </c>
      <c r="J204" s="6">
        <f>IF(sel_og=1,0,D204-F204)</f>
        <v/>
      </c>
      <c r="K204" s="6">
        <f>IF(sel_og=1,E204-G204,0)</f>
        <v/>
      </c>
    </row>
    <row r="205">
      <c r="A205" s="6">
        <f>Profiles!E205+Profiles!F205</f>
        <v/>
      </c>
      <c r="B205" s="6">
        <f>Profiles!D205*sel_solar</f>
        <v/>
      </c>
      <c r="C205" s="6">
        <f>MIN(B205,A205)</f>
        <v/>
      </c>
      <c r="D205" s="6">
        <f>B205-C205</f>
        <v/>
      </c>
      <c r="E205" s="6">
        <f>A205-C205</f>
        <v/>
      </c>
      <c r="F205" s="6">
        <f>MIN(D205,in_batt_pw,IF(sel_batt=0,0,(sel_batt-H204)/in_rte))</f>
        <v/>
      </c>
      <c r="G205" s="6">
        <f>MIN(E205,in_batt_pw,H204)</f>
        <v/>
      </c>
      <c r="H205" s="6">
        <f>H204+F205*in_rte-G205</f>
        <v/>
      </c>
      <c r="I205" s="6">
        <f>IF(sel_og=1,0,E205-G205)</f>
        <v/>
      </c>
      <c r="J205" s="6">
        <f>IF(sel_og=1,0,D205-F205)</f>
        <v/>
      </c>
      <c r="K205" s="6">
        <f>IF(sel_og=1,E205-G205,0)</f>
        <v/>
      </c>
    </row>
    <row r="206">
      <c r="A206" s="6">
        <f>Profiles!E206+Profiles!F206</f>
        <v/>
      </c>
      <c r="B206" s="6">
        <f>Profiles!D206*sel_solar</f>
        <v/>
      </c>
      <c r="C206" s="6">
        <f>MIN(B206,A206)</f>
        <v/>
      </c>
      <c r="D206" s="6">
        <f>B206-C206</f>
        <v/>
      </c>
      <c r="E206" s="6">
        <f>A206-C206</f>
        <v/>
      </c>
      <c r="F206" s="6">
        <f>MIN(D206,in_batt_pw,IF(sel_batt=0,0,(sel_batt-H205)/in_rte))</f>
        <v/>
      </c>
      <c r="G206" s="6">
        <f>MIN(E206,in_batt_pw,H205)</f>
        <v/>
      </c>
      <c r="H206" s="6">
        <f>H205+F206*in_rte-G206</f>
        <v/>
      </c>
      <c r="I206" s="6">
        <f>IF(sel_og=1,0,E206-G206)</f>
        <v/>
      </c>
      <c r="J206" s="6">
        <f>IF(sel_og=1,0,D206-F206)</f>
        <v/>
      </c>
      <c r="K206" s="6">
        <f>IF(sel_og=1,E206-G206,0)</f>
        <v/>
      </c>
    </row>
    <row r="207">
      <c r="A207" s="6">
        <f>Profiles!E207+Profiles!F207</f>
        <v/>
      </c>
      <c r="B207" s="6">
        <f>Profiles!D207*sel_solar</f>
        <v/>
      </c>
      <c r="C207" s="6">
        <f>MIN(B207,A207)</f>
        <v/>
      </c>
      <c r="D207" s="6">
        <f>B207-C207</f>
        <v/>
      </c>
      <c r="E207" s="6">
        <f>A207-C207</f>
        <v/>
      </c>
      <c r="F207" s="6">
        <f>MIN(D207,in_batt_pw,IF(sel_batt=0,0,(sel_batt-H206)/in_rte))</f>
        <v/>
      </c>
      <c r="G207" s="6">
        <f>MIN(E207,in_batt_pw,H206)</f>
        <v/>
      </c>
      <c r="H207" s="6">
        <f>H206+F207*in_rte-G207</f>
        <v/>
      </c>
      <c r="I207" s="6">
        <f>IF(sel_og=1,0,E207-G207)</f>
        <v/>
      </c>
      <c r="J207" s="6">
        <f>IF(sel_og=1,0,D207-F207)</f>
        <v/>
      </c>
      <c r="K207" s="6">
        <f>IF(sel_og=1,E207-G207,0)</f>
        <v/>
      </c>
    </row>
    <row r="208">
      <c r="A208" s="6">
        <f>Profiles!E208+Profiles!F208</f>
        <v/>
      </c>
      <c r="B208" s="6">
        <f>Profiles!D208*sel_solar</f>
        <v/>
      </c>
      <c r="C208" s="6">
        <f>MIN(B208,A208)</f>
        <v/>
      </c>
      <c r="D208" s="6">
        <f>B208-C208</f>
        <v/>
      </c>
      <c r="E208" s="6">
        <f>A208-C208</f>
        <v/>
      </c>
      <c r="F208" s="6">
        <f>MIN(D208,in_batt_pw,IF(sel_batt=0,0,(sel_batt-H207)/in_rte))</f>
        <v/>
      </c>
      <c r="G208" s="6">
        <f>MIN(E208,in_batt_pw,H207)</f>
        <v/>
      </c>
      <c r="H208" s="6">
        <f>H207+F208*in_rte-G208</f>
        <v/>
      </c>
      <c r="I208" s="6">
        <f>IF(sel_og=1,0,E208-G208)</f>
        <v/>
      </c>
      <c r="J208" s="6">
        <f>IF(sel_og=1,0,D208-F208)</f>
        <v/>
      </c>
      <c r="K208" s="6">
        <f>IF(sel_og=1,E208-G208,0)</f>
        <v/>
      </c>
    </row>
    <row r="209">
      <c r="A209" s="6">
        <f>Profiles!E209+Profiles!F209</f>
        <v/>
      </c>
      <c r="B209" s="6">
        <f>Profiles!D209*sel_solar</f>
        <v/>
      </c>
      <c r="C209" s="6">
        <f>MIN(B209,A209)</f>
        <v/>
      </c>
      <c r="D209" s="6">
        <f>B209-C209</f>
        <v/>
      </c>
      <c r="E209" s="6">
        <f>A209-C209</f>
        <v/>
      </c>
      <c r="F209" s="6">
        <f>MIN(D209,in_batt_pw,IF(sel_batt=0,0,(sel_batt-H208)/in_rte))</f>
        <v/>
      </c>
      <c r="G209" s="6">
        <f>MIN(E209,in_batt_pw,H208)</f>
        <v/>
      </c>
      <c r="H209" s="6">
        <f>H208+F209*in_rte-G209</f>
        <v/>
      </c>
      <c r="I209" s="6">
        <f>IF(sel_og=1,0,E209-G209)</f>
        <v/>
      </c>
      <c r="J209" s="6">
        <f>IF(sel_og=1,0,D209-F209)</f>
        <v/>
      </c>
      <c r="K209" s="6">
        <f>IF(sel_og=1,E209-G209,0)</f>
        <v/>
      </c>
    </row>
    <row r="210">
      <c r="A210" s="6">
        <f>Profiles!E210+Profiles!F210</f>
        <v/>
      </c>
      <c r="B210" s="6">
        <f>Profiles!D210*sel_solar</f>
        <v/>
      </c>
      <c r="C210" s="6">
        <f>MIN(B210,A210)</f>
        <v/>
      </c>
      <c r="D210" s="6">
        <f>B210-C210</f>
        <v/>
      </c>
      <c r="E210" s="6">
        <f>A210-C210</f>
        <v/>
      </c>
      <c r="F210" s="6">
        <f>MIN(D210,in_batt_pw,IF(sel_batt=0,0,(sel_batt-H209)/in_rte))</f>
        <v/>
      </c>
      <c r="G210" s="6">
        <f>MIN(E210,in_batt_pw,H209)</f>
        <v/>
      </c>
      <c r="H210" s="6">
        <f>H209+F210*in_rte-G210</f>
        <v/>
      </c>
      <c r="I210" s="6">
        <f>IF(sel_og=1,0,E210-G210)</f>
        <v/>
      </c>
      <c r="J210" s="6">
        <f>IF(sel_og=1,0,D210-F210)</f>
        <v/>
      </c>
      <c r="K210" s="6">
        <f>IF(sel_og=1,E210-G210,0)</f>
        <v/>
      </c>
    </row>
    <row r="211">
      <c r="A211" s="6">
        <f>Profiles!E211+Profiles!F211</f>
        <v/>
      </c>
      <c r="B211" s="6">
        <f>Profiles!D211*sel_solar</f>
        <v/>
      </c>
      <c r="C211" s="6">
        <f>MIN(B211,A211)</f>
        <v/>
      </c>
      <c r="D211" s="6">
        <f>B211-C211</f>
        <v/>
      </c>
      <c r="E211" s="6">
        <f>A211-C211</f>
        <v/>
      </c>
      <c r="F211" s="6">
        <f>MIN(D211,in_batt_pw,IF(sel_batt=0,0,(sel_batt-H210)/in_rte))</f>
        <v/>
      </c>
      <c r="G211" s="6">
        <f>MIN(E211,in_batt_pw,H210)</f>
        <v/>
      </c>
      <c r="H211" s="6">
        <f>H210+F211*in_rte-G211</f>
        <v/>
      </c>
      <c r="I211" s="6">
        <f>IF(sel_og=1,0,E211-G211)</f>
        <v/>
      </c>
      <c r="J211" s="6">
        <f>IF(sel_og=1,0,D211-F211)</f>
        <v/>
      </c>
      <c r="K211" s="6">
        <f>IF(sel_og=1,E211-G211,0)</f>
        <v/>
      </c>
    </row>
    <row r="212">
      <c r="A212" s="6">
        <f>Profiles!E212+Profiles!F212</f>
        <v/>
      </c>
      <c r="B212" s="6">
        <f>Profiles!D212*sel_solar</f>
        <v/>
      </c>
      <c r="C212" s="6">
        <f>MIN(B212,A212)</f>
        <v/>
      </c>
      <c r="D212" s="6">
        <f>B212-C212</f>
        <v/>
      </c>
      <c r="E212" s="6">
        <f>A212-C212</f>
        <v/>
      </c>
      <c r="F212" s="6">
        <f>MIN(D212,in_batt_pw,IF(sel_batt=0,0,(sel_batt-H211)/in_rte))</f>
        <v/>
      </c>
      <c r="G212" s="6">
        <f>MIN(E212,in_batt_pw,H211)</f>
        <v/>
      </c>
      <c r="H212" s="6">
        <f>H211+F212*in_rte-G212</f>
        <v/>
      </c>
      <c r="I212" s="6">
        <f>IF(sel_og=1,0,E212-G212)</f>
        <v/>
      </c>
      <c r="J212" s="6">
        <f>IF(sel_og=1,0,D212-F212)</f>
        <v/>
      </c>
      <c r="K212" s="6">
        <f>IF(sel_og=1,E212-G212,0)</f>
        <v/>
      </c>
    </row>
    <row r="213">
      <c r="A213" s="6">
        <f>Profiles!E213+Profiles!F213</f>
        <v/>
      </c>
      <c r="B213" s="6">
        <f>Profiles!D213*sel_solar</f>
        <v/>
      </c>
      <c r="C213" s="6">
        <f>MIN(B213,A213)</f>
        <v/>
      </c>
      <c r="D213" s="6">
        <f>B213-C213</f>
        <v/>
      </c>
      <c r="E213" s="6">
        <f>A213-C213</f>
        <v/>
      </c>
      <c r="F213" s="6">
        <f>MIN(D213,in_batt_pw,IF(sel_batt=0,0,(sel_batt-H212)/in_rte))</f>
        <v/>
      </c>
      <c r="G213" s="6">
        <f>MIN(E213,in_batt_pw,H212)</f>
        <v/>
      </c>
      <c r="H213" s="6">
        <f>H212+F213*in_rte-G213</f>
        <v/>
      </c>
      <c r="I213" s="6">
        <f>IF(sel_og=1,0,E213-G213)</f>
        <v/>
      </c>
      <c r="J213" s="6">
        <f>IF(sel_og=1,0,D213-F213)</f>
        <v/>
      </c>
      <c r="K213" s="6">
        <f>IF(sel_og=1,E213-G213,0)</f>
        <v/>
      </c>
    </row>
    <row r="214">
      <c r="A214" s="6">
        <f>Profiles!E214+Profiles!F214</f>
        <v/>
      </c>
      <c r="B214" s="6">
        <f>Profiles!D214*sel_solar</f>
        <v/>
      </c>
      <c r="C214" s="6">
        <f>MIN(B214,A214)</f>
        <v/>
      </c>
      <c r="D214" s="6">
        <f>B214-C214</f>
        <v/>
      </c>
      <c r="E214" s="6">
        <f>A214-C214</f>
        <v/>
      </c>
      <c r="F214" s="6">
        <f>MIN(D214,in_batt_pw,IF(sel_batt=0,0,(sel_batt-H213)/in_rte))</f>
        <v/>
      </c>
      <c r="G214" s="6">
        <f>MIN(E214,in_batt_pw,H213)</f>
        <v/>
      </c>
      <c r="H214" s="6">
        <f>H213+F214*in_rte-G214</f>
        <v/>
      </c>
      <c r="I214" s="6">
        <f>IF(sel_og=1,0,E214-G214)</f>
        <v/>
      </c>
      <c r="J214" s="6">
        <f>IF(sel_og=1,0,D214-F214)</f>
        <v/>
      </c>
      <c r="K214" s="6">
        <f>IF(sel_og=1,E214-G214,0)</f>
        <v/>
      </c>
    </row>
    <row r="215">
      <c r="A215" s="6">
        <f>Profiles!E215+Profiles!F215</f>
        <v/>
      </c>
      <c r="B215" s="6">
        <f>Profiles!D215*sel_solar</f>
        <v/>
      </c>
      <c r="C215" s="6">
        <f>MIN(B215,A215)</f>
        <v/>
      </c>
      <c r="D215" s="6">
        <f>B215-C215</f>
        <v/>
      </c>
      <c r="E215" s="6">
        <f>A215-C215</f>
        <v/>
      </c>
      <c r="F215" s="6">
        <f>MIN(D215,in_batt_pw,IF(sel_batt=0,0,(sel_batt-H214)/in_rte))</f>
        <v/>
      </c>
      <c r="G215" s="6">
        <f>MIN(E215,in_batt_pw,H214)</f>
        <v/>
      </c>
      <c r="H215" s="6">
        <f>H214+F215*in_rte-G215</f>
        <v/>
      </c>
      <c r="I215" s="6">
        <f>IF(sel_og=1,0,E215-G215)</f>
        <v/>
      </c>
      <c r="J215" s="6">
        <f>IF(sel_og=1,0,D215-F215)</f>
        <v/>
      </c>
      <c r="K215" s="6">
        <f>IF(sel_og=1,E215-G215,0)</f>
        <v/>
      </c>
    </row>
    <row r="216">
      <c r="A216" s="6">
        <f>Profiles!E216+Profiles!F216</f>
        <v/>
      </c>
      <c r="B216" s="6">
        <f>Profiles!D216*sel_solar</f>
        <v/>
      </c>
      <c r="C216" s="6">
        <f>MIN(B216,A216)</f>
        <v/>
      </c>
      <c r="D216" s="6">
        <f>B216-C216</f>
        <v/>
      </c>
      <c r="E216" s="6">
        <f>A216-C216</f>
        <v/>
      </c>
      <c r="F216" s="6">
        <f>MIN(D216,in_batt_pw,IF(sel_batt=0,0,(sel_batt-H215)/in_rte))</f>
        <v/>
      </c>
      <c r="G216" s="6">
        <f>MIN(E216,in_batt_pw,H215)</f>
        <v/>
      </c>
      <c r="H216" s="6">
        <f>H215+F216*in_rte-G216</f>
        <v/>
      </c>
      <c r="I216" s="6">
        <f>IF(sel_og=1,0,E216-G216)</f>
        <v/>
      </c>
      <c r="J216" s="6">
        <f>IF(sel_og=1,0,D216-F216)</f>
        <v/>
      </c>
      <c r="K216" s="6">
        <f>IF(sel_og=1,E216-G216,0)</f>
        <v/>
      </c>
    </row>
    <row r="217">
      <c r="A217" s="6">
        <f>Profiles!E217+Profiles!F217</f>
        <v/>
      </c>
      <c r="B217" s="6">
        <f>Profiles!D217*sel_solar</f>
        <v/>
      </c>
      <c r="C217" s="6">
        <f>MIN(B217,A217)</f>
        <v/>
      </c>
      <c r="D217" s="6">
        <f>B217-C217</f>
        <v/>
      </c>
      <c r="E217" s="6">
        <f>A217-C217</f>
        <v/>
      </c>
      <c r="F217" s="6">
        <f>MIN(D217,in_batt_pw,IF(sel_batt=0,0,(sel_batt-H216)/in_rte))</f>
        <v/>
      </c>
      <c r="G217" s="6">
        <f>MIN(E217,in_batt_pw,H216)</f>
        <v/>
      </c>
      <c r="H217" s="6">
        <f>H216+F217*in_rte-G217</f>
        <v/>
      </c>
      <c r="I217" s="6">
        <f>IF(sel_og=1,0,E217-G217)</f>
        <v/>
      </c>
      <c r="J217" s="6">
        <f>IF(sel_og=1,0,D217-F217)</f>
        <v/>
      </c>
      <c r="K217" s="6">
        <f>IF(sel_og=1,E217-G217,0)</f>
        <v/>
      </c>
    </row>
    <row r="218">
      <c r="A218" s="6">
        <f>Profiles!E218+Profiles!F218</f>
        <v/>
      </c>
      <c r="B218" s="6">
        <f>Profiles!D218*sel_solar</f>
        <v/>
      </c>
      <c r="C218" s="6">
        <f>MIN(B218,A218)</f>
        <v/>
      </c>
      <c r="D218" s="6">
        <f>B218-C218</f>
        <v/>
      </c>
      <c r="E218" s="6">
        <f>A218-C218</f>
        <v/>
      </c>
      <c r="F218" s="6">
        <f>MIN(D218,in_batt_pw,IF(sel_batt=0,0,(sel_batt-H217)/in_rte))</f>
        <v/>
      </c>
      <c r="G218" s="6">
        <f>MIN(E218,in_batt_pw,H217)</f>
        <v/>
      </c>
      <c r="H218" s="6">
        <f>H217+F218*in_rte-G218</f>
        <v/>
      </c>
      <c r="I218" s="6">
        <f>IF(sel_og=1,0,E218-G218)</f>
        <v/>
      </c>
      <c r="J218" s="6">
        <f>IF(sel_og=1,0,D218-F218)</f>
        <v/>
      </c>
      <c r="K218" s="6">
        <f>IF(sel_og=1,E218-G218,0)</f>
        <v/>
      </c>
    </row>
    <row r="219">
      <c r="A219" s="6">
        <f>Profiles!E219+Profiles!F219</f>
        <v/>
      </c>
      <c r="B219" s="6">
        <f>Profiles!D219*sel_solar</f>
        <v/>
      </c>
      <c r="C219" s="6">
        <f>MIN(B219,A219)</f>
        <v/>
      </c>
      <c r="D219" s="6">
        <f>B219-C219</f>
        <v/>
      </c>
      <c r="E219" s="6">
        <f>A219-C219</f>
        <v/>
      </c>
      <c r="F219" s="6">
        <f>MIN(D219,in_batt_pw,IF(sel_batt=0,0,(sel_batt-H218)/in_rte))</f>
        <v/>
      </c>
      <c r="G219" s="6">
        <f>MIN(E219,in_batt_pw,H218)</f>
        <v/>
      </c>
      <c r="H219" s="6">
        <f>H218+F219*in_rte-G219</f>
        <v/>
      </c>
      <c r="I219" s="6">
        <f>IF(sel_og=1,0,E219-G219)</f>
        <v/>
      </c>
      <c r="J219" s="6">
        <f>IF(sel_og=1,0,D219-F219)</f>
        <v/>
      </c>
      <c r="K219" s="6">
        <f>IF(sel_og=1,E219-G219,0)</f>
        <v/>
      </c>
    </row>
    <row r="220">
      <c r="A220" s="6">
        <f>Profiles!E220+Profiles!F220</f>
        <v/>
      </c>
      <c r="B220" s="6">
        <f>Profiles!D220*sel_solar</f>
        <v/>
      </c>
      <c r="C220" s="6">
        <f>MIN(B220,A220)</f>
        <v/>
      </c>
      <c r="D220" s="6">
        <f>B220-C220</f>
        <v/>
      </c>
      <c r="E220" s="6">
        <f>A220-C220</f>
        <v/>
      </c>
      <c r="F220" s="6">
        <f>MIN(D220,in_batt_pw,IF(sel_batt=0,0,(sel_batt-H219)/in_rte))</f>
        <v/>
      </c>
      <c r="G220" s="6">
        <f>MIN(E220,in_batt_pw,H219)</f>
        <v/>
      </c>
      <c r="H220" s="6">
        <f>H219+F220*in_rte-G220</f>
        <v/>
      </c>
      <c r="I220" s="6">
        <f>IF(sel_og=1,0,E220-G220)</f>
        <v/>
      </c>
      <c r="J220" s="6">
        <f>IF(sel_og=1,0,D220-F220)</f>
        <v/>
      </c>
      <c r="K220" s="6">
        <f>IF(sel_og=1,E220-G220,0)</f>
        <v/>
      </c>
    </row>
    <row r="221">
      <c r="A221" s="6">
        <f>Profiles!E221+Profiles!F221</f>
        <v/>
      </c>
      <c r="B221" s="6">
        <f>Profiles!D221*sel_solar</f>
        <v/>
      </c>
      <c r="C221" s="6">
        <f>MIN(B221,A221)</f>
        <v/>
      </c>
      <c r="D221" s="6">
        <f>B221-C221</f>
        <v/>
      </c>
      <c r="E221" s="6">
        <f>A221-C221</f>
        <v/>
      </c>
      <c r="F221" s="6">
        <f>MIN(D221,in_batt_pw,IF(sel_batt=0,0,(sel_batt-H220)/in_rte))</f>
        <v/>
      </c>
      <c r="G221" s="6">
        <f>MIN(E221,in_batt_pw,H220)</f>
        <v/>
      </c>
      <c r="H221" s="6">
        <f>H220+F221*in_rte-G221</f>
        <v/>
      </c>
      <c r="I221" s="6">
        <f>IF(sel_og=1,0,E221-G221)</f>
        <v/>
      </c>
      <c r="J221" s="6">
        <f>IF(sel_og=1,0,D221-F221)</f>
        <v/>
      </c>
      <c r="K221" s="6">
        <f>IF(sel_og=1,E221-G221,0)</f>
        <v/>
      </c>
    </row>
    <row r="222">
      <c r="A222" s="6">
        <f>Profiles!E222+Profiles!F222</f>
        <v/>
      </c>
      <c r="B222" s="6">
        <f>Profiles!D222*sel_solar</f>
        <v/>
      </c>
      <c r="C222" s="6">
        <f>MIN(B222,A222)</f>
        <v/>
      </c>
      <c r="D222" s="6">
        <f>B222-C222</f>
        <v/>
      </c>
      <c r="E222" s="6">
        <f>A222-C222</f>
        <v/>
      </c>
      <c r="F222" s="6">
        <f>MIN(D222,in_batt_pw,IF(sel_batt=0,0,(sel_batt-H221)/in_rte))</f>
        <v/>
      </c>
      <c r="G222" s="6">
        <f>MIN(E222,in_batt_pw,H221)</f>
        <v/>
      </c>
      <c r="H222" s="6">
        <f>H221+F222*in_rte-G222</f>
        <v/>
      </c>
      <c r="I222" s="6">
        <f>IF(sel_og=1,0,E222-G222)</f>
        <v/>
      </c>
      <c r="J222" s="6">
        <f>IF(sel_og=1,0,D222-F222)</f>
        <v/>
      </c>
      <c r="K222" s="6">
        <f>IF(sel_og=1,E222-G222,0)</f>
        <v/>
      </c>
    </row>
    <row r="223">
      <c r="A223" s="6">
        <f>Profiles!E223+Profiles!F223</f>
        <v/>
      </c>
      <c r="B223" s="6">
        <f>Profiles!D223*sel_solar</f>
        <v/>
      </c>
      <c r="C223" s="6">
        <f>MIN(B223,A223)</f>
        <v/>
      </c>
      <c r="D223" s="6">
        <f>B223-C223</f>
        <v/>
      </c>
      <c r="E223" s="6">
        <f>A223-C223</f>
        <v/>
      </c>
      <c r="F223" s="6">
        <f>MIN(D223,in_batt_pw,IF(sel_batt=0,0,(sel_batt-H222)/in_rte))</f>
        <v/>
      </c>
      <c r="G223" s="6">
        <f>MIN(E223,in_batt_pw,H222)</f>
        <v/>
      </c>
      <c r="H223" s="6">
        <f>H222+F223*in_rte-G223</f>
        <v/>
      </c>
      <c r="I223" s="6">
        <f>IF(sel_og=1,0,E223-G223)</f>
        <v/>
      </c>
      <c r="J223" s="6">
        <f>IF(sel_og=1,0,D223-F223)</f>
        <v/>
      </c>
      <c r="K223" s="6">
        <f>IF(sel_og=1,E223-G223,0)</f>
        <v/>
      </c>
    </row>
    <row r="224">
      <c r="A224" s="6">
        <f>Profiles!E224+Profiles!F224</f>
        <v/>
      </c>
      <c r="B224" s="6">
        <f>Profiles!D224*sel_solar</f>
        <v/>
      </c>
      <c r="C224" s="6">
        <f>MIN(B224,A224)</f>
        <v/>
      </c>
      <c r="D224" s="6">
        <f>B224-C224</f>
        <v/>
      </c>
      <c r="E224" s="6">
        <f>A224-C224</f>
        <v/>
      </c>
      <c r="F224" s="6">
        <f>MIN(D224,in_batt_pw,IF(sel_batt=0,0,(sel_batt-H223)/in_rte))</f>
        <v/>
      </c>
      <c r="G224" s="6">
        <f>MIN(E224,in_batt_pw,H223)</f>
        <v/>
      </c>
      <c r="H224" s="6">
        <f>H223+F224*in_rte-G224</f>
        <v/>
      </c>
      <c r="I224" s="6">
        <f>IF(sel_og=1,0,E224-G224)</f>
        <v/>
      </c>
      <c r="J224" s="6">
        <f>IF(sel_og=1,0,D224-F224)</f>
        <v/>
      </c>
      <c r="K224" s="6">
        <f>IF(sel_og=1,E224-G224,0)</f>
        <v/>
      </c>
    </row>
    <row r="225">
      <c r="A225" s="6">
        <f>Profiles!E225+Profiles!F225</f>
        <v/>
      </c>
      <c r="B225" s="6">
        <f>Profiles!D225*sel_solar</f>
        <v/>
      </c>
      <c r="C225" s="6">
        <f>MIN(B225,A225)</f>
        <v/>
      </c>
      <c r="D225" s="6">
        <f>B225-C225</f>
        <v/>
      </c>
      <c r="E225" s="6">
        <f>A225-C225</f>
        <v/>
      </c>
      <c r="F225" s="6">
        <f>MIN(D225,in_batt_pw,IF(sel_batt=0,0,(sel_batt-H224)/in_rte))</f>
        <v/>
      </c>
      <c r="G225" s="6">
        <f>MIN(E225,in_batt_pw,H224)</f>
        <v/>
      </c>
      <c r="H225" s="6">
        <f>H224+F225*in_rte-G225</f>
        <v/>
      </c>
      <c r="I225" s="6">
        <f>IF(sel_og=1,0,E225-G225)</f>
        <v/>
      </c>
      <c r="J225" s="6">
        <f>IF(sel_og=1,0,D225-F225)</f>
        <v/>
      </c>
      <c r="K225" s="6">
        <f>IF(sel_og=1,E225-G225,0)</f>
        <v/>
      </c>
    </row>
    <row r="226">
      <c r="A226" s="6">
        <f>Profiles!E226+Profiles!F226</f>
        <v/>
      </c>
      <c r="B226" s="6">
        <f>Profiles!D226*sel_solar</f>
        <v/>
      </c>
      <c r="C226" s="6">
        <f>MIN(B226,A226)</f>
        <v/>
      </c>
      <c r="D226" s="6">
        <f>B226-C226</f>
        <v/>
      </c>
      <c r="E226" s="6">
        <f>A226-C226</f>
        <v/>
      </c>
      <c r="F226" s="6">
        <f>MIN(D226,in_batt_pw,IF(sel_batt=0,0,(sel_batt-H225)/in_rte))</f>
        <v/>
      </c>
      <c r="G226" s="6">
        <f>MIN(E226,in_batt_pw,H225)</f>
        <v/>
      </c>
      <c r="H226" s="6">
        <f>H225+F226*in_rte-G226</f>
        <v/>
      </c>
      <c r="I226" s="6">
        <f>IF(sel_og=1,0,E226-G226)</f>
        <v/>
      </c>
      <c r="J226" s="6">
        <f>IF(sel_og=1,0,D226-F226)</f>
        <v/>
      </c>
      <c r="K226" s="6">
        <f>IF(sel_og=1,E226-G226,0)</f>
        <v/>
      </c>
    </row>
    <row r="227">
      <c r="A227" s="6">
        <f>Profiles!E227+Profiles!F227</f>
        <v/>
      </c>
      <c r="B227" s="6">
        <f>Profiles!D227*sel_solar</f>
        <v/>
      </c>
      <c r="C227" s="6">
        <f>MIN(B227,A227)</f>
        <v/>
      </c>
      <c r="D227" s="6">
        <f>B227-C227</f>
        <v/>
      </c>
      <c r="E227" s="6">
        <f>A227-C227</f>
        <v/>
      </c>
      <c r="F227" s="6">
        <f>MIN(D227,in_batt_pw,IF(sel_batt=0,0,(sel_batt-H226)/in_rte))</f>
        <v/>
      </c>
      <c r="G227" s="6">
        <f>MIN(E227,in_batt_pw,H226)</f>
        <v/>
      </c>
      <c r="H227" s="6">
        <f>H226+F227*in_rte-G227</f>
        <v/>
      </c>
      <c r="I227" s="6">
        <f>IF(sel_og=1,0,E227-G227)</f>
        <v/>
      </c>
      <c r="J227" s="6">
        <f>IF(sel_og=1,0,D227-F227)</f>
        <v/>
      </c>
      <c r="K227" s="6">
        <f>IF(sel_og=1,E227-G227,0)</f>
        <v/>
      </c>
    </row>
    <row r="228">
      <c r="A228" s="6">
        <f>Profiles!E228+Profiles!F228</f>
        <v/>
      </c>
      <c r="B228" s="6">
        <f>Profiles!D228*sel_solar</f>
        <v/>
      </c>
      <c r="C228" s="6">
        <f>MIN(B228,A228)</f>
        <v/>
      </c>
      <c r="D228" s="6">
        <f>B228-C228</f>
        <v/>
      </c>
      <c r="E228" s="6">
        <f>A228-C228</f>
        <v/>
      </c>
      <c r="F228" s="6">
        <f>MIN(D228,in_batt_pw,IF(sel_batt=0,0,(sel_batt-H227)/in_rte))</f>
        <v/>
      </c>
      <c r="G228" s="6">
        <f>MIN(E228,in_batt_pw,H227)</f>
        <v/>
      </c>
      <c r="H228" s="6">
        <f>H227+F228*in_rte-G228</f>
        <v/>
      </c>
      <c r="I228" s="6">
        <f>IF(sel_og=1,0,E228-G228)</f>
        <v/>
      </c>
      <c r="J228" s="6">
        <f>IF(sel_og=1,0,D228-F228)</f>
        <v/>
      </c>
      <c r="K228" s="6">
        <f>IF(sel_og=1,E228-G228,0)</f>
        <v/>
      </c>
    </row>
    <row r="229">
      <c r="A229" s="6">
        <f>Profiles!E229+Profiles!F229</f>
        <v/>
      </c>
      <c r="B229" s="6">
        <f>Profiles!D229*sel_solar</f>
        <v/>
      </c>
      <c r="C229" s="6">
        <f>MIN(B229,A229)</f>
        <v/>
      </c>
      <c r="D229" s="6">
        <f>B229-C229</f>
        <v/>
      </c>
      <c r="E229" s="6">
        <f>A229-C229</f>
        <v/>
      </c>
      <c r="F229" s="6">
        <f>MIN(D229,in_batt_pw,IF(sel_batt=0,0,(sel_batt-H228)/in_rte))</f>
        <v/>
      </c>
      <c r="G229" s="6">
        <f>MIN(E229,in_batt_pw,H228)</f>
        <v/>
      </c>
      <c r="H229" s="6">
        <f>H228+F229*in_rte-G229</f>
        <v/>
      </c>
      <c r="I229" s="6">
        <f>IF(sel_og=1,0,E229-G229)</f>
        <v/>
      </c>
      <c r="J229" s="6">
        <f>IF(sel_og=1,0,D229-F229)</f>
        <v/>
      </c>
      <c r="K229" s="6">
        <f>IF(sel_og=1,E229-G229,0)</f>
        <v/>
      </c>
    </row>
    <row r="230">
      <c r="A230" s="6">
        <f>Profiles!E230+Profiles!F230</f>
        <v/>
      </c>
      <c r="B230" s="6">
        <f>Profiles!D230*sel_solar</f>
        <v/>
      </c>
      <c r="C230" s="6">
        <f>MIN(B230,A230)</f>
        <v/>
      </c>
      <c r="D230" s="6">
        <f>B230-C230</f>
        <v/>
      </c>
      <c r="E230" s="6">
        <f>A230-C230</f>
        <v/>
      </c>
      <c r="F230" s="6">
        <f>MIN(D230,in_batt_pw,IF(sel_batt=0,0,(sel_batt-H229)/in_rte))</f>
        <v/>
      </c>
      <c r="G230" s="6">
        <f>MIN(E230,in_batt_pw,H229)</f>
        <v/>
      </c>
      <c r="H230" s="6">
        <f>H229+F230*in_rte-G230</f>
        <v/>
      </c>
      <c r="I230" s="6">
        <f>IF(sel_og=1,0,E230-G230)</f>
        <v/>
      </c>
      <c r="J230" s="6">
        <f>IF(sel_og=1,0,D230-F230)</f>
        <v/>
      </c>
      <c r="K230" s="6">
        <f>IF(sel_og=1,E230-G230,0)</f>
        <v/>
      </c>
    </row>
    <row r="231">
      <c r="A231" s="6">
        <f>Profiles!E231+Profiles!F231</f>
        <v/>
      </c>
      <c r="B231" s="6">
        <f>Profiles!D231*sel_solar</f>
        <v/>
      </c>
      <c r="C231" s="6">
        <f>MIN(B231,A231)</f>
        <v/>
      </c>
      <c r="D231" s="6">
        <f>B231-C231</f>
        <v/>
      </c>
      <c r="E231" s="6">
        <f>A231-C231</f>
        <v/>
      </c>
      <c r="F231" s="6">
        <f>MIN(D231,in_batt_pw,IF(sel_batt=0,0,(sel_batt-H230)/in_rte))</f>
        <v/>
      </c>
      <c r="G231" s="6">
        <f>MIN(E231,in_batt_pw,H230)</f>
        <v/>
      </c>
      <c r="H231" s="6">
        <f>H230+F231*in_rte-G231</f>
        <v/>
      </c>
      <c r="I231" s="6">
        <f>IF(sel_og=1,0,E231-G231)</f>
        <v/>
      </c>
      <c r="J231" s="6">
        <f>IF(sel_og=1,0,D231-F231)</f>
        <v/>
      </c>
      <c r="K231" s="6">
        <f>IF(sel_og=1,E231-G231,0)</f>
        <v/>
      </c>
    </row>
    <row r="232">
      <c r="A232" s="6">
        <f>Profiles!E232+Profiles!F232</f>
        <v/>
      </c>
      <c r="B232" s="6">
        <f>Profiles!D232*sel_solar</f>
        <v/>
      </c>
      <c r="C232" s="6">
        <f>MIN(B232,A232)</f>
        <v/>
      </c>
      <c r="D232" s="6">
        <f>B232-C232</f>
        <v/>
      </c>
      <c r="E232" s="6">
        <f>A232-C232</f>
        <v/>
      </c>
      <c r="F232" s="6">
        <f>MIN(D232,in_batt_pw,IF(sel_batt=0,0,(sel_batt-H231)/in_rte))</f>
        <v/>
      </c>
      <c r="G232" s="6">
        <f>MIN(E232,in_batt_pw,H231)</f>
        <v/>
      </c>
      <c r="H232" s="6">
        <f>H231+F232*in_rte-G232</f>
        <v/>
      </c>
      <c r="I232" s="6">
        <f>IF(sel_og=1,0,E232-G232)</f>
        <v/>
      </c>
      <c r="J232" s="6">
        <f>IF(sel_og=1,0,D232-F232)</f>
        <v/>
      </c>
      <c r="K232" s="6">
        <f>IF(sel_og=1,E232-G232,0)</f>
        <v/>
      </c>
    </row>
    <row r="233">
      <c r="A233" s="6">
        <f>Profiles!E233+Profiles!F233</f>
        <v/>
      </c>
      <c r="B233" s="6">
        <f>Profiles!D233*sel_solar</f>
        <v/>
      </c>
      <c r="C233" s="6">
        <f>MIN(B233,A233)</f>
        <v/>
      </c>
      <c r="D233" s="6">
        <f>B233-C233</f>
        <v/>
      </c>
      <c r="E233" s="6">
        <f>A233-C233</f>
        <v/>
      </c>
      <c r="F233" s="6">
        <f>MIN(D233,in_batt_pw,IF(sel_batt=0,0,(sel_batt-H232)/in_rte))</f>
        <v/>
      </c>
      <c r="G233" s="6">
        <f>MIN(E233,in_batt_pw,H232)</f>
        <v/>
      </c>
      <c r="H233" s="6">
        <f>H232+F233*in_rte-G233</f>
        <v/>
      </c>
      <c r="I233" s="6">
        <f>IF(sel_og=1,0,E233-G233)</f>
        <v/>
      </c>
      <c r="J233" s="6">
        <f>IF(sel_og=1,0,D233-F233)</f>
        <v/>
      </c>
      <c r="K233" s="6">
        <f>IF(sel_og=1,E233-G233,0)</f>
        <v/>
      </c>
    </row>
    <row r="234">
      <c r="A234" s="6">
        <f>Profiles!E234+Profiles!F234</f>
        <v/>
      </c>
      <c r="B234" s="6">
        <f>Profiles!D234*sel_solar</f>
        <v/>
      </c>
      <c r="C234" s="6">
        <f>MIN(B234,A234)</f>
        <v/>
      </c>
      <c r="D234" s="6">
        <f>B234-C234</f>
        <v/>
      </c>
      <c r="E234" s="6">
        <f>A234-C234</f>
        <v/>
      </c>
      <c r="F234" s="6">
        <f>MIN(D234,in_batt_pw,IF(sel_batt=0,0,(sel_batt-H233)/in_rte))</f>
        <v/>
      </c>
      <c r="G234" s="6">
        <f>MIN(E234,in_batt_pw,H233)</f>
        <v/>
      </c>
      <c r="H234" s="6">
        <f>H233+F234*in_rte-G234</f>
        <v/>
      </c>
      <c r="I234" s="6">
        <f>IF(sel_og=1,0,E234-G234)</f>
        <v/>
      </c>
      <c r="J234" s="6">
        <f>IF(sel_og=1,0,D234-F234)</f>
        <v/>
      </c>
      <c r="K234" s="6">
        <f>IF(sel_og=1,E234-G234,0)</f>
        <v/>
      </c>
    </row>
    <row r="235">
      <c r="A235" s="6">
        <f>Profiles!E235+Profiles!F235</f>
        <v/>
      </c>
      <c r="B235" s="6">
        <f>Profiles!D235*sel_solar</f>
        <v/>
      </c>
      <c r="C235" s="6">
        <f>MIN(B235,A235)</f>
        <v/>
      </c>
      <c r="D235" s="6">
        <f>B235-C235</f>
        <v/>
      </c>
      <c r="E235" s="6">
        <f>A235-C235</f>
        <v/>
      </c>
      <c r="F235" s="6">
        <f>MIN(D235,in_batt_pw,IF(sel_batt=0,0,(sel_batt-H234)/in_rte))</f>
        <v/>
      </c>
      <c r="G235" s="6">
        <f>MIN(E235,in_batt_pw,H234)</f>
        <v/>
      </c>
      <c r="H235" s="6">
        <f>H234+F235*in_rte-G235</f>
        <v/>
      </c>
      <c r="I235" s="6">
        <f>IF(sel_og=1,0,E235-G235)</f>
        <v/>
      </c>
      <c r="J235" s="6">
        <f>IF(sel_og=1,0,D235-F235)</f>
        <v/>
      </c>
      <c r="K235" s="6">
        <f>IF(sel_og=1,E235-G235,0)</f>
        <v/>
      </c>
    </row>
    <row r="236">
      <c r="A236" s="6">
        <f>Profiles!E236+Profiles!F236</f>
        <v/>
      </c>
      <c r="B236" s="6">
        <f>Profiles!D236*sel_solar</f>
        <v/>
      </c>
      <c r="C236" s="6">
        <f>MIN(B236,A236)</f>
        <v/>
      </c>
      <c r="D236" s="6">
        <f>B236-C236</f>
        <v/>
      </c>
      <c r="E236" s="6">
        <f>A236-C236</f>
        <v/>
      </c>
      <c r="F236" s="6">
        <f>MIN(D236,in_batt_pw,IF(sel_batt=0,0,(sel_batt-H235)/in_rte))</f>
        <v/>
      </c>
      <c r="G236" s="6">
        <f>MIN(E236,in_batt_pw,H235)</f>
        <v/>
      </c>
      <c r="H236" s="6">
        <f>H235+F236*in_rte-G236</f>
        <v/>
      </c>
      <c r="I236" s="6">
        <f>IF(sel_og=1,0,E236-G236)</f>
        <v/>
      </c>
      <c r="J236" s="6">
        <f>IF(sel_og=1,0,D236-F236)</f>
        <v/>
      </c>
      <c r="K236" s="6">
        <f>IF(sel_og=1,E236-G236,0)</f>
        <v/>
      </c>
    </row>
    <row r="237">
      <c r="A237" s="6">
        <f>Profiles!E237+Profiles!F237</f>
        <v/>
      </c>
      <c r="B237" s="6">
        <f>Profiles!D237*sel_solar</f>
        <v/>
      </c>
      <c r="C237" s="6">
        <f>MIN(B237,A237)</f>
        <v/>
      </c>
      <c r="D237" s="6">
        <f>B237-C237</f>
        <v/>
      </c>
      <c r="E237" s="6">
        <f>A237-C237</f>
        <v/>
      </c>
      <c r="F237" s="6">
        <f>MIN(D237,in_batt_pw,IF(sel_batt=0,0,(sel_batt-H236)/in_rte))</f>
        <v/>
      </c>
      <c r="G237" s="6">
        <f>MIN(E237,in_batt_pw,H236)</f>
        <v/>
      </c>
      <c r="H237" s="6">
        <f>H236+F237*in_rte-G237</f>
        <v/>
      </c>
      <c r="I237" s="6">
        <f>IF(sel_og=1,0,E237-G237)</f>
        <v/>
      </c>
      <c r="J237" s="6">
        <f>IF(sel_og=1,0,D237-F237)</f>
        <v/>
      </c>
      <c r="K237" s="6">
        <f>IF(sel_og=1,E237-G237,0)</f>
        <v/>
      </c>
    </row>
    <row r="238">
      <c r="A238" s="6">
        <f>Profiles!E238+Profiles!F238</f>
        <v/>
      </c>
      <c r="B238" s="6">
        <f>Profiles!D238*sel_solar</f>
        <v/>
      </c>
      <c r="C238" s="6">
        <f>MIN(B238,A238)</f>
        <v/>
      </c>
      <c r="D238" s="6">
        <f>B238-C238</f>
        <v/>
      </c>
      <c r="E238" s="6">
        <f>A238-C238</f>
        <v/>
      </c>
      <c r="F238" s="6">
        <f>MIN(D238,in_batt_pw,IF(sel_batt=0,0,(sel_batt-H237)/in_rte))</f>
        <v/>
      </c>
      <c r="G238" s="6">
        <f>MIN(E238,in_batt_pw,H237)</f>
        <v/>
      </c>
      <c r="H238" s="6">
        <f>H237+F238*in_rte-G238</f>
        <v/>
      </c>
      <c r="I238" s="6">
        <f>IF(sel_og=1,0,E238-G238)</f>
        <v/>
      </c>
      <c r="J238" s="6">
        <f>IF(sel_og=1,0,D238-F238)</f>
        <v/>
      </c>
      <c r="K238" s="6">
        <f>IF(sel_og=1,E238-G238,0)</f>
        <v/>
      </c>
    </row>
    <row r="239">
      <c r="A239" s="6">
        <f>Profiles!E239+Profiles!F239</f>
        <v/>
      </c>
      <c r="B239" s="6">
        <f>Profiles!D239*sel_solar</f>
        <v/>
      </c>
      <c r="C239" s="6">
        <f>MIN(B239,A239)</f>
        <v/>
      </c>
      <c r="D239" s="6">
        <f>B239-C239</f>
        <v/>
      </c>
      <c r="E239" s="6">
        <f>A239-C239</f>
        <v/>
      </c>
      <c r="F239" s="6">
        <f>MIN(D239,in_batt_pw,IF(sel_batt=0,0,(sel_batt-H238)/in_rte))</f>
        <v/>
      </c>
      <c r="G239" s="6">
        <f>MIN(E239,in_batt_pw,H238)</f>
        <v/>
      </c>
      <c r="H239" s="6">
        <f>H238+F239*in_rte-G239</f>
        <v/>
      </c>
      <c r="I239" s="6">
        <f>IF(sel_og=1,0,E239-G239)</f>
        <v/>
      </c>
      <c r="J239" s="6">
        <f>IF(sel_og=1,0,D239-F239)</f>
        <v/>
      </c>
      <c r="K239" s="6">
        <f>IF(sel_og=1,E239-G239,0)</f>
        <v/>
      </c>
    </row>
    <row r="240">
      <c r="A240" s="6">
        <f>Profiles!E240+Profiles!F240</f>
        <v/>
      </c>
      <c r="B240" s="6">
        <f>Profiles!D240*sel_solar</f>
        <v/>
      </c>
      <c r="C240" s="6">
        <f>MIN(B240,A240)</f>
        <v/>
      </c>
      <c r="D240" s="6">
        <f>B240-C240</f>
        <v/>
      </c>
      <c r="E240" s="6">
        <f>A240-C240</f>
        <v/>
      </c>
      <c r="F240" s="6">
        <f>MIN(D240,in_batt_pw,IF(sel_batt=0,0,(sel_batt-H239)/in_rte))</f>
        <v/>
      </c>
      <c r="G240" s="6">
        <f>MIN(E240,in_batt_pw,H239)</f>
        <v/>
      </c>
      <c r="H240" s="6">
        <f>H239+F240*in_rte-G240</f>
        <v/>
      </c>
      <c r="I240" s="6">
        <f>IF(sel_og=1,0,E240-G240)</f>
        <v/>
      </c>
      <c r="J240" s="6">
        <f>IF(sel_og=1,0,D240-F240)</f>
        <v/>
      </c>
      <c r="K240" s="6">
        <f>IF(sel_og=1,E240-G240,0)</f>
        <v/>
      </c>
    </row>
    <row r="241">
      <c r="A241" s="6">
        <f>Profiles!E241+Profiles!F241</f>
        <v/>
      </c>
      <c r="B241" s="6">
        <f>Profiles!D241*sel_solar</f>
        <v/>
      </c>
      <c r="C241" s="6">
        <f>MIN(B241,A241)</f>
        <v/>
      </c>
      <c r="D241" s="6">
        <f>B241-C241</f>
        <v/>
      </c>
      <c r="E241" s="6">
        <f>A241-C241</f>
        <v/>
      </c>
      <c r="F241" s="6">
        <f>MIN(D241,in_batt_pw,IF(sel_batt=0,0,(sel_batt-H240)/in_rte))</f>
        <v/>
      </c>
      <c r="G241" s="6">
        <f>MIN(E241,in_batt_pw,H240)</f>
        <v/>
      </c>
      <c r="H241" s="6">
        <f>H240+F241*in_rte-G241</f>
        <v/>
      </c>
      <c r="I241" s="6">
        <f>IF(sel_og=1,0,E241-G241)</f>
        <v/>
      </c>
      <c r="J241" s="6">
        <f>IF(sel_og=1,0,D241-F241)</f>
        <v/>
      </c>
      <c r="K241" s="6">
        <f>IF(sel_og=1,E241-G241,0)</f>
        <v/>
      </c>
    </row>
    <row r="242">
      <c r="A242" s="6">
        <f>Profiles!E242+Profiles!F242</f>
        <v/>
      </c>
      <c r="B242" s="6">
        <f>Profiles!D242*sel_solar</f>
        <v/>
      </c>
      <c r="C242" s="6">
        <f>MIN(B242,A242)</f>
        <v/>
      </c>
      <c r="D242" s="6">
        <f>B242-C242</f>
        <v/>
      </c>
      <c r="E242" s="6">
        <f>A242-C242</f>
        <v/>
      </c>
      <c r="F242" s="6">
        <f>MIN(D242,in_batt_pw,IF(sel_batt=0,0,(sel_batt-H241)/in_rte))</f>
        <v/>
      </c>
      <c r="G242" s="6">
        <f>MIN(E242,in_batt_pw,H241)</f>
        <v/>
      </c>
      <c r="H242" s="6">
        <f>H241+F242*in_rte-G242</f>
        <v/>
      </c>
      <c r="I242" s="6">
        <f>IF(sel_og=1,0,E242-G242)</f>
        <v/>
      </c>
      <c r="J242" s="6">
        <f>IF(sel_og=1,0,D242-F242)</f>
        <v/>
      </c>
      <c r="K242" s="6">
        <f>IF(sel_og=1,E242-G242,0)</f>
        <v/>
      </c>
    </row>
    <row r="243">
      <c r="A243" s="6">
        <f>Profiles!E243+Profiles!F243</f>
        <v/>
      </c>
      <c r="B243" s="6">
        <f>Profiles!D243*sel_solar</f>
        <v/>
      </c>
      <c r="C243" s="6">
        <f>MIN(B243,A243)</f>
        <v/>
      </c>
      <c r="D243" s="6">
        <f>B243-C243</f>
        <v/>
      </c>
      <c r="E243" s="6">
        <f>A243-C243</f>
        <v/>
      </c>
      <c r="F243" s="6">
        <f>MIN(D243,in_batt_pw,IF(sel_batt=0,0,(sel_batt-H242)/in_rte))</f>
        <v/>
      </c>
      <c r="G243" s="6">
        <f>MIN(E243,in_batt_pw,H242)</f>
        <v/>
      </c>
      <c r="H243" s="6">
        <f>H242+F243*in_rte-G243</f>
        <v/>
      </c>
      <c r="I243" s="6">
        <f>IF(sel_og=1,0,E243-G243)</f>
        <v/>
      </c>
      <c r="J243" s="6">
        <f>IF(sel_og=1,0,D243-F243)</f>
        <v/>
      </c>
      <c r="K243" s="6">
        <f>IF(sel_og=1,E243-G243,0)</f>
        <v/>
      </c>
    </row>
    <row r="244">
      <c r="A244" s="6">
        <f>Profiles!E244+Profiles!F244</f>
        <v/>
      </c>
      <c r="B244" s="6">
        <f>Profiles!D244*sel_solar</f>
        <v/>
      </c>
      <c r="C244" s="6">
        <f>MIN(B244,A244)</f>
        <v/>
      </c>
      <c r="D244" s="6">
        <f>B244-C244</f>
        <v/>
      </c>
      <c r="E244" s="6">
        <f>A244-C244</f>
        <v/>
      </c>
      <c r="F244" s="6">
        <f>MIN(D244,in_batt_pw,IF(sel_batt=0,0,(sel_batt-H243)/in_rte))</f>
        <v/>
      </c>
      <c r="G244" s="6">
        <f>MIN(E244,in_batt_pw,H243)</f>
        <v/>
      </c>
      <c r="H244" s="6">
        <f>H243+F244*in_rte-G244</f>
        <v/>
      </c>
      <c r="I244" s="6">
        <f>IF(sel_og=1,0,E244-G244)</f>
        <v/>
      </c>
      <c r="J244" s="6">
        <f>IF(sel_og=1,0,D244-F244)</f>
        <v/>
      </c>
      <c r="K244" s="6">
        <f>IF(sel_og=1,E244-G244,0)</f>
        <v/>
      </c>
    </row>
    <row r="245">
      <c r="A245" s="6">
        <f>Profiles!E245+Profiles!F245</f>
        <v/>
      </c>
      <c r="B245" s="6">
        <f>Profiles!D245*sel_solar</f>
        <v/>
      </c>
      <c r="C245" s="6">
        <f>MIN(B245,A245)</f>
        <v/>
      </c>
      <c r="D245" s="6">
        <f>B245-C245</f>
        <v/>
      </c>
      <c r="E245" s="6">
        <f>A245-C245</f>
        <v/>
      </c>
      <c r="F245" s="6">
        <f>MIN(D245,in_batt_pw,IF(sel_batt=0,0,(sel_batt-H244)/in_rte))</f>
        <v/>
      </c>
      <c r="G245" s="6">
        <f>MIN(E245,in_batt_pw,H244)</f>
        <v/>
      </c>
      <c r="H245" s="6">
        <f>H244+F245*in_rte-G245</f>
        <v/>
      </c>
      <c r="I245" s="6">
        <f>IF(sel_og=1,0,E245-G245)</f>
        <v/>
      </c>
      <c r="J245" s="6">
        <f>IF(sel_og=1,0,D245-F245)</f>
        <v/>
      </c>
      <c r="K245" s="6">
        <f>IF(sel_og=1,E245-G245,0)</f>
        <v/>
      </c>
    </row>
    <row r="246">
      <c r="A246" s="6">
        <f>Profiles!E246+Profiles!F246</f>
        <v/>
      </c>
      <c r="B246" s="6">
        <f>Profiles!D246*sel_solar</f>
        <v/>
      </c>
      <c r="C246" s="6">
        <f>MIN(B246,A246)</f>
        <v/>
      </c>
      <c r="D246" s="6">
        <f>B246-C246</f>
        <v/>
      </c>
      <c r="E246" s="6">
        <f>A246-C246</f>
        <v/>
      </c>
      <c r="F246" s="6">
        <f>MIN(D246,in_batt_pw,IF(sel_batt=0,0,(sel_batt-H245)/in_rte))</f>
        <v/>
      </c>
      <c r="G246" s="6">
        <f>MIN(E246,in_batt_pw,H245)</f>
        <v/>
      </c>
      <c r="H246" s="6">
        <f>H245+F246*in_rte-G246</f>
        <v/>
      </c>
      <c r="I246" s="6">
        <f>IF(sel_og=1,0,E246-G246)</f>
        <v/>
      </c>
      <c r="J246" s="6">
        <f>IF(sel_og=1,0,D246-F246)</f>
        <v/>
      </c>
      <c r="K246" s="6">
        <f>IF(sel_og=1,E246-G246,0)</f>
        <v/>
      </c>
    </row>
    <row r="247">
      <c r="A247" s="6">
        <f>Profiles!E247+Profiles!F247</f>
        <v/>
      </c>
      <c r="B247" s="6">
        <f>Profiles!D247*sel_solar</f>
        <v/>
      </c>
      <c r="C247" s="6">
        <f>MIN(B247,A247)</f>
        <v/>
      </c>
      <c r="D247" s="6">
        <f>B247-C247</f>
        <v/>
      </c>
      <c r="E247" s="6">
        <f>A247-C247</f>
        <v/>
      </c>
      <c r="F247" s="6">
        <f>MIN(D247,in_batt_pw,IF(sel_batt=0,0,(sel_batt-H246)/in_rte))</f>
        <v/>
      </c>
      <c r="G247" s="6">
        <f>MIN(E247,in_batt_pw,H246)</f>
        <v/>
      </c>
      <c r="H247" s="6">
        <f>H246+F247*in_rte-G247</f>
        <v/>
      </c>
      <c r="I247" s="6">
        <f>IF(sel_og=1,0,E247-G247)</f>
        <v/>
      </c>
      <c r="J247" s="6">
        <f>IF(sel_og=1,0,D247-F247)</f>
        <v/>
      </c>
      <c r="K247" s="6">
        <f>IF(sel_og=1,E247-G247,0)</f>
        <v/>
      </c>
    </row>
    <row r="248">
      <c r="A248" s="6">
        <f>Profiles!E248+Profiles!F248</f>
        <v/>
      </c>
      <c r="B248" s="6">
        <f>Profiles!D248*sel_solar</f>
        <v/>
      </c>
      <c r="C248" s="6">
        <f>MIN(B248,A248)</f>
        <v/>
      </c>
      <c r="D248" s="6">
        <f>B248-C248</f>
        <v/>
      </c>
      <c r="E248" s="6">
        <f>A248-C248</f>
        <v/>
      </c>
      <c r="F248" s="6">
        <f>MIN(D248,in_batt_pw,IF(sel_batt=0,0,(sel_batt-H247)/in_rte))</f>
        <v/>
      </c>
      <c r="G248" s="6">
        <f>MIN(E248,in_batt_pw,H247)</f>
        <v/>
      </c>
      <c r="H248" s="6">
        <f>H247+F248*in_rte-G248</f>
        <v/>
      </c>
      <c r="I248" s="6">
        <f>IF(sel_og=1,0,E248-G248)</f>
        <v/>
      </c>
      <c r="J248" s="6">
        <f>IF(sel_og=1,0,D248-F248)</f>
        <v/>
      </c>
      <c r="K248" s="6">
        <f>IF(sel_og=1,E248-G248,0)</f>
        <v/>
      </c>
    </row>
    <row r="249">
      <c r="A249" s="6">
        <f>Profiles!E249+Profiles!F249</f>
        <v/>
      </c>
      <c r="B249" s="6">
        <f>Profiles!D249*sel_solar</f>
        <v/>
      </c>
      <c r="C249" s="6">
        <f>MIN(B249,A249)</f>
        <v/>
      </c>
      <c r="D249" s="6">
        <f>B249-C249</f>
        <v/>
      </c>
      <c r="E249" s="6">
        <f>A249-C249</f>
        <v/>
      </c>
      <c r="F249" s="6">
        <f>MIN(D249,in_batt_pw,IF(sel_batt=0,0,(sel_batt-H248)/in_rte))</f>
        <v/>
      </c>
      <c r="G249" s="6">
        <f>MIN(E249,in_batt_pw,H248)</f>
        <v/>
      </c>
      <c r="H249" s="6">
        <f>H248+F249*in_rte-G249</f>
        <v/>
      </c>
      <c r="I249" s="6">
        <f>IF(sel_og=1,0,E249-G249)</f>
        <v/>
      </c>
      <c r="J249" s="6">
        <f>IF(sel_og=1,0,D249-F249)</f>
        <v/>
      </c>
      <c r="K249" s="6">
        <f>IF(sel_og=1,E249-G249,0)</f>
        <v/>
      </c>
    </row>
    <row r="250">
      <c r="A250" s="6">
        <f>Profiles!E250+Profiles!F250</f>
        <v/>
      </c>
      <c r="B250" s="6">
        <f>Profiles!D250*sel_solar</f>
        <v/>
      </c>
      <c r="C250" s="6">
        <f>MIN(B250,A250)</f>
        <v/>
      </c>
      <c r="D250" s="6">
        <f>B250-C250</f>
        <v/>
      </c>
      <c r="E250" s="6">
        <f>A250-C250</f>
        <v/>
      </c>
      <c r="F250" s="6">
        <f>MIN(D250,in_batt_pw,IF(sel_batt=0,0,(sel_batt-H249)/in_rte))</f>
        <v/>
      </c>
      <c r="G250" s="6">
        <f>MIN(E250,in_batt_pw,H249)</f>
        <v/>
      </c>
      <c r="H250" s="6">
        <f>H249+F250*in_rte-G250</f>
        <v/>
      </c>
      <c r="I250" s="6">
        <f>IF(sel_og=1,0,E250-G250)</f>
        <v/>
      </c>
      <c r="J250" s="6">
        <f>IF(sel_og=1,0,D250-F250)</f>
        <v/>
      </c>
      <c r="K250" s="6">
        <f>IF(sel_og=1,E250-G250,0)</f>
        <v/>
      </c>
    </row>
    <row r="251">
      <c r="A251" s="6">
        <f>Profiles!E251+Profiles!F251</f>
        <v/>
      </c>
      <c r="B251" s="6">
        <f>Profiles!D251*sel_solar</f>
        <v/>
      </c>
      <c r="C251" s="6">
        <f>MIN(B251,A251)</f>
        <v/>
      </c>
      <c r="D251" s="6">
        <f>B251-C251</f>
        <v/>
      </c>
      <c r="E251" s="6">
        <f>A251-C251</f>
        <v/>
      </c>
      <c r="F251" s="6">
        <f>MIN(D251,in_batt_pw,IF(sel_batt=0,0,(sel_batt-H250)/in_rte))</f>
        <v/>
      </c>
      <c r="G251" s="6">
        <f>MIN(E251,in_batt_pw,H250)</f>
        <v/>
      </c>
      <c r="H251" s="6">
        <f>H250+F251*in_rte-G251</f>
        <v/>
      </c>
      <c r="I251" s="6">
        <f>IF(sel_og=1,0,E251-G251)</f>
        <v/>
      </c>
      <c r="J251" s="6">
        <f>IF(sel_og=1,0,D251-F251)</f>
        <v/>
      </c>
      <c r="K251" s="6">
        <f>IF(sel_og=1,E251-G251,0)</f>
        <v/>
      </c>
    </row>
    <row r="252">
      <c r="A252" s="6">
        <f>Profiles!E252+Profiles!F252</f>
        <v/>
      </c>
      <c r="B252" s="6">
        <f>Profiles!D252*sel_solar</f>
        <v/>
      </c>
      <c r="C252" s="6">
        <f>MIN(B252,A252)</f>
        <v/>
      </c>
      <c r="D252" s="6">
        <f>B252-C252</f>
        <v/>
      </c>
      <c r="E252" s="6">
        <f>A252-C252</f>
        <v/>
      </c>
      <c r="F252" s="6">
        <f>MIN(D252,in_batt_pw,IF(sel_batt=0,0,(sel_batt-H251)/in_rte))</f>
        <v/>
      </c>
      <c r="G252" s="6">
        <f>MIN(E252,in_batt_pw,H251)</f>
        <v/>
      </c>
      <c r="H252" s="6">
        <f>H251+F252*in_rte-G252</f>
        <v/>
      </c>
      <c r="I252" s="6">
        <f>IF(sel_og=1,0,E252-G252)</f>
        <v/>
      </c>
      <c r="J252" s="6">
        <f>IF(sel_og=1,0,D252-F252)</f>
        <v/>
      </c>
      <c r="K252" s="6">
        <f>IF(sel_og=1,E252-G252,0)</f>
        <v/>
      </c>
    </row>
    <row r="253">
      <c r="A253" s="6">
        <f>Profiles!E253+Profiles!F253</f>
        <v/>
      </c>
      <c r="B253" s="6">
        <f>Profiles!D253*sel_solar</f>
        <v/>
      </c>
      <c r="C253" s="6">
        <f>MIN(B253,A253)</f>
        <v/>
      </c>
      <c r="D253" s="6">
        <f>B253-C253</f>
        <v/>
      </c>
      <c r="E253" s="6">
        <f>A253-C253</f>
        <v/>
      </c>
      <c r="F253" s="6">
        <f>MIN(D253,in_batt_pw,IF(sel_batt=0,0,(sel_batt-H252)/in_rte))</f>
        <v/>
      </c>
      <c r="G253" s="6">
        <f>MIN(E253,in_batt_pw,H252)</f>
        <v/>
      </c>
      <c r="H253" s="6">
        <f>H252+F253*in_rte-G253</f>
        <v/>
      </c>
      <c r="I253" s="6">
        <f>IF(sel_og=1,0,E253-G253)</f>
        <v/>
      </c>
      <c r="J253" s="6">
        <f>IF(sel_og=1,0,D253-F253)</f>
        <v/>
      </c>
      <c r="K253" s="6">
        <f>IF(sel_og=1,E253-G253,0)</f>
        <v/>
      </c>
    </row>
    <row r="254">
      <c r="A254" s="6">
        <f>Profiles!E254+Profiles!F254</f>
        <v/>
      </c>
      <c r="B254" s="6">
        <f>Profiles!D254*sel_solar</f>
        <v/>
      </c>
      <c r="C254" s="6">
        <f>MIN(B254,A254)</f>
        <v/>
      </c>
      <c r="D254" s="6">
        <f>B254-C254</f>
        <v/>
      </c>
      <c r="E254" s="6">
        <f>A254-C254</f>
        <v/>
      </c>
      <c r="F254" s="6">
        <f>MIN(D254,in_batt_pw,IF(sel_batt=0,0,(sel_batt-H253)/in_rte))</f>
        <v/>
      </c>
      <c r="G254" s="6">
        <f>MIN(E254,in_batt_pw,H253)</f>
        <v/>
      </c>
      <c r="H254" s="6">
        <f>H253+F254*in_rte-G254</f>
        <v/>
      </c>
      <c r="I254" s="6">
        <f>IF(sel_og=1,0,E254-G254)</f>
        <v/>
      </c>
      <c r="J254" s="6">
        <f>IF(sel_og=1,0,D254-F254)</f>
        <v/>
      </c>
      <c r="K254" s="6">
        <f>IF(sel_og=1,E254-G254,0)</f>
        <v/>
      </c>
    </row>
    <row r="255">
      <c r="A255" s="6">
        <f>Profiles!E255+Profiles!F255</f>
        <v/>
      </c>
      <c r="B255" s="6">
        <f>Profiles!D255*sel_solar</f>
        <v/>
      </c>
      <c r="C255" s="6">
        <f>MIN(B255,A255)</f>
        <v/>
      </c>
      <c r="D255" s="6">
        <f>B255-C255</f>
        <v/>
      </c>
      <c r="E255" s="6">
        <f>A255-C255</f>
        <v/>
      </c>
      <c r="F255" s="6">
        <f>MIN(D255,in_batt_pw,IF(sel_batt=0,0,(sel_batt-H254)/in_rte))</f>
        <v/>
      </c>
      <c r="G255" s="6">
        <f>MIN(E255,in_batt_pw,H254)</f>
        <v/>
      </c>
      <c r="H255" s="6">
        <f>H254+F255*in_rte-G255</f>
        <v/>
      </c>
      <c r="I255" s="6">
        <f>IF(sel_og=1,0,E255-G255)</f>
        <v/>
      </c>
      <c r="J255" s="6">
        <f>IF(sel_og=1,0,D255-F255)</f>
        <v/>
      </c>
      <c r="K255" s="6">
        <f>IF(sel_og=1,E255-G255,0)</f>
        <v/>
      </c>
    </row>
    <row r="256">
      <c r="A256" s="6">
        <f>Profiles!E256+Profiles!F256</f>
        <v/>
      </c>
      <c r="B256" s="6">
        <f>Profiles!D256*sel_solar</f>
        <v/>
      </c>
      <c r="C256" s="6">
        <f>MIN(B256,A256)</f>
        <v/>
      </c>
      <c r="D256" s="6">
        <f>B256-C256</f>
        <v/>
      </c>
      <c r="E256" s="6">
        <f>A256-C256</f>
        <v/>
      </c>
      <c r="F256" s="6">
        <f>MIN(D256,in_batt_pw,IF(sel_batt=0,0,(sel_batt-H255)/in_rte))</f>
        <v/>
      </c>
      <c r="G256" s="6">
        <f>MIN(E256,in_batt_pw,H255)</f>
        <v/>
      </c>
      <c r="H256" s="6">
        <f>H255+F256*in_rte-G256</f>
        <v/>
      </c>
      <c r="I256" s="6">
        <f>IF(sel_og=1,0,E256-G256)</f>
        <v/>
      </c>
      <c r="J256" s="6">
        <f>IF(sel_og=1,0,D256-F256)</f>
        <v/>
      </c>
      <c r="K256" s="6">
        <f>IF(sel_og=1,E256-G256,0)</f>
        <v/>
      </c>
    </row>
    <row r="257">
      <c r="A257" s="6">
        <f>Profiles!E257+Profiles!F257</f>
        <v/>
      </c>
      <c r="B257" s="6">
        <f>Profiles!D257*sel_solar</f>
        <v/>
      </c>
      <c r="C257" s="6">
        <f>MIN(B257,A257)</f>
        <v/>
      </c>
      <c r="D257" s="6">
        <f>B257-C257</f>
        <v/>
      </c>
      <c r="E257" s="6">
        <f>A257-C257</f>
        <v/>
      </c>
      <c r="F257" s="6">
        <f>MIN(D257,in_batt_pw,IF(sel_batt=0,0,(sel_batt-H256)/in_rte))</f>
        <v/>
      </c>
      <c r="G257" s="6">
        <f>MIN(E257,in_batt_pw,H256)</f>
        <v/>
      </c>
      <c r="H257" s="6">
        <f>H256+F257*in_rte-G257</f>
        <v/>
      </c>
      <c r="I257" s="6">
        <f>IF(sel_og=1,0,E257-G257)</f>
        <v/>
      </c>
      <c r="J257" s="6">
        <f>IF(sel_og=1,0,D257-F257)</f>
        <v/>
      </c>
      <c r="K257" s="6">
        <f>IF(sel_og=1,E257-G257,0)</f>
        <v/>
      </c>
    </row>
    <row r="258">
      <c r="A258" s="6">
        <f>Profiles!E258+Profiles!F258</f>
        <v/>
      </c>
      <c r="B258" s="6">
        <f>Profiles!D258*sel_solar</f>
        <v/>
      </c>
      <c r="C258" s="6">
        <f>MIN(B258,A258)</f>
        <v/>
      </c>
      <c r="D258" s="6">
        <f>B258-C258</f>
        <v/>
      </c>
      <c r="E258" s="6">
        <f>A258-C258</f>
        <v/>
      </c>
      <c r="F258" s="6">
        <f>MIN(D258,in_batt_pw,IF(sel_batt=0,0,(sel_batt-H257)/in_rte))</f>
        <v/>
      </c>
      <c r="G258" s="6">
        <f>MIN(E258,in_batt_pw,H257)</f>
        <v/>
      </c>
      <c r="H258" s="6">
        <f>H257+F258*in_rte-G258</f>
        <v/>
      </c>
      <c r="I258" s="6">
        <f>IF(sel_og=1,0,E258-G258)</f>
        <v/>
      </c>
      <c r="J258" s="6">
        <f>IF(sel_og=1,0,D258-F258)</f>
        <v/>
      </c>
      <c r="K258" s="6">
        <f>IF(sel_og=1,E258-G258,0)</f>
        <v/>
      </c>
    </row>
    <row r="259">
      <c r="A259" s="6">
        <f>Profiles!E259+Profiles!F259</f>
        <v/>
      </c>
      <c r="B259" s="6">
        <f>Profiles!D259*sel_solar</f>
        <v/>
      </c>
      <c r="C259" s="6">
        <f>MIN(B259,A259)</f>
        <v/>
      </c>
      <c r="D259" s="6">
        <f>B259-C259</f>
        <v/>
      </c>
      <c r="E259" s="6">
        <f>A259-C259</f>
        <v/>
      </c>
      <c r="F259" s="6">
        <f>MIN(D259,in_batt_pw,IF(sel_batt=0,0,(sel_batt-H258)/in_rte))</f>
        <v/>
      </c>
      <c r="G259" s="6">
        <f>MIN(E259,in_batt_pw,H258)</f>
        <v/>
      </c>
      <c r="H259" s="6">
        <f>H258+F259*in_rte-G259</f>
        <v/>
      </c>
      <c r="I259" s="6">
        <f>IF(sel_og=1,0,E259-G259)</f>
        <v/>
      </c>
      <c r="J259" s="6">
        <f>IF(sel_og=1,0,D259-F259)</f>
        <v/>
      </c>
      <c r="K259" s="6">
        <f>IF(sel_og=1,E259-G259,0)</f>
        <v/>
      </c>
    </row>
    <row r="260">
      <c r="A260" s="6">
        <f>Profiles!E260+Profiles!F260</f>
        <v/>
      </c>
      <c r="B260" s="6">
        <f>Profiles!D260*sel_solar</f>
        <v/>
      </c>
      <c r="C260" s="6">
        <f>MIN(B260,A260)</f>
        <v/>
      </c>
      <c r="D260" s="6">
        <f>B260-C260</f>
        <v/>
      </c>
      <c r="E260" s="6">
        <f>A260-C260</f>
        <v/>
      </c>
      <c r="F260" s="6">
        <f>MIN(D260,in_batt_pw,IF(sel_batt=0,0,(sel_batt-H259)/in_rte))</f>
        <v/>
      </c>
      <c r="G260" s="6">
        <f>MIN(E260,in_batt_pw,H259)</f>
        <v/>
      </c>
      <c r="H260" s="6">
        <f>H259+F260*in_rte-G260</f>
        <v/>
      </c>
      <c r="I260" s="6">
        <f>IF(sel_og=1,0,E260-G260)</f>
        <v/>
      </c>
      <c r="J260" s="6">
        <f>IF(sel_og=1,0,D260-F260)</f>
        <v/>
      </c>
      <c r="K260" s="6">
        <f>IF(sel_og=1,E260-G260,0)</f>
        <v/>
      </c>
    </row>
    <row r="261">
      <c r="A261" s="6">
        <f>Profiles!E261+Profiles!F261</f>
        <v/>
      </c>
      <c r="B261" s="6">
        <f>Profiles!D261*sel_solar</f>
        <v/>
      </c>
      <c r="C261" s="6">
        <f>MIN(B261,A261)</f>
        <v/>
      </c>
      <c r="D261" s="6">
        <f>B261-C261</f>
        <v/>
      </c>
      <c r="E261" s="6">
        <f>A261-C261</f>
        <v/>
      </c>
      <c r="F261" s="6">
        <f>MIN(D261,in_batt_pw,IF(sel_batt=0,0,(sel_batt-H260)/in_rte))</f>
        <v/>
      </c>
      <c r="G261" s="6">
        <f>MIN(E261,in_batt_pw,H260)</f>
        <v/>
      </c>
      <c r="H261" s="6">
        <f>H260+F261*in_rte-G261</f>
        <v/>
      </c>
      <c r="I261" s="6">
        <f>IF(sel_og=1,0,E261-G261)</f>
        <v/>
      </c>
      <c r="J261" s="6">
        <f>IF(sel_og=1,0,D261-F261)</f>
        <v/>
      </c>
      <c r="K261" s="6">
        <f>IF(sel_og=1,E261-G261,0)</f>
        <v/>
      </c>
    </row>
    <row r="262">
      <c r="A262" s="6">
        <f>Profiles!E262+Profiles!F262</f>
        <v/>
      </c>
      <c r="B262" s="6">
        <f>Profiles!D262*sel_solar</f>
        <v/>
      </c>
      <c r="C262" s="6">
        <f>MIN(B262,A262)</f>
        <v/>
      </c>
      <c r="D262" s="6">
        <f>B262-C262</f>
        <v/>
      </c>
      <c r="E262" s="6">
        <f>A262-C262</f>
        <v/>
      </c>
      <c r="F262" s="6">
        <f>MIN(D262,in_batt_pw,IF(sel_batt=0,0,(sel_batt-H261)/in_rte))</f>
        <v/>
      </c>
      <c r="G262" s="6">
        <f>MIN(E262,in_batt_pw,H261)</f>
        <v/>
      </c>
      <c r="H262" s="6">
        <f>H261+F262*in_rte-G262</f>
        <v/>
      </c>
      <c r="I262" s="6">
        <f>IF(sel_og=1,0,E262-G262)</f>
        <v/>
      </c>
      <c r="J262" s="6">
        <f>IF(sel_og=1,0,D262-F262)</f>
        <v/>
      </c>
      <c r="K262" s="6">
        <f>IF(sel_og=1,E262-G262,0)</f>
        <v/>
      </c>
    </row>
    <row r="263">
      <c r="A263" s="6">
        <f>Profiles!E263+Profiles!F263</f>
        <v/>
      </c>
      <c r="B263" s="6">
        <f>Profiles!D263*sel_solar</f>
        <v/>
      </c>
      <c r="C263" s="6">
        <f>MIN(B263,A263)</f>
        <v/>
      </c>
      <c r="D263" s="6">
        <f>B263-C263</f>
        <v/>
      </c>
      <c r="E263" s="6">
        <f>A263-C263</f>
        <v/>
      </c>
      <c r="F263" s="6">
        <f>MIN(D263,in_batt_pw,IF(sel_batt=0,0,(sel_batt-H262)/in_rte))</f>
        <v/>
      </c>
      <c r="G263" s="6">
        <f>MIN(E263,in_batt_pw,H262)</f>
        <v/>
      </c>
      <c r="H263" s="6">
        <f>H262+F263*in_rte-G263</f>
        <v/>
      </c>
      <c r="I263" s="6">
        <f>IF(sel_og=1,0,E263-G263)</f>
        <v/>
      </c>
      <c r="J263" s="6">
        <f>IF(sel_og=1,0,D263-F263)</f>
        <v/>
      </c>
      <c r="K263" s="6">
        <f>IF(sel_og=1,E263-G263,0)</f>
        <v/>
      </c>
    </row>
    <row r="264">
      <c r="A264" s="6">
        <f>Profiles!E264+Profiles!F264</f>
        <v/>
      </c>
      <c r="B264" s="6">
        <f>Profiles!D264*sel_solar</f>
        <v/>
      </c>
      <c r="C264" s="6">
        <f>MIN(B264,A264)</f>
        <v/>
      </c>
      <c r="D264" s="6">
        <f>B264-C264</f>
        <v/>
      </c>
      <c r="E264" s="6">
        <f>A264-C264</f>
        <v/>
      </c>
      <c r="F264" s="6">
        <f>MIN(D264,in_batt_pw,IF(sel_batt=0,0,(sel_batt-H263)/in_rte))</f>
        <v/>
      </c>
      <c r="G264" s="6">
        <f>MIN(E264,in_batt_pw,H263)</f>
        <v/>
      </c>
      <c r="H264" s="6">
        <f>H263+F264*in_rte-G264</f>
        <v/>
      </c>
      <c r="I264" s="6">
        <f>IF(sel_og=1,0,E264-G264)</f>
        <v/>
      </c>
      <c r="J264" s="6">
        <f>IF(sel_og=1,0,D264-F264)</f>
        <v/>
      </c>
      <c r="K264" s="6">
        <f>IF(sel_og=1,E264-G264,0)</f>
        <v/>
      </c>
    </row>
    <row r="265">
      <c r="A265" s="6">
        <f>Profiles!E265+Profiles!F265</f>
        <v/>
      </c>
      <c r="B265" s="6">
        <f>Profiles!D265*sel_solar</f>
        <v/>
      </c>
      <c r="C265" s="6">
        <f>MIN(B265,A265)</f>
        <v/>
      </c>
      <c r="D265" s="6">
        <f>B265-C265</f>
        <v/>
      </c>
      <c r="E265" s="6">
        <f>A265-C265</f>
        <v/>
      </c>
      <c r="F265" s="6">
        <f>MIN(D265,in_batt_pw,IF(sel_batt=0,0,(sel_batt-H264)/in_rte))</f>
        <v/>
      </c>
      <c r="G265" s="6">
        <f>MIN(E265,in_batt_pw,H264)</f>
        <v/>
      </c>
      <c r="H265" s="6">
        <f>H264+F265*in_rte-G265</f>
        <v/>
      </c>
      <c r="I265" s="6">
        <f>IF(sel_og=1,0,E265-G265)</f>
        <v/>
      </c>
      <c r="J265" s="6">
        <f>IF(sel_og=1,0,D265-F265)</f>
        <v/>
      </c>
      <c r="K265" s="6">
        <f>IF(sel_og=1,E265-G265,0)</f>
        <v/>
      </c>
    </row>
    <row r="266">
      <c r="A266" s="6">
        <f>Profiles!E266+Profiles!F266</f>
        <v/>
      </c>
      <c r="B266" s="6">
        <f>Profiles!D266*sel_solar</f>
        <v/>
      </c>
      <c r="C266" s="6">
        <f>MIN(B266,A266)</f>
        <v/>
      </c>
      <c r="D266" s="6">
        <f>B266-C266</f>
        <v/>
      </c>
      <c r="E266" s="6">
        <f>A266-C266</f>
        <v/>
      </c>
      <c r="F266" s="6">
        <f>MIN(D266,in_batt_pw,IF(sel_batt=0,0,(sel_batt-H265)/in_rte))</f>
        <v/>
      </c>
      <c r="G266" s="6">
        <f>MIN(E266,in_batt_pw,H265)</f>
        <v/>
      </c>
      <c r="H266" s="6">
        <f>H265+F266*in_rte-G266</f>
        <v/>
      </c>
      <c r="I266" s="6">
        <f>IF(sel_og=1,0,E266-G266)</f>
        <v/>
      </c>
      <c r="J266" s="6">
        <f>IF(sel_og=1,0,D266-F266)</f>
        <v/>
      </c>
      <c r="K266" s="6">
        <f>IF(sel_og=1,E266-G266,0)</f>
        <v/>
      </c>
    </row>
    <row r="267">
      <c r="A267" s="6">
        <f>Profiles!E267+Profiles!F267</f>
        <v/>
      </c>
      <c r="B267" s="6">
        <f>Profiles!D267*sel_solar</f>
        <v/>
      </c>
      <c r="C267" s="6">
        <f>MIN(B267,A267)</f>
        <v/>
      </c>
      <c r="D267" s="6">
        <f>B267-C267</f>
        <v/>
      </c>
      <c r="E267" s="6">
        <f>A267-C267</f>
        <v/>
      </c>
      <c r="F267" s="6">
        <f>MIN(D267,in_batt_pw,IF(sel_batt=0,0,(sel_batt-H266)/in_rte))</f>
        <v/>
      </c>
      <c r="G267" s="6">
        <f>MIN(E267,in_batt_pw,H266)</f>
        <v/>
      </c>
      <c r="H267" s="6">
        <f>H266+F267*in_rte-G267</f>
        <v/>
      </c>
      <c r="I267" s="6">
        <f>IF(sel_og=1,0,E267-G267)</f>
        <v/>
      </c>
      <c r="J267" s="6">
        <f>IF(sel_og=1,0,D267-F267)</f>
        <v/>
      </c>
      <c r="K267" s="6">
        <f>IF(sel_og=1,E267-G267,0)</f>
        <v/>
      </c>
    </row>
    <row r="268">
      <c r="A268" s="6">
        <f>Profiles!E268+Profiles!F268</f>
        <v/>
      </c>
      <c r="B268" s="6">
        <f>Profiles!D268*sel_solar</f>
        <v/>
      </c>
      <c r="C268" s="6">
        <f>MIN(B268,A268)</f>
        <v/>
      </c>
      <c r="D268" s="6">
        <f>B268-C268</f>
        <v/>
      </c>
      <c r="E268" s="6">
        <f>A268-C268</f>
        <v/>
      </c>
      <c r="F268" s="6">
        <f>MIN(D268,in_batt_pw,IF(sel_batt=0,0,(sel_batt-H267)/in_rte))</f>
        <v/>
      </c>
      <c r="G268" s="6">
        <f>MIN(E268,in_batt_pw,H267)</f>
        <v/>
      </c>
      <c r="H268" s="6">
        <f>H267+F268*in_rte-G268</f>
        <v/>
      </c>
      <c r="I268" s="6">
        <f>IF(sel_og=1,0,E268-G268)</f>
        <v/>
      </c>
      <c r="J268" s="6">
        <f>IF(sel_og=1,0,D268-F268)</f>
        <v/>
      </c>
      <c r="K268" s="6">
        <f>IF(sel_og=1,E268-G268,0)</f>
        <v/>
      </c>
    </row>
    <row r="269">
      <c r="A269" s="6">
        <f>Profiles!E269+Profiles!F269</f>
        <v/>
      </c>
      <c r="B269" s="6">
        <f>Profiles!D269*sel_solar</f>
        <v/>
      </c>
      <c r="C269" s="6">
        <f>MIN(B269,A269)</f>
        <v/>
      </c>
      <c r="D269" s="6">
        <f>B269-C269</f>
        <v/>
      </c>
      <c r="E269" s="6">
        <f>A269-C269</f>
        <v/>
      </c>
      <c r="F269" s="6">
        <f>MIN(D269,in_batt_pw,IF(sel_batt=0,0,(sel_batt-H268)/in_rte))</f>
        <v/>
      </c>
      <c r="G269" s="6">
        <f>MIN(E269,in_batt_pw,H268)</f>
        <v/>
      </c>
      <c r="H269" s="6">
        <f>H268+F269*in_rte-G269</f>
        <v/>
      </c>
      <c r="I269" s="6">
        <f>IF(sel_og=1,0,E269-G269)</f>
        <v/>
      </c>
      <c r="J269" s="6">
        <f>IF(sel_og=1,0,D269-F269)</f>
        <v/>
      </c>
      <c r="K269" s="6">
        <f>IF(sel_og=1,E269-G269,0)</f>
        <v/>
      </c>
    </row>
    <row r="270">
      <c r="A270" s="6">
        <f>Profiles!E270+Profiles!F270</f>
        <v/>
      </c>
      <c r="B270" s="6">
        <f>Profiles!D270*sel_solar</f>
        <v/>
      </c>
      <c r="C270" s="6">
        <f>MIN(B270,A270)</f>
        <v/>
      </c>
      <c r="D270" s="6">
        <f>B270-C270</f>
        <v/>
      </c>
      <c r="E270" s="6">
        <f>A270-C270</f>
        <v/>
      </c>
      <c r="F270" s="6">
        <f>MIN(D270,in_batt_pw,IF(sel_batt=0,0,(sel_batt-H269)/in_rte))</f>
        <v/>
      </c>
      <c r="G270" s="6">
        <f>MIN(E270,in_batt_pw,H269)</f>
        <v/>
      </c>
      <c r="H270" s="6">
        <f>H269+F270*in_rte-G270</f>
        <v/>
      </c>
      <c r="I270" s="6">
        <f>IF(sel_og=1,0,E270-G270)</f>
        <v/>
      </c>
      <c r="J270" s="6">
        <f>IF(sel_og=1,0,D270-F270)</f>
        <v/>
      </c>
      <c r="K270" s="6">
        <f>IF(sel_og=1,E270-G270,0)</f>
        <v/>
      </c>
    </row>
    <row r="271">
      <c r="A271" s="6">
        <f>Profiles!E271+Profiles!F271</f>
        <v/>
      </c>
      <c r="B271" s="6">
        <f>Profiles!D271*sel_solar</f>
        <v/>
      </c>
      <c r="C271" s="6">
        <f>MIN(B271,A271)</f>
        <v/>
      </c>
      <c r="D271" s="6">
        <f>B271-C271</f>
        <v/>
      </c>
      <c r="E271" s="6">
        <f>A271-C271</f>
        <v/>
      </c>
      <c r="F271" s="6">
        <f>MIN(D271,in_batt_pw,IF(sel_batt=0,0,(sel_batt-H270)/in_rte))</f>
        <v/>
      </c>
      <c r="G271" s="6">
        <f>MIN(E271,in_batt_pw,H270)</f>
        <v/>
      </c>
      <c r="H271" s="6">
        <f>H270+F271*in_rte-G271</f>
        <v/>
      </c>
      <c r="I271" s="6">
        <f>IF(sel_og=1,0,E271-G271)</f>
        <v/>
      </c>
      <c r="J271" s="6">
        <f>IF(sel_og=1,0,D271-F271)</f>
        <v/>
      </c>
      <c r="K271" s="6">
        <f>IF(sel_og=1,E271-G271,0)</f>
        <v/>
      </c>
    </row>
    <row r="272">
      <c r="A272" s="6">
        <f>Profiles!E272+Profiles!F272</f>
        <v/>
      </c>
      <c r="B272" s="6">
        <f>Profiles!D272*sel_solar</f>
        <v/>
      </c>
      <c r="C272" s="6">
        <f>MIN(B272,A272)</f>
        <v/>
      </c>
      <c r="D272" s="6">
        <f>B272-C272</f>
        <v/>
      </c>
      <c r="E272" s="6">
        <f>A272-C272</f>
        <v/>
      </c>
      <c r="F272" s="6">
        <f>MIN(D272,in_batt_pw,IF(sel_batt=0,0,(sel_batt-H271)/in_rte))</f>
        <v/>
      </c>
      <c r="G272" s="6">
        <f>MIN(E272,in_batt_pw,H271)</f>
        <v/>
      </c>
      <c r="H272" s="6">
        <f>H271+F272*in_rte-G272</f>
        <v/>
      </c>
      <c r="I272" s="6">
        <f>IF(sel_og=1,0,E272-G272)</f>
        <v/>
      </c>
      <c r="J272" s="6">
        <f>IF(sel_og=1,0,D272-F272)</f>
        <v/>
      </c>
      <c r="K272" s="6">
        <f>IF(sel_og=1,E272-G272,0)</f>
        <v/>
      </c>
    </row>
    <row r="273">
      <c r="A273" s="6">
        <f>Profiles!E273+Profiles!F273</f>
        <v/>
      </c>
      <c r="B273" s="6">
        <f>Profiles!D273*sel_solar</f>
        <v/>
      </c>
      <c r="C273" s="6">
        <f>MIN(B273,A273)</f>
        <v/>
      </c>
      <c r="D273" s="6">
        <f>B273-C273</f>
        <v/>
      </c>
      <c r="E273" s="6">
        <f>A273-C273</f>
        <v/>
      </c>
      <c r="F273" s="6">
        <f>MIN(D273,in_batt_pw,IF(sel_batt=0,0,(sel_batt-H272)/in_rte))</f>
        <v/>
      </c>
      <c r="G273" s="6">
        <f>MIN(E273,in_batt_pw,H272)</f>
        <v/>
      </c>
      <c r="H273" s="6">
        <f>H272+F273*in_rte-G273</f>
        <v/>
      </c>
      <c r="I273" s="6">
        <f>IF(sel_og=1,0,E273-G273)</f>
        <v/>
      </c>
      <c r="J273" s="6">
        <f>IF(sel_og=1,0,D273-F273)</f>
        <v/>
      </c>
      <c r="K273" s="6">
        <f>IF(sel_og=1,E273-G273,0)</f>
        <v/>
      </c>
    </row>
    <row r="274">
      <c r="A274" s="6">
        <f>Profiles!E274+Profiles!F274</f>
        <v/>
      </c>
      <c r="B274" s="6">
        <f>Profiles!D274*sel_solar</f>
        <v/>
      </c>
      <c r="C274" s="6">
        <f>MIN(B274,A274)</f>
        <v/>
      </c>
      <c r="D274" s="6">
        <f>B274-C274</f>
        <v/>
      </c>
      <c r="E274" s="6">
        <f>A274-C274</f>
        <v/>
      </c>
      <c r="F274" s="6">
        <f>MIN(D274,in_batt_pw,IF(sel_batt=0,0,(sel_batt-H273)/in_rte))</f>
        <v/>
      </c>
      <c r="G274" s="6">
        <f>MIN(E274,in_batt_pw,H273)</f>
        <v/>
      </c>
      <c r="H274" s="6">
        <f>H273+F274*in_rte-G274</f>
        <v/>
      </c>
      <c r="I274" s="6">
        <f>IF(sel_og=1,0,E274-G274)</f>
        <v/>
      </c>
      <c r="J274" s="6">
        <f>IF(sel_og=1,0,D274-F274)</f>
        <v/>
      </c>
      <c r="K274" s="6">
        <f>IF(sel_og=1,E274-G274,0)</f>
        <v/>
      </c>
    </row>
    <row r="275">
      <c r="A275" s="6">
        <f>Profiles!E275+Profiles!F275</f>
        <v/>
      </c>
      <c r="B275" s="6">
        <f>Profiles!D275*sel_solar</f>
        <v/>
      </c>
      <c r="C275" s="6">
        <f>MIN(B275,A275)</f>
        <v/>
      </c>
      <c r="D275" s="6">
        <f>B275-C275</f>
        <v/>
      </c>
      <c r="E275" s="6">
        <f>A275-C275</f>
        <v/>
      </c>
      <c r="F275" s="6">
        <f>MIN(D275,in_batt_pw,IF(sel_batt=0,0,(sel_batt-H274)/in_rte))</f>
        <v/>
      </c>
      <c r="G275" s="6">
        <f>MIN(E275,in_batt_pw,H274)</f>
        <v/>
      </c>
      <c r="H275" s="6">
        <f>H274+F275*in_rte-G275</f>
        <v/>
      </c>
      <c r="I275" s="6">
        <f>IF(sel_og=1,0,E275-G275)</f>
        <v/>
      </c>
      <c r="J275" s="6">
        <f>IF(sel_og=1,0,D275-F275)</f>
        <v/>
      </c>
      <c r="K275" s="6">
        <f>IF(sel_og=1,E275-G275,0)</f>
        <v/>
      </c>
    </row>
    <row r="276">
      <c r="A276" s="6">
        <f>Profiles!E276+Profiles!F276</f>
        <v/>
      </c>
      <c r="B276" s="6">
        <f>Profiles!D276*sel_solar</f>
        <v/>
      </c>
      <c r="C276" s="6">
        <f>MIN(B276,A276)</f>
        <v/>
      </c>
      <c r="D276" s="6">
        <f>B276-C276</f>
        <v/>
      </c>
      <c r="E276" s="6">
        <f>A276-C276</f>
        <v/>
      </c>
      <c r="F276" s="6">
        <f>MIN(D276,in_batt_pw,IF(sel_batt=0,0,(sel_batt-H275)/in_rte))</f>
        <v/>
      </c>
      <c r="G276" s="6">
        <f>MIN(E276,in_batt_pw,H275)</f>
        <v/>
      </c>
      <c r="H276" s="6">
        <f>H275+F276*in_rte-G276</f>
        <v/>
      </c>
      <c r="I276" s="6">
        <f>IF(sel_og=1,0,E276-G276)</f>
        <v/>
      </c>
      <c r="J276" s="6">
        <f>IF(sel_og=1,0,D276-F276)</f>
        <v/>
      </c>
      <c r="K276" s="6">
        <f>IF(sel_og=1,E276-G276,0)</f>
        <v/>
      </c>
    </row>
    <row r="277">
      <c r="A277" s="6">
        <f>Profiles!E277+Profiles!F277</f>
        <v/>
      </c>
      <c r="B277" s="6">
        <f>Profiles!D277*sel_solar</f>
        <v/>
      </c>
      <c r="C277" s="6">
        <f>MIN(B277,A277)</f>
        <v/>
      </c>
      <c r="D277" s="6">
        <f>B277-C277</f>
        <v/>
      </c>
      <c r="E277" s="6">
        <f>A277-C277</f>
        <v/>
      </c>
      <c r="F277" s="6">
        <f>MIN(D277,in_batt_pw,IF(sel_batt=0,0,(sel_batt-H276)/in_rte))</f>
        <v/>
      </c>
      <c r="G277" s="6">
        <f>MIN(E277,in_batt_pw,H276)</f>
        <v/>
      </c>
      <c r="H277" s="6">
        <f>H276+F277*in_rte-G277</f>
        <v/>
      </c>
      <c r="I277" s="6">
        <f>IF(sel_og=1,0,E277-G277)</f>
        <v/>
      </c>
      <c r="J277" s="6">
        <f>IF(sel_og=1,0,D277-F277)</f>
        <v/>
      </c>
      <c r="K277" s="6">
        <f>IF(sel_og=1,E277-G277,0)</f>
        <v/>
      </c>
    </row>
    <row r="278">
      <c r="A278" s="6">
        <f>Profiles!E278+Profiles!F278</f>
        <v/>
      </c>
      <c r="B278" s="6">
        <f>Profiles!D278*sel_solar</f>
        <v/>
      </c>
      <c r="C278" s="6">
        <f>MIN(B278,A278)</f>
        <v/>
      </c>
      <c r="D278" s="6">
        <f>B278-C278</f>
        <v/>
      </c>
      <c r="E278" s="6">
        <f>A278-C278</f>
        <v/>
      </c>
      <c r="F278" s="6">
        <f>MIN(D278,in_batt_pw,IF(sel_batt=0,0,(sel_batt-H277)/in_rte))</f>
        <v/>
      </c>
      <c r="G278" s="6">
        <f>MIN(E278,in_batt_pw,H277)</f>
        <v/>
      </c>
      <c r="H278" s="6">
        <f>H277+F278*in_rte-G278</f>
        <v/>
      </c>
      <c r="I278" s="6">
        <f>IF(sel_og=1,0,E278-G278)</f>
        <v/>
      </c>
      <c r="J278" s="6">
        <f>IF(sel_og=1,0,D278-F278)</f>
        <v/>
      </c>
      <c r="K278" s="6">
        <f>IF(sel_og=1,E278-G278,0)</f>
        <v/>
      </c>
    </row>
    <row r="279">
      <c r="A279" s="6">
        <f>Profiles!E279+Profiles!F279</f>
        <v/>
      </c>
      <c r="B279" s="6">
        <f>Profiles!D279*sel_solar</f>
        <v/>
      </c>
      <c r="C279" s="6">
        <f>MIN(B279,A279)</f>
        <v/>
      </c>
      <c r="D279" s="6">
        <f>B279-C279</f>
        <v/>
      </c>
      <c r="E279" s="6">
        <f>A279-C279</f>
        <v/>
      </c>
      <c r="F279" s="6">
        <f>MIN(D279,in_batt_pw,IF(sel_batt=0,0,(sel_batt-H278)/in_rte))</f>
        <v/>
      </c>
      <c r="G279" s="6">
        <f>MIN(E279,in_batt_pw,H278)</f>
        <v/>
      </c>
      <c r="H279" s="6">
        <f>H278+F279*in_rte-G279</f>
        <v/>
      </c>
      <c r="I279" s="6">
        <f>IF(sel_og=1,0,E279-G279)</f>
        <v/>
      </c>
      <c r="J279" s="6">
        <f>IF(sel_og=1,0,D279-F279)</f>
        <v/>
      </c>
      <c r="K279" s="6">
        <f>IF(sel_og=1,E279-G279,0)</f>
        <v/>
      </c>
    </row>
    <row r="280">
      <c r="A280" s="6">
        <f>Profiles!E280+Profiles!F280</f>
        <v/>
      </c>
      <c r="B280" s="6">
        <f>Profiles!D280*sel_solar</f>
        <v/>
      </c>
      <c r="C280" s="6">
        <f>MIN(B280,A280)</f>
        <v/>
      </c>
      <c r="D280" s="6">
        <f>B280-C280</f>
        <v/>
      </c>
      <c r="E280" s="6">
        <f>A280-C280</f>
        <v/>
      </c>
      <c r="F280" s="6">
        <f>MIN(D280,in_batt_pw,IF(sel_batt=0,0,(sel_batt-H279)/in_rte))</f>
        <v/>
      </c>
      <c r="G280" s="6">
        <f>MIN(E280,in_batt_pw,H279)</f>
        <v/>
      </c>
      <c r="H280" s="6">
        <f>H279+F280*in_rte-G280</f>
        <v/>
      </c>
      <c r="I280" s="6">
        <f>IF(sel_og=1,0,E280-G280)</f>
        <v/>
      </c>
      <c r="J280" s="6">
        <f>IF(sel_og=1,0,D280-F280)</f>
        <v/>
      </c>
      <c r="K280" s="6">
        <f>IF(sel_og=1,E280-G280,0)</f>
        <v/>
      </c>
    </row>
    <row r="281">
      <c r="A281" s="6">
        <f>Profiles!E281+Profiles!F281</f>
        <v/>
      </c>
      <c r="B281" s="6">
        <f>Profiles!D281*sel_solar</f>
        <v/>
      </c>
      <c r="C281" s="6">
        <f>MIN(B281,A281)</f>
        <v/>
      </c>
      <c r="D281" s="6">
        <f>B281-C281</f>
        <v/>
      </c>
      <c r="E281" s="6">
        <f>A281-C281</f>
        <v/>
      </c>
      <c r="F281" s="6">
        <f>MIN(D281,in_batt_pw,IF(sel_batt=0,0,(sel_batt-H280)/in_rte))</f>
        <v/>
      </c>
      <c r="G281" s="6">
        <f>MIN(E281,in_batt_pw,H280)</f>
        <v/>
      </c>
      <c r="H281" s="6">
        <f>H280+F281*in_rte-G281</f>
        <v/>
      </c>
      <c r="I281" s="6">
        <f>IF(sel_og=1,0,E281-G281)</f>
        <v/>
      </c>
      <c r="J281" s="6">
        <f>IF(sel_og=1,0,D281-F281)</f>
        <v/>
      </c>
      <c r="K281" s="6">
        <f>IF(sel_og=1,E281-G281,0)</f>
        <v/>
      </c>
    </row>
    <row r="282">
      <c r="A282" s="6">
        <f>Profiles!E282+Profiles!F282</f>
        <v/>
      </c>
      <c r="B282" s="6">
        <f>Profiles!D282*sel_solar</f>
        <v/>
      </c>
      <c r="C282" s="6">
        <f>MIN(B282,A282)</f>
        <v/>
      </c>
      <c r="D282" s="6">
        <f>B282-C282</f>
        <v/>
      </c>
      <c r="E282" s="6">
        <f>A282-C282</f>
        <v/>
      </c>
      <c r="F282" s="6">
        <f>MIN(D282,in_batt_pw,IF(sel_batt=0,0,(sel_batt-H281)/in_rte))</f>
        <v/>
      </c>
      <c r="G282" s="6">
        <f>MIN(E282,in_batt_pw,H281)</f>
        <v/>
      </c>
      <c r="H282" s="6">
        <f>H281+F282*in_rte-G282</f>
        <v/>
      </c>
      <c r="I282" s="6">
        <f>IF(sel_og=1,0,E282-G282)</f>
        <v/>
      </c>
      <c r="J282" s="6">
        <f>IF(sel_og=1,0,D282-F282)</f>
        <v/>
      </c>
      <c r="K282" s="6">
        <f>IF(sel_og=1,E282-G282,0)</f>
        <v/>
      </c>
    </row>
    <row r="283">
      <c r="A283" s="6">
        <f>Profiles!E283+Profiles!F283</f>
        <v/>
      </c>
      <c r="B283" s="6">
        <f>Profiles!D283*sel_solar</f>
        <v/>
      </c>
      <c r="C283" s="6">
        <f>MIN(B283,A283)</f>
        <v/>
      </c>
      <c r="D283" s="6">
        <f>B283-C283</f>
        <v/>
      </c>
      <c r="E283" s="6">
        <f>A283-C283</f>
        <v/>
      </c>
      <c r="F283" s="6">
        <f>MIN(D283,in_batt_pw,IF(sel_batt=0,0,(sel_batt-H282)/in_rte))</f>
        <v/>
      </c>
      <c r="G283" s="6">
        <f>MIN(E283,in_batt_pw,H282)</f>
        <v/>
      </c>
      <c r="H283" s="6">
        <f>H282+F283*in_rte-G283</f>
        <v/>
      </c>
      <c r="I283" s="6">
        <f>IF(sel_og=1,0,E283-G283)</f>
        <v/>
      </c>
      <c r="J283" s="6">
        <f>IF(sel_og=1,0,D283-F283)</f>
        <v/>
      </c>
      <c r="K283" s="6">
        <f>IF(sel_og=1,E283-G283,0)</f>
        <v/>
      </c>
    </row>
    <row r="284">
      <c r="A284" s="6">
        <f>Profiles!E284+Profiles!F284</f>
        <v/>
      </c>
      <c r="B284" s="6">
        <f>Profiles!D284*sel_solar</f>
        <v/>
      </c>
      <c r="C284" s="6">
        <f>MIN(B284,A284)</f>
        <v/>
      </c>
      <c r="D284" s="6">
        <f>B284-C284</f>
        <v/>
      </c>
      <c r="E284" s="6">
        <f>A284-C284</f>
        <v/>
      </c>
      <c r="F284" s="6">
        <f>MIN(D284,in_batt_pw,IF(sel_batt=0,0,(sel_batt-H283)/in_rte))</f>
        <v/>
      </c>
      <c r="G284" s="6">
        <f>MIN(E284,in_batt_pw,H283)</f>
        <v/>
      </c>
      <c r="H284" s="6">
        <f>H283+F284*in_rte-G284</f>
        <v/>
      </c>
      <c r="I284" s="6">
        <f>IF(sel_og=1,0,E284-G284)</f>
        <v/>
      </c>
      <c r="J284" s="6">
        <f>IF(sel_og=1,0,D284-F284)</f>
        <v/>
      </c>
      <c r="K284" s="6">
        <f>IF(sel_og=1,E284-G284,0)</f>
        <v/>
      </c>
    </row>
    <row r="285">
      <c r="A285" s="6">
        <f>Profiles!E285+Profiles!F285</f>
        <v/>
      </c>
      <c r="B285" s="6">
        <f>Profiles!D285*sel_solar</f>
        <v/>
      </c>
      <c r="C285" s="6">
        <f>MIN(B285,A285)</f>
        <v/>
      </c>
      <c r="D285" s="6">
        <f>B285-C285</f>
        <v/>
      </c>
      <c r="E285" s="6">
        <f>A285-C285</f>
        <v/>
      </c>
      <c r="F285" s="6">
        <f>MIN(D285,in_batt_pw,IF(sel_batt=0,0,(sel_batt-H284)/in_rte))</f>
        <v/>
      </c>
      <c r="G285" s="6">
        <f>MIN(E285,in_batt_pw,H284)</f>
        <v/>
      </c>
      <c r="H285" s="6">
        <f>H284+F285*in_rte-G285</f>
        <v/>
      </c>
      <c r="I285" s="6">
        <f>IF(sel_og=1,0,E285-G285)</f>
        <v/>
      </c>
      <c r="J285" s="6">
        <f>IF(sel_og=1,0,D285-F285)</f>
        <v/>
      </c>
      <c r="K285" s="6">
        <f>IF(sel_og=1,E285-G285,0)</f>
        <v/>
      </c>
    </row>
    <row r="286">
      <c r="A286" s="6">
        <f>Profiles!E286+Profiles!F286</f>
        <v/>
      </c>
      <c r="B286" s="6">
        <f>Profiles!D286*sel_solar</f>
        <v/>
      </c>
      <c r="C286" s="6">
        <f>MIN(B286,A286)</f>
        <v/>
      </c>
      <c r="D286" s="6">
        <f>B286-C286</f>
        <v/>
      </c>
      <c r="E286" s="6">
        <f>A286-C286</f>
        <v/>
      </c>
      <c r="F286" s="6">
        <f>MIN(D286,in_batt_pw,IF(sel_batt=0,0,(sel_batt-H285)/in_rte))</f>
        <v/>
      </c>
      <c r="G286" s="6">
        <f>MIN(E286,in_batt_pw,H285)</f>
        <v/>
      </c>
      <c r="H286" s="6">
        <f>H285+F286*in_rte-G286</f>
        <v/>
      </c>
      <c r="I286" s="6">
        <f>IF(sel_og=1,0,E286-G286)</f>
        <v/>
      </c>
      <c r="J286" s="6">
        <f>IF(sel_og=1,0,D286-F286)</f>
        <v/>
      </c>
      <c r="K286" s="6">
        <f>IF(sel_og=1,E286-G286,0)</f>
        <v/>
      </c>
    </row>
    <row r="287">
      <c r="A287" s="6">
        <f>Profiles!E287+Profiles!F287</f>
        <v/>
      </c>
      <c r="B287" s="6">
        <f>Profiles!D287*sel_solar</f>
        <v/>
      </c>
      <c r="C287" s="6">
        <f>MIN(B287,A287)</f>
        <v/>
      </c>
      <c r="D287" s="6">
        <f>B287-C287</f>
        <v/>
      </c>
      <c r="E287" s="6">
        <f>A287-C287</f>
        <v/>
      </c>
      <c r="F287" s="6">
        <f>MIN(D287,in_batt_pw,IF(sel_batt=0,0,(sel_batt-H286)/in_rte))</f>
        <v/>
      </c>
      <c r="G287" s="6">
        <f>MIN(E287,in_batt_pw,H286)</f>
        <v/>
      </c>
      <c r="H287" s="6">
        <f>H286+F287*in_rte-G287</f>
        <v/>
      </c>
      <c r="I287" s="6">
        <f>IF(sel_og=1,0,E287-G287)</f>
        <v/>
      </c>
      <c r="J287" s="6">
        <f>IF(sel_og=1,0,D287-F287)</f>
        <v/>
      </c>
      <c r="K287" s="6">
        <f>IF(sel_og=1,E287-G287,0)</f>
        <v/>
      </c>
    </row>
    <row r="288">
      <c r="A288" s="6">
        <f>Profiles!E288+Profiles!F288</f>
        <v/>
      </c>
      <c r="B288" s="6">
        <f>Profiles!D288*sel_solar</f>
        <v/>
      </c>
      <c r="C288" s="6">
        <f>MIN(B288,A288)</f>
        <v/>
      </c>
      <c r="D288" s="6">
        <f>B288-C288</f>
        <v/>
      </c>
      <c r="E288" s="6">
        <f>A288-C288</f>
        <v/>
      </c>
      <c r="F288" s="6">
        <f>MIN(D288,in_batt_pw,IF(sel_batt=0,0,(sel_batt-H287)/in_rte))</f>
        <v/>
      </c>
      <c r="G288" s="6">
        <f>MIN(E288,in_batt_pw,H287)</f>
        <v/>
      </c>
      <c r="H288" s="6">
        <f>H287+F288*in_rte-G288</f>
        <v/>
      </c>
      <c r="I288" s="6">
        <f>IF(sel_og=1,0,E288-G288)</f>
        <v/>
      </c>
      <c r="J288" s="6">
        <f>IF(sel_og=1,0,D288-F288)</f>
        <v/>
      </c>
      <c r="K288" s="6">
        <f>IF(sel_og=1,E288-G288,0)</f>
        <v/>
      </c>
    </row>
    <row r="289">
      <c r="A289" s="6">
        <f>Profiles!E289+Profiles!F289</f>
        <v/>
      </c>
      <c r="B289" s="6">
        <f>Profiles!D289*sel_solar</f>
        <v/>
      </c>
      <c r="C289" s="6">
        <f>MIN(B289,A289)</f>
        <v/>
      </c>
      <c r="D289" s="6">
        <f>B289-C289</f>
        <v/>
      </c>
      <c r="E289" s="6">
        <f>A289-C289</f>
        <v/>
      </c>
      <c r="F289" s="6">
        <f>MIN(D289,in_batt_pw,IF(sel_batt=0,0,(sel_batt-H288)/in_rte))</f>
        <v/>
      </c>
      <c r="G289" s="6">
        <f>MIN(E289,in_batt_pw,H288)</f>
        <v/>
      </c>
      <c r="H289" s="6">
        <f>H288+F289*in_rte-G289</f>
        <v/>
      </c>
      <c r="I289" s="6">
        <f>IF(sel_og=1,0,E289-G289)</f>
        <v/>
      </c>
      <c r="J289" s="6">
        <f>IF(sel_og=1,0,D289-F289)</f>
        <v/>
      </c>
      <c r="K289" s="6">
        <f>IF(sel_og=1,E289-G289,0)</f>
        <v/>
      </c>
    </row>
    <row r="290">
      <c r="A290" s="6">
        <f>Profiles!E290+Profiles!F290</f>
        <v/>
      </c>
      <c r="B290" s="6">
        <f>Profiles!D290*sel_solar</f>
        <v/>
      </c>
      <c r="C290" s="6">
        <f>MIN(B290,A290)</f>
        <v/>
      </c>
      <c r="D290" s="6">
        <f>B290-C290</f>
        <v/>
      </c>
      <c r="E290" s="6">
        <f>A290-C290</f>
        <v/>
      </c>
      <c r="F290" s="6">
        <f>MIN(D290,in_batt_pw,IF(sel_batt=0,0,(sel_batt-H289)/in_rte))</f>
        <v/>
      </c>
      <c r="G290" s="6">
        <f>MIN(E290,in_batt_pw,H289)</f>
        <v/>
      </c>
      <c r="H290" s="6">
        <f>H289+F290*in_rte-G290</f>
        <v/>
      </c>
      <c r="I290" s="6">
        <f>IF(sel_og=1,0,E290-G290)</f>
        <v/>
      </c>
      <c r="J290" s="6">
        <f>IF(sel_og=1,0,D290-F290)</f>
        <v/>
      </c>
      <c r="K290" s="6">
        <f>IF(sel_og=1,E290-G290,0)</f>
        <v/>
      </c>
    </row>
    <row r="291">
      <c r="A291" s="6">
        <f>Profiles!E291+Profiles!F291</f>
        <v/>
      </c>
      <c r="B291" s="6">
        <f>Profiles!D291*sel_solar</f>
        <v/>
      </c>
      <c r="C291" s="6">
        <f>MIN(B291,A291)</f>
        <v/>
      </c>
      <c r="D291" s="6">
        <f>B291-C291</f>
        <v/>
      </c>
      <c r="E291" s="6">
        <f>A291-C291</f>
        <v/>
      </c>
      <c r="F291" s="6">
        <f>MIN(D291,in_batt_pw,IF(sel_batt=0,0,(sel_batt-H290)/in_rte))</f>
        <v/>
      </c>
      <c r="G291" s="6">
        <f>MIN(E291,in_batt_pw,H290)</f>
        <v/>
      </c>
      <c r="H291" s="6">
        <f>H290+F291*in_rte-G291</f>
        <v/>
      </c>
      <c r="I291" s="6">
        <f>IF(sel_og=1,0,E291-G291)</f>
        <v/>
      </c>
      <c r="J291" s="6">
        <f>IF(sel_og=1,0,D291-F291)</f>
        <v/>
      </c>
      <c r="K291" s="6">
        <f>IF(sel_og=1,E291-G291,0)</f>
        <v/>
      </c>
    </row>
    <row r="292">
      <c r="A292" s="6">
        <f>Profiles!E292+Profiles!F292</f>
        <v/>
      </c>
      <c r="B292" s="6">
        <f>Profiles!D292*sel_solar</f>
        <v/>
      </c>
      <c r="C292" s="6">
        <f>MIN(B292,A292)</f>
        <v/>
      </c>
      <c r="D292" s="6">
        <f>B292-C292</f>
        <v/>
      </c>
      <c r="E292" s="6">
        <f>A292-C292</f>
        <v/>
      </c>
      <c r="F292" s="6">
        <f>MIN(D292,in_batt_pw,IF(sel_batt=0,0,(sel_batt-H291)/in_rte))</f>
        <v/>
      </c>
      <c r="G292" s="6">
        <f>MIN(E292,in_batt_pw,H291)</f>
        <v/>
      </c>
      <c r="H292" s="6">
        <f>H291+F292*in_rte-G292</f>
        <v/>
      </c>
      <c r="I292" s="6">
        <f>IF(sel_og=1,0,E292-G292)</f>
        <v/>
      </c>
      <c r="J292" s="6">
        <f>IF(sel_og=1,0,D292-F292)</f>
        <v/>
      </c>
      <c r="K292" s="6">
        <f>IF(sel_og=1,E292-G292,0)</f>
        <v/>
      </c>
    </row>
    <row r="293">
      <c r="A293" s="6">
        <f>Profiles!E293+Profiles!F293</f>
        <v/>
      </c>
      <c r="B293" s="6">
        <f>Profiles!D293*sel_solar</f>
        <v/>
      </c>
      <c r="C293" s="6">
        <f>MIN(B293,A293)</f>
        <v/>
      </c>
      <c r="D293" s="6">
        <f>B293-C293</f>
        <v/>
      </c>
      <c r="E293" s="6">
        <f>A293-C293</f>
        <v/>
      </c>
      <c r="F293" s="6">
        <f>MIN(D293,in_batt_pw,IF(sel_batt=0,0,(sel_batt-H292)/in_rte))</f>
        <v/>
      </c>
      <c r="G293" s="6">
        <f>MIN(E293,in_batt_pw,H292)</f>
        <v/>
      </c>
      <c r="H293" s="6">
        <f>H292+F293*in_rte-G293</f>
        <v/>
      </c>
      <c r="I293" s="6">
        <f>IF(sel_og=1,0,E293-G293)</f>
        <v/>
      </c>
      <c r="J293" s="6">
        <f>IF(sel_og=1,0,D293-F293)</f>
        <v/>
      </c>
      <c r="K293" s="6">
        <f>IF(sel_og=1,E293-G293,0)</f>
        <v/>
      </c>
    </row>
    <row r="294">
      <c r="A294" s="6">
        <f>Profiles!E294+Profiles!F294</f>
        <v/>
      </c>
      <c r="B294" s="6">
        <f>Profiles!D294*sel_solar</f>
        <v/>
      </c>
      <c r="C294" s="6">
        <f>MIN(B294,A294)</f>
        <v/>
      </c>
      <c r="D294" s="6">
        <f>B294-C294</f>
        <v/>
      </c>
      <c r="E294" s="6">
        <f>A294-C294</f>
        <v/>
      </c>
      <c r="F294" s="6">
        <f>MIN(D294,in_batt_pw,IF(sel_batt=0,0,(sel_batt-H293)/in_rte))</f>
        <v/>
      </c>
      <c r="G294" s="6">
        <f>MIN(E294,in_batt_pw,H293)</f>
        <v/>
      </c>
      <c r="H294" s="6">
        <f>H293+F294*in_rte-G294</f>
        <v/>
      </c>
      <c r="I294" s="6">
        <f>IF(sel_og=1,0,E294-G294)</f>
        <v/>
      </c>
      <c r="J294" s="6">
        <f>IF(sel_og=1,0,D294-F294)</f>
        <v/>
      </c>
      <c r="K294" s="6">
        <f>IF(sel_og=1,E294-G294,0)</f>
        <v/>
      </c>
    </row>
    <row r="295">
      <c r="A295" s="6">
        <f>Profiles!E295+Profiles!F295</f>
        <v/>
      </c>
      <c r="B295" s="6">
        <f>Profiles!D295*sel_solar</f>
        <v/>
      </c>
      <c r="C295" s="6">
        <f>MIN(B295,A295)</f>
        <v/>
      </c>
      <c r="D295" s="6">
        <f>B295-C295</f>
        <v/>
      </c>
      <c r="E295" s="6">
        <f>A295-C295</f>
        <v/>
      </c>
      <c r="F295" s="6">
        <f>MIN(D295,in_batt_pw,IF(sel_batt=0,0,(sel_batt-H294)/in_rte))</f>
        <v/>
      </c>
      <c r="G295" s="6">
        <f>MIN(E295,in_batt_pw,H294)</f>
        <v/>
      </c>
      <c r="H295" s="6">
        <f>H294+F295*in_rte-G295</f>
        <v/>
      </c>
      <c r="I295" s="6">
        <f>IF(sel_og=1,0,E295-G295)</f>
        <v/>
      </c>
      <c r="J295" s="6">
        <f>IF(sel_og=1,0,D295-F295)</f>
        <v/>
      </c>
      <c r="K295" s="6">
        <f>IF(sel_og=1,E295-G295,0)</f>
        <v/>
      </c>
    </row>
    <row r="296">
      <c r="A296" s="6">
        <f>Profiles!E296+Profiles!F296</f>
        <v/>
      </c>
      <c r="B296" s="6">
        <f>Profiles!D296*sel_solar</f>
        <v/>
      </c>
      <c r="C296" s="6">
        <f>MIN(B296,A296)</f>
        <v/>
      </c>
      <c r="D296" s="6">
        <f>B296-C296</f>
        <v/>
      </c>
      <c r="E296" s="6">
        <f>A296-C296</f>
        <v/>
      </c>
      <c r="F296" s="6">
        <f>MIN(D296,in_batt_pw,IF(sel_batt=0,0,(sel_batt-H295)/in_rte))</f>
        <v/>
      </c>
      <c r="G296" s="6">
        <f>MIN(E296,in_batt_pw,H295)</f>
        <v/>
      </c>
      <c r="H296" s="6">
        <f>H295+F296*in_rte-G296</f>
        <v/>
      </c>
      <c r="I296" s="6">
        <f>IF(sel_og=1,0,E296-G296)</f>
        <v/>
      </c>
      <c r="J296" s="6">
        <f>IF(sel_og=1,0,D296-F296)</f>
        <v/>
      </c>
      <c r="K296" s="6">
        <f>IF(sel_og=1,E296-G296,0)</f>
        <v/>
      </c>
    </row>
    <row r="297">
      <c r="A297" s="6">
        <f>Profiles!E297+Profiles!F297</f>
        <v/>
      </c>
      <c r="B297" s="6">
        <f>Profiles!D297*sel_solar</f>
        <v/>
      </c>
      <c r="C297" s="6">
        <f>MIN(B297,A297)</f>
        <v/>
      </c>
      <c r="D297" s="6">
        <f>B297-C297</f>
        <v/>
      </c>
      <c r="E297" s="6">
        <f>A297-C297</f>
        <v/>
      </c>
      <c r="F297" s="6">
        <f>MIN(D297,in_batt_pw,IF(sel_batt=0,0,(sel_batt-H296)/in_rte))</f>
        <v/>
      </c>
      <c r="G297" s="6">
        <f>MIN(E297,in_batt_pw,H296)</f>
        <v/>
      </c>
      <c r="H297" s="6">
        <f>H296+F297*in_rte-G297</f>
        <v/>
      </c>
      <c r="I297" s="6">
        <f>IF(sel_og=1,0,E297-G297)</f>
        <v/>
      </c>
      <c r="J297" s="6">
        <f>IF(sel_og=1,0,D297-F297)</f>
        <v/>
      </c>
      <c r="K297" s="6">
        <f>IF(sel_og=1,E297-G297,0)</f>
        <v/>
      </c>
    </row>
    <row r="298">
      <c r="A298" s="6">
        <f>Profiles!E298+Profiles!F298</f>
        <v/>
      </c>
      <c r="B298" s="6">
        <f>Profiles!D298*sel_solar</f>
        <v/>
      </c>
      <c r="C298" s="6">
        <f>MIN(B298,A298)</f>
        <v/>
      </c>
      <c r="D298" s="6">
        <f>B298-C298</f>
        <v/>
      </c>
      <c r="E298" s="6">
        <f>A298-C298</f>
        <v/>
      </c>
      <c r="F298" s="6">
        <f>MIN(D298,in_batt_pw,IF(sel_batt=0,0,(sel_batt-H297)/in_rte))</f>
        <v/>
      </c>
      <c r="G298" s="6">
        <f>MIN(E298,in_batt_pw,H297)</f>
        <v/>
      </c>
      <c r="H298" s="6">
        <f>H297+F298*in_rte-G298</f>
        <v/>
      </c>
      <c r="I298" s="6">
        <f>IF(sel_og=1,0,E298-G298)</f>
        <v/>
      </c>
      <c r="J298" s="6">
        <f>IF(sel_og=1,0,D298-F298)</f>
        <v/>
      </c>
      <c r="K298" s="6">
        <f>IF(sel_og=1,E298-G298,0)</f>
        <v/>
      </c>
    </row>
    <row r="299">
      <c r="A299" s="6">
        <f>Profiles!E299+Profiles!F299</f>
        <v/>
      </c>
      <c r="B299" s="6">
        <f>Profiles!D299*sel_solar</f>
        <v/>
      </c>
      <c r="C299" s="6">
        <f>MIN(B299,A299)</f>
        <v/>
      </c>
      <c r="D299" s="6">
        <f>B299-C299</f>
        <v/>
      </c>
      <c r="E299" s="6">
        <f>A299-C299</f>
        <v/>
      </c>
      <c r="F299" s="6">
        <f>MIN(D299,in_batt_pw,IF(sel_batt=0,0,(sel_batt-H298)/in_rte))</f>
        <v/>
      </c>
      <c r="G299" s="6">
        <f>MIN(E299,in_batt_pw,H298)</f>
        <v/>
      </c>
      <c r="H299" s="6">
        <f>H298+F299*in_rte-G299</f>
        <v/>
      </c>
      <c r="I299" s="6">
        <f>IF(sel_og=1,0,E299-G299)</f>
        <v/>
      </c>
      <c r="J299" s="6">
        <f>IF(sel_og=1,0,D299-F299)</f>
        <v/>
      </c>
      <c r="K299" s="6">
        <f>IF(sel_og=1,E299-G299,0)</f>
        <v/>
      </c>
    </row>
    <row r="300">
      <c r="A300" s="6">
        <f>Profiles!E300+Profiles!F300</f>
        <v/>
      </c>
      <c r="B300" s="6">
        <f>Profiles!D300*sel_solar</f>
        <v/>
      </c>
      <c r="C300" s="6">
        <f>MIN(B300,A300)</f>
        <v/>
      </c>
      <c r="D300" s="6">
        <f>B300-C300</f>
        <v/>
      </c>
      <c r="E300" s="6">
        <f>A300-C300</f>
        <v/>
      </c>
      <c r="F300" s="6">
        <f>MIN(D300,in_batt_pw,IF(sel_batt=0,0,(sel_batt-H299)/in_rte))</f>
        <v/>
      </c>
      <c r="G300" s="6">
        <f>MIN(E300,in_batt_pw,H299)</f>
        <v/>
      </c>
      <c r="H300" s="6">
        <f>H299+F300*in_rte-G300</f>
        <v/>
      </c>
      <c r="I300" s="6">
        <f>IF(sel_og=1,0,E300-G300)</f>
        <v/>
      </c>
      <c r="J300" s="6">
        <f>IF(sel_og=1,0,D300-F300)</f>
        <v/>
      </c>
      <c r="K300" s="6">
        <f>IF(sel_og=1,E300-G300,0)</f>
        <v/>
      </c>
    </row>
    <row r="301">
      <c r="A301" s="6">
        <f>Profiles!E301+Profiles!F301</f>
        <v/>
      </c>
      <c r="B301" s="6">
        <f>Profiles!D301*sel_solar</f>
        <v/>
      </c>
      <c r="C301" s="6">
        <f>MIN(B301,A301)</f>
        <v/>
      </c>
      <c r="D301" s="6">
        <f>B301-C301</f>
        <v/>
      </c>
      <c r="E301" s="6">
        <f>A301-C301</f>
        <v/>
      </c>
      <c r="F301" s="6">
        <f>MIN(D301,in_batt_pw,IF(sel_batt=0,0,(sel_batt-H300)/in_rte))</f>
        <v/>
      </c>
      <c r="G301" s="6">
        <f>MIN(E301,in_batt_pw,H300)</f>
        <v/>
      </c>
      <c r="H301" s="6">
        <f>H300+F301*in_rte-G301</f>
        <v/>
      </c>
      <c r="I301" s="6">
        <f>IF(sel_og=1,0,E301-G301)</f>
        <v/>
      </c>
      <c r="J301" s="6">
        <f>IF(sel_og=1,0,D301-F301)</f>
        <v/>
      </c>
      <c r="K301" s="6">
        <f>IF(sel_og=1,E301-G301,0)</f>
        <v/>
      </c>
    </row>
    <row r="302">
      <c r="A302" s="6">
        <f>Profiles!E302+Profiles!F302</f>
        <v/>
      </c>
      <c r="B302" s="6">
        <f>Profiles!D302*sel_solar</f>
        <v/>
      </c>
      <c r="C302" s="6">
        <f>MIN(B302,A302)</f>
        <v/>
      </c>
      <c r="D302" s="6">
        <f>B302-C302</f>
        <v/>
      </c>
      <c r="E302" s="6">
        <f>A302-C302</f>
        <v/>
      </c>
      <c r="F302" s="6">
        <f>MIN(D302,in_batt_pw,IF(sel_batt=0,0,(sel_batt-H301)/in_rte))</f>
        <v/>
      </c>
      <c r="G302" s="6">
        <f>MIN(E302,in_batt_pw,H301)</f>
        <v/>
      </c>
      <c r="H302" s="6">
        <f>H301+F302*in_rte-G302</f>
        <v/>
      </c>
      <c r="I302" s="6">
        <f>IF(sel_og=1,0,E302-G302)</f>
        <v/>
      </c>
      <c r="J302" s="6">
        <f>IF(sel_og=1,0,D302-F302)</f>
        <v/>
      </c>
      <c r="K302" s="6">
        <f>IF(sel_og=1,E302-G302,0)</f>
        <v/>
      </c>
    </row>
    <row r="303">
      <c r="A303" s="6">
        <f>Profiles!E303+Profiles!F303</f>
        <v/>
      </c>
      <c r="B303" s="6">
        <f>Profiles!D303*sel_solar</f>
        <v/>
      </c>
      <c r="C303" s="6">
        <f>MIN(B303,A303)</f>
        <v/>
      </c>
      <c r="D303" s="6">
        <f>B303-C303</f>
        <v/>
      </c>
      <c r="E303" s="6">
        <f>A303-C303</f>
        <v/>
      </c>
      <c r="F303" s="6">
        <f>MIN(D303,in_batt_pw,IF(sel_batt=0,0,(sel_batt-H302)/in_rte))</f>
        <v/>
      </c>
      <c r="G303" s="6">
        <f>MIN(E303,in_batt_pw,H302)</f>
        <v/>
      </c>
      <c r="H303" s="6">
        <f>H302+F303*in_rte-G303</f>
        <v/>
      </c>
      <c r="I303" s="6">
        <f>IF(sel_og=1,0,E303-G303)</f>
        <v/>
      </c>
      <c r="J303" s="6">
        <f>IF(sel_og=1,0,D303-F303)</f>
        <v/>
      </c>
      <c r="K303" s="6">
        <f>IF(sel_og=1,E303-G303,0)</f>
        <v/>
      </c>
    </row>
    <row r="304">
      <c r="A304" s="6">
        <f>Profiles!E304+Profiles!F304</f>
        <v/>
      </c>
      <c r="B304" s="6">
        <f>Profiles!D304*sel_solar</f>
        <v/>
      </c>
      <c r="C304" s="6">
        <f>MIN(B304,A304)</f>
        <v/>
      </c>
      <c r="D304" s="6">
        <f>B304-C304</f>
        <v/>
      </c>
      <c r="E304" s="6">
        <f>A304-C304</f>
        <v/>
      </c>
      <c r="F304" s="6">
        <f>MIN(D304,in_batt_pw,IF(sel_batt=0,0,(sel_batt-H303)/in_rte))</f>
        <v/>
      </c>
      <c r="G304" s="6">
        <f>MIN(E304,in_batt_pw,H303)</f>
        <v/>
      </c>
      <c r="H304" s="6">
        <f>H303+F304*in_rte-G304</f>
        <v/>
      </c>
      <c r="I304" s="6">
        <f>IF(sel_og=1,0,E304-G304)</f>
        <v/>
      </c>
      <c r="J304" s="6">
        <f>IF(sel_og=1,0,D304-F304)</f>
        <v/>
      </c>
      <c r="K304" s="6">
        <f>IF(sel_og=1,E304-G304,0)</f>
        <v/>
      </c>
    </row>
    <row r="305">
      <c r="A305" s="6">
        <f>Profiles!E305+Profiles!F305</f>
        <v/>
      </c>
      <c r="B305" s="6">
        <f>Profiles!D305*sel_solar</f>
        <v/>
      </c>
      <c r="C305" s="6">
        <f>MIN(B305,A305)</f>
        <v/>
      </c>
      <c r="D305" s="6">
        <f>B305-C305</f>
        <v/>
      </c>
      <c r="E305" s="6">
        <f>A305-C305</f>
        <v/>
      </c>
      <c r="F305" s="6">
        <f>MIN(D305,in_batt_pw,IF(sel_batt=0,0,(sel_batt-H304)/in_rte))</f>
        <v/>
      </c>
      <c r="G305" s="6">
        <f>MIN(E305,in_batt_pw,H304)</f>
        <v/>
      </c>
      <c r="H305" s="6">
        <f>H304+F305*in_rte-G305</f>
        <v/>
      </c>
      <c r="I305" s="6">
        <f>IF(sel_og=1,0,E305-G305)</f>
        <v/>
      </c>
      <c r="J305" s="6">
        <f>IF(sel_og=1,0,D305-F305)</f>
        <v/>
      </c>
      <c r="K305" s="6">
        <f>IF(sel_og=1,E305-G305,0)</f>
        <v/>
      </c>
    </row>
    <row r="306">
      <c r="A306" s="6">
        <f>Profiles!E306+Profiles!F306</f>
        <v/>
      </c>
      <c r="B306" s="6">
        <f>Profiles!D306*sel_solar</f>
        <v/>
      </c>
      <c r="C306" s="6">
        <f>MIN(B306,A306)</f>
        <v/>
      </c>
      <c r="D306" s="6">
        <f>B306-C306</f>
        <v/>
      </c>
      <c r="E306" s="6">
        <f>A306-C306</f>
        <v/>
      </c>
      <c r="F306" s="6">
        <f>MIN(D306,in_batt_pw,IF(sel_batt=0,0,(sel_batt-H305)/in_rte))</f>
        <v/>
      </c>
      <c r="G306" s="6">
        <f>MIN(E306,in_batt_pw,H305)</f>
        <v/>
      </c>
      <c r="H306" s="6">
        <f>H305+F306*in_rte-G306</f>
        <v/>
      </c>
      <c r="I306" s="6">
        <f>IF(sel_og=1,0,E306-G306)</f>
        <v/>
      </c>
      <c r="J306" s="6">
        <f>IF(sel_og=1,0,D306-F306)</f>
        <v/>
      </c>
      <c r="K306" s="6">
        <f>IF(sel_og=1,E306-G306,0)</f>
        <v/>
      </c>
    </row>
    <row r="307">
      <c r="A307" s="6">
        <f>Profiles!E307+Profiles!F307</f>
        <v/>
      </c>
      <c r="B307" s="6">
        <f>Profiles!D307*sel_solar</f>
        <v/>
      </c>
      <c r="C307" s="6">
        <f>MIN(B307,A307)</f>
        <v/>
      </c>
      <c r="D307" s="6">
        <f>B307-C307</f>
        <v/>
      </c>
      <c r="E307" s="6">
        <f>A307-C307</f>
        <v/>
      </c>
      <c r="F307" s="6">
        <f>MIN(D307,in_batt_pw,IF(sel_batt=0,0,(sel_batt-H306)/in_rte))</f>
        <v/>
      </c>
      <c r="G307" s="6">
        <f>MIN(E307,in_batt_pw,H306)</f>
        <v/>
      </c>
      <c r="H307" s="6">
        <f>H306+F307*in_rte-G307</f>
        <v/>
      </c>
      <c r="I307" s="6">
        <f>IF(sel_og=1,0,E307-G307)</f>
        <v/>
      </c>
      <c r="J307" s="6">
        <f>IF(sel_og=1,0,D307-F307)</f>
        <v/>
      </c>
      <c r="K307" s="6">
        <f>IF(sel_og=1,E307-G307,0)</f>
        <v/>
      </c>
    </row>
    <row r="308">
      <c r="A308" s="6">
        <f>Profiles!E308+Profiles!F308</f>
        <v/>
      </c>
      <c r="B308" s="6">
        <f>Profiles!D308*sel_solar</f>
        <v/>
      </c>
      <c r="C308" s="6">
        <f>MIN(B308,A308)</f>
        <v/>
      </c>
      <c r="D308" s="6">
        <f>B308-C308</f>
        <v/>
      </c>
      <c r="E308" s="6">
        <f>A308-C308</f>
        <v/>
      </c>
      <c r="F308" s="6">
        <f>MIN(D308,in_batt_pw,IF(sel_batt=0,0,(sel_batt-H307)/in_rte))</f>
        <v/>
      </c>
      <c r="G308" s="6">
        <f>MIN(E308,in_batt_pw,H307)</f>
        <v/>
      </c>
      <c r="H308" s="6">
        <f>H307+F308*in_rte-G308</f>
        <v/>
      </c>
      <c r="I308" s="6">
        <f>IF(sel_og=1,0,E308-G308)</f>
        <v/>
      </c>
      <c r="J308" s="6">
        <f>IF(sel_og=1,0,D308-F308)</f>
        <v/>
      </c>
      <c r="K308" s="6">
        <f>IF(sel_og=1,E308-G308,0)</f>
        <v/>
      </c>
    </row>
    <row r="309">
      <c r="A309" s="6">
        <f>Profiles!E309+Profiles!F309</f>
        <v/>
      </c>
      <c r="B309" s="6">
        <f>Profiles!D309*sel_solar</f>
        <v/>
      </c>
      <c r="C309" s="6">
        <f>MIN(B309,A309)</f>
        <v/>
      </c>
      <c r="D309" s="6">
        <f>B309-C309</f>
        <v/>
      </c>
      <c r="E309" s="6">
        <f>A309-C309</f>
        <v/>
      </c>
      <c r="F309" s="6">
        <f>MIN(D309,in_batt_pw,IF(sel_batt=0,0,(sel_batt-H308)/in_rte))</f>
        <v/>
      </c>
      <c r="G309" s="6">
        <f>MIN(E309,in_batt_pw,H308)</f>
        <v/>
      </c>
      <c r="H309" s="6">
        <f>H308+F309*in_rte-G309</f>
        <v/>
      </c>
      <c r="I309" s="6">
        <f>IF(sel_og=1,0,E309-G309)</f>
        <v/>
      </c>
      <c r="J309" s="6">
        <f>IF(sel_og=1,0,D309-F309)</f>
        <v/>
      </c>
      <c r="K309" s="6">
        <f>IF(sel_og=1,E309-G309,0)</f>
        <v/>
      </c>
    </row>
    <row r="310">
      <c r="A310" s="6">
        <f>Profiles!E310+Profiles!F310</f>
        <v/>
      </c>
      <c r="B310" s="6">
        <f>Profiles!D310*sel_solar</f>
        <v/>
      </c>
      <c r="C310" s="6">
        <f>MIN(B310,A310)</f>
        <v/>
      </c>
      <c r="D310" s="6">
        <f>B310-C310</f>
        <v/>
      </c>
      <c r="E310" s="6">
        <f>A310-C310</f>
        <v/>
      </c>
      <c r="F310" s="6">
        <f>MIN(D310,in_batt_pw,IF(sel_batt=0,0,(sel_batt-H309)/in_rte))</f>
        <v/>
      </c>
      <c r="G310" s="6">
        <f>MIN(E310,in_batt_pw,H309)</f>
        <v/>
      </c>
      <c r="H310" s="6">
        <f>H309+F310*in_rte-G310</f>
        <v/>
      </c>
      <c r="I310" s="6">
        <f>IF(sel_og=1,0,E310-G310)</f>
        <v/>
      </c>
      <c r="J310" s="6">
        <f>IF(sel_og=1,0,D310-F310)</f>
        <v/>
      </c>
      <c r="K310" s="6">
        <f>IF(sel_og=1,E310-G310,0)</f>
        <v/>
      </c>
    </row>
    <row r="311">
      <c r="A311" s="6">
        <f>Profiles!E311+Profiles!F311</f>
        <v/>
      </c>
      <c r="B311" s="6">
        <f>Profiles!D311*sel_solar</f>
        <v/>
      </c>
      <c r="C311" s="6">
        <f>MIN(B311,A311)</f>
        <v/>
      </c>
      <c r="D311" s="6">
        <f>B311-C311</f>
        <v/>
      </c>
      <c r="E311" s="6">
        <f>A311-C311</f>
        <v/>
      </c>
      <c r="F311" s="6">
        <f>MIN(D311,in_batt_pw,IF(sel_batt=0,0,(sel_batt-H310)/in_rte))</f>
        <v/>
      </c>
      <c r="G311" s="6">
        <f>MIN(E311,in_batt_pw,H310)</f>
        <v/>
      </c>
      <c r="H311" s="6">
        <f>H310+F311*in_rte-G311</f>
        <v/>
      </c>
      <c r="I311" s="6">
        <f>IF(sel_og=1,0,E311-G311)</f>
        <v/>
      </c>
      <c r="J311" s="6">
        <f>IF(sel_og=1,0,D311-F311)</f>
        <v/>
      </c>
      <c r="K311" s="6">
        <f>IF(sel_og=1,E311-G311,0)</f>
        <v/>
      </c>
    </row>
    <row r="312">
      <c r="A312" s="6">
        <f>Profiles!E312+Profiles!F312</f>
        <v/>
      </c>
      <c r="B312" s="6">
        <f>Profiles!D312*sel_solar</f>
        <v/>
      </c>
      <c r="C312" s="6">
        <f>MIN(B312,A312)</f>
        <v/>
      </c>
      <c r="D312" s="6">
        <f>B312-C312</f>
        <v/>
      </c>
      <c r="E312" s="6">
        <f>A312-C312</f>
        <v/>
      </c>
      <c r="F312" s="6">
        <f>MIN(D312,in_batt_pw,IF(sel_batt=0,0,(sel_batt-H311)/in_rte))</f>
        <v/>
      </c>
      <c r="G312" s="6">
        <f>MIN(E312,in_batt_pw,H311)</f>
        <v/>
      </c>
      <c r="H312" s="6">
        <f>H311+F312*in_rte-G312</f>
        <v/>
      </c>
      <c r="I312" s="6">
        <f>IF(sel_og=1,0,E312-G312)</f>
        <v/>
      </c>
      <c r="J312" s="6">
        <f>IF(sel_og=1,0,D312-F312)</f>
        <v/>
      </c>
      <c r="K312" s="6">
        <f>IF(sel_og=1,E312-G312,0)</f>
        <v/>
      </c>
    </row>
    <row r="313">
      <c r="A313" s="6">
        <f>Profiles!E313+Profiles!F313</f>
        <v/>
      </c>
      <c r="B313" s="6">
        <f>Profiles!D313*sel_solar</f>
        <v/>
      </c>
      <c r="C313" s="6">
        <f>MIN(B313,A313)</f>
        <v/>
      </c>
      <c r="D313" s="6">
        <f>B313-C313</f>
        <v/>
      </c>
      <c r="E313" s="6">
        <f>A313-C313</f>
        <v/>
      </c>
      <c r="F313" s="6">
        <f>MIN(D313,in_batt_pw,IF(sel_batt=0,0,(sel_batt-H312)/in_rte))</f>
        <v/>
      </c>
      <c r="G313" s="6">
        <f>MIN(E313,in_batt_pw,H312)</f>
        <v/>
      </c>
      <c r="H313" s="6">
        <f>H312+F313*in_rte-G313</f>
        <v/>
      </c>
      <c r="I313" s="6">
        <f>IF(sel_og=1,0,E313-G313)</f>
        <v/>
      </c>
      <c r="J313" s="6">
        <f>IF(sel_og=1,0,D313-F313)</f>
        <v/>
      </c>
      <c r="K313" s="6">
        <f>IF(sel_og=1,E313-G313,0)</f>
        <v/>
      </c>
    </row>
    <row r="314">
      <c r="A314" s="6">
        <f>Profiles!E314+Profiles!F314</f>
        <v/>
      </c>
      <c r="B314" s="6">
        <f>Profiles!D314*sel_solar</f>
        <v/>
      </c>
      <c r="C314" s="6">
        <f>MIN(B314,A314)</f>
        <v/>
      </c>
      <c r="D314" s="6">
        <f>B314-C314</f>
        <v/>
      </c>
      <c r="E314" s="6">
        <f>A314-C314</f>
        <v/>
      </c>
      <c r="F314" s="6">
        <f>MIN(D314,in_batt_pw,IF(sel_batt=0,0,(sel_batt-H313)/in_rte))</f>
        <v/>
      </c>
      <c r="G314" s="6">
        <f>MIN(E314,in_batt_pw,H313)</f>
        <v/>
      </c>
      <c r="H314" s="6">
        <f>H313+F314*in_rte-G314</f>
        <v/>
      </c>
      <c r="I314" s="6">
        <f>IF(sel_og=1,0,E314-G314)</f>
        <v/>
      </c>
      <c r="J314" s="6">
        <f>IF(sel_og=1,0,D314-F314)</f>
        <v/>
      </c>
      <c r="K314" s="6">
        <f>IF(sel_og=1,E314-G314,0)</f>
        <v/>
      </c>
    </row>
    <row r="315">
      <c r="A315" s="6">
        <f>Profiles!E315+Profiles!F315</f>
        <v/>
      </c>
      <c r="B315" s="6">
        <f>Profiles!D315*sel_solar</f>
        <v/>
      </c>
      <c r="C315" s="6">
        <f>MIN(B315,A315)</f>
        <v/>
      </c>
      <c r="D315" s="6">
        <f>B315-C315</f>
        <v/>
      </c>
      <c r="E315" s="6">
        <f>A315-C315</f>
        <v/>
      </c>
      <c r="F315" s="6">
        <f>MIN(D315,in_batt_pw,IF(sel_batt=0,0,(sel_batt-H314)/in_rte))</f>
        <v/>
      </c>
      <c r="G315" s="6">
        <f>MIN(E315,in_batt_pw,H314)</f>
        <v/>
      </c>
      <c r="H315" s="6">
        <f>H314+F315*in_rte-G315</f>
        <v/>
      </c>
      <c r="I315" s="6">
        <f>IF(sel_og=1,0,E315-G315)</f>
        <v/>
      </c>
      <c r="J315" s="6">
        <f>IF(sel_og=1,0,D315-F315)</f>
        <v/>
      </c>
      <c r="K315" s="6">
        <f>IF(sel_og=1,E315-G315,0)</f>
        <v/>
      </c>
    </row>
    <row r="316">
      <c r="A316" s="6">
        <f>Profiles!E316+Profiles!F316</f>
        <v/>
      </c>
      <c r="B316" s="6">
        <f>Profiles!D316*sel_solar</f>
        <v/>
      </c>
      <c r="C316" s="6">
        <f>MIN(B316,A316)</f>
        <v/>
      </c>
      <c r="D316" s="6">
        <f>B316-C316</f>
        <v/>
      </c>
      <c r="E316" s="6">
        <f>A316-C316</f>
        <v/>
      </c>
      <c r="F316" s="6">
        <f>MIN(D316,in_batt_pw,IF(sel_batt=0,0,(sel_batt-H315)/in_rte))</f>
        <v/>
      </c>
      <c r="G316" s="6">
        <f>MIN(E316,in_batt_pw,H315)</f>
        <v/>
      </c>
      <c r="H316" s="6">
        <f>H315+F316*in_rte-G316</f>
        <v/>
      </c>
      <c r="I316" s="6">
        <f>IF(sel_og=1,0,E316-G316)</f>
        <v/>
      </c>
      <c r="J316" s="6">
        <f>IF(sel_og=1,0,D316-F316)</f>
        <v/>
      </c>
      <c r="K316" s="6">
        <f>IF(sel_og=1,E316-G316,0)</f>
        <v/>
      </c>
    </row>
    <row r="317">
      <c r="A317" s="6">
        <f>Profiles!E317+Profiles!F317</f>
        <v/>
      </c>
      <c r="B317" s="6">
        <f>Profiles!D317*sel_solar</f>
        <v/>
      </c>
      <c r="C317" s="6">
        <f>MIN(B317,A317)</f>
        <v/>
      </c>
      <c r="D317" s="6">
        <f>B317-C317</f>
        <v/>
      </c>
      <c r="E317" s="6">
        <f>A317-C317</f>
        <v/>
      </c>
      <c r="F317" s="6">
        <f>MIN(D317,in_batt_pw,IF(sel_batt=0,0,(sel_batt-H316)/in_rte))</f>
        <v/>
      </c>
      <c r="G317" s="6">
        <f>MIN(E317,in_batt_pw,H316)</f>
        <v/>
      </c>
      <c r="H317" s="6">
        <f>H316+F317*in_rte-G317</f>
        <v/>
      </c>
      <c r="I317" s="6">
        <f>IF(sel_og=1,0,E317-G317)</f>
        <v/>
      </c>
      <c r="J317" s="6">
        <f>IF(sel_og=1,0,D317-F317)</f>
        <v/>
      </c>
      <c r="K317" s="6">
        <f>IF(sel_og=1,E317-G317,0)</f>
        <v/>
      </c>
    </row>
    <row r="318">
      <c r="A318" s="6">
        <f>Profiles!E318+Profiles!F318</f>
        <v/>
      </c>
      <c r="B318" s="6">
        <f>Profiles!D318*sel_solar</f>
        <v/>
      </c>
      <c r="C318" s="6">
        <f>MIN(B318,A318)</f>
        <v/>
      </c>
      <c r="D318" s="6">
        <f>B318-C318</f>
        <v/>
      </c>
      <c r="E318" s="6">
        <f>A318-C318</f>
        <v/>
      </c>
      <c r="F318" s="6">
        <f>MIN(D318,in_batt_pw,IF(sel_batt=0,0,(sel_batt-H317)/in_rte))</f>
        <v/>
      </c>
      <c r="G318" s="6">
        <f>MIN(E318,in_batt_pw,H317)</f>
        <v/>
      </c>
      <c r="H318" s="6">
        <f>H317+F318*in_rte-G318</f>
        <v/>
      </c>
      <c r="I318" s="6">
        <f>IF(sel_og=1,0,E318-G318)</f>
        <v/>
      </c>
      <c r="J318" s="6">
        <f>IF(sel_og=1,0,D318-F318)</f>
        <v/>
      </c>
      <c r="K318" s="6">
        <f>IF(sel_og=1,E318-G318,0)</f>
        <v/>
      </c>
    </row>
    <row r="319">
      <c r="A319" s="6">
        <f>Profiles!E319+Profiles!F319</f>
        <v/>
      </c>
      <c r="B319" s="6">
        <f>Profiles!D319*sel_solar</f>
        <v/>
      </c>
      <c r="C319" s="6">
        <f>MIN(B319,A319)</f>
        <v/>
      </c>
      <c r="D319" s="6">
        <f>B319-C319</f>
        <v/>
      </c>
      <c r="E319" s="6">
        <f>A319-C319</f>
        <v/>
      </c>
      <c r="F319" s="6">
        <f>MIN(D319,in_batt_pw,IF(sel_batt=0,0,(sel_batt-H318)/in_rte))</f>
        <v/>
      </c>
      <c r="G319" s="6">
        <f>MIN(E319,in_batt_pw,H318)</f>
        <v/>
      </c>
      <c r="H319" s="6">
        <f>H318+F319*in_rte-G319</f>
        <v/>
      </c>
      <c r="I319" s="6">
        <f>IF(sel_og=1,0,E319-G319)</f>
        <v/>
      </c>
      <c r="J319" s="6">
        <f>IF(sel_og=1,0,D319-F319)</f>
        <v/>
      </c>
      <c r="K319" s="6">
        <f>IF(sel_og=1,E319-G319,0)</f>
        <v/>
      </c>
    </row>
    <row r="320">
      <c r="A320" s="6">
        <f>Profiles!E320+Profiles!F320</f>
        <v/>
      </c>
      <c r="B320" s="6">
        <f>Profiles!D320*sel_solar</f>
        <v/>
      </c>
      <c r="C320" s="6">
        <f>MIN(B320,A320)</f>
        <v/>
      </c>
      <c r="D320" s="6">
        <f>B320-C320</f>
        <v/>
      </c>
      <c r="E320" s="6">
        <f>A320-C320</f>
        <v/>
      </c>
      <c r="F320" s="6">
        <f>MIN(D320,in_batt_pw,IF(sel_batt=0,0,(sel_batt-H319)/in_rte))</f>
        <v/>
      </c>
      <c r="G320" s="6">
        <f>MIN(E320,in_batt_pw,H319)</f>
        <v/>
      </c>
      <c r="H320" s="6">
        <f>H319+F320*in_rte-G320</f>
        <v/>
      </c>
      <c r="I320" s="6">
        <f>IF(sel_og=1,0,E320-G320)</f>
        <v/>
      </c>
      <c r="J320" s="6">
        <f>IF(sel_og=1,0,D320-F320)</f>
        <v/>
      </c>
      <c r="K320" s="6">
        <f>IF(sel_og=1,E320-G320,0)</f>
        <v/>
      </c>
    </row>
    <row r="321">
      <c r="A321" s="6">
        <f>Profiles!E321+Profiles!F321</f>
        <v/>
      </c>
      <c r="B321" s="6">
        <f>Profiles!D321*sel_solar</f>
        <v/>
      </c>
      <c r="C321" s="6">
        <f>MIN(B321,A321)</f>
        <v/>
      </c>
      <c r="D321" s="6">
        <f>B321-C321</f>
        <v/>
      </c>
      <c r="E321" s="6">
        <f>A321-C321</f>
        <v/>
      </c>
      <c r="F321" s="6">
        <f>MIN(D321,in_batt_pw,IF(sel_batt=0,0,(sel_batt-H320)/in_rte))</f>
        <v/>
      </c>
      <c r="G321" s="6">
        <f>MIN(E321,in_batt_pw,H320)</f>
        <v/>
      </c>
      <c r="H321" s="6">
        <f>H320+F321*in_rte-G321</f>
        <v/>
      </c>
      <c r="I321" s="6">
        <f>IF(sel_og=1,0,E321-G321)</f>
        <v/>
      </c>
      <c r="J321" s="6">
        <f>IF(sel_og=1,0,D321-F321)</f>
        <v/>
      </c>
      <c r="K321" s="6">
        <f>IF(sel_og=1,E321-G321,0)</f>
        <v/>
      </c>
    </row>
    <row r="322">
      <c r="A322" s="6">
        <f>Profiles!E322+Profiles!F322</f>
        <v/>
      </c>
      <c r="B322" s="6">
        <f>Profiles!D322*sel_solar</f>
        <v/>
      </c>
      <c r="C322" s="6">
        <f>MIN(B322,A322)</f>
        <v/>
      </c>
      <c r="D322" s="6">
        <f>B322-C322</f>
        <v/>
      </c>
      <c r="E322" s="6">
        <f>A322-C322</f>
        <v/>
      </c>
      <c r="F322" s="6">
        <f>MIN(D322,in_batt_pw,IF(sel_batt=0,0,(sel_batt-H321)/in_rte))</f>
        <v/>
      </c>
      <c r="G322" s="6">
        <f>MIN(E322,in_batt_pw,H321)</f>
        <v/>
      </c>
      <c r="H322" s="6">
        <f>H321+F322*in_rte-G322</f>
        <v/>
      </c>
      <c r="I322" s="6">
        <f>IF(sel_og=1,0,E322-G322)</f>
        <v/>
      </c>
      <c r="J322" s="6">
        <f>IF(sel_og=1,0,D322-F322)</f>
        <v/>
      </c>
      <c r="K322" s="6">
        <f>IF(sel_og=1,E322-G322,0)</f>
        <v/>
      </c>
    </row>
    <row r="323">
      <c r="A323" s="6">
        <f>Profiles!E323+Profiles!F323</f>
        <v/>
      </c>
      <c r="B323" s="6">
        <f>Profiles!D323*sel_solar</f>
        <v/>
      </c>
      <c r="C323" s="6">
        <f>MIN(B323,A323)</f>
        <v/>
      </c>
      <c r="D323" s="6">
        <f>B323-C323</f>
        <v/>
      </c>
      <c r="E323" s="6">
        <f>A323-C323</f>
        <v/>
      </c>
      <c r="F323" s="6">
        <f>MIN(D323,in_batt_pw,IF(sel_batt=0,0,(sel_batt-H322)/in_rte))</f>
        <v/>
      </c>
      <c r="G323" s="6">
        <f>MIN(E323,in_batt_pw,H322)</f>
        <v/>
      </c>
      <c r="H323" s="6">
        <f>H322+F323*in_rte-G323</f>
        <v/>
      </c>
      <c r="I323" s="6">
        <f>IF(sel_og=1,0,E323-G323)</f>
        <v/>
      </c>
      <c r="J323" s="6">
        <f>IF(sel_og=1,0,D323-F323)</f>
        <v/>
      </c>
      <c r="K323" s="6">
        <f>IF(sel_og=1,E323-G323,0)</f>
        <v/>
      </c>
    </row>
    <row r="324">
      <c r="A324" s="6">
        <f>Profiles!E324+Profiles!F324</f>
        <v/>
      </c>
      <c r="B324" s="6">
        <f>Profiles!D324*sel_solar</f>
        <v/>
      </c>
      <c r="C324" s="6">
        <f>MIN(B324,A324)</f>
        <v/>
      </c>
      <c r="D324" s="6">
        <f>B324-C324</f>
        <v/>
      </c>
      <c r="E324" s="6">
        <f>A324-C324</f>
        <v/>
      </c>
      <c r="F324" s="6">
        <f>MIN(D324,in_batt_pw,IF(sel_batt=0,0,(sel_batt-H323)/in_rte))</f>
        <v/>
      </c>
      <c r="G324" s="6">
        <f>MIN(E324,in_batt_pw,H323)</f>
        <v/>
      </c>
      <c r="H324" s="6">
        <f>H323+F324*in_rte-G324</f>
        <v/>
      </c>
      <c r="I324" s="6">
        <f>IF(sel_og=1,0,E324-G324)</f>
        <v/>
      </c>
      <c r="J324" s="6">
        <f>IF(sel_og=1,0,D324-F324)</f>
        <v/>
      </c>
      <c r="K324" s="6">
        <f>IF(sel_og=1,E324-G324,0)</f>
        <v/>
      </c>
    </row>
    <row r="325">
      <c r="A325" s="6">
        <f>Profiles!E325+Profiles!F325</f>
        <v/>
      </c>
      <c r="B325" s="6">
        <f>Profiles!D325*sel_solar</f>
        <v/>
      </c>
      <c r="C325" s="6">
        <f>MIN(B325,A325)</f>
        <v/>
      </c>
      <c r="D325" s="6">
        <f>B325-C325</f>
        <v/>
      </c>
      <c r="E325" s="6">
        <f>A325-C325</f>
        <v/>
      </c>
      <c r="F325" s="6">
        <f>MIN(D325,in_batt_pw,IF(sel_batt=0,0,(sel_batt-H324)/in_rte))</f>
        <v/>
      </c>
      <c r="G325" s="6">
        <f>MIN(E325,in_batt_pw,H324)</f>
        <v/>
      </c>
      <c r="H325" s="6">
        <f>H324+F325*in_rte-G325</f>
        <v/>
      </c>
      <c r="I325" s="6">
        <f>IF(sel_og=1,0,E325-G325)</f>
        <v/>
      </c>
      <c r="J325" s="6">
        <f>IF(sel_og=1,0,D325-F325)</f>
        <v/>
      </c>
      <c r="K325" s="6">
        <f>IF(sel_og=1,E325-G325,0)</f>
        <v/>
      </c>
    </row>
    <row r="326">
      <c r="A326" s="6">
        <f>Profiles!E326+Profiles!F326</f>
        <v/>
      </c>
      <c r="B326" s="6">
        <f>Profiles!D326*sel_solar</f>
        <v/>
      </c>
      <c r="C326" s="6">
        <f>MIN(B326,A326)</f>
        <v/>
      </c>
      <c r="D326" s="6">
        <f>B326-C326</f>
        <v/>
      </c>
      <c r="E326" s="6">
        <f>A326-C326</f>
        <v/>
      </c>
      <c r="F326" s="6">
        <f>MIN(D326,in_batt_pw,IF(sel_batt=0,0,(sel_batt-H325)/in_rte))</f>
        <v/>
      </c>
      <c r="G326" s="6">
        <f>MIN(E326,in_batt_pw,H325)</f>
        <v/>
      </c>
      <c r="H326" s="6">
        <f>H325+F326*in_rte-G326</f>
        <v/>
      </c>
      <c r="I326" s="6">
        <f>IF(sel_og=1,0,E326-G326)</f>
        <v/>
      </c>
      <c r="J326" s="6">
        <f>IF(sel_og=1,0,D326-F326)</f>
        <v/>
      </c>
      <c r="K326" s="6">
        <f>IF(sel_og=1,E326-G326,0)</f>
        <v/>
      </c>
    </row>
    <row r="327">
      <c r="A327" s="6">
        <f>Profiles!E327+Profiles!F327</f>
        <v/>
      </c>
      <c r="B327" s="6">
        <f>Profiles!D327*sel_solar</f>
        <v/>
      </c>
      <c r="C327" s="6">
        <f>MIN(B327,A327)</f>
        <v/>
      </c>
      <c r="D327" s="6">
        <f>B327-C327</f>
        <v/>
      </c>
      <c r="E327" s="6">
        <f>A327-C327</f>
        <v/>
      </c>
      <c r="F327" s="6">
        <f>MIN(D327,in_batt_pw,IF(sel_batt=0,0,(sel_batt-H326)/in_rte))</f>
        <v/>
      </c>
      <c r="G327" s="6">
        <f>MIN(E327,in_batt_pw,H326)</f>
        <v/>
      </c>
      <c r="H327" s="6">
        <f>H326+F327*in_rte-G327</f>
        <v/>
      </c>
      <c r="I327" s="6">
        <f>IF(sel_og=1,0,E327-G327)</f>
        <v/>
      </c>
      <c r="J327" s="6">
        <f>IF(sel_og=1,0,D327-F327)</f>
        <v/>
      </c>
      <c r="K327" s="6">
        <f>IF(sel_og=1,E327-G327,0)</f>
        <v/>
      </c>
    </row>
    <row r="328">
      <c r="A328" s="6">
        <f>Profiles!E328+Profiles!F328</f>
        <v/>
      </c>
      <c r="B328" s="6">
        <f>Profiles!D328*sel_solar</f>
        <v/>
      </c>
      <c r="C328" s="6">
        <f>MIN(B328,A328)</f>
        <v/>
      </c>
      <c r="D328" s="6">
        <f>B328-C328</f>
        <v/>
      </c>
      <c r="E328" s="6">
        <f>A328-C328</f>
        <v/>
      </c>
      <c r="F328" s="6">
        <f>MIN(D328,in_batt_pw,IF(sel_batt=0,0,(sel_batt-H327)/in_rte))</f>
        <v/>
      </c>
      <c r="G328" s="6">
        <f>MIN(E328,in_batt_pw,H327)</f>
        <v/>
      </c>
      <c r="H328" s="6">
        <f>H327+F328*in_rte-G328</f>
        <v/>
      </c>
      <c r="I328" s="6">
        <f>IF(sel_og=1,0,E328-G328)</f>
        <v/>
      </c>
      <c r="J328" s="6">
        <f>IF(sel_og=1,0,D328-F328)</f>
        <v/>
      </c>
      <c r="K328" s="6">
        <f>IF(sel_og=1,E328-G328,0)</f>
        <v/>
      </c>
    </row>
    <row r="329">
      <c r="A329" s="6">
        <f>Profiles!E329+Profiles!F329</f>
        <v/>
      </c>
      <c r="B329" s="6">
        <f>Profiles!D329*sel_solar</f>
        <v/>
      </c>
      <c r="C329" s="6">
        <f>MIN(B329,A329)</f>
        <v/>
      </c>
      <c r="D329" s="6">
        <f>B329-C329</f>
        <v/>
      </c>
      <c r="E329" s="6">
        <f>A329-C329</f>
        <v/>
      </c>
      <c r="F329" s="6">
        <f>MIN(D329,in_batt_pw,IF(sel_batt=0,0,(sel_batt-H328)/in_rte))</f>
        <v/>
      </c>
      <c r="G329" s="6">
        <f>MIN(E329,in_batt_pw,H328)</f>
        <v/>
      </c>
      <c r="H329" s="6">
        <f>H328+F329*in_rte-G329</f>
        <v/>
      </c>
      <c r="I329" s="6">
        <f>IF(sel_og=1,0,E329-G329)</f>
        <v/>
      </c>
      <c r="J329" s="6">
        <f>IF(sel_og=1,0,D329-F329)</f>
        <v/>
      </c>
      <c r="K329" s="6">
        <f>IF(sel_og=1,E329-G329,0)</f>
        <v/>
      </c>
    </row>
    <row r="330">
      <c r="A330" s="6">
        <f>Profiles!E330+Profiles!F330</f>
        <v/>
      </c>
      <c r="B330" s="6">
        <f>Profiles!D330*sel_solar</f>
        <v/>
      </c>
      <c r="C330" s="6">
        <f>MIN(B330,A330)</f>
        <v/>
      </c>
      <c r="D330" s="6">
        <f>B330-C330</f>
        <v/>
      </c>
      <c r="E330" s="6">
        <f>A330-C330</f>
        <v/>
      </c>
      <c r="F330" s="6">
        <f>MIN(D330,in_batt_pw,IF(sel_batt=0,0,(sel_batt-H329)/in_rte))</f>
        <v/>
      </c>
      <c r="G330" s="6">
        <f>MIN(E330,in_batt_pw,H329)</f>
        <v/>
      </c>
      <c r="H330" s="6">
        <f>H329+F330*in_rte-G330</f>
        <v/>
      </c>
      <c r="I330" s="6">
        <f>IF(sel_og=1,0,E330-G330)</f>
        <v/>
      </c>
      <c r="J330" s="6">
        <f>IF(sel_og=1,0,D330-F330)</f>
        <v/>
      </c>
      <c r="K330" s="6">
        <f>IF(sel_og=1,E330-G330,0)</f>
        <v/>
      </c>
    </row>
    <row r="331">
      <c r="A331" s="6">
        <f>Profiles!E331+Profiles!F331</f>
        <v/>
      </c>
      <c r="B331" s="6">
        <f>Profiles!D331*sel_solar</f>
        <v/>
      </c>
      <c r="C331" s="6">
        <f>MIN(B331,A331)</f>
        <v/>
      </c>
      <c r="D331" s="6">
        <f>B331-C331</f>
        <v/>
      </c>
      <c r="E331" s="6">
        <f>A331-C331</f>
        <v/>
      </c>
      <c r="F331" s="6">
        <f>MIN(D331,in_batt_pw,IF(sel_batt=0,0,(sel_batt-H330)/in_rte))</f>
        <v/>
      </c>
      <c r="G331" s="6">
        <f>MIN(E331,in_batt_pw,H330)</f>
        <v/>
      </c>
      <c r="H331" s="6">
        <f>H330+F331*in_rte-G331</f>
        <v/>
      </c>
      <c r="I331" s="6">
        <f>IF(sel_og=1,0,E331-G331)</f>
        <v/>
      </c>
      <c r="J331" s="6">
        <f>IF(sel_og=1,0,D331-F331)</f>
        <v/>
      </c>
      <c r="K331" s="6">
        <f>IF(sel_og=1,E331-G331,0)</f>
        <v/>
      </c>
    </row>
    <row r="332">
      <c r="A332" s="6">
        <f>Profiles!E332+Profiles!F332</f>
        <v/>
      </c>
      <c r="B332" s="6">
        <f>Profiles!D332*sel_solar</f>
        <v/>
      </c>
      <c r="C332" s="6">
        <f>MIN(B332,A332)</f>
        <v/>
      </c>
      <c r="D332" s="6">
        <f>B332-C332</f>
        <v/>
      </c>
      <c r="E332" s="6">
        <f>A332-C332</f>
        <v/>
      </c>
      <c r="F332" s="6">
        <f>MIN(D332,in_batt_pw,IF(sel_batt=0,0,(sel_batt-H331)/in_rte))</f>
        <v/>
      </c>
      <c r="G332" s="6">
        <f>MIN(E332,in_batt_pw,H331)</f>
        <v/>
      </c>
      <c r="H332" s="6">
        <f>H331+F332*in_rte-G332</f>
        <v/>
      </c>
      <c r="I332" s="6">
        <f>IF(sel_og=1,0,E332-G332)</f>
        <v/>
      </c>
      <c r="J332" s="6">
        <f>IF(sel_og=1,0,D332-F332)</f>
        <v/>
      </c>
      <c r="K332" s="6">
        <f>IF(sel_og=1,E332-G332,0)</f>
        <v/>
      </c>
    </row>
    <row r="333">
      <c r="A333" s="6">
        <f>Profiles!E333+Profiles!F333</f>
        <v/>
      </c>
      <c r="B333" s="6">
        <f>Profiles!D333*sel_solar</f>
        <v/>
      </c>
      <c r="C333" s="6">
        <f>MIN(B333,A333)</f>
        <v/>
      </c>
      <c r="D333" s="6">
        <f>B333-C333</f>
        <v/>
      </c>
      <c r="E333" s="6">
        <f>A333-C333</f>
        <v/>
      </c>
      <c r="F333" s="6">
        <f>MIN(D333,in_batt_pw,IF(sel_batt=0,0,(sel_batt-H332)/in_rte))</f>
        <v/>
      </c>
      <c r="G333" s="6">
        <f>MIN(E333,in_batt_pw,H332)</f>
        <v/>
      </c>
      <c r="H333" s="6">
        <f>H332+F333*in_rte-G333</f>
        <v/>
      </c>
      <c r="I333" s="6">
        <f>IF(sel_og=1,0,E333-G333)</f>
        <v/>
      </c>
      <c r="J333" s="6">
        <f>IF(sel_og=1,0,D333-F333)</f>
        <v/>
      </c>
      <c r="K333" s="6">
        <f>IF(sel_og=1,E333-G333,0)</f>
        <v/>
      </c>
    </row>
    <row r="334">
      <c r="A334" s="6">
        <f>Profiles!E334+Profiles!F334</f>
        <v/>
      </c>
      <c r="B334" s="6">
        <f>Profiles!D334*sel_solar</f>
        <v/>
      </c>
      <c r="C334" s="6">
        <f>MIN(B334,A334)</f>
        <v/>
      </c>
      <c r="D334" s="6">
        <f>B334-C334</f>
        <v/>
      </c>
      <c r="E334" s="6">
        <f>A334-C334</f>
        <v/>
      </c>
      <c r="F334" s="6">
        <f>MIN(D334,in_batt_pw,IF(sel_batt=0,0,(sel_batt-H333)/in_rte))</f>
        <v/>
      </c>
      <c r="G334" s="6">
        <f>MIN(E334,in_batt_pw,H333)</f>
        <v/>
      </c>
      <c r="H334" s="6">
        <f>H333+F334*in_rte-G334</f>
        <v/>
      </c>
      <c r="I334" s="6">
        <f>IF(sel_og=1,0,E334-G334)</f>
        <v/>
      </c>
      <c r="J334" s="6">
        <f>IF(sel_og=1,0,D334-F334)</f>
        <v/>
      </c>
      <c r="K334" s="6">
        <f>IF(sel_og=1,E334-G334,0)</f>
        <v/>
      </c>
    </row>
    <row r="335">
      <c r="A335" s="6">
        <f>Profiles!E335+Profiles!F335</f>
        <v/>
      </c>
      <c r="B335" s="6">
        <f>Profiles!D335*sel_solar</f>
        <v/>
      </c>
      <c r="C335" s="6">
        <f>MIN(B335,A335)</f>
        <v/>
      </c>
      <c r="D335" s="6">
        <f>B335-C335</f>
        <v/>
      </c>
      <c r="E335" s="6">
        <f>A335-C335</f>
        <v/>
      </c>
      <c r="F335" s="6">
        <f>MIN(D335,in_batt_pw,IF(sel_batt=0,0,(sel_batt-H334)/in_rte))</f>
        <v/>
      </c>
      <c r="G335" s="6">
        <f>MIN(E335,in_batt_pw,H334)</f>
        <v/>
      </c>
      <c r="H335" s="6">
        <f>H334+F335*in_rte-G335</f>
        <v/>
      </c>
      <c r="I335" s="6">
        <f>IF(sel_og=1,0,E335-G335)</f>
        <v/>
      </c>
      <c r="J335" s="6">
        <f>IF(sel_og=1,0,D335-F335)</f>
        <v/>
      </c>
      <c r="K335" s="6">
        <f>IF(sel_og=1,E335-G335,0)</f>
        <v/>
      </c>
    </row>
    <row r="336">
      <c r="A336" s="6">
        <f>Profiles!E336+Profiles!F336</f>
        <v/>
      </c>
      <c r="B336" s="6">
        <f>Profiles!D336*sel_solar</f>
        <v/>
      </c>
      <c r="C336" s="6">
        <f>MIN(B336,A336)</f>
        <v/>
      </c>
      <c r="D336" s="6">
        <f>B336-C336</f>
        <v/>
      </c>
      <c r="E336" s="6">
        <f>A336-C336</f>
        <v/>
      </c>
      <c r="F336" s="6">
        <f>MIN(D336,in_batt_pw,IF(sel_batt=0,0,(sel_batt-H335)/in_rte))</f>
        <v/>
      </c>
      <c r="G336" s="6">
        <f>MIN(E336,in_batt_pw,H335)</f>
        <v/>
      </c>
      <c r="H336" s="6">
        <f>H335+F336*in_rte-G336</f>
        <v/>
      </c>
      <c r="I336" s="6">
        <f>IF(sel_og=1,0,E336-G336)</f>
        <v/>
      </c>
      <c r="J336" s="6">
        <f>IF(sel_og=1,0,D336-F336)</f>
        <v/>
      </c>
      <c r="K336" s="6">
        <f>IF(sel_og=1,E336-G336,0)</f>
        <v/>
      </c>
    </row>
    <row r="337">
      <c r="A337" s="6">
        <f>Profiles!E337+Profiles!F337</f>
        <v/>
      </c>
      <c r="B337" s="6">
        <f>Profiles!D337*sel_solar</f>
        <v/>
      </c>
      <c r="C337" s="6">
        <f>MIN(B337,A337)</f>
        <v/>
      </c>
      <c r="D337" s="6">
        <f>B337-C337</f>
        <v/>
      </c>
      <c r="E337" s="6">
        <f>A337-C337</f>
        <v/>
      </c>
      <c r="F337" s="6">
        <f>MIN(D337,in_batt_pw,IF(sel_batt=0,0,(sel_batt-H336)/in_rte))</f>
        <v/>
      </c>
      <c r="G337" s="6">
        <f>MIN(E337,in_batt_pw,H336)</f>
        <v/>
      </c>
      <c r="H337" s="6">
        <f>H336+F337*in_rte-G337</f>
        <v/>
      </c>
      <c r="I337" s="6">
        <f>IF(sel_og=1,0,E337-G337)</f>
        <v/>
      </c>
      <c r="J337" s="6">
        <f>IF(sel_og=1,0,D337-F337)</f>
        <v/>
      </c>
      <c r="K337" s="6">
        <f>IF(sel_og=1,E337-G337,0)</f>
        <v/>
      </c>
    </row>
    <row r="338">
      <c r="A338" s="6">
        <f>Profiles!E338+Profiles!F338</f>
        <v/>
      </c>
      <c r="B338" s="6">
        <f>Profiles!D338*sel_solar</f>
        <v/>
      </c>
      <c r="C338" s="6">
        <f>MIN(B338,A338)</f>
        <v/>
      </c>
      <c r="D338" s="6">
        <f>B338-C338</f>
        <v/>
      </c>
      <c r="E338" s="6">
        <f>A338-C338</f>
        <v/>
      </c>
      <c r="F338" s="6">
        <f>MIN(D338,in_batt_pw,IF(sel_batt=0,0,(sel_batt-H337)/in_rte))</f>
        <v/>
      </c>
      <c r="G338" s="6">
        <f>MIN(E338,in_batt_pw,H337)</f>
        <v/>
      </c>
      <c r="H338" s="6">
        <f>H337+F338*in_rte-G338</f>
        <v/>
      </c>
      <c r="I338" s="6">
        <f>IF(sel_og=1,0,E338-G338)</f>
        <v/>
      </c>
      <c r="J338" s="6">
        <f>IF(sel_og=1,0,D338-F338)</f>
        <v/>
      </c>
      <c r="K338" s="6">
        <f>IF(sel_og=1,E338-G338,0)</f>
        <v/>
      </c>
    </row>
    <row r="339">
      <c r="A339" s="6">
        <f>Profiles!E339+Profiles!F339</f>
        <v/>
      </c>
      <c r="B339" s="6">
        <f>Profiles!D339*sel_solar</f>
        <v/>
      </c>
      <c r="C339" s="6">
        <f>MIN(B339,A339)</f>
        <v/>
      </c>
      <c r="D339" s="6">
        <f>B339-C339</f>
        <v/>
      </c>
      <c r="E339" s="6">
        <f>A339-C339</f>
        <v/>
      </c>
      <c r="F339" s="6">
        <f>MIN(D339,in_batt_pw,IF(sel_batt=0,0,(sel_batt-H338)/in_rte))</f>
        <v/>
      </c>
      <c r="G339" s="6">
        <f>MIN(E339,in_batt_pw,H338)</f>
        <v/>
      </c>
      <c r="H339" s="6">
        <f>H338+F339*in_rte-G339</f>
        <v/>
      </c>
      <c r="I339" s="6">
        <f>IF(sel_og=1,0,E339-G339)</f>
        <v/>
      </c>
      <c r="J339" s="6">
        <f>IF(sel_og=1,0,D339-F339)</f>
        <v/>
      </c>
      <c r="K339" s="6">
        <f>IF(sel_og=1,E339-G339,0)</f>
        <v/>
      </c>
    </row>
    <row r="340">
      <c r="A340" s="6">
        <f>Profiles!E340+Profiles!F340</f>
        <v/>
      </c>
      <c r="B340" s="6">
        <f>Profiles!D340*sel_solar</f>
        <v/>
      </c>
      <c r="C340" s="6">
        <f>MIN(B340,A340)</f>
        <v/>
      </c>
      <c r="D340" s="6">
        <f>B340-C340</f>
        <v/>
      </c>
      <c r="E340" s="6">
        <f>A340-C340</f>
        <v/>
      </c>
      <c r="F340" s="6">
        <f>MIN(D340,in_batt_pw,IF(sel_batt=0,0,(sel_batt-H339)/in_rte))</f>
        <v/>
      </c>
      <c r="G340" s="6">
        <f>MIN(E340,in_batt_pw,H339)</f>
        <v/>
      </c>
      <c r="H340" s="6">
        <f>H339+F340*in_rte-G340</f>
        <v/>
      </c>
      <c r="I340" s="6">
        <f>IF(sel_og=1,0,E340-G340)</f>
        <v/>
      </c>
      <c r="J340" s="6">
        <f>IF(sel_og=1,0,D340-F340)</f>
        <v/>
      </c>
      <c r="K340" s="6">
        <f>IF(sel_og=1,E340-G340,0)</f>
        <v/>
      </c>
    </row>
    <row r="341">
      <c r="A341" s="6">
        <f>Profiles!E341+Profiles!F341</f>
        <v/>
      </c>
      <c r="B341" s="6">
        <f>Profiles!D341*sel_solar</f>
        <v/>
      </c>
      <c r="C341" s="6">
        <f>MIN(B341,A341)</f>
        <v/>
      </c>
      <c r="D341" s="6">
        <f>B341-C341</f>
        <v/>
      </c>
      <c r="E341" s="6">
        <f>A341-C341</f>
        <v/>
      </c>
      <c r="F341" s="6">
        <f>MIN(D341,in_batt_pw,IF(sel_batt=0,0,(sel_batt-H340)/in_rte))</f>
        <v/>
      </c>
      <c r="G341" s="6">
        <f>MIN(E341,in_batt_pw,H340)</f>
        <v/>
      </c>
      <c r="H341" s="6">
        <f>H340+F341*in_rte-G341</f>
        <v/>
      </c>
      <c r="I341" s="6">
        <f>IF(sel_og=1,0,E341-G341)</f>
        <v/>
      </c>
      <c r="J341" s="6">
        <f>IF(sel_og=1,0,D341-F341)</f>
        <v/>
      </c>
      <c r="K341" s="6">
        <f>IF(sel_og=1,E341-G341,0)</f>
        <v/>
      </c>
    </row>
    <row r="342">
      <c r="A342" s="6">
        <f>Profiles!E342+Profiles!F342</f>
        <v/>
      </c>
      <c r="B342" s="6">
        <f>Profiles!D342*sel_solar</f>
        <v/>
      </c>
      <c r="C342" s="6">
        <f>MIN(B342,A342)</f>
        <v/>
      </c>
      <c r="D342" s="6">
        <f>B342-C342</f>
        <v/>
      </c>
      <c r="E342" s="6">
        <f>A342-C342</f>
        <v/>
      </c>
      <c r="F342" s="6">
        <f>MIN(D342,in_batt_pw,IF(sel_batt=0,0,(sel_batt-H341)/in_rte))</f>
        <v/>
      </c>
      <c r="G342" s="6">
        <f>MIN(E342,in_batt_pw,H341)</f>
        <v/>
      </c>
      <c r="H342" s="6">
        <f>H341+F342*in_rte-G342</f>
        <v/>
      </c>
      <c r="I342" s="6">
        <f>IF(sel_og=1,0,E342-G342)</f>
        <v/>
      </c>
      <c r="J342" s="6">
        <f>IF(sel_og=1,0,D342-F342)</f>
        <v/>
      </c>
      <c r="K342" s="6">
        <f>IF(sel_og=1,E342-G342,0)</f>
        <v/>
      </c>
    </row>
    <row r="343">
      <c r="A343" s="6">
        <f>Profiles!E343+Profiles!F343</f>
        <v/>
      </c>
      <c r="B343" s="6">
        <f>Profiles!D343*sel_solar</f>
        <v/>
      </c>
      <c r="C343" s="6">
        <f>MIN(B343,A343)</f>
        <v/>
      </c>
      <c r="D343" s="6">
        <f>B343-C343</f>
        <v/>
      </c>
      <c r="E343" s="6">
        <f>A343-C343</f>
        <v/>
      </c>
      <c r="F343" s="6">
        <f>MIN(D343,in_batt_pw,IF(sel_batt=0,0,(sel_batt-H342)/in_rte))</f>
        <v/>
      </c>
      <c r="G343" s="6">
        <f>MIN(E343,in_batt_pw,H342)</f>
        <v/>
      </c>
      <c r="H343" s="6">
        <f>H342+F343*in_rte-G343</f>
        <v/>
      </c>
      <c r="I343" s="6">
        <f>IF(sel_og=1,0,E343-G343)</f>
        <v/>
      </c>
      <c r="J343" s="6">
        <f>IF(sel_og=1,0,D343-F343)</f>
        <v/>
      </c>
      <c r="K343" s="6">
        <f>IF(sel_og=1,E343-G343,0)</f>
        <v/>
      </c>
    </row>
    <row r="344">
      <c r="A344" s="6">
        <f>Profiles!E344+Profiles!F344</f>
        <v/>
      </c>
      <c r="B344" s="6">
        <f>Profiles!D344*sel_solar</f>
        <v/>
      </c>
      <c r="C344" s="6">
        <f>MIN(B344,A344)</f>
        <v/>
      </c>
      <c r="D344" s="6">
        <f>B344-C344</f>
        <v/>
      </c>
      <c r="E344" s="6">
        <f>A344-C344</f>
        <v/>
      </c>
      <c r="F344" s="6">
        <f>MIN(D344,in_batt_pw,IF(sel_batt=0,0,(sel_batt-H343)/in_rte))</f>
        <v/>
      </c>
      <c r="G344" s="6">
        <f>MIN(E344,in_batt_pw,H343)</f>
        <v/>
      </c>
      <c r="H344" s="6">
        <f>H343+F344*in_rte-G344</f>
        <v/>
      </c>
      <c r="I344" s="6">
        <f>IF(sel_og=1,0,E344-G344)</f>
        <v/>
      </c>
      <c r="J344" s="6">
        <f>IF(sel_og=1,0,D344-F344)</f>
        <v/>
      </c>
      <c r="K344" s="6">
        <f>IF(sel_og=1,E344-G344,0)</f>
        <v/>
      </c>
    </row>
    <row r="345">
      <c r="A345" s="6">
        <f>Profiles!E345+Profiles!F345</f>
        <v/>
      </c>
      <c r="B345" s="6">
        <f>Profiles!D345*sel_solar</f>
        <v/>
      </c>
      <c r="C345" s="6">
        <f>MIN(B345,A345)</f>
        <v/>
      </c>
      <c r="D345" s="6">
        <f>B345-C345</f>
        <v/>
      </c>
      <c r="E345" s="6">
        <f>A345-C345</f>
        <v/>
      </c>
      <c r="F345" s="6">
        <f>MIN(D345,in_batt_pw,IF(sel_batt=0,0,(sel_batt-H344)/in_rte))</f>
        <v/>
      </c>
      <c r="G345" s="6">
        <f>MIN(E345,in_batt_pw,H344)</f>
        <v/>
      </c>
      <c r="H345" s="6">
        <f>H344+F345*in_rte-G345</f>
        <v/>
      </c>
      <c r="I345" s="6">
        <f>IF(sel_og=1,0,E345-G345)</f>
        <v/>
      </c>
      <c r="J345" s="6">
        <f>IF(sel_og=1,0,D345-F345)</f>
        <v/>
      </c>
      <c r="K345" s="6">
        <f>IF(sel_og=1,E345-G345,0)</f>
        <v/>
      </c>
    </row>
    <row r="346">
      <c r="A346" s="6">
        <f>Profiles!E346+Profiles!F346</f>
        <v/>
      </c>
      <c r="B346" s="6">
        <f>Profiles!D346*sel_solar</f>
        <v/>
      </c>
      <c r="C346" s="6">
        <f>MIN(B346,A346)</f>
        <v/>
      </c>
      <c r="D346" s="6">
        <f>B346-C346</f>
        <v/>
      </c>
      <c r="E346" s="6">
        <f>A346-C346</f>
        <v/>
      </c>
      <c r="F346" s="6">
        <f>MIN(D346,in_batt_pw,IF(sel_batt=0,0,(sel_batt-H345)/in_rte))</f>
        <v/>
      </c>
      <c r="G346" s="6">
        <f>MIN(E346,in_batt_pw,H345)</f>
        <v/>
      </c>
      <c r="H346" s="6">
        <f>H345+F346*in_rte-G346</f>
        <v/>
      </c>
      <c r="I346" s="6">
        <f>IF(sel_og=1,0,E346-G346)</f>
        <v/>
      </c>
      <c r="J346" s="6">
        <f>IF(sel_og=1,0,D346-F346)</f>
        <v/>
      </c>
      <c r="K346" s="6">
        <f>IF(sel_og=1,E346-G346,0)</f>
        <v/>
      </c>
    </row>
    <row r="347">
      <c r="A347" s="6">
        <f>Profiles!E347+Profiles!F347</f>
        <v/>
      </c>
      <c r="B347" s="6">
        <f>Profiles!D347*sel_solar</f>
        <v/>
      </c>
      <c r="C347" s="6">
        <f>MIN(B347,A347)</f>
        <v/>
      </c>
      <c r="D347" s="6">
        <f>B347-C347</f>
        <v/>
      </c>
      <c r="E347" s="6">
        <f>A347-C347</f>
        <v/>
      </c>
      <c r="F347" s="6">
        <f>MIN(D347,in_batt_pw,IF(sel_batt=0,0,(sel_batt-H346)/in_rte))</f>
        <v/>
      </c>
      <c r="G347" s="6">
        <f>MIN(E347,in_batt_pw,H346)</f>
        <v/>
      </c>
      <c r="H347" s="6">
        <f>H346+F347*in_rte-G347</f>
        <v/>
      </c>
      <c r="I347" s="6">
        <f>IF(sel_og=1,0,E347-G347)</f>
        <v/>
      </c>
      <c r="J347" s="6">
        <f>IF(sel_og=1,0,D347-F347)</f>
        <v/>
      </c>
      <c r="K347" s="6">
        <f>IF(sel_og=1,E347-G347,0)</f>
        <v/>
      </c>
    </row>
    <row r="348">
      <c r="A348" s="6">
        <f>Profiles!E348+Profiles!F348</f>
        <v/>
      </c>
      <c r="B348" s="6">
        <f>Profiles!D348*sel_solar</f>
        <v/>
      </c>
      <c r="C348" s="6">
        <f>MIN(B348,A348)</f>
        <v/>
      </c>
      <c r="D348" s="6">
        <f>B348-C348</f>
        <v/>
      </c>
      <c r="E348" s="6">
        <f>A348-C348</f>
        <v/>
      </c>
      <c r="F348" s="6">
        <f>MIN(D348,in_batt_pw,IF(sel_batt=0,0,(sel_batt-H347)/in_rte))</f>
        <v/>
      </c>
      <c r="G348" s="6">
        <f>MIN(E348,in_batt_pw,H347)</f>
        <v/>
      </c>
      <c r="H348" s="6">
        <f>H347+F348*in_rte-G348</f>
        <v/>
      </c>
      <c r="I348" s="6">
        <f>IF(sel_og=1,0,E348-G348)</f>
        <v/>
      </c>
      <c r="J348" s="6">
        <f>IF(sel_og=1,0,D348-F348)</f>
        <v/>
      </c>
      <c r="K348" s="6">
        <f>IF(sel_og=1,E348-G348,0)</f>
        <v/>
      </c>
    </row>
    <row r="349">
      <c r="A349" s="6">
        <f>Profiles!E349+Profiles!F349</f>
        <v/>
      </c>
      <c r="B349" s="6">
        <f>Profiles!D349*sel_solar</f>
        <v/>
      </c>
      <c r="C349" s="6">
        <f>MIN(B349,A349)</f>
        <v/>
      </c>
      <c r="D349" s="6">
        <f>B349-C349</f>
        <v/>
      </c>
      <c r="E349" s="6">
        <f>A349-C349</f>
        <v/>
      </c>
      <c r="F349" s="6">
        <f>MIN(D349,in_batt_pw,IF(sel_batt=0,0,(sel_batt-H348)/in_rte))</f>
        <v/>
      </c>
      <c r="G349" s="6">
        <f>MIN(E349,in_batt_pw,H348)</f>
        <v/>
      </c>
      <c r="H349" s="6">
        <f>H348+F349*in_rte-G349</f>
        <v/>
      </c>
      <c r="I349" s="6">
        <f>IF(sel_og=1,0,E349-G349)</f>
        <v/>
      </c>
      <c r="J349" s="6">
        <f>IF(sel_og=1,0,D349-F349)</f>
        <v/>
      </c>
      <c r="K349" s="6">
        <f>IF(sel_og=1,E349-G349,0)</f>
        <v/>
      </c>
    </row>
    <row r="350">
      <c r="A350" s="6">
        <f>Profiles!E350+Profiles!F350</f>
        <v/>
      </c>
      <c r="B350" s="6">
        <f>Profiles!D350*sel_solar</f>
        <v/>
      </c>
      <c r="C350" s="6">
        <f>MIN(B350,A350)</f>
        <v/>
      </c>
      <c r="D350" s="6">
        <f>B350-C350</f>
        <v/>
      </c>
      <c r="E350" s="6">
        <f>A350-C350</f>
        <v/>
      </c>
      <c r="F350" s="6">
        <f>MIN(D350,in_batt_pw,IF(sel_batt=0,0,(sel_batt-H349)/in_rte))</f>
        <v/>
      </c>
      <c r="G350" s="6">
        <f>MIN(E350,in_batt_pw,H349)</f>
        <v/>
      </c>
      <c r="H350" s="6">
        <f>H349+F350*in_rte-G350</f>
        <v/>
      </c>
      <c r="I350" s="6">
        <f>IF(sel_og=1,0,E350-G350)</f>
        <v/>
      </c>
      <c r="J350" s="6">
        <f>IF(sel_og=1,0,D350-F350)</f>
        <v/>
      </c>
      <c r="K350" s="6">
        <f>IF(sel_og=1,E350-G350,0)</f>
        <v/>
      </c>
    </row>
    <row r="351">
      <c r="A351" s="6">
        <f>Profiles!E351+Profiles!F351</f>
        <v/>
      </c>
      <c r="B351" s="6">
        <f>Profiles!D351*sel_solar</f>
        <v/>
      </c>
      <c r="C351" s="6">
        <f>MIN(B351,A351)</f>
        <v/>
      </c>
      <c r="D351" s="6">
        <f>B351-C351</f>
        <v/>
      </c>
      <c r="E351" s="6">
        <f>A351-C351</f>
        <v/>
      </c>
      <c r="F351" s="6">
        <f>MIN(D351,in_batt_pw,IF(sel_batt=0,0,(sel_batt-H350)/in_rte))</f>
        <v/>
      </c>
      <c r="G351" s="6">
        <f>MIN(E351,in_batt_pw,H350)</f>
        <v/>
      </c>
      <c r="H351" s="6">
        <f>H350+F351*in_rte-G351</f>
        <v/>
      </c>
      <c r="I351" s="6">
        <f>IF(sel_og=1,0,E351-G351)</f>
        <v/>
      </c>
      <c r="J351" s="6">
        <f>IF(sel_og=1,0,D351-F351)</f>
        <v/>
      </c>
      <c r="K351" s="6">
        <f>IF(sel_og=1,E351-G351,0)</f>
        <v/>
      </c>
    </row>
    <row r="352">
      <c r="A352" s="6">
        <f>Profiles!E352+Profiles!F352</f>
        <v/>
      </c>
      <c r="B352" s="6">
        <f>Profiles!D352*sel_solar</f>
        <v/>
      </c>
      <c r="C352" s="6">
        <f>MIN(B352,A352)</f>
        <v/>
      </c>
      <c r="D352" s="6">
        <f>B352-C352</f>
        <v/>
      </c>
      <c r="E352" s="6">
        <f>A352-C352</f>
        <v/>
      </c>
      <c r="F352" s="6">
        <f>MIN(D352,in_batt_pw,IF(sel_batt=0,0,(sel_batt-H351)/in_rte))</f>
        <v/>
      </c>
      <c r="G352" s="6">
        <f>MIN(E352,in_batt_pw,H351)</f>
        <v/>
      </c>
      <c r="H352" s="6">
        <f>H351+F352*in_rte-G352</f>
        <v/>
      </c>
      <c r="I352" s="6">
        <f>IF(sel_og=1,0,E352-G352)</f>
        <v/>
      </c>
      <c r="J352" s="6">
        <f>IF(sel_og=1,0,D352-F352)</f>
        <v/>
      </c>
      <c r="K352" s="6">
        <f>IF(sel_og=1,E352-G352,0)</f>
        <v/>
      </c>
    </row>
    <row r="353">
      <c r="A353" s="6">
        <f>Profiles!E353+Profiles!F353</f>
        <v/>
      </c>
      <c r="B353" s="6">
        <f>Profiles!D353*sel_solar</f>
        <v/>
      </c>
      <c r="C353" s="6">
        <f>MIN(B353,A353)</f>
        <v/>
      </c>
      <c r="D353" s="6">
        <f>B353-C353</f>
        <v/>
      </c>
      <c r="E353" s="6">
        <f>A353-C353</f>
        <v/>
      </c>
      <c r="F353" s="6">
        <f>MIN(D353,in_batt_pw,IF(sel_batt=0,0,(sel_batt-H352)/in_rte))</f>
        <v/>
      </c>
      <c r="G353" s="6">
        <f>MIN(E353,in_batt_pw,H352)</f>
        <v/>
      </c>
      <c r="H353" s="6">
        <f>H352+F353*in_rte-G353</f>
        <v/>
      </c>
      <c r="I353" s="6">
        <f>IF(sel_og=1,0,E353-G353)</f>
        <v/>
      </c>
      <c r="J353" s="6">
        <f>IF(sel_og=1,0,D353-F353)</f>
        <v/>
      </c>
      <c r="K353" s="6">
        <f>IF(sel_og=1,E353-G353,0)</f>
        <v/>
      </c>
    </row>
    <row r="354">
      <c r="A354" s="6">
        <f>Profiles!E354+Profiles!F354</f>
        <v/>
      </c>
      <c r="B354" s="6">
        <f>Profiles!D354*sel_solar</f>
        <v/>
      </c>
      <c r="C354" s="6">
        <f>MIN(B354,A354)</f>
        <v/>
      </c>
      <c r="D354" s="6">
        <f>B354-C354</f>
        <v/>
      </c>
      <c r="E354" s="6">
        <f>A354-C354</f>
        <v/>
      </c>
      <c r="F354" s="6">
        <f>MIN(D354,in_batt_pw,IF(sel_batt=0,0,(sel_batt-H353)/in_rte))</f>
        <v/>
      </c>
      <c r="G354" s="6">
        <f>MIN(E354,in_batt_pw,H353)</f>
        <v/>
      </c>
      <c r="H354" s="6">
        <f>H353+F354*in_rte-G354</f>
        <v/>
      </c>
      <c r="I354" s="6">
        <f>IF(sel_og=1,0,E354-G354)</f>
        <v/>
      </c>
      <c r="J354" s="6">
        <f>IF(sel_og=1,0,D354-F354)</f>
        <v/>
      </c>
      <c r="K354" s="6">
        <f>IF(sel_og=1,E354-G354,0)</f>
        <v/>
      </c>
    </row>
    <row r="355">
      <c r="A355" s="6">
        <f>Profiles!E355+Profiles!F355</f>
        <v/>
      </c>
      <c r="B355" s="6">
        <f>Profiles!D355*sel_solar</f>
        <v/>
      </c>
      <c r="C355" s="6">
        <f>MIN(B355,A355)</f>
        <v/>
      </c>
      <c r="D355" s="6">
        <f>B355-C355</f>
        <v/>
      </c>
      <c r="E355" s="6">
        <f>A355-C355</f>
        <v/>
      </c>
      <c r="F355" s="6">
        <f>MIN(D355,in_batt_pw,IF(sel_batt=0,0,(sel_batt-H354)/in_rte))</f>
        <v/>
      </c>
      <c r="G355" s="6">
        <f>MIN(E355,in_batt_pw,H354)</f>
        <v/>
      </c>
      <c r="H355" s="6">
        <f>H354+F355*in_rte-G355</f>
        <v/>
      </c>
      <c r="I355" s="6">
        <f>IF(sel_og=1,0,E355-G355)</f>
        <v/>
      </c>
      <c r="J355" s="6">
        <f>IF(sel_og=1,0,D355-F355)</f>
        <v/>
      </c>
      <c r="K355" s="6">
        <f>IF(sel_og=1,E355-G355,0)</f>
        <v/>
      </c>
    </row>
    <row r="356">
      <c r="A356" s="6">
        <f>Profiles!E356+Profiles!F356</f>
        <v/>
      </c>
      <c r="B356" s="6">
        <f>Profiles!D356*sel_solar</f>
        <v/>
      </c>
      <c r="C356" s="6">
        <f>MIN(B356,A356)</f>
        <v/>
      </c>
      <c r="D356" s="6">
        <f>B356-C356</f>
        <v/>
      </c>
      <c r="E356" s="6">
        <f>A356-C356</f>
        <v/>
      </c>
      <c r="F356" s="6">
        <f>MIN(D356,in_batt_pw,IF(sel_batt=0,0,(sel_batt-H355)/in_rte))</f>
        <v/>
      </c>
      <c r="G356" s="6">
        <f>MIN(E356,in_batt_pw,H355)</f>
        <v/>
      </c>
      <c r="H356" s="6">
        <f>H355+F356*in_rte-G356</f>
        <v/>
      </c>
      <c r="I356" s="6">
        <f>IF(sel_og=1,0,E356-G356)</f>
        <v/>
      </c>
      <c r="J356" s="6">
        <f>IF(sel_og=1,0,D356-F356)</f>
        <v/>
      </c>
      <c r="K356" s="6">
        <f>IF(sel_og=1,E356-G356,0)</f>
        <v/>
      </c>
    </row>
    <row r="357">
      <c r="A357" s="6">
        <f>Profiles!E357+Profiles!F357</f>
        <v/>
      </c>
      <c r="B357" s="6">
        <f>Profiles!D357*sel_solar</f>
        <v/>
      </c>
      <c r="C357" s="6">
        <f>MIN(B357,A357)</f>
        <v/>
      </c>
      <c r="D357" s="6">
        <f>B357-C357</f>
        <v/>
      </c>
      <c r="E357" s="6">
        <f>A357-C357</f>
        <v/>
      </c>
      <c r="F357" s="6">
        <f>MIN(D357,in_batt_pw,IF(sel_batt=0,0,(sel_batt-H356)/in_rte))</f>
        <v/>
      </c>
      <c r="G357" s="6">
        <f>MIN(E357,in_batt_pw,H356)</f>
        <v/>
      </c>
      <c r="H357" s="6">
        <f>H356+F357*in_rte-G357</f>
        <v/>
      </c>
      <c r="I357" s="6">
        <f>IF(sel_og=1,0,E357-G357)</f>
        <v/>
      </c>
      <c r="J357" s="6">
        <f>IF(sel_og=1,0,D357-F357)</f>
        <v/>
      </c>
      <c r="K357" s="6">
        <f>IF(sel_og=1,E357-G357,0)</f>
        <v/>
      </c>
    </row>
    <row r="358">
      <c r="A358" s="6">
        <f>Profiles!E358+Profiles!F358</f>
        <v/>
      </c>
      <c r="B358" s="6">
        <f>Profiles!D358*sel_solar</f>
        <v/>
      </c>
      <c r="C358" s="6">
        <f>MIN(B358,A358)</f>
        <v/>
      </c>
      <c r="D358" s="6">
        <f>B358-C358</f>
        <v/>
      </c>
      <c r="E358" s="6">
        <f>A358-C358</f>
        <v/>
      </c>
      <c r="F358" s="6">
        <f>MIN(D358,in_batt_pw,IF(sel_batt=0,0,(sel_batt-H357)/in_rte))</f>
        <v/>
      </c>
      <c r="G358" s="6">
        <f>MIN(E358,in_batt_pw,H357)</f>
        <v/>
      </c>
      <c r="H358" s="6">
        <f>H357+F358*in_rte-G358</f>
        <v/>
      </c>
      <c r="I358" s="6">
        <f>IF(sel_og=1,0,E358-G358)</f>
        <v/>
      </c>
      <c r="J358" s="6">
        <f>IF(sel_og=1,0,D358-F358)</f>
        <v/>
      </c>
      <c r="K358" s="6">
        <f>IF(sel_og=1,E358-G358,0)</f>
        <v/>
      </c>
    </row>
    <row r="359">
      <c r="A359" s="6">
        <f>Profiles!E359+Profiles!F359</f>
        <v/>
      </c>
      <c r="B359" s="6">
        <f>Profiles!D359*sel_solar</f>
        <v/>
      </c>
      <c r="C359" s="6">
        <f>MIN(B359,A359)</f>
        <v/>
      </c>
      <c r="D359" s="6">
        <f>B359-C359</f>
        <v/>
      </c>
      <c r="E359" s="6">
        <f>A359-C359</f>
        <v/>
      </c>
      <c r="F359" s="6">
        <f>MIN(D359,in_batt_pw,IF(sel_batt=0,0,(sel_batt-H358)/in_rte))</f>
        <v/>
      </c>
      <c r="G359" s="6">
        <f>MIN(E359,in_batt_pw,H358)</f>
        <v/>
      </c>
      <c r="H359" s="6">
        <f>H358+F359*in_rte-G359</f>
        <v/>
      </c>
      <c r="I359" s="6">
        <f>IF(sel_og=1,0,E359-G359)</f>
        <v/>
      </c>
      <c r="J359" s="6">
        <f>IF(sel_og=1,0,D359-F359)</f>
        <v/>
      </c>
      <c r="K359" s="6">
        <f>IF(sel_og=1,E359-G359,0)</f>
        <v/>
      </c>
    </row>
    <row r="360">
      <c r="A360" s="6">
        <f>Profiles!E360+Profiles!F360</f>
        <v/>
      </c>
      <c r="B360" s="6">
        <f>Profiles!D360*sel_solar</f>
        <v/>
      </c>
      <c r="C360" s="6">
        <f>MIN(B360,A360)</f>
        <v/>
      </c>
      <c r="D360" s="6">
        <f>B360-C360</f>
        <v/>
      </c>
      <c r="E360" s="6">
        <f>A360-C360</f>
        <v/>
      </c>
      <c r="F360" s="6">
        <f>MIN(D360,in_batt_pw,IF(sel_batt=0,0,(sel_batt-H359)/in_rte))</f>
        <v/>
      </c>
      <c r="G360" s="6">
        <f>MIN(E360,in_batt_pw,H359)</f>
        <v/>
      </c>
      <c r="H360" s="6">
        <f>H359+F360*in_rte-G360</f>
        <v/>
      </c>
      <c r="I360" s="6">
        <f>IF(sel_og=1,0,E360-G360)</f>
        <v/>
      </c>
      <c r="J360" s="6">
        <f>IF(sel_og=1,0,D360-F360)</f>
        <v/>
      </c>
      <c r="K360" s="6">
        <f>IF(sel_og=1,E360-G360,0)</f>
        <v/>
      </c>
    </row>
    <row r="361">
      <c r="A361" s="6">
        <f>Profiles!E361+Profiles!F361</f>
        <v/>
      </c>
      <c r="B361" s="6">
        <f>Profiles!D361*sel_solar</f>
        <v/>
      </c>
      <c r="C361" s="6">
        <f>MIN(B361,A361)</f>
        <v/>
      </c>
      <c r="D361" s="6">
        <f>B361-C361</f>
        <v/>
      </c>
      <c r="E361" s="6">
        <f>A361-C361</f>
        <v/>
      </c>
      <c r="F361" s="6">
        <f>MIN(D361,in_batt_pw,IF(sel_batt=0,0,(sel_batt-H360)/in_rte))</f>
        <v/>
      </c>
      <c r="G361" s="6">
        <f>MIN(E361,in_batt_pw,H360)</f>
        <v/>
      </c>
      <c r="H361" s="6">
        <f>H360+F361*in_rte-G361</f>
        <v/>
      </c>
      <c r="I361" s="6">
        <f>IF(sel_og=1,0,E361-G361)</f>
        <v/>
      </c>
      <c r="J361" s="6">
        <f>IF(sel_og=1,0,D361-F361)</f>
        <v/>
      </c>
      <c r="K361" s="6">
        <f>IF(sel_og=1,E361-G361,0)</f>
        <v/>
      </c>
    </row>
    <row r="362">
      <c r="A362" s="6">
        <f>Profiles!E362+Profiles!F362</f>
        <v/>
      </c>
      <c r="B362" s="6">
        <f>Profiles!D362*sel_solar</f>
        <v/>
      </c>
      <c r="C362" s="6">
        <f>MIN(B362,A362)</f>
        <v/>
      </c>
      <c r="D362" s="6">
        <f>B362-C362</f>
        <v/>
      </c>
      <c r="E362" s="6">
        <f>A362-C362</f>
        <v/>
      </c>
      <c r="F362" s="6">
        <f>MIN(D362,in_batt_pw,IF(sel_batt=0,0,(sel_batt-H361)/in_rte))</f>
        <v/>
      </c>
      <c r="G362" s="6">
        <f>MIN(E362,in_batt_pw,H361)</f>
        <v/>
      </c>
      <c r="H362" s="6">
        <f>H361+F362*in_rte-G362</f>
        <v/>
      </c>
      <c r="I362" s="6">
        <f>IF(sel_og=1,0,E362-G362)</f>
        <v/>
      </c>
      <c r="J362" s="6">
        <f>IF(sel_og=1,0,D362-F362)</f>
        <v/>
      </c>
      <c r="K362" s="6">
        <f>IF(sel_og=1,E362-G362,0)</f>
        <v/>
      </c>
    </row>
    <row r="363">
      <c r="A363" s="6">
        <f>Profiles!E363+Profiles!F363</f>
        <v/>
      </c>
      <c r="B363" s="6">
        <f>Profiles!D363*sel_solar</f>
        <v/>
      </c>
      <c r="C363" s="6">
        <f>MIN(B363,A363)</f>
        <v/>
      </c>
      <c r="D363" s="6">
        <f>B363-C363</f>
        <v/>
      </c>
      <c r="E363" s="6">
        <f>A363-C363</f>
        <v/>
      </c>
      <c r="F363" s="6">
        <f>MIN(D363,in_batt_pw,IF(sel_batt=0,0,(sel_batt-H362)/in_rte))</f>
        <v/>
      </c>
      <c r="G363" s="6">
        <f>MIN(E363,in_batt_pw,H362)</f>
        <v/>
      </c>
      <c r="H363" s="6">
        <f>H362+F363*in_rte-G363</f>
        <v/>
      </c>
      <c r="I363" s="6">
        <f>IF(sel_og=1,0,E363-G363)</f>
        <v/>
      </c>
      <c r="J363" s="6">
        <f>IF(sel_og=1,0,D363-F363)</f>
        <v/>
      </c>
      <c r="K363" s="6">
        <f>IF(sel_og=1,E363-G363,0)</f>
        <v/>
      </c>
    </row>
    <row r="364">
      <c r="A364" s="6">
        <f>Profiles!E364+Profiles!F364</f>
        <v/>
      </c>
      <c r="B364" s="6">
        <f>Profiles!D364*sel_solar</f>
        <v/>
      </c>
      <c r="C364" s="6">
        <f>MIN(B364,A364)</f>
        <v/>
      </c>
      <c r="D364" s="6">
        <f>B364-C364</f>
        <v/>
      </c>
      <c r="E364" s="6">
        <f>A364-C364</f>
        <v/>
      </c>
      <c r="F364" s="6">
        <f>MIN(D364,in_batt_pw,IF(sel_batt=0,0,(sel_batt-H363)/in_rte))</f>
        <v/>
      </c>
      <c r="G364" s="6">
        <f>MIN(E364,in_batt_pw,H363)</f>
        <v/>
      </c>
      <c r="H364" s="6">
        <f>H363+F364*in_rte-G364</f>
        <v/>
      </c>
      <c r="I364" s="6">
        <f>IF(sel_og=1,0,E364-G364)</f>
        <v/>
      </c>
      <c r="J364" s="6">
        <f>IF(sel_og=1,0,D364-F364)</f>
        <v/>
      </c>
      <c r="K364" s="6">
        <f>IF(sel_og=1,E364-G364,0)</f>
        <v/>
      </c>
    </row>
    <row r="365">
      <c r="A365" s="6">
        <f>Profiles!E365+Profiles!F365</f>
        <v/>
      </c>
      <c r="B365" s="6">
        <f>Profiles!D365*sel_solar</f>
        <v/>
      </c>
      <c r="C365" s="6">
        <f>MIN(B365,A365)</f>
        <v/>
      </c>
      <c r="D365" s="6">
        <f>B365-C365</f>
        <v/>
      </c>
      <c r="E365" s="6">
        <f>A365-C365</f>
        <v/>
      </c>
      <c r="F365" s="6">
        <f>MIN(D365,in_batt_pw,IF(sel_batt=0,0,(sel_batt-H364)/in_rte))</f>
        <v/>
      </c>
      <c r="G365" s="6">
        <f>MIN(E365,in_batt_pw,H364)</f>
        <v/>
      </c>
      <c r="H365" s="6">
        <f>H364+F365*in_rte-G365</f>
        <v/>
      </c>
      <c r="I365" s="6">
        <f>IF(sel_og=1,0,E365-G365)</f>
        <v/>
      </c>
      <c r="J365" s="6">
        <f>IF(sel_og=1,0,D365-F365)</f>
        <v/>
      </c>
      <c r="K365" s="6">
        <f>IF(sel_og=1,E365-G365,0)</f>
        <v/>
      </c>
    </row>
    <row r="366">
      <c r="A366" s="6">
        <f>Profiles!E366+Profiles!F366</f>
        <v/>
      </c>
      <c r="B366" s="6">
        <f>Profiles!D366*sel_solar</f>
        <v/>
      </c>
      <c r="C366" s="6">
        <f>MIN(B366,A366)</f>
        <v/>
      </c>
      <c r="D366" s="6">
        <f>B366-C366</f>
        <v/>
      </c>
      <c r="E366" s="6">
        <f>A366-C366</f>
        <v/>
      </c>
      <c r="F366" s="6">
        <f>MIN(D366,in_batt_pw,IF(sel_batt=0,0,(sel_batt-H365)/in_rte))</f>
        <v/>
      </c>
      <c r="G366" s="6">
        <f>MIN(E366,in_batt_pw,H365)</f>
        <v/>
      </c>
      <c r="H366" s="6">
        <f>H365+F366*in_rte-G366</f>
        <v/>
      </c>
      <c r="I366" s="6">
        <f>IF(sel_og=1,0,E366-G366)</f>
        <v/>
      </c>
      <c r="J366" s="6">
        <f>IF(sel_og=1,0,D366-F366)</f>
        <v/>
      </c>
      <c r="K366" s="6">
        <f>IF(sel_og=1,E366-G366,0)</f>
        <v/>
      </c>
    </row>
    <row r="367">
      <c r="A367" s="6">
        <f>Profiles!E367+Profiles!F367</f>
        <v/>
      </c>
      <c r="B367" s="6">
        <f>Profiles!D367*sel_solar</f>
        <v/>
      </c>
      <c r="C367" s="6">
        <f>MIN(B367,A367)</f>
        <v/>
      </c>
      <c r="D367" s="6">
        <f>B367-C367</f>
        <v/>
      </c>
      <c r="E367" s="6">
        <f>A367-C367</f>
        <v/>
      </c>
      <c r="F367" s="6">
        <f>MIN(D367,in_batt_pw,IF(sel_batt=0,0,(sel_batt-H366)/in_rte))</f>
        <v/>
      </c>
      <c r="G367" s="6">
        <f>MIN(E367,in_batt_pw,H366)</f>
        <v/>
      </c>
      <c r="H367" s="6">
        <f>H366+F367*in_rte-G367</f>
        <v/>
      </c>
      <c r="I367" s="6">
        <f>IF(sel_og=1,0,E367-G367)</f>
        <v/>
      </c>
      <c r="J367" s="6">
        <f>IF(sel_og=1,0,D367-F367)</f>
        <v/>
      </c>
      <c r="K367" s="6">
        <f>IF(sel_og=1,E367-G367,0)</f>
        <v/>
      </c>
    </row>
    <row r="368">
      <c r="A368" s="6">
        <f>Profiles!E368+Profiles!F368</f>
        <v/>
      </c>
      <c r="B368" s="6">
        <f>Profiles!D368*sel_solar</f>
        <v/>
      </c>
      <c r="C368" s="6">
        <f>MIN(B368,A368)</f>
        <v/>
      </c>
      <c r="D368" s="6">
        <f>B368-C368</f>
        <v/>
      </c>
      <c r="E368" s="6">
        <f>A368-C368</f>
        <v/>
      </c>
      <c r="F368" s="6">
        <f>MIN(D368,in_batt_pw,IF(sel_batt=0,0,(sel_batt-H367)/in_rte))</f>
        <v/>
      </c>
      <c r="G368" s="6">
        <f>MIN(E368,in_batt_pw,H367)</f>
        <v/>
      </c>
      <c r="H368" s="6">
        <f>H367+F368*in_rte-G368</f>
        <v/>
      </c>
      <c r="I368" s="6">
        <f>IF(sel_og=1,0,E368-G368)</f>
        <v/>
      </c>
      <c r="J368" s="6">
        <f>IF(sel_og=1,0,D368-F368)</f>
        <v/>
      </c>
      <c r="K368" s="6">
        <f>IF(sel_og=1,E368-G368,0)</f>
        <v/>
      </c>
    </row>
    <row r="369">
      <c r="A369" s="6">
        <f>Profiles!E369+Profiles!F369</f>
        <v/>
      </c>
      <c r="B369" s="6">
        <f>Profiles!D369*sel_solar</f>
        <v/>
      </c>
      <c r="C369" s="6">
        <f>MIN(B369,A369)</f>
        <v/>
      </c>
      <c r="D369" s="6">
        <f>B369-C369</f>
        <v/>
      </c>
      <c r="E369" s="6">
        <f>A369-C369</f>
        <v/>
      </c>
      <c r="F369" s="6">
        <f>MIN(D369,in_batt_pw,IF(sel_batt=0,0,(sel_batt-H368)/in_rte))</f>
        <v/>
      </c>
      <c r="G369" s="6">
        <f>MIN(E369,in_batt_pw,H368)</f>
        <v/>
      </c>
      <c r="H369" s="6">
        <f>H368+F369*in_rte-G369</f>
        <v/>
      </c>
      <c r="I369" s="6">
        <f>IF(sel_og=1,0,E369-G369)</f>
        <v/>
      </c>
      <c r="J369" s="6">
        <f>IF(sel_og=1,0,D369-F369)</f>
        <v/>
      </c>
      <c r="K369" s="6">
        <f>IF(sel_og=1,E369-G369,0)</f>
        <v/>
      </c>
    </row>
    <row r="370">
      <c r="A370" s="6">
        <f>Profiles!E370+Profiles!F370</f>
        <v/>
      </c>
      <c r="B370" s="6">
        <f>Profiles!D370*sel_solar</f>
        <v/>
      </c>
      <c r="C370" s="6">
        <f>MIN(B370,A370)</f>
        <v/>
      </c>
      <c r="D370" s="6">
        <f>B370-C370</f>
        <v/>
      </c>
      <c r="E370" s="6">
        <f>A370-C370</f>
        <v/>
      </c>
      <c r="F370" s="6">
        <f>MIN(D370,in_batt_pw,IF(sel_batt=0,0,(sel_batt-H369)/in_rte))</f>
        <v/>
      </c>
      <c r="G370" s="6">
        <f>MIN(E370,in_batt_pw,H369)</f>
        <v/>
      </c>
      <c r="H370" s="6">
        <f>H369+F370*in_rte-G370</f>
        <v/>
      </c>
      <c r="I370" s="6">
        <f>IF(sel_og=1,0,E370-G370)</f>
        <v/>
      </c>
      <c r="J370" s="6">
        <f>IF(sel_og=1,0,D370-F370)</f>
        <v/>
      </c>
      <c r="K370" s="6">
        <f>IF(sel_og=1,E370-G370,0)</f>
        <v/>
      </c>
    </row>
    <row r="371">
      <c r="A371" s="6">
        <f>Profiles!E371+Profiles!F371</f>
        <v/>
      </c>
      <c r="B371" s="6">
        <f>Profiles!D371*sel_solar</f>
        <v/>
      </c>
      <c r="C371" s="6">
        <f>MIN(B371,A371)</f>
        <v/>
      </c>
      <c r="D371" s="6">
        <f>B371-C371</f>
        <v/>
      </c>
      <c r="E371" s="6">
        <f>A371-C371</f>
        <v/>
      </c>
      <c r="F371" s="6">
        <f>MIN(D371,in_batt_pw,IF(sel_batt=0,0,(sel_batt-H370)/in_rte))</f>
        <v/>
      </c>
      <c r="G371" s="6">
        <f>MIN(E371,in_batt_pw,H370)</f>
        <v/>
      </c>
      <c r="H371" s="6">
        <f>H370+F371*in_rte-G371</f>
        <v/>
      </c>
      <c r="I371" s="6">
        <f>IF(sel_og=1,0,E371-G371)</f>
        <v/>
      </c>
      <c r="J371" s="6">
        <f>IF(sel_og=1,0,D371-F371)</f>
        <v/>
      </c>
      <c r="K371" s="6">
        <f>IF(sel_og=1,E371-G371,0)</f>
        <v/>
      </c>
    </row>
    <row r="372">
      <c r="A372" s="6">
        <f>Profiles!E372+Profiles!F372</f>
        <v/>
      </c>
      <c r="B372" s="6">
        <f>Profiles!D372*sel_solar</f>
        <v/>
      </c>
      <c r="C372" s="6">
        <f>MIN(B372,A372)</f>
        <v/>
      </c>
      <c r="D372" s="6">
        <f>B372-C372</f>
        <v/>
      </c>
      <c r="E372" s="6">
        <f>A372-C372</f>
        <v/>
      </c>
      <c r="F372" s="6">
        <f>MIN(D372,in_batt_pw,IF(sel_batt=0,0,(sel_batt-H371)/in_rte))</f>
        <v/>
      </c>
      <c r="G372" s="6">
        <f>MIN(E372,in_batt_pw,H371)</f>
        <v/>
      </c>
      <c r="H372" s="6">
        <f>H371+F372*in_rte-G372</f>
        <v/>
      </c>
      <c r="I372" s="6">
        <f>IF(sel_og=1,0,E372-G372)</f>
        <v/>
      </c>
      <c r="J372" s="6">
        <f>IF(sel_og=1,0,D372-F372)</f>
        <v/>
      </c>
      <c r="K372" s="6">
        <f>IF(sel_og=1,E372-G372,0)</f>
        <v/>
      </c>
    </row>
    <row r="373">
      <c r="A373" s="6">
        <f>Profiles!E373+Profiles!F373</f>
        <v/>
      </c>
      <c r="B373" s="6">
        <f>Profiles!D373*sel_solar</f>
        <v/>
      </c>
      <c r="C373" s="6">
        <f>MIN(B373,A373)</f>
        <v/>
      </c>
      <c r="D373" s="6">
        <f>B373-C373</f>
        <v/>
      </c>
      <c r="E373" s="6">
        <f>A373-C373</f>
        <v/>
      </c>
      <c r="F373" s="6">
        <f>MIN(D373,in_batt_pw,IF(sel_batt=0,0,(sel_batt-H372)/in_rte))</f>
        <v/>
      </c>
      <c r="G373" s="6">
        <f>MIN(E373,in_batt_pw,H372)</f>
        <v/>
      </c>
      <c r="H373" s="6">
        <f>H372+F373*in_rte-G373</f>
        <v/>
      </c>
      <c r="I373" s="6">
        <f>IF(sel_og=1,0,E373-G373)</f>
        <v/>
      </c>
      <c r="J373" s="6">
        <f>IF(sel_og=1,0,D373-F373)</f>
        <v/>
      </c>
      <c r="K373" s="6">
        <f>IF(sel_og=1,E373-G373,0)</f>
        <v/>
      </c>
    </row>
    <row r="374">
      <c r="A374" s="6">
        <f>Profiles!E374+Profiles!F374</f>
        <v/>
      </c>
      <c r="B374" s="6">
        <f>Profiles!D374*sel_solar</f>
        <v/>
      </c>
      <c r="C374" s="6">
        <f>MIN(B374,A374)</f>
        <v/>
      </c>
      <c r="D374" s="6">
        <f>B374-C374</f>
        <v/>
      </c>
      <c r="E374" s="6">
        <f>A374-C374</f>
        <v/>
      </c>
      <c r="F374" s="6">
        <f>MIN(D374,in_batt_pw,IF(sel_batt=0,0,(sel_batt-H373)/in_rte))</f>
        <v/>
      </c>
      <c r="G374" s="6">
        <f>MIN(E374,in_batt_pw,H373)</f>
        <v/>
      </c>
      <c r="H374" s="6">
        <f>H373+F374*in_rte-G374</f>
        <v/>
      </c>
      <c r="I374" s="6">
        <f>IF(sel_og=1,0,E374-G374)</f>
        <v/>
      </c>
      <c r="J374" s="6">
        <f>IF(sel_og=1,0,D374-F374)</f>
        <v/>
      </c>
      <c r="K374" s="6">
        <f>IF(sel_og=1,E374-G374,0)</f>
        <v/>
      </c>
    </row>
    <row r="375">
      <c r="A375" s="6">
        <f>Profiles!E375+Profiles!F375</f>
        <v/>
      </c>
      <c r="B375" s="6">
        <f>Profiles!D375*sel_solar</f>
        <v/>
      </c>
      <c r="C375" s="6">
        <f>MIN(B375,A375)</f>
        <v/>
      </c>
      <c r="D375" s="6">
        <f>B375-C375</f>
        <v/>
      </c>
      <c r="E375" s="6">
        <f>A375-C375</f>
        <v/>
      </c>
      <c r="F375" s="6">
        <f>MIN(D375,in_batt_pw,IF(sel_batt=0,0,(sel_batt-H374)/in_rte))</f>
        <v/>
      </c>
      <c r="G375" s="6">
        <f>MIN(E375,in_batt_pw,H374)</f>
        <v/>
      </c>
      <c r="H375" s="6">
        <f>H374+F375*in_rte-G375</f>
        <v/>
      </c>
      <c r="I375" s="6">
        <f>IF(sel_og=1,0,E375-G375)</f>
        <v/>
      </c>
      <c r="J375" s="6">
        <f>IF(sel_og=1,0,D375-F375)</f>
        <v/>
      </c>
      <c r="K375" s="6">
        <f>IF(sel_og=1,E375-G375,0)</f>
        <v/>
      </c>
    </row>
    <row r="376">
      <c r="A376" s="6">
        <f>Profiles!E376+Profiles!F376</f>
        <v/>
      </c>
      <c r="B376" s="6">
        <f>Profiles!D376*sel_solar</f>
        <v/>
      </c>
      <c r="C376" s="6">
        <f>MIN(B376,A376)</f>
        <v/>
      </c>
      <c r="D376" s="6">
        <f>B376-C376</f>
        <v/>
      </c>
      <c r="E376" s="6">
        <f>A376-C376</f>
        <v/>
      </c>
      <c r="F376" s="6">
        <f>MIN(D376,in_batt_pw,IF(sel_batt=0,0,(sel_batt-H375)/in_rte))</f>
        <v/>
      </c>
      <c r="G376" s="6">
        <f>MIN(E376,in_batt_pw,H375)</f>
        <v/>
      </c>
      <c r="H376" s="6">
        <f>H375+F376*in_rte-G376</f>
        <v/>
      </c>
      <c r="I376" s="6">
        <f>IF(sel_og=1,0,E376-G376)</f>
        <v/>
      </c>
      <c r="J376" s="6">
        <f>IF(sel_og=1,0,D376-F376)</f>
        <v/>
      </c>
      <c r="K376" s="6">
        <f>IF(sel_og=1,E376-G376,0)</f>
        <v/>
      </c>
    </row>
    <row r="377">
      <c r="A377" s="6">
        <f>Profiles!E377+Profiles!F377</f>
        <v/>
      </c>
      <c r="B377" s="6">
        <f>Profiles!D377*sel_solar</f>
        <v/>
      </c>
      <c r="C377" s="6">
        <f>MIN(B377,A377)</f>
        <v/>
      </c>
      <c r="D377" s="6">
        <f>B377-C377</f>
        <v/>
      </c>
      <c r="E377" s="6">
        <f>A377-C377</f>
        <v/>
      </c>
      <c r="F377" s="6">
        <f>MIN(D377,in_batt_pw,IF(sel_batt=0,0,(sel_batt-H376)/in_rte))</f>
        <v/>
      </c>
      <c r="G377" s="6">
        <f>MIN(E377,in_batt_pw,H376)</f>
        <v/>
      </c>
      <c r="H377" s="6">
        <f>H376+F377*in_rte-G377</f>
        <v/>
      </c>
      <c r="I377" s="6">
        <f>IF(sel_og=1,0,E377-G377)</f>
        <v/>
      </c>
      <c r="J377" s="6">
        <f>IF(sel_og=1,0,D377-F377)</f>
        <v/>
      </c>
      <c r="K377" s="6">
        <f>IF(sel_og=1,E377-G377,0)</f>
        <v/>
      </c>
    </row>
    <row r="378">
      <c r="A378" s="6">
        <f>Profiles!E378+Profiles!F378</f>
        <v/>
      </c>
      <c r="B378" s="6">
        <f>Profiles!D378*sel_solar</f>
        <v/>
      </c>
      <c r="C378" s="6">
        <f>MIN(B378,A378)</f>
        <v/>
      </c>
      <c r="D378" s="6">
        <f>B378-C378</f>
        <v/>
      </c>
      <c r="E378" s="6">
        <f>A378-C378</f>
        <v/>
      </c>
      <c r="F378" s="6">
        <f>MIN(D378,in_batt_pw,IF(sel_batt=0,0,(sel_batt-H377)/in_rte))</f>
        <v/>
      </c>
      <c r="G378" s="6">
        <f>MIN(E378,in_batt_pw,H377)</f>
        <v/>
      </c>
      <c r="H378" s="6">
        <f>H377+F378*in_rte-G378</f>
        <v/>
      </c>
      <c r="I378" s="6">
        <f>IF(sel_og=1,0,E378-G378)</f>
        <v/>
      </c>
      <c r="J378" s="6">
        <f>IF(sel_og=1,0,D378-F378)</f>
        <v/>
      </c>
      <c r="K378" s="6">
        <f>IF(sel_og=1,E378-G378,0)</f>
        <v/>
      </c>
    </row>
    <row r="379">
      <c r="A379" s="6">
        <f>Profiles!E379+Profiles!F379</f>
        <v/>
      </c>
      <c r="B379" s="6">
        <f>Profiles!D379*sel_solar</f>
        <v/>
      </c>
      <c r="C379" s="6">
        <f>MIN(B379,A379)</f>
        <v/>
      </c>
      <c r="D379" s="6">
        <f>B379-C379</f>
        <v/>
      </c>
      <c r="E379" s="6">
        <f>A379-C379</f>
        <v/>
      </c>
      <c r="F379" s="6">
        <f>MIN(D379,in_batt_pw,IF(sel_batt=0,0,(sel_batt-H378)/in_rte))</f>
        <v/>
      </c>
      <c r="G379" s="6">
        <f>MIN(E379,in_batt_pw,H378)</f>
        <v/>
      </c>
      <c r="H379" s="6">
        <f>H378+F379*in_rte-G379</f>
        <v/>
      </c>
      <c r="I379" s="6">
        <f>IF(sel_og=1,0,E379-G379)</f>
        <v/>
      </c>
      <c r="J379" s="6">
        <f>IF(sel_og=1,0,D379-F379)</f>
        <v/>
      </c>
      <c r="K379" s="6">
        <f>IF(sel_og=1,E379-G379,0)</f>
        <v/>
      </c>
    </row>
    <row r="380">
      <c r="A380" s="6">
        <f>Profiles!E380+Profiles!F380</f>
        <v/>
      </c>
      <c r="B380" s="6">
        <f>Profiles!D380*sel_solar</f>
        <v/>
      </c>
      <c r="C380" s="6">
        <f>MIN(B380,A380)</f>
        <v/>
      </c>
      <c r="D380" s="6">
        <f>B380-C380</f>
        <v/>
      </c>
      <c r="E380" s="6">
        <f>A380-C380</f>
        <v/>
      </c>
      <c r="F380" s="6">
        <f>MIN(D380,in_batt_pw,IF(sel_batt=0,0,(sel_batt-H379)/in_rte))</f>
        <v/>
      </c>
      <c r="G380" s="6">
        <f>MIN(E380,in_batt_pw,H379)</f>
        <v/>
      </c>
      <c r="H380" s="6">
        <f>H379+F380*in_rte-G380</f>
        <v/>
      </c>
      <c r="I380" s="6">
        <f>IF(sel_og=1,0,E380-G380)</f>
        <v/>
      </c>
      <c r="J380" s="6">
        <f>IF(sel_og=1,0,D380-F380)</f>
        <v/>
      </c>
      <c r="K380" s="6">
        <f>IF(sel_og=1,E380-G380,0)</f>
        <v/>
      </c>
    </row>
    <row r="381">
      <c r="A381" s="6">
        <f>Profiles!E381+Profiles!F381</f>
        <v/>
      </c>
      <c r="B381" s="6">
        <f>Profiles!D381*sel_solar</f>
        <v/>
      </c>
      <c r="C381" s="6">
        <f>MIN(B381,A381)</f>
        <v/>
      </c>
      <c r="D381" s="6">
        <f>B381-C381</f>
        <v/>
      </c>
      <c r="E381" s="6">
        <f>A381-C381</f>
        <v/>
      </c>
      <c r="F381" s="6">
        <f>MIN(D381,in_batt_pw,IF(sel_batt=0,0,(sel_batt-H380)/in_rte))</f>
        <v/>
      </c>
      <c r="G381" s="6">
        <f>MIN(E381,in_batt_pw,H380)</f>
        <v/>
      </c>
      <c r="H381" s="6">
        <f>H380+F381*in_rte-G381</f>
        <v/>
      </c>
      <c r="I381" s="6">
        <f>IF(sel_og=1,0,E381-G381)</f>
        <v/>
      </c>
      <c r="J381" s="6">
        <f>IF(sel_og=1,0,D381-F381)</f>
        <v/>
      </c>
      <c r="K381" s="6">
        <f>IF(sel_og=1,E381-G381,0)</f>
        <v/>
      </c>
    </row>
    <row r="382">
      <c r="A382" s="6">
        <f>Profiles!E382+Profiles!F382</f>
        <v/>
      </c>
      <c r="B382" s="6">
        <f>Profiles!D382*sel_solar</f>
        <v/>
      </c>
      <c r="C382" s="6">
        <f>MIN(B382,A382)</f>
        <v/>
      </c>
      <c r="D382" s="6">
        <f>B382-C382</f>
        <v/>
      </c>
      <c r="E382" s="6">
        <f>A382-C382</f>
        <v/>
      </c>
      <c r="F382" s="6">
        <f>MIN(D382,in_batt_pw,IF(sel_batt=0,0,(sel_batt-H381)/in_rte))</f>
        <v/>
      </c>
      <c r="G382" s="6">
        <f>MIN(E382,in_batt_pw,H381)</f>
        <v/>
      </c>
      <c r="H382" s="6">
        <f>H381+F382*in_rte-G382</f>
        <v/>
      </c>
      <c r="I382" s="6">
        <f>IF(sel_og=1,0,E382-G382)</f>
        <v/>
      </c>
      <c r="J382" s="6">
        <f>IF(sel_og=1,0,D382-F382)</f>
        <v/>
      </c>
      <c r="K382" s="6">
        <f>IF(sel_og=1,E382-G382,0)</f>
        <v/>
      </c>
    </row>
    <row r="383">
      <c r="A383" s="6">
        <f>Profiles!E383+Profiles!F383</f>
        <v/>
      </c>
      <c r="B383" s="6">
        <f>Profiles!D383*sel_solar</f>
        <v/>
      </c>
      <c r="C383" s="6">
        <f>MIN(B383,A383)</f>
        <v/>
      </c>
      <c r="D383" s="6">
        <f>B383-C383</f>
        <v/>
      </c>
      <c r="E383" s="6">
        <f>A383-C383</f>
        <v/>
      </c>
      <c r="F383" s="6">
        <f>MIN(D383,in_batt_pw,IF(sel_batt=0,0,(sel_batt-H382)/in_rte))</f>
        <v/>
      </c>
      <c r="G383" s="6">
        <f>MIN(E383,in_batt_pw,H382)</f>
        <v/>
      </c>
      <c r="H383" s="6">
        <f>H382+F383*in_rte-G383</f>
        <v/>
      </c>
      <c r="I383" s="6">
        <f>IF(sel_og=1,0,E383-G383)</f>
        <v/>
      </c>
      <c r="J383" s="6">
        <f>IF(sel_og=1,0,D383-F383)</f>
        <v/>
      </c>
      <c r="K383" s="6">
        <f>IF(sel_og=1,E383-G383,0)</f>
        <v/>
      </c>
    </row>
    <row r="384">
      <c r="A384" s="6">
        <f>Profiles!E384+Profiles!F384</f>
        <v/>
      </c>
      <c r="B384" s="6">
        <f>Profiles!D384*sel_solar</f>
        <v/>
      </c>
      <c r="C384" s="6">
        <f>MIN(B384,A384)</f>
        <v/>
      </c>
      <c r="D384" s="6">
        <f>B384-C384</f>
        <v/>
      </c>
      <c r="E384" s="6">
        <f>A384-C384</f>
        <v/>
      </c>
      <c r="F384" s="6">
        <f>MIN(D384,in_batt_pw,IF(sel_batt=0,0,(sel_batt-H383)/in_rte))</f>
        <v/>
      </c>
      <c r="G384" s="6">
        <f>MIN(E384,in_batt_pw,H383)</f>
        <v/>
      </c>
      <c r="H384" s="6">
        <f>H383+F384*in_rte-G384</f>
        <v/>
      </c>
      <c r="I384" s="6">
        <f>IF(sel_og=1,0,E384-G384)</f>
        <v/>
      </c>
      <c r="J384" s="6">
        <f>IF(sel_og=1,0,D384-F384)</f>
        <v/>
      </c>
      <c r="K384" s="6">
        <f>IF(sel_og=1,E384-G384,0)</f>
        <v/>
      </c>
    </row>
    <row r="385">
      <c r="A385" s="6">
        <f>Profiles!E385+Profiles!F385</f>
        <v/>
      </c>
      <c r="B385" s="6">
        <f>Profiles!D385*sel_solar</f>
        <v/>
      </c>
      <c r="C385" s="6">
        <f>MIN(B385,A385)</f>
        <v/>
      </c>
      <c r="D385" s="6">
        <f>B385-C385</f>
        <v/>
      </c>
      <c r="E385" s="6">
        <f>A385-C385</f>
        <v/>
      </c>
      <c r="F385" s="6">
        <f>MIN(D385,in_batt_pw,IF(sel_batt=0,0,(sel_batt-H384)/in_rte))</f>
        <v/>
      </c>
      <c r="G385" s="6">
        <f>MIN(E385,in_batt_pw,H384)</f>
        <v/>
      </c>
      <c r="H385" s="6">
        <f>H384+F385*in_rte-G385</f>
        <v/>
      </c>
      <c r="I385" s="6">
        <f>IF(sel_og=1,0,E385-G385)</f>
        <v/>
      </c>
      <c r="J385" s="6">
        <f>IF(sel_og=1,0,D385-F385)</f>
        <v/>
      </c>
      <c r="K385" s="6">
        <f>IF(sel_og=1,E385-G385,0)</f>
        <v/>
      </c>
    </row>
    <row r="386">
      <c r="A386" s="6">
        <f>Profiles!E386+Profiles!F386</f>
        <v/>
      </c>
      <c r="B386" s="6">
        <f>Profiles!D386*sel_solar</f>
        <v/>
      </c>
      <c r="C386" s="6">
        <f>MIN(B386,A386)</f>
        <v/>
      </c>
      <c r="D386" s="6">
        <f>B386-C386</f>
        <v/>
      </c>
      <c r="E386" s="6">
        <f>A386-C386</f>
        <v/>
      </c>
      <c r="F386" s="6">
        <f>MIN(D386,in_batt_pw,IF(sel_batt=0,0,(sel_batt-H385)/in_rte))</f>
        <v/>
      </c>
      <c r="G386" s="6">
        <f>MIN(E386,in_batt_pw,H385)</f>
        <v/>
      </c>
      <c r="H386" s="6">
        <f>H385+F386*in_rte-G386</f>
        <v/>
      </c>
      <c r="I386" s="6">
        <f>IF(sel_og=1,0,E386-G386)</f>
        <v/>
      </c>
      <c r="J386" s="6">
        <f>IF(sel_og=1,0,D386-F386)</f>
        <v/>
      </c>
      <c r="K386" s="6">
        <f>IF(sel_og=1,E386-G386,0)</f>
        <v/>
      </c>
    </row>
    <row r="387">
      <c r="A387" s="6">
        <f>Profiles!E387+Profiles!F387</f>
        <v/>
      </c>
      <c r="B387" s="6">
        <f>Profiles!D387*sel_solar</f>
        <v/>
      </c>
      <c r="C387" s="6">
        <f>MIN(B387,A387)</f>
        <v/>
      </c>
      <c r="D387" s="6">
        <f>B387-C387</f>
        <v/>
      </c>
      <c r="E387" s="6">
        <f>A387-C387</f>
        <v/>
      </c>
      <c r="F387" s="6">
        <f>MIN(D387,in_batt_pw,IF(sel_batt=0,0,(sel_batt-H386)/in_rte))</f>
        <v/>
      </c>
      <c r="G387" s="6">
        <f>MIN(E387,in_batt_pw,H386)</f>
        <v/>
      </c>
      <c r="H387" s="6">
        <f>H386+F387*in_rte-G387</f>
        <v/>
      </c>
      <c r="I387" s="6">
        <f>IF(sel_og=1,0,E387-G387)</f>
        <v/>
      </c>
      <c r="J387" s="6">
        <f>IF(sel_og=1,0,D387-F387)</f>
        <v/>
      </c>
      <c r="K387" s="6">
        <f>IF(sel_og=1,E387-G387,0)</f>
        <v/>
      </c>
    </row>
    <row r="388">
      <c r="A388" s="6">
        <f>Profiles!E388+Profiles!F388</f>
        <v/>
      </c>
      <c r="B388" s="6">
        <f>Profiles!D388*sel_solar</f>
        <v/>
      </c>
      <c r="C388" s="6">
        <f>MIN(B388,A388)</f>
        <v/>
      </c>
      <c r="D388" s="6">
        <f>B388-C388</f>
        <v/>
      </c>
      <c r="E388" s="6">
        <f>A388-C388</f>
        <v/>
      </c>
      <c r="F388" s="6">
        <f>MIN(D388,in_batt_pw,IF(sel_batt=0,0,(sel_batt-H387)/in_rte))</f>
        <v/>
      </c>
      <c r="G388" s="6">
        <f>MIN(E388,in_batt_pw,H387)</f>
        <v/>
      </c>
      <c r="H388" s="6">
        <f>H387+F388*in_rte-G388</f>
        <v/>
      </c>
      <c r="I388" s="6">
        <f>IF(sel_og=1,0,E388-G388)</f>
        <v/>
      </c>
      <c r="J388" s="6">
        <f>IF(sel_og=1,0,D388-F388)</f>
        <v/>
      </c>
      <c r="K388" s="6">
        <f>IF(sel_og=1,E388-G388,0)</f>
        <v/>
      </c>
    </row>
    <row r="389">
      <c r="A389" s="6">
        <f>Profiles!E389+Profiles!F389</f>
        <v/>
      </c>
      <c r="B389" s="6">
        <f>Profiles!D389*sel_solar</f>
        <v/>
      </c>
      <c r="C389" s="6">
        <f>MIN(B389,A389)</f>
        <v/>
      </c>
      <c r="D389" s="6">
        <f>B389-C389</f>
        <v/>
      </c>
      <c r="E389" s="6">
        <f>A389-C389</f>
        <v/>
      </c>
      <c r="F389" s="6">
        <f>MIN(D389,in_batt_pw,IF(sel_batt=0,0,(sel_batt-H388)/in_rte))</f>
        <v/>
      </c>
      <c r="G389" s="6">
        <f>MIN(E389,in_batt_pw,H388)</f>
        <v/>
      </c>
      <c r="H389" s="6">
        <f>H388+F389*in_rte-G389</f>
        <v/>
      </c>
      <c r="I389" s="6">
        <f>IF(sel_og=1,0,E389-G389)</f>
        <v/>
      </c>
      <c r="J389" s="6">
        <f>IF(sel_og=1,0,D389-F389)</f>
        <v/>
      </c>
      <c r="K389" s="6">
        <f>IF(sel_og=1,E389-G389,0)</f>
        <v/>
      </c>
    </row>
    <row r="390">
      <c r="A390" s="6">
        <f>Profiles!E390+Profiles!F390</f>
        <v/>
      </c>
      <c r="B390" s="6">
        <f>Profiles!D390*sel_solar</f>
        <v/>
      </c>
      <c r="C390" s="6">
        <f>MIN(B390,A390)</f>
        <v/>
      </c>
      <c r="D390" s="6">
        <f>B390-C390</f>
        <v/>
      </c>
      <c r="E390" s="6">
        <f>A390-C390</f>
        <v/>
      </c>
      <c r="F390" s="6">
        <f>MIN(D390,in_batt_pw,IF(sel_batt=0,0,(sel_batt-H389)/in_rte))</f>
        <v/>
      </c>
      <c r="G390" s="6">
        <f>MIN(E390,in_batt_pw,H389)</f>
        <v/>
      </c>
      <c r="H390" s="6">
        <f>H389+F390*in_rte-G390</f>
        <v/>
      </c>
      <c r="I390" s="6">
        <f>IF(sel_og=1,0,E390-G390)</f>
        <v/>
      </c>
      <c r="J390" s="6">
        <f>IF(sel_og=1,0,D390-F390)</f>
        <v/>
      </c>
      <c r="K390" s="6">
        <f>IF(sel_og=1,E390-G390,0)</f>
        <v/>
      </c>
    </row>
    <row r="391">
      <c r="A391" s="6">
        <f>Profiles!E391+Profiles!F391</f>
        <v/>
      </c>
      <c r="B391" s="6">
        <f>Profiles!D391*sel_solar</f>
        <v/>
      </c>
      <c r="C391" s="6">
        <f>MIN(B391,A391)</f>
        <v/>
      </c>
      <c r="D391" s="6">
        <f>B391-C391</f>
        <v/>
      </c>
      <c r="E391" s="6">
        <f>A391-C391</f>
        <v/>
      </c>
      <c r="F391" s="6">
        <f>MIN(D391,in_batt_pw,IF(sel_batt=0,0,(sel_batt-H390)/in_rte))</f>
        <v/>
      </c>
      <c r="G391" s="6">
        <f>MIN(E391,in_batt_pw,H390)</f>
        <v/>
      </c>
      <c r="H391" s="6">
        <f>H390+F391*in_rte-G391</f>
        <v/>
      </c>
      <c r="I391" s="6">
        <f>IF(sel_og=1,0,E391-G391)</f>
        <v/>
      </c>
      <c r="J391" s="6">
        <f>IF(sel_og=1,0,D391-F391)</f>
        <v/>
      </c>
      <c r="K391" s="6">
        <f>IF(sel_og=1,E391-G391,0)</f>
        <v/>
      </c>
    </row>
    <row r="392">
      <c r="A392" s="6">
        <f>Profiles!E392+Profiles!F392</f>
        <v/>
      </c>
      <c r="B392" s="6">
        <f>Profiles!D392*sel_solar</f>
        <v/>
      </c>
      <c r="C392" s="6">
        <f>MIN(B392,A392)</f>
        <v/>
      </c>
      <c r="D392" s="6">
        <f>B392-C392</f>
        <v/>
      </c>
      <c r="E392" s="6">
        <f>A392-C392</f>
        <v/>
      </c>
      <c r="F392" s="6">
        <f>MIN(D392,in_batt_pw,IF(sel_batt=0,0,(sel_batt-H391)/in_rte))</f>
        <v/>
      </c>
      <c r="G392" s="6">
        <f>MIN(E392,in_batt_pw,H391)</f>
        <v/>
      </c>
      <c r="H392" s="6">
        <f>H391+F392*in_rte-G392</f>
        <v/>
      </c>
      <c r="I392" s="6">
        <f>IF(sel_og=1,0,E392-G392)</f>
        <v/>
      </c>
      <c r="J392" s="6">
        <f>IF(sel_og=1,0,D392-F392)</f>
        <v/>
      </c>
      <c r="K392" s="6">
        <f>IF(sel_og=1,E392-G392,0)</f>
        <v/>
      </c>
    </row>
    <row r="393">
      <c r="A393" s="6">
        <f>Profiles!E393+Profiles!F393</f>
        <v/>
      </c>
      <c r="B393" s="6">
        <f>Profiles!D393*sel_solar</f>
        <v/>
      </c>
      <c r="C393" s="6">
        <f>MIN(B393,A393)</f>
        <v/>
      </c>
      <c r="D393" s="6">
        <f>B393-C393</f>
        <v/>
      </c>
      <c r="E393" s="6">
        <f>A393-C393</f>
        <v/>
      </c>
      <c r="F393" s="6">
        <f>MIN(D393,in_batt_pw,IF(sel_batt=0,0,(sel_batt-H392)/in_rte))</f>
        <v/>
      </c>
      <c r="G393" s="6">
        <f>MIN(E393,in_batt_pw,H392)</f>
        <v/>
      </c>
      <c r="H393" s="6">
        <f>H392+F393*in_rte-G393</f>
        <v/>
      </c>
      <c r="I393" s="6">
        <f>IF(sel_og=1,0,E393-G393)</f>
        <v/>
      </c>
      <c r="J393" s="6">
        <f>IF(sel_og=1,0,D393-F393)</f>
        <v/>
      </c>
      <c r="K393" s="6">
        <f>IF(sel_og=1,E393-G393,0)</f>
        <v/>
      </c>
    </row>
    <row r="394">
      <c r="A394" s="6">
        <f>Profiles!E394+Profiles!F394</f>
        <v/>
      </c>
      <c r="B394" s="6">
        <f>Profiles!D394*sel_solar</f>
        <v/>
      </c>
      <c r="C394" s="6">
        <f>MIN(B394,A394)</f>
        <v/>
      </c>
      <c r="D394" s="6">
        <f>B394-C394</f>
        <v/>
      </c>
      <c r="E394" s="6">
        <f>A394-C394</f>
        <v/>
      </c>
      <c r="F394" s="6">
        <f>MIN(D394,in_batt_pw,IF(sel_batt=0,0,(sel_batt-H393)/in_rte))</f>
        <v/>
      </c>
      <c r="G394" s="6">
        <f>MIN(E394,in_batt_pw,H393)</f>
        <v/>
      </c>
      <c r="H394" s="6">
        <f>H393+F394*in_rte-G394</f>
        <v/>
      </c>
      <c r="I394" s="6">
        <f>IF(sel_og=1,0,E394-G394)</f>
        <v/>
      </c>
      <c r="J394" s="6">
        <f>IF(sel_og=1,0,D394-F394)</f>
        <v/>
      </c>
      <c r="K394" s="6">
        <f>IF(sel_og=1,E394-G394,0)</f>
        <v/>
      </c>
    </row>
    <row r="395">
      <c r="A395" s="6">
        <f>Profiles!E395+Profiles!F395</f>
        <v/>
      </c>
      <c r="B395" s="6">
        <f>Profiles!D395*sel_solar</f>
        <v/>
      </c>
      <c r="C395" s="6">
        <f>MIN(B395,A395)</f>
        <v/>
      </c>
      <c r="D395" s="6">
        <f>B395-C395</f>
        <v/>
      </c>
      <c r="E395" s="6">
        <f>A395-C395</f>
        <v/>
      </c>
      <c r="F395" s="6">
        <f>MIN(D395,in_batt_pw,IF(sel_batt=0,0,(sel_batt-H394)/in_rte))</f>
        <v/>
      </c>
      <c r="G395" s="6">
        <f>MIN(E395,in_batt_pw,H394)</f>
        <v/>
      </c>
      <c r="H395" s="6">
        <f>H394+F395*in_rte-G395</f>
        <v/>
      </c>
      <c r="I395" s="6">
        <f>IF(sel_og=1,0,E395-G395)</f>
        <v/>
      </c>
      <c r="J395" s="6">
        <f>IF(sel_og=1,0,D395-F395)</f>
        <v/>
      </c>
      <c r="K395" s="6">
        <f>IF(sel_og=1,E395-G395,0)</f>
        <v/>
      </c>
    </row>
    <row r="396">
      <c r="A396" s="6">
        <f>Profiles!E396+Profiles!F396</f>
        <v/>
      </c>
      <c r="B396" s="6">
        <f>Profiles!D396*sel_solar</f>
        <v/>
      </c>
      <c r="C396" s="6">
        <f>MIN(B396,A396)</f>
        <v/>
      </c>
      <c r="D396" s="6">
        <f>B396-C396</f>
        <v/>
      </c>
      <c r="E396" s="6">
        <f>A396-C396</f>
        <v/>
      </c>
      <c r="F396" s="6">
        <f>MIN(D396,in_batt_pw,IF(sel_batt=0,0,(sel_batt-H395)/in_rte))</f>
        <v/>
      </c>
      <c r="G396" s="6">
        <f>MIN(E396,in_batt_pw,H395)</f>
        <v/>
      </c>
      <c r="H396" s="6">
        <f>H395+F396*in_rte-G396</f>
        <v/>
      </c>
      <c r="I396" s="6">
        <f>IF(sel_og=1,0,E396-G396)</f>
        <v/>
      </c>
      <c r="J396" s="6">
        <f>IF(sel_og=1,0,D396-F396)</f>
        <v/>
      </c>
      <c r="K396" s="6">
        <f>IF(sel_og=1,E396-G396,0)</f>
        <v/>
      </c>
    </row>
    <row r="397">
      <c r="A397" s="6">
        <f>Profiles!E397+Profiles!F397</f>
        <v/>
      </c>
      <c r="B397" s="6">
        <f>Profiles!D397*sel_solar</f>
        <v/>
      </c>
      <c r="C397" s="6">
        <f>MIN(B397,A397)</f>
        <v/>
      </c>
      <c r="D397" s="6">
        <f>B397-C397</f>
        <v/>
      </c>
      <c r="E397" s="6">
        <f>A397-C397</f>
        <v/>
      </c>
      <c r="F397" s="6">
        <f>MIN(D397,in_batt_pw,IF(sel_batt=0,0,(sel_batt-H396)/in_rte))</f>
        <v/>
      </c>
      <c r="G397" s="6">
        <f>MIN(E397,in_batt_pw,H396)</f>
        <v/>
      </c>
      <c r="H397" s="6">
        <f>H396+F397*in_rte-G397</f>
        <v/>
      </c>
      <c r="I397" s="6">
        <f>IF(sel_og=1,0,E397-G397)</f>
        <v/>
      </c>
      <c r="J397" s="6">
        <f>IF(sel_og=1,0,D397-F397)</f>
        <v/>
      </c>
      <c r="K397" s="6">
        <f>IF(sel_og=1,E397-G397,0)</f>
        <v/>
      </c>
    </row>
    <row r="398">
      <c r="A398" s="6">
        <f>Profiles!E398+Profiles!F398</f>
        <v/>
      </c>
      <c r="B398" s="6">
        <f>Profiles!D398*sel_solar</f>
        <v/>
      </c>
      <c r="C398" s="6">
        <f>MIN(B398,A398)</f>
        <v/>
      </c>
      <c r="D398" s="6">
        <f>B398-C398</f>
        <v/>
      </c>
      <c r="E398" s="6">
        <f>A398-C398</f>
        <v/>
      </c>
      <c r="F398" s="6">
        <f>MIN(D398,in_batt_pw,IF(sel_batt=0,0,(sel_batt-H397)/in_rte))</f>
        <v/>
      </c>
      <c r="G398" s="6">
        <f>MIN(E398,in_batt_pw,H397)</f>
        <v/>
      </c>
      <c r="H398" s="6">
        <f>H397+F398*in_rte-G398</f>
        <v/>
      </c>
      <c r="I398" s="6">
        <f>IF(sel_og=1,0,E398-G398)</f>
        <v/>
      </c>
      <c r="J398" s="6">
        <f>IF(sel_og=1,0,D398-F398)</f>
        <v/>
      </c>
      <c r="K398" s="6">
        <f>IF(sel_og=1,E398-G398,0)</f>
        <v/>
      </c>
    </row>
    <row r="399">
      <c r="A399" s="6">
        <f>Profiles!E399+Profiles!F399</f>
        <v/>
      </c>
      <c r="B399" s="6">
        <f>Profiles!D399*sel_solar</f>
        <v/>
      </c>
      <c r="C399" s="6">
        <f>MIN(B399,A399)</f>
        <v/>
      </c>
      <c r="D399" s="6">
        <f>B399-C399</f>
        <v/>
      </c>
      <c r="E399" s="6">
        <f>A399-C399</f>
        <v/>
      </c>
      <c r="F399" s="6">
        <f>MIN(D399,in_batt_pw,IF(sel_batt=0,0,(sel_batt-H398)/in_rte))</f>
        <v/>
      </c>
      <c r="G399" s="6">
        <f>MIN(E399,in_batt_pw,H398)</f>
        <v/>
      </c>
      <c r="H399" s="6">
        <f>H398+F399*in_rte-G399</f>
        <v/>
      </c>
      <c r="I399" s="6">
        <f>IF(sel_og=1,0,E399-G399)</f>
        <v/>
      </c>
      <c r="J399" s="6">
        <f>IF(sel_og=1,0,D399-F399)</f>
        <v/>
      </c>
      <c r="K399" s="6">
        <f>IF(sel_og=1,E399-G399,0)</f>
        <v/>
      </c>
    </row>
    <row r="400">
      <c r="A400" s="6">
        <f>Profiles!E400+Profiles!F400</f>
        <v/>
      </c>
      <c r="B400" s="6">
        <f>Profiles!D400*sel_solar</f>
        <v/>
      </c>
      <c r="C400" s="6">
        <f>MIN(B400,A400)</f>
        <v/>
      </c>
      <c r="D400" s="6">
        <f>B400-C400</f>
        <v/>
      </c>
      <c r="E400" s="6">
        <f>A400-C400</f>
        <v/>
      </c>
      <c r="F400" s="6">
        <f>MIN(D400,in_batt_pw,IF(sel_batt=0,0,(sel_batt-H399)/in_rte))</f>
        <v/>
      </c>
      <c r="G400" s="6">
        <f>MIN(E400,in_batt_pw,H399)</f>
        <v/>
      </c>
      <c r="H400" s="6">
        <f>H399+F400*in_rte-G400</f>
        <v/>
      </c>
      <c r="I400" s="6">
        <f>IF(sel_og=1,0,E400-G400)</f>
        <v/>
      </c>
      <c r="J400" s="6">
        <f>IF(sel_og=1,0,D400-F400)</f>
        <v/>
      </c>
      <c r="K400" s="6">
        <f>IF(sel_og=1,E400-G400,0)</f>
        <v/>
      </c>
    </row>
    <row r="401">
      <c r="A401" s="6">
        <f>Profiles!E401+Profiles!F401</f>
        <v/>
      </c>
      <c r="B401" s="6">
        <f>Profiles!D401*sel_solar</f>
        <v/>
      </c>
      <c r="C401" s="6">
        <f>MIN(B401,A401)</f>
        <v/>
      </c>
      <c r="D401" s="6">
        <f>B401-C401</f>
        <v/>
      </c>
      <c r="E401" s="6">
        <f>A401-C401</f>
        <v/>
      </c>
      <c r="F401" s="6">
        <f>MIN(D401,in_batt_pw,IF(sel_batt=0,0,(sel_batt-H400)/in_rte))</f>
        <v/>
      </c>
      <c r="G401" s="6">
        <f>MIN(E401,in_batt_pw,H400)</f>
        <v/>
      </c>
      <c r="H401" s="6">
        <f>H400+F401*in_rte-G401</f>
        <v/>
      </c>
      <c r="I401" s="6">
        <f>IF(sel_og=1,0,E401-G401)</f>
        <v/>
      </c>
      <c r="J401" s="6">
        <f>IF(sel_og=1,0,D401-F401)</f>
        <v/>
      </c>
      <c r="K401" s="6">
        <f>IF(sel_og=1,E401-G401,0)</f>
        <v/>
      </c>
    </row>
    <row r="402">
      <c r="A402" s="6">
        <f>Profiles!E402+Profiles!F402</f>
        <v/>
      </c>
      <c r="B402" s="6">
        <f>Profiles!D402*sel_solar</f>
        <v/>
      </c>
      <c r="C402" s="6">
        <f>MIN(B402,A402)</f>
        <v/>
      </c>
      <c r="D402" s="6">
        <f>B402-C402</f>
        <v/>
      </c>
      <c r="E402" s="6">
        <f>A402-C402</f>
        <v/>
      </c>
      <c r="F402" s="6">
        <f>MIN(D402,in_batt_pw,IF(sel_batt=0,0,(sel_batt-H401)/in_rte))</f>
        <v/>
      </c>
      <c r="G402" s="6">
        <f>MIN(E402,in_batt_pw,H401)</f>
        <v/>
      </c>
      <c r="H402" s="6">
        <f>H401+F402*in_rte-G402</f>
        <v/>
      </c>
      <c r="I402" s="6">
        <f>IF(sel_og=1,0,E402-G402)</f>
        <v/>
      </c>
      <c r="J402" s="6">
        <f>IF(sel_og=1,0,D402-F402)</f>
        <v/>
      </c>
      <c r="K402" s="6">
        <f>IF(sel_og=1,E402-G402,0)</f>
        <v/>
      </c>
    </row>
    <row r="403">
      <c r="A403" s="6">
        <f>Profiles!E403+Profiles!F403</f>
        <v/>
      </c>
      <c r="B403" s="6">
        <f>Profiles!D403*sel_solar</f>
        <v/>
      </c>
      <c r="C403" s="6">
        <f>MIN(B403,A403)</f>
        <v/>
      </c>
      <c r="D403" s="6">
        <f>B403-C403</f>
        <v/>
      </c>
      <c r="E403" s="6">
        <f>A403-C403</f>
        <v/>
      </c>
      <c r="F403" s="6">
        <f>MIN(D403,in_batt_pw,IF(sel_batt=0,0,(sel_batt-H402)/in_rte))</f>
        <v/>
      </c>
      <c r="G403" s="6">
        <f>MIN(E403,in_batt_pw,H402)</f>
        <v/>
      </c>
      <c r="H403" s="6">
        <f>H402+F403*in_rte-G403</f>
        <v/>
      </c>
      <c r="I403" s="6">
        <f>IF(sel_og=1,0,E403-G403)</f>
        <v/>
      </c>
      <c r="J403" s="6">
        <f>IF(sel_og=1,0,D403-F403)</f>
        <v/>
      </c>
      <c r="K403" s="6">
        <f>IF(sel_og=1,E403-G403,0)</f>
        <v/>
      </c>
    </row>
    <row r="404">
      <c r="A404" s="6">
        <f>Profiles!E404+Profiles!F404</f>
        <v/>
      </c>
      <c r="B404" s="6">
        <f>Profiles!D404*sel_solar</f>
        <v/>
      </c>
      <c r="C404" s="6">
        <f>MIN(B404,A404)</f>
        <v/>
      </c>
      <c r="D404" s="6">
        <f>B404-C404</f>
        <v/>
      </c>
      <c r="E404" s="6">
        <f>A404-C404</f>
        <v/>
      </c>
      <c r="F404" s="6">
        <f>MIN(D404,in_batt_pw,IF(sel_batt=0,0,(sel_batt-H403)/in_rte))</f>
        <v/>
      </c>
      <c r="G404" s="6">
        <f>MIN(E404,in_batt_pw,H403)</f>
        <v/>
      </c>
      <c r="H404" s="6">
        <f>H403+F404*in_rte-G404</f>
        <v/>
      </c>
      <c r="I404" s="6">
        <f>IF(sel_og=1,0,E404-G404)</f>
        <v/>
      </c>
      <c r="J404" s="6">
        <f>IF(sel_og=1,0,D404-F404)</f>
        <v/>
      </c>
      <c r="K404" s="6">
        <f>IF(sel_og=1,E404-G404,0)</f>
        <v/>
      </c>
    </row>
    <row r="405">
      <c r="A405" s="6">
        <f>Profiles!E405+Profiles!F405</f>
        <v/>
      </c>
      <c r="B405" s="6">
        <f>Profiles!D405*sel_solar</f>
        <v/>
      </c>
      <c r="C405" s="6">
        <f>MIN(B405,A405)</f>
        <v/>
      </c>
      <c r="D405" s="6">
        <f>B405-C405</f>
        <v/>
      </c>
      <c r="E405" s="6">
        <f>A405-C405</f>
        <v/>
      </c>
      <c r="F405" s="6">
        <f>MIN(D405,in_batt_pw,IF(sel_batt=0,0,(sel_batt-H404)/in_rte))</f>
        <v/>
      </c>
      <c r="G405" s="6">
        <f>MIN(E405,in_batt_pw,H404)</f>
        <v/>
      </c>
      <c r="H405" s="6">
        <f>H404+F405*in_rte-G405</f>
        <v/>
      </c>
      <c r="I405" s="6">
        <f>IF(sel_og=1,0,E405-G405)</f>
        <v/>
      </c>
      <c r="J405" s="6">
        <f>IF(sel_og=1,0,D405-F405)</f>
        <v/>
      </c>
      <c r="K405" s="6">
        <f>IF(sel_og=1,E405-G405,0)</f>
        <v/>
      </c>
    </row>
    <row r="406">
      <c r="A406" s="6">
        <f>Profiles!E406+Profiles!F406</f>
        <v/>
      </c>
      <c r="B406" s="6">
        <f>Profiles!D406*sel_solar</f>
        <v/>
      </c>
      <c r="C406" s="6">
        <f>MIN(B406,A406)</f>
        <v/>
      </c>
      <c r="D406" s="6">
        <f>B406-C406</f>
        <v/>
      </c>
      <c r="E406" s="6">
        <f>A406-C406</f>
        <v/>
      </c>
      <c r="F406" s="6">
        <f>MIN(D406,in_batt_pw,IF(sel_batt=0,0,(sel_batt-H405)/in_rte))</f>
        <v/>
      </c>
      <c r="G406" s="6">
        <f>MIN(E406,in_batt_pw,H405)</f>
        <v/>
      </c>
      <c r="H406" s="6">
        <f>H405+F406*in_rte-G406</f>
        <v/>
      </c>
      <c r="I406" s="6">
        <f>IF(sel_og=1,0,E406-G406)</f>
        <v/>
      </c>
      <c r="J406" s="6">
        <f>IF(sel_og=1,0,D406-F406)</f>
        <v/>
      </c>
      <c r="K406" s="6">
        <f>IF(sel_og=1,E406-G406,0)</f>
        <v/>
      </c>
    </row>
    <row r="407">
      <c r="A407" s="6">
        <f>Profiles!E407+Profiles!F407</f>
        <v/>
      </c>
      <c r="B407" s="6">
        <f>Profiles!D407*sel_solar</f>
        <v/>
      </c>
      <c r="C407" s="6">
        <f>MIN(B407,A407)</f>
        <v/>
      </c>
      <c r="D407" s="6">
        <f>B407-C407</f>
        <v/>
      </c>
      <c r="E407" s="6">
        <f>A407-C407</f>
        <v/>
      </c>
      <c r="F407" s="6">
        <f>MIN(D407,in_batt_pw,IF(sel_batt=0,0,(sel_batt-H406)/in_rte))</f>
        <v/>
      </c>
      <c r="G407" s="6">
        <f>MIN(E407,in_batt_pw,H406)</f>
        <v/>
      </c>
      <c r="H407" s="6">
        <f>H406+F407*in_rte-G407</f>
        <v/>
      </c>
      <c r="I407" s="6">
        <f>IF(sel_og=1,0,E407-G407)</f>
        <v/>
      </c>
      <c r="J407" s="6">
        <f>IF(sel_og=1,0,D407-F407)</f>
        <v/>
      </c>
      <c r="K407" s="6">
        <f>IF(sel_og=1,E407-G407,0)</f>
        <v/>
      </c>
    </row>
    <row r="408">
      <c r="A408" s="6">
        <f>Profiles!E408+Profiles!F408</f>
        <v/>
      </c>
      <c r="B408" s="6">
        <f>Profiles!D408*sel_solar</f>
        <v/>
      </c>
      <c r="C408" s="6">
        <f>MIN(B408,A408)</f>
        <v/>
      </c>
      <c r="D408" s="6">
        <f>B408-C408</f>
        <v/>
      </c>
      <c r="E408" s="6">
        <f>A408-C408</f>
        <v/>
      </c>
      <c r="F408" s="6">
        <f>MIN(D408,in_batt_pw,IF(sel_batt=0,0,(sel_batt-H407)/in_rte))</f>
        <v/>
      </c>
      <c r="G408" s="6">
        <f>MIN(E408,in_batt_pw,H407)</f>
        <v/>
      </c>
      <c r="H408" s="6">
        <f>H407+F408*in_rte-G408</f>
        <v/>
      </c>
      <c r="I408" s="6">
        <f>IF(sel_og=1,0,E408-G408)</f>
        <v/>
      </c>
      <c r="J408" s="6">
        <f>IF(sel_og=1,0,D408-F408)</f>
        <v/>
      </c>
      <c r="K408" s="6">
        <f>IF(sel_og=1,E408-G408,0)</f>
        <v/>
      </c>
    </row>
    <row r="409">
      <c r="A409" s="6">
        <f>Profiles!E409+Profiles!F409</f>
        <v/>
      </c>
      <c r="B409" s="6">
        <f>Profiles!D409*sel_solar</f>
        <v/>
      </c>
      <c r="C409" s="6">
        <f>MIN(B409,A409)</f>
        <v/>
      </c>
      <c r="D409" s="6">
        <f>B409-C409</f>
        <v/>
      </c>
      <c r="E409" s="6">
        <f>A409-C409</f>
        <v/>
      </c>
      <c r="F409" s="6">
        <f>MIN(D409,in_batt_pw,IF(sel_batt=0,0,(sel_batt-H408)/in_rte))</f>
        <v/>
      </c>
      <c r="G409" s="6">
        <f>MIN(E409,in_batt_pw,H408)</f>
        <v/>
      </c>
      <c r="H409" s="6">
        <f>H408+F409*in_rte-G409</f>
        <v/>
      </c>
      <c r="I409" s="6">
        <f>IF(sel_og=1,0,E409-G409)</f>
        <v/>
      </c>
      <c r="J409" s="6">
        <f>IF(sel_og=1,0,D409-F409)</f>
        <v/>
      </c>
      <c r="K409" s="6">
        <f>IF(sel_og=1,E409-G409,0)</f>
        <v/>
      </c>
    </row>
    <row r="410">
      <c r="A410" s="6">
        <f>Profiles!E410+Profiles!F410</f>
        <v/>
      </c>
      <c r="B410" s="6">
        <f>Profiles!D410*sel_solar</f>
        <v/>
      </c>
      <c r="C410" s="6">
        <f>MIN(B410,A410)</f>
        <v/>
      </c>
      <c r="D410" s="6">
        <f>B410-C410</f>
        <v/>
      </c>
      <c r="E410" s="6">
        <f>A410-C410</f>
        <v/>
      </c>
      <c r="F410" s="6">
        <f>MIN(D410,in_batt_pw,IF(sel_batt=0,0,(sel_batt-H409)/in_rte))</f>
        <v/>
      </c>
      <c r="G410" s="6">
        <f>MIN(E410,in_batt_pw,H409)</f>
        <v/>
      </c>
      <c r="H410" s="6">
        <f>H409+F410*in_rte-G410</f>
        <v/>
      </c>
      <c r="I410" s="6">
        <f>IF(sel_og=1,0,E410-G410)</f>
        <v/>
      </c>
      <c r="J410" s="6">
        <f>IF(sel_og=1,0,D410-F410)</f>
        <v/>
      </c>
      <c r="K410" s="6">
        <f>IF(sel_og=1,E410-G410,0)</f>
        <v/>
      </c>
    </row>
    <row r="411">
      <c r="A411" s="6">
        <f>Profiles!E411+Profiles!F411</f>
        <v/>
      </c>
      <c r="B411" s="6">
        <f>Profiles!D411*sel_solar</f>
        <v/>
      </c>
      <c r="C411" s="6">
        <f>MIN(B411,A411)</f>
        <v/>
      </c>
      <c r="D411" s="6">
        <f>B411-C411</f>
        <v/>
      </c>
      <c r="E411" s="6">
        <f>A411-C411</f>
        <v/>
      </c>
      <c r="F411" s="6">
        <f>MIN(D411,in_batt_pw,IF(sel_batt=0,0,(sel_batt-H410)/in_rte))</f>
        <v/>
      </c>
      <c r="G411" s="6">
        <f>MIN(E411,in_batt_pw,H410)</f>
        <v/>
      </c>
      <c r="H411" s="6">
        <f>H410+F411*in_rte-G411</f>
        <v/>
      </c>
      <c r="I411" s="6">
        <f>IF(sel_og=1,0,E411-G411)</f>
        <v/>
      </c>
      <c r="J411" s="6">
        <f>IF(sel_og=1,0,D411-F411)</f>
        <v/>
      </c>
      <c r="K411" s="6">
        <f>IF(sel_og=1,E411-G411,0)</f>
        <v/>
      </c>
    </row>
    <row r="412">
      <c r="A412" s="6">
        <f>Profiles!E412+Profiles!F412</f>
        <v/>
      </c>
      <c r="B412" s="6">
        <f>Profiles!D412*sel_solar</f>
        <v/>
      </c>
      <c r="C412" s="6">
        <f>MIN(B412,A412)</f>
        <v/>
      </c>
      <c r="D412" s="6">
        <f>B412-C412</f>
        <v/>
      </c>
      <c r="E412" s="6">
        <f>A412-C412</f>
        <v/>
      </c>
      <c r="F412" s="6">
        <f>MIN(D412,in_batt_pw,IF(sel_batt=0,0,(sel_batt-H411)/in_rte))</f>
        <v/>
      </c>
      <c r="G412" s="6">
        <f>MIN(E412,in_batt_pw,H411)</f>
        <v/>
      </c>
      <c r="H412" s="6">
        <f>H411+F412*in_rte-G412</f>
        <v/>
      </c>
      <c r="I412" s="6">
        <f>IF(sel_og=1,0,E412-G412)</f>
        <v/>
      </c>
      <c r="J412" s="6">
        <f>IF(sel_og=1,0,D412-F412)</f>
        <v/>
      </c>
      <c r="K412" s="6">
        <f>IF(sel_og=1,E412-G412,0)</f>
        <v/>
      </c>
    </row>
    <row r="413">
      <c r="A413" s="6">
        <f>Profiles!E413+Profiles!F413</f>
        <v/>
      </c>
      <c r="B413" s="6">
        <f>Profiles!D413*sel_solar</f>
        <v/>
      </c>
      <c r="C413" s="6">
        <f>MIN(B413,A413)</f>
        <v/>
      </c>
      <c r="D413" s="6">
        <f>B413-C413</f>
        <v/>
      </c>
      <c r="E413" s="6">
        <f>A413-C413</f>
        <v/>
      </c>
      <c r="F413" s="6">
        <f>MIN(D413,in_batt_pw,IF(sel_batt=0,0,(sel_batt-H412)/in_rte))</f>
        <v/>
      </c>
      <c r="G413" s="6">
        <f>MIN(E413,in_batt_pw,H412)</f>
        <v/>
      </c>
      <c r="H413" s="6">
        <f>H412+F413*in_rte-G413</f>
        <v/>
      </c>
      <c r="I413" s="6">
        <f>IF(sel_og=1,0,E413-G413)</f>
        <v/>
      </c>
      <c r="J413" s="6">
        <f>IF(sel_og=1,0,D413-F413)</f>
        <v/>
      </c>
      <c r="K413" s="6">
        <f>IF(sel_og=1,E413-G413,0)</f>
        <v/>
      </c>
    </row>
    <row r="414">
      <c r="A414" s="6">
        <f>Profiles!E414+Profiles!F414</f>
        <v/>
      </c>
      <c r="B414" s="6">
        <f>Profiles!D414*sel_solar</f>
        <v/>
      </c>
      <c r="C414" s="6">
        <f>MIN(B414,A414)</f>
        <v/>
      </c>
      <c r="D414" s="6">
        <f>B414-C414</f>
        <v/>
      </c>
      <c r="E414" s="6">
        <f>A414-C414</f>
        <v/>
      </c>
      <c r="F414" s="6">
        <f>MIN(D414,in_batt_pw,IF(sel_batt=0,0,(sel_batt-H413)/in_rte))</f>
        <v/>
      </c>
      <c r="G414" s="6">
        <f>MIN(E414,in_batt_pw,H413)</f>
        <v/>
      </c>
      <c r="H414" s="6">
        <f>H413+F414*in_rte-G414</f>
        <v/>
      </c>
      <c r="I414" s="6">
        <f>IF(sel_og=1,0,E414-G414)</f>
        <v/>
      </c>
      <c r="J414" s="6">
        <f>IF(sel_og=1,0,D414-F414)</f>
        <v/>
      </c>
      <c r="K414" s="6">
        <f>IF(sel_og=1,E414-G414,0)</f>
        <v/>
      </c>
    </row>
    <row r="415">
      <c r="A415" s="6">
        <f>Profiles!E415+Profiles!F415</f>
        <v/>
      </c>
      <c r="B415" s="6">
        <f>Profiles!D415*sel_solar</f>
        <v/>
      </c>
      <c r="C415" s="6">
        <f>MIN(B415,A415)</f>
        <v/>
      </c>
      <c r="D415" s="6">
        <f>B415-C415</f>
        <v/>
      </c>
      <c r="E415" s="6">
        <f>A415-C415</f>
        <v/>
      </c>
      <c r="F415" s="6">
        <f>MIN(D415,in_batt_pw,IF(sel_batt=0,0,(sel_batt-H414)/in_rte))</f>
        <v/>
      </c>
      <c r="G415" s="6">
        <f>MIN(E415,in_batt_pw,H414)</f>
        <v/>
      </c>
      <c r="H415" s="6">
        <f>H414+F415*in_rte-G415</f>
        <v/>
      </c>
      <c r="I415" s="6">
        <f>IF(sel_og=1,0,E415-G415)</f>
        <v/>
      </c>
      <c r="J415" s="6">
        <f>IF(sel_og=1,0,D415-F415)</f>
        <v/>
      </c>
      <c r="K415" s="6">
        <f>IF(sel_og=1,E415-G415,0)</f>
        <v/>
      </c>
    </row>
    <row r="416">
      <c r="A416" s="6">
        <f>Profiles!E416+Profiles!F416</f>
        <v/>
      </c>
      <c r="B416" s="6">
        <f>Profiles!D416*sel_solar</f>
        <v/>
      </c>
      <c r="C416" s="6">
        <f>MIN(B416,A416)</f>
        <v/>
      </c>
      <c r="D416" s="6">
        <f>B416-C416</f>
        <v/>
      </c>
      <c r="E416" s="6">
        <f>A416-C416</f>
        <v/>
      </c>
      <c r="F416" s="6">
        <f>MIN(D416,in_batt_pw,IF(sel_batt=0,0,(sel_batt-H415)/in_rte))</f>
        <v/>
      </c>
      <c r="G416" s="6">
        <f>MIN(E416,in_batt_pw,H415)</f>
        <v/>
      </c>
      <c r="H416" s="6">
        <f>H415+F416*in_rte-G416</f>
        <v/>
      </c>
      <c r="I416" s="6">
        <f>IF(sel_og=1,0,E416-G416)</f>
        <v/>
      </c>
      <c r="J416" s="6">
        <f>IF(sel_og=1,0,D416-F416)</f>
        <v/>
      </c>
      <c r="K416" s="6">
        <f>IF(sel_og=1,E416-G416,0)</f>
        <v/>
      </c>
    </row>
    <row r="417">
      <c r="A417" s="6">
        <f>Profiles!E417+Profiles!F417</f>
        <v/>
      </c>
      <c r="B417" s="6">
        <f>Profiles!D417*sel_solar</f>
        <v/>
      </c>
      <c r="C417" s="6">
        <f>MIN(B417,A417)</f>
        <v/>
      </c>
      <c r="D417" s="6">
        <f>B417-C417</f>
        <v/>
      </c>
      <c r="E417" s="6">
        <f>A417-C417</f>
        <v/>
      </c>
      <c r="F417" s="6">
        <f>MIN(D417,in_batt_pw,IF(sel_batt=0,0,(sel_batt-H416)/in_rte))</f>
        <v/>
      </c>
      <c r="G417" s="6">
        <f>MIN(E417,in_batt_pw,H416)</f>
        <v/>
      </c>
      <c r="H417" s="6">
        <f>H416+F417*in_rte-G417</f>
        <v/>
      </c>
      <c r="I417" s="6">
        <f>IF(sel_og=1,0,E417-G417)</f>
        <v/>
      </c>
      <c r="J417" s="6">
        <f>IF(sel_og=1,0,D417-F417)</f>
        <v/>
      </c>
      <c r="K417" s="6">
        <f>IF(sel_og=1,E417-G417,0)</f>
        <v/>
      </c>
    </row>
    <row r="418">
      <c r="A418" s="6">
        <f>Profiles!E418+Profiles!F418</f>
        <v/>
      </c>
      <c r="B418" s="6">
        <f>Profiles!D418*sel_solar</f>
        <v/>
      </c>
      <c r="C418" s="6">
        <f>MIN(B418,A418)</f>
        <v/>
      </c>
      <c r="D418" s="6">
        <f>B418-C418</f>
        <v/>
      </c>
      <c r="E418" s="6">
        <f>A418-C418</f>
        <v/>
      </c>
      <c r="F418" s="6">
        <f>MIN(D418,in_batt_pw,IF(sel_batt=0,0,(sel_batt-H417)/in_rte))</f>
        <v/>
      </c>
      <c r="G418" s="6">
        <f>MIN(E418,in_batt_pw,H417)</f>
        <v/>
      </c>
      <c r="H418" s="6">
        <f>H417+F418*in_rte-G418</f>
        <v/>
      </c>
      <c r="I418" s="6">
        <f>IF(sel_og=1,0,E418-G418)</f>
        <v/>
      </c>
      <c r="J418" s="6">
        <f>IF(sel_og=1,0,D418-F418)</f>
        <v/>
      </c>
      <c r="K418" s="6">
        <f>IF(sel_og=1,E418-G418,0)</f>
        <v/>
      </c>
    </row>
    <row r="419">
      <c r="A419" s="6">
        <f>Profiles!E419+Profiles!F419</f>
        <v/>
      </c>
      <c r="B419" s="6">
        <f>Profiles!D419*sel_solar</f>
        <v/>
      </c>
      <c r="C419" s="6">
        <f>MIN(B419,A419)</f>
        <v/>
      </c>
      <c r="D419" s="6">
        <f>B419-C419</f>
        <v/>
      </c>
      <c r="E419" s="6">
        <f>A419-C419</f>
        <v/>
      </c>
      <c r="F419" s="6">
        <f>MIN(D419,in_batt_pw,IF(sel_batt=0,0,(sel_batt-H418)/in_rte))</f>
        <v/>
      </c>
      <c r="G419" s="6">
        <f>MIN(E419,in_batt_pw,H418)</f>
        <v/>
      </c>
      <c r="H419" s="6">
        <f>H418+F419*in_rte-G419</f>
        <v/>
      </c>
      <c r="I419" s="6">
        <f>IF(sel_og=1,0,E419-G419)</f>
        <v/>
      </c>
      <c r="J419" s="6">
        <f>IF(sel_og=1,0,D419-F419)</f>
        <v/>
      </c>
      <c r="K419" s="6">
        <f>IF(sel_og=1,E419-G419,0)</f>
        <v/>
      </c>
    </row>
    <row r="420">
      <c r="A420" s="6">
        <f>Profiles!E420+Profiles!F420</f>
        <v/>
      </c>
      <c r="B420" s="6">
        <f>Profiles!D420*sel_solar</f>
        <v/>
      </c>
      <c r="C420" s="6">
        <f>MIN(B420,A420)</f>
        <v/>
      </c>
      <c r="D420" s="6">
        <f>B420-C420</f>
        <v/>
      </c>
      <c r="E420" s="6">
        <f>A420-C420</f>
        <v/>
      </c>
      <c r="F420" s="6">
        <f>MIN(D420,in_batt_pw,IF(sel_batt=0,0,(sel_batt-H419)/in_rte))</f>
        <v/>
      </c>
      <c r="G420" s="6">
        <f>MIN(E420,in_batt_pw,H419)</f>
        <v/>
      </c>
      <c r="H420" s="6">
        <f>H419+F420*in_rte-G420</f>
        <v/>
      </c>
      <c r="I420" s="6">
        <f>IF(sel_og=1,0,E420-G420)</f>
        <v/>
      </c>
      <c r="J420" s="6">
        <f>IF(sel_og=1,0,D420-F420)</f>
        <v/>
      </c>
      <c r="K420" s="6">
        <f>IF(sel_og=1,E420-G420,0)</f>
        <v/>
      </c>
    </row>
    <row r="421">
      <c r="A421" s="6">
        <f>Profiles!E421+Profiles!F421</f>
        <v/>
      </c>
      <c r="B421" s="6">
        <f>Profiles!D421*sel_solar</f>
        <v/>
      </c>
      <c r="C421" s="6">
        <f>MIN(B421,A421)</f>
        <v/>
      </c>
      <c r="D421" s="6">
        <f>B421-C421</f>
        <v/>
      </c>
      <c r="E421" s="6">
        <f>A421-C421</f>
        <v/>
      </c>
      <c r="F421" s="6">
        <f>MIN(D421,in_batt_pw,IF(sel_batt=0,0,(sel_batt-H420)/in_rte))</f>
        <v/>
      </c>
      <c r="G421" s="6">
        <f>MIN(E421,in_batt_pw,H420)</f>
        <v/>
      </c>
      <c r="H421" s="6">
        <f>H420+F421*in_rte-G421</f>
        <v/>
      </c>
      <c r="I421" s="6">
        <f>IF(sel_og=1,0,E421-G421)</f>
        <v/>
      </c>
      <c r="J421" s="6">
        <f>IF(sel_og=1,0,D421-F421)</f>
        <v/>
      </c>
      <c r="K421" s="6">
        <f>IF(sel_og=1,E421-G421,0)</f>
        <v/>
      </c>
    </row>
    <row r="422">
      <c r="A422" s="6">
        <f>Profiles!E422+Profiles!F422</f>
        <v/>
      </c>
      <c r="B422" s="6">
        <f>Profiles!D422*sel_solar</f>
        <v/>
      </c>
      <c r="C422" s="6">
        <f>MIN(B422,A422)</f>
        <v/>
      </c>
      <c r="D422" s="6">
        <f>B422-C422</f>
        <v/>
      </c>
      <c r="E422" s="6">
        <f>A422-C422</f>
        <v/>
      </c>
      <c r="F422" s="6">
        <f>MIN(D422,in_batt_pw,IF(sel_batt=0,0,(sel_batt-H421)/in_rte))</f>
        <v/>
      </c>
      <c r="G422" s="6">
        <f>MIN(E422,in_batt_pw,H421)</f>
        <v/>
      </c>
      <c r="H422" s="6">
        <f>H421+F422*in_rte-G422</f>
        <v/>
      </c>
      <c r="I422" s="6">
        <f>IF(sel_og=1,0,E422-G422)</f>
        <v/>
      </c>
      <c r="J422" s="6">
        <f>IF(sel_og=1,0,D422-F422)</f>
        <v/>
      </c>
      <c r="K422" s="6">
        <f>IF(sel_og=1,E422-G422,0)</f>
        <v/>
      </c>
    </row>
    <row r="423">
      <c r="A423" s="6">
        <f>Profiles!E423+Profiles!F423</f>
        <v/>
      </c>
      <c r="B423" s="6">
        <f>Profiles!D423*sel_solar</f>
        <v/>
      </c>
      <c r="C423" s="6">
        <f>MIN(B423,A423)</f>
        <v/>
      </c>
      <c r="D423" s="6">
        <f>B423-C423</f>
        <v/>
      </c>
      <c r="E423" s="6">
        <f>A423-C423</f>
        <v/>
      </c>
      <c r="F423" s="6">
        <f>MIN(D423,in_batt_pw,IF(sel_batt=0,0,(sel_batt-H422)/in_rte))</f>
        <v/>
      </c>
      <c r="G423" s="6">
        <f>MIN(E423,in_batt_pw,H422)</f>
        <v/>
      </c>
      <c r="H423" s="6">
        <f>H422+F423*in_rte-G423</f>
        <v/>
      </c>
      <c r="I423" s="6">
        <f>IF(sel_og=1,0,E423-G423)</f>
        <v/>
      </c>
      <c r="J423" s="6">
        <f>IF(sel_og=1,0,D423-F423)</f>
        <v/>
      </c>
      <c r="K423" s="6">
        <f>IF(sel_og=1,E423-G423,0)</f>
        <v/>
      </c>
    </row>
    <row r="424">
      <c r="A424" s="6">
        <f>Profiles!E424+Profiles!F424</f>
        <v/>
      </c>
      <c r="B424" s="6">
        <f>Profiles!D424*sel_solar</f>
        <v/>
      </c>
      <c r="C424" s="6">
        <f>MIN(B424,A424)</f>
        <v/>
      </c>
      <c r="D424" s="6">
        <f>B424-C424</f>
        <v/>
      </c>
      <c r="E424" s="6">
        <f>A424-C424</f>
        <v/>
      </c>
      <c r="F424" s="6">
        <f>MIN(D424,in_batt_pw,IF(sel_batt=0,0,(sel_batt-H423)/in_rte))</f>
        <v/>
      </c>
      <c r="G424" s="6">
        <f>MIN(E424,in_batt_pw,H423)</f>
        <v/>
      </c>
      <c r="H424" s="6">
        <f>H423+F424*in_rte-G424</f>
        <v/>
      </c>
      <c r="I424" s="6">
        <f>IF(sel_og=1,0,E424-G424)</f>
        <v/>
      </c>
      <c r="J424" s="6">
        <f>IF(sel_og=1,0,D424-F424)</f>
        <v/>
      </c>
      <c r="K424" s="6">
        <f>IF(sel_og=1,E424-G424,0)</f>
        <v/>
      </c>
    </row>
    <row r="425">
      <c r="A425" s="6">
        <f>Profiles!E425+Profiles!F425</f>
        <v/>
      </c>
      <c r="B425" s="6">
        <f>Profiles!D425*sel_solar</f>
        <v/>
      </c>
      <c r="C425" s="6">
        <f>MIN(B425,A425)</f>
        <v/>
      </c>
      <c r="D425" s="6">
        <f>B425-C425</f>
        <v/>
      </c>
      <c r="E425" s="6">
        <f>A425-C425</f>
        <v/>
      </c>
      <c r="F425" s="6">
        <f>MIN(D425,in_batt_pw,IF(sel_batt=0,0,(sel_batt-H424)/in_rte))</f>
        <v/>
      </c>
      <c r="G425" s="6">
        <f>MIN(E425,in_batt_pw,H424)</f>
        <v/>
      </c>
      <c r="H425" s="6">
        <f>H424+F425*in_rte-G425</f>
        <v/>
      </c>
      <c r="I425" s="6">
        <f>IF(sel_og=1,0,E425-G425)</f>
        <v/>
      </c>
      <c r="J425" s="6">
        <f>IF(sel_og=1,0,D425-F425)</f>
        <v/>
      </c>
      <c r="K425" s="6">
        <f>IF(sel_og=1,E425-G425,0)</f>
        <v/>
      </c>
    </row>
    <row r="426">
      <c r="A426" s="6">
        <f>Profiles!E426+Profiles!F426</f>
        <v/>
      </c>
      <c r="B426" s="6">
        <f>Profiles!D426*sel_solar</f>
        <v/>
      </c>
      <c r="C426" s="6">
        <f>MIN(B426,A426)</f>
        <v/>
      </c>
      <c r="D426" s="6">
        <f>B426-C426</f>
        <v/>
      </c>
      <c r="E426" s="6">
        <f>A426-C426</f>
        <v/>
      </c>
      <c r="F426" s="6">
        <f>MIN(D426,in_batt_pw,IF(sel_batt=0,0,(sel_batt-H425)/in_rte))</f>
        <v/>
      </c>
      <c r="G426" s="6">
        <f>MIN(E426,in_batt_pw,H425)</f>
        <v/>
      </c>
      <c r="H426" s="6">
        <f>H425+F426*in_rte-G426</f>
        <v/>
      </c>
      <c r="I426" s="6">
        <f>IF(sel_og=1,0,E426-G426)</f>
        <v/>
      </c>
      <c r="J426" s="6">
        <f>IF(sel_og=1,0,D426-F426)</f>
        <v/>
      </c>
      <c r="K426" s="6">
        <f>IF(sel_og=1,E426-G426,0)</f>
        <v/>
      </c>
    </row>
    <row r="427">
      <c r="A427" s="6">
        <f>Profiles!E427+Profiles!F427</f>
        <v/>
      </c>
      <c r="B427" s="6">
        <f>Profiles!D427*sel_solar</f>
        <v/>
      </c>
      <c r="C427" s="6">
        <f>MIN(B427,A427)</f>
        <v/>
      </c>
      <c r="D427" s="6">
        <f>B427-C427</f>
        <v/>
      </c>
      <c r="E427" s="6">
        <f>A427-C427</f>
        <v/>
      </c>
      <c r="F427" s="6">
        <f>MIN(D427,in_batt_pw,IF(sel_batt=0,0,(sel_batt-H426)/in_rte))</f>
        <v/>
      </c>
      <c r="G427" s="6">
        <f>MIN(E427,in_batt_pw,H426)</f>
        <v/>
      </c>
      <c r="H427" s="6">
        <f>H426+F427*in_rte-G427</f>
        <v/>
      </c>
      <c r="I427" s="6">
        <f>IF(sel_og=1,0,E427-G427)</f>
        <v/>
      </c>
      <c r="J427" s="6">
        <f>IF(sel_og=1,0,D427-F427)</f>
        <v/>
      </c>
      <c r="K427" s="6">
        <f>IF(sel_og=1,E427-G427,0)</f>
        <v/>
      </c>
    </row>
    <row r="428">
      <c r="A428" s="6">
        <f>Profiles!E428+Profiles!F428</f>
        <v/>
      </c>
      <c r="B428" s="6">
        <f>Profiles!D428*sel_solar</f>
        <v/>
      </c>
      <c r="C428" s="6">
        <f>MIN(B428,A428)</f>
        <v/>
      </c>
      <c r="D428" s="6">
        <f>B428-C428</f>
        <v/>
      </c>
      <c r="E428" s="6">
        <f>A428-C428</f>
        <v/>
      </c>
      <c r="F428" s="6">
        <f>MIN(D428,in_batt_pw,IF(sel_batt=0,0,(sel_batt-H427)/in_rte))</f>
        <v/>
      </c>
      <c r="G428" s="6">
        <f>MIN(E428,in_batt_pw,H427)</f>
        <v/>
      </c>
      <c r="H428" s="6">
        <f>H427+F428*in_rte-G428</f>
        <v/>
      </c>
      <c r="I428" s="6">
        <f>IF(sel_og=1,0,E428-G428)</f>
        <v/>
      </c>
      <c r="J428" s="6">
        <f>IF(sel_og=1,0,D428-F428)</f>
        <v/>
      </c>
      <c r="K428" s="6">
        <f>IF(sel_og=1,E428-G428,0)</f>
        <v/>
      </c>
    </row>
    <row r="429">
      <c r="A429" s="6">
        <f>Profiles!E429+Profiles!F429</f>
        <v/>
      </c>
      <c r="B429" s="6">
        <f>Profiles!D429*sel_solar</f>
        <v/>
      </c>
      <c r="C429" s="6">
        <f>MIN(B429,A429)</f>
        <v/>
      </c>
      <c r="D429" s="6">
        <f>B429-C429</f>
        <v/>
      </c>
      <c r="E429" s="6">
        <f>A429-C429</f>
        <v/>
      </c>
      <c r="F429" s="6">
        <f>MIN(D429,in_batt_pw,IF(sel_batt=0,0,(sel_batt-H428)/in_rte))</f>
        <v/>
      </c>
      <c r="G429" s="6">
        <f>MIN(E429,in_batt_pw,H428)</f>
        <v/>
      </c>
      <c r="H429" s="6">
        <f>H428+F429*in_rte-G429</f>
        <v/>
      </c>
      <c r="I429" s="6">
        <f>IF(sel_og=1,0,E429-G429)</f>
        <v/>
      </c>
      <c r="J429" s="6">
        <f>IF(sel_og=1,0,D429-F429)</f>
        <v/>
      </c>
      <c r="K429" s="6">
        <f>IF(sel_og=1,E429-G429,0)</f>
        <v/>
      </c>
    </row>
    <row r="430">
      <c r="A430" s="6">
        <f>Profiles!E430+Profiles!F430</f>
        <v/>
      </c>
      <c r="B430" s="6">
        <f>Profiles!D430*sel_solar</f>
        <v/>
      </c>
      <c r="C430" s="6">
        <f>MIN(B430,A430)</f>
        <v/>
      </c>
      <c r="D430" s="6">
        <f>B430-C430</f>
        <v/>
      </c>
      <c r="E430" s="6">
        <f>A430-C430</f>
        <v/>
      </c>
      <c r="F430" s="6">
        <f>MIN(D430,in_batt_pw,IF(sel_batt=0,0,(sel_batt-H429)/in_rte))</f>
        <v/>
      </c>
      <c r="G430" s="6">
        <f>MIN(E430,in_batt_pw,H429)</f>
        <v/>
      </c>
      <c r="H430" s="6">
        <f>H429+F430*in_rte-G430</f>
        <v/>
      </c>
      <c r="I430" s="6">
        <f>IF(sel_og=1,0,E430-G430)</f>
        <v/>
      </c>
      <c r="J430" s="6">
        <f>IF(sel_og=1,0,D430-F430)</f>
        <v/>
      </c>
      <c r="K430" s="6">
        <f>IF(sel_og=1,E430-G430,0)</f>
        <v/>
      </c>
    </row>
    <row r="431">
      <c r="A431" s="6">
        <f>Profiles!E431+Profiles!F431</f>
        <v/>
      </c>
      <c r="B431" s="6">
        <f>Profiles!D431*sel_solar</f>
        <v/>
      </c>
      <c r="C431" s="6">
        <f>MIN(B431,A431)</f>
        <v/>
      </c>
      <c r="D431" s="6">
        <f>B431-C431</f>
        <v/>
      </c>
      <c r="E431" s="6">
        <f>A431-C431</f>
        <v/>
      </c>
      <c r="F431" s="6">
        <f>MIN(D431,in_batt_pw,IF(sel_batt=0,0,(sel_batt-H430)/in_rte))</f>
        <v/>
      </c>
      <c r="G431" s="6">
        <f>MIN(E431,in_batt_pw,H430)</f>
        <v/>
      </c>
      <c r="H431" s="6">
        <f>H430+F431*in_rte-G431</f>
        <v/>
      </c>
      <c r="I431" s="6">
        <f>IF(sel_og=1,0,E431-G431)</f>
        <v/>
      </c>
      <c r="J431" s="6">
        <f>IF(sel_og=1,0,D431-F431)</f>
        <v/>
      </c>
      <c r="K431" s="6">
        <f>IF(sel_og=1,E431-G431,0)</f>
        <v/>
      </c>
    </row>
    <row r="432">
      <c r="A432" s="6">
        <f>Profiles!E432+Profiles!F432</f>
        <v/>
      </c>
      <c r="B432" s="6">
        <f>Profiles!D432*sel_solar</f>
        <v/>
      </c>
      <c r="C432" s="6">
        <f>MIN(B432,A432)</f>
        <v/>
      </c>
      <c r="D432" s="6">
        <f>B432-C432</f>
        <v/>
      </c>
      <c r="E432" s="6">
        <f>A432-C432</f>
        <v/>
      </c>
      <c r="F432" s="6">
        <f>MIN(D432,in_batt_pw,IF(sel_batt=0,0,(sel_batt-H431)/in_rte))</f>
        <v/>
      </c>
      <c r="G432" s="6">
        <f>MIN(E432,in_batt_pw,H431)</f>
        <v/>
      </c>
      <c r="H432" s="6">
        <f>H431+F432*in_rte-G432</f>
        <v/>
      </c>
      <c r="I432" s="6">
        <f>IF(sel_og=1,0,E432-G432)</f>
        <v/>
      </c>
      <c r="J432" s="6">
        <f>IF(sel_og=1,0,D432-F432)</f>
        <v/>
      </c>
      <c r="K432" s="6">
        <f>IF(sel_og=1,E432-G432,0)</f>
        <v/>
      </c>
    </row>
    <row r="433">
      <c r="A433" s="6">
        <f>Profiles!E433+Profiles!F433</f>
        <v/>
      </c>
      <c r="B433" s="6">
        <f>Profiles!D433*sel_solar</f>
        <v/>
      </c>
      <c r="C433" s="6">
        <f>MIN(B433,A433)</f>
        <v/>
      </c>
      <c r="D433" s="6">
        <f>B433-C433</f>
        <v/>
      </c>
      <c r="E433" s="6">
        <f>A433-C433</f>
        <v/>
      </c>
      <c r="F433" s="6">
        <f>MIN(D433,in_batt_pw,IF(sel_batt=0,0,(sel_batt-H432)/in_rte))</f>
        <v/>
      </c>
      <c r="G433" s="6">
        <f>MIN(E433,in_batt_pw,H432)</f>
        <v/>
      </c>
      <c r="H433" s="6">
        <f>H432+F433*in_rte-G433</f>
        <v/>
      </c>
      <c r="I433" s="6">
        <f>IF(sel_og=1,0,E433-G433)</f>
        <v/>
      </c>
      <c r="J433" s="6">
        <f>IF(sel_og=1,0,D433-F433)</f>
        <v/>
      </c>
      <c r="K433" s="6">
        <f>IF(sel_og=1,E433-G433,0)</f>
        <v/>
      </c>
    </row>
    <row r="434">
      <c r="A434" s="6">
        <f>Profiles!E434+Profiles!F434</f>
        <v/>
      </c>
      <c r="B434" s="6">
        <f>Profiles!D434*sel_solar</f>
        <v/>
      </c>
      <c r="C434" s="6">
        <f>MIN(B434,A434)</f>
        <v/>
      </c>
      <c r="D434" s="6">
        <f>B434-C434</f>
        <v/>
      </c>
      <c r="E434" s="6">
        <f>A434-C434</f>
        <v/>
      </c>
      <c r="F434" s="6">
        <f>MIN(D434,in_batt_pw,IF(sel_batt=0,0,(sel_batt-H433)/in_rte))</f>
        <v/>
      </c>
      <c r="G434" s="6">
        <f>MIN(E434,in_batt_pw,H433)</f>
        <v/>
      </c>
      <c r="H434" s="6">
        <f>H433+F434*in_rte-G434</f>
        <v/>
      </c>
      <c r="I434" s="6">
        <f>IF(sel_og=1,0,E434-G434)</f>
        <v/>
      </c>
      <c r="J434" s="6">
        <f>IF(sel_og=1,0,D434-F434)</f>
        <v/>
      </c>
      <c r="K434" s="6">
        <f>IF(sel_og=1,E434-G434,0)</f>
        <v/>
      </c>
    </row>
    <row r="435">
      <c r="A435" s="6">
        <f>Profiles!E435+Profiles!F435</f>
        <v/>
      </c>
      <c r="B435" s="6">
        <f>Profiles!D435*sel_solar</f>
        <v/>
      </c>
      <c r="C435" s="6">
        <f>MIN(B435,A435)</f>
        <v/>
      </c>
      <c r="D435" s="6">
        <f>B435-C435</f>
        <v/>
      </c>
      <c r="E435" s="6">
        <f>A435-C435</f>
        <v/>
      </c>
      <c r="F435" s="6">
        <f>MIN(D435,in_batt_pw,IF(sel_batt=0,0,(sel_batt-H434)/in_rte))</f>
        <v/>
      </c>
      <c r="G435" s="6">
        <f>MIN(E435,in_batt_pw,H434)</f>
        <v/>
      </c>
      <c r="H435" s="6">
        <f>H434+F435*in_rte-G435</f>
        <v/>
      </c>
      <c r="I435" s="6">
        <f>IF(sel_og=1,0,E435-G435)</f>
        <v/>
      </c>
      <c r="J435" s="6">
        <f>IF(sel_og=1,0,D435-F435)</f>
        <v/>
      </c>
      <c r="K435" s="6">
        <f>IF(sel_og=1,E435-G435,0)</f>
        <v/>
      </c>
    </row>
    <row r="436">
      <c r="A436" s="6">
        <f>Profiles!E436+Profiles!F436</f>
        <v/>
      </c>
      <c r="B436" s="6">
        <f>Profiles!D436*sel_solar</f>
        <v/>
      </c>
      <c r="C436" s="6">
        <f>MIN(B436,A436)</f>
        <v/>
      </c>
      <c r="D436" s="6">
        <f>B436-C436</f>
        <v/>
      </c>
      <c r="E436" s="6">
        <f>A436-C436</f>
        <v/>
      </c>
      <c r="F436" s="6">
        <f>MIN(D436,in_batt_pw,IF(sel_batt=0,0,(sel_batt-H435)/in_rte))</f>
        <v/>
      </c>
      <c r="G436" s="6">
        <f>MIN(E436,in_batt_pw,H435)</f>
        <v/>
      </c>
      <c r="H436" s="6">
        <f>H435+F436*in_rte-G436</f>
        <v/>
      </c>
      <c r="I436" s="6">
        <f>IF(sel_og=1,0,E436-G436)</f>
        <v/>
      </c>
      <c r="J436" s="6">
        <f>IF(sel_og=1,0,D436-F436)</f>
        <v/>
      </c>
      <c r="K436" s="6">
        <f>IF(sel_og=1,E436-G436,0)</f>
        <v/>
      </c>
    </row>
    <row r="437">
      <c r="A437" s="6">
        <f>Profiles!E437+Profiles!F437</f>
        <v/>
      </c>
      <c r="B437" s="6">
        <f>Profiles!D437*sel_solar</f>
        <v/>
      </c>
      <c r="C437" s="6">
        <f>MIN(B437,A437)</f>
        <v/>
      </c>
      <c r="D437" s="6">
        <f>B437-C437</f>
        <v/>
      </c>
      <c r="E437" s="6">
        <f>A437-C437</f>
        <v/>
      </c>
      <c r="F437" s="6">
        <f>MIN(D437,in_batt_pw,IF(sel_batt=0,0,(sel_batt-H436)/in_rte))</f>
        <v/>
      </c>
      <c r="G437" s="6">
        <f>MIN(E437,in_batt_pw,H436)</f>
        <v/>
      </c>
      <c r="H437" s="6">
        <f>H436+F437*in_rte-G437</f>
        <v/>
      </c>
      <c r="I437" s="6">
        <f>IF(sel_og=1,0,E437-G437)</f>
        <v/>
      </c>
      <c r="J437" s="6">
        <f>IF(sel_og=1,0,D437-F437)</f>
        <v/>
      </c>
      <c r="K437" s="6">
        <f>IF(sel_og=1,E437-G437,0)</f>
        <v/>
      </c>
    </row>
    <row r="438">
      <c r="A438" s="6">
        <f>Profiles!E438+Profiles!F438</f>
        <v/>
      </c>
      <c r="B438" s="6">
        <f>Profiles!D438*sel_solar</f>
        <v/>
      </c>
      <c r="C438" s="6">
        <f>MIN(B438,A438)</f>
        <v/>
      </c>
      <c r="D438" s="6">
        <f>B438-C438</f>
        <v/>
      </c>
      <c r="E438" s="6">
        <f>A438-C438</f>
        <v/>
      </c>
      <c r="F438" s="6">
        <f>MIN(D438,in_batt_pw,IF(sel_batt=0,0,(sel_batt-H437)/in_rte))</f>
        <v/>
      </c>
      <c r="G438" s="6">
        <f>MIN(E438,in_batt_pw,H437)</f>
        <v/>
      </c>
      <c r="H438" s="6">
        <f>H437+F438*in_rte-G438</f>
        <v/>
      </c>
      <c r="I438" s="6">
        <f>IF(sel_og=1,0,E438-G438)</f>
        <v/>
      </c>
      <c r="J438" s="6">
        <f>IF(sel_og=1,0,D438-F438)</f>
        <v/>
      </c>
      <c r="K438" s="6">
        <f>IF(sel_og=1,E438-G438,0)</f>
        <v/>
      </c>
    </row>
    <row r="439">
      <c r="A439" s="6">
        <f>Profiles!E439+Profiles!F439</f>
        <v/>
      </c>
      <c r="B439" s="6">
        <f>Profiles!D439*sel_solar</f>
        <v/>
      </c>
      <c r="C439" s="6">
        <f>MIN(B439,A439)</f>
        <v/>
      </c>
      <c r="D439" s="6">
        <f>B439-C439</f>
        <v/>
      </c>
      <c r="E439" s="6">
        <f>A439-C439</f>
        <v/>
      </c>
      <c r="F439" s="6">
        <f>MIN(D439,in_batt_pw,IF(sel_batt=0,0,(sel_batt-H438)/in_rte))</f>
        <v/>
      </c>
      <c r="G439" s="6">
        <f>MIN(E439,in_batt_pw,H438)</f>
        <v/>
      </c>
      <c r="H439" s="6">
        <f>H438+F439*in_rte-G439</f>
        <v/>
      </c>
      <c r="I439" s="6">
        <f>IF(sel_og=1,0,E439-G439)</f>
        <v/>
      </c>
      <c r="J439" s="6">
        <f>IF(sel_og=1,0,D439-F439)</f>
        <v/>
      </c>
      <c r="K439" s="6">
        <f>IF(sel_og=1,E439-G439,0)</f>
        <v/>
      </c>
    </row>
    <row r="440">
      <c r="A440" s="6">
        <f>Profiles!E440+Profiles!F440</f>
        <v/>
      </c>
      <c r="B440" s="6">
        <f>Profiles!D440*sel_solar</f>
        <v/>
      </c>
      <c r="C440" s="6">
        <f>MIN(B440,A440)</f>
        <v/>
      </c>
      <c r="D440" s="6">
        <f>B440-C440</f>
        <v/>
      </c>
      <c r="E440" s="6">
        <f>A440-C440</f>
        <v/>
      </c>
      <c r="F440" s="6">
        <f>MIN(D440,in_batt_pw,IF(sel_batt=0,0,(sel_batt-H439)/in_rte))</f>
        <v/>
      </c>
      <c r="G440" s="6">
        <f>MIN(E440,in_batt_pw,H439)</f>
        <v/>
      </c>
      <c r="H440" s="6">
        <f>H439+F440*in_rte-G440</f>
        <v/>
      </c>
      <c r="I440" s="6">
        <f>IF(sel_og=1,0,E440-G440)</f>
        <v/>
      </c>
      <c r="J440" s="6">
        <f>IF(sel_og=1,0,D440-F440)</f>
        <v/>
      </c>
      <c r="K440" s="6">
        <f>IF(sel_og=1,E440-G440,0)</f>
        <v/>
      </c>
    </row>
    <row r="441">
      <c r="A441" s="6">
        <f>Profiles!E441+Profiles!F441</f>
        <v/>
      </c>
      <c r="B441" s="6">
        <f>Profiles!D441*sel_solar</f>
        <v/>
      </c>
      <c r="C441" s="6">
        <f>MIN(B441,A441)</f>
        <v/>
      </c>
      <c r="D441" s="6">
        <f>B441-C441</f>
        <v/>
      </c>
      <c r="E441" s="6">
        <f>A441-C441</f>
        <v/>
      </c>
      <c r="F441" s="6">
        <f>MIN(D441,in_batt_pw,IF(sel_batt=0,0,(sel_batt-H440)/in_rte))</f>
        <v/>
      </c>
      <c r="G441" s="6">
        <f>MIN(E441,in_batt_pw,H440)</f>
        <v/>
      </c>
      <c r="H441" s="6">
        <f>H440+F441*in_rte-G441</f>
        <v/>
      </c>
      <c r="I441" s="6">
        <f>IF(sel_og=1,0,E441-G441)</f>
        <v/>
      </c>
      <c r="J441" s="6">
        <f>IF(sel_og=1,0,D441-F441)</f>
        <v/>
      </c>
      <c r="K441" s="6">
        <f>IF(sel_og=1,E441-G441,0)</f>
        <v/>
      </c>
    </row>
    <row r="442">
      <c r="A442" s="6">
        <f>Profiles!E442+Profiles!F442</f>
        <v/>
      </c>
      <c r="B442" s="6">
        <f>Profiles!D442*sel_solar</f>
        <v/>
      </c>
      <c r="C442" s="6">
        <f>MIN(B442,A442)</f>
        <v/>
      </c>
      <c r="D442" s="6">
        <f>B442-C442</f>
        <v/>
      </c>
      <c r="E442" s="6">
        <f>A442-C442</f>
        <v/>
      </c>
      <c r="F442" s="6">
        <f>MIN(D442,in_batt_pw,IF(sel_batt=0,0,(sel_batt-H441)/in_rte))</f>
        <v/>
      </c>
      <c r="G442" s="6">
        <f>MIN(E442,in_batt_pw,H441)</f>
        <v/>
      </c>
      <c r="H442" s="6">
        <f>H441+F442*in_rte-G442</f>
        <v/>
      </c>
      <c r="I442" s="6">
        <f>IF(sel_og=1,0,E442-G442)</f>
        <v/>
      </c>
      <c r="J442" s="6">
        <f>IF(sel_og=1,0,D442-F442)</f>
        <v/>
      </c>
      <c r="K442" s="6">
        <f>IF(sel_og=1,E442-G442,0)</f>
        <v/>
      </c>
    </row>
    <row r="443">
      <c r="A443" s="6">
        <f>Profiles!E443+Profiles!F443</f>
        <v/>
      </c>
      <c r="B443" s="6">
        <f>Profiles!D443*sel_solar</f>
        <v/>
      </c>
      <c r="C443" s="6">
        <f>MIN(B443,A443)</f>
        <v/>
      </c>
      <c r="D443" s="6">
        <f>B443-C443</f>
        <v/>
      </c>
      <c r="E443" s="6">
        <f>A443-C443</f>
        <v/>
      </c>
      <c r="F443" s="6">
        <f>MIN(D443,in_batt_pw,IF(sel_batt=0,0,(sel_batt-H442)/in_rte))</f>
        <v/>
      </c>
      <c r="G443" s="6">
        <f>MIN(E443,in_batt_pw,H442)</f>
        <v/>
      </c>
      <c r="H443" s="6">
        <f>H442+F443*in_rte-G443</f>
        <v/>
      </c>
      <c r="I443" s="6">
        <f>IF(sel_og=1,0,E443-G443)</f>
        <v/>
      </c>
      <c r="J443" s="6">
        <f>IF(sel_og=1,0,D443-F443)</f>
        <v/>
      </c>
      <c r="K443" s="6">
        <f>IF(sel_og=1,E443-G443,0)</f>
        <v/>
      </c>
    </row>
    <row r="444">
      <c r="A444" s="6">
        <f>Profiles!E444+Profiles!F444</f>
        <v/>
      </c>
      <c r="B444" s="6">
        <f>Profiles!D444*sel_solar</f>
        <v/>
      </c>
      <c r="C444" s="6">
        <f>MIN(B444,A444)</f>
        <v/>
      </c>
      <c r="D444" s="6">
        <f>B444-C444</f>
        <v/>
      </c>
      <c r="E444" s="6">
        <f>A444-C444</f>
        <v/>
      </c>
      <c r="F444" s="6">
        <f>MIN(D444,in_batt_pw,IF(sel_batt=0,0,(sel_batt-H443)/in_rte))</f>
        <v/>
      </c>
      <c r="G444" s="6">
        <f>MIN(E444,in_batt_pw,H443)</f>
        <v/>
      </c>
      <c r="H444" s="6">
        <f>H443+F444*in_rte-G444</f>
        <v/>
      </c>
      <c r="I444" s="6">
        <f>IF(sel_og=1,0,E444-G444)</f>
        <v/>
      </c>
      <c r="J444" s="6">
        <f>IF(sel_og=1,0,D444-F444)</f>
        <v/>
      </c>
      <c r="K444" s="6">
        <f>IF(sel_og=1,E444-G444,0)</f>
        <v/>
      </c>
    </row>
    <row r="445">
      <c r="A445" s="6">
        <f>Profiles!E445+Profiles!F445</f>
        <v/>
      </c>
      <c r="B445" s="6">
        <f>Profiles!D445*sel_solar</f>
        <v/>
      </c>
      <c r="C445" s="6">
        <f>MIN(B445,A445)</f>
        <v/>
      </c>
      <c r="D445" s="6">
        <f>B445-C445</f>
        <v/>
      </c>
      <c r="E445" s="6">
        <f>A445-C445</f>
        <v/>
      </c>
      <c r="F445" s="6">
        <f>MIN(D445,in_batt_pw,IF(sel_batt=0,0,(sel_batt-H444)/in_rte))</f>
        <v/>
      </c>
      <c r="G445" s="6">
        <f>MIN(E445,in_batt_pw,H444)</f>
        <v/>
      </c>
      <c r="H445" s="6">
        <f>H444+F445*in_rte-G445</f>
        <v/>
      </c>
      <c r="I445" s="6">
        <f>IF(sel_og=1,0,E445-G445)</f>
        <v/>
      </c>
      <c r="J445" s="6">
        <f>IF(sel_og=1,0,D445-F445)</f>
        <v/>
      </c>
      <c r="K445" s="6">
        <f>IF(sel_og=1,E445-G445,0)</f>
        <v/>
      </c>
    </row>
    <row r="446">
      <c r="A446" s="6">
        <f>Profiles!E446+Profiles!F446</f>
        <v/>
      </c>
      <c r="B446" s="6">
        <f>Profiles!D446*sel_solar</f>
        <v/>
      </c>
      <c r="C446" s="6">
        <f>MIN(B446,A446)</f>
        <v/>
      </c>
      <c r="D446" s="6">
        <f>B446-C446</f>
        <v/>
      </c>
      <c r="E446" s="6">
        <f>A446-C446</f>
        <v/>
      </c>
      <c r="F446" s="6">
        <f>MIN(D446,in_batt_pw,IF(sel_batt=0,0,(sel_batt-H445)/in_rte))</f>
        <v/>
      </c>
      <c r="G446" s="6">
        <f>MIN(E446,in_batt_pw,H445)</f>
        <v/>
      </c>
      <c r="H446" s="6">
        <f>H445+F446*in_rte-G446</f>
        <v/>
      </c>
      <c r="I446" s="6">
        <f>IF(sel_og=1,0,E446-G446)</f>
        <v/>
      </c>
      <c r="J446" s="6">
        <f>IF(sel_og=1,0,D446-F446)</f>
        <v/>
      </c>
      <c r="K446" s="6">
        <f>IF(sel_og=1,E446-G446,0)</f>
        <v/>
      </c>
    </row>
    <row r="447">
      <c r="A447" s="6">
        <f>Profiles!E447+Profiles!F447</f>
        <v/>
      </c>
      <c r="B447" s="6">
        <f>Profiles!D447*sel_solar</f>
        <v/>
      </c>
      <c r="C447" s="6">
        <f>MIN(B447,A447)</f>
        <v/>
      </c>
      <c r="D447" s="6">
        <f>B447-C447</f>
        <v/>
      </c>
      <c r="E447" s="6">
        <f>A447-C447</f>
        <v/>
      </c>
      <c r="F447" s="6">
        <f>MIN(D447,in_batt_pw,IF(sel_batt=0,0,(sel_batt-H446)/in_rte))</f>
        <v/>
      </c>
      <c r="G447" s="6">
        <f>MIN(E447,in_batt_pw,H446)</f>
        <v/>
      </c>
      <c r="H447" s="6">
        <f>H446+F447*in_rte-G447</f>
        <v/>
      </c>
      <c r="I447" s="6">
        <f>IF(sel_og=1,0,E447-G447)</f>
        <v/>
      </c>
      <c r="J447" s="6">
        <f>IF(sel_og=1,0,D447-F447)</f>
        <v/>
      </c>
      <c r="K447" s="6">
        <f>IF(sel_og=1,E447-G447,0)</f>
        <v/>
      </c>
    </row>
    <row r="448">
      <c r="A448" s="6">
        <f>Profiles!E448+Profiles!F448</f>
        <v/>
      </c>
      <c r="B448" s="6">
        <f>Profiles!D448*sel_solar</f>
        <v/>
      </c>
      <c r="C448" s="6">
        <f>MIN(B448,A448)</f>
        <v/>
      </c>
      <c r="D448" s="6">
        <f>B448-C448</f>
        <v/>
      </c>
      <c r="E448" s="6">
        <f>A448-C448</f>
        <v/>
      </c>
      <c r="F448" s="6">
        <f>MIN(D448,in_batt_pw,IF(sel_batt=0,0,(sel_batt-H447)/in_rte))</f>
        <v/>
      </c>
      <c r="G448" s="6">
        <f>MIN(E448,in_batt_pw,H447)</f>
        <v/>
      </c>
      <c r="H448" s="6">
        <f>H447+F448*in_rte-G448</f>
        <v/>
      </c>
      <c r="I448" s="6">
        <f>IF(sel_og=1,0,E448-G448)</f>
        <v/>
      </c>
      <c r="J448" s="6">
        <f>IF(sel_og=1,0,D448-F448)</f>
        <v/>
      </c>
      <c r="K448" s="6">
        <f>IF(sel_og=1,E448-G448,0)</f>
        <v/>
      </c>
    </row>
    <row r="449">
      <c r="A449" s="6">
        <f>Profiles!E449+Profiles!F449</f>
        <v/>
      </c>
      <c r="B449" s="6">
        <f>Profiles!D449*sel_solar</f>
        <v/>
      </c>
      <c r="C449" s="6">
        <f>MIN(B449,A449)</f>
        <v/>
      </c>
      <c r="D449" s="6">
        <f>B449-C449</f>
        <v/>
      </c>
      <c r="E449" s="6">
        <f>A449-C449</f>
        <v/>
      </c>
      <c r="F449" s="6">
        <f>MIN(D449,in_batt_pw,IF(sel_batt=0,0,(sel_batt-H448)/in_rte))</f>
        <v/>
      </c>
      <c r="G449" s="6">
        <f>MIN(E449,in_batt_pw,H448)</f>
        <v/>
      </c>
      <c r="H449" s="6">
        <f>H448+F449*in_rte-G449</f>
        <v/>
      </c>
      <c r="I449" s="6">
        <f>IF(sel_og=1,0,E449-G449)</f>
        <v/>
      </c>
      <c r="J449" s="6">
        <f>IF(sel_og=1,0,D449-F449)</f>
        <v/>
      </c>
      <c r="K449" s="6">
        <f>IF(sel_og=1,E449-G449,0)</f>
        <v/>
      </c>
    </row>
    <row r="450">
      <c r="A450" s="6">
        <f>Profiles!E450+Profiles!F450</f>
        <v/>
      </c>
      <c r="B450" s="6">
        <f>Profiles!D450*sel_solar</f>
        <v/>
      </c>
      <c r="C450" s="6">
        <f>MIN(B450,A450)</f>
        <v/>
      </c>
      <c r="D450" s="6">
        <f>B450-C450</f>
        <v/>
      </c>
      <c r="E450" s="6">
        <f>A450-C450</f>
        <v/>
      </c>
      <c r="F450" s="6">
        <f>MIN(D450,in_batt_pw,IF(sel_batt=0,0,(sel_batt-H449)/in_rte))</f>
        <v/>
      </c>
      <c r="G450" s="6">
        <f>MIN(E450,in_batt_pw,H449)</f>
        <v/>
      </c>
      <c r="H450" s="6">
        <f>H449+F450*in_rte-G450</f>
        <v/>
      </c>
      <c r="I450" s="6">
        <f>IF(sel_og=1,0,E450-G450)</f>
        <v/>
      </c>
      <c r="J450" s="6">
        <f>IF(sel_og=1,0,D450-F450)</f>
        <v/>
      </c>
      <c r="K450" s="6">
        <f>IF(sel_og=1,E450-G450,0)</f>
        <v/>
      </c>
    </row>
    <row r="451">
      <c r="A451" s="6">
        <f>Profiles!E451+Profiles!F451</f>
        <v/>
      </c>
      <c r="B451" s="6">
        <f>Profiles!D451*sel_solar</f>
        <v/>
      </c>
      <c r="C451" s="6">
        <f>MIN(B451,A451)</f>
        <v/>
      </c>
      <c r="D451" s="6">
        <f>B451-C451</f>
        <v/>
      </c>
      <c r="E451" s="6">
        <f>A451-C451</f>
        <v/>
      </c>
      <c r="F451" s="6">
        <f>MIN(D451,in_batt_pw,IF(sel_batt=0,0,(sel_batt-H450)/in_rte))</f>
        <v/>
      </c>
      <c r="G451" s="6">
        <f>MIN(E451,in_batt_pw,H450)</f>
        <v/>
      </c>
      <c r="H451" s="6">
        <f>H450+F451*in_rte-G451</f>
        <v/>
      </c>
      <c r="I451" s="6">
        <f>IF(sel_og=1,0,E451-G451)</f>
        <v/>
      </c>
      <c r="J451" s="6">
        <f>IF(sel_og=1,0,D451-F451)</f>
        <v/>
      </c>
      <c r="K451" s="6">
        <f>IF(sel_og=1,E451-G451,0)</f>
        <v/>
      </c>
    </row>
    <row r="452">
      <c r="A452" s="6">
        <f>Profiles!E452+Profiles!F452</f>
        <v/>
      </c>
      <c r="B452" s="6">
        <f>Profiles!D452*sel_solar</f>
        <v/>
      </c>
      <c r="C452" s="6">
        <f>MIN(B452,A452)</f>
        <v/>
      </c>
      <c r="D452" s="6">
        <f>B452-C452</f>
        <v/>
      </c>
      <c r="E452" s="6">
        <f>A452-C452</f>
        <v/>
      </c>
      <c r="F452" s="6">
        <f>MIN(D452,in_batt_pw,IF(sel_batt=0,0,(sel_batt-H451)/in_rte))</f>
        <v/>
      </c>
      <c r="G452" s="6">
        <f>MIN(E452,in_batt_pw,H451)</f>
        <v/>
      </c>
      <c r="H452" s="6">
        <f>H451+F452*in_rte-G452</f>
        <v/>
      </c>
      <c r="I452" s="6">
        <f>IF(sel_og=1,0,E452-G452)</f>
        <v/>
      </c>
      <c r="J452" s="6">
        <f>IF(sel_og=1,0,D452-F452)</f>
        <v/>
      </c>
      <c r="K452" s="6">
        <f>IF(sel_og=1,E452-G452,0)</f>
        <v/>
      </c>
    </row>
    <row r="453">
      <c r="A453" s="6">
        <f>Profiles!E453+Profiles!F453</f>
        <v/>
      </c>
      <c r="B453" s="6">
        <f>Profiles!D453*sel_solar</f>
        <v/>
      </c>
      <c r="C453" s="6">
        <f>MIN(B453,A453)</f>
        <v/>
      </c>
      <c r="D453" s="6">
        <f>B453-C453</f>
        <v/>
      </c>
      <c r="E453" s="6">
        <f>A453-C453</f>
        <v/>
      </c>
      <c r="F453" s="6">
        <f>MIN(D453,in_batt_pw,IF(sel_batt=0,0,(sel_batt-H452)/in_rte))</f>
        <v/>
      </c>
      <c r="G453" s="6">
        <f>MIN(E453,in_batt_pw,H452)</f>
        <v/>
      </c>
      <c r="H453" s="6">
        <f>H452+F453*in_rte-G453</f>
        <v/>
      </c>
      <c r="I453" s="6">
        <f>IF(sel_og=1,0,E453-G453)</f>
        <v/>
      </c>
      <c r="J453" s="6">
        <f>IF(sel_og=1,0,D453-F453)</f>
        <v/>
      </c>
      <c r="K453" s="6">
        <f>IF(sel_og=1,E453-G453,0)</f>
        <v/>
      </c>
    </row>
    <row r="454">
      <c r="A454" s="6">
        <f>Profiles!E454+Profiles!F454</f>
        <v/>
      </c>
      <c r="B454" s="6">
        <f>Profiles!D454*sel_solar</f>
        <v/>
      </c>
      <c r="C454" s="6">
        <f>MIN(B454,A454)</f>
        <v/>
      </c>
      <c r="D454" s="6">
        <f>B454-C454</f>
        <v/>
      </c>
      <c r="E454" s="6">
        <f>A454-C454</f>
        <v/>
      </c>
      <c r="F454" s="6">
        <f>MIN(D454,in_batt_pw,IF(sel_batt=0,0,(sel_batt-H453)/in_rte))</f>
        <v/>
      </c>
      <c r="G454" s="6">
        <f>MIN(E454,in_batt_pw,H453)</f>
        <v/>
      </c>
      <c r="H454" s="6">
        <f>H453+F454*in_rte-G454</f>
        <v/>
      </c>
      <c r="I454" s="6">
        <f>IF(sel_og=1,0,E454-G454)</f>
        <v/>
      </c>
      <c r="J454" s="6">
        <f>IF(sel_og=1,0,D454-F454)</f>
        <v/>
      </c>
      <c r="K454" s="6">
        <f>IF(sel_og=1,E454-G454,0)</f>
        <v/>
      </c>
    </row>
    <row r="455">
      <c r="A455" s="6">
        <f>Profiles!E455+Profiles!F455</f>
        <v/>
      </c>
      <c r="B455" s="6">
        <f>Profiles!D455*sel_solar</f>
        <v/>
      </c>
      <c r="C455" s="6">
        <f>MIN(B455,A455)</f>
        <v/>
      </c>
      <c r="D455" s="6">
        <f>B455-C455</f>
        <v/>
      </c>
      <c r="E455" s="6">
        <f>A455-C455</f>
        <v/>
      </c>
      <c r="F455" s="6">
        <f>MIN(D455,in_batt_pw,IF(sel_batt=0,0,(sel_batt-H454)/in_rte))</f>
        <v/>
      </c>
      <c r="G455" s="6">
        <f>MIN(E455,in_batt_pw,H454)</f>
        <v/>
      </c>
      <c r="H455" s="6">
        <f>H454+F455*in_rte-G455</f>
        <v/>
      </c>
      <c r="I455" s="6">
        <f>IF(sel_og=1,0,E455-G455)</f>
        <v/>
      </c>
      <c r="J455" s="6">
        <f>IF(sel_og=1,0,D455-F455)</f>
        <v/>
      </c>
      <c r="K455" s="6">
        <f>IF(sel_og=1,E455-G455,0)</f>
        <v/>
      </c>
    </row>
    <row r="456">
      <c r="A456" s="6">
        <f>Profiles!E456+Profiles!F456</f>
        <v/>
      </c>
      <c r="B456" s="6">
        <f>Profiles!D456*sel_solar</f>
        <v/>
      </c>
      <c r="C456" s="6">
        <f>MIN(B456,A456)</f>
        <v/>
      </c>
      <c r="D456" s="6">
        <f>B456-C456</f>
        <v/>
      </c>
      <c r="E456" s="6">
        <f>A456-C456</f>
        <v/>
      </c>
      <c r="F456" s="6">
        <f>MIN(D456,in_batt_pw,IF(sel_batt=0,0,(sel_batt-H455)/in_rte))</f>
        <v/>
      </c>
      <c r="G456" s="6">
        <f>MIN(E456,in_batt_pw,H455)</f>
        <v/>
      </c>
      <c r="H456" s="6">
        <f>H455+F456*in_rte-G456</f>
        <v/>
      </c>
      <c r="I456" s="6">
        <f>IF(sel_og=1,0,E456-G456)</f>
        <v/>
      </c>
      <c r="J456" s="6">
        <f>IF(sel_og=1,0,D456-F456)</f>
        <v/>
      </c>
      <c r="K456" s="6">
        <f>IF(sel_og=1,E456-G456,0)</f>
        <v/>
      </c>
    </row>
    <row r="457">
      <c r="A457" s="6">
        <f>Profiles!E457+Profiles!F457</f>
        <v/>
      </c>
      <c r="B457" s="6">
        <f>Profiles!D457*sel_solar</f>
        <v/>
      </c>
      <c r="C457" s="6">
        <f>MIN(B457,A457)</f>
        <v/>
      </c>
      <c r="D457" s="6">
        <f>B457-C457</f>
        <v/>
      </c>
      <c r="E457" s="6">
        <f>A457-C457</f>
        <v/>
      </c>
      <c r="F457" s="6">
        <f>MIN(D457,in_batt_pw,IF(sel_batt=0,0,(sel_batt-H456)/in_rte))</f>
        <v/>
      </c>
      <c r="G457" s="6">
        <f>MIN(E457,in_batt_pw,H456)</f>
        <v/>
      </c>
      <c r="H457" s="6">
        <f>H456+F457*in_rte-G457</f>
        <v/>
      </c>
      <c r="I457" s="6">
        <f>IF(sel_og=1,0,E457-G457)</f>
        <v/>
      </c>
      <c r="J457" s="6">
        <f>IF(sel_og=1,0,D457-F457)</f>
        <v/>
      </c>
      <c r="K457" s="6">
        <f>IF(sel_og=1,E457-G457,0)</f>
        <v/>
      </c>
    </row>
    <row r="458">
      <c r="A458" s="6">
        <f>Profiles!E458+Profiles!F458</f>
        <v/>
      </c>
      <c r="B458" s="6">
        <f>Profiles!D458*sel_solar</f>
        <v/>
      </c>
      <c r="C458" s="6">
        <f>MIN(B458,A458)</f>
        <v/>
      </c>
      <c r="D458" s="6">
        <f>B458-C458</f>
        <v/>
      </c>
      <c r="E458" s="6">
        <f>A458-C458</f>
        <v/>
      </c>
      <c r="F458" s="6">
        <f>MIN(D458,in_batt_pw,IF(sel_batt=0,0,(sel_batt-H457)/in_rte))</f>
        <v/>
      </c>
      <c r="G458" s="6">
        <f>MIN(E458,in_batt_pw,H457)</f>
        <v/>
      </c>
      <c r="H458" s="6">
        <f>H457+F458*in_rte-G458</f>
        <v/>
      </c>
      <c r="I458" s="6">
        <f>IF(sel_og=1,0,E458-G458)</f>
        <v/>
      </c>
      <c r="J458" s="6">
        <f>IF(sel_og=1,0,D458-F458)</f>
        <v/>
      </c>
      <c r="K458" s="6">
        <f>IF(sel_og=1,E458-G458,0)</f>
        <v/>
      </c>
    </row>
    <row r="459">
      <c r="A459" s="6">
        <f>Profiles!E459+Profiles!F459</f>
        <v/>
      </c>
      <c r="B459" s="6">
        <f>Profiles!D459*sel_solar</f>
        <v/>
      </c>
      <c r="C459" s="6">
        <f>MIN(B459,A459)</f>
        <v/>
      </c>
      <c r="D459" s="6">
        <f>B459-C459</f>
        <v/>
      </c>
      <c r="E459" s="6">
        <f>A459-C459</f>
        <v/>
      </c>
      <c r="F459" s="6">
        <f>MIN(D459,in_batt_pw,IF(sel_batt=0,0,(sel_batt-H458)/in_rte))</f>
        <v/>
      </c>
      <c r="G459" s="6">
        <f>MIN(E459,in_batt_pw,H458)</f>
        <v/>
      </c>
      <c r="H459" s="6">
        <f>H458+F459*in_rte-G459</f>
        <v/>
      </c>
      <c r="I459" s="6">
        <f>IF(sel_og=1,0,E459-G459)</f>
        <v/>
      </c>
      <c r="J459" s="6">
        <f>IF(sel_og=1,0,D459-F459)</f>
        <v/>
      </c>
      <c r="K459" s="6">
        <f>IF(sel_og=1,E459-G459,0)</f>
        <v/>
      </c>
    </row>
    <row r="460">
      <c r="A460" s="6">
        <f>Profiles!E460+Profiles!F460</f>
        <v/>
      </c>
      <c r="B460" s="6">
        <f>Profiles!D460*sel_solar</f>
        <v/>
      </c>
      <c r="C460" s="6">
        <f>MIN(B460,A460)</f>
        <v/>
      </c>
      <c r="D460" s="6">
        <f>B460-C460</f>
        <v/>
      </c>
      <c r="E460" s="6">
        <f>A460-C460</f>
        <v/>
      </c>
      <c r="F460" s="6">
        <f>MIN(D460,in_batt_pw,IF(sel_batt=0,0,(sel_batt-H459)/in_rte))</f>
        <v/>
      </c>
      <c r="G460" s="6">
        <f>MIN(E460,in_batt_pw,H459)</f>
        <v/>
      </c>
      <c r="H460" s="6">
        <f>H459+F460*in_rte-G460</f>
        <v/>
      </c>
      <c r="I460" s="6">
        <f>IF(sel_og=1,0,E460-G460)</f>
        <v/>
      </c>
      <c r="J460" s="6">
        <f>IF(sel_og=1,0,D460-F460)</f>
        <v/>
      </c>
      <c r="K460" s="6">
        <f>IF(sel_og=1,E460-G460,0)</f>
        <v/>
      </c>
    </row>
    <row r="461">
      <c r="A461" s="6">
        <f>Profiles!E461+Profiles!F461</f>
        <v/>
      </c>
      <c r="B461" s="6">
        <f>Profiles!D461*sel_solar</f>
        <v/>
      </c>
      <c r="C461" s="6">
        <f>MIN(B461,A461)</f>
        <v/>
      </c>
      <c r="D461" s="6">
        <f>B461-C461</f>
        <v/>
      </c>
      <c r="E461" s="6">
        <f>A461-C461</f>
        <v/>
      </c>
      <c r="F461" s="6">
        <f>MIN(D461,in_batt_pw,IF(sel_batt=0,0,(sel_batt-H460)/in_rte))</f>
        <v/>
      </c>
      <c r="G461" s="6">
        <f>MIN(E461,in_batt_pw,H460)</f>
        <v/>
      </c>
      <c r="H461" s="6">
        <f>H460+F461*in_rte-G461</f>
        <v/>
      </c>
      <c r="I461" s="6">
        <f>IF(sel_og=1,0,E461-G461)</f>
        <v/>
      </c>
      <c r="J461" s="6">
        <f>IF(sel_og=1,0,D461-F461)</f>
        <v/>
      </c>
      <c r="K461" s="6">
        <f>IF(sel_og=1,E461-G461,0)</f>
        <v/>
      </c>
    </row>
    <row r="462">
      <c r="A462" s="6">
        <f>Profiles!E462+Profiles!F462</f>
        <v/>
      </c>
      <c r="B462" s="6">
        <f>Profiles!D462*sel_solar</f>
        <v/>
      </c>
      <c r="C462" s="6">
        <f>MIN(B462,A462)</f>
        <v/>
      </c>
      <c r="D462" s="6">
        <f>B462-C462</f>
        <v/>
      </c>
      <c r="E462" s="6">
        <f>A462-C462</f>
        <v/>
      </c>
      <c r="F462" s="6">
        <f>MIN(D462,in_batt_pw,IF(sel_batt=0,0,(sel_batt-H461)/in_rte))</f>
        <v/>
      </c>
      <c r="G462" s="6">
        <f>MIN(E462,in_batt_pw,H461)</f>
        <v/>
      </c>
      <c r="H462" s="6">
        <f>H461+F462*in_rte-G462</f>
        <v/>
      </c>
      <c r="I462" s="6">
        <f>IF(sel_og=1,0,E462-G462)</f>
        <v/>
      </c>
      <c r="J462" s="6">
        <f>IF(sel_og=1,0,D462-F462)</f>
        <v/>
      </c>
      <c r="K462" s="6">
        <f>IF(sel_og=1,E462-G462,0)</f>
        <v/>
      </c>
    </row>
    <row r="463">
      <c r="A463" s="6">
        <f>Profiles!E463+Profiles!F463</f>
        <v/>
      </c>
      <c r="B463" s="6">
        <f>Profiles!D463*sel_solar</f>
        <v/>
      </c>
      <c r="C463" s="6">
        <f>MIN(B463,A463)</f>
        <v/>
      </c>
      <c r="D463" s="6">
        <f>B463-C463</f>
        <v/>
      </c>
      <c r="E463" s="6">
        <f>A463-C463</f>
        <v/>
      </c>
      <c r="F463" s="6">
        <f>MIN(D463,in_batt_pw,IF(sel_batt=0,0,(sel_batt-H462)/in_rte))</f>
        <v/>
      </c>
      <c r="G463" s="6">
        <f>MIN(E463,in_batt_pw,H462)</f>
        <v/>
      </c>
      <c r="H463" s="6">
        <f>H462+F463*in_rte-G463</f>
        <v/>
      </c>
      <c r="I463" s="6">
        <f>IF(sel_og=1,0,E463-G463)</f>
        <v/>
      </c>
      <c r="J463" s="6">
        <f>IF(sel_og=1,0,D463-F463)</f>
        <v/>
      </c>
      <c r="K463" s="6">
        <f>IF(sel_og=1,E463-G463,0)</f>
        <v/>
      </c>
    </row>
    <row r="464">
      <c r="A464" s="6">
        <f>Profiles!E464+Profiles!F464</f>
        <v/>
      </c>
      <c r="B464" s="6">
        <f>Profiles!D464*sel_solar</f>
        <v/>
      </c>
      <c r="C464" s="6">
        <f>MIN(B464,A464)</f>
        <v/>
      </c>
      <c r="D464" s="6">
        <f>B464-C464</f>
        <v/>
      </c>
      <c r="E464" s="6">
        <f>A464-C464</f>
        <v/>
      </c>
      <c r="F464" s="6">
        <f>MIN(D464,in_batt_pw,IF(sel_batt=0,0,(sel_batt-H463)/in_rte))</f>
        <v/>
      </c>
      <c r="G464" s="6">
        <f>MIN(E464,in_batt_pw,H463)</f>
        <v/>
      </c>
      <c r="H464" s="6">
        <f>H463+F464*in_rte-G464</f>
        <v/>
      </c>
      <c r="I464" s="6">
        <f>IF(sel_og=1,0,E464-G464)</f>
        <v/>
      </c>
      <c r="J464" s="6">
        <f>IF(sel_og=1,0,D464-F464)</f>
        <v/>
      </c>
      <c r="K464" s="6">
        <f>IF(sel_og=1,E464-G464,0)</f>
        <v/>
      </c>
    </row>
    <row r="465">
      <c r="A465" s="6">
        <f>Profiles!E465+Profiles!F465</f>
        <v/>
      </c>
      <c r="B465" s="6">
        <f>Profiles!D465*sel_solar</f>
        <v/>
      </c>
      <c r="C465" s="6">
        <f>MIN(B465,A465)</f>
        <v/>
      </c>
      <c r="D465" s="6">
        <f>B465-C465</f>
        <v/>
      </c>
      <c r="E465" s="6">
        <f>A465-C465</f>
        <v/>
      </c>
      <c r="F465" s="6">
        <f>MIN(D465,in_batt_pw,IF(sel_batt=0,0,(sel_batt-H464)/in_rte))</f>
        <v/>
      </c>
      <c r="G465" s="6">
        <f>MIN(E465,in_batt_pw,H464)</f>
        <v/>
      </c>
      <c r="H465" s="6">
        <f>H464+F465*in_rte-G465</f>
        <v/>
      </c>
      <c r="I465" s="6">
        <f>IF(sel_og=1,0,E465-G465)</f>
        <v/>
      </c>
      <c r="J465" s="6">
        <f>IF(sel_og=1,0,D465-F465)</f>
        <v/>
      </c>
      <c r="K465" s="6">
        <f>IF(sel_og=1,E465-G465,0)</f>
        <v/>
      </c>
    </row>
    <row r="466">
      <c r="A466" s="6">
        <f>Profiles!E466+Profiles!F466</f>
        <v/>
      </c>
      <c r="B466" s="6">
        <f>Profiles!D466*sel_solar</f>
        <v/>
      </c>
      <c r="C466" s="6">
        <f>MIN(B466,A466)</f>
        <v/>
      </c>
      <c r="D466" s="6">
        <f>B466-C466</f>
        <v/>
      </c>
      <c r="E466" s="6">
        <f>A466-C466</f>
        <v/>
      </c>
      <c r="F466" s="6">
        <f>MIN(D466,in_batt_pw,IF(sel_batt=0,0,(sel_batt-H465)/in_rte))</f>
        <v/>
      </c>
      <c r="G466" s="6">
        <f>MIN(E466,in_batt_pw,H465)</f>
        <v/>
      </c>
      <c r="H466" s="6">
        <f>H465+F466*in_rte-G466</f>
        <v/>
      </c>
      <c r="I466" s="6">
        <f>IF(sel_og=1,0,E466-G466)</f>
        <v/>
      </c>
      <c r="J466" s="6">
        <f>IF(sel_og=1,0,D466-F466)</f>
        <v/>
      </c>
      <c r="K466" s="6">
        <f>IF(sel_og=1,E466-G466,0)</f>
        <v/>
      </c>
    </row>
    <row r="467">
      <c r="A467" s="6">
        <f>Profiles!E467+Profiles!F467</f>
        <v/>
      </c>
      <c r="B467" s="6">
        <f>Profiles!D467*sel_solar</f>
        <v/>
      </c>
      <c r="C467" s="6">
        <f>MIN(B467,A467)</f>
        <v/>
      </c>
      <c r="D467" s="6">
        <f>B467-C467</f>
        <v/>
      </c>
      <c r="E467" s="6">
        <f>A467-C467</f>
        <v/>
      </c>
      <c r="F467" s="6">
        <f>MIN(D467,in_batt_pw,IF(sel_batt=0,0,(sel_batt-H466)/in_rte))</f>
        <v/>
      </c>
      <c r="G467" s="6">
        <f>MIN(E467,in_batt_pw,H466)</f>
        <v/>
      </c>
      <c r="H467" s="6">
        <f>H466+F467*in_rte-G467</f>
        <v/>
      </c>
      <c r="I467" s="6">
        <f>IF(sel_og=1,0,E467-G467)</f>
        <v/>
      </c>
      <c r="J467" s="6">
        <f>IF(sel_og=1,0,D467-F467)</f>
        <v/>
      </c>
      <c r="K467" s="6">
        <f>IF(sel_og=1,E467-G467,0)</f>
        <v/>
      </c>
    </row>
    <row r="468">
      <c r="A468" s="6">
        <f>Profiles!E468+Profiles!F468</f>
        <v/>
      </c>
      <c r="B468" s="6">
        <f>Profiles!D468*sel_solar</f>
        <v/>
      </c>
      <c r="C468" s="6">
        <f>MIN(B468,A468)</f>
        <v/>
      </c>
      <c r="D468" s="6">
        <f>B468-C468</f>
        <v/>
      </c>
      <c r="E468" s="6">
        <f>A468-C468</f>
        <v/>
      </c>
      <c r="F468" s="6">
        <f>MIN(D468,in_batt_pw,IF(sel_batt=0,0,(sel_batt-H467)/in_rte))</f>
        <v/>
      </c>
      <c r="G468" s="6">
        <f>MIN(E468,in_batt_pw,H467)</f>
        <v/>
      </c>
      <c r="H468" s="6">
        <f>H467+F468*in_rte-G468</f>
        <v/>
      </c>
      <c r="I468" s="6">
        <f>IF(sel_og=1,0,E468-G468)</f>
        <v/>
      </c>
      <c r="J468" s="6">
        <f>IF(sel_og=1,0,D468-F468)</f>
        <v/>
      </c>
      <c r="K468" s="6">
        <f>IF(sel_og=1,E468-G468,0)</f>
        <v/>
      </c>
    </row>
    <row r="469">
      <c r="A469" s="6">
        <f>Profiles!E469+Profiles!F469</f>
        <v/>
      </c>
      <c r="B469" s="6">
        <f>Profiles!D469*sel_solar</f>
        <v/>
      </c>
      <c r="C469" s="6">
        <f>MIN(B469,A469)</f>
        <v/>
      </c>
      <c r="D469" s="6">
        <f>B469-C469</f>
        <v/>
      </c>
      <c r="E469" s="6">
        <f>A469-C469</f>
        <v/>
      </c>
      <c r="F469" s="6">
        <f>MIN(D469,in_batt_pw,IF(sel_batt=0,0,(sel_batt-H468)/in_rte))</f>
        <v/>
      </c>
      <c r="G469" s="6">
        <f>MIN(E469,in_batt_pw,H468)</f>
        <v/>
      </c>
      <c r="H469" s="6">
        <f>H468+F469*in_rte-G469</f>
        <v/>
      </c>
      <c r="I469" s="6">
        <f>IF(sel_og=1,0,E469-G469)</f>
        <v/>
      </c>
      <c r="J469" s="6">
        <f>IF(sel_og=1,0,D469-F469)</f>
        <v/>
      </c>
      <c r="K469" s="6">
        <f>IF(sel_og=1,E469-G469,0)</f>
        <v/>
      </c>
    </row>
    <row r="470">
      <c r="A470" s="6">
        <f>Profiles!E470+Profiles!F470</f>
        <v/>
      </c>
      <c r="B470" s="6">
        <f>Profiles!D470*sel_solar</f>
        <v/>
      </c>
      <c r="C470" s="6">
        <f>MIN(B470,A470)</f>
        <v/>
      </c>
      <c r="D470" s="6">
        <f>B470-C470</f>
        <v/>
      </c>
      <c r="E470" s="6">
        <f>A470-C470</f>
        <v/>
      </c>
      <c r="F470" s="6">
        <f>MIN(D470,in_batt_pw,IF(sel_batt=0,0,(sel_batt-H469)/in_rte))</f>
        <v/>
      </c>
      <c r="G470" s="6">
        <f>MIN(E470,in_batt_pw,H469)</f>
        <v/>
      </c>
      <c r="H470" s="6">
        <f>H469+F470*in_rte-G470</f>
        <v/>
      </c>
      <c r="I470" s="6">
        <f>IF(sel_og=1,0,E470-G470)</f>
        <v/>
      </c>
      <c r="J470" s="6">
        <f>IF(sel_og=1,0,D470-F470)</f>
        <v/>
      </c>
      <c r="K470" s="6">
        <f>IF(sel_og=1,E470-G470,0)</f>
        <v/>
      </c>
    </row>
    <row r="471">
      <c r="A471" s="6">
        <f>Profiles!E471+Profiles!F471</f>
        <v/>
      </c>
      <c r="B471" s="6">
        <f>Profiles!D471*sel_solar</f>
        <v/>
      </c>
      <c r="C471" s="6">
        <f>MIN(B471,A471)</f>
        <v/>
      </c>
      <c r="D471" s="6">
        <f>B471-C471</f>
        <v/>
      </c>
      <c r="E471" s="6">
        <f>A471-C471</f>
        <v/>
      </c>
      <c r="F471" s="6">
        <f>MIN(D471,in_batt_pw,IF(sel_batt=0,0,(sel_batt-H470)/in_rte))</f>
        <v/>
      </c>
      <c r="G471" s="6">
        <f>MIN(E471,in_batt_pw,H470)</f>
        <v/>
      </c>
      <c r="H471" s="6">
        <f>H470+F471*in_rte-G471</f>
        <v/>
      </c>
      <c r="I471" s="6">
        <f>IF(sel_og=1,0,E471-G471)</f>
        <v/>
      </c>
      <c r="J471" s="6">
        <f>IF(sel_og=1,0,D471-F471)</f>
        <v/>
      </c>
      <c r="K471" s="6">
        <f>IF(sel_og=1,E471-G471,0)</f>
        <v/>
      </c>
    </row>
    <row r="472">
      <c r="A472" s="6">
        <f>Profiles!E472+Profiles!F472</f>
        <v/>
      </c>
      <c r="B472" s="6">
        <f>Profiles!D472*sel_solar</f>
        <v/>
      </c>
      <c r="C472" s="6">
        <f>MIN(B472,A472)</f>
        <v/>
      </c>
      <c r="D472" s="6">
        <f>B472-C472</f>
        <v/>
      </c>
      <c r="E472" s="6">
        <f>A472-C472</f>
        <v/>
      </c>
      <c r="F472" s="6">
        <f>MIN(D472,in_batt_pw,IF(sel_batt=0,0,(sel_batt-H471)/in_rte))</f>
        <v/>
      </c>
      <c r="G472" s="6">
        <f>MIN(E472,in_batt_pw,H471)</f>
        <v/>
      </c>
      <c r="H472" s="6">
        <f>H471+F472*in_rte-G472</f>
        <v/>
      </c>
      <c r="I472" s="6">
        <f>IF(sel_og=1,0,E472-G472)</f>
        <v/>
      </c>
      <c r="J472" s="6">
        <f>IF(sel_og=1,0,D472-F472)</f>
        <v/>
      </c>
      <c r="K472" s="6">
        <f>IF(sel_og=1,E472-G472,0)</f>
        <v/>
      </c>
    </row>
    <row r="473">
      <c r="A473" s="6">
        <f>Profiles!E473+Profiles!F473</f>
        <v/>
      </c>
      <c r="B473" s="6">
        <f>Profiles!D473*sel_solar</f>
        <v/>
      </c>
      <c r="C473" s="6">
        <f>MIN(B473,A473)</f>
        <v/>
      </c>
      <c r="D473" s="6">
        <f>B473-C473</f>
        <v/>
      </c>
      <c r="E473" s="6">
        <f>A473-C473</f>
        <v/>
      </c>
      <c r="F473" s="6">
        <f>MIN(D473,in_batt_pw,IF(sel_batt=0,0,(sel_batt-H472)/in_rte))</f>
        <v/>
      </c>
      <c r="G473" s="6">
        <f>MIN(E473,in_batt_pw,H472)</f>
        <v/>
      </c>
      <c r="H473" s="6">
        <f>H472+F473*in_rte-G473</f>
        <v/>
      </c>
      <c r="I473" s="6">
        <f>IF(sel_og=1,0,E473-G473)</f>
        <v/>
      </c>
      <c r="J473" s="6">
        <f>IF(sel_og=1,0,D473-F473)</f>
        <v/>
      </c>
      <c r="K473" s="6">
        <f>IF(sel_og=1,E473-G473,0)</f>
        <v/>
      </c>
    </row>
    <row r="474">
      <c r="A474" s="6">
        <f>Profiles!E474+Profiles!F474</f>
        <v/>
      </c>
      <c r="B474" s="6">
        <f>Profiles!D474*sel_solar</f>
        <v/>
      </c>
      <c r="C474" s="6">
        <f>MIN(B474,A474)</f>
        <v/>
      </c>
      <c r="D474" s="6">
        <f>B474-C474</f>
        <v/>
      </c>
      <c r="E474" s="6">
        <f>A474-C474</f>
        <v/>
      </c>
      <c r="F474" s="6">
        <f>MIN(D474,in_batt_pw,IF(sel_batt=0,0,(sel_batt-H473)/in_rte))</f>
        <v/>
      </c>
      <c r="G474" s="6">
        <f>MIN(E474,in_batt_pw,H473)</f>
        <v/>
      </c>
      <c r="H474" s="6">
        <f>H473+F474*in_rte-G474</f>
        <v/>
      </c>
      <c r="I474" s="6">
        <f>IF(sel_og=1,0,E474-G474)</f>
        <v/>
      </c>
      <c r="J474" s="6">
        <f>IF(sel_og=1,0,D474-F474)</f>
        <v/>
      </c>
      <c r="K474" s="6">
        <f>IF(sel_og=1,E474-G474,0)</f>
        <v/>
      </c>
    </row>
    <row r="475">
      <c r="A475" s="6">
        <f>Profiles!E475+Profiles!F475</f>
        <v/>
      </c>
      <c r="B475" s="6">
        <f>Profiles!D475*sel_solar</f>
        <v/>
      </c>
      <c r="C475" s="6">
        <f>MIN(B475,A475)</f>
        <v/>
      </c>
      <c r="D475" s="6">
        <f>B475-C475</f>
        <v/>
      </c>
      <c r="E475" s="6">
        <f>A475-C475</f>
        <v/>
      </c>
      <c r="F475" s="6">
        <f>MIN(D475,in_batt_pw,IF(sel_batt=0,0,(sel_batt-H474)/in_rte))</f>
        <v/>
      </c>
      <c r="G475" s="6">
        <f>MIN(E475,in_batt_pw,H474)</f>
        <v/>
      </c>
      <c r="H475" s="6">
        <f>H474+F475*in_rte-G475</f>
        <v/>
      </c>
      <c r="I475" s="6">
        <f>IF(sel_og=1,0,E475-G475)</f>
        <v/>
      </c>
      <c r="J475" s="6">
        <f>IF(sel_og=1,0,D475-F475)</f>
        <v/>
      </c>
      <c r="K475" s="6">
        <f>IF(sel_og=1,E475-G475,0)</f>
        <v/>
      </c>
    </row>
    <row r="476">
      <c r="A476" s="6">
        <f>Profiles!E476+Profiles!F476</f>
        <v/>
      </c>
      <c r="B476" s="6">
        <f>Profiles!D476*sel_solar</f>
        <v/>
      </c>
      <c r="C476" s="6">
        <f>MIN(B476,A476)</f>
        <v/>
      </c>
      <c r="D476" s="6">
        <f>B476-C476</f>
        <v/>
      </c>
      <c r="E476" s="6">
        <f>A476-C476</f>
        <v/>
      </c>
      <c r="F476" s="6">
        <f>MIN(D476,in_batt_pw,IF(sel_batt=0,0,(sel_batt-H475)/in_rte))</f>
        <v/>
      </c>
      <c r="G476" s="6">
        <f>MIN(E476,in_batt_pw,H475)</f>
        <v/>
      </c>
      <c r="H476" s="6">
        <f>H475+F476*in_rte-G476</f>
        <v/>
      </c>
      <c r="I476" s="6">
        <f>IF(sel_og=1,0,E476-G476)</f>
        <v/>
      </c>
      <c r="J476" s="6">
        <f>IF(sel_og=1,0,D476-F476)</f>
        <v/>
      </c>
      <c r="K476" s="6">
        <f>IF(sel_og=1,E476-G476,0)</f>
        <v/>
      </c>
    </row>
    <row r="477">
      <c r="A477" s="6">
        <f>Profiles!E477+Profiles!F477</f>
        <v/>
      </c>
      <c r="B477" s="6">
        <f>Profiles!D477*sel_solar</f>
        <v/>
      </c>
      <c r="C477" s="6">
        <f>MIN(B477,A477)</f>
        <v/>
      </c>
      <c r="D477" s="6">
        <f>B477-C477</f>
        <v/>
      </c>
      <c r="E477" s="6">
        <f>A477-C477</f>
        <v/>
      </c>
      <c r="F477" s="6">
        <f>MIN(D477,in_batt_pw,IF(sel_batt=0,0,(sel_batt-H476)/in_rte))</f>
        <v/>
      </c>
      <c r="G477" s="6">
        <f>MIN(E477,in_batt_pw,H476)</f>
        <v/>
      </c>
      <c r="H477" s="6">
        <f>H476+F477*in_rte-G477</f>
        <v/>
      </c>
      <c r="I477" s="6">
        <f>IF(sel_og=1,0,E477-G477)</f>
        <v/>
      </c>
      <c r="J477" s="6">
        <f>IF(sel_og=1,0,D477-F477)</f>
        <v/>
      </c>
      <c r="K477" s="6">
        <f>IF(sel_og=1,E477-G477,0)</f>
        <v/>
      </c>
    </row>
    <row r="478">
      <c r="A478" s="6">
        <f>Profiles!E478+Profiles!F478</f>
        <v/>
      </c>
      <c r="B478" s="6">
        <f>Profiles!D478*sel_solar</f>
        <v/>
      </c>
      <c r="C478" s="6">
        <f>MIN(B478,A478)</f>
        <v/>
      </c>
      <c r="D478" s="6">
        <f>B478-C478</f>
        <v/>
      </c>
      <c r="E478" s="6">
        <f>A478-C478</f>
        <v/>
      </c>
      <c r="F478" s="6">
        <f>MIN(D478,in_batt_pw,IF(sel_batt=0,0,(sel_batt-H477)/in_rte))</f>
        <v/>
      </c>
      <c r="G478" s="6">
        <f>MIN(E478,in_batt_pw,H477)</f>
        <v/>
      </c>
      <c r="H478" s="6">
        <f>H477+F478*in_rte-G478</f>
        <v/>
      </c>
      <c r="I478" s="6">
        <f>IF(sel_og=1,0,E478-G478)</f>
        <v/>
      </c>
      <c r="J478" s="6">
        <f>IF(sel_og=1,0,D478-F478)</f>
        <v/>
      </c>
      <c r="K478" s="6">
        <f>IF(sel_og=1,E478-G478,0)</f>
        <v/>
      </c>
    </row>
    <row r="479">
      <c r="A479" s="6">
        <f>Profiles!E479+Profiles!F479</f>
        <v/>
      </c>
      <c r="B479" s="6">
        <f>Profiles!D479*sel_solar</f>
        <v/>
      </c>
      <c r="C479" s="6">
        <f>MIN(B479,A479)</f>
        <v/>
      </c>
      <c r="D479" s="6">
        <f>B479-C479</f>
        <v/>
      </c>
      <c r="E479" s="6">
        <f>A479-C479</f>
        <v/>
      </c>
      <c r="F479" s="6">
        <f>MIN(D479,in_batt_pw,IF(sel_batt=0,0,(sel_batt-H478)/in_rte))</f>
        <v/>
      </c>
      <c r="G479" s="6">
        <f>MIN(E479,in_batt_pw,H478)</f>
        <v/>
      </c>
      <c r="H479" s="6">
        <f>H478+F479*in_rte-G479</f>
        <v/>
      </c>
      <c r="I479" s="6">
        <f>IF(sel_og=1,0,E479-G479)</f>
        <v/>
      </c>
      <c r="J479" s="6">
        <f>IF(sel_og=1,0,D479-F479)</f>
        <v/>
      </c>
      <c r="K479" s="6">
        <f>IF(sel_og=1,E479-G479,0)</f>
        <v/>
      </c>
    </row>
    <row r="480">
      <c r="A480" s="6">
        <f>Profiles!E480+Profiles!F480</f>
        <v/>
      </c>
      <c r="B480" s="6">
        <f>Profiles!D480*sel_solar</f>
        <v/>
      </c>
      <c r="C480" s="6">
        <f>MIN(B480,A480)</f>
        <v/>
      </c>
      <c r="D480" s="6">
        <f>B480-C480</f>
        <v/>
      </c>
      <c r="E480" s="6">
        <f>A480-C480</f>
        <v/>
      </c>
      <c r="F480" s="6">
        <f>MIN(D480,in_batt_pw,IF(sel_batt=0,0,(sel_batt-H479)/in_rte))</f>
        <v/>
      </c>
      <c r="G480" s="6">
        <f>MIN(E480,in_batt_pw,H479)</f>
        <v/>
      </c>
      <c r="H480" s="6">
        <f>H479+F480*in_rte-G480</f>
        <v/>
      </c>
      <c r="I480" s="6">
        <f>IF(sel_og=1,0,E480-G480)</f>
        <v/>
      </c>
      <c r="J480" s="6">
        <f>IF(sel_og=1,0,D480-F480)</f>
        <v/>
      </c>
      <c r="K480" s="6">
        <f>IF(sel_og=1,E480-G480,0)</f>
        <v/>
      </c>
    </row>
    <row r="481">
      <c r="A481" s="6">
        <f>Profiles!E481+Profiles!F481</f>
        <v/>
      </c>
      <c r="B481" s="6">
        <f>Profiles!D481*sel_solar</f>
        <v/>
      </c>
      <c r="C481" s="6">
        <f>MIN(B481,A481)</f>
        <v/>
      </c>
      <c r="D481" s="6">
        <f>B481-C481</f>
        <v/>
      </c>
      <c r="E481" s="6">
        <f>A481-C481</f>
        <v/>
      </c>
      <c r="F481" s="6">
        <f>MIN(D481,in_batt_pw,IF(sel_batt=0,0,(sel_batt-H480)/in_rte))</f>
        <v/>
      </c>
      <c r="G481" s="6">
        <f>MIN(E481,in_batt_pw,H480)</f>
        <v/>
      </c>
      <c r="H481" s="6">
        <f>H480+F481*in_rte-G481</f>
        <v/>
      </c>
      <c r="I481" s="6">
        <f>IF(sel_og=1,0,E481-G481)</f>
        <v/>
      </c>
      <c r="J481" s="6">
        <f>IF(sel_og=1,0,D481-F481)</f>
        <v/>
      </c>
      <c r="K481" s="6">
        <f>IF(sel_og=1,E481-G481,0)</f>
        <v/>
      </c>
    </row>
    <row r="482">
      <c r="A482" s="6">
        <f>Profiles!E482+Profiles!F482</f>
        <v/>
      </c>
      <c r="B482" s="6">
        <f>Profiles!D482*sel_solar</f>
        <v/>
      </c>
      <c r="C482" s="6">
        <f>MIN(B482,A482)</f>
        <v/>
      </c>
      <c r="D482" s="6">
        <f>B482-C482</f>
        <v/>
      </c>
      <c r="E482" s="6">
        <f>A482-C482</f>
        <v/>
      </c>
      <c r="F482" s="6">
        <f>MIN(D482,in_batt_pw,IF(sel_batt=0,0,(sel_batt-H481)/in_rte))</f>
        <v/>
      </c>
      <c r="G482" s="6">
        <f>MIN(E482,in_batt_pw,H481)</f>
        <v/>
      </c>
      <c r="H482" s="6">
        <f>H481+F482*in_rte-G482</f>
        <v/>
      </c>
      <c r="I482" s="6">
        <f>IF(sel_og=1,0,E482-G482)</f>
        <v/>
      </c>
      <c r="J482" s="6">
        <f>IF(sel_og=1,0,D482-F482)</f>
        <v/>
      </c>
      <c r="K482" s="6">
        <f>IF(sel_og=1,E482-G482,0)</f>
        <v/>
      </c>
    </row>
    <row r="483">
      <c r="A483" s="6">
        <f>Profiles!E483+Profiles!F483</f>
        <v/>
      </c>
      <c r="B483" s="6">
        <f>Profiles!D483*sel_solar</f>
        <v/>
      </c>
      <c r="C483" s="6">
        <f>MIN(B483,A483)</f>
        <v/>
      </c>
      <c r="D483" s="6">
        <f>B483-C483</f>
        <v/>
      </c>
      <c r="E483" s="6">
        <f>A483-C483</f>
        <v/>
      </c>
      <c r="F483" s="6">
        <f>MIN(D483,in_batt_pw,IF(sel_batt=0,0,(sel_batt-H482)/in_rte))</f>
        <v/>
      </c>
      <c r="G483" s="6">
        <f>MIN(E483,in_batt_pw,H482)</f>
        <v/>
      </c>
      <c r="H483" s="6">
        <f>H482+F483*in_rte-G483</f>
        <v/>
      </c>
      <c r="I483" s="6">
        <f>IF(sel_og=1,0,E483-G483)</f>
        <v/>
      </c>
      <c r="J483" s="6">
        <f>IF(sel_og=1,0,D483-F483)</f>
        <v/>
      </c>
      <c r="K483" s="6">
        <f>IF(sel_og=1,E483-G483,0)</f>
        <v/>
      </c>
    </row>
    <row r="484">
      <c r="A484" s="6">
        <f>Profiles!E484+Profiles!F484</f>
        <v/>
      </c>
      <c r="B484" s="6">
        <f>Profiles!D484*sel_solar</f>
        <v/>
      </c>
      <c r="C484" s="6">
        <f>MIN(B484,A484)</f>
        <v/>
      </c>
      <c r="D484" s="6">
        <f>B484-C484</f>
        <v/>
      </c>
      <c r="E484" s="6">
        <f>A484-C484</f>
        <v/>
      </c>
      <c r="F484" s="6">
        <f>MIN(D484,in_batt_pw,IF(sel_batt=0,0,(sel_batt-H483)/in_rte))</f>
        <v/>
      </c>
      <c r="G484" s="6">
        <f>MIN(E484,in_batt_pw,H483)</f>
        <v/>
      </c>
      <c r="H484" s="6">
        <f>H483+F484*in_rte-G484</f>
        <v/>
      </c>
      <c r="I484" s="6">
        <f>IF(sel_og=1,0,E484-G484)</f>
        <v/>
      </c>
      <c r="J484" s="6">
        <f>IF(sel_og=1,0,D484-F484)</f>
        <v/>
      </c>
      <c r="K484" s="6">
        <f>IF(sel_og=1,E484-G484,0)</f>
        <v/>
      </c>
    </row>
    <row r="485">
      <c r="A485" s="6">
        <f>Profiles!E485+Profiles!F485</f>
        <v/>
      </c>
      <c r="B485" s="6">
        <f>Profiles!D485*sel_solar</f>
        <v/>
      </c>
      <c r="C485" s="6">
        <f>MIN(B485,A485)</f>
        <v/>
      </c>
      <c r="D485" s="6">
        <f>B485-C485</f>
        <v/>
      </c>
      <c r="E485" s="6">
        <f>A485-C485</f>
        <v/>
      </c>
      <c r="F485" s="6">
        <f>MIN(D485,in_batt_pw,IF(sel_batt=0,0,(sel_batt-H484)/in_rte))</f>
        <v/>
      </c>
      <c r="G485" s="6">
        <f>MIN(E485,in_batt_pw,H484)</f>
        <v/>
      </c>
      <c r="H485" s="6">
        <f>H484+F485*in_rte-G485</f>
        <v/>
      </c>
      <c r="I485" s="6">
        <f>IF(sel_og=1,0,E485-G485)</f>
        <v/>
      </c>
      <c r="J485" s="6">
        <f>IF(sel_og=1,0,D485-F485)</f>
        <v/>
      </c>
      <c r="K485" s="6">
        <f>IF(sel_og=1,E485-G485,0)</f>
        <v/>
      </c>
    </row>
    <row r="486">
      <c r="A486" s="6">
        <f>Profiles!E486+Profiles!F486</f>
        <v/>
      </c>
      <c r="B486" s="6">
        <f>Profiles!D486*sel_solar</f>
        <v/>
      </c>
      <c r="C486" s="6">
        <f>MIN(B486,A486)</f>
        <v/>
      </c>
      <c r="D486" s="6">
        <f>B486-C486</f>
        <v/>
      </c>
      <c r="E486" s="6">
        <f>A486-C486</f>
        <v/>
      </c>
      <c r="F486" s="6">
        <f>MIN(D486,in_batt_pw,IF(sel_batt=0,0,(sel_batt-H485)/in_rte))</f>
        <v/>
      </c>
      <c r="G486" s="6">
        <f>MIN(E486,in_batt_pw,H485)</f>
        <v/>
      </c>
      <c r="H486" s="6">
        <f>H485+F486*in_rte-G486</f>
        <v/>
      </c>
      <c r="I486" s="6">
        <f>IF(sel_og=1,0,E486-G486)</f>
        <v/>
      </c>
      <c r="J486" s="6">
        <f>IF(sel_og=1,0,D486-F486)</f>
        <v/>
      </c>
      <c r="K486" s="6">
        <f>IF(sel_og=1,E486-G486,0)</f>
        <v/>
      </c>
    </row>
    <row r="487">
      <c r="A487" s="6">
        <f>Profiles!E487+Profiles!F487</f>
        <v/>
      </c>
      <c r="B487" s="6">
        <f>Profiles!D487*sel_solar</f>
        <v/>
      </c>
      <c r="C487" s="6">
        <f>MIN(B487,A487)</f>
        <v/>
      </c>
      <c r="D487" s="6">
        <f>B487-C487</f>
        <v/>
      </c>
      <c r="E487" s="6">
        <f>A487-C487</f>
        <v/>
      </c>
      <c r="F487" s="6">
        <f>MIN(D487,in_batt_pw,IF(sel_batt=0,0,(sel_batt-H486)/in_rte))</f>
        <v/>
      </c>
      <c r="G487" s="6">
        <f>MIN(E487,in_batt_pw,H486)</f>
        <v/>
      </c>
      <c r="H487" s="6">
        <f>H486+F487*in_rte-G487</f>
        <v/>
      </c>
      <c r="I487" s="6">
        <f>IF(sel_og=1,0,E487-G487)</f>
        <v/>
      </c>
      <c r="J487" s="6">
        <f>IF(sel_og=1,0,D487-F487)</f>
        <v/>
      </c>
      <c r="K487" s="6">
        <f>IF(sel_og=1,E487-G487,0)</f>
        <v/>
      </c>
    </row>
    <row r="488">
      <c r="A488" s="6">
        <f>Profiles!E488+Profiles!F488</f>
        <v/>
      </c>
      <c r="B488" s="6">
        <f>Profiles!D488*sel_solar</f>
        <v/>
      </c>
      <c r="C488" s="6">
        <f>MIN(B488,A488)</f>
        <v/>
      </c>
      <c r="D488" s="6">
        <f>B488-C488</f>
        <v/>
      </c>
      <c r="E488" s="6">
        <f>A488-C488</f>
        <v/>
      </c>
      <c r="F488" s="6">
        <f>MIN(D488,in_batt_pw,IF(sel_batt=0,0,(sel_batt-H487)/in_rte))</f>
        <v/>
      </c>
      <c r="G488" s="6">
        <f>MIN(E488,in_batt_pw,H487)</f>
        <v/>
      </c>
      <c r="H488" s="6">
        <f>H487+F488*in_rte-G488</f>
        <v/>
      </c>
      <c r="I488" s="6">
        <f>IF(sel_og=1,0,E488-G488)</f>
        <v/>
      </c>
      <c r="J488" s="6">
        <f>IF(sel_og=1,0,D488-F488)</f>
        <v/>
      </c>
      <c r="K488" s="6">
        <f>IF(sel_og=1,E488-G488,0)</f>
        <v/>
      </c>
    </row>
    <row r="489">
      <c r="A489" s="6">
        <f>Profiles!E489+Profiles!F489</f>
        <v/>
      </c>
      <c r="B489" s="6">
        <f>Profiles!D489*sel_solar</f>
        <v/>
      </c>
      <c r="C489" s="6">
        <f>MIN(B489,A489)</f>
        <v/>
      </c>
      <c r="D489" s="6">
        <f>B489-C489</f>
        <v/>
      </c>
      <c r="E489" s="6">
        <f>A489-C489</f>
        <v/>
      </c>
      <c r="F489" s="6">
        <f>MIN(D489,in_batt_pw,IF(sel_batt=0,0,(sel_batt-H488)/in_rte))</f>
        <v/>
      </c>
      <c r="G489" s="6">
        <f>MIN(E489,in_batt_pw,H488)</f>
        <v/>
      </c>
      <c r="H489" s="6">
        <f>H488+F489*in_rte-G489</f>
        <v/>
      </c>
      <c r="I489" s="6">
        <f>IF(sel_og=1,0,E489-G489)</f>
        <v/>
      </c>
      <c r="J489" s="6">
        <f>IF(sel_og=1,0,D489-F489)</f>
        <v/>
      </c>
      <c r="K489" s="6">
        <f>IF(sel_og=1,E489-G489,0)</f>
        <v/>
      </c>
    </row>
    <row r="490">
      <c r="A490" s="6">
        <f>Profiles!E490+Profiles!F490</f>
        <v/>
      </c>
      <c r="B490" s="6">
        <f>Profiles!D490*sel_solar</f>
        <v/>
      </c>
      <c r="C490" s="6">
        <f>MIN(B490,A490)</f>
        <v/>
      </c>
      <c r="D490" s="6">
        <f>B490-C490</f>
        <v/>
      </c>
      <c r="E490" s="6">
        <f>A490-C490</f>
        <v/>
      </c>
      <c r="F490" s="6">
        <f>MIN(D490,in_batt_pw,IF(sel_batt=0,0,(sel_batt-H489)/in_rte))</f>
        <v/>
      </c>
      <c r="G490" s="6">
        <f>MIN(E490,in_batt_pw,H489)</f>
        <v/>
      </c>
      <c r="H490" s="6">
        <f>H489+F490*in_rte-G490</f>
        <v/>
      </c>
      <c r="I490" s="6">
        <f>IF(sel_og=1,0,E490-G490)</f>
        <v/>
      </c>
      <c r="J490" s="6">
        <f>IF(sel_og=1,0,D490-F490)</f>
        <v/>
      </c>
      <c r="K490" s="6">
        <f>IF(sel_og=1,E490-G490,0)</f>
        <v/>
      </c>
    </row>
    <row r="491">
      <c r="A491" s="6">
        <f>Profiles!E491+Profiles!F491</f>
        <v/>
      </c>
      <c r="B491" s="6">
        <f>Profiles!D491*sel_solar</f>
        <v/>
      </c>
      <c r="C491" s="6">
        <f>MIN(B491,A491)</f>
        <v/>
      </c>
      <c r="D491" s="6">
        <f>B491-C491</f>
        <v/>
      </c>
      <c r="E491" s="6">
        <f>A491-C491</f>
        <v/>
      </c>
      <c r="F491" s="6">
        <f>MIN(D491,in_batt_pw,IF(sel_batt=0,0,(sel_batt-H490)/in_rte))</f>
        <v/>
      </c>
      <c r="G491" s="6">
        <f>MIN(E491,in_batt_pw,H490)</f>
        <v/>
      </c>
      <c r="H491" s="6">
        <f>H490+F491*in_rte-G491</f>
        <v/>
      </c>
      <c r="I491" s="6">
        <f>IF(sel_og=1,0,E491-G491)</f>
        <v/>
      </c>
      <c r="J491" s="6">
        <f>IF(sel_og=1,0,D491-F491)</f>
        <v/>
      </c>
      <c r="K491" s="6">
        <f>IF(sel_og=1,E491-G491,0)</f>
        <v/>
      </c>
    </row>
    <row r="492">
      <c r="A492" s="6">
        <f>Profiles!E492+Profiles!F492</f>
        <v/>
      </c>
      <c r="B492" s="6">
        <f>Profiles!D492*sel_solar</f>
        <v/>
      </c>
      <c r="C492" s="6">
        <f>MIN(B492,A492)</f>
        <v/>
      </c>
      <c r="D492" s="6">
        <f>B492-C492</f>
        <v/>
      </c>
      <c r="E492" s="6">
        <f>A492-C492</f>
        <v/>
      </c>
      <c r="F492" s="6">
        <f>MIN(D492,in_batt_pw,IF(sel_batt=0,0,(sel_batt-H491)/in_rte))</f>
        <v/>
      </c>
      <c r="G492" s="6">
        <f>MIN(E492,in_batt_pw,H491)</f>
        <v/>
      </c>
      <c r="H492" s="6">
        <f>H491+F492*in_rte-G492</f>
        <v/>
      </c>
      <c r="I492" s="6">
        <f>IF(sel_og=1,0,E492-G492)</f>
        <v/>
      </c>
      <c r="J492" s="6">
        <f>IF(sel_og=1,0,D492-F492)</f>
        <v/>
      </c>
      <c r="K492" s="6">
        <f>IF(sel_og=1,E492-G492,0)</f>
        <v/>
      </c>
    </row>
    <row r="493">
      <c r="A493" s="6">
        <f>Profiles!E493+Profiles!F493</f>
        <v/>
      </c>
      <c r="B493" s="6">
        <f>Profiles!D493*sel_solar</f>
        <v/>
      </c>
      <c r="C493" s="6">
        <f>MIN(B493,A493)</f>
        <v/>
      </c>
      <c r="D493" s="6">
        <f>B493-C493</f>
        <v/>
      </c>
      <c r="E493" s="6">
        <f>A493-C493</f>
        <v/>
      </c>
      <c r="F493" s="6">
        <f>MIN(D493,in_batt_pw,IF(sel_batt=0,0,(sel_batt-H492)/in_rte))</f>
        <v/>
      </c>
      <c r="G493" s="6">
        <f>MIN(E493,in_batt_pw,H492)</f>
        <v/>
      </c>
      <c r="H493" s="6">
        <f>H492+F493*in_rte-G493</f>
        <v/>
      </c>
      <c r="I493" s="6">
        <f>IF(sel_og=1,0,E493-G493)</f>
        <v/>
      </c>
      <c r="J493" s="6">
        <f>IF(sel_og=1,0,D493-F493)</f>
        <v/>
      </c>
      <c r="K493" s="6">
        <f>IF(sel_og=1,E493-G493,0)</f>
        <v/>
      </c>
    </row>
    <row r="494">
      <c r="A494" s="6">
        <f>Profiles!E494+Profiles!F494</f>
        <v/>
      </c>
      <c r="B494" s="6">
        <f>Profiles!D494*sel_solar</f>
        <v/>
      </c>
      <c r="C494" s="6">
        <f>MIN(B494,A494)</f>
        <v/>
      </c>
      <c r="D494" s="6">
        <f>B494-C494</f>
        <v/>
      </c>
      <c r="E494" s="6">
        <f>A494-C494</f>
        <v/>
      </c>
      <c r="F494" s="6">
        <f>MIN(D494,in_batt_pw,IF(sel_batt=0,0,(sel_batt-H493)/in_rte))</f>
        <v/>
      </c>
      <c r="G494" s="6">
        <f>MIN(E494,in_batt_pw,H493)</f>
        <v/>
      </c>
      <c r="H494" s="6">
        <f>H493+F494*in_rte-G494</f>
        <v/>
      </c>
      <c r="I494" s="6">
        <f>IF(sel_og=1,0,E494-G494)</f>
        <v/>
      </c>
      <c r="J494" s="6">
        <f>IF(sel_og=1,0,D494-F494)</f>
        <v/>
      </c>
      <c r="K494" s="6">
        <f>IF(sel_og=1,E494-G494,0)</f>
        <v/>
      </c>
    </row>
    <row r="495">
      <c r="A495" s="6">
        <f>Profiles!E495+Profiles!F495</f>
        <v/>
      </c>
      <c r="B495" s="6">
        <f>Profiles!D495*sel_solar</f>
        <v/>
      </c>
      <c r="C495" s="6">
        <f>MIN(B495,A495)</f>
        <v/>
      </c>
      <c r="D495" s="6">
        <f>B495-C495</f>
        <v/>
      </c>
      <c r="E495" s="6">
        <f>A495-C495</f>
        <v/>
      </c>
      <c r="F495" s="6">
        <f>MIN(D495,in_batt_pw,IF(sel_batt=0,0,(sel_batt-H494)/in_rte))</f>
        <v/>
      </c>
      <c r="G495" s="6">
        <f>MIN(E495,in_batt_pw,H494)</f>
        <v/>
      </c>
      <c r="H495" s="6">
        <f>H494+F495*in_rte-G495</f>
        <v/>
      </c>
      <c r="I495" s="6">
        <f>IF(sel_og=1,0,E495-G495)</f>
        <v/>
      </c>
      <c r="J495" s="6">
        <f>IF(sel_og=1,0,D495-F495)</f>
        <v/>
      </c>
      <c r="K495" s="6">
        <f>IF(sel_og=1,E495-G495,0)</f>
        <v/>
      </c>
    </row>
    <row r="496">
      <c r="A496" s="6">
        <f>Profiles!E496+Profiles!F496</f>
        <v/>
      </c>
      <c r="B496" s="6">
        <f>Profiles!D496*sel_solar</f>
        <v/>
      </c>
      <c r="C496" s="6">
        <f>MIN(B496,A496)</f>
        <v/>
      </c>
      <c r="D496" s="6">
        <f>B496-C496</f>
        <v/>
      </c>
      <c r="E496" s="6">
        <f>A496-C496</f>
        <v/>
      </c>
      <c r="F496" s="6">
        <f>MIN(D496,in_batt_pw,IF(sel_batt=0,0,(sel_batt-H495)/in_rte))</f>
        <v/>
      </c>
      <c r="G496" s="6">
        <f>MIN(E496,in_batt_pw,H495)</f>
        <v/>
      </c>
      <c r="H496" s="6">
        <f>H495+F496*in_rte-G496</f>
        <v/>
      </c>
      <c r="I496" s="6">
        <f>IF(sel_og=1,0,E496-G496)</f>
        <v/>
      </c>
      <c r="J496" s="6">
        <f>IF(sel_og=1,0,D496-F496)</f>
        <v/>
      </c>
      <c r="K496" s="6">
        <f>IF(sel_og=1,E496-G496,0)</f>
        <v/>
      </c>
    </row>
    <row r="497">
      <c r="A497" s="6">
        <f>Profiles!E497+Profiles!F497</f>
        <v/>
      </c>
      <c r="B497" s="6">
        <f>Profiles!D497*sel_solar</f>
        <v/>
      </c>
      <c r="C497" s="6">
        <f>MIN(B497,A497)</f>
        <v/>
      </c>
      <c r="D497" s="6">
        <f>B497-C497</f>
        <v/>
      </c>
      <c r="E497" s="6">
        <f>A497-C497</f>
        <v/>
      </c>
      <c r="F497" s="6">
        <f>MIN(D497,in_batt_pw,IF(sel_batt=0,0,(sel_batt-H496)/in_rte))</f>
        <v/>
      </c>
      <c r="G497" s="6">
        <f>MIN(E497,in_batt_pw,H496)</f>
        <v/>
      </c>
      <c r="H497" s="6">
        <f>H496+F497*in_rte-G497</f>
        <v/>
      </c>
      <c r="I497" s="6">
        <f>IF(sel_og=1,0,E497-G497)</f>
        <v/>
      </c>
      <c r="J497" s="6">
        <f>IF(sel_og=1,0,D497-F497)</f>
        <v/>
      </c>
      <c r="K497" s="6">
        <f>IF(sel_og=1,E497-G497,0)</f>
        <v/>
      </c>
    </row>
    <row r="498">
      <c r="A498" s="6">
        <f>Profiles!E498+Profiles!F498</f>
        <v/>
      </c>
      <c r="B498" s="6">
        <f>Profiles!D498*sel_solar</f>
        <v/>
      </c>
      <c r="C498" s="6">
        <f>MIN(B498,A498)</f>
        <v/>
      </c>
      <c r="D498" s="6">
        <f>B498-C498</f>
        <v/>
      </c>
      <c r="E498" s="6">
        <f>A498-C498</f>
        <v/>
      </c>
      <c r="F498" s="6">
        <f>MIN(D498,in_batt_pw,IF(sel_batt=0,0,(sel_batt-H497)/in_rte))</f>
        <v/>
      </c>
      <c r="G498" s="6">
        <f>MIN(E498,in_batt_pw,H497)</f>
        <v/>
      </c>
      <c r="H498" s="6">
        <f>H497+F498*in_rte-G498</f>
        <v/>
      </c>
      <c r="I498" s="6">
        <f>IF(sel_og=1,0,E498-G498)</f>
        <v/>
      </c>
      <c r="J498" s="6">
        <f>IF(sel_og=1,0,D498-F498)</f>
        <v/>
      </c>
      <c r="K498" s="6">
        <f>IF(sel_og=1,E498-G498,0)</f>
        <v/>
      </c>
    </row>
    <row r="499">
      <c r="A499" s="6">
        <f>Profiles!E499+Profiles!F499</f>
        <v/>
      </c>
      <c r="B499" s="6">
        <f>Profiles!D499*sel_solar</f>
        <v/>
      </c>
      <c r="C499" s="6">
        <f>MIN(B499,A499)</f>
        <v/>
      </c>
      <c r="D499" s="6">
        <f>B499-C499</f>
        <v/>
      </c>
      <c r="E499" s="6">
        <f>A499-C499</f>
        <v/>
      </c>
      <c r="F499" s="6">
        <f>MIN(D499,in_batt_pw,IF(sel_batt=0,0,(sel_batt-H498)/in_rte))</f>
        <v/>
      </c>
      <c r="G499" s="6">
        <f>MIN(E499,in_batt_pw,H498)</f>
        <v/>
      </c>
      <c r="H499" s="6">
        <f>H498+F499*in_rte-G499</f>
        <v/>
      </c>
      <c r="I499" s="6">
        <f>IF(sel_og=1,0,E499-G499)</f>
        <v/>
      </c>
      <c r="J499" s="6">
        <f>IF(sel_og=1,0,D499-F499)</f>
        <v/>
      </c>
      <c r="K499" s="6">
        <f>IF(sel_og=1,E499-G499,0)</f>
        <v/>
      </c>
    </row>
    <row r="500">
      <c r="A500" s="6">
        <f>Profiles!E500+Profiles!F500</f>
        <v/>
      </c>
      <c r="B500" s="6">
        <f>Profiles!D500*sel_solar</f>
        <v/>
      </c>
      <c r="C500" s="6">
        <f>MIN(B500,A500)</f>
        <v/>
      </c>
      <c r="D500" s="6">
        <f>B500-C500</f>
        <v/>
      </c>
      <c r="E500" s="6">
        <f>A500-C500</f>
        <v/>
      </c>
      <c r="F500" s="6">
        <f>MIN(D500,in_batt_pw,IF(sel_batt=0,0,(sel_batt-H499)/in_rte))</f>
        <v/>
      </c>
      <c r="G500" s="6">
        <f>MIN(E500,in_batt_pw,H499)</f>
        <v/>
      </c>
      <c r="H500" s="6">
        <f>H499+F500*in_rte-G500</f>
        <v/>
      </c>
      <c r="I500" s="6">
        <f>IF(sel_og=1,0,E500-G500)</f>
        <v/>
      </c>
      <c r="J500" s="6">
        <f>IF(sel_og=1,0,D500-F500)</f>
        <v/>
      </c>
      <c r="K500" s="6">
        <f>IF(sel_og=1,E500-G500,0)</f>
        <v/>
      </c>
    </row>
    <row r="501">
      <c r="A501" s="6">
        <f>Profiles!E501+Profiles!F501</f>
        <v/>
      </c>
      <c r="B501" s="6">
        <f>Profiles!D501*sel_solar</f>
        <v/>
      </c>
      <c r="C501" s="6">
        <f>MIN(B501,A501)</f>
        <v/>
      </c>
      <c r="D501" s="6">
        <f>B501-C501</f>
        <v/>
      </c>
      <c r="E501" s="6">
        <f>A501-C501</f>
        <v/>
      </c>
      <c r="F501" s="6">
        <f>MIN(D501,in_batt_pw,IF(sel_batt=0,0,(sel_batt-H500)/in_rte))</f>
        <v/>
      </c>
      <c r="G501" s="6">
        <f>MIN(E501,in_batt_pw,H500)</f>
        <v/>
      </c>
      <c r="H501" s="6">
        <f>H500+F501*in_rte-G501</f>
        <v/>
      </c>
      <c r="I501" s="6">
        <f>IF(sel_og=1,0,E501-G501)</f>
        <v/>
      </c>
      <c r="J501" s="6">
        <f>IF(sel_og=1,0,D501-F501)</f>
        <v/>
      </c>
      <c r="K501" s="6">
        <f>IF(sel_og=1,E501-G501,0)</f>
        <v/>
      </c>
    </row>
    <row r="502">
      <c r="A502" s="6">
        <f>Profiles!E502+Profiles!F502</f>
        <v/>
      </c>
      <c r="B502" s="6">
        <f>Profiles!D502*sel_solar</f>
        <v/>
      </c>
      <c r="C502" s="6">
        <f>MIN(B502,A502)</f>
        <v/>
      </c>
      <c r="D502" s="6">
        <f>B502-C502</f>
        <v/>
      </c>
      <c r="E502" s="6">
        <f>A502-C502</f>
        <v/>
      </c>
      <c r="F502" s="6">
        <f>MIN(D502,in_batt_pw,IF(sel_batt=0,0,(sel_batt-H501)/in_rte))</f>
        <v/>
      </c>
      <c r="G502" s="6">
        <f>MIN(E502,in_batt_pw,H501)</f>
        <v/>
      </c>
      <c r="H502" s="6">
        <f>H501+F502*in_rte-G502</f>
        <v/>
      </c>
      <c r="I502" s="6">
        <f>IF(sel_og=1,0,E502-G502)</f>
        <v/>
      </c>
      <c r="J502" s="6">
        <f>IF(sel_og=1,0,D502-F502)</f>
        <v/>
      </c>
      <c r="K502" s="6">
        <f>IF(sel_og=1,E502-G502,0)</f>
        <v/>
      </c>
    </row>
    <row r="503">
      <c r="A503" s="6">
        <f>Profiles!E503+Profiles!F503</f>
        <v/>
      </c>
      <c r="B503" s="6">
        <f>Profiles!D503*sel_solar</f>
        <v/>
      </c>
      <c r="C503" s="6">
        <f>MIN(B503,A503)</f>
        <v/>
      </c>
      <c r="D503" s="6">
        <f>B503-C503</f>
        <v/>
      </c>
      <c r="E503" s="6">
        <f>A503-C503</f>
        <v/>
      </c>
      <c r="F503" s="6">
        <f>MIN(D503,in_batt_pw,IF(sel_batt=0,0,(sel_batt-H502)/in_rte))</f>
        <v/>
      </c>
      <c r="G503" s="6">
        <f>MIN(E503,in_batt_pw,H502)</f>
        <v/>
      </c>
      <c r="H503" s="6">
        <f>H502+F503*in_rte-G503</f>
        <v/>
      </c>
      <c r="I503" s="6">
        <f>IF(sel_og=1,0,E503-G503)</f>
        <v/>
      </c>
      <c r="J503" s="6">
        <f>IF(sel_og=1,0,D503-F503)</f>
        <v/>
      </c>
      <c r="K503" s="6">
        <f>IF(sel_og=1,E503-G503,0)</f>
        <v/>
      </c>
    </row>
    <row r="504">
      <c r="A504" s="6">
        <f>Profiles!E504+Profiles!F504</f>
        <v/>
      </c>
      <c r="B504" s="6">
        <f>Profiles!D504*sel_solar</f>
        <v/>
      </c>
      <c r="C504" s="6">
        <f>MIN(B504,A504)</f>
        <v/>
      </c>
      <c r="D504" s="6">
        <f>B504-C504</f>
        <v/>
      </c>
      <c r="E504" s="6">
        <f>A504-C504</f>
        <v/>
      </c>
      <c r="F504" s="6">
        <f>MIN(D504,in_batt_pw,IF(sel_batt=0,0,(sel_batt-H503)/in_rte))</f>
        <v/>
      </c>
      <c r="G504" s="6">
        <f>MIN(E504,in_batt_pw,H503)</f>
        <v/>
      </c>
      <c r="H504" s="6">
        <f>H503+F504*in_rte-G504</f>
        <v/>
      </c>
      <c r="I504" s="6">
        <f>IF(sel_og=1,0,E504-G504)</f>
        <v/>
      </c>
      <c r="J504" s="6">
        <f>IF(sel_og=1,0,D504-F504)</f>
        <v/>
      </c>
      <c r="K504" s="6">
        <f>IF(sel_og=1,E504-G504,0)</f>
        <v/>
      </c>
    </row>
    <row r="505">
      <c r="A505" s="6">
        <f>Profiles!E505+Profiles!F505</f>
        <v/>
      </c>
      <c r="B505" s="6">
        <f>Profiles!D505*sel_solar</f>
        <v/>
      </c>
      <c r="C505" s="6">
        <f>MIN(B505,A505)</f>
        <v/>
      </c>
      <c r="D505" s="6">
        <f>B505-C505</f>
        <v/>
      </c>
      <c r="E505" s="6">
        <f>A505-C505</f>
        <v/>
      </c>
      <c r="F505" s="6">
        <f>MIN(D505,in_batt_pw,IF(sel_batt=0,0,(sel_batt-H504)/in_rte))</f>
        <v/>
      </c>
      <c r="G505" s="6">
        <f>MIN(E505,in_batt_pw,H504)</f>
        <v/>
      </c>
      <c r="H505" s="6">
        <f>H504+F505*in_rte-G505</f>
        <v/>
      </c>
      <c r="I505" s="6">
        <f>IF(sel_og=1,0,E505-G505)</f>
        <v/>
      </c>
      <c r="J505" s="6">
        <f>IF(sel_og=1,0,D505-F505)</f>
        <v/>
      </c>
      <c r="K505" s="6">
        <f>IF(sel_og=1,E505-G505,0)</f>
        <v/>
      </c>
    </row>
    <row r="506">
      <c r="A506" s="6">
        <f>Profiles!E506+Profiles!F506</f>
        <v/>
      </c>
      <c r="B506" s="6">
        <f>Profiles!D506*sel_solar</f>
        <v/>
      </c>
      <c r="C506" s="6">
        <f>MIN(B506,A506)</f>
        <v/>
      </c>
      <c r="D506" s="6">
        <f>B506-C506</f>
        <v/>
      </c>
      <c r="E506" s="6">
        <f>A506-C506</f>
        <v/>
      </c>
      <c r="F506" s="6">
        <f>MIN(D506,in_batt_pw,IF(sel_batt=0,0,(sel_batt-H505)/in_rte))</f>
        <v/>
      </c>
      <c r="G506" s="6">
        <f>MIN(E506,in_batt_pw,H505)</f>
        <v/>
      </c>
      <c r="H506" s="6">
        <f>H505+F506*in_rte-G506</f>
        <v/>
      </c>
      <c r="I506" s="6">
        <f>IF(sel_og=1,0,E506-G506)</f>
        <v/>
      </c>
      <c r="J506" s="6">
        <f>IF(sel_og=1,0,D506-F506)</f>
        <v/>
      </c>
      <c r="K506" s="6">
        <f>IF(sel_og=1,E506-G506,0)</f>
        <v/>
      </c>
    </row>
    <row r="507">
      <c r="A507" s="6">
        <f>Profiles!E507+Profiles!F507</f>
        <v/>
      </c>
      <c r="B507" s="6">
        <f>Profiles!D507*sel_solar</f>
        <v/>
      </c>
      <c r="C507" s="6">
        <f>MIN(B507,A507)</f>
        <v/>
      </c>
      <c r="D507" s="6">
        <f>B507-C507</f>
        <v/>
      </c>
      <c r="E507" s="6">
        <f>A507-C507</f>
        <v/>
      </c>
      <c r="F507" s="6">
        <f>MIN(D507,in_batt_pw,IF(sel_batt=0,0,(sel_batt-H506)/in_rte))</f>
        <v/>
      </c>
      <c r="G507" s="6">
        <f>MIN(E507,in_batt_pw,H506)</f>
        <v/>
      </c>
      <c r="H507" s="6">
        <f>H506+F507*in_rte-G507</f>
        <v/>
      </c>
      <c r="I507" s="6">
        <f>IF(sel_og=1,0,E507-G507)</f>
        <v/>
      </c>
      <c r="J507" s="6">
        <f>IF(sel_og=1,0,D507-F507)</f>
        <v/>
      </c>
      <c r="K507" s="6">
        <f>IF(sel_og=1,E507-G507,0)</f>
        <v/>
      </c>
    </row>
    <row r="508">
      <c r="A508" s="6">
        <f>Profiles!E508+Profiles!F508</f>
        <v/>
      </c>
      <c r="B508" s="6">
        <f>Profiles!D508*sel_solar</f>
        <v/>
      </c>
      <c r="C508" s="6">
        <f>MIN(B508,A508)</f>
        <v/>
      </c>
      <c r="D508" s="6">
        <f>B508-C508</f>
        <v/>
      </c>
      <c r="E508" s="6">
        <f>A508-C508</f>
        <v/>
      </c>
      <c r="F508" s="6">
        <f>MIN(D508,in_batt_pw,IF(sel_batt=0,0,(sel_batt-H507)/in_rte))</f>
        <v/>
      </c>
      <c r="G508" s="6">
        <f>MIN(E508,in_batt_pw,H507)</f>
        <v/>
      </c>
      <c r="H508" s="6">
        <f>H507+F508*in_rte-G508</f>
        <v/>
      </c>
      <c r="I508" s="6">
        <f>IF(sel_og=1,0,E508-G508)</f>
        <v/>
      </c>
      <c r="J508" s="6">
        <f>IF(sel_og=1,0,D508-F508)</f>
        <v/>
      </c>
      <c r="K508" s="6">
        <f>IF(sel_og=1,E508-G508,0)</f>
        <v/>
      </c>
    </row>
    <row r="509">
      <c r="A509" s="6">
        <f>Profiles!E509+Profiles!F509</f>
        <v/>
      </c>
      <c r="B509" s="6">
        <f>Profiles!D509*sel_solar</f>
        <v/>
      </c>
      <c r="C509" s="6">
        <f>MIN(B509,A509)</f>
        <v/>
      </c>
      <c r="D509" s="6">
        <f>B509-C509</f>
        <v/>
      </c>
      <c r="E509" s="6">
        <f>A509-C509</f>
        <v/>
      </c>
      <c r="F509" s="6">
        <f>MIN(D509,in_batt_pw,IF(sel_batt=0,0,(sel_batt-H508)/in_rte))</f>
        <v/>
      </c>
      <c r="G509" s="6">
        <f>MIN(E509,in_batt_pw,H508)</f>
        <v/>
      </c>
      <c r="H509" s="6">
        <f>H508+F509*in_rte-G509</f>
        <v/>
      </c>
      <c r="I509" s="6">
        <f>IF(sel_og=1,0,E509-G509)</f>
        <v/>
      </c>
      <c r="J509" s="6">
        <f>IF(sel_og=1,0,D509-F509)</f>
        <v/>
      </c>
      <c r="K509" s="6">
        <f>IF(sel_og=1,E509-G509,0)</f>
        <v/>
      </c>
    </row>
    <row r="510">
      <c r="A510" s="6">
        <f>Profiles!E510+Profiles!F510</f>
        <v/>
      </c>
      <c r="B510" s="6">
        <f>Profiles!D510*sel_solar</f>
        <v/>
      </c>
      <c r="C510" s="6">
        <f>MIN(B510,A510)</f>
        <v/>
      </c>
      <c r="D510" s="6">
        <f>B510-C510</f>
        <v/>
      </c>
      <c r="E510" s="6">
        <f>A510-C510</f>
        <v/>
      </c>
      <c r="F510" s="6">
        <f>MIN(D510,in_batt_pw,IF(sel_batt=0,0,(sel_batt-H509)/in_rte))</f>
        <v/>
      </c>
      <c r="G510" s="6">
        <f>MIN(E510,in_batt_pw,H509)</f>
        <v/>
      </c>
      <c r="H510" s="6">
        <f>H509+F510*in_rte-G510</f>
        <v/>
      </c>
      <c r="I510" s="6">
        <f>IF(sel_og=1,0,E510-G510)</f>
        <v/>
      </c>
      <c r="J510" s="6">
        <f>IF(sel_og=1,0,D510-F510)</f>
        <v/>
      </c>
      <c r="K510" s="6">
        <f>IF(sel_og=1,E510-G510,0)</f>
        <v/>
      </c>
    </row>
    <row r="511">
      <c r="A511" s="6">
        <f>Profiles!E511+Profiles!F511</f>
        <v/>
      </c>
      <c r="B511" s="6">
        <f>Profiles!D511*sel_solar</f>
        <v/>
      </c>
      <c r="C511" s="6">
        <f>MIN(B511,A511)</f>
        <v/>
      </c>
      <c r="D511" s="6">
        <f>B511-C511</f>
        <v/>
      </c>
      <c r="E511" s="6">
        <f>A511-C511</f>
        <v/>
      </c>
      <c r="F511" s="6">
        <f>MIN(D511,in_batt_pw,IF(sel_batt=0,0,(sel_batt-H510)/in_rte))</f>
        <v/>
      </c>
      <c r="G511" s="6">
        <f>MIN(E511,in_batt_pw,H510)</f>
        <v/>
      </c>
      <c r="H511" s="6">
        <f>H510+F511*in_rte-G511</f>
        <v/>
      </c>
      <c r="I511" s="6">
        <f>IF(sel_og=1,0,E511-G511)</f>
        <v/>
      </c>
      <c r="J511" s="6">
        <f>IF(sel_og=1,0,D511-F511)</f>
        <v/>
      </c>
      <c r="K511" s="6">
        <f>IF(sel_og=1,E511-G511,0)</f>
        <v/>
      </c>
    </row>
    <row r="512">
      <c r="A512" s="6">
        <f>Profiles!E512+Profiles!F512</f>
        <v/>
      </c>
      <c r="B512" s="6">
        <f>Profiles!D512*sel_solar</f>
        <v/>
      </c>
      <c r="C512" s="6">
        <f>MIN(B512,A512)</f>
        <v/>
      </c>
      <c r="D512" s="6">
        <f>B512-C512</f>
        <v/>
      </c>
      <c r="E512" s="6">
        <f>A512-C512</f>
        <v/>
      </c>
      <c r="F512" s="6">
        <f>MIN(D512,in_batt_pw,IF(sel_batt=0,0,(sel_batt-H511)/in_rte))</f>
        <v/>
      </c>
      <c r="G512" s="6">
        <f>MIN(E512,in_batt_pw,H511)</f>
        <v/>
      </c>
      <c r="H512" s="6">
        <f>H511+F512*in_rte-G512</f>
        <v/>
      </c>
      <c r="I512" s="6">
        <f>IF(sel_og=1,0,E512-G512)</f>
        <v/>
      </c>
      <c r="J512" s="6">
        <f>IF(sel_og=1,0,D512-F512)</f>
        <v/>
      </c>
      <c r="K512" s="6">
        <f>IF(sel_og=1,E512-G512,0)</f>
        <v/>
      </c>
    </row>
    <row r="513">
      <c r="A513" s="6">
        <f>Profiles!E513+Profiles!F513</f>
        <v/>
      </c>
      <c r="B513" s="6">
        <f>Profiles!D513*sel_solar</f>
        <v/>
      </c>
      <c r="C513" s="6">
        <f>MIN(B513,A513)</f>
        <v/>
      </c>
      <c r="D513" s="6">
        <f>B513-C513</f>
        <v/>
      </c>
      <c r="E513" s="6">
        <f>A513-C513</f>
        <v/>
      </c>
      <c r="F513" s="6">
        <f>MIN(D513,in_batt_pw,IF(sel_batt=0,0,(sel_batt-H512)/in_rte))</f>
        <v/>
      </c>
      <c r="G513" s="6">
        <f>MIN(E513,in_batt_pw,H512)</f>
        <v/>
      </c>
      <c r="H513" s="6">
        <f>H512+F513*in_rte-G513</f>
        <v/>
      </c>
      <c r="I513" s="6">
        <f>IF(sel_og=1,0,E513-G513)</f>
        <v/>
      </c>
      <c r="J513" s="6">
        <f>IF(sel_og=1,0,D513-F513)</f>
        <v/>
      </c>
      <c r="K513" s="6">
        <f>IF(sel_og=1,E513-G513,0)</f>
        <v/>
      </c>
    </row>
    <row r="514">
      <c r="A514" s="6">
        <f>Profiles!E514+Profiles!F514</f>
        <v/>
      </c>
      <c r="B514" s="6">
        <f>Profiles!D514*sel_solar</f>
        <v/>
      </c>
      <c r="C514" s="6">
        <f>MIN(B514,A514)</f>
        <v/>
      </c>
      <c r="D514" s="6">
        <f>B514-C514</f>
        <v/>
      </c>
      <c r="E514" s="6">
        <f>A514-C514</f>
        <v/>
      </c>
      <c r="F514" s="6">
        <f>MIN(D514,in_batt_pw,IF(sel_batt=0,0,(sel_batt-H513)/in_rte))</f>
        <v/>
      </c>
      <c r="G514" s="6">
        <f>MIN(E514,in_batt_pw,H513)</f>
        <v/>
      </c>
      <c r="H514" s="6">
        <f>H513+F514*in_rte-G514</f>
        <v/>
      </c>
      <c r="I514" s="6">
        <f>IF(sel_og=1,0,E514-G514)</f>
        <v/>
      </c>
      <c r="J514" s="6">
        <f>IF(sel_og=1,0,D514-F514)</f>
        <v/>
      </c>
      <c r="K514" s="6">
        <f>IF(sel_og=1,E514-G514,0)</f>
        <v/>
      </c>
    </row>
    <row r="515">
      <c r="A515" s="6">
        <f>Profiles!E515+Profiles!F515</f>
        <v/>
      </c>
      <c r="B515" s="6">
        <f>Profiles!D515*sel_solar</f>
        <v/>
      </c>
      <c r="C515" s="6">
        <f>MIN(B515,A515)</f>
        <v/>
      </c>
      <c r="D515" s="6">
        <f>B515-C515</f>
        <v/>
      </c>
      <c r="E515" s="6">
        <f>A515-C515</f>
        <v/>
      </c>
      <c r="F515" s="6">
        <f>MIN(D515,in_batt_pw,IF(sel_batt=0,0,(sel_batt-H514)/in_rte))</f>
        <v/>
      </c>
      <c r="G515" s="6">
        <f>MIN(E515,in_batt_pw,H514)</f>
        <v/>
      </c>
      <c r="H515" s="6">
        <f>H514+F515*in_rte-G515</f>
        <v/>
      </c>
      <c r="I515" s="6">
        <f>IF(sel_og=1,0,E515-G515)</f>
        <v/>
      </c>
      <c r="J515" s="6">
        <f>IF(sel_og=1,0,D515-F515)</f>
        <v/>
      </c>
      <c r="K515" s="6">
        <f>IF(sel_og=1,E515-G515,0)</f>
        <v/>
      </c>
    </row>
    <row r="516">
      <c r="A516" s="6">
        <f>Profiles!E516+Profiles!F516</f>
        <v/>
      </c>
      <c r="B516" s="6">
        <f>Profiles!D516*sel_solar</f>
        <v/>
      </c>
      <c r="C516" s="6">
        <f>MIN(B516,A516)</f>
        <v/>
      </c>
      <c r="D516" s="6">
        <f>B516-C516</f>
        <v/>
      </c>
      <c r="E516" s="6">
        <f>A516-C516</f>
        <v/>
      </c>
      <c r="F516" s="6">
        <f>MIN(D516,in_batt_pw,IF(sel_batt=0,0,(sel_batt-H515)/in_rte))</f>
        <v/>
      </c>
      <c r="G516" s="6">
        <f>MIN(E516,in_batt_pw,H515)</f>
        <v/>
      </c>
      <c r="H516" s="6">
        <f>H515+F516*in_rte-G516</f>
        <v/>
      </c>
      <c r="I516" s="6">
        <f>IF(sel_og=1,0,E516-G516)</f>
        <v/>
      </c>
      <c r="J516" s="6">
        <f>IF(sel_og=1,0,D516-F516)</f>
        <v/>
      </c>
      <c r="K516" s="6">
        <f>IF(sel_og=1,E516-G516,0)</f>
        <v/>
      </c>
    </row>
    <row r="517">
      <c r="A517" s="6">
        <f>Profiles!E517+Profiles!F517</f>
        <v/>
      </c>
      <c r="B517" s="6">
        <f>Profiles!D517*sel_solar</f>
        <v/>
      </c>
      <c r="C517" s="6">
        <f>MIN(B517,A517)</f>
        <v/>
      </c>
      <c r="D517" s="6">
        <f>B517-C517</f>
        <v/>
      </c>
      <c r="E517" s="6">
        <f>A517-C517</f>
        <v/>
      </c>
      <c r="F517" s="6">
        <f>MIN(D517,in_batt_pw,IF(sel_batt=0,0,(sel_batt-H516)/in_rte))</f>
        <v/>
      </c>
      <c r="G517" s="6">
        <f>MIN(E517,in_batt_pw,H516)</f>
        <v/>
      </c>
      <c r="H517" s="6">
        <f>H516+F517*in_rte-G517</f>
        <v/>
      </c>
      <c r="I517" s="6">
        <f>IF(sel_og=1,0,E517-G517)</f>
        <v/>
      </c>
      <c r="J517" s="6">
        <f>IF(sel_og=1,0,D517-F517)</f>
        <v/>
      </c>
      <c r="K517" s="6">
        <f>IF(sel_og=1,E517-G517,0)</f>
        <v/>
      </c>
    </row>
    <row r="518">
      <c r="A518" s="6">
        <f>Profiles!E518+Profiles!F518</f>
        <v/>
      </c>
      <c r="B518" s="6">
        <f>Profiles!D518*sel_solar</f>
        <v/>
      </c>
      <c r="C518" s="6">
        <f>MIN(B518,A518)</f>
        <v/>
      </c>
      <c r="D518" s="6">
        <f>B518-C518</f>
        <v/>
      </c>
      <c r="E518" s="6">
        <f>A518-C518</f>
        <v/>
      </c>
      <c r="F518" s="6">
        <f>MIN(D518,in_batt_pw,IF(sel_batt=0,0,(sel_batt-H517)/in_rte))</f>
        <v/>
      </c>
      <c r="G518" s="6">
        <f>MIN(E518,in_batt_pw,H517)</f>
        <v/>
      </c>
      <c r="H518" s="6">
        <f>H517+F518*in_rte-G518</f>
        <v/>
      </c>
      <c r="I518" s="6">
        <f>IF(sel_og=1,0,E518-G518)</f>
        <v/>
      </c>
      <c r="J518" s="6">
        <f>IF(sel_og=1,0,D518-F518)</f>
        <v/>
      </c>
      <c r="K518" s="6">
        <f>IF(sel_og=1,E518-G518,0)</f>
        <v/>
      </c>
    </row>
    <row r="519">
      <c r="A519" s="6">
        <f>Profiles!E519+Profiles!F519</f>
        <v/>
      </c>
      <c r="B519" s="6">
        <f>Profiles!D519*sel_solar</f>
        <v/>
      </c>
      <c r="C519" s="6">
        <f>MIN(B519,A519)</f>
        <v/>
      </c>
      <c r="D519" s="6">
        <f>B519-C519</f>
        <v/>
      </c>
      <c r="E519" s="6">
        <f>A519-C519</f>
        <v/>
      </c>
      <c r="F519" s="6">
        <f>MIN(D519,in_batt_pw,IF(sel_batt=0,0,(sel_batt-H518)/in_rte))</f>
        <v/>
      </c>
      <c r="G519" s="6">
        <f>MIN(E519,in_batt_pw,H518)</f>
        <v/>
      </c>
      <c r="H519" s="6">
        <f>H518+F519*in_rte-G519</f>
        <v/>
      </c>
      <c r="I519" s="6">
        <f>IF(sel_og=1,0,E519-G519)</f>
        <v/>
      </c>
      <c r="J519" s="6">
        <f>IF(sel_og=1,0,D519-F519)</f>
        <v/>
      </c>
      <c r="K519" s="6">
        <f>IF(sel_og=1,E519-G519,0)</f>
        <v/>
      </c>
    </row>
    <row r="520">
      <c r="A520" s="6">
        <f>Profiles!E520+Profiles!F520</f>
        <v/>
      </c>
      <c r="B520" s="6">
        <f>Profiles!D520*sel_solar</f>
        <v/>
      </c>
      <c r="C520" s="6">
        <f>MIN(B520,A520)</f>
        <v/>
      </c>
      <c r="D520" s="6">
        <f>B520-C520</f>
        <v/>
      </c>
      <c r="E520" s="6">
        <f>A520-C520</f>
        <v/>
      </c>
      <c r="F520" s="6">
        <f>MIN(D520,in_batt_pw,IF(sel_batt=0,0,(sel_batt-H519)/in_rte))</f>
        <v/>
      </c>
      <c r="G520" s="6">
        <f>MIN(E520,in_batt_pw,H519)</f>
        <v/>
      </c>
      <c r="H520" s="6">
        <f>H519+F520*in_rte-G520</f>
        <v/>
      </c>
      <c r="I520" s="6">
        <f>IF(sel_og=1,0,E520-G520)</f>
        <v/>
      </c>
      <c r="J520" s="6">
        <f>IF(sel_og=1,0,D520-F520)</f>
        <v/>
      </c>
      <c r="K520" s="6">
        <f>IF(sel_og=1,E520-G520,0)</f>
        <v/>
      </c>
    </row>
    <row r="521">
      <c r="A521" s="6">
        <f>Profiles!E521+Profiles!F521</f>
        <v/>
      </c>
      <c r="B521" s="6">
        <f>Profiles!D521*sel_solar</f>
        <v/>
      </c>
      <c r="C521" s="6">
        <f>MIN(B521,A521)</f>
        <v/>
      </c>
      <c r="D521" s="6">
        <f>B521-C521</f>
        <v/>
      </c>
      <c r="E521" s="6">
        <f>A521-C521</f>
        <v/>
      </c>
      <c r="F521" s="6">
        <f>MIN(D521,in_batt_pw,IF(sel_batt=0,0,(sel_batt-H520)/in_rte))</f>
        <v/>
      </c>
      <c r="G521" s="6">
        <f>MIN(E521,in_batt_pw,H520)</f>
        <v/>
      </c>
      <c r="H521" s="6">
        <f>H520+F521*in_rte-G521</f>
        <v/>
      </c>
      <c r="I521" s="6">
        <f>IF(sel_og=1,0,E521-G521)</f>
        <v/>
      </c>
      <c r="J521" s="6">
        <f>IF(sel_og=1,0,D521-F521)</f>
        <v/>
      </c>
      <c r="K521" s="6">
        <f>IF(sel_og=1,E521-G521,0)</f>
        <v/>
      </c>
    </row>
    <row r="522">
      <c r="A522" s="6">
        <f>Profiles!E522+Profiles!F522</f>
        <v/>
      </c>
      <c r="B522" s="6">
        <f>Profiles!D522*sel_solar</f>
        <v/>
      </c>
      <c r="C522" s="6">
        <f>MIN(B522,A522)</f>
        <v/>
      </c>
      <c r="D522" s="6">
        <f>B522-C522</f>
        <v/>
      </c>
      <c r="E522" s="6">
        <f>A522-C522</f>
        <v/>
      </c>
      <c r="F522" s="6">
        <f>MIN(D522,in_batt_pw,IF(sel_batt=0,0,(sel_batt-H521)/in_rte))</f>
        <v/>
      </c>
      <c r="G522" s="6">
        <f>MIN(E522,in_batt_pw,H521)</f>
        <v/>
      </c>
      <c r="H522" s="6">
        <f>H521+F522*in_rte-G522</f>
        <v/>
      </c>
      <c r="I522" s="6">
        <f>IF(sel_og=1,0,E522-G522)</f>
        <v/>
      </c>
      <c r="J522" s="6">
        <f>IF(sel_og=1,0,D522-F522)</f>
        <v/>
      </c>
      <c r="K522" s="6">
        <f>IF(sel_og=1,E522-G522,0)</f>
        <v/>
      </c>
    </row>
    <row r="523">
      <c r="A523" s="6">
        <f>Profiles!E523+Profiles!F523</f>
        <v/>
      </c>
      <c r="B523" s="6">
        <f>Profiles!D523*sel_solar</f>
        <v/>
      </c>
      <c r="C523" s="6">
        <f>MIN(B523,A523)</f>
        <v/>
      </c>
      <c r="D523" s="6">
        <f>B523-C523</f>
        <v/>
      </c>
      <c r="E523" s="6">
        <f>A523-C523</f>
        <v/>
      </c>
      <c r="F523" s="6">
        <f>MIN(D523,in_batt_pw,IF(sel_batt=0,0,(sel_batt-H522)/in_rte))</f>
        <v/>
      </c>
      <c r="G523" s="6">
        <f>MIN(E523,in_batt_pw,H522)</f>
        <v/>
      </c>
      <c r="H523" s="6">
        <f>H522+F523*in_rte-G523</f>
        <v/>
      </c>
      <c r="I523" s="6">
        <f>IF(sel_og=1,0,E523-G523)</f>
        <v/>
      </c>
      <c r="J523" s="6">
        <f>IF(sel_og=1,0,D523-F523)</f>
        <v/>
      </c>
      <c r="K523" s="6">
        <f>IF(sel_og=1,E523-G523,0)</f>
        <v/>
      </c>
    </row>
    <row r="524">
      <c r="A524" s="6">
        <f>Profiles!E524+Profiles!F524</f>
        <v/>
      </c>
      <c r="B524" s="6">
        <f>Profiles!D524*sel_solar</f>
        <v/>
      </c>
      <c r="C524" s="6">
        <f>MIN(B524,A524)</f>
        <v/>
      </c>
      <c r="D524" s="6">
        <f>B524-C524</f>
        <v/>
      </c>
      <c r="E524" s="6">
        <f>A524-C524</f>
        <v/>
      </c>
      <c r="F524" s="6">
        <f>MIN(D524,in_batt_pw,IF(sel_batt=0,0,(sel_batt-H523)/in_rte))</f>
        <v/>
      </c>
      <c r="G524" s="6">
        <f>MIN(E524,in_batt_pw,H523)</f>
        <v/>
      </c>
      <c r="H524" s="6">
        <f>H523+F524*in_rte-G524</f>
        <v/>
      </c>
      <c r="I524" s="6">
        <f>IF(sel_og=1,0,E524-G524)</f>
        <v/>
      </c>
      <c r="J524" s="6">
        <f>IF(sel_og=1,0,D524-F524)</f>
        <v/>
      </c>
      <c r="K524" s="6">
        <f>IF(sel_og=1,E524-G524,0)</f>
        <v/>
      </c>
    </row>
    <row r="525">
      <c r="A525" s="6">
        <f>Profiles!E525+Profiles!F525</f>
        <v/>
      </c>
      <c r="B525" s="6">
        <f>Profiles!D525*sel_solar</f>
        <v/>
      </c>
      <c r="C525" s="6">
        <f>MIN(B525,A525)</f>
        <v/>
      </c>
      <c r="D525" s="6">
        <f>B525-C525</f>
        <v/>
      </c>
      <c r="E525" s="6">
        <f>A525-C525</f>
        <v/>
      </c>
      <c r="F525" s="6">
        <f>MIN(D525,in_batt_pw,IF(sel_batt=0,0,(sel_batt-H524)/in_rte))</f>
        <v/>
      </c>
      <c r="G525" s="6">
        <f>MIN(E525,in_batt_pw,H524)</f>
        <v/>
      </c>
      <c r="H525" s="6">
        <f>H524+F525*in_rte-G525</f>
        <v/>
      </c>
      <c r="I525" s="6">
        <f>IF(sel_og=1,0,E525-G525)</f>
        <v/>
      </c>
      <c r="J525" s="6">
        <f>IF(sel_og=1,0,D525-F525)</f>
        <v/>
      </c>
      <c r="K525" s="6">
        <f>IF(sel_og=1,E525-G525,0)</f>
        <v/>
      </c>
    </row>
    <row r="526">
      <c r="A526" s="6">
        <f>Profiles!E526+Profiles!F526</f>
        <v/>
      </c>
      <c r="B526" s="6">
        <f>Profiles!D526*sel_solar</f>
        <v/>
      </c>
      <c r="C526" s="6">
        <f>MIN(B526,A526)</f>
        <v/>
      </c>
      <c r="D526" s="6">
        <f>B526-C526</f>
        <v/>
      </c>
      <c r="E526" s="6">
        <f>A526-C526</f>
        <v/>
      </c>
      <c r="F526" s="6">
        <f>MIN(D526,in_batt_pw,IF(sel_batt=0,0,(sel_batt-H525)/in_rte))</f>
        <v/>
      </c>
      <c r="G526" s="6">
        <f>MIN(E526,in_batt_pw,H525)</f>
        <v/>
      </c>
      <c r="H526" s="6">
        <f>H525+F526*in_rte-G526</f>
        <v/>
      </c>
      <c r="I526" s="6">
        <f>IF(sel_og=1,0,E526-G526)</f>
        <v/>
      </c>
      <c r="J526" s="6">
        <f>IF(sel_og=1,0,D526-F526)</f>
        <v/>
      </c>
      <c r="K526" s="6">
        <f>IF(sel_og=1,E526-G526,0)</f>
        <v/>
      </c>
    </row>
    <row r="527">
      <c r="A527" s="6">
        <f>Profiles!E527+Profiles!F527</f>
        <v/>
      </c>
      <c r="B527" s="6">
        <f>Profiles!D527*sel_solar</f>
        <v/>
      </c>
      <c r="C527" s="6">
        <f>MIN(B527,A527)</f>
        <v/>
      </c>
      <c r="D527" s="6">
        <f>B527-C527</f>
        <v/>
      </c>
      <c r="E527" s="6">
        <f>A527-C527</f>
        <v/>
      </c>
      <c r="F527" s="6">
        <f>MIN(D527,in_batt_pw,IF(sel_batt=0,0,(sel_batt-H526)/in_rte))</f>
        <v/>
      </c>
      <c r="G527" s="6">
        <f>MIN(E527,in_batt_pw,H526)</f>
        <v/>
      </c>
      <c r="H527" s="6">
        <f>H526+F527*in_rte-G527</f>
        <v/>
      </c>
      <c r="I527" s="6">
        <f>IF(sel_og=1,0,E527-G527)</f>
        <v/>
      </c>
      <c r="J527" s="6">
        <f>IF(sel_og=1,0,D527-F527)</f>
        <v/>
      </c>
      <c r="K527" s="6">
        <f>IF(sel_og=1,E527-G527,0)</f>
        <v/>
      </c>
    </row>
    <row r="528">
      <c r="A528" s="6">
        <f>Profiles!E528+Profiles!F528</f>
        <v/>
      </c>
      <c r="B528" s="6">
        <f>Profiles!D528*sel_solar</f>
        <v/>
      </c>
      <c r="C528" s="6">
        <f>MIN(B528,A528)</f>
        <v/>
      </c>
      <c r="D528" s="6">
        <f>B528-C528</f>
        <v/>
      </c>
      <c r="E528" s="6">
        <f>A528-C528</f>
        <v/>
      </c>
      <c r="F528" s="6">
        <f>MIN(D528,in_batt_pw,IF(sel_batt=0,0,(sel_batt-H527)/in_rte))</f>
        <v/>
      </c>
      <c r="G528" s="6">
        <f>MIN(E528,in_batt_pw,H527)</f>
        <v/>
      </c>
      <c r="H528" s="6">
        <f>H527+F528*in_rte-G528</f>
        <v/>
      </c>
      <c r="I528" s="6">
        <f>IF(sel_og=1,0,E528-G528)</f>
        <v/>
      </c>
      <c r="J528" s="6">
        <f>IF(sel_og=1,0,D528-F528)</f>
        <v/>
      </c>
      <c r="K528" s="6">
        <f>IF(sel_og=1,E528-G528,0)</f>
        <v/>
      </c>
    </row>
    <row r="529">
      <c r="A529" s="6">
        <f>Profiles!E529+Profiles!F529</f>
        <v/>
      </c>
      <c r="B529" s="6">
        <f>Profiles!D529*sel_solar</f>
        <v/>
      </c>
      <c r="C529" s="6">
        <f>MIN(B529,A529)</f>
        <v/>
      </c>
      <c r="D529" s="6">
        <f>B529-C529</f>
        <v/>
      </c>
      <c r="E529" s="6">
        <f>A529-C529</f>
        <v/>
      </c>
      <c r="F529" s="6">
        <f>MIN(D529,in_batt_pw,IF(sel_batt=0,0,(sel_batt-H528)/in_rte))</f>
        <v/>
      </c>
      <c r="G529" s="6">
        <f>MIN(E529,in_batt_pw,H528)</f>
        <v/>
      </c>
      <c r="H529" s="6">
        <f>H528+F529*in_rte-G529</f>
        <v/>
      </c>
      <c r="I529" s="6">
        <f>IF(sel_og=1,0,E529-G529)</f>
        <v/>
      </c>
      <c r="J529" s="6">
        <f>IF(sel_og=1,0,D529-F529)</f>
        <v/>
      </c>
      <c r="K529" s="6">
        <f>IF(sel_og=1,E529-G529,0)</f>
        <v/>
      </c>
    </row>
    <row r="530">
      <c r="A530" s="6">
        <f>Profiles!E530+Profiles!F530</f>
        <v/>
      </c>
      <c r="B530" s="6">
        <f>Profiles!D530*sel_solar</f>
        <v/>
      </c>
      <c r="C530" s="6">
        <f>MIN(B530,A530)</f>
        <v/>
      </c>
      <c r="D530" s="6">
        <f>B530-C530</f>
        <v/>
      </c>
      <c r="E530" s="6">
        <f>A530-C530</f>
        <v/>
      </c>
      <c r="F530" s="6">
        <f>MIN(D530,in_batt_pw,IF(sel_batt=0,0,(sel_batt-H529)/in_rte))</f>
        <v/>
      </c>
      <c r="G530" s="6">
        <f>MIN(E530,in_batt_pw,H529)</f>
        <v/>
      </c>
      <c r="H530" s="6">
        <f>H529+F530*in_rte-G530</f>
        <v/>
      </c>
      <c r="I530" s="6">
        <f>IF(sel_og=1,0,E530-G530)</f>
        <v/>
      </c>
      <c r="J530" s="6">
        <f>IF(sel_og=1,0,D530-F530)</f>
        <v/>
      </c>
      <c r="K530" s="6">
        <f>IF(sel_og=1,E530-G530,0)</f>
        <v/>
      </c>
    </row>
    <row r="531">
      <c r="A531" s="6">
        <f>Profiles!E531+Profiles!F531</f>
        <v/>
      </c>
      <c r="B531" s="6">
        <f>Profiles!D531*sel_solar</f>
        <v/>
      </c>
      <c r="C531" s="6">
        <f>MIN(B531,A531)</f>
        <v/>
      </c>
      <c r="D531" s="6">
        <f>B531-C531</f>
        <v/>
      </c>
      <c r="E531" s="6">
        <f>A531-C531</f>
        <v/>
      </c>
      <c r="F531" s="6">
        <f>MIN(D531,in_batt_pw,IF(sel_batt=0,0,(sel_batt-H530)/in_rte))</f>
        <v/>
      </c>
      <c r="G531" s="6">
        <f>MIN(E531,in_batt_pw,H530)</f>
        <v/>
      </c>
      <c r="H531" s="6">
        <f>H530+F531*in_rte-G531</f>
        <v/>
      </c>
      <c r="I531" s="6">
        <f>IF(sel_og=1,0,E531-G531)</f>
        <v/>
      </c>
      <c r="J531" s="6">
        <f>IF(sel_og=1,0,D531-F531)</f>
        <v/>
      </c>
      <c r="K531" s="6">
        <f>IF(sel_og=1,E531-G531,0)</f>
        <v/>
      </c>
    </row>
    <row r="532">
      <c r="A532" s="6">
        <f>Profiles!E532+Profiles!F532</f>
        <v/>
      </c>
      <c r="B532" s="6">
        <f>Profiles!D532*sel_solar</f>
        <v/>
      </c>
      <c r="C532" s="6">
        <f>MIN(B532,A532)</f>
        <v/>
      </c>
      <c r="D532" s="6">
        <f>B532-C532</f>
        <v/>
      </c>
      <c r="E532" s="6">
        <f>A532-C532</f>
        <v/>
      </c>
      <c r="F532" s="6">
        <f>MIN(D532,in_batt_pw,IF(sel_batt=0,0,(sel_batt-H531)/in_rte))</f>
        <v/>
      </c>
      <c r="G532" s="6">
        <f>MIN(E532,in_batt_pw,H531)</f>
        <v/>
      </c>
      <c r="H532" s="6">
        <f>H531+F532*in_rte-G532</f>
        <v/>
      </c>
      <c r="I532" s="6">
        <f>IF(sel_og=1,0,E532-G532)</f>
        <v/>
      </c>
      <c r="J532" s="6">
        <f>IF(sel_og=1,0,D532-F532)</f>
        <v/>
      </c>
      <c r="K532" s="6">
        <f>IF(sel_og=1,E532-G532,0)</f>
        <v/>
      </c>
    </row>
    <row r="533">
      <c r="A533" s="6">
        <f>Profiles!E533+Profiles!F533</f>
        <v/>
      </c>
      <c r="B533" s="6">
        <f>Profiles!D533*sel_solar</f>
        <v/>
      </c>
      <c r="C533" s="6">
        <f>MIN(B533,A533)</f>
        <v/>
      </c>
      <c r="D533" s="6">
        <f>B533-C533</f>
        <v/>
      </c>
      <c r="E533" s="6">
        <f>A533-C533</f>
        <v/>
      </c>
      <c r="F533" s="6">
        <f>MIN(D533,in_batt_pw,IF(sel_batt=0,0,(sel_batt-H532)/in_rte))</f>
        <v/>
      </c>
      <c r="G533" s="6">
        <f>MIN(E533,in_batt_pw,H532)</f>
        <v/>
      </c>
      <c r="H533" s="6">
        <f>H532+F533*in_rte-G533</f>
        <v/>
      </c>
      <c r="I533" s="6">
        <f>IF(sel_og=1,0,E533-G533)</f>
        <v/>
      </c>
      <c r="J533" s="6">
        <f>IF(sel_og=1,0,D533-F533)</f>
        <v/>
      </c>
      <c r="K533" s="6">
        <f>IF(sel_og=1,E533-G533,0)</f>
        <v/>
      </c>
    </row>
    <row r="534">
      <c r="A534" s="6">
        <f>Profiles!E534+Profiles!F534</f>
        <v/>
      </c>
      <c r="B534" s="6">
        <f>Profiles!D534*sel_solar</f>
        <v/>
      </c>
      <c r="C534" s="6">
        <f>MIN(B534,A534)</f>
        <v/>
      </c>
      <c r="D534" s="6">
        <f>B534-C534</f>
        <v/>
      </c>
      <c r="E534" s="6">
        <f>A534-C534</f>
        <v/>
      </c>
      <c r="F534" s="6">
        <f>MIN(D534,in_batt_pw,IF(sel_batt=0,0,(sel_batt-H533)/in_rte))</f>
        <v/>
      </c>
      <c r="G534" s="6">
        <f>MIN(E534,in_batt_pw,H533)</f>
        <v/>
      </c>
      <c r="H534" s="6">
        <f>H533+F534*in_rte-G534</f>
        <v/>
      </c>
      <c r="I534" s="6">
        <f>IF(sel_og=1,0,E534-G534)</f>
        <v/>
      </c>
      <c r="J534" s="6">
        <f>IF(sel_og=1,0,D534-F534)</f>
        <v/>
      </c>
      <c r="K534" s="6">
        <f>IF(sel_og=1,E534-G534,0)</f>
        <v/>
      </c>
    </row>
    <row r="535">
      <c r="A535" s="6">
        <f>Profiles!E535+Profiles!F535</f>
        <v/>
      </c>
      <c r="B535" s="6">
        <f>Profiles!D535*sel_solar</f>
        <v/>
      </c>
      <c r="C535" s="6">
        <f>MIN(B535,A535)</f>
        <v/>
      </c>
      <c r="D535" s="6">
        <f>B535-C535</f>
        <v/>
      </c>
      <c r="E535" s="6">
        <f>A535-C535</f>
        <v/>
      </c>
      <c r="F535" s="6">
        <f>MIN(D535,in_batt_pw,IF(sel_batt=0,0,(sel_batt-H534)/in_rte))</f>
        <v/>
      </c>
      <c r="G535" s="6">
        <f>MIN(E535,in_batt_pw,H534)</f>
        <v/>
      </c>
      <c r="H535" s="6">
        <f>H534+F535*in_rte-G535</f>
        <v/>
      </c>
      <c r="I535" s="6">
        <f>IF(sel_og=1,0,E535-G535)</f>
        <v/>
      </c>
      <c r="J535" s="6">
        <f>IF(sel_og=1,0,D535-F535)</f>
        <v/>
      </c>
      <c r="K535" s="6">
        <f>IF(sel_og=1,E535-G535,0)</f>
        <v/>
      </c>
    </row>
    <row r="536">
      <c r="A536" s="6">
        <f>Profiles!E536+Profiles!F536</f>
        <v/>
      </c>
      <c r="B536" s="6">
        <f>Profiles!D536*sel_solar</f>
        <v/>
      </c>
      <c r="C536" s="6">
        <f>MIN(B536,A536)</f>
        <v/>
      </c>
      <c r="D536" s="6">
        <f>B536-C536</f>
        <v/>
      </c>
      <c r="E536" s="6">
        <f>A536-C536</f>
        <v/>
      </c>
      <c r="F536" s="6">
        <f>MIN(D536,in_batt_pw,IF(sel_batt=0,0,(sel_batt-H535)/in_rte))</f>
        <v/>
      </c>
      <c r="G536" s="6">
        <f>MIN(E536,in_batt_pw,H535)</f>
        <v/>
      </c>
      <c r="H536" s="6">
        <f>H535+F536*in_rte-G536</f>
        <v/>
      </c>
      <c r="I536" s="6">
        <f>IF(sel_og=1,0,E536-G536)</f>
        <v/>
      </c>
      <c r="J536" s="6">
        <f>IF(sel_og=1,0,D536-F536)</f>
        <v/>
      </c>
      <c r="K536" s="6">
        <f>IF(sel_og=1,E536-G536,0)</f>
        <v/>
      </c>
    </row>
    <row r="537">
      <c r="A537" s="6">
        <f>Profiles!E537+Profiles!F537</f>
        <v/>
      </c>
      <c r="B537" s="6">
        <f>Profiles!D537*sel_solar</f>
        <v/>
      </c>
      <c r="C537" s="6">
        <f>MIN(B537,A537)</f>
        <v/>
      </c>
      <c r="D537" s="6">
        <f>B537-C537</f>
        <v/>
      </c>
      <c r="E537" s="6">
        <f>A537-C537</f>
        <v/>
      </c>
      <c r="F537" s="6">
        <f>MIN(D537,in_batt_pw,IF(sel_batt=0,0,(sel_batt-H536)/in_rte))</f>
        <v/>
      </c>
      <c r="G537" s="6">
        <f>MIN(E537,in_batt_pw,H536)</f>
        <v/>
      </c>
      <c r="H537" s="6">
        <f>H536+F537*in_rte-G537</f>
        <v/>
      </c>
      <c r="I537" s="6">
        <f>IF(sel_og=1,0,E537-G537)</f>
        <v/>
      </c>
      <c r="J537" s="6">
        <f>IF(sel_og=1,0,D537-F537)</f>
        <v/>
      </c>
      <c r="K537" s="6">
        <f>IF(sel_og=1,E537-G537,0)</f>
        <v/>
      </c>
    </row>
    <row r="538">
      <c r="A538" s="6">
        <f>Profiles!E538+Profiles!F538</f>
        <v/>
      </c>
      <c r="B538" s="6">
        <f>Profiles!D538*sel_solar</f>
        <v/>
      </c>
      <c r="C538" s="6">
        <f>MIN(B538,A538)</f>
        <v/>
      </c>
      <c r="D538" s="6">
        <f>B538-C538</f>
        <v/>
      </c>
      <c r="E538" s="6">
        <f>A538-C538</f>
        <v/>
      </c>
      <c r="F538" s="6">
        <f>MIN(D538,in_batt_pw,IF(sel_batt=0,0,(sel_batt-H537)/in_rte))</f>
        <v/>
      </c>
      <c r="G538" s="6">
        <f>MIN(E538,in_batt_pw,H537)</f>
        <v/>
      </c>
      <c r="H538" s="6">
        <f>H537+F538*in_rte-G538</f>
        <v/>
      </c>
      <c r="I538" s="6">
        <f>IF(sel_og=1,0,E538-G538)</f>
        <v/>
      </c>
      <c r="J538" s="6">
        <f>IF(sel_og=1,0,D538-F538)</f>
        <v/>
      </c>
      <c r="K538" s="6">
        <f>IF(sel_og=1,E538-G538,0)</f>
        <v/>
      </c>
    </row>
    <row r="539">
      <c r="A539" s="6">
        <f>Profiles!E539+Profiles!F539</f>
        <v/>
      </c>
      <c r="B539" s="6">
        <f>Profiles!D539*sel_solar</f>
        <v/>
      </c>
      <c r="C539" s="6">
        <f>MIN(B539,A539)</f>
        <v/>
      </c>
      <c r="D539" s="6">
        <f>B539-C539</f>
        <v/>
      </c>
      <c r="E539" s="6">
        <f>A539-C539</f>
        <v/>
      </c>
      <c r="F539" s="6">
        <f>MIN(D539,in_batt_pw,IF(sel_batt=0,0,(sel_batt-H538)/in_rte))</f>
        <v/>
      </c>
      <c r="G539" s="6">
        <f>MIN(E539,in_batt_pw,H538)</f>
        <v/>
      </c>
      <c r="H539" s="6">
        <f>H538+F539*in_rte-G539</f>
        <v/>
      </c>
      <c r="I539" s="6">
        <f>IF(sel_og=1,0,E539-G539)</f>
        <v/>
      </c>
      <c r="J539" s="6">
        <f>IF(sel_og=1,0,D539-F539)</f>
        <v/>
      </c>
      <c r="K539" s="6">
        <f>IF(sel_og=1,E539-G539,0)</f>
        <v/>
      </c>
    </row>
    <row r="540">
      <c r="A540" s="6">
        <f>Profiles!E540+Profiles!F540</f>
        <v/>
      </c>
      <c r="B540" s="6">
        <f>Profiles!D540*sel_solar</f>
        <v/>
      </c>
      <c r="C540" s="6">
        <f>MIN(B540,A540)</f>
        <v/>
      </c>
      <c r="D540" s="6">
        <f>B540-C540</f>
        <v/>
      </c>
      <c r="E540" s="6">
        <f>A540-C540</f>
        <v/>
      </c>
      <c r="F540" s="6">
        <f>MIN(D540,in_batt_pw,IF(sel_batt=0,0,(sel_batt-H539)/in_rte))</f>
        <v/>
      </c>
      <c r="G540" s="6">
        <f>MIN(E540,in_batt_pw,H539)</f>
        <v/>
      </c>
      <c r="H540" s="6">
        <f>H539+F540*in_rte-G540</f>
        <v/>
      </c>
      <c r="I540" s="6">
        <f>IF(sel_og=1,0,E540-G540)</f>
        <v/>
      </c>
      <c r="J540" s="6">
        <f>IF(sel_og=1,0,D540-F540)</f>
        <v/>
      </c>
      <c r="K540" s="6">
        <f>IF(sel_og=1,E540-G540,0)</f>
        <v/>
      </c>
    </row>
    <row r="541">
      <c r="A541" s="6">
        <f>Profiles!E541+Profiles!F541</f>
        <v/>
      </c>
      <c r="B541" s="6">
        <f>Profiles!D541*sel_solar</f>
        <v/>
      </c>
      <c r="C541" s="6">
        <f>MIN(B541,A541)</f>
        <v/>
      </c>
      <c r="D541" s="6">
        <f>B541-C541</f>
        <v/>
      </c>
      <c r="E541" s="6">
        <f>A541-C541</f>
        <v/>
      </c>
      <c r="F541" s="6">
        <f>MIN(D541,in_batt_pw,IF(sel_batt=0,0,(sel_batt-H540)/in_rte))</f>
        <v/>
      </c>
      <c r="G541" s="6">
        <f>MIN(E541,in_batt_pw,H540)</f>
        <v/>
      </c>
      <c r="H541" s="6">
        <f>H540+F541*in_rte-G541</f>
        <v/>
      </c>
      <c r="I541" s="6">
        <f>IF(sel_og=1,0,E541-G541)</f>
        <v/>
      </c>
      <c r="J541" s="6">
        <f>IF(sel_og=1,0,D541-F541)</f>
        <v/>
      </c>
      <c r="K541" s="6">
        <f>IF(sel_og=1,E541-G541,0)</f>
        <v/>
      </c>
    </row>
    <row r="542">
      <c r="A542" s="6">
        <f>Profiles!E542+Profiles!F542</f>
        <v/>
      </c>
      <c r="B542" s="6">
        <f>Profiles!D542*sel_solar</f>
        <v/>
      </c>
      <c r="C542" s="6">
        <f>MIN(B542,A542)</f>
        <v/>
      </c>
      <c r="D542" s="6">
        <f>B542-C542</f>
        <v/>
      </c>
      <c r="E542" s="6">
        <f>A542-C542</f>
        <v/>
      </c>
      <c r="F542" s="6">
        <f>MIN(D542,in_batt_pw,IF(sel_batt=0,0,(sel_batt-H541)/in_rte))</f>
        <v/>
      </c>
      <c r="G542" s="6">
        <f>MIN(E542,in_batt_pw,H541)</f>
        <v/>
      </c>
      <c r="H542" s="6">
        <f>H541+F542*in_rte-G542</f>
        <v/>
      </c>
      <c r="I542" s="6">
        <f>IF(sel_og=1,0,E542-G542)</f>
        <v/>
      </c>
      <c r="J542" s="6">
        <f>IF(sel_og=1,0,D542-F542)</f>
        <v/>
      </c>
      <c r="K542" s="6">
        <f>IF(sel_og=1,E542-G542,0)</f>
        <v/>
      </c>
    </row>
    <row r="543">
      <c r="A543" s="6">
        <f>Profiles!E543+Profiles!F543</f>
        <v/>
      </c>
      <c r="B543" s="6">
        <f>Profiles!D543*sel_solar</f>
        <v/>
      </c>
      <c r="C543" s="6">
        <f>MIN(B543,A543)</f>
        <v/>
      </c>
      <c r="D543" s="6">
        <f>B543-C543</f>
        <v/>
      </c>
      <c r="E543" s="6">
        <f>A543-C543</f>
        <v/>
      </c>
      <c r="F543" s="6">
        <f>MIN(D543,in_batt_pw,IF(sel_batt=0,0,(sel_batt-H542)/in_rte))</f>
        <v/>
      </c>
      <c r="G543" s="6">
        <f>MIN(E543,in_batt_pw,H542)</f>
        <v/>
      </c>
      <c r="H543" s="6">
        <f>H542+F543*in_rte-G543</f>
        <v/>
      </c>
      <c r="I543" s="6">
        <f>IF(sel_og=1,0,E543-G543)</f>
        <v/>
      </c>
      <c r="J543" s="6">
        <f>IF(sel_og=1,0,D543-F543)</f>
        <v/>
      </c>
      <c r="K543" s="6">
        <f>IF(sel_og=1,E543-G543,0)</f>
        <v/>
      </c>
    </row>
    <row r="544">
      <c r="A544" s="6">
        <f>Profiles!E544+Profiles!F544</f>
        <v/>
      </c>
      <c r="B544" s="6">
        <f>Profiles!D544*sel_solar</f>
        <v/>
      </c>
      <c r="C544" s="6">
        <f>MIN(B544,A544)</f>
        <v/>
      </c>
      <c r="D544" s="6">
        <f>B544-C544</f>
        <v/>
      </c>
      <c r="E544" s="6">
        <f>A544-C544</f>
        <v/>
      </c>
      <c r="F544" s="6">
        <f>MIN(D544,in_batt_pw,IF(sel_batt=0,0,(sel_batt-H543)/in_rte))</f>
        <v/>
      </c>
      <c r="G544" s="6">
        <f>MIN(E544,in_batt_pw,H543)</f>
        <v/>
      </c>
      <c r="H544" s="6">
        <f>H543+F544*in_rte-G544</f>
        <v/>
      </c>
      <c r="I544" s="6">
        <f>IF(sel_og=1,0,E544-G544)</f>
        <v/>
      </c>
      <c r="J544" s="6">
        <f>IF(sel_og=1,0,D544-F544)</f>
        <v/>
      </c>
      <c r="K544" s="6">
        <f>IF(sel_og=1,E544-G544,0)</f>
        <v/>
      </c>
    </row>
    <row r="545">
      <c r="A545" s="6">
        <f>Profiles!E545+Profiles!F545</f>
        <v/>
      </c>
      <c r="B545" s="6">
        <f>Profiles!D545*sel_solar</f>
        <v/>
      </c>
      <c r="C545" s="6">
        <f>MIN(B545,A545)</f>
        <v/>
      </c>
      <c r="D545" s="6">
        <f>B545-C545</f>
        <v/>
      </c>
      <c r="E545" s="6">
        <f>A545-C545</f>
        <v/>
      </c>
      <c r="F545" s="6">
        <f>MIN(D545,in_batt_pw,IF(sel_batt=0,0,(sel_batt-H544)/in_rte))</f>
        <v/>
      </c>
      <c r="G545" s="6">
        <f>MIN(E545,in_batt_pw,H544)</f>
        <v/>
      </c>
      <c r="H545" s="6">
        <f>H544+F545*in_rte-G545</f>
        <v/>
      </c>
      <c r="I545" s="6">
        <f>IF(sel_og=1,0,E545-G545)</f>
        <v/>
      </c>
      <c r="J545" s="6">
        <f>IF(sel_og=1,0,D545-F545)</f>
        <v/>
      </c>
      <c r="K545" s="6">
        <f>IF(sel_og=1,E545-G545,0)</f>
        <v/>
      </c>
    </row>
    <row r="546">
      <c r="A546" s="6">
        <f>Profiles!E546+Profiles!F546</f>
        <v/>
      </c>
      <c r="B546" s="6">
        <f>Profiles!D546*sel_solar</f>
        <v/>
      </c>
      <c r="C546" s="6">
        <f>MIN(B546,A546)</f>
        <v/>
      </c>
      <c r="D546" s="6">
        <f>B546-C546</f>
        <v/>
      </c>
      <c r="E546" s="6">
        <f>A546-C546</f>
        <v/>
      </c>
      <c r="F546" s="6">
        <f>MIN(D546,in_batt_pw,IF(sel_batt=0,0,(sel_batt-H545)/in_rte))</f>
        <v/>
      </c>
      <c r="G546" s="6">
        <f>MIN(E546,in_batt_pw,H545)</f>
        <v/>
      </c>
      <c r="H546" s="6">
        <f>H545+F546*in_rte-G546</f>
        <v/>
      </c>
      <c r="I546" s="6">
        <f>IF(sel_og=1,0,E546-G546)</f>
        <v/>
      </c>
      <c r="J546" s="6">
        <f>IF(sel_og=1,0,D546-F546)</f>
        <v/>
      </c>
      <c r="K546" s="6">
        <f>IF(sel_og=1,E546-G546,0)</f>
        <v/>
      </c>
    </row>
    <row r="547">
      <c r="A547" s="6">
        <f>Profiles!E547+Profiles!F547</f>
        <v/>
      </c>
      <c r="B547" s="6">
        <f>Profiles!D547*sel_solar</f>
        <v/>
      </c>
      <c r="C547" s="6">
        <f>MIN(B547,A547)</f>
        <v/>
      </c>
      <c r="D547" s="6">
        <f>B547-C547</f>
        <v/>
      </c>
      <c r="E547" s="6">
        <f>A547-C547</f>
        <v/>
      </c>
      <c r="F547" s="6">
        <f>MIN(D547,in_batt_pw,IF(sel_batt=0,0,(sel_batt-H546)/in_rte))</f>
        <v/>
      </c>
      <c r="G547" s="6">
        <f>MIN(E547,in_batt_pw,H546)</f>
        <v/>
      </c>
      <c r="H547" s="6">
        <f>H546+F547*in_rte-G547</f>
        <v/>
      </c>
      <c r="I547" s="6">
        <f>IF(sel_og=1,0,E547-G547)</f>
        <v/>
      </c>
      <c r="J547" s="6">
        <f>IF(sel_og=1,0,D547-F547)</f>
        <v/>
      </c>
      <c r="K547" s="6">
        <f>IF(sel_og=1,E547-G547,0)</f>
        <v/>
      </c>
    </row>
    <row r="548">
      <c r="A548" s="6">
        <f>Profiles!E548+Profiles!F548</f>
        <v/>
      </c>
      <c r="B548" s="6">
        <f>Profiles!D548*sel_solar</f>
        <v/>
      </c>
      <c r="C548" s="6">
        <f>MIN(B548,A548)</f>
        <v/>
      </c>
      <c r="D548" s="6">
        <f>B548-C548</f>
        <v/>
      </c>
      <c r="E548" s="6">
        <f>A548-C548</f>
        <v/>
      </c>
      <c r="F548" s="6">
        <f>MIN(D548,in_batt_pw,IF(sel_batt=0,0,(sel_batt-H547)/in_rte))</f>
        <v/>
      </c>
      <c r="G548" s="6">
        <f>MIN(E548,in_batt_pw,H547)</f>
        <v/>
      </c>
      <c r="H548" s="6">
        <f>H547+F548*in_rte-G548</f>
        <v/>
      </c>
      <c r="I548" s="6">
        <f>IF(sel_og=1,0,E548-G548)</f>
        <v/>
      </c>
      <c r="J548" s="6">
        <f>IF(sel_og=1,0,D548-F548)</f>
        <v/>
      </c>
      <c r="K548" s="6">
        <f>IF(sel_og=1,E548-G548,0)</f>
        <v/>
      </c>
    </row>
    <row r="549">
      <c r="A549" s="6">
        <f>Profiles!E549+Profiles!F549</f>
        <v/>
      </c>
      <c r="B549" s="6">
        <f>Profiles!D549*sel_solar</f>
        <v/>
      </c>
      <c r="C549" s="6">
        <f>MIN(B549,A549)</f>
        <v/>
      </c>
      <c r="D549" s="6">
        <f>B549-C549</f>
        <v/>
      </c>
      <c r="E549" s="6">
        <f>A549-C549</f>
        <v/>
      </c>
      <c r="F549" s="6">
        <f>MIN(D549,in_batt_pw,IF(sel_batt=0,0,(sel_batt-H548)/in_rte))</f>
        <v/>
      </c>
      <c r="G549" s="6">
        <f>MIN(E549,in_batt_pw,H548)</f>
        <v/>
      </c>
      <c r="H549" s="6">
        <f>H548+F549*in_rte-G549</f>
        <v/>
      </c>
      <c r="I549" s="6">
        <f>IF(sel_og=1,0,E549-G549)</f>
        <v/>
      </c>
      <c r="J549" s="6">
        <f>IF(sel_og=1,0,D549-F549)</f>
        <v/>
      </c>
      <c r="K549" s="6">
        <f>IF(sel_og=1,E549-G549,0)</f>
        <v/>
      </c>
    </row>
    <row r="550">
      <c r="A550" s="6">
        <f>Profiles!E550+Profiles!F550</f>
        <v/>
      </c>
      <c r="B550" s="6">
        <f>Profiles!D550*sel_solar</f>
        <v/>
      </c>
      <c r="C550" s="6">
        <f>MIN(B550,A550)</f>
        <v/>
      </c>
      <c r="D550" s="6">
        <f>B550-C550</f>
        <v/>
      </c>
      <c r="E550" s="6">
        <f>A550-C550</f>
        <v/>
      </c>
      <c r="F550" s="6">
        <f>MIN(D550,in_batt_pw,IF(sel_batt=0,0,(sel_batt-H549)/in_rte))</f>
        <v/>
      </c>
      <c r="G550" s="6">
        <f>MIN(E550,in_batt_pw,H549)</f>
        <v/>
      </c>
      <c r="H550" s="6">
        <f>H549+F550*in_rte-G550</f>
        <v/>
      </c>
      <c r="I550" s="6">
        <f>IF(sel_og=1,0,E550-G550)</f>
        <v/>
      </c>
      <c r="J550" s="6">
        <f>IF(sel_og=1,0,D550-F550)</f>
        <v/>
      </c>
      <c r="K550" s="6">
        <f>IF(sel_og=1,E550-G550,0)</f>
        <v/>
      </c>
    </row>
    <row r="551">
      <c r="A551" s="6">
        <f>Profiles!E551+Profiles!F551</f>
        <v/>
      </c>
      <c r="B551" s="6">
        <f>Profiles!D551*sel_solar</f>
        <v/>
      </c>
      <c r="C551" s="6">
        <f>MIN(B551,A551)</f>
        <v/>
      </c>
      <c r="D551" s="6">
        <f>B551-C551</f>
        <v/>
      </c>
      <c r="E551" s="6">
        <f>A551-C551</f>
        <v/>
      </c>
      <c r="F551" s="6">
        <f>MIN(D551,in_batt_pw,IF(sel_batt=0,0,(sel_batt-H550)/in_rte))</f>
        <v/>
      </c>
      <c r="G551" s="6">
        <f>MIN(E551,in_batt_pw,H550)</f>
        <v/>
      </c>
      <c r="H551" s="6">
        <f>H550+F551*in_rte-G551</f>
        <v/>
      </c>
      <c r="I551" s="6">
        <f>IF(sel_og=1,0,E551-G551)</f>
        <v/>
      </c>
      <c r="J551" s="6">
        <f>IF(sel_og=1,0,D551-F551)</f>
        <v/>
      </c>
      <c r="K551" s="6">
        <f>IF(sel_og=1,E551-G551,0)</f>
        <v/>
      </c>
    </row>
    <row r="552">
      <c r="A552" s="6">
        <f>Profiles!E552+Profiles!F552</f>
        <v/>
      </c>
      <c r="B552" s="6">
        <f>Profiles!D552*sel_solar</f>
        <v/>
      </c>
      <c r="C552" s="6">
        <f>MIN(B552,A552)</f>
        <v/>
      </c>
      <c r="D552" s="6">
        <f>B552-C552</f>
        <v/>
      </c>
      <c r="E552" s="6">
        <f>A552-C552</f>
        <v/>
      </c>
      <c r="F552" s="6">
        <f>MIN(D552,in_batt_pw,IF(sel_batt=0,0,(sel_batt-H551)/in_rte))</f>
        <v/>
      </c>
      <c r="G552" s="6">
        <f>MIN(E552,in_batt_pw,H551)</f>
        <v/>
      </c>
      <c r="H552" s="6">
        <f>H551+F552*in_rte-G552</f>
        <v/>
      </c>
      <c r="I552" s="6">
        <f>IF(sel_og=1,0,E552-G552)</f>
        <v/>
      </c>
      <c r="J552" s="6">
        <f>IF(sel_og=1,0,D552-F552)</f>
        <v/>
      </c>
      <c r="K552" s="6">
        <f>IF(sel_og=1,E552-G552,0)</f>
        <v/>
      </c>
    </row>
    <row r="553">
      <c r="A553" s="6">
        <f>Profiles!E553+Profiles!F553</f>
        <v/>
      </c>
      <c r="B553" s="6">
        <f>Profiles!D553*sel_solar</f>
        <v/>
      </c>
      <c r="C553" s="6">
        <f>MIN(B553,A553)</f>
        <v/>
      </c>
      <c r="D553" s="6">
        <f>B553-C553</f>
        <v/>
      </c>
      <c r="E553" s="6">
        <f>A553-C553</f>
        <v/>
      </c>
      <c r="F553" s="6">
        <f>MIN(D553,in_batt_pw,IF(sel_batt=0,0,(sel_batt-H552)/in_rte))</f>
        <v/>
      </c>
      <c r="G553" s="6">
        <f>MIN(E553,in_batt_pw,H552)</f>
        <v/>
      </c>
      <c r="H553" s="6">
        <f>H552+F553*in_rte-G553</f>
        <v/>
      </c>
      <c r="I553" s="6">
        <f>IF(sel_og=1,0,E553-G553)</f>
        <v/>
      </c>
      <c r="J553" s="6">
        <f>IF(sel_og=1,0,D553-F553)</f>
        <v/>
      </c>
      <c r="K553" s="6">
        <f>IF(sel_og=1,E553-G553,0)</f>
        <v/>
      </c>
    </row>
    <row r="554">
      <c r="A554" s="6">
        <f>Profiles!E554+Profiles!F554</f>
        <v/>
      </c>
      <c r="B554" s="6">
        <f>Profiles!D554*sel_solar</f>
        <v/>
      </c>
      <c r="C554" s="6">
        <f>MIN(B554,A554)</f>
        <v/>
      </c>
      <c r="D554" s="6">
        <f>B554-C554</f>
        <v/>
      </c>
      <c r="E554" s="6">
        <f>A554-C554</f>
        <v/>
      </c>
      <c r="F554" s="6">
        <f>MIN(D554,in_batt_pw,IF(sel_batt=0,0,(sel_batt-H553)/in_rte))</f>
        <v/>
      </c>
      <c r="G554" s="6">
        <f>MIN(E554,in_batt_pw,H553)</f>
        <v/>
      </c>
      <c r="H554" s="6">
        <f>H553+F554*in_rte-G554</f>
        <v/>
      </c>
      <c r="I554" s="6">
        <f>IF(sel_og=1,0,E554-G554)</f>
        <v/>
      </c>
      <c r="J554" s="6">
        <f>IF(sel_og=1,0,D554-F554)</f>
        <v/>
      </c>
      <c r="K554" s="6">
        <f>IF(sel_og=1,E554-G554,0)</f>
        <v/>
      </c>
    </row>
    <row r="555">
      <c r="A555" s="6">
        <f>Profiles!E555+Profiles!F555</f>
        <v/>
      </c>
      <c r="B555" s="6">
        <f>Profiles!D555*sel_solar</f>
        <v/>
      </c>
      <c r="C555" s="6">
        <f>MIN(B555,A555)</f>
        <v/>
      </c>
      <c r="D555" s="6">
        <f>B555-C555</f>
        <v/>
      </c>
      <c r="E555" s="6">
        <f>A555-C555</f>
        <v/>
      </c>
      <c r="F555" s="6">
        <f>MIN(D555,in_batt_pw,IF(sel_batt=0,0,(sel_batt-H554)/in_rte))</f>
        <v/>
      </c>
      <c r="G555" s="6">
        <f>MIN(E555,in_batt_pw,H554)</f>
        <v/>
      </c>
      <c r="H555" s="6">
        <f>H554+F555*in_rte-G555</f>
        <v/>
      </c>
      <c r="I555" s="6">
        <f>IF(sel_og=1,0,E555-G555)</f>
        <v/>
      </c>
      <c r="J555" s="6">
        <f>IF(sel_og=1,0,D555-F555)</f>
        <v/>
      </c>
      <c r="K555" s="6">
        <f>IF(sel_og=1,E555-G555,0)</f>
        <v/>
      </c>
    </row>
    <row r="556">
      <c r="A556" s="6">
        <f>Profiles!E556+Profiles!F556</f>
        <v/>
      </c>
      <c r="B556" s="6">
        <f>Profiles!D556*sel_solar</f>
        <v/>
      </c>
      <c r="C556" s="6">
        <f>MIN(B556,A556)</f>
        <v/>
      </c>
      <c r="D556" s="6">
        <f>B556-C556</f>
        <v/>
      </c>
      <c r="E556" s="6">
        <f>A556-C556</f>
        <v/>
      </c>
      <c r="F556" s="6">
        <f>MIN(D556,in_batt_pw,IF(sel_batt=0,0,(sel_batt-H555)/in_rte))</f>
        <v/>
      </c>
      <c r="G556" s="6">
        <f>MIN(E556,in_batt_pw,H555)</f>
        <v/>
      </c>
      <c r="H556" s="6">
        <f>H555+F556*in_rte-G556</f>
        <v/>
      </c>
      <c r="I556" s="6">
        <f>IF(sel_og=1,0,E556-G556)</f>
        <v/>
      </c>
      <c r="J556" s="6">
        <f>IF(sel_og=1,0,D556-F556)</f>
        <v/>
      </c>
      <c r="K556" s="6">
        <f>IF(sel_og=1,E556-G556,0)</f>
        <v/>
      </c>
    </row>
    <row r="557">
      <c r="A557" s="6">
        <f>Profiles!E557+Profiles!F557</f>
        <v/>
      </c>
      <c r="B557" s="6">
        <f>Profiles!D557*sel_solar</f>
        <v/>
      </c>
      <c r="C557" s="6">
        <f>MIN(B557,A557)</f>
        <v/>
      </c>
      <c r="D557" s="6">
        <f>B557-C557</f>
        <v/>
      </c>
      <c r="E557" s="6">
        <f>A557-C557</f>
        <v/>
      </c>
      <c r="F557" s="6">
        <f>MIN(D557,in_batt_pw,IF(sel_batt=0,0,(sel_batt-H556)/in_rte))</f>
        <v/>
      </c>
      <c r="G557" s="6">
        <f>MIN(E557,in_batt_pw,H556)</f>
        <v/>
      </c>
      <c r="H557" s="6">
        <f>H556+F557*in_rte-G557</f>
        <v/>
      </c>
      <c r="I557" s="6">
        <f>IF(sel_og=1,0,E557-G557)</f>
        <v/>
      </c>
      <c r="J557" s="6">
        <f>IF(sel_og=1,0,D557-F557)</f>
        <v/>
      </c>
      <c r="K557" s="6">
        <f>IF(sel_og=1,E557-G557,0)</f>
        <v/>
      </c>
    </row>
    <row r="558">
      <c r="A558" s="6">
        <f>Profiles!E558+Profiles!F558</f>
        <v/>
      </c>
      <c r="B558" s="6">
        <f>Profiles!D558*sel_solar</f>
        <v/>
      </c>
      <c r="C558" s="6">
        <f>MIN(B558,A558)</f>
        <v/>
      </c>
      <c r="D558" s="6">
        <f>B558-C558</f>
        <v/>
      </c>
      <c r="E558" s="6">
        <f>A558-C558</f>
        <v/>
      </c>
      <c r="F558" s="6">
        <f>MIN(D558,in_batt_pw,IF(sel_batt=0,0,(sel_batt-H557)/in_rte))</f>
        <v/>
      </c>
      <c r="G558" s="6">
        <f>MIN(E558,in_batt_pw,H557)</f>
        <v/>
      </c>
      <c r="H558" s="6">
        <f>H557+F558*in_rte-G558</f>
        <v/>
      </c>
      <c r="I558" s="6">
        <f>IF(sel_og=1,0,E558-G558)</f>
        <v/>
      </c>
      <c r="J558" s="6">
        <f>IF(sel_og=1,0,D558-F558)</f>
        <v/>
      </c>
      <c r="K558" s="6">
        <f>IF(sel_og=1,E558-G558,0)</f>
        <v/>
      </c>
    </row>
    <row r="559">
      <c r="A559" s="6">
        <f>Profiles!E559+Profiles!F559</f>
        <v/>
      </c>
      <c r="B559" s="6">
        <f>Profiles!D559*sel_solar</f>
        <v/>
      </c>
      <c r="C559" s="6">
        <f>MIN(B559,A559)</f>
        <v/>
      </c>
      <c r="D559" s="6">
        <f>B559-C559</f>
        <v/>
      </c>
      <c r="E559" s="6">
        <f>A559-C559</f>
        <v/>
      </c>
      <c r="F559" s="6">
        <f>MIN(D559,in_batt_pw,IF(sel_batt=0,0,(sel_batt-H558)/in_rte))</f>
        <v/>
      </c>
      <c r="G559" s="6">
        <f>MIN(E559,in_batt_pw,H558)</f>
        <v/>
      </c>
      <c r="H559" s="6">
        <f>H558+F559*in_rte-G559</f>
        <v/>
      </c>
      <c r="I559" s="6">
        <f>IF(sel_og=1,0,E559-G559)</f>
        <v/>
      </c>
      <c r="J559" s="6">
        <f>IF(sel_og=1,0,D559-F559)</f>
        <v/>
      </c>
      <c r="K559" s="6">
        <f>IF(sel_og=1,E559-G559,0)</f>
        <v/>
      </c>
    </row>
    <row r="560">
      <c r="A560" s="6">
        <f>Profiles!E560+Profiles!F560</f>
        <v/>
      </c>
      <c r="B560" s="6">
        <f>Profiles!D560*sel_solar</f>
        <v/>
      </c>
      <c r="C560" s="6">
        <f>MIN(B560,A560)</f>
        <v/>
      </c>
      <c r="D560" s="6">
        <f>B560-C560</f>
        <v/>
      </c>
      <c r="E560" s="6">
        <f>A560-C560</f>
        <v/>
      </c>
      <c r="F560" s="6">
        <f>MIN(D560,in_batt_pw,IF(sel_batt=0,0,(sel_batt-H559)/in_rte))</f>
        <v/>
      </c>
      <c r="G560" s="6">
        <f>MIN(E560,in_batt_pw,H559)</f>
        <v/>
      </c>
      <c r="H560" s="6">
        <f>H559+F560*in_rte-G560</f>
        <v/>
      </c>
      <c r="I560" s="6">
        <f>IF(sel_og=1,0,E560-G560)</f>
        <v/>
      </c>
      <c r="J560" s="6">
        <f>IF(sel_og=1,0,D560-F560)</f>
        <v/>
      </c>
      <c r="K560" s="6">
        <f>IF(sel_og=1,E560-G560,0)</f>
        <v/>
      </c>
    </row>
    <row r="561">
      <c r="A561" s="6">
        <f>Profiles!E561+Profiles!F561</f>
        <v/>
      </c>
      <c r="B561" s="6">
        <f>Profiles!D561*sel_solar</f>
        <v/>
      </c>
      <c r="C561" s="6">
        <f>MIN(B561,A561)</f>
        <v/>
      </c>
      <c r="D561" s="6">
        <f>B561-C561</f>
        <v/>
      </c>
      <c r="E561" s="6">
        <f>A561-C561</f>
        <v/>
      </c>
      <c r="F561" s="6">
        <f>MIN(D561,in_batt_pw,IF(sel_batt=0,0,(sel_batt-H560)/in_rte))</f>
        <v/>
      </c>
      <c r="G561" s="6">
        <f>MIN(E561,in_batt_pw,H560)</f>
        <v/>
      </c>
      <c r="H561" s="6">
        <f>H560+F561*in_rte-G561</f>
        <v/>
      </c>
      <c r="I561" s="6">
        <f>IF(sel_og=1,0,E561-G561)</f>
        <v/>
      </c>
      <c r="J561" s="6">
        <f>IF(sel_og=1,0,D561-F561)</f>
        <v/>
      </c>
      <c r="K561" s="6">
        <f>IF(sel_og=1,E561-G561,0)</f>
        <v/>
      </c>
    </row>
    <row r="562">
      <c r="A562" s="6">
        <f>Profiles!E562+Profiles!F562</f>
        <v/>
      </c>
      <c r="B562" s="6">
        <f>Profiles!D562*sel_solar</f>
        <v/>
      </c>
      <c r="C562" s="6">
        <f>MIN(B562,A562)</f>
        <v/>
      </c>
      <c r="D562" s="6">
        <f>B562-C562</f>
        <v/>
      </c>
      <c r="E562" s="6">
        <f>A562-C562</f>
        <v/>
      </c>
      <c r="F562" s="6">
        <f>MIN(D562,in_batt_pw,IF(sel_batt=0,0,(sel_batt-H561)/in_rte))</f>
        <v/>
      </c>
      <c r="G562" s="6">
        <f>MIN(E562,in_batt_pw,H561)</f>
        <v/>
      </c>
      <c r="H562" s="6">
        <f>H561+F562*in_rte-G562</f>
        <v/>
      </c>
      <c r="I562" s="6">
        <f>IF(sel_og=1,0,E562-G562)</f>
        <v/>
      </c>
      <c r="J562" s="6">
        <f>IF(sel_og=1,0,D562-F562)</f>
        <v/>
      </c>
      <c r="K562" s="6">
        <f>IF(sel_og=1,E562-G562,0)</f>
        <v/>
      </c>
    </row>
    <row r="563">
      <c r="A563" s="6">
        <f>Profiles!E563+Profiles!F563</f>
        <v/>
      </c>
      <c r="B563" s="6">
        <f>Profiles!D563*sel_solar</f>
        <v/>
      </c>
      <c r="C563" s="6">
        <f>MIN(B563,A563)</f>
        <v/>
      </c>
      <c r="D563" s="6">
        <f>B563-C563</f>
        <v/>
      </c>
      <c r="E563" s="6">
        <f>A563-C563</f>
        <v/>
      </c>
      <c r="F563" s="6">
        <f>MIN(D563,in_batt_pw,IF(sel_batt=0,0,(sel_batt-H562)/in_rte))</f>
        <v/>
      </c>
      <c r="G563" s="6">
        <f>MIN(E563,in_batt_pw,H562)</f>
        <v/>
      </c>
      <c r="H563" s="6">
        <f>H562+F563*in_rte-G563</f>
        <v/>
      </c>
      <c r="I563" s="6">
        <f>IF(sel_og=1,0,E563-G563)</f>
        <v/>
      </c>
      <c r="J563" s="6">
        <f>IF(sel_og=1,0,D563-F563)</f>
        <v/>
      </c>
      <c r="K563" s="6">
        <f>IF(sel_og=1,E563-G563,0)</f>
        <v/>
      </c>
    </row>
    <row r="564">
      <c r="A564" s="6">
        <f>Profiles!E564+Profiles!F564</f>
        <v/>
      </c>
      <c r="B564" s="6">
        <f>Profiles!D564*sel_solar</f>
        <v/>
      </c>
      <c r="C564" s="6">
        <f>MIN(B564,A564)</f>
        <v/>
      </c>
      <c r="D564" s="6">
        <f>B564-C564</f>
        <v/>
      </c>
      <c r="E564" s="6">
        <f>A564-C564</f>
        <v/>
      </c>
      <c r="F564" s="6">
        <f>MIN(D564,in_batt_pw,IF(sel_batt=0,0,(sel_batt-H563)/in_rte))</f>
        <v/>
      </c>
      <c r="G564" s="6">
        <f>MIN(E564,in_batt_pw,H563)</f>
        <v/>
      </c>
      <c r="H564" s="6">
        <f>H563+F564*in_rte-G564</f>
        <v/>
      </c>
      <c r="I564" s="6">
        <f>IF(sel_og=1,0,E564-G564)</f>
        <v/>
      </c>
      <c r="J564" s="6">
        <f>IF(sel_og=1,0,D564-F564)</f>
        <v/>
      </c>
      <c r="K564" s="6">
        <f>IF(sel_og=1,E564-G564,0)</f>
        <v/>
      </c>
    </row>
    <row r="565">
      <c r="A565" s="6">
        <f>Profiles!E565+Profiles!F565</f>
        <v/>
      </c>
      <c r="B565" s="6">
        <f>Profiles!D565*sel_solar</f>
        <v/>
      </c>
      <c r="C565" s="6">
        <f>MIN(B565,A565)</f>
        <v/>
      </c>
      <c r="D565" s="6">
        <f>B565-C565</f>
        <v/>
      </c>
      <c r="E565" s="6">
        <f>A565-C565</f>
        <v/>
      </c>
      <c r="F565" s="6">
        <f>MIN(D565,in_batt_pw,IF(sel_batt=0,0,(sel_batt-H564)/in_rte))</f>
        <v/>
      </c>
      <c r="G565" s="6">
        <f>MIN(E565,in_batt_pw,H564)</f>
        <v/>
      </c>
      <c r="H565" s="6">
        <f>H564+F565*in_rte-G565</f>
        <v/>
      </c>
      <c r="I565" s="6">
        <f>IF(sel_og=1,0,E565-G565)</f>
        <v/>
      </c>
      <c r="J565" s="6">
        <f>IF(sel_og=1,0,D565-F565)</f>
        <v/>
      </c>
      <c r="K565" s="6">
        <f>IF(sel_og=1,E565-G565,0)</f>
        <v/>
      </c>
    </row>
    <row r="566">
      <c r="A566" s="6">
        <f>Profiles!E566+Profiles!F566</f>
        <v/>
      </c>
      <c r="B566" s="6">
        <f>Profiles!D566*sel_solar</f>
        <v/>
      </c>
      <c r="C566" s="6">
        <f>MIN(B566,A566)</f>
        <v/>
      </c>
      <c r="D566" s="6">
        <f>B566-C566</f>
        <v/>
      </c>
      <c r="E566" s="6">
        <f>A566-C566</f>
        <v/>
      </c>
      <c r="F566" s="6">
        <f>MIN(D566,in_batt_pw,IF(sel_batt=0,0,(sel_batt-H565)/in_rte))</f>
        <v/>
      </c>
      <c r="G566" s="6">
        <f>MIN(E566,in_batt_pw,H565)</f>
        <v/>
      </c>
      <c r="H566" s="6">
        <f>H565+F566*in_rte-G566</f>
        <v/>
      </c>
      <c r="I566" s="6">
        <f>IF(sel_og=1,0,E566-G566)</f>
        <v/>
      </c>
      <c r="J566" s="6">
        <f>IF(sel_og=1,0,D566-F566)</f>
        <v/>
      </c>
      <c r="K566" s="6">
        <f>IF(sel_og=1,E566-G566,0)</f>
        <v/>
      </c>
    </row>
    <row r="567">
      <c r="A567" s="6">
        <f>Profiles!E567+Profiles!F567</f>
        <v/>
      </c>
      <c r="B567" s="6">
        <f>Profiles!D567*sel_solar</f>
        <v/>
      </c>
      <c r="C567" s="6">
        <f>MIN(B567,A567)</f>
        <v/>
      </c>
      <c r="D567" s="6">
        <f>B567-C567</f>
        <v/>
      </c>
      <c r="E567" s="6">
        <f>A567-C567</f>
        <v/>
      </c>
      <c r="F567" s="6">
        <f>MIN(D567,in_batt_pw,IF(sel_batt=0,0,(sel_batt-H566)/in_rte))</f>
        <v/>
      </c>
      <c r="G567" s="6">
        <f>MIN(E567,in_batt_pw,H566)</f>
        <v/>
      </c>
      <c r="H567" s="6">
        <f>H566+F567*in_rte-G567</f>
        <v/>
      </c>
      <c r="I567" s="6">
        <f>IF(sel_og=1,0,E567-G567)</f>
        <v/>
      </c>
      <c r="J567" s="6">
        <f>IF(sel_og=1,0,D567-F567)</f>
        <v/>
      </c>
      <c r="K567" s="6">
        <f>IF(sel_og=1,E567-G567,0)</f>
        <v/>
      </c>
    </row>
    <row r="568">
      <c r="A568" s="6">
        <f>Profiles!E568+Profiles!F568</f>
        <v/>
      </c>
      <c r="B568" s="6">
        <f>Profiles!D568*sel_solar</f>
        <v/>
      </c>
      <c r="C568" s="6">
        <f>MIN(B568,A568)</f>
        <v/>
      </c>
      <c r="D568" s="6">
        <f>B568-C568</f>
        <v/>
      </c>
      <c r="E568" s="6">
        <f>A568-C568</f>
        <v/>
      </c>
      <c r="F568" s="6">
        <f>MIN(D568,in_batt_pw,IF(sel_batt=0,0,(sel_batt-H567)/in_rte))</f>
        <v/>
      </c>
      <c r="G568" s="6">
        <f>MIN(E568,in_batt_pw,H567)</f>
        <v/>
      </c>
      <c r="H568" s="6">
        <f>H567+F568*in_rte-G568</f>
        <v/>
      </c>
      <c r="I568" s="6">
        <f>IF(sel_og=1,0,E568-G568)</f>
        <v/>
      </c>
      <c r="J568" s="6">
        <f>IF(sel_og=1,0,D568-F568)</f>
        <v/>
      </c>
      <c r="K568" s="6">
        <f>IF(sel_og=1,E568-G568,0)</f>
        <v/>
      </c>
    </row>
    <row r="569">
      <c r="A569" s="6">
        <f>Profiles!E569+Profiles!F569</f>
        <v/>
      </c>
      <c r="B569" s="6">
        <f>Profiles!D569*sel_solar</f>
        <v/>
      </c>
      <c r="C569" s="6">
        <f>MIN(B569,A569)</f>
        <v/>
      </c>
      <c r="D569" s="6">
        <f>B569-C569</f>
        <v/>
      </c>
      <c r="E569" s="6">
        <f>A569-C569</f>
        <v/>
      </c>
      <c r="F569" s="6">
        <f>MIN(D569,in_batt_pw,IF(sel_batt=0,0,(sel_batt-H568)/in_rte))</f>
        <v/>
      </c>
      <c r="G569" s="6">
        <f>MIN(E569,in_batt_pw,H568)</f>
        <v/>
      </c>
      <c r="H569" s="6">
        <f>H568+F569*in_rte-G569</f>
        <v/>
      </c>
      <c r="I569" s="6">
        <f>IF(sel_og=1,0,E569-G569)</f>
        <v/>
      </c>
      <c r="J569" s="6">
        <f>IF(sel_og=1,0,D569-F569)</f>
        <v/>
      </c>
      <c r="K569" s="6">
        <f>IF(sel_og=1,E569-G569,0)</f>
        <v/>
      </c>
    </row>
    <row r="570">
      <c r="A570" s="6">
        <f>Profiles!E570+Profiles!F570</f>
        <v/>
      </c>
      <c r="B570" s="6">
        <f>Profiles!D570*sel_solar</f>
        <v/>
      </c>
      <c r="C570" s="6">
        <f>MIN(B570,A570)</f>
        <v/>
      </c>
      <c r="D570" s="6">
        <f>B570-C570</f>
        <v/>
      </c>
      <c r="E570" s="6">
        <f>A570-C570</f>
        <v/>
      </c>
      <c r="F570" s="6">
        <f>MIN(D570,in_batt_pw,IF(sel_batt=0,0,(sel_batt-H569)/in_rte))</f>
        <v/>
      </c>
      <c r="G570" s="6">
        <f>MIN(E570,in_batt_pw,H569)</f>
        <v/>
      </c>
      <c r="H570" s="6">
        <f>H569+F570*in_rte-G570</f>
        <v/>
      </c>
      <c r="I570" s="6">
        <f>IF(sel_og=1,0,E570-G570)</f>
        <v/>
      </c>
      <c r="J570" s="6">
        <f>IF(sel_og=1,0,D570-F570)</f>
        <v/>
      </c>
      <c r="K570" s="6">
        <f>IF(sel_og=1,E570-G570,0)</f>
        <v/>
      </c>
    </row>
    <row r="571">
      <c r="A571" s="6">
        <f>Profiles!E571+Profiles!F571</f>
        <v/>
      </c>
      <c r="B571" s="6">
        <f>Profiles!D571*sel_solar</f>
        <v/>
      </c>
      <c r="C571" s="6">
        <f>MIN(B571,A571)</f>
        <v/>
      </c>
      <c r="D571" s="6">
        <f>B571-C571</f>
        <v/>
      </c>
      <c r="E571" s="6">
        <f>A571-C571</f>
        <v/>
      </c>
      <c r="F571" s="6">
        <f>MIN(D571,in_batt_pw,IF(sel_batt=0,0,(sel_batt-H570)/in_rte))</f>
        <v/>
      </c>
      <c r="G571" s="6">
        <f>MIN(E571,in_batt_pw,H570)</f>
        <v/>
      </c>
      <c r="H571" s="6">
        <f>H570+F571*in_rte-G571</f>
        <v/>
      </c>
      <c r="I571" s="6">
        <f>IF(sel_og=1,0,E571-G571)</f>
        <v/>
      </c>
      <c r="J571" s="6">
        <f>IF(sel_og=1,0,D571-F571)</f>
        <v/>
      </c>
      <c r="K571" s="6">
        <f>IF(sel_og=1,E571-G571,0)</f>
        <v/>
      </c>
    </row>
    <row r="572">
      <c r="A572" s="6">
        <f>Profiles!E572+Profiles!F572</f>
        <v/>
      </c>
      <c r="B572" s="6">
        <f>Profiles!D572*sel_solar</f>
        <v/>
      </c>
      <c r="C572" s="6">
        <f>MIN(B572,A572)</f>
        <v/>
      </c>
      <c r="D572" s="6">
        <f>B572-C572</f>
        <v/>
      </c>
      <c r="E572" s="6">
        <f>A572-C572</f>
        <v/>
      </c>
      <c r="F572" s="6">
        <f>MIN(D572,in_batt_pw,IF(sel_batt=0,0,(sel_batt-H571)/in_rte))</f>
        <v/>
      </c>
      <c r="G572" s="6">
        <f>MIN(E572,in_batt_pw,H571)</f>
        <v/>
      </c>
      <c r="H572" s="6">
        <f>H571+F572*in_rte-G572</f>
        <v/>
      </c>
      <c r="I572" s="6">
        <f>IF(sel_og=1,0,E572-G572)</f>
        <v/>
      </c>
      <c r="J572" s="6">
        <f>IF(sel_og=1,0,D572-F572)</f>
        <v/>
      </c>
      <c r="K572" s="6">
        <f>IF(sel_og=1,E572-G572,0)</f>
        <v/>
      </c>
    </row>
    <row r="573">
      <c r="A573" s="6">
        <f>Profiles!E573+Profiles!F573</f>
        <v/>
      </c>
      <c r="B573" s="6">
        <f>Profiles!D573*sel_solar</f>
        <v/>
      </c>
      <c r="C573" s="6">
        <f>MIN(B573,A573)</f>
        <v/>
      </c>
      <c r="D573" s="6">
        <f>B573-C573</f>
        <v/>
      </c>
      <c r="E573" s="6">
        <f>A573-C573</f>
        <v/>
      </c>
      <c r="F573" s="6">
        <f>MIN(D573,in_batt_pw,IF(sel_batt=0,0,(sel_batt-H572)/in_rte))</f>
        <v/>
      </c>
      <c r="G573" s="6">
        <f>MIN(E573,in_batt_pw,H572)</f>
        <v/>
      </c>
      <c r="H573" s="6">
        <f>H572+F573*in_rte-G573</f>
        <v/>
      </c>
      <c r="I573" s="6">
        <f>IF(sel_og=1,0,E573-G573)</f>
        <v/>
      </c>
      <c r="J573" s="6">
        <f>IF(sel_og=1,0,D573-F573)</f>
        <v/>
      </c>
      <c r="K573" s="6">
        <f>IF(sel_og=1,E573-G573,0)</f>
        <v/>
      </c>
    </row>
    <row r="574">
      <c r="A574" s="6">
        <f>Profiles!E574+Profiles!F574</f>
        <v/>
      </c>
      <c r="B574" s="6">
        <f>Profiles!D574*sel_solar</f>
        <v/>
      </c>
      <c r="C574" s="6">
        <f>MIN(B574,A574)</f>
        <v/>
      </c>
      <c r="D574" s="6">
        <f>B574-C574</f>
        <v/>
      </c>
      <c r="E574" s="6">
        <f>A574-C574</f>
        <v/>
      </c>
      <c r="F574" s="6">
        <f>MIN(D574,in_batt_pw,IF(sel_batt=0,0,(sel_batt-H573)/in_rte))</f>
        <v/>
      </c>
      <c r="G574" s="6">
        <f>MIN(E574,in_batt_pw,H573)</f>
        <v/>
      </c>
      <c r="H574" s="6">
        <f>H573+F574*in_rte-G574</f>
        <v/>
      </c>
      <c r="I574" s="6">
        <f>IF(sel_og=1,0,E574-G574)</f>
        <v/>
      </c>
      <c r="J574" s="6">
        <f>IF(sel_og=1,0,D574-F574)</f>
        <v/>
      </c>
      <c r="K574" s="6">
        <f>IF(sel_og=1,E574-G574,0)</f>
        <v/>
      </c>
    </row>
    <row r="575">
      <c r="A575" s="6">
        <f>Profiles!E575+Profiles!F575</f>
        <v/>
      </c>
      <c r="B575" s="6">
        <f>Profiles!D575*sel_solar</f>
        <v/>
      </c>
      <c r="C575" s="6">
        <f>MIN(B575,A575)</f>
        <v/>
      </c>
      <c r="D575" s="6">
        <f>B575-C575</f>
        <v/>
      </c>
      <c r="E575" s="6">
        <f>A575-C575</f>
        <v/>
      </c>
      <c r="F575" s="6">
        <f>MIN(D575,in_batt_pw,IF(sel_batt=0,0,(sel_batt-H574)/in_rte))</f>
        <v/>
      </c>
      <c r="G575" s="6">
        <f>MIN(E575,in_batt_pw,H574)</f>
        <v/>
      </c>
      <c r="H575" s="6">
        <f>H574+F575*in_rte-G575</f>
        <v/>
      </c>
      <c r="I575" s="6">
        <f>IF(sel_og=1,0,E575-G575)</f>
        <v/>
      </c>
      <c r="J575" s="6">
        <f>IF(sel_og=1,0,D575-F575)</f>
        <v/>
      </c>
      <c r="K575" s="6">
        <f>IF(sel_og=1,E575-G575,0)</f>
        <v/>
      </c>
    </row>
    <row r="576">
      <c r="A576" s="6">
        <f>Profiles!E576+Profiles!F576</f>
        <v/>
      </c>
      <c r="B576" s="6">
        <f>Profiles!D576*sel_solar</f>
        <v/>
      </c>
      <c r="C576" s="6">
        <f>MIN(B576,A576)</f>
        <v/>
      </c>
      <c r="D576" s="6">
        <f>B576-C576</f>
        <v/>
      </c>
      <c r="E576" s="6">
        <f>A576-C576</f>
        <v/>
      </c>
      <c r="F576" s="6">
        <f>MIN(D576,in_batt_pw,IF(sel_batt=0,0,(sel_batt-H575)/in_rte))</f>
        <v/>
      </c>
      <c r="G576" s="6">
        <f>MIN(E576,in_batt_pw,H575)</f>
        <v/>
      </c>
      <c r="H576" s="6">
        <f>H575+F576*in_rte-G576</f>
        <v/>
      </c>
      <c r="I576" s="6">
        <f>IF(sel_og=1,0,E576-G576)</f>
        <v/>
      </c>
      <c r="J576" s="6">
        <f>IF(sel_og=1,0,D576-F576)</f>
        <v/>
      </c>
      <c r="K576" s="6">
        <f>IF(sel_og=1,E576-G576,0)</f>
        <v/>
      </c>
    </row>
    <row r="577">
      <c r="A577" s="6">
        <f>Profiles!E577+Profiles!F577</f>
        <v/>
      </c>
      <c r="B577" s="6">
        <f>Profiles!D577*sel_solar</f>
        <v/>
      </c>
      <c r="C577" s="6">
        <f>MIN(B577,A577)</f>
        <v/>
      </c>
      <c r="D577" s="6">
        <f>B577-C577</f>
        <v/>
      </c>
      <c r="E577" s="6">
        <f>A577-C577</f>
        <v/>
      </c>
      <c r="F577" s="6">
        <f>MIN(D577,in_batt_pw,IF(sel_batt=0,0,(sel_batt-H576)/in_rte))</f>
        <v/>
      </c>
      <c r="G577" s="6">
        <f>MIN(E577,in_batt_pw,H576)</f>
        <v/>
      </c>
      <c r="H577" s="6">
        <f>H576+F577*in_rte-G577</f>
        <v/>
      </c>
      <c r="I577" s="6">
        <f>IF(sel_og=1,0,E577-G577)</f>
        <v/>
      </c>
      <c r="J577" s="6">
        <f>IF(sel_og=1,0,D577-F577)</f>
        <v/>
      </c>
      <c r="K577" s="6">
        <f>IF(sel_og=1,E577-G577,0)</f>
        <v/>
      </c>
    </row>
    <row r="578">
      <c r="A578" s="6">
        <f>Profiles!E578+Profiles!F578</f>
        <v/>
      </c>
      <c r="B578" s="6">
        <f>Profiles!D578*sel_solar</f>
        <v/>
      </c>
      <c r="C578" s="6">
        <f>MIN(B578,A578)</f>
        <v/>
      </c>
      <c r="D578" s="6">
        <f>B578-C578</f>
        <v/>
      </c>
      <c r="E578" s="6">
        <f>A578-C578</f>
        <v/>
      </c>
      <c r="F578" s="6">
        <f>MIN(D578,in_batt_pw,IF(sel_batt=0,0,(sel_batt-H577)/in_rte))</f>
        <v/>
      </c>
      <c r="G578" s="6">
        <f>MIN(E578,in_batt_pw,H577)</f>
        <v/>
      </c>
      <c r="H578" s="6">
        <f>H577+F578*in_rte-G578</f>
        <v/>
      </c>
      <c r="I578" s="6">
        <f>IF(sel_og=1,0,E578-G578)</f>
        <v/>
      </c>
      <c r="J578" s="6">
        <f>IF(sel_og=1,0,D578-F578)</f>
        <v/>
      </c>
      <c r="K578" s="6">
        <f>IF(sel_og=1,E578-G578,0)</f>
        <v/>
      </c>
    </row>
    <row r="579">
      <c r="A579" s="6">
        <f>Profiles!E579+Profiles!F579</f>
        <v/>
      </c>
      <c r="B579" s="6">
        <f>Profiles!D579*sel_solar</f>
        <v/>
      </c>
      <c r="C579" s="6">
        <f>MIN(B579,A579)</f>
        <v/>
      </c>
      <c r="D579" s="6">
        <f>B579-C579</f>
        <v/>
      </c>
      <c r="E579" s="6">
        <f>A579-C579</f>
        <v/>
      </c>
      <c r="F579" s="6">
        <f>MIN(D579,in_batt_pw,IF(sel_batt=0,0,(sel_batt-H578)/in_rte))</f>
        <v/>
      </c>
      <c r="G579" s="6">
        <f>MIN(E579,in_batt_pw,H578)</f>
        <v/>
      </c>
      <c r="H579" s="6">
        <f>H578+F579*in_rte-G579</f>
        <v/>
      </c>
      <c r="I579" s="6">
        <f>IF(sel_og=1,0,E579-G579)</f>
        <v/>
      </c>
      <c r="J579" s="6">
        <f>IF(sel_og=1,0,D579-F579)</f>
        <v/>
      </c>
      <c r="K579" s="6">
        <f>IF(sel_og=1,E579-G579,0)</f>
        <v/>
      </c>
    </row>
    <row r="580">
      <c r="A580" s="6">
        <f>Profiles!E580+Profiles!F580</f>
        <v/>
      </c>
      <c r="B580" s="6">
        <f>Profiles!D580*sel_solar</f>
        <v/>
      </c>
      <c r="C580" s="6">
        <f>MIN(B580,A580)</f>
        <v/>
      </c>
      <c r="D580" s="6">
        <f>B580-C580</f>
        <v/>
      </c>
      <c r="E580" s="6">
        <f>A580-C580</f>
        <v/>
      </c>
      <c r="F580" s="6">
        <f>MIN(D580,in_batt_pw,IF(sel_batt=0,0,(sel_batt-H579)/in_rte))</f>
        <v/>
      </c>
      <c r="G580" s="6">
        <f>MIN(E580,in_batt_pw,H579)</f>
        <v/>
      </c>
      <c r="H580" s="6">
        <f>H579+F580*in_rte-G580</f>
        <v/>
      </c>
      <c r="I580" s="6">
        <f>IF(sel_og=1,0,E580-G580)</f>
        <v/>
      </c>
      <c r="J580" s="6">
        <f>IF(sel_og=1,0,D580-F580)</f>
        <v/>
      </c>
      <c r="K580" s="6">
        <f>IF(sel_og=1,E580-G580,0)</f>
        <v/>
      </c>
    </row>
    <row r="581">
      <c r="A581" s="6">
        <f>Profiles!E581+Profiles!F581</f>
        <v/>
      </c>
      <c r="B581" s="6">
        <f>Profiles!D581*sel_solar</f>
        <v/>
      </c>
      <c r="C581" s="6">
        <f>MIN(B581,A581)</f>
        <v/>
      </c>
      <c r="D581" s="6">
        <f>B581-C581</f>
        <v/>
      </c>
      <c r="E581" s="6">
        <f>A581-C581</f>
        <v/>
      </c>
      <c r="F581" s="6">
        <f>MIN(D581,in_batt_pw,IF(sel_batt=0,0,(sel_batt-H580)/in_rte))</f>
        <v/>
      </c>
      <c r="G581" s="6">
        <f>MIN(E581,in_batt_pw,H580)</f>
        <v/>
      </c>
      <c r="H581" s="6">
        <f>H580+F581*in_rte-G581</f>
        <v/>
      </c>
      <c r="I581" s="6">
        <f>IF(sel_og=1,0,E581-G581)</f>
        <v/>
      </c>
      <c r="J581" s="6">
        <f>IF(sel_og=1,0,D581-F581)</f>
        <v/>
      </c>
      <c r="K581" s="6">
        <f>IF(sel_og=1,E581-G581,0)</f>
        <v/>
      </c>
    </row>
    <row r="582">
      <c r="A582" s="6">
        <f>Profiles!E582+Profiles!F582</f>
        <v/>
      </c>
      <c r="B582" s="6">
        <f>Profiles!D582*sel_solar</f>
        <v/>
      </c>
      <c r="C582" s="6">
        <f>MIN(B582,A582)</f>
        <v/>
      </c>
      <c r="D582" s="6">
        <f>B582-C582</f>
        <v/>
      </c>
      <c r="E582" s="6">
        <f>A582-C582</f>
        <v/>
      </c>
      <c r="F582" s="6">
        <f>MIN(D582,in_batt_pw,IF(sel_batt=0,0,(sel_batt-H581)/in_rte))</f>
        <v/>
      </c>
      <c r="G582" s="6">
        <f>MIN(E582,in_batt_pw,H581)</f>
        <v/>
      </c>
      <c r="H582" s="6">
        <f>H581+F582*in_rte-G582</f>
        <v/>
      </c>
      <c r="I582" s="6">
        <f>IF(sel_og=1,0,E582-G582)</f>
        <v/>
      </c>
      <c r="J582" s="6">
        <f>IF(sel_og=1,0,D582-F582)</f>
        <v/>
      </c>
      <c r="K582" s="6">
        <f>IF(sel_og=1,E582-G582,0)</f>
        <v/>
      </c>
    </row>
    <row r="583">
      <c r="A583" s="6">
        <f>Profiles!E583+Profiles!F583</f>
        <v/>
      </c>
      <c r="B583" s="6">
        <f>Profiles!D583*sel_solar</f>
        <v/>
      </c>
      <c r="C583" s="6">
        <f>MIN(B583,A583)</f>
        <v/>
      </c>
      <c r="D583" s="6">
        <f>B583-C583</f>
        <v/>
      </c>
      <c r="E583" s="6">
        <f>A583-C583</f>
        <v/>
      </c>
      <c r="F583" s="6">
        <f>MIN(D583,in_batt_pw,IF(sel_batt=0,0,(sel_batt-H582)/in_rte))</f>
        <v/>
      </c>
      <c r="G583" s="6">
        <f>MIN(E583,in_batt_pw,H582)</f>
        <v/>
      </c>
      <c r="H583" s="6">
        <f>H582+F583*in_rte-G583</f>
        <v/>
      </c>
      <c r="I583" s="6">
        <f>IF(sel_og=1,0,E583-G583)</f>
        <v/>
      </c>
      <c r="J583" s="6">
        <f>IF(sel_og=1,0,D583-F583)</f>
        <v/>
      </c>
      <c r="K583" s="6">
        <f>IF(sel_og=1,E583-G583,0)</f>
        <v/>
      </c>
    </row>
    <row r="584">
      <c r="A584" s="6">
        <f>Profiles!E584+Profiles!F584</f>
        <v/>
      </c>
      <c r="B584" s="6">
        <f>Profiles!D584*sel_solar</f>
        <v/>
      </c>
      <c r="C584" s="6">
        <f>MIN(B584,A584)</f>
        <v/>
      </c>
      <c r="D584" s="6">
        <f>B584-C584</f>
        <v/>
      </c>
      <c r="E584" s="6">
        <f>A584-C584</f>
        <v/>
      </c>
      <c r="F584" s="6">
        <f>MIN(D584,in_batt_pw,IF(sel_batt=0,0,(sel_batt-H583)/in_rte))</f>
        <v/>
      </c>
      <c r="G584" s="6">
        <f>MIN(E584,in_batt_pw,H583)</f>
        <v/>
      </c>
      <c r="H584" s="6">
        <f>H583+F584*in_rte-G584</f>
        <v/>
      </c>
      <c r="I584" s="6">
        <f>IF(sel_og=1,0,E584-G584)</f>
        <v/>
      </c>
      <c r="J584" s="6">
        <f>IF(sel_og=1,0,D584-F584)</f>
        <v/>
      </c>
      <c r="K584" s="6">
        <f>IF(sel_og=1,E584-G584,0)</f>
        <v/>
      </c>
    </row>
    <row r="585">
      <c r="A585" s="6">
        <f>Profiles!E585+Profiles!F585</f>
        <v/>
      </c>
      <c r="B585" s="6">
        <f>Profiles!D585*sel_solar</f>
        <v/>
      </c>
      <c r="C585" s="6">
        <f>MIN(B585,A585)</f>
        <v/>
      </c>
      <c r="D585" s="6">
        <f>B585-C585</f>
        <v/>
      </c>
      <c r="E585" s="6">
        <f>A585-C585</f>
        <v/>
      </c>
      <c r="F585" s="6">
        <f>MIN(D585,in_batt_pw,IF(sel_batt=0,0,(sel_batt-H584)/in_rte))</f>
        <v/>
      </c>
      <c r="G585" s="6">
        <f>MIN(E585,in_batt_pw,H584)</f>
        <v/>
      </c>
      <c r="H585" s="6">
        <f>H584+F585*in_rte-G585</f>
        <v/>
      </c>
      <c r="I585" s="6">
        <f>IF(sel_og=1,0,E585-G585)</f>
        <v/>
      </c>
      <c r="J585" s="6">
        <f>IF(sel_og=1,0,D585-F585)</f>
        <v/>
      </c>
      <c r="K585" s="6">
        <f>IF(sel_og=1,E585-G585,0)</f>
        <v/>
      </c>
    </row>
    <row r="586">
      <c r="A586" s="6">
        <f>Profiles!E586+Profiles!F586</f>
        <v/>
      </c>
      <c r="B586" s="6">
        <f>Profiles!D586*sel_solar</f>
        <v/>
      </c>
      <c r="C586" s="6">
        <f>MIN(B586,A586)</f>
        <v/>
      </c>
      <c r="D586" s="6">
        <f>B586-C586</f>
        <v/>
      </c>
      <c r="E586" s="6">
        <f>A586-C586</f>
        <v/>
      </c>
      <c r="F586" s="6">
        <f>MIN(D586,in_batt_pw,IF(sel_batt=0,0,(sel_batt-H585)/in_rte))</f>
        <v/>
      </c>
      <c r="G586" s="6">
        <f>MIN(E586,in_batt_pw,H585)</f>
        <v/>
      </c>
      <c r="H586" s="6">
        <f>H585+F586*in_rte-G586</f>
        <v/>
      </c>
      <c r="I586" s="6">
        <f>IF(sel_og=1,0,E586-G586)</f>
        <v/>
      </c>
      <c r="J586" s="6">
        <f>IF(sel_og=1,0,D586-F586)</f>
        <v/>
      </c>
      <c r="K586" s="6">
        <f>IF(sel_og=1,E586-G586,0)</f>
        <v/>
      </c>
    </row>
    <row r="587">
      <c r="A587" s="6">
        <f>Profiles!E587+Profiles!F587</f>
        <v/>
      </c>
      <c r="B587" s="6">
        <f>Profiles!D587*sel_solar</f>
        <v/>
      </c>
      <c r="C587" s="6">
        <f>MIN(B587,A587)</f>
        <v/>
      </c>
      <c r="D587" s="6">
        <f>B587-C587</f>
        <v/>
      </c>
      <c r="E587" s="6">
        <f>A587-C587</f>
        <v/>
      </c>
      <c r="F587" s="6">
        <f>MIN(D587,in_batt_pw,IF(sel_batt=0,0,(sel_batt-H586)/in_rte))</f>
        <v/>
      </c>
      <c r="G587" s="6">
        <f>MIN(E587,in_batt_pw,H586)</f>
        <v/>
      </c>
      <c r="H587" s="6">
        <f>H586+F587*in_rte-G587</f>
        <v/>
      </c>
      <c r="I587" s="6">
        <f>IF(sel_og=1,0,E587-G587)</f>
        <v/>
      </c>
      <c r="J587" s="6">
        <f>IF(sel_og=1,0,D587-F587)</f>
        <v/>
      </c>
      <c r="K587" s="6">
        <f>IF(sel_og=1,E587-G587,0)</f>
        <v/>
      </c>
    </row>
    <row r="588">
      <c r="A588" s="6">
        <f>Profiles!E588+Profiles!F588</f>
        <v/>
      </c>
      <c r="B588" s="6">
        <f>Profiles!D588*sel_solar</f>
        <v/>
      </c>
      <c r="C588" s="6">
        <f>MIN(B588,A588)</f>
        <v/>
      </c>
      <c r="D588" s="6">
        <f>B588-C588</f>
        <v/>
      </c>
      <c r="E588" s="6">
        <f>A588-C588</f>
        <v/>
      </c>
      <c r="F588" s="6">
        <f>MIN(D588,in_batt_pw,IF(sel_batt=0,0,(sel_batt-H587)/in_rte))</f>
        <v/>
      </c>
      <c r="G588" s="6">
        <f>MIN(E588,in_batt_pw,H587)</f>
        <v/>
      </c>
      <c r="H588" s="6">
        <f>H587+F588*in_rte-G588</f>
        <v/>
      </c>
      <c r="I588" s="6">
        <f>IF(sel_og=1,0,E588-G588)</f>
        <v/>
      </c>
      <c r="J588" s="6">
        <f>IF(sel_og=1,0,D588-F588)</f>
        <v/>
      </c>
      <c r="K588" s="6">
        <f>IF(sel_og=1,E588-G588,0)</f>
        <v/>
      </c>
    </row>
    <row r="589">
      <c r="A589" s="6">
        <f>Profiles!E589+Profiles!F589</f>
        <v/>
      </c>
      <c r="B589" s="6">
        <f>Profiles!D589*sel_solar</f>
        <v/>
      </c>
      <c r="C589" s="6">
        <f>MIN(B589,A589)</f>
        <v/>
      </c>
      <c r="D589" s="6">
        <f>B589-C589</f>
        <v/>
      </c>
      <c r="E589" s="6">
        <f>A589-C589</f>
        <v/>
      </c>
      <c r="F589" s="6">
        <f>MIN(D589,in_batt_pw,IF(sel_batt=0,0,(sel_batt-H588)/in_rte))</f>
        <v/>
      </c>
      <c r="G589" s="6">
        <f>MIN(E589,in_batt_pw,H588)</f>
        <v/>
      </c>
      <c r="H589" s="6">
        <f>H588+F589*in_rte-G589</f>
        <v/>
      </c>
      <c r="I589" s="6">
        <f>IF(sel_og=1,0,E589-G589)</f>
        <v/>
      </c>
      <c r="J589" s="6">
        <f>IF(sel_og=1,0,D589-F589)</f>
        <v/>
      </c>
      <c r="K589" s="6">
        <f>IF(sel_og=1,E589-G589,0)</f>
        <v/>
      </c>
    </row>
    <row r="590">
      <c r="A590" s="6">
        <f>Profiles!E590+Profiles!F590</f>
        <v/>
      </c>
      <c r="B590" s="6">
        <f>Profiles!D590*sel_solar</f>
        <v/>
      </c>
      <c r="C590" s="6">
        <f>MIN(B590,A590)</f>
        <v/>
      </c>
      <c r="D590" s="6">
        <f>B590-C590</f>
        <v/>
      </c>
      <c r="E590" s="6">
        <f>A590-C590</f>
        <v/>
      </c>
      <c r="F590" s="6">
        <f>MIN(D590,in_batt_pw,IF(sel_batt=0,0,(sel_batt-H589)/in_rte))</f>
        <v/>
      </c>
      <c r="G590" s="6">
        <f>MIN(E590,in_batt_pw,H589)</f>
        <v/>
      </c>
      <c r="H590" s="6">
        <f>H589+F590*in_rte-G590</f>
        <v/>
      </c>
      <c r="I590" s="6">
        <f>IF(sel_og=1,0,E590-G590)</f>
        <v/>
      </c>
      <c r="J590" s="6">
        <f>IF(sel_og=1,0,D590-F590)</f>
        <v/>
      </c>
      <c r="K590" s="6">
        <f>IF(sel_og=1,E590-G590,0)</f>
        <v/>
      </c>
    </row>
    <row r="591">
      <c r="A591" s="6">
        <f>Profiles!E591+Profiles!F591</f>
        <v/>
      </c>
      <c r="B591" s="6">
        <f>Profiles!D591*sel_solar</f>
        <v/>
      </c>
      <c r="C591" s="6">
        <f>MIN(B591,A591)</f>
        <v/>
      </c>
      <c r="D591" s="6">
        <f>B591-C591</f>
        <v/>
      </c>
      <c r="E591" s="6">
        <f>A591-C591</f>
        <v/>
      </c>
      <c r="F591" s="6">
        <f>MIN(D591,in_batt_pw,IF(sel_batt=0,0,(sel_batt-H590)/in_rte))</f>
        <v/>
      </c>
      <c r="G591" s="6">
        <f>MIN(E591,in_batt_pw,H590)</f>
        <v/>
      </c>
      <c r="H591" s="6">
        <f>H590+F591*in_rte-G591</f>
        <v/>
      </c>
      <c r="I591" s="6">
        <f>IF(sel_og=1,0,E591-G591)</f>
        <v/>
      </c>
      <c r="J591" s="6">
        <f>IF(sel_og=1,0,D591-F591)</f>
        <v/>
      </c>
      <c r="K591" s="6">
        <f>IF(sel_og=1,E591-G591,0)</f>
        <v/>
      </c>
    </row>
    <row r="592">
      <c r="A592" s="6">
        <f>Profiles!E592+Profiles!F592</f>
        <v/>
      </c>
      <c r="B592" s="6">
        <f>Profiles!D592*sel_solar</f>
        <v/>
      </c>
      <c r="C592" s="6">
        <f>MIN(B592,A592)</f>
        <v/>
      </c>
      <c r="D592" s="6">
        <f>B592-C592</f>
        <v/>
      </c>
      <c r="E592" s="6">
        <f>A592-C592</f>
        <v/>
      </c>
      <c r="F592" s="6">
        <f>MIN(D592,in_batt_pw,IF(sel_batt=0,0,(sel_batt-H591)/in_rte))</f>
        <v/>
      </c>
      <c r="G592" s="6">
        <f>MIN(E592,in_batt_pw,H591)</f>
        <v/>
      </c>
      <c r="H592" s="6">
        <f>H591+F592*in_rte-G592</f>
        <v/>
      </c>
      <c r="I592" s="6">
        <f>IF(sel_og=1,0,E592-G592)</f>
        <v/>
      </c>
      <c r="J592" s="6">
        <f>IF(sel_og=1,0,D592-F592)</f>
        <v/>
      </c>
      <c r="K592" s="6">
        <f>IF(sel_og=1,E592-G592,0)</f>
        <v/>
      </c>
    </row>
    <row r="593">
      <c r="A593" s="6">
        <f>Profiles!E593+Profiles!F593</f>
        <v/>
      </c>
      <c r="B593" s="6">
        <f>Profiles!D593*sel_solar</f>
        <v/>
      </c>
      <c r="C593" s="6">
        <f>MIN(B593,A593)</f>
        <v/>
      </c>
      <c r="D593" s="6">
        <f>B593-C593</f>
        <v/>
      </c>
      <c r="E593" s="6">
        <f>A593-C593</f>
        <v/>
      </c>
      <c r="F593" s="6">
        <f>MIN(D593,in_batt_pw,IF(sel_batt=0,0,(sel_batt-H592)/in_rte))</f>
        <v/>
      </c>
      <c r="G593" s="6">
        <f>MIN(E593,in_batt_pw,H592)</f>
        <v/>
      </c>
      <c r="H593" s="6">
        <f>H592+F593*in_rte-G593</f>
        <v/>
      </c>
      <c r="I593" s="6">
        <f>IF(sel_og=1,0,E593-G593)</f>
        <v/>
      </c>
      <c r="J593" s="6">
        <f>IF(sel_og=1,0,D593-F593)</f>
        <v/>
      </c>
      <c r="K593" s="6">
        <f>IF(sel_og=1,E593-G593,0)</f>
        <v/>
      </c>
    </row>
    <row r="594">
      <c r="A594" s="6">
        <f>Profiles!E594+Profiles!F594</f>
        <v/>
      </c>
      <c r="B594" s="6">
        <f>Profiles!D594*sel_solar</f>
        <v/>
      </c>
      <c r="C594" s="6">
        <f>MIN(B594,A594)</f>
        <v/>
      </c>
      <c r="D594" s="6">
        <f>B594-C594</f>
        <v/>
      </c>
      <c r="E594" s="6">
        <f>A594-C594</f>
        <v/>
      </c>
      <c r="F594" s="6">
        <f>MIN(D594,in_batt_pw,IF(sel_batt=0,0,(sel_batt-H593)/in_rte))</f>
        <v/>
      </c>
      <c r="G594" s="6">
        <f>MIN(E594,in_batt_pw,H593)</f>
        <v/>
      </c>
      <c r="H594" s="6">
        <f>H593+F594*in_rte-G594</f>
        <v/>
      </c>
      <c r="I594" s="6">
        <f>IF(sel_og=1,0,E594-G594)</f>
        <v/>
      </c>
      <c r="J594" s="6">
        <f>IF(sel_og=1,0,D594-F594)</f>
        <v/>
      </c>
      <c r="K594" s="6">
        <f>IF(sel_og=1,E594-G594,0)</f>
        <v/>
      </c>
    </row>
    <row r="595">
      <c r="A595" s="6">
        <f>Profiles!E595+Profiles!F595</f>
        <v/>
      </c>
      <c r="B595" s="6">
        <f>Profiles!D595*sel_solar</f>
        <v/>
      </c>
      <c r="C595" s="6">
        <f>MIN(B595,A595)</f>
        <v/>
      </c>
      <c r="D595" s="6">
        <f>B595-C595</f>
        <v/>
      </c>
      <c r="E595" s="6">
        <f>A595-C595</f>
        <v/>
      </c>
      <c r="F595" s="6">
        <f>MIN(D595,in_batt_pw,IF(sel_batt=0,0,(sel_batt-H594)/in_rte))</f>
        <v/>
      </c>
      <c r="G595" s="6">
        <f>MIN(E595,in_batt_pw,H594)</f>
        <v/>
      </c>
      <c r="H595" s="6">
        <f>H594+F595*in_rte-G595</f>
        <v/>
      </c>
      <c r="I595" s="6">
        <f>IF(sel_og=1,0,E595-G595)</f>
        <v/>
      </c>
      <c r="J595" s="6">
        <f>IF(sel_og=1,0,D595-F595)</f>
        <v/>
      </c>
      <c r="K595" s="6">
        <f>IF(sel_og=1,E595-G595,0)</f>
        <v/>
      </c>
    </row>
    <row r="596">
      <c r="A596" s="6">
        <f>Profiles!E596+Profiles!F596</f>
        <v/>
      </c>
      <c r="B596" s="6">
        <f>Profiles!D596*sel_solar</f>
        <v/>
      </c>
      <c r="C596" s="6">
        <f>MIN(B596,A596)</f>
        <v/>
      </c>
      <c r="D596" s="6">
        <f>B596-C596</f>
        <v/>
      </c>
      <c r="E596" s="6">
        <f>A596-C596</f>
        <v/>
      </c>
      <c r="F596" s="6">
        <f>MIN(D596,in_batt_pw,IF(sel_batt=0,0,(sel_batt-H595)/in_rte))</f>
        <v/>
      </c>
      <c r="G596" s="6">
        <f>MIN(E596,in_batt_pw,H595)</f>
        <v/>
      </c>
      <c r="H596" s="6">
        <f>H595+F596*in_rte-G596</f>
        <v/>
      </c>
      <c r="I596" s="6">
        <f>IF(sel_og=1,0,E596-G596)</f>
        <v/>
      </c>
      <c r="J596" s="6">
        <f>IF(sel_og=1,0,D596-F596)</f>
        <v/>
      </c>
      <c r="K596" s="6">
        <f>IF(sel_og=1,E596-G596,0)</f>
        <v/>
      </c>
    </row>
    <row r="597">
      <c r="A597" s="6">
        <f>Profiles!E597+Profiles!F597</f>
        <v/>
      </c>
      <c r="B597" s="6">
        <f>Profiles!D597*sel_solar</f>
        <v/>
      </c>
      <c r="C597" s="6">
        <f>MIN(B597,A597)</f>
        <v/>
      </c>
      <c r="D597" s="6">
        <f>B597-C597</f>
        <v/>
      </c>
      <c r="E597" s="6">
        <f>A597-C597</f>
        <v/>
      </c>
      <c r="F597" s="6">
        <f>MIN(D597,in_batt_pw,IF(sel_batt=0,0,(sel_batt-H596)/in_rte))</f>
        <v/>
      </c>
      <c r="G597" s="6">
        <f>MIN(E597,in_batt_pw,H596)</f>
        <v/>
      </c>
      <c r="H597" s="6">
        <f>H596+F597*in_rte-G597</f>
        <v/>
      </c>
      <c r="I597" s="6">
        <f>IF(sel_og=1,0,E597-G597)</f>
        <v/>
      </c>
      <c r="J597" s="6">
        <f>IF(sel_og=1,0,D597-F597)</f>
        <v/>
      </c>
      <c r="K597" s="6">
        <f>IF(sel_og=1,E597-G597,0)</f>
        <v/>
      </c>
    </row>
    <row r="598">
      <c r="A598" s="6">
        <f>Profiles!E598+Profiles!F598</f>
        <v/>
      </c>
      <c r="B598" s="6">
        <f>Profiles!D598*sel_solar</f>
        <v/>
      </c>
      <c r="C598" s="6">
        <f>MIN(B598,A598)</f>
        <v/>
      </c>
      <c r="D598" s="6">
        <f>B598-C598</f>
        <v/>
      </c>
      <c r="E598" s="6">
        <f>A598-C598</f>
        <v/>
      </c>
      <c r="F598" s="6">
        <f>MIN(D598,in_batt_pw,IF(sel_batt=0,0,(sel_batt-H597)/in_rte))</f>
        <v/>
      </c>
      <c r="G598" s="6">
        <f>MIN(E598,in_batt_pw,H597)</f>
        <v/>
      </c>
      <c r="H598" s="6">
        <f>H597+F598*in_rte-G598</f>
        <v/>
      </c>
      <c r="I598" s="6">
        <f>IF(sel_og=1,0,E598-G598)</f>
        <v/>
      </c>
      <c r="J598" s="6">
        <f>IF(sel_og=1,0,D598-F598)</f>
        <v/>
      </c>
      <c r="K598" s="6">
        <f>IF(sel_og=1,E598-G598,0)</f>
        <v/>
      </c>
    </row>
    <row r="599">
      <c r="A599" s="6">
        <f>Profiles!E599+Profiles!F599</f>
        <v/>
      </c>
      <c r="B599" s="6">
        <f>Profiles!D599*sel_solar</f>
        <v/>
      </c>
      <c r="C599" s="6">
        <f>MIN(B599,A599)</f>
        <v/>
      </c>
      <c r="D599" s="6">
        <f>B599-C599</f>
        <v/>
      </c>
      <c r="E599" s="6">
        <f>A599-C599</f>
        <v/>
      </c>
      <c r="F599" s="6">
        <f>MIN(D599,in_batt_pw,IF(sel_batt=0,0,(sel_batt-H598)/in_rte))</f>
        <v/>
      </c>
      <c r="G599" s="6">
        <f>MIN(E599,in_batt_pw,H598)</f>
        <v/>
      </c>
      <c r="H599" s="6">
        <f>H598+F599*in_rte-G599</f>
        <v/>
      </c>
      <c r="I599" s="6">
        <f>IF(sel_og=1,0,E599-G599)</f>
        <v/>
      </c>
      <c r="J599" s="6">
        <f>IF(sel_og=1,0,D599-F599)</f>
        <v/>
      </c>
      <c r="K599" s="6">
        <f>IF(sel_og=1,E599-G599,0)</f>
        <v/>
      </c>
    </row>
    <row r="600">
      <c r="A600" s="6">
        <f>Profiles!E600+Profiles!F600</f>
        <v/>
      </c>
      <c r="B600" s="6">
        <f>Profiles!D600*sel_solar</f>
        <v/>
      </c>
      <c r="C600" s="6">
        <f>MIN(B600,A600)</f>
        <v/>
      </c>
      <c r="D600" s="6">
        <f>B600-C600</f>
        <v/>
      </c>
      <c r="E600" s="6">
        <f>A600-C600</f>
        <v/>
      </c>
      <c r="F600" s="6">
        <f>MIN(D600,in_batt_pw,IF(sel_batt=0,0,(sel_batt-H599)/in_rte))</f>
        <v/>
      </c>
      <c r="G600" s="6">
        <f>MIN(E600,in_batt_pw,H599)</f>
        <v/>
      </c>
      <c r="H600" s="6">
        <f>H599+F600*in_rte-G600</f>
        <v/>
      </c>
      <c r="I600" s="6">
        <f>IF(sel_og=1,0,E600-G600)</f>
        <v/>
      </c>
      <c r="J600" s="6">
        <f>IF(sel_og=1,0,D600-F600)</f>
        <v/>
      </c>
      <c r="K600" s="6">
        <f>IF(sel_og=1,E600-G600,0)</f>
        <v/>
      </c>
    </row>
    <row r="601">
      <c r="A601" s="6">
        <f>Profiles!E601+Profiles!F601</f>
        <v/>
      </c>
      <c r="B601" s="6">
        <f>Profiles!D601*sel_solar</f>
        <v/>
      </c>
      <c r="C601" s="6">
        <f>MIN(B601,A601)</f>
        <v/>
      </c>
      <c r="D601" s="6">
        <f>B601-C601</f>
        <v/>
      </c>
      <c r="E601" s="6">
        <f>A601-C601</f>
        <v/>
      </c>
      <c r="F601" s="6">
        <f>MIN(D601,in_batt_pw,IF(sel_batt=0,0,(sel_batt-H600)/in_rte))</f>
        <v/>
      </c>
      <c r="G601" s="6">
        <f>MIN(E601,in_batt_pw,H600)</f>
        <v/>
      </c>
      <c r="H601" s="6">
        <f>H600+F601*in_rte-G601</f>
        <v/>
      </c>
      <c r="I601" s="6">
        <f>IF(sel_og=1,0,E601-G601)</f>
        <v/>
      </c>
      <c r="J601" s="6">
        <f>IF(sel_og=1,0,D601-F601)</f>
        <v/>
      </c>
      <c r="K601" s="6">
        <f>IF(sel_og=1,E601-G601,0)</f>
        <v/>
      </c>
    </row>
    <row r="602">
      <c r="A602" s="6">
        <f>Profiles!E602+Profiles!F602</f>
        <v/>
      </c>
      <c r="B602" s="6">
        <f>Profiles!D602*sel_solar</f>
        <v/>
      </c>
      <c r="C602" s="6">
        <f>MIN(B602,A602)</f>
        <v/>
      </c>
      <c r="D602" s="6">
        <f>B602-C602</f>
        <v/>
      </c>
      <c r="E602" s="6">
        <f>A602-C602</f>
        <v/>
      </c>
      <c r="F602" s="6">
        <f>MIN(D602,in_batt_pw,IF(sel_batt=0,0,(sel_batt-H601)/in_rte))</f>
        <v/>
      </c>
      <c r="G602" s="6">
        <f>MIN(E602,in_batt_pw,H601)</f>
        <v/>
      </c>
      <c r="H602" s="6">
        <f>H601+F602*in_rte-G602</f>
        <v/>
      </c>
      <c r="I602" s="6">
        <f>IF(sel_og=1,0,E602-G602)</f>
        <v/>
      </c>
      <c r="J602" s="6">
        <f>IF(sel_og=1,0,D602-F602)</f>
        <v/>
      </c>
      <c r="K602" s="6">
        <f>IF(sel_og=1,E602-G602,0)</f>
        <v/>
      </c>
    </row>
    <row r="603">
      <c r="A603" s="6">
        <f>Profiles!E603+Profiles!F603</f>
        <v/>
      </c>
      <c r="B603" s="6">
        <f>Profiles!D603*sel_solar</f>
        <v/>
      </c>
      <c r="C603" s="6">
        <f>MIN(B603,A603)</f>
        <v/>
      </c>
      <c r="D603" s="6">
        <f>B603-C603</f>
        <v/>
      </c>
      <c r="E603" s="6">
        <f>A603-C603</f>
        <v/>
      </c>
      <c r="F603" s="6">
        <f>MIN(D603,in_batt_pw,IF(sel_batt=0,0,(sel_batt-H602)/in_rte))</f>
        <v/>
      </c>
      <c r="G603" s="6">
        <f>MIN(E603,in_batt_pw,H602)</f>
        <v/>
      </c>
      <c r="H603" s="6">
        <f>H602+F603*in_rte-G603</f>
        <v/>
      </c>
      <c r="I603" s="6">
        <f>IF(sel_og=1,0,E603-G603)</f>
        <v/>
      </c>
      <c r="J603" s="6">
        <f>IF(sel_og=1,0,D603-F603)</f>
        <v/>
      </c>
      <c r="K603" s="6">
        <f>IF(sel_og=1,E603-G603,0)</f>
        <v/>
      </c>
    </row>
    <row r="604">
      <c r="A604" s="6">
        <f>Profiles!E604+Profiles!F604</f>
        <v/>
      </c>
      <c r="B604" s="6">
        <f>Profiles!D604*sel_solar</f>
        <v/>
      </c>
      <c r="C604" s="6">
        <f>MIN(B604,A604)</f>
        <v/>
      </c>
      <c r="D604" s="6">
        <f>B604-C604</f>
        <v/>
      </c>
      <c r="E604" s="6">
        <f>A604-C604</f>
        <v/>
      </c>
      <c r="F604" s="6">
        <f>MIN(D604,in_batt_pw,IF(sel_batt=0,0,(sel_batt-H603)/in_rte))</f>
        <v/>
      </c>
      <c r="G604" s="6">
        <f>MIN(E604,in_batt_pw,H603)</f>
        <v/>
      </c>
      <c r="H604" s="6">
        <f>H603+F604*in_rte-G604</f>
        <v/>
      </c>
      <c r="I604" s="6">
        <f>IF(sel_og=1,0,E604-G604)</f>
        <v/>
      </c>
      <c r="J604" s="6">
        <f>IF(sel_og=1,0,D604-F604)</f>
        <v/>
      </c>
      <c r="K604" s="6">
        <f>IF(sel_og=1,E604-G604,0)</f>
        <v/>
      </c>
    </row>
    <row r="605">
      <c r="A605" s="6">
        <f>Profiles!E605+Profiles!F605</f>
        <v/>
      </c>
      <c r="B605" s="6">
        <f>Profiles!D605*sel_solar</f>
        <v/>
      </c>
      <c r="C605" s="6">
        <f>MIN(B605,A605)</f>
        <v/>
      </c>
      <c r="D605" s="6">
        <f>B605-C605</f>
        <v/>
      </c>
      <c r="E605" s="6">
        <f>A605-C605</f>
        <v/>
      </c>
      <c r="F605" s="6">
        <f>MIN(D605,in_batt_pw,IF(sel_batt=0,0,(sel_batt-H604)/in_rte))</f>
        <v/>
      </c>
      <c r="G605" s="6">
        <f>MIN(E605,in_batt_pw,H604)</f>
        <v/>
      </c>
      <c r="H605" s="6">
        <f>H604+F605*in_rte-G605</f>
        <v/>
      </c>
      <c r="I605" s="6">
        <f>IF(sel_og=1,0,E605-G605)</f>
        <v/>
      </c>
      <c r="J605" s="6">
        <f>IF(sel_og=1,0,D605-F605)</f>
        <v/>
      </c>
      <c r="K605" s="6">
        <f>IF(sel_og=1,E605-G605,0)</f>
        <v/>
      </c>
    </row>
    <row r="606">
      <c r="A606" s="6">
        <f>Profiles!E606+Profiles!F606</f>
        <v/>
      </c>
      <c r="B606" s="6">
        <f>Profiles!D606*sel_solar</f>
        <v/>
      </c>
      <c r="C606" s="6">
        <f>MIN(B606,A606)</f>
        <v/>
      </c>
      <c r="D606" s="6">
        <f>B606-C606</f>
        <v/>
      </c>
      <c r="E606" s="6">
        <f>A606-C606</f>
        <v/>
      </c>
      <c r="F606" s="6">
        <f>MIN(D606,in_batt_pw,IF(sel_batt=0,0,(sel_batt-H605)/in_rte))</f>
        <v/>
      </c>
      <c r="G606" s="6">
        <f>MIN(E606,in_batt_pw,H605)</f>
        <v/>
      </c>
      <c r="H606" s="6">
        <f>H605+F606*in_rte-G606</f>
        <v/>
      </c>
      <c r="I606" s="6">
        <f>IF(sel_og=1,0,E606-G606)</f>
        <v/>
      </c>
      <c r="J606" s="6">
        <f>IF(sel_og=1,0,D606-F606)</f>
        <v/>
      </c>
      <c r="K606" s="6">
        <f>IF(sel_og=1,E606-G606,0)</f>
        <v/>
      </c>
    </row>
    <row r="607">
      <c r="A607" s="6">
        <f>Profiles!E607+Profiles!F607</f>
        <v/>
      </c>
      <c r="B607" s="6">
        <f>Profiles!D607*sel_solar</f>
        <v/>
      </c>
      <c r="C607" s="6">
        <f>MIN(B607,A607)</f>
        <v/>
      </c>
      <c r="D607" s="6">
        <f>B607-C607</f>
        <v/>
      </c>
      <c r="E607" s="6">
        <f>A607-C607</f>
        <v/>
      </c>
      <c r="F607" s="6">
        <f>MIN(D607,in_batt_pw,IF(sel_batt=0,0,(sel_batt-H606)/in_rte))</f>
        <v/>
      </c>
      <c r="G607" s="6">
        <f>MIN(E607,in_batt_pw,H606)</f>
        <v/>
      </c>
      <c r="H607" s="6">
        <f>H606+F607*in_rte-G607</f>
        <v/>
      </c>
      <c r="I607" s="6">
        <f>IF(sel_og=1,0,E607-G607)</f>
        <v/>
      </c>
      <c r="J607" s="6">
        <f>IF(sel_og=1,0,D607-F607)</f>
        <v/>
      </c>
      <c r="K607" s="6">
        <f>IF(sel_og=1,E607-G607,0)</f>
        <v/>
      </c>
    </row>
    <row r="608">
      <c r="A608" s="6">
        <f>Profiles!E608+Profiles!F608</f>
        <v/>
      </c>
      <c r="B608" s="6">
        <f>Profiles!D608*sel_solar</f>
        <v/>
      </c>
      <c r="C608" s="6">
        <f>MIN(B608,A608)</f>
        <v/>
      </c>
      <c r="D608" s="6">
        <f>B608-C608</f>
        <v/>
      </c>
      <c r="E608" s="6">
        <f>A608-C608</f>
        <v/>
      </c>
      <c r="F608" s="6">
        <f>MIN(D608,in_batt_pw,IF(sel_batt=0,0,(sel_batt-H607)/in_rte))</f>
        <v/>
      </c>
      <c r="G608" s="6">
        <f>MIN(E608,in_batt_pw,H607)</f>
        <v/>
      </c>
      <c r="H608" s="6">
        <f>H607+F608*in_rte-G608</f>
        <v/>
      </c>
      <c r="I608" s="6">
        <f>IF(sel_og=1,0,E608-G608)</f>
        <v/>
      </c>
      <c r="J608" s="6">
        <f>IF(sel_og=1,0,D608-F608)</f>
        <v/>
      </c>
      <c r="K608" s="6">
        <f>IF(sel_og=1,E608-G608,0)</f>
        <v/>
      </c>
    </row>
    <row r="609">
      <c r="A609" s="6">
        <f>Profiles!E609+Profiles!F609</f>
        <v/>
      </c>
      <c r="B609" s="6">
        <f>Profiles!D609*sel_solar</f>
        <v/>
      </c>
      <c r="C609" s="6">
        <f>MIN(B609,A609)</f>
        <v/>
      </c>
      <c r="D609" s="6">
        <f>B609-C609</f>
        <v/>
      </c>
      <c r="E609" s="6">
        <f>A609-C609</f>
        <v/>
      </c>
      <c r="F609" s="6">
        <f>MIN(D609,in_batt_pw,IF(sel_batt=0,0,(sel_batt-H608)/in_rte))</f>
        <v/>
      </c>
      <c r="G609" s="6">
        <f>MIN(E609,in_batt_pw,H608)</f>
        <v/>
      </c>
      <c r="H609" s="6">
        <f>H608+F609*in_rte-G609</f>
        <v/>
      </c>
      <c r="I609" s="6">
        <f>IF(sel_og=1,0,E609-G609)</f>
        <v/>
      </c>
      <c r="J609" s="6">
        <f>IF(sel_og=1,0,D609-F609)</f>
        <v/>
      </c>
      <c r="K609" s="6">
        <f>IF(sel_og=1,E609-G609,0)</f>
        <v/>
      </c>
    </row>
    <row r="610">
      <c r="A610" s="6">
        <f>Profiles!E610+Profiles!F610</f>
        <v/>
      </c>
      <c r="B610" s="6">
        <f>Profiles!D610*sel_solar</f>
        <v/>
      </c>
      <c r="C610" s="6">
        <f>MIN(B610,A610)</f>
        <v/>
      </c>
      <c r="D610" s="6">
        <f>B610-C610</f>
        <v/>
      </c>
      <c r="E610" s="6">
        <f>A610-C610</f>
        <v/>
      </c>
      <c r="F610" s="6">
        <f>MIN(D610,in_batt_pw,IF(sel_batt=0,0,(sel_batt-H609)/in_rte))</f>
        <v/>
      </c>
      <c r="G610" s="6">
        <f>MIN(E610,in_batt_pw,H609)</f>
        <v/>
      </c>
      <c r="H610" s="6">
        <f>H609+F610*in_rte-G610</f>
        <v/>
      </c>
      <c r="I610" s="6">
        <f>IF(sel_og=1,0,E610-G610)</f>
        <v/>
      </c>
      <c r="J610" s="6">
        <f>IF(sel_og=1,0,D610-F610)</f>
        <v/>
      </c>
      <c r="K610" s="6">
        <f>IF(sel_og=1,E610-G610,0)</f>
        <v/>
      </c>
    </row>
    <row r="611">
      <c r="A611" s="6">
        <f>Profiles!E611+Profiles!F611</f>
        <v/>
      </c>
      <c r="B611" s="6">
        <f>Profiles!D611*sel_solar</f>
        <v/>
      </c>
      <c r="C611" s="6">
        <f>MIN(B611,A611)</f>
        <v/>
      </c>
      <c r="D611" s="6">
        <f>B611-C611</f>
        <v/>
      </c>
      <c r="E611" s="6">
        <f>A611-C611</f>
        <v/>
      </c>
      <c r="F611" s="6">
        <f>MIN(D611,in_batt_pw,IF(sel_batt=0,0,(sel_batt-H610)/in_rte))</f>
        <v/>
      </c>
      <c r="G611" s="6">
        <f>MIN(E611,in_batt_pw,H610)</f>
        <v/>
      </c>
      <c r="H611" s="6">
        <f>H610+F611*in_rte-G611</f>
        <v/>
      </c>
      <c r="I611" s="6">
        <f>IF(sel_og=1,0,E611-G611)</f>
        <v/>
      </c>
      <c r="J611" s="6">
        <f>IF(sel_og=1,0,D611-F611)</f>
        <v/>
      </c>
      <c r="K611" s="6">
        <f>IF(sel_og=1,E611-G611,0)</f>
        <v/>
      </c>
    </row>
    <row r="612">
      <c r="A612" s="6">
        <f>Profiles!E612+Profiles!F612</f>
        <v/>
      </c>
      <c r="B612" s="6">
        <f>Profiles!D612*sel_solar</f>
        <v/>
      </c>
      <c r="C612" s="6">
        <f>MIN(B612,A612)</f>
        <v/>
      </c>
      <c r="D612" s="6">
        <f>B612-C612</f>
        <v/>
      </c>
      <c r="E612" s="6">
        <f>A612-C612</f>
        <v/>
      </c>
      <c r="F612" s="6">
        <f>MIN(D612,in_batt_pw,IF(sel_batt=0,0,(sel_batt-H611)/in_rte))</f>
        <v/>
      </c>
      <c r="G612" s="6">
        <f>MIN(E612,in_batt_pw,H611)</f>
        <v/>
      </c>
      <c r="H612" s="6">
        <f>H611+F612*in_rte-G612</f>
        <v/>
      </c>
      <c r="I612" s="6">
        <f>IF(sel_og=1,0,E612-G612)</f>
        <v/>
      </c>
      <c r="J612" s="6">
        <f>IF(sel_og=1,0,D612-F612)</f>
        <v/>
      </c>
      <c r="K612" s="6">
        <f>IF(sel_og=1,E612-G612,0)</f>
        <v/>
      </c>
    </row>
    <row r="613">
      <c r="A613" s="6">
        <f>Profiles!E613+Profiles!F613</f>
        <v/>
      </c>
      <c r="B613" s="6">
        <f>Profiles!D613*sel_solar</f>
        <v/>
      </c>
      <c r="C613" s="6">
        <f>MIN(B613,A613)</f>
        <v/>
      </c>
      <c r="D613" s="6">
        <f>B613-C613</f>
        <v/>
      </c>
      <c r="E613" s="6">
        <f>A613-C613</f>
        <v/>
      </c>
      <c r="F613" s="6">
        <f>MIN(D613,in_batt_pw,IF(sel_batt=0,0,(sel_batt-H612)/in_rte))</f>
        <v/>
      </c>
      <c r="G613" s="6">
        <f>MIN(E613,in_batt_pw,H612)</f>
        <v/>
      </c>
      <c r="H613" s="6">
        <f>H612+F613*in_rte-G613</f>
        <v/>
      </c>
      <c r="I613" s="6">
        <f>IF(sel_og=1,0,E613-G613)</f>
        <v/>
      </c>
      <c r="J613" s="6">
        <f>IF(sel_og=1,0,D613-F613)</f>
        <v/>
      </c>
      <c r="K613" s="6">
        <f>IF(sel_og=1,E613-G613,0)</f>
        <v/>
      </c>
    </row>
    <row r="614">
      <c r="A614" s="6">
        <f>Profiles!E614+Profiles!F614</f>
        <v/>
      </c>
      <c r="B614" s="6">
        <f>Profiles!D614*sel_solar</f>
        <v/>
      </c>
      <c r="C614" s="6">
        <f>MIN(B614,A614)</f>
        <v/>
      </c>
      <c r="D614" s="6">
        <f>B614-C614</f>
        <v/>
      </c>
      <c r="E614" s="6">
        <f>A614-C614</f>
        <v/>
      </c>
      <c r="F614" s="6">
        <f>MIN(D614,in_batt_pw,IF(sel_batt=0,0,(sel_batt-H613)/in_rte))</f>
        <v/>
      </c>
      <c r="G614" s="6">
        <f>MIN(E614,in_batt_pw,H613)</f>
        <v/>
      </c>
      <c r="H614" s="6">
        <f>H613+F614*in_rte-G614</f>
        <v/>
      </c>
      <c r="I614" s="6">
        <f>IF(sel_og=1,0,E614-G614)</f>
        <v/>
      </c>
      <c r="J614" s="6">
        <f>IF(sel_og=1,0,D614-F614)</f>
        <v/>
      </c>
      <c r="K614" s="6">
        <f>IF(sel_og=1,E614-G614,0)</f>
        <v/>
      </c>
    </row>
    <row r="615">
      <c r="A615" s="6">
        <f>Profiles!E615+Profiles!F615</f>
        <v/>
      </c>
      <c r="B615" s="6">
        <f>Profiles!D615*sel_solar</f>
        <v/>
      </c>
      <c r="C615" s="6">
        <f>MIN(B615,A615)</f>
        <v/>
      </c>
      <c r="D615" s="6">
        <f>B615-C615</f>
        <v/>
      </c>
      <c r="E615" s="6">
        <f>A615-C615</f>
        <v/>
      </c>
      <c r="F615" s="6">
        <f>MIN(D615,in_batt_pw,IF(sel_batt=0,0,(sel_batt-H614)/in_rte))</f>
        <v/>
      </c>
      <c r="G615" s="6">
        <f>MIN(E615,in_batt_pw,H614)</f>
        <v/>
      </c>
      <c r="H615" s="6">
        <f>H614+F615*in_rte-G615</f>
        <v/>
      </c>
      <c r="I615" s="6">
        <f>IF(sel_og=1,0,E615-G615)</f>
        <v/>
      </c>
      <c r="J615" s="6">
        <f>IF(sel_og=1,0,D615-F615)</f>
        <v/>
      </c>
      <c r="K615" s="6">
        <f>IF(sel_og=1,E615-G615,0)</f>
        <v/>
      </c>
    </row>
    <row r="616">
      <c r="A616" s="6">
        <f>Profiles!E616+Profiles!F616</f>
        <v/>
      </c>
      <c r="B616" s="6">
        <f>Profiles!D616*sel_solar</f>
        <v/>
      </c>
      <c r="C616" s="6">
        <f>MIN(B616,A616)</f>
        <v/>
      </c>
      <c r="D616" s="6">
        <f>B616-C616</f>
        <v/>
      </c>
      <c r="E616" s="6">
        <f>A616-C616</f>
        <v/>
      </c>
      <c r="F616" s="6">
        <f>MIN(D616,in_batt_pw,IF(sel_batt=0,0,(sel_batt-H615)/in_rte))</f>
        <v/>
      </c>
      <c r="G616" s="6">
        <f>MIN(E616,in_batt_pw,H615)</f>
        <v/>
      </c>
      <c r="H616" s="6">
        <f>H615+F616*in_rte-G616</f>
        <v/>
      </c>
      <c r="I616" s="6">
        <f>IF(sel_og=1,0,E616-G616)</f>
        <v/>
      </c>
      <c r="J616" s="6">
        <f>IF(sel_og=1,0,D616-F616)</f>
        <v/>
      </c>
      <c r="K616" s="6">
        <f>IF(sel_og=1,E616-G616,0)</f>
        <v/>
      </c>
    </row>
    <row r="617">
      <c r="A617" s="6">
        <f>Profiles!E617+Profiles!F617</f>
        <v/>
      </c>
      <c r="B617" s="6">
        <f>Profiles!D617*sel_solar</f>
        <v/>
      </c>
      <c r="C617" s="6">
        <f>MIN(B617,A617)</f>
        <v/>
      </c>
      <c r="D617" s="6">
        <f>B617-C617</f>
        <v/>
      </c>
      <c r="E617" s="6">
        <f>A617-C617</f>
        <v/>
      </c>
      <c r="F617" s="6">
        <f>MIN(D617,in_batt_pw,IF(sel_batt=0,0,(sel_batt-H616)/in_rte))</f>
        <v/>
      </c>
      <c r="G617" s="6">
        <f>MIN(E617,in_batt_pw,H616)</f>
        <v/>
      </c>
      <c r="H617" s="6">
        <f>H616+F617*in_rte-G617</f>
        <v/>
      </c>
      <c r="I617" s="6">
        <f>IF(sel_og=1,0,E617-G617)</f>
        <v/>
      </c>
      <c r="J617" s="6">
        <f>IF(sel_og=1,0,D617-F617)</f>
        <v/>
      </c>
      <c r="K617" s="6">
        <f>IF(sel_og=1,E617-G617,0)</f>
        <v/>
      </c>
    </row>
    <row r="618">
      <c r="A618" s="6">
        <f>Profiles!E618+Profiles!F618</f>
        <v/>
      </c>
      <c r="B618" s="6">
        <f>Profiles!D618*sel_solar</f>
        <v/>
      </c>
      <c r="C618" s="6">
        <f>MIN(B618,A618)</f>
        <v/>
      </c>
      <c r="D618" s="6">
        <f>B618-C618</f>
        <v/>
      </c>
      <c r="E618" s="6">
        <f>A618-C618</f>
        <v/>
      </c>
      <c r="F618" s="6">
        <f>MIN(D618,in_batt_pw,IF(sel_batt=0,0,(sel_batt-H617)/in_rte))</f>
        <v/>
      </c>
      <c r="G618" s="6">
        <f>MIN(E618,in_batt_pw,H617)</f>
        <v/>
      </c>
      <c r="H618" s="6">
        <f>H617+F618*in_rte-G618</f>
        <v/>
      </c>
      <c r="I618" s="6">
        <f>IF(sel_og=1,0,E618-G618)</f>
        <v/>
      </c>
      <c r="J618" s="6">
        <f>IF(sel_og=1,0,D618-F618)</f>
        <v/>
      </c>
      <c r="K618" s="6">
        <f>IF(sel_og=1,E618-G618,0)</f>
        <v/>
      </c>
    </row>
    <row r="619">
      <c r="A619" s="6">
        <f>Profiles!E619+Profiles!F619</f>
        <v/>
      </c>
      <c r="B619" s="6">
        <f>Profiles!D619*sel_solar</f>
        <v/>
      </c>
      <c r="C619" s="6">
        <f>MIN(B619,A619)</f>
        <v/>
      </c>
      <c r="D619" s="6">
        <f>B619-C619</f>
        <v/>
      </c>
      <c r="E619" s="6">
        <f>A619-C619</f>
        <v/>
      </c>
      <c r="F619" s="6">
        <f>MIN(D619,in_batt_pw,IF(sel_batt=0,0,(sel_batt-H618)/in_rte))</f>
        <v/>
      </c>
      <c r="G619" s="6">
        <f>MIN(E619,in_batt_pw,H618)</f>
        <v/>
      </c>
      <c r="H619" s="6">
        <f>H618+F619*in_rte-G619</f>
        <v/>
      </c>
      <c r="I619" s="6">
        <f>IF(sel_og=1,0,E619-G619)</f>
        <v/>
      </c>
      <c r="J619" s="6">
        <f>IF(sel_og=1,0,D619-F619)</f>
        <v/>
      </c>
      <c r="K619" s="6">
        <f>IF(sel_og=1,E619-G619,0)</f>
        <v/>
      </c>
    </row>
    <row r="620">
      <c r="A620" s="6">
        <f>Profiles!E620+Profiles!F620</f>
        <v/>
      </c>
      <c r="B620" s="6">
        <f>Profiles!D620*sel_solar</f>
        <v/>
      </c>
      <c r="C620" s="6">
        <f>MIN(B620,A620)</f>
        <v/>
      </c>
      <c r="D620" s="6">
        <f>B620-C620</f>
        <v/>
      </c>
      <c r="E620" s="6">
        <f>A620-C620</f>
        <v/>
      </c>
      <c r="F620" s="6">
        <f>MIN(D620,in_batt_pw,IF(sel_batt=0,0,(sel_batt-H619)/in_rte))</f>
        <v/>
      </c>
      <c r="G620" s="6">
        <f>MIN(E620,in_batt_pw,H619)</f>
        <v/>
      </c>
      <c r="H620" s="6">
        <f>H619+F620*in_rte-G620</f>
        <v/>
      </c>
      <c r="I620" s="6">
        <f>IF(sel_og=1,0,E620-G620)</f>
        <v/>
      </c>
      <c r="J620" s="6">
        <f>IF(sel_og=1,0,D620-F620)</f>
        <v/>
      </c>
      <c r="K620" s="6">
        <f>IF(sel_og=1,E620-G620,0)</f>
        <v/>
      </c>
    </row>
    <row r="621">
      <c r="A621" s="6">
        <f>Profiles!E621+Profiles!F621</f>
        <v/>
      </c>
      <c r="B621" s="6">
        <f>Profiles!D621*sel_solar</f>
        <v/>
      </c>
      <c r="C621" s="6">
        <f>MIN(B621,A621)</f>
        <v/>
      </c>
      <c r="D621" s="6">
        <f>B621-C621</f>
        <v/>
      </c>
      <c r="E621" s="6">
        <f>A621-C621</f>
        <v/>
      </c>
      <c r="F621" s="6">
        <f>MIN(D621,in_batt_pw,IF(sel_batt=0,0,(sel_batt-H620)/in_rte))</f>
        <v/>
      </c>
      <c r="G621" s="6">
        <f>MIN(E621,in_batt_pw,H620)</f>
        <v/>
      </c>
      <c r="H621" s="6">
        <f>H620+F621*in_rte-G621</f>
        <v/>
      </c>
      <c r="I621" s="6">
        <f>IF(sel_og=1,0,E621-G621)</f>
        <v/>
      </c>
      <c r="J621" s="6">
        <f>IF(sel_og=1,0,D621-F621)</f>
        <v/>
      </c>
      <c r="K621" s="6">
        <f>IF(sel_og=1,E621-G621,0)</f>
        <v/>
      </c>
    </row>
    <row r="622">
      <c r="A622" s="6">
        <f>Profiles!E622+Profiles!F622</f>
        <v/>
      </c>
      <c r="B622" s="6">
        <f>Profiles!D622*sel_solar</f>
        <v/>
      </c>
      <c r="C622" s="6">
        <f>MIN(B622,A622)</f>
        <v/>
      </c>
      <c r="D622" s="6">
        <f>B622-C622</f>
        <v/>
      </c>
      <c r="E622" s="6">
        <f>A622-C622</f>
        <v/>
      </c>
      <c r="F622" s="6">
        <f>MIN(D622,in_batt_pw,IF(sel_batt=0,0,(sel_batt-H621)/in_rte))</f>
        <v/>
      </c>
      <c r="G622" s="6">
        <f>MIN(E622,in_batt_pw,H621)</f>
        <v/>
      </c>
      <c r="H622" s="6">
        <f>H621+F622*in_rte-G622</f>
        <v/>
      </c>
      <c r="I622" s="6">
        <f>IF(sel_og=1,0,E622-G622)</f>
        <v/>
      </c>
      <c r="J622" s="6">
        <f>IF(sel_og=1,0,D622-F622)</f>
        <v/>
      </c>
      <c r="K622" s="6">
        <f>IF(sel_og=1,E622-G622,0)</f>
        <v/>
      </c>
    </row>
    <row r="623">
      <c r="A623" s="6">
        <f>Profiles!E623+Profiles!F623</f>
        <v/>
      </c>
      <c r="B623" s="6">
        <f>Profiles!D623*sel_solar</f>
        <v/>
      </c>
      <c r="C623" s="6">
        <f>MIN(B623,A623)</f>
        <v/>
      </c>
      <c r="D623" s="6">
        <f>B623-C623</f>
        <v/>
      </c>
      <c r="E623" s="6">
        <f>A623-C623</f>
        <v/>
      </c>
      <c r="F623" s="6">
        <f>MIN(D623,in_batt_pw,IF(sel_batt=0,0,(sel_batt-H622)/in_rte))</f>
        <v/>
      </c>
      <c r="G623" s="6">
        <f>MIN(E623,in_batt_pw,H622)</f>
        <v/>
      </c>
      <c r="H623" s="6">
        <f>H622+F623*in_rte-G623</f>
        <v/>
      </c>
      <c r="I623" s="6">
        <f>IF(sel_og=1,0,E623-G623)</f>
        <v/>
      </c>
      <c r="J623" s="6">
        <f>IF(sel_og=1,0,D623-F623)</f>
        <v/>
      </c>
      <c r="K623" s="6">
        <f>IF(sel_og=1,E623-G623,0)</f>
        <v/>
      </c>
    </row>
    <row r="624">
      <c r="A624" s="6">
        <f>Profiles!E624+Profiles!F624</f>
        <v/>
      </c>
      <c r="B624" s="6">
        <f>Profiles!D624*sel_solar</f>
        <v/>
      </c>
      <c r="C624" s="6">
        <f>MIN(B624,A624)</f>
        <v/>
      </c>
      <c r="D624" s="6">
        <f>B624-C624</f>
        <v/>
      </c>
      <c r="E624" s="6">
        <f>A624-C624</f>
        <v/>
      </c>
      <c r="F624" s="6">
        <f>MIN(D624,in_batt_pw,IF(sel_batt=0,0,(sel_batt-H623)/in_rte))</f>
        <v/>
      </c>
      <c r="G624" s="6">
        <f>MIN(E624,in_batt_pw,H623)</f>
        <v/>
      </c>
      <c r="H624" s="6">
        <f>H623+F624*in_rte-G624</f>
        <v/>
      </c>
      <c r="I624" s="6">
        <f>IF(sel_og=1,0,E624-G624)</f>
        <v/>
      </c>
      <c r="J624" s="6">
        <f>IF(sel_og=1,0,D624-F624)</f>
        <v/>
      </c>
      <c r="K624" s="6">
        <f>IF(sel_og=1,E624-G624,0)</f>
        <v/>
      </c>
    </row>
    <row r="625">
      <c r="A625" s="6">
        <f>Profiles!E625+Profiles!F625</f>
        <v/>
      </c>
      <c r="B625" s="6">
        <f>Profiles!D625*sel_solar</f>
        <v/>
      </c>
      <c r="C625" s="6">
        <f>MIN(B625,A625)</f>
        <v/>
      </c>
      <c r="D625" s="6">
        <f>B625-C625</f>
        <v/>
      </c>
      <c r="E625" s="6">
        <f>A625-C625</f>
        <v/>
      </c>
      <c r="F625" s="6">
        <f>MIN(D625,in_batt_pw,IF(sel_batt=0,0,(sel_batt-H624)/in_rte))</f>
        <v/>
      </c>
      <c r="G625" s="6">
        <f>MIN(E625,in_batt_pw,H624)</f>
        <v/>
      </c>
      <c r="H625" s="6">
        <f>H624+F625*in_rte-G625</f>
        <v/>
      </c>
      <c r="I625" s="6">
        <f>IF(sel_og=1,0,E625-G625)</f>
        <v/>
      </c>
      <c r="J625" s="6">
        <f>IF(sel_og=1,0,D625-F625)</f>
        <v/>
      </c>
      <c r="K625" s="6">
        <f>IF(sel_og=1,E625-G625,0)</f>
        <v/>
      </c>
    </row>
    <row r="626">
      <c r="A626" s="6">
        <f>Profiles!E626+Profiles!F626</f>
        <v/>
      </c>
      <c r="B626" s="6">
        <f>Profiles!D626*sel_solar</f>
        <v/>
      </c>
      <c r="C626" s="6">
        <f>MIN(B626,A626)</f>
        <v/>
      </c>
      <c r="D626" s="6">
        <f>B626-C626</f>
        <v/>
      </c>
      <c r="E626" s="6">
        <f>A626-C626</f>
        <v/>
      </c>
      <c r="F626" s="6">
        <f>MIN(D626,in_batt_pw,IF(sel_batt=0,0,(sel_batt-H625)/in_rte))</f>
        <v/>
      </c>
      <c r="G626" s="6">
        <f>MIN(E626,in_batt_pw,H625)</f>
        <v/>
      </c>
      <c r="H626" s="6">
        <f>H625+F626*in_rte-G626</f>
        <v/>
      </c>
      <c r="I626" s="6">
        <f>IF(sel_og=1,0,E626-G626)</f>
        <v/>
      </c>
      <c r="J626" s="6">
        <f>IF(sel_og=1,0,D626-F626)</f>
        <v/>
      </c>
      <c r="K626" s="6">
        <f>IF(sel_og=1,E626-G626,0)</f>
        <v/>
      </c>
    </row>
    <row r="627">
      <c r="A627" s="6">
        <f>Profiles!E627+Profiles!F627</f>
        <v/>
      </c>
      <c r="B627" s="6">
        <f>Profiles!D627*sel_solar</f>
        <v/>
      </c>
      <c r="C627" s="6">
        <f>MIN(B627,A627)</f>
        <v/>
      </c>
      <c r="D627" s="6">
        <f>B627-C627</f>
        <v/>
      </c>
      <c r="E627" s="6">
        <f>A627-C627</f>
        <v/>
      </c>
      <c r="F627" s="6">
        <f>MIN(D627,in_batt_pw,IF(sel_batt=0,0,(sel_batt-H626)/in_rte))</f>
        <v/>
      </c>
      <c r="G627" s="6">
        <f>MIN(E627,in_batt_pw,H626)</f>
        <v/>
      </c>
      <c r="H627" s="6">
        <f>H626+F627*in_rte-G627</f>
        <v/>
      </c>
      <c r="I627" s="6">
        <f>IF(sel_og=1,0,E627-G627)</f>
        <v/>
      </c>
      <c r="J627" s="6">
        <f>IF(sel_og=1,0,D627-F627)</f>
        <v/>
      </c>
      <c r="K627" s="6">
        <f>IF(sel_og=1,E627-G627,0)</f>
        <v/>
      </c>
    </row>
    <row r="628">
      <c r="A628" s="6">
        <f>Profiles!E628+Profiles!F628</f>
        <v/>
      </c>
      <c r="B628" s="6">
        <f>Profiles!D628*sel_solar</f>
        <v/>
      </c>
      <c r="C628" s="6">
        <f>MIN(B628,A628)</f>
        <v/>
      </c>
      <c r="D628" s="6">
        <f>B628-C628</f>
        <v/>
      </c>
      <c r="E628" s="6">
        <f>A628-C628</f>
        <v/>
      </c>
      <c r="F628" s="6">
        <f>MIN(D628,in_batt_pw,IF(sel_batt=0,0,(sel_batt-H627)/in_rte))</f>
        <v/>
      </c>
      <c r="G628" s="6">
        <f>MIN(E628,in_batt_pw,H627)</f>
        <v/>
      </c>
      <c r="H628" s="6">
        <f>H627+F628*in_rte-G628</f>
        <v/>
      </c>
      <c r="I628" s="6">
        <f>IF(sel_og=1,0,E628-G628)</f>
        <v/>
      </c>
      <c r="J628" s="6">
        <f>IF(sel_og=1,0,D628-F628)</f>
        <v/>
      </c>
      <c r="K628" s="6">
        <f>IF(sel_og=1,E628-G628,0)</f>
        <v/>
      </c>
    </row>
    <row r="629">
      <c r="A629" s="6">
        <f>Profiles!E629+Profiles!F629</f>
        <v/>
      </c>
      <c r="B629" s="6">
        <f>Profiles!D629*sel_solar</f>
        <v/>
      </c>
      <c r="C629" s="6">
        <f>MIN(B629,A629)</f>
        <v/>
      </c>
      <c r="D629" s="6">
        <f>B629-C629</f>
        <v/>
      </c>
      <c r="E629" s="6">
        <f>A629-C629</f>
        <v/>
      </c>
      <c r="F629" s="6">
        <f>MIN(D629,in_batt_pw,IF(sel_batt=0,0,(sel_batt-H628)/in_rte))</f>
        <v/>
      </c>
      <c r="G629" s="6">
        <f>MIN(E629,in_batt_pw,H628)</f>
        <v/>
      </c>
      <c r="H629" s="6">
        <f>H628+F629*in_rte-G629</f>
        <v/>
      </c>
      <c r="I629" s="6">
        <f>IF(sel_og=1,0,E629-G629)</f>
        <v/>
      </c>
      <c r="J629" s="6">
        <f>IF(sel_og=1,0,D629-F629)</f>
        <v/>
      </c>
      <c r="K629" s="6">
        <f>IF(sel_og=1,E629-G629,0)</f>
        <v/>
      </c>
    </row>
    <row r="630">
      <c r="A630" s="6">
        <f>Profiles!E630+Profiles!F630</f>
        <v/>
      </c>
      <c r="B630" s="6">
        <f>Profiles!D630*sel_solar</f>
        <v/>
      </c>
      <c r="C630" s="6">
        <f>MIN(B630,A630)</f>
        <v/>
      </c>
      <c r="D630" s="6">
        <f>B630-C630</f>
        <v/>
      </c>
      <c r="E630" s="6">
        <f>A630-C630</f>
        <v/>
      </c>
      <c r="F630" s="6">
        <f>MIN(D630,in_batt_pw,IF(sel_batt=0,0,(sel_batt-H629)/in_rte))</f>
        <v/>
      </c>
      <c r="G630" s="6">
        <f>MIN(E630,in_batt_pw,H629)</f>
        <v/>
      </c>
      <c r="H630" s="6">
        <f>H629+F630*in_rte-G630</f>
        <v/>
      </c>
      <c r="I630" s="6">
        <f>IF(sel_og=1,0,E630-G630)</f>
        <v/>
      </c>
      <c r="J630" s="6">
        <f>IF(sel_og=1,0,D630-F630)</f>
        <v/>
      </c>
      <c r="K630" s="6">
        <f>IF(sel_og=1,E630-G630,0)</f>
        <v/>
      </c>
    </row>
    <row r="631">
      <c r="A631" s="6">
        <f>Profiles!E631+Profiles!F631</f>
        <v/>
      </c>
      <c r="B631" s="6">
        <f>Profiles!D631*sel_solar</f>
        <v/>
      </c>
      <c r="C631" s="6">
        <f>MIN(B631,A631)</f>
        <v/>
      </c>
      <c r="D631" s="6">
        <f>B631-C631</f>
        <v/>
      </c>
      <c r="E631" s="6">
        <f>A631-C631</f>
        <v/>
      </c>
      <c r="F631" s="6">
        <f>MIN(D631,in_batt_pw,IF(sel_batt=0,0,(sel_batt-H630)/in_rte))</f>
        <v/>
      </c>
      <c r="G631" s="6">
        <f>MIN(E631,in_batt_pw,H630)</f>
        <v/>
      </c>
      <c r="H631" s="6">
        <f>H630+F631*in_rte-G631</f>
        <v/>
      </c>
      <c r="I631" s="6">
        <f>IF(sel_og=1,0,E631-G631)</f>
        <v/>
      </c>
      <c r="J631" s="6">
        <f>IF(sel_og=1,0,D631-F631)</f>
        <v/>
      </c>
      <c r="K631" s="6">
        <f>IF(sel_og=1,E631-G631,0)</f>
        <v/>
      </c>
    </row>
    <row r="632">
      <c r="A632" s="6">
        <f>Profiles!E632+Profiles!F632</f>
        <v/>
      </c>
      <c r="B632" s="6">
        <f>Profiles!D632*sel_solar</f>
        <v/>
      </c>
      <c r="C632" s="6">
        <f>MIN(B632,A632)</f>
        <v/>
      </c>
      <c r="D632" s="6">
        <f>B632-C632</f>
        <v/>
      </c>
      <c r="E632" s="6">
        <f>A632-C632</f>
        <v/>
      </c>
      <c r="F632" s="6">
        <f>MIN(D632,in_batt_pw,IF(sel_batt=0,0,(sel_batt-H631)/in_rte))</f>
        <v/>
      </c>
      <c r="G632" s="6">
        <f>MIN(E632,in_batt_pw,H631)</f>
        <v/>
      </c>
      <c r="H632" s="6">
        <f>H631+F632*in_rte-G632</f>
        <v/>
      </c>
      <c r="I632" s="6">
        <f>IF(sel_og=1,0,E632-G632)</f>
        <v/>
      </c>
      <c r="J632" s="6">
        <f>IF(sel_og=1,0,D632-F632)</f>
        <v/>
      </c>
      <c r="K632" s="6">
        <f>IF(sel_og=1,E632-G632,0)</f>
        <v/>
      </c>
    </row>
    <row r="633">
      <c r="A633" s="6">
        <f>Profiles!E633+Profiles!F633</f>
        <v/>
      </c>
      <c r="B633" s="6">
        <f>Profiles!D633*sel_solar</f>
        <v/>
      </c>
      <c r="C633" s="6">
        <f>MIN(B633,A633)</f>
        <v/>
      </c>
      <c r="D633" s="6">
        <f>B633-C633</f>
        <v/>
      </c>
      <c r="E633" s="6">
        <f>A633-C633</f>
        <v/>
      </c>
      <c r="F633" s="6">
        <f>MIN(D633,in_batt_pw,IF(sel_batt=0,0,(sel_batt-H632)/in_rte))</f>
        <v/>
      </c>
      <c r="G633" s="6">
        <f>MIN(E633,in_batt_pw,H632)</f>
        <v/>
      </c>
      <c r="H633" s="6">
        <f>H632+F633*in_rte-G633</f>
        <v/>
      </c>
      <c r="I633" s="6">
        <f>IF(sel_og=1,0,E633-G633)</f>
        <v/>
      </c>
      <c r="J633" s="6">
        <f>IF(sel_og=1,0,D633-F633)</f>
        <v/>
      </c>
      <c r="K633" s="6">
        <f>IF(sel_og=1,E633-G633,0)</f>
        <v/>
      </c>
    </row>
    <row r="634">
      <c r="A634" s="6">
        <f>Profiles!E634+Profiles!F634</f>
        <v/>
      </c>
      <c r="B634" s="6">
        <f>Profiles!D634*sel_solar</f>
        <v/>
      </c>
      <c r="C634" s="6">
        <f>MIN(B634,A634)</f>
        <v/>
      </c>
      <c r="D634" s="6">
        <f>B634-C634</f>
        <v/>
      </c>
      <c r="E634" s="6">
        <f>A634-C634</f>
        <v/>
      </c>
      <c r="F634" s="6">
        <f>MIN(D634,in_batt_pw,IF(sel_batt=0,0,(sel_batt-H633)/in_rte))</f>
        <v/>
      </c>
      <c r="G634" s="6">
        <f>MIN(E634,in_batt_pw,H633)</f>
        <v/>
      </c>
      <c r="H634" s="6">
        <f>H633+F634*in_rte-G634</f>
        <v/>
      </c>
      <c r="I634" s="6">
        <f>IF(sel_og=1,0,E634-G634)</f>
        <v/>
      </c>
      <c r="J634" s="6">
        <f>IF(sel_og=1,0,D634-F634)</f>
        <v/>
      </c>
      <c r="K634" s="6">
        <f>IF(sel_og=1,E634-G634,0)</f>
        <v/>
      </c>
    </row>
    <row r="635">
      <c r="A635" s="6">
        <f>Profiles!E635+Profiles!F635</f>
        <v/>
      </c>
      <c r="B635" s="6">
        <f>Profiles!D635*sel_solar</f>
        <v/>
      </c>
      <c r="C635" s="6">
        <f>MIN(B635,A635)</f>
        <v/>
      </c>
      <c r="D635" s="6">
        <f>B635-C635</f>
        <v/>
      </c>
      <c r="E635" s="6">
        <f>A635-C635</f>
        <v/>
      </c>
      <c r="F635" s="6">
        <f>MIN(D635,in_batt_pw,IF(sel_batt=0,0,(sel_batt-H634)/in_rte))</f>
        <v/>
      </c>
      <c r="G635" s="6">
        <f>MIN(E635,in_batt_pw,H634)</f>
        <v/>
      </c>
      <c r="H635" s="6">
        <f>H634+F635*in_rte-G635</f>
        <v/>
      </c>
      <c r="I635" s="6">
        <f>IF(sel_og=1,0,E635-G635)</f>
        <v/>
      </c>
      <c r="J635" s="6">
        <f>IF(sel_og=1,0,D635-F635)</f>
        <v/>
      </c>
      <c r="K635" s="6">
        <f>IF(sel_og=1,E635-G635,0)</f>
        <v/>
      </c>
    </row>
    <row r="636">
      <c r="A636" s="6">
        <f>Profiles!E636+Profiles!F636</f>
        <v/>
      </c>
      <c r="B636" s="6">
        <f>Profiles!D636*sel_solar</f>
        <v/>
      </c>
      <c r="C636" s="6">
        <f>MIN(B636,A636)</f>
        <v/>
      </c>
      <c r="D636" s="6">
        <f>B636-C636</f>
        <v/>
      </c>
      <c r="E636" s="6">
        <f>A636-C636</f>
        <v/>
      </c>
      <c r="F636" s="6">
        <f>MIN(D636,in_batt_pw,IF(sel_batt=0,0,(sel_batt-H635)/in_rte))</f>
        <v/>
      </c>
      <c r="G636" s="6">
        <f>MIN(E636,in_batt_pw,H635)</f>
        <v/>
      </c>
      <c r="H636" s="6">
        <f>H635+F636*in_rte-G636</f>
        <v/>
      </c>
      <c r="I636" s="6">
        <f>IF(sel_og=1,0,E636-G636)</f>
        <v/>
      </c>
      <c r="J636" s="6">
        <f>IF(sel_og=1,0,D636-F636)</f>
        <v/>
      </c>
      <c r="K636" s="6">
        <f>IF(sel_og=1,E636-G636,0)</f>
        <v/>
      </c>
    </row>
    <row r="637">
      <c r="A637" s="6">
        <f>Profiles!E637+Profiles!F637</f>
        <v/>
      </c>
      <c r="B637" s="6">
        <f>Profiles!D637*sel_solar</f>
        <v/>
      </c>
      <c r="C637" s="6">
        <f>MIN(B637,A637)</f>
        <v/>
      </c>
      <c r="D637" s="6">
        <f>B637-C637</f>
        <v/>
      </c>
      <c r="E637" s="6">
        <f>A637-C637</f>
        <v/>
      </c>
      <c r="F637" s="6">
        <f>MIN(D637,in_batt_pw,IF(sel_batt=0,0,(sel_batt-H636)/in_rte))</f>
        <v/>
      </c>
      <c r="G637" s="6">
        <f>MIN(E637,in_batt_pw,H636)</f>
        <v/>
      </c>
      <c r="H637" s="6">
        <f>H636+F637*in_rte-G637</f>
        <v/>
      </c>
      <c r="I637" s="6">
        <f>IF(sel_og=1,0,E637-G637)</f>
        <v/>
      </c>
      <c r="J637" s="6">
        <f>IF(sel_og=1,0,D637-F637)</f>
        <v/>
      </c>
      <c r="K637" s="6">
        <f>IF(sel_og=1,E637-G637,0)</f>
        <v/>
      </c>
    </row>
    <row r="638">
      <c r="A638" s="6">
        <f>Profiles!E638+Profiles!F638</f>
        <v/>
      </c>
      <c r="B638" s="6">
        <f>Profiles!D638*sel_solar</f>
        <v/>
      </c>
      <c r="C638" s="6">
        <f>MIN(B638,A638)</f>
        <v/>
      </c>
      <c r="D638" s="6">
        <f>B638-C638</f>
        <v/>
      </c>
      <c r="E638" s="6">
        <f>A638-C638</f>
        <v/>
      </c>
      <c r="F638" s="6">
        <f>MIN(D638,in_batt_pw,IF(sel_batt=0,0,(sel_batt-H637)/in_rte))</f>
        <v/>
      </c>
      <c r="G638" s="6">
        <f>MIN(E638,in_batt_pw,H637)</f>
        <v/>
      </c>
      <c r="H638" s="6">
        <f>H637+F638*in_rte-G638</f>
        <v/>
      </c>
      <c r="I638" s="6">
        <f>IF(sel_og=1,0,E638-G638)</f>
        <v/>
      </c>
      <c r="J638" s="6">
        <f>IF(sel_og=1,0,D638-F638)</f>
        <v/>
      </c>
      <c r="K638" s="6">
        <f>IF(sel_og=1,E638-G638,0)</f>
        <v/>
      </c>
    </row>
    <row r="639">
      <c r="A639" s="6">
        <f>Profiles!E639+Profiles!F639</f>
        <v/>
      </c>
      <c r="B639" s="6">
        <f>Profiles!D639*sel_solar</f>
        <v/>
      </c>
      <c r="C639" s="6">
        <f>MIN(B639,A639)</f>
        <v/>
      </c>
      <c r="D639" s="6">
        <f>B639-C639</f>
        <v/>
      </c>
      <c r="E639" s="6">
        <f>A639-C639</f>
        <v/>
      </c>
      <c r="F639" s="6">
        <f>MIN(D639,in_batt_pw,IF(sel_batt=0,0,(sel_batt-H638)/in_rte))</f>
        <v/>
      </c>
      <c r="G639" s="6">
        <f>MIN(E639,in_batt_pw,H638)</f>
        <v/>
      </c>
      <c r="H639" s="6">
        <f>H638+F639*in_rte-G639</f>
        <v/>
      </c>
      <c r="I639" s="6">
        <f>IF(sel_og=1,0,E639-G639)</f>
        <v/>
      </c>
      <c r="J639" s="6">
        <f>IF(sel_og=1,0,D639-F639)</f>
        <v/>
      </c>
      <c r="K639" s="6">
        <f>IF(sel_og=1,E639-G639,0)</f>
        <v/>
      </c>
    </row>
    <row r="640">
      <c r="A640" s="6">
        <f>Profiles!E640+Profiles!F640</f>
        <v/>
      </c>
      <c r="B640" s="6">
        <f>Profiles!D640*sel_solar</f>
        <v/>
      </c>
      <c r="C640" s="6">
        <f>MIN(B640,A640)</f>
        <v/>
      </c>
      <c r="D640" s="6">
        <f>B640-C640</f>
        <v/>
      </c>
      <c r="E640" s="6">
        <f>A640-C640</f>
        <v/>
      </c>
      <c r="F640" s="6">
        <f>MIN(D640,in_batt_pw,IF(sel_batt=0,0,(sel_batt-H639)/in_rte))</f>
        <v/>
      </c>
      <c r="G640" s="6">
        <f>MIN(E640,in_batt_pw,H639)</f>
        <v/>
      </c>
      <c r="H640" s="6">
        <f>H639+F640*in_rte-G640</f>
        <v/>
      </c>
      <c r="I640" s="6">
        <f>IF(sel_og=1,0,E640-G640)</f>
        <v/>
      </c>
      <c r="J640" s="6">
        <f>IF(sel_og=1,0,D640-F640)</f>
        <v/>
      </c>
      <c r="K640" s="6">
        <f>IF(sel_og=1,E640-G640,0)</f>
        <v/>
      </c>
    </row>
    <row r="641">
      <c r="A641" s="6">
        <f>Profiles!E641+Profiles!F641</f>
        <v/>
      </c>
      <c r="B641" s="6">
        <f>Profiles!D641*sel_solar</f>
        <v/>
      </c>
      <c r="C641" s="6">
        <f>MIN(B641,A641)</f>
        <v/>
      </c>
      <c r="D641" s="6">
        <f>B641-C641</f>
        <v/>
      </c>
      <c r="E641" s="6">
        <f>A641-C641</f>
        <v/>
      </c>
      <c r="F641" s="6">
        <f>MIN(D641,in_batt_pw,IF(sel_batt=0,0,(sel_batt-H640)/in_rte))</f>
        <v/>
      </c>
      <c r="G641" s="6">
        <f>MIN(E641,in_batt_pw,H640)</f>
        <v/>
      </c>
      <c r="H641" s="6">
        <f>H640+F641*in_rte-G641</f>
        <v/>
      </c>
      <c r="I641" s="6">
        <f>IF(sel_og=1,0,E641-G641)</f>
        <v/>
      </c>
      <c r="J641" s="6">
        <f>IF(sel_og=1,0,D641-F641)</f>
        <v/>
      </c>
      <c r="K641" s="6">
        <f>IF(sel_og=1,E641-G641,0)</f>
        <v/>
      </c>
    </row>
    <row r="642">
      <c r="A642" s="6">
        <f>Profiles!E642+Profiles!F642</f>
        <v/>
      </c>
      <c r="B642" s="6">
        <f>Profiles!D642*sel_solar</f>
        <v/>
      </c>
      <c r="C642" s="6">
        <f>MIN(B642,A642)</f>
        <v/>
      </c>
      <c r="D642" s="6">
        <f>B642-C642</f>
        <v/>
      </c>
      <c r="E642" s="6">
        <f>A642-C642</f>
        <v/>
      </c>
      <c r="F642" s="6">
        <f>MIN(D642,in_batt_pw,IF(sel_batt=0,0,(sel_batt-H641)/in_rte))</f>
        <v/>
      </c>
      <c r="G642" s="6">
        <f>MIN(E642,in_batt_pw,H641)</f>
        <v/>
      </c>
      <c r="H642" s="6">
        <f>H641+F642*in_rte-G642</f>
        <v/>
      </c>
      <c r="I642" s="6">
        <f>IF(sel_og=1,0,E642-G642)</f>
        <v/>
      </c>
      <c r="J642" s="6">
        <f>IF(sel_og=1,0,D642-F642)</f>
        <v/>
      </c>
      <c r="K642" s="6">
        <f>IF(sel_og=1,E642-G642,0)</f>
        <v/>
      </c>
    </row>
    <row r="643">
      <c r="A643" s="6">
        <f>Profiles!E643+Profiles!F643</f>
        <v/>
      </c>
      <c r="B643" s="6">
        <f>Profiles!D643*sel_solar</f>
        <v/>
      </c>
      <c r="C643" s="6">
        <f>MIN(B643,A643)</f>
        <v/>
      </c>
      <c r="D643" s="6">
        <f>B643-C643</f>
        <v/>
      </c>
      <c r="E643" s="6">
        <f>A643-C643</f>
        <v/>
      </c>
      <c r="F643" s="6">
        <f>MIN(D643,in_batt_pw,IF(sel_batt=0,0,(sel_batt-H642)/in_rte))</f>
        <v/>
      </c>
      <c r="G643" s="6">
        <f>MIN(E643,in_batt_pw,H642)</f>
        <v/>
      </c>
      <c r="H643" s="6">
        <f>H642+F643*in_rte-G643</f>
        <v/>
      </c>
      <c r="I643" s="6">
        <f>IF(sel_og=1,0,E643-G643)</f>
        <v/>
      </c>
      <c r="J643" s="6">
        <f>IF(sel_og=1,0,D643-F643)</f>
        <v/>
      </c>
      <c r="K643" s="6">
        <f>IF(sel_og=1,E643-G643,0)</f>
        <v/>
      </c>
    </row>
    <row r="644">
      <c r="A644" s="6">
        <f>Profiles!E644+Profiles!F644</f>
        <v/>
      </c>
      <c r="B644" s="6">
        <f>Profiles!D644*sel_solar</f>
        <v/>
      </c>
      <c r="C644" s="6">
        <f>MIN(B644,A644)</f>
        <v/>
      </c>
      <c r="D644" s="6">
        <f>B644-C644</f>
        <v/>
      </c>
      <c r="E644" s="6">
        <f>A644-C644</f>
        <v/>
      </c>
      <c r="F644" s="6">
        <f>MIN(D644,in_batt_pw,IF(sel_batt=0,0,(sel_batt-H643)/in_rte))</f>
        <v/>
      </c>
      <c r="G644" s="6">
        <f>MIN(E644,in_batt_pw,H643)</f>
        <v/>
      </c>
      <c r="H644" s="6">
        <f>H643+F644*in_rte-G644</f>
        <v/>
      </c>
      <c r="I644" s="6">
        <f>IF(sel_og=1,0,E644-G644)</f>
        <v/>
      </c>
      <c r="J644" s="6">
        <f>IF(sel_og=1,0,D644-F644)</f>
        <v/>
      </c>
      <c r="K644" s="6">
        <f>IF(sel_og=1,E644-G644,0)</f>
        <v/>
      </c>
    </row>
    <row r="645">
      <c r="A645" s="6">
        <f>Profiles!E645+Profiles!F645</f>
        <v/>
      </c>
      <c r="B645" s="6">
        <f>Profiles!D645*sel_solar</f>
        <v/>
      </c>
      <c r="C645" s="6">
        <f>MIN(B645,A645)</f>
        <v/>
      </c>
      <c r="D645" s="6">
        <f>B645-C645</f>
        <v/>
      </c>
      <c r="E645" s="6">
        <f>A645-C645</f>
        <v/>
      </c>
      <c r="F645" s="6">
        <f>MIN(D645,in_batt_pw,IF(sel_batt=0,0,(sel_batt-H644)/in_rte))</f>
        <v/>
      </c>
      <c r="G645" s="6">
        <f>MIN(E645,in_batt_pw,H644)</f>
        <v/>
      </c>
      <c r="H645" s="6">
        <f>H644+F645*in_rte-G645</f>
        <v/>
      </c>
      <c r="I645" s="6">
        <f>IF(sel_og=1,0,E645-G645)</f>
        <v/>
      </c>
      <c r="J645" s="6">
        <f>IF(sel_og=1,0,D645-F645)</f>
        <v/>
      </c>
      <c r="K645" s="6">
        <f>IF(sel_og=1,E645-G645,0)</f>
        <v/>
      </c>
    </row>
    <row r="646">
      <c r="A646" s="6">
        <f>Profiles!E646+Profiles!F646</f>
        <v/>
      </c>
      <c r="B646" s="6">
        <f>Profiles!D646*sel_solar</f>
        <v/>
      </c>
      <c r="C646" s="6">
        <f>MIN(B646,A646)</f>
        <v/>
      </c>
      <c r="D646" s="6">
        <f>B646-C646</f>
        <v/>
      </c>
      <c r="E646" s="6">
        <f>A646-C646</f>
        <v/>
      </c>
      <c r="F646" s="6">
        <f>MIN(D646,in_batt_pw,IF(sel_batt=0,0,(sel_batt-H645)/in_rte))</f>
        <v/>
      </c>
      <c r="G646" s="6">
        <f>MIN(E646,in_batt_pw,H645)</f>
        <v/>
      </c>
      <c r="H646" s="6">
        <f>H645+F646*in_rte-G646</f>
        <v/>
      </c>
      <c r="I646" s="6">
        <f>IF(sel_og=1,0,E646-G646)</f>
        <v/>
      </c>
      <c r="J646" s="6">
        <f>IF(sel_og=1,0,D646-F646)</f>
        <v/>
      </c>
      <c r="K646" s="6">
        <f>IF(sel_og=1,E646-G646,0)</f>
        <v/>
      </c>
    </row>
    <row r="647">
      <c r="A647" s="6">
        <f>Profiles!E647+Profiles!F647</f>
        <v/>
      </c>
      <c r="B647" s="6">
        <f>Profiles!D647*sel_solar</f>
        <v/>
      </c>
      <c r="C647" s="6">
        <f>MIN(B647,A647)</f>
        <v/>
      </c>
      <c r="D647" s="6">
        <f>B647-C647</f>
        <v/>
      </c>
      <c r="E647" s="6">
        <f>A647-C647</f>
        <v/>
      </c>
      <c r="F647" s="6">
        <f>MIN(D647,in_batt_pw,IF(sel_batt=0,0,(sel_batt-H646)/in_rte))</f>
        <v/>
      </c>
      <c r="G647" s="6">
        <f>MIN(E647,in_batt_pw,H646)</f>
        <v/>
      </c>
      <c r="H647" s="6">
        <f>H646+F647*in_rte-G647</f>
        <v/>
      </c>
      <c r="I647" s="6">
        <f>IF(sel_og=1,0,E647-G647)</f>
        <v/>
      </c>
      <c r="J647" s="6">
        <f>IF(sel_og=1,0,D647-F647)</f>
        <v/>
      </c>
      <c r="K647" s="6">
        <f>IF(sel_og=1,E647-G647,0)</f>
        <v/>
      </c>
    </row>
    <row r="648">
      <c r="A648" s="6">
        <f>Profiles!E648+Profiles!F648</f>
        <v/>
      </c>
      <c r="B648" s="6">
        <f>Profiles!D648*sel_solar</f>
        <v/>
      </c>
      <c r="C648" s="6">
        <f>MIN(B648,A648)</f>
        <v/>
      </c>
      <c r="D648" s="6">
        <f>B648-C648</f>
        <v/>
      </c>
      <c r="E648" s="6">
        <f>A648-C648</f>
        <v/>
      </c>
      <c r="F648" s="6">
        <f>MIN(D648,in_batt_pw,IF(sel_batt=0,0,(sel_batt-H647)/in_rte))</f>
        <v/>
      </c>
      <c r="G648" s="6">
        <f>MIN(E648,in_batt_pw,H647)</f>
        <v/>
      </c>
      <c r="H648" s="6">
        <f>H647+F648*in_rte-G648</f>
        <v/>
      </c>
      <c r="I648" s="6">
        <f>IF(sel_og=1,0,E648-G648)</f>
        <v/>
      </c>
      <c r="J648" s="6">
        <f>IF(sel_og=1,0,D648-F648)</f>
        <v/>
      </c>
      <c r="K648" s="6">
        <f>IF(sel_og=1,E648-G648,0)</f>
        <v/>
      </c>
    </row>
    <row r="649">
      <c r="A649" s="6">
        <f>Profiles!E649+Profiles!F649</f>
        <v/>
      </c>
      <c r="B649" s="6">
        <f>Profiles!D649*sel_solar</f>
        <v/>
      </c>
      <c r="C649" s="6">
        <f>MIN(B649,A649)</f>
        <v/>
      </c>
      <c r="D649" s="6">
        <f>B649-C649</f>
        <v/>
      </c>
      <c r="E649" s="6">
        <f>A649-C649</f>
        <v/>
      </c>
      <c r="F649" s="6">
        <f>MIN(D649,in_batt_pw,IF(sel_batt=0,0,(sel_batt-H648)/in_rte))</f>
        <v/>
      </c>
      <c r="G649" s="6">
        <f>MIN(E649,in_batt_pw,H648)</f>
        <v/>
      </c>
      <c r="H649" s="6">
        <f>H648+F649*in_rte-G649</f>
        <v/>
      </c>
      <c r="I649" s="6">
        <f>IF(sel_og=1,0,E649-G649)</f>
        <v/>
      </c>
      <c r="J649" s="6">
        <f>IF(sel_og=1,0,D649-F649)</f>
        <v/>
      </c>
      <c r="K649" s="6">
        <f>IF(sel_og=1,E649-G649,0)</f>
        <v/>
      </c>
    </row>
    <row r="650">
      <c r="A650" s="6">
        <f>Profiles!E650+Profiles!F650</f>
        <v/>
      </c>
      <c r="B650" s="6">
        <f>Profiles!D650*sel_solar</f>
        <v/>
      </c>
      <c r="C650" s="6">
        <f>MIN(B650,A650)</f>
        <v/>
      </c>
      <c r="D650" s="6">
        <f>B650-C650</f>
        <v/>
      </c>
      <c r="E650" s="6">
        <f>A650-C650</f>
        <v/>
      </c>
      <c r="F650" s="6">
        <f>MIN(D650,in_batt_pw,IF(sel_batt=0,0,(sel_batt-H649)/in_rte))</f>
        <v/>
      </c>
      <c r="G650" s="6">
        <f>MIN(E650,in_batt_pw,H649)</f>
        <v/>
      </c>
      <c r="H650" s="6">
        <f>H649+F650*in_rte-G650</f>
        <v/>
      </c>
      <c r="I650" s="6">
        <f>IF(sel_og=1,0,E650-G650)</f>
        <v/>
      </c>
      <c r="J650" s="6">
        <f>IF(sel_og=1,0,D650-F650)</f>
        <v/>
      </c>
      <c r="K650" s="6">
        <f>IF(sel_og=1,E650-G650,0)</f>
        <v/>
      </c>
    </row>
    <row r="651">
      <c r="A651" s="6">
        <f>Profiles!E651+Profiles!F651</f>
        <v/>
      </c>
      <c r="B651" s="6">
        <f>Profiles!D651*sel_solar</f>
        <v/>
      </c>
      <c r="C651" s="6">
        <f>MIN(B651,A651)</f>
        <v/>
      </c>
      <c r="D651" s="6">
        <f>B651-C651</f>
        <v/>
      </c>
      <c r="E651" s="6">
        <f>A651-C651</f>
        <v/>
      </c>
      <c r="F651" s="6">
        <f>MIN(D651,in_batt_pw,IF(sel_batt=0,0,(sel_batt-H650)/in_rte))</f>
        <v/>
      </c>
      <c r="G651" s="6">
        <f>MIN(E651,in_batt_pw,H650)</f>
        <v/>
      </c>
      <c r="H651" s="6">
        <f>H650+F651*in_rte-G651</f>
        <v/>
      </c>
      <c r="I651" s="6">
        <f>IF(sel_og=1,0,E651-G651)</f>
        <v/>
      </c>
      <c r="J651" s="6">
        <f>IF(sel_og=1,0,D651-F651)</f>
        <v/>
      </c>
      <c r="K651" s="6">
        <f>IF(sel_og=1,E651-G651,0)</f>
        <v/>
      </c>
    </row>
    <row r="652">
      <c r="A652" s="6">
        <f>Profiles!E652+Profiles!F652</f>
        <v/>
      </c>
      <c r="B652" s="6">
        <f>Profiles!D652*sel_solar</f>
        <v/>
      </c>
      <c r="C652" s="6">
        <f>MIN(B652,A652)</f>
        <v/>
      </c>
      <c r="D652" s="6">
        <f>B652-C652</f>
        <v/>
      </c>
      <c r="E652" s="6">
        <f>A652-C652</f>
        <v/>
      </c>
      <c r="F652" s="6">
        <f>MIN(D652,in_batt_pw,IF(sel_batt=0,0,(sel_batt-H651)/in_rte))</f>
        <v/>
      </c>
      <c r="G652" s="6">
        <f>MIN(E652,in_batt_pw,H651)</f>
        <v/>
      </c>
      <c r="H652" s="6">
        <f>H651+F652*in_rte-G652</f>
        <v/>
      </c>
      <c r="I652" s="6">
        <f>IF(sel_og=1,0,E652-G652)</f>
        <v/>
      </c>
      <c r="J652" s="6">
        <f>IF(sel_og=1,0,D652-F652)</f>
        <v/>
      </c>
      <c r="K652" s="6">
        <f>IF(sel_og=1,E652-G652,0)</f>
        <v/>
      </c>
    </row>
    <row r="653">
      <c r="A653" s="6">
        <f>Profiles!E653+Profiles!F653</f>
        <v/>
      </c>
      <c r="B653" s="6">
        <f>Profiles!D653*sel_solar</f>
        <v/>
      </c>
      <c r="C653" s="6">
        <f>MIN(B653,A653)</f>
        <v/>
      </c>
      <c r="D653" s="6">
        <f>B653-C653</f>
        <v/>
      </c>
      <c r="E653" s="6">
        <f>A653-C653</f>
        <v/>
      </c>
      <c r="F653" s="6">
        <f>MIN(D653,in_batt_pw,IF(sel_batt=0,0,(sel_batt-H652)/in_rte))</f>
        <v/>
      </c>
      <c r="G653" s="6">
        <f>MIN(E653,in_batt_pw,H652)</f>
        <v/>
      </c>
      <c r="H653" s="6">
        <f>H652+F653*in_rte-G653</f>
        <v/>
      </c>
      <c r="I653" s="6">
        <f>IF(sel_og=1,0,E653-G653)</f>
        <v/>
      </c>
      <c r="J653" s="6">
        <f>IF(sel_og=1,0,D653-F653)</f>
        <v/>
      </c>
      <c r="K653" s="6">
        <f>IF(sel_og=1,E653-G653,0)</f>
        <v/>
      </c>
    </row>
    <row r="654">
      <c r="A654" s="6">
        <f>Profiles!E654+Profiles!F654</f>
        <v/>
      </c>
      <c r="B654" s="6">
        <f>Profiles!D654*sel_solar</f>
        <v/>
      </c>
      <c r="C654" s="6">
        <f>MIN(B654,A654)</f>
        <v/>
      </c>
      <c r="D654" s="6">
        <f>B654-C654</f>
        <v/>
      </c>
      <c r="E654" s="6">
        <f>A654-C654</f>
        <v/>
      </c>
      <c r="F654" s="6">
        <f>MIN(D654,in_batt_pw,IF(sel_batt=0,0,(sel_batt-H653)/in_rte))</f>
        <v/>
      </c>
      <c r="G654" s="6">
        <f>MIN(E654,in_batt_pw,H653)</f>
        <v/>
      </c>
      <c r="H654" s="6">
        <f>H653+F654*in_rte-G654</f>
        <v/>
      </c>
      <c r="I654" s="6">
        <f>IF(sel_og=1,0,E654-G654)</f>
        <v/>
      </c>
      <c r="J654" s="6">
        <f>IF(sel_og=1,0,D654-F654)</f>
        <v/>
      </c>
      <c r="K654" s="6">
        <f>IF(sel_og=1,E654-G654,0)</f>
        <v/>
      </c>
    </row>
    <row r="655">
      <c r="A655" s="6">
        <f>Profiles!E655+Profiles!F655</f>
        <v/>
      </c>
      <c r="B655" s="6">
        <f>Profiles!D655*sel_solar</f>
        <v/>
      </c>
      <c r="C655" s="6">
        <f>MIN(B655,A655)</f>
        <v/>
      </c>
      <c r="D655" s="6">
        <f>B655-C655</f>
        <v/>
      </c>
      <c r="E655" s="6">
        <f>A655-C655</f>
        <v/>
      </c>
      <c r="F655" s="6">
        <f>MIN(D655,in_batt_pw,IF(sel_batt=0,0,(sel_batt-H654)/in_rte))</f>
        <v/>
      </c>
      <c r="G655" s="6">
        <f>MIN(E655,in_batt_pw,H654)</f>
        <v/>
      </c>
      <c r="H655" s="6">
        <f>H654+F655*in_rte-G655</f>
        <v/>
      </c>
      <c r="I655" s="6">
        <f>IF(sel_og=1,0,E655-G655)</f>
        <v/>
      </c>
      <c r="J655" s="6">
        <f>IF(sel_og=1,0,D655-F655)</f>
        <v/>
      </c>
      <c r="K655" s="6">
        <f>IF(sel_og=1,E655-G655,0)</f>
        <v/>
      </c>
    </row>
    <row r="656">
      <c r="A656" s="6">
        <f>Profiles!E656+Profiles!F656</f>
        <v/>
      </c>
      <c r="B656" s="6">
        <f>Profiles!D656*sel_solar</f>
        <v/>
      </c>
      <c r="C656" s="6">
        <f>MIN(B656,A656)</f>
        <v/>
      </c>
      <c r="D656" s="6">
        <f>B656-C656</f>
        <v/>
      </c>
      <c r="E656" s="6">
        <f>A656-C656</f>
        <v/>
      </c>
      <c r="F656" s="6">
        <f>MIN(D656,in_batt_pw,IF(sel_batt=0,0,(sel_batt-H655)/in_rte))</f>
        <v/>
      </c>
      <c r="G656" s="6">
        <f>MIN(E656,in_batt_pw,H655)</f>
        <v/>
      </c>
      <c r="H656" s="6">
        <f>H655+F656*in_rte-G656</f>
        <v/>
      </c>
      <c r="I656" s="6">
        <f>IF(sel_og=1,0,E656-G656)</f>
        <v/>
      </c>
      <c r="J656" s="6">
        <f>IF(sel_og=1,0,D656-F656)</f>
        <v/>
      </c>
      <c r="K656" s="6">
        <f>IF(sel_og=1,E656-G656,0)</f>
        <v/>
      </c>
    </row>
    <row r="657">
      <c r="A657" s="6">
        <f>Profiles!E657+Profiles!F657</f>
        <v/>
      </c>
      <c r="B657" s="6">
        <f>Profiles!D657*sel_solar</f>
        <v/>
      </c>
      <c r="C657" s="6">
        <f>MIN(B657,A657)</f>
        <v/>
      </c>
      <c r="D657" s="6">
        <f>B657-C657</f>
        <v/>
      </c>
      <c r="E657" s="6">
        <f>A657-C657</f>
        <v/>
      </c>
      <c r="F657" s="6">
        <f>MIN(D657,in_batt_pw,IF(sel_batt=0,0,(sel_batt-H656)/in_rte))</f>
        <v/>
      </c>
      <c r="G657" s="6">
        <f>MIN(E657,in_batt_pw,H656)</f>
        <v/>
      </c>
      <c r="H657" s="6">
        <f>H656+F657*in_rte-G657</f>
        <v/>
      </c>
      <c r="I657" s="6">
        <f>IF(sel_og=1,0,E657-G657)</f>
        <v/>
      </c>
      <c r="J657" s="6">
        <f>IF(sel_og=1,0,D657-F657)</f>
        <v/>
      </c>
      <c r="K657" s="6">
        <f>IF(sel_og=1,E657-G657,0)</f>
        <v/>
      </c>
    </row>
    <row r="658">
      <c r="A658" s="6">
        <f>Profiles!E658+Profiles!F658</f>
        <v/>
      </c>
      <c r="B658" s="6">
        <f>Profiles!D658*sel_solar</f>
        <v/>
      </c>
      <c r="C658" s="6">
        <f>MIN(B658,A658)</f>
        <v/>
      </c>
      <c r="D658" s="6">
        <f>B658-C658</f>
        <v/>
      </c>
      <c r="E658" s="6">
        <f>A658-C658</f>
        <v/>
      </c>
      <c r="F658" s="6">
        <f>MIN(D658,in_batt_pw,IF(sel_batt=0,0,(sel_batt-H657)/in_rte))</f>
        <v/>
      </c>
      <c r="G658" s="6">
        <f>MIN(E658,in_batt_pw,H657)</f>
        <v/>
      </c>
      <c r="H658" s="6">
        <f>H657+F658*in_rte-G658</f>
        <v/>
      </c>
      <c r="I658" s="6">
        <f>IF(sel_og=1,0,E658-G658)</f>
        <v/>
      </c>
      <c r="J658" s="6">
        <f>IF(sel_og=1,0,D658-F658)</f>
        <v/>
      </c>
      <c r="K658" s="6">
        <f>IF(sel_og=1,E658-G658,0)</f>
        <v/>
      </c>
    </row>
    <row r="659">
      <c r="A659" s="6">
        <f>Profiles!E659+Profiles!F659</f>
        <v/>
      </c>
      <c r="B659" s="6">
        <f>Profiles!D659*sel_solar</f>
        <v/>
      </c>
      <c r="C659" s="6">
        <f>MIN(B659,A659)</f>
        <v/>
      </c>
      <c r="D659" s="6">
        <f>B659-C659</f>
        <v/>
      </c>
      <c r="E659" s="6">
        <f>A659-C659</f>
        <v/>
      </c>
      <c r="F659" s="6">
        <f>MIN(D659,in_batt_pw,IF(sel_batt=0,0,(sel_batt-H658)/in_rte))</f>
        <v/>
      </c>
      <c r="G659" s="6">
        <f>MIN(E659,in_batt_pw,H658)</f>
        <v/>
      </c>
      <c r="H659" s="6">
        <f>H658+F659*in_rte-G659</f>
        <v/>
      </c>
      <c r="I659" s="6">
        <f>IF(sel_og=1,0,E659-G659)</f>
        <v/>
      </c>
      <c r="J659" s="6">
        <f>IF(sel_og=1,0,D659-F659)</f>
        <v/>
      </c>
      <c r="K659" s="6">
        <f>IF(sel_og=1,E659-G659,0)</f>
        <v/>
      </c>
    </row>
    <row r="660">
      <c r="A660" s="6">
        <f>Profiles!E660+Profiles!F660</f>
        <v/>
      </c>
      <c r="B660" s="6">
        <f>Profiles!D660*sel_solar</f>
        <v/>
      </c>
      <c r="C660" s="6">
        <f>MIN(B660,A660)</f>
        <v/>
      </c>
      <c r="D660" s="6">
        <f>B660-C660</f>
        <v/>
      </c>
      <c r="E660" s="6">
        <f>A660-C660</f>
        <v/>
      </c>
      <c r="F660" s="6">
        <f>MIN(D660,in_batt_pw,IF(sel_batt=0,0,(sel_batt-H659)/in_rte))</f>
        <v/>
      </c>
      <c r="G660" s="6">
        <f>MIN(E660,in_batt_pw,H659)</f>
        <v/>
      </c>
      <c r="H660" s="6">
        <f>H659+F660*in_rte-G660</f>
        <v/>
      </c>
      <c r="I660" s="6">
        <f>IF(sel_og=1,0,E660-G660)</f>
        <v/>
      </c>
      <c r="J660" s="6">
        <f>IF(sel_og=1,0,D660-F660)</f>
        <v/>
      </c>
      <c r="K660" s="6">
        <f>IF(sel_og=1,E660-G660,0)</f>
        <v/>
      </c>
    </row>
    <row r="661">
      <c r="A661" s="6">
        <f>Profiles!E661+Profiles!F661</f>
        <v/>
      </c>
      <c r="B661" s="6">
        <f>Profiles!D661*sel_solar</f>
        <v/>
      </c>
      <c r="C661" s="6">
        <f>MIN(B661,A661)</f>
        <v/>
      </c>
      <c r="D661" s="6">
        <f>B661-C661</f>
        <v/>
      </c>
      <c r="E661" s="6">
        <f>A661-C661</f>
        <v/>
      </c>
      <c r="F661" s="6">
        <f>MIN(D661,in_batt_pw,IF(sel_batt=0,0,(sel_batt-H660)/in_rte))</f>
        <v/>
      </c>
      <c r="G661" s="6">
        <f>MIN(E661,in_batt_pw,H660)</f>
        <v/>
      </c>
      <c r="H661" s="6">
        <f>H660+F661*in_rte-G661</f>
        <v/>
      </c>
      <c r="I661" s="6">
        <f>IF(sel_og=1,0,E661-G661)</f>
        <v/>
      </c>
      <c r="J661" s="6">
        <f>IF(sel_og=1,0,D661-F661)</f>
        <v/>
      </c>
      <c r="K661" s="6">
        <f>IF(sel_og=1,E661-G661,0)</f>
        <v/>
      </c>
    </row>
    <row r="662">
      <c r="A662" s="6">
        <f>Profiles!E662+Profiles!F662</f>
        <v/>
      </c>
      <c r="B662" s="6">
        <f>Profiles!D662*sel_solar</f>
        <v/>
      </c>
      <c r="C662" s="6">
        <f>MIN(B662,A662)</f>
        <v/>
      </c>
      <c r="D662" s="6">
        <f>B662-C662</f>
        <v/>
      </c>
      <c r="E662" s="6">
        <f>A662-C662</f>
        <v/>
      </c>
      <c r="F662" s="6">
        <f>MIN(D662,in_batt_pw,IF(sel_batt=0,0,(sel_batt-H661)/in_rte))</f>
        <v/>
      </c>
      <c r="G662" s="6">
        <f>MIN(E662,in_batt_pw,H661)</f>
        <v/>
      </c>
      <c r="H662" s="6">
        <f>H661+F662*in_rte-G662</f>
        <v/>
      </c>
      <c r="I662" s="6">
        <f>IF(sel_og=1,0,E662-G662)</f>
        <v/>
      </c>
      <c r="J662" s="6">
        <f>IF(sel_og=1,0,D662-F662)</f>
        <v/>
      </c>
      <c r="K662" s="6">
        <f>IF(sel_og=1,E662-G662,0)</f>
        <v/>
      </c>
    </row>
    <row r="663">
      <c r="A663" s="6">
        <f>Profiles!E663+Profiles!F663</f>
        <v/>
      </c>
      <c r="B663" s="6">
        <f>Profiles!D663*sel_solar</f>
        <v/>
      </c>
      <c r="C663" s="6">
        <f>MIN(B663,A663)</f>
        <v/>
      </c>
      <c r="D663" s="6">
        <f>B663-C663</f>
        <v/>
      </c>
      <c r="E663" s="6">
        <f>A663-C663</f>
        <v/>
      </c>
      <c r="F663" s="6">
        <f>MIN(D663,in_batt_pw,IF(sel_batt=0,0,(sel_batt-H662)/in_rte))</f>
        <v/>
      </c>
      <c r="G663" s="6">
        <f>MIN(E663,in_batt_pw,H662)</f>
        <v/>
      </c>
      <c r="H663" s="6">
        <f>H662+F663*in_rte-G663</f>
        <v/>
      </c>
      <c r="I663" s="6">
        <f>IF(sel_og=1,0,E663-G663)</f>
        <v/>
      </c>
      <c r="J663" s="6">
        <f>IF(sel_og=1,0,D663-F663)</f>
        <v/>
      </c>
      <c r="K663" s="6">
        <f>IF(sel_og=1,E663-G663,0)</f>
        <v/>
      </c>
    </row>
    <row r="664">
      <c r="A664" s="6">
        <f>Profiles!E664+Profiles!F664</f>
        <v/>
      </c>
      <c r="B664" s="6">
        <f>Profiles!D664*sel_solar</f>
        <v/>
      </c>
      <c r="C664" s="6">
        <f>MIN(B664,A664)</f>
        <v/>
      </c>
      <c r="D664" s="6">
        <f>B664-C664</f>
        <v/>
      </c>
      <c r="E664" s="6">
        <f>A664-C664</f>
        <v/>
      </c>
      <c r="F664" s="6">
        <f>MIN(D664,in_batt_pw,IF(sel_batt=0,0,(sel_batt-H663)/in_rte))</f>
        <v/>
      </c>
      <c r="G664" s="6">
        <f>MIN(E664,in_batt_pw,H663)</f>
        <v/>
      </c>
      <c r="H664" s="6">
        <f>H663+F664*in_rte-G664</f>
        <v/>
      </c>
      <c r="I664" s="6">
        <f>IF(sel_og=1,0,E664-G664)</f>
        <v/>
      </c>
      <c r="J664" s="6">
        <f>IF(sel_og=1,0,D664-F664)</f>
        <v/>
      </c>
      <c r="K664" s="6">
        <f>IF(sel_og=1,E664-G664,0)</f>
        <v/>
      </c>
    </row>
    <row r="665">
      <c r="A665" s="6">
        <f>Profiles!E665+Profiles!F665</f>
        <v/>
      </c>
      <c r="B665" s="6">
        <f>Profiles!D665*sel_solar</f>
        <v/>
      </c>
      <c r="C665" s="6">
        <f>MIN(B665,A665)</f>
        <v/>
      </c>
      <c r="D665" s="6">
        <f>B665-C665</f>
        <v/>
      </c>
      <c r="E665" s="6">
        <f>A665-C665</f>
        <v/>
      </c>
      <c r="F665" s="6">
        <f>MIN(D665,in_batt_pw,IF(sel_batt=0,0,(sel_batt-H664)/in_rte))</f>
        <v/>
      </c>
      <c r="G665" s="6">
        <f>MIN(E665,in_batt_pw,H664)</f>
        <v/>
      </c>
      <c r="H665" s="6">
        <f>H664+F665*in_rte-G665</f>
        <v/>
      </c>
      <c r="I665" s="6">
        <f>IF(sel_og=1,0,E665-G665)</f>
        <v/>
      </c>
      <c r="J665" s="6">
        <f>IF(sel_og=1,0,D665-F665)</f>
        <v/>
      </c>
      <c r="K665" s="6">
        <f>IF(sel_og=1,E665-G665,0)</f>
        <v/>
      </c>
    </row>
    <row r="666">
      <c r="A666" s="6">
        <f>Profiles!E666+Profiles!F666</f>
        <v/>
      </c>
      <c r="B666" s="6">
        <f>Profiles!D666*sel_solar</f>
        <v/>
      </c>
      <c r="C666" s="6">
        <f>MIN(B666,A666)</f>
        <v/>
      </c>
      <c r="D666" s="6">
        <f>B666-C666</f>
        <v/>
      </c>
      <c r="E666" s="6">
        <f>A666-C666</f>
        <v/>
      </c>
      <c r="F666" s="6">
        <f>MIN(D666,in_batt_pw,IF(sel_batt=0,0,(sel_batt-H665)/in_rte))</f>
        <v/>
      </c>
      <c r="G666" s="6">
        <f>MIN(E666,in_batt_pw,H665)</f>
        <v/>
      </c>
      <c r="H666" s="6">
        <f>H665+F666*in_rte-G666</f>
        <v/>
      </c>
      <c r="I666" s="6">
        <f>IF(sel_og=1,0,E666-G666)</f>
        <v/>
      </c>
      <c r="J666" s="6">
        <f>IF(sel_og=1,0,D666-F666)</f>
        <v/>
      </c>
      <c r="K666" s="6">
        <f>IF(sel_og=1,E666-G666,0)</f>
        <v/>
      </c>
    </row>
    <row r="667">
      <c r="A667" s="6">
        <f>Profiles!E667+Profiles!F667</f>
        <v/>
      </c>
      <c r="B667" s="6">
        <f>Profiles!D667*sel_solar</f>
        <v/>
      </c>
      <c r="C667" s="6">
        <f>MIN(B667,A667)</f>
        <v/>
      </c>
      <c r="D667" s="6">
        <f>B667-C667</f>
        <v/>
      </c>
      <c r="E667" s="6">
        <f>A667-C667</f>
        <v/>
      </c>
      <c r="F667" s="6">
        <f>MIN(D667,in_batt_pw,IF(sel_batt=0,0,(sel_batt-H666)/in_rte))</f>
        <v/>
      </c>
      <c r="G667" s="6">
        <f>MIN(E667,in_batt_pw,H666)</f>
        <v/>
      </c>
      <c r="H667" s="6">
        <f>H666+F667*in_rte-G667</f>
        <v/>
      </c>
      <c r="I667" s="6">
        <f>IF(sel_og=1,0,E667-G667)</f>
        <v/>
      </c>
      <c r="J667" s="6">
        <f>IF(sel_og=1,0,D667-F667)</f>
        <v/>
      </c>
      <c r="K667" s="6">
        <f>IF(sel_og=1,E667-G667,0)</f>
        <v/>
      </c>
    </row>
    <row r="668">
      <c r="A668" s="6">
        <f>Profiles!E668+Profiles!F668</f>
        <v/>
      </c>
      <c r="B668" s="6">
        <f>Profiles!D668*sel_solar</f>
        <v/>
      </c>
      <c r="C668" s="6">
        <f>MIN(B668,A668)</f>
        <v/>
      </c>
      <c r="D668" s="6">
        <f>B668-C668</f>
        <v/>
      </c>
      <c r="E668" s="6">
        <f>A668-C668</f>
        <v/>
      </c>
      <c r="F668" s="6">
        <f>MIN(D668,in_batt_pw,IF(sel_batt=0,0,(sel_batt-H667)/in_rte))</f>
        <v/>
      </c>
      <c r="G668" s="6">
        <f>MIN(E668,in_batt_pw,H667)</f>
        <v/>
      </c>
      <c r="H668" s="6">
        <f>H667+F668*in_rte-G668</f>
        <v/>
      </c>
      <c r="I668" s="6">
        <f>IF(sel_og=1,0,E668-G668)</f>
        <v/>
      </c>
      <c r="J668" s="6">
        <f>IF(sel_og=1,0,D668-F668)</f>
        <v/>
      </c>
      <c r="K668" s="6">
        <f>IF(sel_og=1,E668-G668,0)</f>
        <v/>
      </c>
    </row>
    <row r="669">
      <c r="A669" s="6">
        <f>Profiles!E669+Profiles!F669</f>
        <v/>
      </c>
      <c r="B669" s="6">
        <f>Profiles!D669*sel_solar</f>
        <v/>
      </c>
      <c r="C669" s="6">
        <f>MIN(B669,A669)</f>
        <v/>
      </c>
      <c r="D669" s="6">
        <f>B669-C669</f>
        <v/>
      </c>
      <c r="E669" s="6">
        <f>A669-C669</f>
        <v/>
      </c>
      <c r="F669" s="6">
        <f>MIN(D669,in_batt_pw,IF(sel_batt=0,0,(sel_batt-H668)/in_rte))</f>
        <v/>
      </c>
      <c r="G669" s="6">
        <f>MIN(E669,in_batt_pw,H668)</f>
        <v/>
      </c>
      <c r="H669" s="6">
        <f>H668+F669*in_rte-G669</f>
        <v/>
      </c>
      <c r="I669" s="6">
        <f>IF(sel_og=1,0,E669-G669)</f>
        <v/>
      </c>
      <c r="J669" s="6">
        <f>IF(sel_og=1,0,D669-F669)</f>
        <v/>
      </c>
      <c r="K669" s="6">
        <f>IF(sel_og=1,E669-G669,0)</f>
        <v/>
      </c>
    </row>
    <row r="670">
      <c r="A670" s="6">
        <f>Profiles!E670+Profiles!F670</f>
        <v/>
      </c>
      <c r="B670" s="6">
        <f>Profiles!D670*sel_solar</f>
        <v/>
      </c>
      <c r="C670" s="6">
        <f>MIN(B670,A670)</f>
        <v/>
      </c>
      <c r="D670" s="6">
        <f>B670-C670</f>
        <v/>
      </c>
      <c r="E670" s="6">
        <f>A670-C670</f>
        <v/>
      </c>
      <c r="F670" s="6">
        <f>MIN(D670,in_batt_pw,IF(sel_batt=0,0,(sel_batt-H669)/in_rte))</f>
        <v/>
      </c>
      <c r="G670" s="6">
        <f>MIN(E670,in_batt_pw,H669)</f>
        <v/>
      </c>
      <c r="H670" s="6">
        <f>H669+F670*in_rte-G670</f>
        <v/>
      </c>
      <c r="I670" s="6">
        <f>IF(sel_og=1,0,E670-G670)</f>
        <v/>
      </c>
      <c r="J670" s="6">
        <f>IF(sel_og=1,0,D670-F670)</f>
        <v/>
      </c>
      <c r="K670" s="6">
        <f>IF(sel_og=1,E670-G670,0)</f>
        <v/>
      </c>
    </row>
    <row r="671">
      <c r="A671" s="6">
        <f>Profiles!E671+Profiles!F671</f>
        <v/>
      </c>
      <c r="B671" s="6">
        <f>Profiles!D671*sel_solar</f>
        <v/>
      </c>
      <c r="C671" s="6">
        <f>MIN(B671,A671)</f>
        <v/>
      </c>
      <c r="D671" s="6">
        <f>B671-C671</f>
        <v/>
      </c>
      <c r="E671" s="6">
        <f>A671-C671</f>
        <v/>
      </c>
      <c r="F671" s="6">
        <f>MIN(D671,in_batt_pw,IF(sel_batt=0,0,(sel_batt-H670)/in_rte))</f>
        <v/>
      </c>
      <c r="G671" s="6">
        <f>MIN(E671,in_batt_pw,H670)</f>
        <v/>
      </c>
      <c r="H671" s="6">
        <f>H670+F671*in_rte-G671</f>
        <v/>
      </c>
      <c r="I671" s="6">
        <f>IF(sel_og=1,0,E671-G671)</f>
        <v/>
      </c>
      <c r="J671" s="6">
        <f>IF(sel_og=1,0,D671-F671)</f>
        <v/>
      </c>
      <c r="K671" s="6">
        <f>IF(sel_og=1,E671-G671,0)</f>
        <v/>
      </c>
    </row>
    <row r="672">
      <c r="A672" s="6">
        <f>Profiles!E672+Profiles!F672</f>
        <v/>
      </c>
      <c r="B672" s="6">
        <f>Profiles!D672*sel_solar</f>
        <v/>
      </c>
      <c r="C672" s="6">
        <f>MIN(B672,A672)</f>
        <v/>
      </c>
      <c r="D672" s="6">
        <f>B672-C672</f>
        <v/>
      </c>
      <c r="E672" s="6">
        <f>A672-C672</f>
        <v/>
      </c>
      <c r="F672" s="6">
        <f>MIN(D672,in_batt_pw,IF(sel_batt=0,0,(sel_batt-H671)/in_rte))</f>
        <v/>
      </c>
      <c r="G672" s="6">
        <f>MIN(E672,in_batt_pw,H671)</f>
        <v/>
      </c>
      <c r="H672" s="6">
        <f>H671+F672*in_rte-G672</f>
        <v/>
      </c>
      <c r="I672" s="6">
        <f>IF(sel_og=1,0,E672-G672)</f>
        <v/>
      </c>
      <c r="J672" s="6">
        <f>IF(sel_og=1,0,D672-F672)</f>
        <v/>
      </c>
      <c r="K672" s="6">
        <f>IF(sel_og=1,E672-G672,0)</f>
        <v/>
      </c>
    </row>
    <row r="673">
      <c r="A673" s="6">
        <f>Profiles!E673+Profiles!F673</f>
        <v/>
      </c>
      <c r="B673" s="6">
        <f>Profiles!D673*sel_solar</f>
        <v/>
      </c>
      <c r="C673" s="6">
        <f>MIN(B673,A673)</f>
        <v/>
      </c>
      <c r="D673" s="6">
        <f>B673-C673</f>
        <v/>
      </c>
      <c r="E673" s="6">
        <f>A673-C673</f>
        <v/>
      </c>
      <c r="F673" s="6">
        <f>MIN(D673,in_batt_pw,IF(sel_batt=0,0,(sel_batt-H672)/in_rte))</f>
        <v/>
      </c>
      <c r="G673" s="6">
        <f>MIN(E673,in_batt_pw,H672)</f>
        <v/>
      </c>
      <c r="H673" s="6">
        <f>H672+F673*in_rte-G673</f>
        <v/>
      </c>
      <c r="I673" s="6">
        <f>IF(sel_og=1,0,E673-G673)</f>
        <v/>
      </c>
      <c r="J673" s="6">
        <f>IF(sel_og=1,0,D673-F673)</f>
        <v/>
      </c>
      <c r="K673" s="6">
        <f>IF(sel_og=1,E673-G673,0)</f>
        <v/>
      </c>
    </row>
    <row r="674">
      <c r="A674" s="6">
        <f>Profiles!E674+Profiles!F674</f>
        <v/>
      </c>
      <c r="B674" s="6">
        <f>Profiles!D674*sel_solar</f>
        <v/>
      </c>
      <c r="C674" s="6">
        <f>MIN(B674,A674)</f>
        <v/>
      </c>
      <c r="D674" s="6">
        <f>B674-C674</f>
        <v/>
      </c>
      <c r="E674" s="6">
        <f>A674-C674</f>
        <v/>
      </c>
      <c r="F674" s="6">
        <f>MIN(D674,in_batt_pw,IF(sel_batt=0,0,(sel_batt-H673)/in_rte))</f>
        <v/>
      </c>
      <c r="G674" s="6">
        <f>MIN(E674,in_batt_pw,H673)</f>
        <v/>
      </c>
      <c r="H674" s="6">
        <f>H673+F674*in_rte-G674</f>
        <v/>
      </c>
      <c r="I674" s="6">
        <f>IF(sel_og=1,0,E674-G674)</f>
        <v/>
      </c>
      <c r="J674" s="6">
        <f>IF(sel_og=1,0,D674-F674)</f>
        <v/>
      </c>
      <c r="K674" s="6">
        <f>IF(sel_og=1,E674-G674,0)</f>
        <v/>
      </c>
    </row>
    <row r="675">
      <c r="A675" s="6">
        <f>Profiles!E675+Profiles!F675</f>
        <v/>
      </c>
      <c r="B675" s="6">
        <f>Profiles!D675*sel_solar</f>
        <v/>
      </c>
      <c r="C675" s="6">
        <f>MIN(B675,A675)</f>
        <v/>
      </c>
      <c r="D675" s="6">
        <f>B675-C675</f>
        <v/>
      </c>
      <c r="E675" s="6">
        <f>A675-C675</f>
        <v/>
      </c>
      <c r="F675" s="6">
        <f>MIN(D675,in_batt_pw,IF(sel_batt=0,0,(sel_batt-H674)/in_rte))</f>
        <v/>
      </c>
      <c r="G675" s="6">
        <f>MIN(E675,in_batt_pw,H674)</f>
        <v/>
      </c>
      <c r="H675" s="6">
        <f>H674+F675*in_rte-G675</f>
        <v/>
      </c>
      <c r="I675" s="6">
        <f>IF(sel_og=1,0,E675-G675)</f>
        <v/>
      </c>
      <c r="J675" s="6">
        <f>IF(sel_og=1,0,D675-F675)</f>
        <v/>
      </c>
      <c r="K675" s="6">
        <f>IF(sel_og=1,E675-G675,0)</f>
        <v/>
      </c>
    </row>
    <row r="676">
      <c r="A676" s="6">
        <f>Profiles!E676+Profiles!F676</f>
        <v/>
      </c>
      <c r="B676" s="6">
        <f>Profiles!D676*sel_solar</f>
        <v/>
      </c>
      <c r="C676" s="6">
        <f>MIN(B676,A676)</f>
        <v/>
      </c>
      <c r="D676" s="6">
        <f>B676-C676</f>
        <v/>
      </c>
      <c r="E676" s="6">
        <f>A676-C676</f>
        <v/>
      </c>
      <c r="F676" s="6">
        <f>MIN(D676,in_batt_pw,IF(sel_batt=0,0,(sel_batt-H675)/in_rte))</f>
        <v/>
      </c>
      <c r="G676" s="6">
        <f>MIN(E676,in_batt_pw,H675)</f>
        <v/>
      </c>
      <c r="H676" s="6">
        <f>H675+F676*in_rte-G676</f>
        <v/>
      </c>
      <c r="I676" s="6">
        <f>IF(sel_og=1,0,E676-G676)</f>
        <v/>
      </c>
      <c r="J676" s="6">
        <f>IF(sel_og=1,0,D676-F676)</f>
        <v/>
      </c>
      <c r="K676" s="6">
        <f>IF(sel_og=1,E676-G676,0)</f>
        <v/>
      </c>
    </row>
    <row r="677">
      <c r="A677" s="6">
        <f>Profiles!E677+Profiles!F677</f>
        <v/>
      </c>
      <c r="B677" s="6">
        <f>Profiles!D677*sel_solar</f>
        <v/>
      </c>
      <c r="C677" s="6">
        <f>MIN(B677,A677)</f>
        <v/>
      </c>
      <c r="D677" s="6">
        <f>B677-C677</f>
        <v/>
      </c>
      <c r="E677" s="6">
        <f>A677-C677</f>
        <v/>
      </c>
      <c r="F677" s="6">
        <f>MIN(D677,in_batt_pw,IF(sel_batt=0,0,(sel_batt-H676)/in_rte))</f>
        <v/>
      </c>
      <c r="G677" s="6">
        <f>MIN(E677,in_batt_pw,H676)</f>
        <v/>
      </c>
      <c r="H677" s="6">
        <f>H676+F677*in_rte-G677</f>
        <v/>
      </c>
      <c r="I677" s="6">
        <f>IF(sel_og=1,0,E677-G677)</f>
        <v/>
      </c>
      <c r="J677" s="6">
        <f>IF(sel_og=1,0,D677-F677)</f>
        <v/>
      </c>
      <c r="K677" s="6">
        <f>IF(sel_og=1,E677-G677,0)</f>
        <v/>
      </c>
    </row>
    <row r="678">
      <c r="A678" s="6">
        <f>Profiles!E678+Profiles!F678</f>
        <v/>
      </c>
      <c r="B678" s="6">
        <f>Profiles!D678*sel_solar</f>
        <v/>
      </c>
      <c r="C678" s="6">
        <f>MIN(B678,A678)</f>
        <v/>
      </c>
      <c r="D678" s="6">
        <f>B678-C678</f>
        <v/>
      </c>
      <c r="E678" s="6">
        <f>A678-C678</f>
        <v/>
      </c>
      <c r="F678" s="6">
        <f>MIN(D678,in_batt_pw,IF(sel_batt=0,0,(sel_batt-H677)/in_rte))</f>
        <v/>
      </c>
      <c r="G678" s="6">
        <f>MIN(E678,in_batt_pw,H677)</f>
        <v/>
      </c>
      <c r="H678" s="6">
        <f>H677+F678*in_rte-G678</f>
        <v/>
      </c>
      <c r="I678" s="6">
        <f>IF(sel_og=1,0,E678-G678)</f>
        <v/>
      </c>
      <c r="J678" s="6">
        <f>IF(sel_og=1,0,D678-F678)</f>
        <v/>
      </c>
      <c r="K678" s="6">
        <f>IF(sel_og=1,E678-G678,0)</f>
        <v/>
      </c>
    </row>
    <row r="679">
      <c r="A679" s="6">
        <f>Profiles!E679+Profiles!F679</f>
        <v/>
      </c>
      <c r="B679" s="6">
        <f>Profiles!D679*sel_solar</f>
        <v/>
      </c>
      <c r="C679" s="6">
        <f>MIN(B679,A679)</f>
        <v/>
      </c>
      <c r="D679" s="6">
        <f>B679-C679</f>
        <v/>
      </c>
      <c r="E679" s="6">
        <f>A679-C679</f>
        <v/>
      </c>
      <c r="F679" s="6">
        <f>MIN(D679,in_batt_pw,IF(sel_batt=0,0,(sel_batt-H678)/in_rte))</f>
        <v/>
      </c>
      <c r="G679" s="6">
        <f>MIN(E679,in_batt_pw,H678)</f>
        <v/>
      </c>
      <c r="H679" s="6">
        <f>H678+F679*in_rte-G679</f>
        <v/>
      </c>
      <c r="I679" s="6">
        <f>IF(sel_og=1,0,E679-G679)</f>
        <v/>
      </c>
      <c r="J679" s="6">
        <f>IF(sel_og=1,0,D679-F679)</f>
        <v/>
      </c>
      <c r="K679" s="6">
        <f>IF(sel_og=1,E679-G679,0)</f>
        <v/>
      </c>
    </row>
    <row r="680">
      <c r="A680" s="6">
        <f>Profiles!E680+Profiles!F680</f>
        <v/>
      </c>
      <c r="B680" s="6">
        <f>Profiles!D680*sel_solar</f>
        <v/>
      </c>
      <c r="C680" s="6">
        <f>MIN(B680,A680)</f>
        <v/>
      </c>
      <c r="D680" s="6">
        <f>B680-C680</f>
        <v/>
      </c>
      <c r="E680" s="6">
        <f>A680-C680</f>
        <v/>
      </c>
      <c r="F680" s="6">
        <f>MIN(D680,in_batt_pw,IF(sel_batt=0,0,(sel_batt-H679)/in_rte))</f>
        <v/>
      </c>
      <c r="G680" s="6">
        <f>MIN(E680,in_batt_pw,H679)</f>
        <v/>
      </c>
      <c r="H680" s="6">
        <f>H679+F680*in_rte-G680</f>
        <v/>
      </c>
      <c r="I680" s="6">
        <f>IF(sel_og=1,0,E680-G680)</f>
        <v/>
      </c>
      <c r="J680" s="6">
        <f>IF(sel_og=1,0,D680-F680)</f>
        <v/>
      </c>
      <c r="K680" s="6">
        <f>IF(sel_og=1,E680-G680,0)</f>
        <v/>
      </c>
    </row>
    <row r="681">
      <c r="A681" s="6">
        <f>Profiles!E681+Profiles!F681</f>
        <v/>
      </c>
      <c r="B681" s="6">
        <f>Profiles!D681*sel_solar</f>
        <v/>
      </c>
      <c r="C681" s="6">
        <f>MIN(B681,A681)</f>
        <v/>
      </c>
      <c r="D681" s="6">
        <f>B681-C681</f>
        <v/>
      </c>
      <c r="E681" s="6">
        <f>A681-C681</f>
        <v/>
      </c>
      <c r="F681" s="6">
        <f>MIN(D681,in_batt_pw,IF(sel_batt=0,0,(sel_batt-H680)/in_rte))</f>
        <v/>
      </c>
      <c r="G681" s="6">
        <f>MIN(E681,in_batt_pw,H680)</f>
        <v/>
      </c>
      <c r="H681" s="6">
        <f>H680+F681*in_rte-G681</f>
        <v/>
      </c>
      <c r="I681" s="6">
        <f>IF(sel_og=1,0,E681-G681)</f>
        <v/>
      </c>
      <c r="J681" s="6">
        <f>IF(sel_og=1,0,D681-F681)</f>
        <v/>
      </c>
      <c r="K681" s="6">
        <f>IF(sel_og=1,E681-G681,0)</f>
        <v/>
      </c>
    </row>
    <row r="682">
      <c r="A682" s="6">
        <f>Profiles!E682+Profiles!F682</f>
        <v/>
      </c>
      <c r="B682" s="6">
        <f>Profiles!D682*sel_solar</f>
        <v/>
      </c>
      <c r="C682" s="6">
        <f>MIN(B682,A682)</f>
        <v/>
      </c>
      <c r="D682" s="6">
        <f>B682-C682</f>
        <v/>
      </c>
      <c r="E682" s="6">
        <f>A682-C682</f>
        <v/>
      </c>
      <c r="F682" s="6">
        <f>MIN(D682,in_batt_pw,IF(sel_batt=0,0,(sel_batt-H681)/in_rte))</f>
        <v/>
      </c>
      <c r="G682" s="6">
        <f>MIN(E682,in_batt_pw,H681)</f>
        <v/>
      </c>
      <c r="H682" s="6">
        <f>H681+F682*in_rte-G682</f>
        <v/>
      </c>
      <c r="I682" s="6">
        <f>IF(sel_og=1,0,E682-G682)</f>
        <v/>
      </c>
      <c r="J682" s="6">
        <f>IF(sel_og=1,0,D682-F682)</f>
        <v/>
      </c>
      <c r="K682" s="6">
        <f>IF(sel_og=1,E682-G682,0)</f>
        <v/>
      </c>
    </row>
    <row r="683">
      <c r="A683" s="6">
        <f>Profiles!E683+Profiles!F683</f>
        <v/>
      </c>
      <c r="B683" s="6">
        <f>Profiles!D683*sel_solar</f>
        <v/>
      </c>
      <c r="C683" s="6">
        <f>MIN(B683,A683)</f>
        <v/>
      </c>
      <c r="D683" s="6">
        <f>B683-C683</f>
        <v/>
      </c>
      <c r="E683" s="6">
        <f>A683-C683</f>
        <v/>
      </c>
      <c r="F683" s="6">
        <f>MIN(D683,in_batt_pw,IF(sel_batt=0,0,(sel_batt-H682)/in_rte))</f>
        <v/>
      </c>
      <c r="G683" s="6">
        <f>MIN(E683,in_batt_pw,H682)</f>
        <v/>
      </c>
      <c r="H683" s="6">
        <f>H682+F683*in_rte-G683</f>
        <v/>
      </c>
      <c r="I683" s="6">
        <f>IF(sel_og=1,0,E683-G683)</f>
        <v/>
      </c>
      <c r="J683" s="6">
        <f>IF(sel_og=1,0,D683-F683)</f>
        <v/>
      </c>
      <c r="K683" s="6">
        <f>IF(sel_og=1,E683-G683,0)</f>
        <v/>
      </c>
    </row>
    <row r="684">
      <c r="A684" s="6">
        <f>Profiles!E684+Profiles!F684</f>
        <v/>
      </c>
      <c r="B684" s="6">
        <f>Profiles!D684*sel_solar</f>
        <v/>
      </c>
      <c r="C684" s="6">
        <f>MIN(B684,A684)</f>
        <v/>
      </c>
      <c r="D684" s="6">
        <f>B684-C684</f>
        <v/>
      </c>
      <c r="E684" s="6">
        <f>A684-C684</f>
        <v/>
      </c>
      <c r="F684" s="6">
        <f>MIN(D684,in_batt_pw,IF(sel_batt=0,0,(sel_batt-H683)/in_rte))</f>
        <v/>
      </c>
      <c r="G684" s="6">
        <f>MIN(E684,in_batt_pw,H683)</f>
        <v/>
      </c>
      <c r="H684" s="6">
        <f>H683+F684*in_rte-G684</f>
        <v/>
      </c>
      <c r="I684" s="6">
        <f>IF(sel_og=1,0,E684-G684)</f>
        <v/>
      </c>
      <c r="J684" s="6">
        <f>IF(sel_og=1,0,D684-F684)</f>
        <v/>
      </c>
      <c r="K684" s="6">
        <f>IF(sel_og=1,E684-G684,0)</f>
        <v/>
      </c>
    </row>
    <row r="685">
      <c r="A685" s="6">
        <f>Profiles!E685+Profiles!F685</f>
        <v/>
      </c>
      <c r="B685" s="6">
        <f>Profiles!D685*sel_solar</f>
        <v/>
      </c>
      <c r="C685" s="6">
        <f>MIN(B685,A685)</f>
        <v/>
      </c>
      <c r="D685" s="6">
        <f>B685-C685</f>
        <v/>
      </c>
      <c r="E685" s="6">
        <f>A685-C685</f>
        <v/>
      </c>
      <c r="F685" s="6">
        <f>MIN(D685,in_batt_pw,IF(sel_batt=0,0,(sel_batt-H684)/in_rte))</f>
        <v/>
      </c>
      <c r="G685" s="6">
        <f>MIN(E685,in_batt_pw,H684)</f>
        <v/>
      </c>
      <c r="H685" s="6">
        <f>H684+F685*in_rte-G685</f>
        <v/>
      </c>
      <c r="I685" s="6">
        <f>IF(sel_og=1,0,E685-G685)</f>
        <v/>
      </c>
      <c r="J685" s="6">
        <f>IF(sel_og=1,0,D685-F685)</f>
        <v/>
      </c>
      <c r="K685" s="6">
        <f>IF(sel_og=1,E685-G685,0)</f>
        <v/>
      </c>
    </row>
    <row r="686">
      <c r="A686" s="6">
        <f>Profiles!E686+Profiles!F686</f>
        <v/>
      </c>
      <c r="B686" s="6">
        <f>Profiles!D686*sel_solar</f>
        <v/>
      </c>
      <c r="C686" s="6">
        <f>MIN(B686,A686)</f>
        <v/>
      </c>
      <c r="D686" s="6">
        <f>B686-C686</f>
        <v/>
      </c>
      <c r="E686" s="6">
        <f>A686-C686</f>
        <v/>
      </c>
      <c r="F686" s="6">
        <f>MIN(D686,in_batt_pw,IF(sel_batt=0,0,(sel_batt-H685)/in_rte))</f>
        <v/>
      </c>
      <c r="G686" s="6">
        <f>MIN(E686,in_batt_pw,H685)</f>
        <v/>
      </c>
      <c r="H686" s="6">
        <f>H685+F686*in_rte-G686</f>
        <v/>
      </c>
      <c r="I686" s="6">
        <f>IF(sel_og=1,0,E686-G686)</f>
        <v/>
      </c>
      <c r="J686" s="6">
        <f>IF(sel_og=1,0,D686-F686)</f>
        <v/>
      </c>
      <c r="K686" s="6">
        <f>IF(sel_og=1,E686-G686,0)</f>
        <v/>
      </c>
    </row>
    <row r="687">
      <c r="A687" s="6">
        <f>Profiles!E687+Profiles!F687</f>
        <v/>
      </c>
      <c r="B687" s="6">
        <f>Profiles!D687*sel_solar</f>
        <v/>
      </c>
      <c r="C687" s="6">
        <f>MIN(B687,A687)</f>
        <v/>
      </c>
      <c r="D687" s="6">
        <f>B687-C687</f>
        <v/>
      </c>
      <c r="E687" s="6">
        <f>A687-C687</f>
        <v/>
      </c>
      <c r="F687" s="6">
        <f>MIN(D687,in_batt_pw,IF(sel_batt=0,0,(sel_batt-H686)/in_rte))</f>
        <v/>
      </c>
      <c r="G687" s="6">
        <f>MIN(E687,in_batt_pw,H686)</f>
        <v/>
      </c>
      <c r="H687" s="6">
        <f>H686+F687*in_rte-G687</f>
        <v/>
      </c>
      <c r="I687" s="6">
        <f>IF(sel_og=1,0,E687-G687)</f>
        <v/>
      </c>
      <c r="J687" s="6">
        <f>IF(sel_og=1,0,D687-F687)</f>
        <v/>
      </c>
      <c r="K687" s="6">
        <f>IF(sel_og=1,E687-G687,0)</f>
        <v/>
      </c>
    </row>
    <row r="688">
      <c r="A688" s="6">
        <f>Profiles!E688+Profiles!F688</f>
        <v/>
      </c>
      <c r="B688" s="6">
        <f>Profiles!D688*sel_solar</f>
        <v/>
      </c>
      <c r="C688" s="6">
        <f>MIN(B688,A688)</f>
        <v/>
      </c>
      <c r="D688" s="6">
        <f>B688-C688</f>
        <v/>
      </c>
      <c r="E688" s="6">
        <f>A688-C688</f>
        <v/>
      </c>
      <c r="F688" s="6">
        <f>MIN(D688,in_batt_pw,IF(sel_batt=0,0,(sel_batt-H687)/in_rte))</f>
        <v/>
      </c>
      <c r="G688" s="6">
        <f>MIN(E688,in_batt_pw,H687)</f>
        <v/>
      </c>
      <c r="H688" s="6">
        <f>H687+F688*in_rte-G688</f>
        <v/>
      </c>
      <c r="I688" s="6">
        <f>IF(sel_og=1,0,E688-G688)</f>
        <v/>
      </c>
      <c r="J688" s="6">
        <f>IF(sel_og=1,0,D688-F688)</f>
        <v/>
      </c>
      <c r="K688" s="6">
        <f>IF(sel_og=1,E688-G688,0)</f>
        <v/>
      </c>
    </row>
    <row r="689">
      <c r="A689" s="6">
        <f>Profiles!E689+Profiles!F689</f>
        <v/>
      </c>
      <c r="B689" s="6">
        <f>Profiles!D689*sel_solar</f>
        <v/>
      </c>
      <c r="C689" s="6">
        <f>MIN(B689,A689)</f>
        <v/>
      </c>
      <c r="D689" s="6">
        <f>B689-C689</f>
        <v/>
      </c>
      <c r="E689" s="6">
        <f>A689-C689</f>
        <v/>
      </c>
      <c r="F689" s="6">
        <f>MIN(D689,in_batt_pw,IF(sel_batt=0,0,(sel_batt-H688)/in_rte))</f>
        <v/>
      </c>
      <c r="G689" s="6">
        <f>MIN(E689,in_batt_pw,H688)</f>
        <v/>
      </c>
      <c r="H689" s="6">
        <f>H688+F689*in_rte-G689</f>
        <v/>
      </c>
      <c r="I689" s="6">
        <f>IF(sel_og=1,0,E689-G689)</f>
        <v/>
      </c>
      <c r="J689" s="6">
        <f>IF(sel_og=1,0,D689-F689)</f>
        <v/>
      </c>
      <c r="K689" s="6">
        <f>IF(sel_og=1,E689-G689,0)</f>
        <v/>
      </c>
    </row>
    <row r="690">
      <c r="A690" s="6">
        <f>Profiles!E690+Profiles!F690</f>
        <v/>
      </c>
      <c r="B690" s="6">
        <f>Profiles!D690*sel_solar</f>
        <v/>
      </c>
      <c r="C690" s="6">
        <f>MIN(B690,A690)</f>
        <v/>
      </c>
      <c r="D690" s="6">
        <f>B690-C690</f>
        <v/>
      </c>
      <c r="E690" s="6">
        <f>A690-C690</f>
        <v/>
      </c>
      <c r="F690" s="6">
        <f>MIN(D690,in_batt_pw,IF(sel_batt=0,0,(sel_batt-H689)/in_rte))</f>
        <v/>
      </c>
      <c r="G690" s="6">
        <f>MIN(E690,in_batt_pw,H689)</f>
        <v/>
      </c>
      <c r="H690" s="6">
        <f>H689+F690*in_rte-G690</f>
        <v/>
      </c>
      <c r="I690" s="6">
        <f>IF(sel_og=1,0,E690-G690)</f>
        <v/>
      </c>
      <c r="J690" s="6">
        <f>IF(sel_og=1,0,D690-F690)</f>
        <v/>
      </c>
      <c r="K690" s="6">
        <f>IF(sel_og=1,E690-G690,0)</f>
        <v/>
      </c>
    </row>
    <row r="691">
      <c r="A691" s="6">
        <f>Profiles!E691+Profiles!F691</f>
        <v/>
      </c>
      <c r="B691" s="6">
        <f>Profiles!D691*sel_solar</f>
        <v/>
      </c>
      <c r="C691" s="6">
        <f>MIN(B691,A691)</f>
        <v/>
      </c>
      <c r="D691" s="6">
        <f>B691-C691</f>
        <v/>
      </c>
      <c r="E691" s="6">
        <f>A691-C691</f>
        <v/>
      </c>
      <c r="F691" s="6">
        <f>MIN(D691,in_batt_pw,IF(sel_batt=0,0,(sel_batt-H690)/in_rte))</f>
        <v/>
      </c>
      <c r="G691" s="6">
        <f>MIN(E691,in_batt_pw,H690)</f>
        <v/>
      </c>
      <c r="H691" s="6">
        <f>H690+F691*in_rte-G691</f>
        <v/>
      </c>
      <c r="I691" s="6">
        <f>IF(sel_og=1,0,E691-G691)</f>
        <v/>
      </c>
      <c r="J691" s="6">
        <f>IF(sel_og=1,0,D691-F691)</f>
        <v/>
      </c>
      <c r="K691" s="6">
        <f>IF(sel_og=1,E691-G691,0)</f>
        <v/>
      </c>
    </row>
    <row r="692">
      <c r="A692" s="6">
        <f>Profiles!E692+Profiles!F692</f>
        <v/>
      </c>
      <c r="B692" s="6">
        <f>Profiles!D692*sel_solar</f>
        <v/>
      </c>
      <c r="C692" s="6">
        <f>MIN(B692,A692)</f>
        <v/>
      </c>
      <c r="D692" s="6">
        <f>B692-C692</f>
        <v/>
      </c>
      <c r="E692" s="6">
        <f>A692-C692</f>
        <v/>
      </c>
      <c r="F692" s="6">
        <f>MIN(D692,in_batt_pw,IF(sel_batt=0,0,(sel_batt-H691)/in_rte))</f>
        <v/>
      </c>
      <c r="G692" s="6">
        <f>MIN(E692,in_batt_pw,H691)</f>
        <v/>
      </c>
      <c r="H692" s="6">
        <f>H691+F692*in_rte-G692</f>
        <v/>
      </c>
      <c r="I692" s="6">
        <f>IF(sel_og=1,0,E692-G692)</f>
        <v/>
      </c>
      <c r="J692" s="6">
        <f>IF(sel_og=1,0,D692-F692)</f>
        <v/>
      </c>
      <c r="K692" s="6">
        <f>IF(sel_og=1,E692-G692,0)</f>
        <v/>
      </c>
    </row>
    <row r="693">
      <c r="A693" s="6">
        <f>Profiles!E693+Profiles!F693</f>
        <v/>
      </c>
      <c r="B693" s="6">
        <f>Profiles!D693*sel_solar</f>
        <v/>
      </c>
      <c r="C693" s="6">
        <f>MIN(B693,A693)</f>
        <v/>
      </c>
      <c r="D693" s="6">
        <f>B693-C693</f>
        <v/>
      </c>
      <c r="E693" s="6">
        <f>A693-C693</f>
        <v/>
      </c>
      <c r="F693" s="6">
        <f>MIN(D693,in_batt_pw,IF(sel_batt=0,0,(sel_batt-H692)/in_rte))</f>
        <v/>
      </c>
      <c r="G693" s="6">
        <f>MIN(E693,in_batt_pw,H692)</f>
        <v/>
      </c>
      <c r="H693" s="6">
        <f>H692+F693*in_rte-G693</f>
        <v/>
      </c>
      <c r="I693" s="6">
        <f>IF(sel_og=1,0,E693-G693)</f>
        <v/>
      </c>
      <c r="J693" s="6">
        <f>IF(sel_og=1,0,D693-F693)</f>
        <v/>
      </c>
      <c r="K693" s="6">
        <f>IF(sel_og=1,E693-G693,0)</f>
        <v/>
      </c>
    </row>
    <row r="694">
      <c r="A694" s="6">
        <f>Profiles!E694+Profiles!F694</f>
        <v/>
      </c>
      <c r="B694" s="6">
        <f>Profiles!D694*sel_solar</f>
        <v/>
      </c>
      <c r="C694" s="6">
        <f>MIN(B694,A694)</f>
        <v/>
      </c>
      <c r="D694" s="6">
        <f>B694-C694</f>
        <v/>
      </c>
      <c r="E694" s="6">
        <f>A694-C694</f>
        <v/>
      </c>
      <c r="F694" s="6">
        <f>MIN(D694,in_batt_pw,IF(sel_batt=0,0,(sel_batt-H693)/in_rte))</f>
        <v/>
      </c>
      <c r="G694" s="6">
        <f>MIN(E694,in_batt_pw,H693)</f>
        <v/>
      </c>
      <c r="H694" s="6">
        <f>H693+F694*in_rte-G694</f>
        <v/>
      </c>
      <c r="I694" s="6">
        <f>IF(sel_og=1,0,E694-G694)</f>
        <v/>
      </c>
      <c r="J694" s="6">
        <f>IF(sel_og=1,0,D694-F694)</f>
        <v/>
      </c>
      <c r="K694" s="6">
        <f>IF(sel_og=1,E694-G694,0)</f>
        <v/>
      </c>
    </row>
    <row r="695">
      <c r="A695" s="6">
        <f>Profiles!E695+Profiles!F695</f>
        <v/>
      </c>
      <c r="B695" s="6">
        <f>Profiles!D695*sel_solar</f>
        <v/>
      </c>
      <c r="C695" s="6">
        <f>MIN(B695,A695)</f>
        <v/>
      </c>
      <c r="D695" s="6">
        <f>B695-C695</f>
        <v/>
      </c>
      <c r="E695" s="6">
        <f>A695-C695</f>
        <v/>
      </c>
      <c r="F695" s="6">
        <f>MIN(D695,in_batt_pw,IF(sel_batt=0,0,(sel_batt-H694)/in_rte))</f>
        <v/>
      </c>
      <c r="G695" s="6">
        <f>MIN(E695,in_batt_pw,H694)</f>
        <v/>
      </c>
      <c r="H695" s="6">
        <f>H694+F695*in_rte-G695</f>
        <v/>
      </c>
      <c r="I695" s="6">
        <f>IF(sel_og=1,0,E695-G695)</f>
        <v/>
      </c>
      <c r="J695" s="6">
        <f>IF(sel_og=1,0,D695-F695)</f>
        <v/>
      </c>
      <c r="K695" s="6">
        <f>IF(sel_og=1,E695-G695,0)</f>
        <v/>
      </c>
    </row>
    <row r="696">
      <c r="A696" s="6">
        <f>Profiles!E696+Profiles!F696</f>
        <v/>
      </c>
      <c r="B696" s="6">
        <f>Profiles!D696*sel_solar</f>
        <v/>
      </c>
      <c r="C696" s="6">
        <f>MIN(B696,A696)</f>
        <v/>
      </c>
      <c r="D696" s="6">
        <f>B696-C696</f>
        <v/>
      </c>
      <c r="E696" s="6">
        <f>A696-C696</f>
        <v/>
      </c>
      <c r="F696" s="6">
        <f>MIN(D696,in_batt_pw,IF(sel_batt=0,0,(sel_batt-H695)/in_rte))</f>
        <v/>
      </c>
      <c r="G696" s="6">
        <f>MIN(E696,in_batt_pw,H695)</f>
        <v/>
      </c>
      <c r="H696" s="6">
        <f>H695+F696*in_rte-G696</f>
        <v/>
      </c>
      <c r="I696" s="6">
        <f>IF(sel_og=1,0,E696-G696)</f>
        <v/>
      </c>
      <c r="J696" s="6">
        <f>IF(sel_og=1,0,D696-F696)</f>
        <v/>
      </c>
      <c r="K696" s="6">
        <f>IF(sel_og=1,E696-G696,0)</f>
        <v/>
      </c>
    </row>
    <row r="697">
      <c r="A697" s="6">
        <f>Profiles!E697+Profiles!F697</f>
        <v/>
      </c>
      <c r="B697" s="6">
        <f>Profiles!D697*sel_solar</f>
        <v/>
      </c>
      <c r="C697" s="6">
        <f>MIN(B697,A697)</f>
        <v/>
      </c>
      <c r="D697" s="6">
        <f>B697-C697</f>
        <v/>
      </c>
      <c r="E697" s="6">
        <f>A697-C697</f>
        <v/>
      </c>
      <c r="F697" s="6">
        <f>MIN(D697,in_batt_pw,IF(sel_batt=0,0,(sel_batt-H696)/in_rte))</f>
        <v/>
      </c>
      <c r="G697" s="6">
        <f>MIN(E697,in_batt_pw,H696)</f>
        <v/>
      </c>
      <c r="H697" s="6">
        <f>H696+F697*in_rte-G697</f>
        <v/>
      </c>
      <c r="I697" s="6">
        <f>IF(sel_og=1,0,E697-G697)</f>
        <v/>
      </c>
      <c r="J697" s="6">
        <f>IF(sel_og=1,0,D697-F697)</f>
        <v/>
      </c>
      <c r="K697" s="6">
        <f>IF(sel_og=1,E697-G697,0)</f>
        <v/>
      </c>
    </row>
    <row r="698">
      <c r="A698" s="6">
        <f>Profiles!E698+Profiles!F698</f>
        <v/>
      </c>
      <c r="B698" s="6">
        <f>Profiles!D698*sel_solar</f>
        <v/>
      </c>
      <c r="C698" s="6">
        <f>MIN(B698,A698)</f>
        <v/>
      </c>
      <c r="D698" s="6">
        <f>B698-C698</f>
        <v/>
      </c>
      <c r="E698" s="6">
        <f>A698-C698</f>
        <v/>
      </c>
      <c r="F698" s="6">
        <f>MIN(D698,in_batt_pw,IF(sel_batt=0,0,(sel_batt-H697)/in_rte))</f>
        <v/>
      </c>
      <c r="G698" s="6">
        <f>MIN(E698,in_batt_pw,H697)</f>
        <v/>
      </c>
      <c r="H698" s="6">
        <f>H697+F698*in_rte-G698</f>
        <v/>
      </c>
      <c r="I698" s="6">
        <f>IF(sel_og=1,0,E698-G698)</f>
        <v/>
      </c>
      <c r="J698" s="6">
        <f>IF(sel_og=1,0,D698-F698)</f>
        <v/>
      </c>
      <c r="K698" s="6">
        <f>IF(sel_og=1,E698-G698,0)</f>
        <v/>
      </c>
    </row>
    <row r="699">
      <c r="A699" s="6">
        <f>Profiles!E699+Profiles!F699</f>
        <v/>
      </c>
      <c r="B699" s="6">
        <f>Profiles!D699*sel_solar</f>
        <v/>
      </c>
      <c r="C699" s="6">
        <f>MIN(B699,A699)</f>
        <v/>
      </c>
      <c r="D699" s="6">
        <f>B699-C699</f>
        <v/>
      </c>
      <c r="E699" s="6">
        <f>A699-C699</f>
        <v/>
      </c>
      <c r="F699" s="6">
        <f>MIN(D699,in_batt_pw,IF(sel_batt=0,0,(sel_batt-H698)/in_rte))</f>
        <v/>
      </c>
      <c r="G699" s="6">
        <f>MIN(E699,in_batt_pw,H698)</f>
        <v/>
      </c>
      <c r="H699" s="6">
        <f>H698+F699*in_rte-G699</f>
        <v/>
      </c>
      <c r="I699" s="6">
        <f>IF(sel_og=1,0,E699-G699)</f>
        <v/>
      </c>
      <c r="J699" s="6">
        <f>IF(sel_og=1,0,D699-F699)</f>
        <v/>
      </c>
      <c r="K699" s="6">
        <f>IF(sel_og=1,E699-G699,0)</f>
        <v/>
      </c>
    </row>
    <row r="700">
      <c r="A700" s="6">
        <f>Profiles!E700+Profiles!F700</f>
        <v/>
      </c>
      <c r="B700" s="6">
        <f>Profiles!D700*sel_solar</f>
        <v/>
      </c>
      <c r="C700" s="6">
        <f>MIN(B700,A700)</f>
        <v/>
      </c>
      <c r="D700" s="6">
        <f>B700-C700</f>
        <v/>
      </c>
      <c r="E700" s="6">
        <f>A700-C700</f>
        <v/>
      </c>
      <c r="F700" s="6">
        <f>MIN(D700,in_batt_pw,IF(sel_batt=0,0,(sel_batt-H699)/in_rte))</f>
        <v/>
      </c>
      <c r="G700" s="6">
        <f>MIN(E700,in_batt_pw,H699)</f>
        <v/>
      </c>
      <c r="H700" s="6">
        <f>H699+F700*in_rte-G700</f>
        <v/>
      </c>
      <c r="I700" s="6">
        <f>IF(sel_og=1,0,E700-G700)</f>
        <v/>
      </c>
      <c r="J700" s="6">
        <f>IF(sel_og=1,0,D700-F700)</f>
        <v/>
      </c>
      <c r="K700" s="6">
        <f>IF(sel_og=1,E700-G700,0)</f>
        <v/>
      </c>
    </row>
    <row r="701">
      <c r="A701" s="6">
        <f>Profiles!E701+Profiles!F701</f>
        <v/>
      </c>
      <c r="B701" s="6">
        <f>Profiles!D701*sel_solar</f>
        <v/>
      </c>
      <c r="C701" s="6">
        <f>MIN(B701,A701)</f>
        <v/>
      </c>
      <c r="D701" s="6">
        <f>B701-C701</f>
        <v/>
      </c>
      <c r="E701" s="6">
        <f>A701-C701</f>
        <v/>
      </c>
      <c r="F701" s="6">
        <f>MIN(D701,in_batt_pw,IF(sel_batt=0,0,(sel_batt-H700)/in_rte))</f>
        <v/>
      </c>
      <c r="G701" s="6">
        <f>MIN(E701,in_batt_pw,H700)</f>
        <v/>
      </c>
      <c r="H701" s="6">
        <f>H700+F701*in_rte-G701</f>
        <v/>
      </c>
      <c r="I701" s="6">
        <f>IF(sel_og=1,0,E701-G701)</f>
        <v/>
      </c>
      <c r="J701" s="6">
        <f>IF(sel_og=1,0,D701-F701)</f>
        <v/>
      </c>
      <c r="K701" s="6">
        <f>IF(sel_og=1,E701-G701,0)</f>
        <v/>
      </c>
    </row>
    <row r="702">
      <c r="A702" s="6">
        <f>Profiles!E702+Profiles!F702</f>
        <v/>
      </c>
      <c r="B702" s="6">
        <f>Profiles!D702*sel_solar</f>
        <v/>
      </c>
      <c r="C702" s="6">
        <f>MIN(B702,A702)</f>
        <v/>
      </c>
      <c r="D702" s="6">
        <f>B702-C702</f>
        <v/>
      </c>
      <c r="E702" s="6">
        <f>A702-C702</f>
        <v/>
      </c>
      <c r="F702" s="6">
        <f>MIN(D702,in_batt_pw,IF(sel_batt=0,0,(sel_batt-H701)/in_rte))</f>
        <v/>
      </c>
      <c r="G702" s="6">
        <f>MIN(E702,in_batt_pw,H701)</f>
        <v/>
      </c>
      <c r="H702" s="6">
        <f>H701+F702*in_rte-G702</f>
        <v/>
      </c>
      <c r="I702" s="6">
        <f>IF(sel_og=1,0,E702-G702)</f>
        <v/>
      </c>
      <c r="J702" s="6">
        <f>IF(sel_og=1,0,D702-F702)</f>
        <v/>
      </c>
      <c r="K702" s="6">
        <f>IF(sel_og=1,E702-G702,0)</f>
        <v/>
      </c>
    </row>
    <row r="703">
      <c r="A703" s="6">
        <f>Profiles!E703+Profiles!F703</f>
        <v/>
      </c>
      <c r="B703" s="6">
        <f>Profiles!D703*sel_solar</f>
        <v/>
      </c>
      <c r="C703" s="6">
        <f>MIN(B703,A703)</f>
        <v/>
      </c>
      <c r="D703" s="6">
        <f>B703-C703</f>
        <v/>
      </c>
      <c r="E703" s="6">
        <f>A703-C703</f>
        <v/>
      </c>
      <c r="F703" s="6">
        <f>MIN(D703,in_batt_pw,IF(sel_batt=0,0,(sel_batt-H702)/in_rte))</f>
        <v/>
      </c>
      <c r="G703" s="6">
        <f>MIN(E703,in_batt_pw,H702)</f>
        <v/>
      </c>
      <c r="H703" s="6">
        <f>H702+F703*in_rte-G703</f>
        <v/>
      </c>
      <c r="I703" s="6">
        <f>IF(sel_og=1,0,E703-G703)</f>
        <v/>
      </c>
      <c r="J703" s="6">
        <f>IF(sel_og=1,0,D703-F703)</f>
        <v/>
      </c>
      <c r="K703" s="6">
        <f>IF(sel_og=1,E703-G703,0)</f>
        <v/>
      </c>
    </row>
    <row r="704">
      <c r="A704" s="6">
        <f>Profiles!E704+Profiles!F704</f>
        <v/>
      </c>
      <c r="B704" s="6">
        <f>Profiles!D704*sel_solar</f>
        <v/>
      </c>
      <c r="C704" s="6">
        <f>MIN(B704,A704)</f>
        <v/>
      </c>
      <c r="D704" s="6">
        <f>B704-C704</f>
        <v/>
      </c>
      <c r="E704" s="6">
        <f>A704-C704</f>
        <v/>
      </c>
      <c r="F704" s="6">
        <f>MIN(D704,in_batt_pw,IF(sel_batt=0,0,(sel_batt-H703)/in_rte))</f>
        <v/>
      </c>
      <c r="G704" s="6">
        <f>MIN(E704,in_batt_pw,H703)</f>
        <v/>
      </c>
      <c r="H704" s="6">
        <f>H703+F704*in_rte-G704</f>
        <v/>
      </c>
      <c r="I704" s="6">
        <f>IF(sel_og=1,0,E704-G704)</f>
        <v/>
      </c>
      <c r="J704" s="6">
        <f>IF(sel_og=1,0,D704-F704)</f>
        <v/>
      </c>
      <c r="K704" s="6">
        <f>IF(sel_og=1,E704-G704,0)</f>
        <v/>
      </c>
    </row>
    <row r="705">
      <c r="A705" s="6">
        <f>Profiles!E705+Profiles!F705</f>
        <v/>
      </c>
      <c r="B705" s="6">
        <f>Profiles!D705*sel_solar</f>
        <v/>
      </c>
      <c r="C705" s="6">
        <f>MIN(B705,A705)</f>
        <v/>
      </c>
      <c r="D705" s="6">
        <f>B705-C705</f>
        <v/>
      </c>
      <c r="E705" s="6">
        <f>A705-C705</f>
        <v/>
      </c>
      <c r="F705" s="6">
        <f>MIN(D705,in_batt_pw,IF(sel_batt=0,0,(sel_batt-H704)/in_rte))</f>
        <v/>
      </c>
      <c r="G705" s="6">
        <f>MIN(E705,in_batt_pw,H704)</f>
        <v/>
      </c>
      <c r="H705" s="6">
        <f>H704+F705*in_rte-G705</f>
        <v/>
      </c>
      <c r="I705" s="6">
        <f>IF(sel_og=1,0,E705-G705)</f>
        <v/>
      </c>
      <c r="J705" s="6">
        <f>IF(sel_og=1,0,D705-F705)</f>
        <v/>
      </c>
      <c r="K705" s="6">
        <f>IF(sel_og=1,E705-G705,0)</f>
        <v/>
      </c>
    </row>
    <row r="706">
      <c r="A706" s="6">
        <f>Profiles!E706+Profiles!F706</f>
        <v/>
      </c>
      <c r="B706" s="6">
        <f>Profiles!D706*sel_solar</f>
        <v/>
      </c>
      <c r="C706" s="6">
        <f>MIN(B706,A706)</f>
        <v/>
      </c>
      <c r="D706" s="6">
        <f>B706-C706</f>
        <v/>
      </c>
      <c r="E706" s="6">
        <f>A706-C706</f>
        <v/>
      </c>
      <c r="F706" s="6">
        <f>MIN(D706,in_batt_pw,IF(sel_batt=0,0,(sel_batt-H705)/in_rte))</f>
        <v/>
      </c>
      <c r="G706" s="6">
        <f>MIN(E706,in_batt_pw,H705)</f>
        <v/>
      </c>
      <c r="H706" s="6">
        <f>H705+F706*in_rte-G706</f>
        <v/>
      </c>
      <c r="I706" s="6">
        <f>IF(sel_og=1,0,E706-G706)</f>
        <v/>
      </c>
      <c r="J706" s="6">
        <f>IF(sel_og=1,0,D706-F706)</f>
        <v/>
      </c>
      <c r="K706" s="6">
        <f>IF(sel_og=1,E706-G706,0)</f>
        <v/>
      </c>
    </row>
    <row r="707">
      <c r="A707" s="6">
        <f>Profiles!E707+Profiles!F707</f>
        <v/>
      </c>
      <c r="B707" s="6">
        <f>Profiles!D707*sel_solar</f>
        <v/>
      </c>
      <c r="C707" s="6">
        <f>MIN(B707,A707)</f>
        <v/>
      </c>
      <c r="D707" s="6">
        <f>B707-C707</f>
        <v/>
      </c>
      <c r="E707" s="6">
        <f>A707-C707</f>
        <v/>
      </c>
      <c r="F707" s="6">
        <f>MIN(D707,in_batt_pw,IF(sel_batt=0,0,(sel_batt-H706)/in_rte))</f>
        <v/>
      </c>
      <c r="G707" s="6">
        <f>MIN(E707,in_batt_pw,H706)</f>
        <v/>
      </c>
      <c r="H707" s="6">
        <f>H706+F707*in_rte-G707</f>
        <v/>
      </c>
      <c r="I707" s="6">
        <f>IF(sel_og=1,0,E707-G707)</f>
        <v/>
      </c>
      <c r="J707" s="6">
        <f>IF(sel_og=1,0,D707-F707)</f>
        <v/>
      </c>
      <c r="K707" s="6">
        <f>IF(sel_og=1,E707-G707,0)</f>
        <v/>
      </c>
    </row>
    <row r="708">
      <c r="A708" s="6">
        <f>Profiles!E708+Profiles!F708</f>
        <v/>
      </c>
      <c r="B708" s="6">
        <f>Profiles!D708*sel_solar</f>
        <v/>
      </c>
      <c r="C708" s="6">
        <f>MIN(B708,A708)</f>
        <v/>
      </c>
      <c r="D708" s="6">
        <f>B708-C708</f>
        <v/>
      </c>
      <c r="E708" s="6">
        <f>A708-C708</f>
        <v/>
      </c>
      <c r="F708" s="6">
        <f>MIN(D708,in_batt_pw,IF(sel_batt=0,0,(sel_batt-H707)/in_rte))</f>
        <v/>
      </c>
      <c r="G708" s="6">
        <f>MIN(E708,in_batt_pw,H707)</f>
        <v/>
      </c>
      <c r="H708" s="6">
        <f>H707+F708*in_rte-G708</f>
        <v/>
      </c>
      <c r="I708" s="6">
        <f>IF(sel_og=1,0,E708-G708)</f>
        <v/>
      </c>
      <c r="J708" s="6">
        <f>IF(sel_og=1,0,D708-F708)</f>
        <v/>
      </c>
      <c r="K708" s="6">
        <f>IF(sel_og=1,E708-G708,0)</f>
        <v/>
      </c>
    </row>
    <row r="709">
      <c r="A709" s="6">
        <f>Profiles!E709+Profiles!F709</f>
        <v/>
      </c>
      <c r="B709" s="6">
        <f>Profiles!D709*sel_solar</f>
        <v/>
      </c>
      <c r="C709" s="6">
        <f>MIN(B709,A709)</f>
        <v/>
      </c>
      <c r="D709" s="6">
        <f>B709-C709</f>
        <v/>
      </c>
      <c r="E709" s="6">
        <f>A709-C709</f>
        <v/>
      </c>
      <c r="F709" s="6">
        <f>MIN(D709,in_batt_pw,IF(sel_batt=0,0,(sel_batt-H708)/in_rte))</f>
        <v/>
      </c>
      <c r="G709" s="6">
        <f>MIN(E709,in_batt_pw,H708)</f>
        <v/>
      </c>
      <c r="H709" s="6">
        <f>H708+F709*in_rte-G709</f>
        <v/>
      </c>
      <c r="I709" s="6">
        <f>IF(sel_og=1,0,E709-G709)</f>
        <v/>
      </c>
      <c r="J709" s="6">
        <f>IF(sel_og=1,0,D709-F709)</f>
        <v/>
      </c>
      <c r="K709" s="6">
        <f>IF(sel_og=1,E709-G709,0)</f>
        <v/>
      </c>
    </row>
    <row r="710">
      <c r="A710" s="6">
        <f>Profiles!E710+Profiles!F710</f>
        <v/>
      </c>
      <c r="B710" s="6">
        <f>Profiles!D710*sel_solar</f>
        <v/>
      </c>
      <c r="C710" s="6">
        <f>MIN(B710,A710)</f>
        <v/>
      </c>
      <c r="D710" s="6">
        <f>B710-C710</f>
        <v/>
      </c>
      <c r="E710" s="6">
        <f>A710-C710</f>
        <v/>
      </c>
      <c r="F710" s="6">
        <f>MIN(D710,in_batt_pw,IF(sel_batt=0,0,(sel_batt-H709)/in_rte))</f>
        <v/>
      </c>
      <c r="G710" s="6">
        <f>MIN(E710,in_batt_pw,H709)</f>
        <v/>
      </c>
      <c r="H710" s="6">
        <f>H709+F710*in_rte-G710</f>
        <v/>
      </c>
      <c r="I710" s="6">
        <f>IF(sel_og=1,0,E710-G710)</f>
        <v/>
      </c>
      <c r="J710" s="6">
        <f>IF(sel_og=1,0,D710-F710)</f>
        <v/>
      </c>
      <c r="K710" s="6">
        <f>IF(sel_og=1,E710-G710,0)</f>
        <v/>
      </c>
    </row>
    <row r="711">
      <c r="A711" s="6">
        <f>Profiles!E711+Profiles!F711</f>
        <v/>
      </c>
      <c r="B711" s="6">
        <f>Profiles!D711*sel_solar</f>
        <v/>
      </c>
      <c r="C711" s="6">
        <f>MIN(B711,A711)</f>
        <v/>
      </c>
      <c r="D711" s="6">
        <f>B711-C711</f>
        <v/>
      </c>
      <c r="E711" s="6">
        <f>A711-C711</f>
        <v/>
      </c>
      <c r="F711" s="6">
        <f>MIN(D711,in_batt_pw,IF(sel_batt=0,0,(sel_batt-H710)/in_rte))</f>
        <v/>
      </c>
      <c r="G711" s="6">
        <f>MIN(E711,in_batt_pw,H710)</f>
        <v/>
      </c>
      <c r="H711" s="6">
        <f>H710+F711*in_rte-G711</f>
        <v/>
      </c>
      <c r="I711" s="6">
        <f>IF(sel_og=1,0,E711-G711)</f>
        <v/>
      </c>
      <c r="J711" s="6">
        <f>IF(sel_og=1,0,D711-F711)</f>
        <v/>
      </c>
      <c r="K711" s="6">
        <f>IF(sel_og=1,E711-G711,0)</f>
        <v/>
      </c>
    </row>
    <row r="712">
      <c r="A712" s="6">
        <f>Profiles!E712+Profiles!F712</f>
        <v/>
      </c>
      <c r="B712" s="6">
        <f>Profiles!D712*sel_solar</f>
        <v/>
      </c>
      <c r="C712" s="6">
        <f>MIN(B712,A712)</f>
        <v/>
      </c>
      <c r="D712" s="6">
        <f>B712-C712</f>
        <v/>
      </c>
      <c r="E712" s="6">
        <f>A712-C712</f>
        <v/>
      </c>
      <c r="F712" s="6">
        <f>MIN(D712,in_batt_pw,IF(sel_batt=0,0,(sel_batt-H711)/in_rte))</f>
        <v/>
      </c>
      <c r="G712" s="6">
        <f>MIN(E712,in_batt_pw,H711)</f>
        <v/>
      </c>
      <c r="H712" s="6">
        <f>H711+F712*in_rte-G712</f>
        <v/>
      </c>
      <c r="I712" s="6">
        <f>IF(sel_og=1,0,E712-G712)</f>
        <v/>
      </c>
      <c r="J712" s="6">
        <f>IF(sel_og=1,0,D712-F712)</f>
        <v/>
      </c>
      <c r="K712" s="6">
        <f>IF(sel_og=1,E712-G712,0)</f>
        <v/>
      </c>
    </row>
    <row r="713">
      <c r="A713" s="6">
        <f>Profiles!E713+Profiles!F713</f>
        <v/>
      </c>
      <c r="B713" s="6">
        <f>Profiles!D713*sel_solar</f>
        <v/>
      </c>
      <c r="C713" s="6">
        <f>MIN(B713,A713)</f>
        <v/>
      </c>
      <c r="D713" s="6">
        <f>B713-C713</f>
        <v/>
      </c>
      <c r="E713" s="6">
        <f>A713-C713</f>
        <v/>
      </c>
      <c r="F713" s="6">
        <f>MIN(D713,in_batt_pw,IF(sel_batt=0,0,(sel_batt-H712)/in_rte))</f>
        <v/>
      </c>
      <c r="G713" s="6">
        <f>MIN(E713,in_batt_pw,H712)</f>
        <v/>
      </c>
      <c r="H713" s="6">
        <f>H712+F713*in_rte-G713</f>
        <v/>
      </c>
      <c r="I713" s="6">
        <f>IF(sel_og=1,0,E713-G713)</f>
        <v/>
      </c>
      <c r="J713" s="6">
        <f>IF(sel_og=1,0,D713-F713)</f>
        <v/>
      </c>
      <c r="K713" s="6">
        <f>IF(sel_og=1,E713-G713,0)</f>
        <v/>
      </c>
    </row>
    <row r="714">
      <c r="A714" s="6">
        <f>Profiles!E714+Profiles!F714</f>
        <v/>
      </c>
      <c r="B714" s="6">
        <f>Profiles!D714*sel_solar</f>
        <v/>
      </c>
      <c r="C714" s="6">
        <f>MIN(B714,A714)</f>
        <v/>
      </c>
      <c r="D714" s="6">
        <f>B714-C714</f>
        <v/>
      </c>
      <c r="E714" s="6">
        <f>A714-C714</f>
        <v/>
      </c>
      <c r="F714" s="6">
        <f>MIN(D714,in_batt_pw,IF(sel_batt=0,0,(sel_batt-H713)/in_rte))</f>
        <v/>
      </c>
      <c r="G714" s="6">
        <f>MIN(E714,in_batt_pw,H713)</f>
        <v/>
      </c>
      <c r="H714" s="6">
        <f>H713+F714*in_rte-G714</f>
        <v/>
      </c>
      <c r="I714" s="6">
        <f>IF(sel_og=1,0,E714-G714)</f>
        <v/>
      </c>
      <c r="J714" s="6">
        <f>IF(sel_og=1,0,D714-F714)</f>
        <v/>
      </c>
      <c r="K714" s="6">
        <f>IF(sel_og=1,E714-G714,0)</f>
        <v/>
      </c>
    </row>
    <row r="715">
      <c r="A715" s="6">
        <f>Profiles!E715+Profiles!F715</f>
        <v/>
      </c>
      <c r="B715" s="6">
        <f>Profiles!D715*sel_solar</f>
        <v/>
      </c>
      <c r="C715" s="6">
        <f>MIN(B715,A715)</f>
        <v/>
      </c>
      <c r="D715" s="6">
        <f>B715-C715</f>
        <v/>
      </c>
      <c r="E715" s="6">
        <f>A715-C715</f>
        <v/>
      </c>
      <c r="F715" s="6">
        <f>MIN(D715,in_batt_pw,IF(sel_batt=0,0,(sel_batt-H714)/in_rte))</f>
        <v/>
      </c>
      <c r="G715" s="6">
        <f>MIN(E715,in_batt_pw,H714)</f>
        <v/>
      </c>
      <c r="H715" s="6">
        <f>H714+F715*in_rte-G715</f>
        <v/>
      </c>
      <c r="I715" s="6">
        <f>IF(sel_og=1,0,E715-G715)</f>
        <v/>
      </c>
      <c r="J715" s="6">
        <f>IF(sel_og=1,0,D715-F715)</f>
        <v/>
      </c>
      <c r="K715" s="6">
        <f>IF(sel_og=1,E715-G715,0)</f>
        <v/>
      </c>
    </row>
    <row r="716">
      <c r="A716" s="6">
        <f>Profiles!E716+Profiles!F716</f>
        <v/>
      </c>
      <c r="B716" s="6">
        <f>Profiles!D716*sel_solar</f>
        <v/>
      </c>
      <c r="C716" s="6">
        <f>MIN(B716,A716)</f>
        <v/>
      </c>
      <c r="D716" s="6">
        <f>B716-C716</f>
        <v/>
      </c>
      <c r="E716" s="6">
        <f>A716-C716</f>
        <v/>
      </c>
      <c r="F716" s="6">
        <f>MIN(D716,in_batt_pw,IF(sel_batt=0,0,(sel_batt-H715)/in_rte))</f>
        <v/>
      </c>
      <c r="G716" s="6">
        <f>MIN(E716,in_batt_pw,H715)</f>
        <v/>
      </c>
      <c r="H716" s="6">
        <f>H715+F716*in_rte-G716</f>
        <v/>
      </c>
      <c r="I716" s="6">
        <f>IF(sel_og=1,0,E716-G716)</f>
        <v/>
      </c>
      <c r="J716" s="6">
        <f>IF(sel_og=1,0,D716-F716)</f>
        <v/>
      </c>
      <c r="K716" s="6">
        <f>IF(sel_og=1,E716-G716,0)</f>
        <v/>
      </c>
    </row>
    <row r="717">
      <c r="A717" s="6">
        <f>Profiles!E717+Profiles!F717</f>
        <v/>
      </c>
      <c r="B717" s="6">
        <f>Profiles!D717*sel_solar</f>
        <v/>
      </c>
      <c r="C717" s="6">
        <f>MIN(B717,A717)</f>
        <v/>
      </c>
      <c r="D717" s="6">
        <f>B717-C717</f>
        <v/>
      </c>
      <c r="E717" s="6">
        <f>A717-C717</f>
        <v/>
      </c>
      <c r="F717" s="6">
        <f>MIN(D717,in_batt_pw,IF(sel_batt=0,0,(sel_batt-H716)/in_rte))</f>
        <v/>
      </c>
      <c r="G717" s="6">
        <f>MIN(E717,in_batt_pw,H716)</f>
        <v/>
      </c>
      <c r="H717" s="6">
        <f>H716+F717*in_rte-G717</f>
        <v/>
      </c>
      <c r="I717" s="6">
        <f>IF(sel_og=1,0,E717-G717)</f>
        <v/>
      </c>
      <c r="J717" s="6">
        <f>IF(sel_og=1,0,D717-F717)</f>
        <v/>
      </c>
      <c r="K717" s="6">
        <f>IF(sel_og=1,E717-G717,0)</f>
        <v/>
      </c>
    </row>
    <row r="718">
      <c r="A718" s="6">
        <f>Profiles!E718+Profiles!F718</f>
        <v/>
      </c>
      <c r="B718" s="6">
        <f>Profiles!D718*sel_solar</f>
        <v/>
      </c>
      <c r="C718" s="6">
        <f>MIN(B718,A718)</f>
        <v/>
      </c>
      <c r="D718" s="6">
        <f>B718-C718</f>
        <v/>
      </c>
      <c r="E718" s="6">
        <f>A718-C718</f>
        <v/>
      </c>
      <c r="F718" s="6">
        <f>MIN(D718,in_batt_pw,IF(sel_batt=0,0,(sel_batt-H717)/in_rte))</f>
        <v/>
      </c>
      <c r="G718" s="6">
        <f>MIN(E718,in_batt_pw,H717)</f>
        <v/>
      </c>
      <c r="H718" s="6">
        <f>H717+F718*in_rte-G718</f>
        <v/>
      </c>
      <c r="I718" s="6">
        <f>IF(sel_og=1,0,E718-G718)</f>
        <v/>
      </c>
      <c r="J718" s="6">
        <f>IF(sel_og=1,0,D718-F718)</f>
        <v/>
      </c>
      <c r="K718" s="6">
        <f>IF(sel_og=1,E718-G718,0)</f>
        <v/>
      </c>
    </row>
    <row r="719">
      <c r="A719" s="6">
        <f>Profiles!E719+Profiles!F719</f>
        <v/>
      </c>
      <c r="B719" s="6">
        <f>Profiles!D719*sel_solar</f>
        <v/>
      </c>
      <c r="C719" s="6">
        <f>MIN(B719,A719)</f>
        <v/>
      </c>
      <c r="D719" s="6">
        <f>B719-C719</f>
        <v/>
      </c>
      <c r="E719" s="6">
        <f>A719-C719</f>
        <v/>
      </c>
      <c r="F719" s="6">
        <f>MIN(D719,in_batt_pw,IF(sel_batt=0,0,(sel_batt-H718)/in_rte))</f>
        <v/>
      </c>
      <c r="G719" s="6">
        <f>MIN(E719,in_batt_pw,H718)</f>
        <v/>
      </c>
      <c r="H719" s="6">
        <f>H718+F719*in_rte-G719</f>
        <v/>
      </c>
      <c r="I719" s="6">
        <f>IF(sel_og=1,0,E719-G719)</f>
        <v/>
      </c>
      <c r="J719" s="6">
        <f>IF(sel_og=1,0,D719-F719)</f>
        <v/>
      </c>
      <c r="K719" s="6">
        <f>IF(sel_og=1,E719-G719,0)</f>
        <v/>
      </c>
    </row>
    <row r="720">
      <c r="A720" s="6">
        <f>Profiles!E720+Profiles!F720</f>
        <v/>
      </c>
      <c r="B720" s="6">
        <f>Profiles!D720*sel_solar</f>
        <v/>
      </c>
      <c r="C720" s="6">
        <f>MIN(B720,A720)</f>
        <v/>
      </c>
      <c r="D720" s="6">
        <f>B720-C720</f>
        <v/>
      </c>
      <c r="E720" s="6">
        <f>A720-C720</f>
        <v/>
      </c>
      <c r="F720" s="6">
        <f>MIN(D720,in_batt_pw,IF(sel_batt=0,0,(sel_batt-H719)/in_rte))</f>
        <v/>
      </c>
      <c r="G720" s="6">
        <f>MIN(E720,in_batt_pw,H719)</f>
        <v/>
      </c>
      <c r="H720" s="6">
        <f>H719+F720*in_rte-G720</f>
        <v/>
      </c>
      <c r="I720" s="6">
        <f>IF(sel_og=1,0,E720-G720)</f>
        <v/>
      </c>
      <c r="J720" s="6">
        <f>IF(sel_og=1,0,D720-F720)</f>
        <v/>
      </c>
      <c r="K720" s="6">
        <f>IF(sel_og=1,E720-G720,0)</f>
        <v/>
      </c>
    </row>
    <row r="721">
      <c r="A721" s="6">
        <f>Profiles!E721+Profiles!F721</f>
        <v/>
      </c>
      <c r="B721" s="6">
        <f>Profiles!D721*sel_solar</f>
        <v/>
      </c>
      <c r="C721" s="6">
        <f>MIN(B721,A721)</f>
        <v/>
      </c>
      <c r="D721" s="6">
        <f>B721-C721</f>
        <v/>
      </c>
      <c r="E721" s="6">
        <f>A721-C721</f>
        <v/>
      </c>
      <c r="F721" s="6">
        <f>MIN(D721,in_batt_pw,IF(sel_batt=0,0,(sel_batt-H720)/in_rte))</f>
        <v/>
      </c>
      <c r="G721" s="6">
        <f>MIN(E721,in_batt_pw,H720)</f>
        <v/>
      </c>
      <c r="H721" s="6">
        <f>H720+F721*in_rte-G721</f>
        <v/>
      </c>
      <c r="I721" s="6">
        <f>IF(sel_og=1,0,E721-G721)</f>
        <v/>
      </c>
      <c r="J721" s="6">
        <f>IF(sel_og=1,0,D721-F721)</f>
        <v/>
      </c>
      <c r="K721" s="6">
        <f>IF(sel_og=1,E721-G721,0)</f>
        <v/>
      </c>
    </row>
    <row r="722">
      <c r="A722" s="6">
        <f>Profiles!E722+Profiles!F722</f>
        <v/>
      </c>
      <c r="B722" s="6">
        <f>Profiles!D722*sel_solar</f>
        <v/>
      </c>
      <c r="C722" s="6">
        <f>MIN(B722,A722)</f>
        <v/>
      </c>
      <c r="D722" s="6">
        <f>B722-C722</f>
        <v/>
      </c>
      <c r="E722" s="6">
        <f>A722-C722</f>
        <v/>
      </c>
      <c r="F722" s="6">
        <f>MIN(D722,in_batt_pw,IF(sel_batt=0,0,(sel_batt-H721)/in_rte))</f>
        <v/>
      </c>
      <c r="G722" s="6">
        <f>MIN(E722,in_batt_pw,H721)</f>
        <v/>
      </c>
      <c r="H722" s="6">
        <f>H721+F722*in_rte-G722</f>
        <v/>
      </c>
      <c r="I722" s="6">
        <f>IF(sel_og=1,0,E722-G722)</f>
        <v/>
      </c>
      <c r="J722" s="6">
        <f>IF(sel_og=1,0,D722-F722)</f>
        <v/>
      </c>
      <c r="K722" s="6">
        <f>IF(sel_og=1,E722-G722,0)</f>
        <v/>
      </c>
    </row>
    <row r="723">
      <c r="A723" s="6">
        <f>Profiles!E723+Profiles!F723</f>
        <v/>
      </c>
      <c r="B723" s="6">
        <f>Profiles!D723*sel_solar</f>
        <v/>
      </c>
      <c r="C723" s="6">
        <f>MIN(B723,A723)</f>
        <v/>
      </c>
      <c r="D723" s="6">
        <f>B723-C723</f>
        <v/>
      </c>
      <c r="E723" s="6">
        <f>A723-C723</f>
        <v/>
      </c>
      <c r="F723" s="6">
        <f>MIN(D723,in_batt_pw,IF(sel_batt=0,0,(sel_batt-H722)/in_rte))</f>
        <v/>
      </c>
      <c r="G723" s="6">
        <f>MIN(E723,in_batt_pw,H722)</f>
        <v/>
      </c>
      <c r="H723" s="6">
        <f>H722+F723*in_rte-G723</f>
        <v/>
      </c>
      <c r="I723" s="6">
        <f>IF(sel_og=1,0,E723-G723)</f>
        <v/>
      </c>
      <c r="J723" s="6">
        <f>IF(sel_og=1,0,D723-F723)</f>
        <v/>
      </c>
      <c r="K723" s="6">
        <f>IF(sel_og=1,E723-G723,0)</f>
        <v/>
      </c>
    </row>
    <row r="724">
      <c r="A724" s="6">
        <f>Profiles!E724+Profiles!F724</f>
        <v/>
      </c>
      <c r="B724" s="6">
        <f>Profiles!D724*sel_solar</f>
        <v/>
      </c>
      <c r="C724" s="6">
        <f>MIN(B724,A724)</f>
        <v/>
      </c>
      <c r="D724" s="6">
        <f>B724-C724</f>
        <v/>
      </c>
      <c r="E724" s="6">
        <f>A724-C724</f>
        <v/>
      </c>
      <c r="F724" s="6">
        <f>MIN(D724,in_batt_pw,IF(sel_batt=0,0,(sel_batt-H723)/in_rte))</f>
        <v/>
      </c>
      <c r="G724" s="6">
        <f>MIN(E724,in_batt_pw,H723)</f>
        <v/>
      </c>
      <c r="H724" s="6">
        <f>H723+F724*in_rte-G724</f>
        <v/>
      </c>
      <c r="I724" s="6">
        <f>IF(sel_og=1,0,E724-G724)</f>
        <v/>
      </c>
      <c r="J724" s="6">
        <f>IF(sel_og=1,0,D724-F724)</f>
        <v/>
      </c>
      <c r="K724" s="6">
        <f>IF(sel_og=1,E724-G724,0)</f>
        <v/>
      </c>
    </row>
    <row r="725">
      <c r="A725" s="6">
        <f>Profiles!E725+Profiles!F725</f>
        <v/>
      </c>
      <c r="B725" s="6">
        <f>Profiles!D725*sel_solar</f>
        <v/>
      </c>
      <c r="C725" s="6">
        <f>MIN(B725,A725)</f>
        <v/>
      </c>
      <c r="D725" s="6">
        <f>B725-C725</f>
        <v/>
      </c>
      <c r="E725" s="6">
        <f>A725-C725</f>
        <v/>
      </c>
      <c r="F725" s="6">
        <f>MIN(D725,in_batt_pw,IF(sel_batt=0,0,(sel_batt-H724)/in_rte))</f>
        <v/>
      </c>
      <c r="G725" s="6">
        <f>MIN(E725,in_batt_pw,H724)</f>
        <v/>
      </c>
      <c r="H725" s="6">
        <f>H724+F725*in_rte-G725</f>
        <v/>
      </c>
      <c r="I725" s="6">
        <f>IF(sel_og=1,0,E725-G725)</f>
        <v/>
      </c>
      <c r="J725" s="6">
        <f>IF(sel_og=1,0,D725-F725)</f>
        <v/>
      </c>
      <c r="K725" s="6">
        <f>IF(sel_og=1,E725-G725,0)</f>
        <v/>
      </c>
    </row>
    <row r="726">
      <c r="A726" s="6">
        <f>Profiles!E726+Profiles!F726</f>
        <v/>
      </c>
      <c r="B726" s="6">
        <f>Profiles!D726*sel_solar</f>
        <v/>
      </c>
      <c r="C726" s="6">
        <f>MIN(B726,A726)</f>
        <v/>
      </c>
      <c r="D726" s="6">
        <f>B726-C726</f>
        <v/>
      </c>
      <c r="E726" s="6">
        <f>A726-C726</f>
        <v/>
      </c>
      <c r="F726" s="6">
        <f>MIN(D726,in_batt_pw,IF(sel_batt=0,0,(sel_batt-H725)/in_rte))</f>
        <v/>
      </c>
      <c r="G726" s="6">
        <f>MIN(E726,in_batt_pw,H725)</f>
        <v/>
      </c>
      <c r="H726" s="6">
        <f>H725+F726*in_rte-G726</f>
        <v/>
      </c>
      <c r="I726" s="6">
        <f>IF(sel_og=1,0,E726-G726)</f>
        <v/>
      </c>
      <c r="J726" s="6">
        <f>IF(sel_og=1,0,D726-F726)</f>
        <v/>
      </c>
      <c r="K726" s="6">
        <f>IF(sel_og=1,E726-G726,0)</f>
        <v/>
      </c>
    </row>
    <row r="727">
      <c r="A727" s="6">
        <f>Profiles!E727+Profiles!F727</f>
        <v/>
      </c>
      <c r="B727" s="6">
        <f>Profiles!D727*sel_solar</f>
        <v/>
      </c>
      <c r="C727" s="6">
        <f>MIN(B727,A727)</f>
        <v/>
      </c>
      <c r="D727" s="6">
        <f>B727-C727</f>
        <v/>
      </c>
      <c r="E727" s="6">
        <f>A727-C727</f>
        <v/>
      </c>
      <c r="F727" s="6">
        <f>MIN(D727,in_batt_pw,IF(sel_batt=0,0,(sel_batt-H726)/in_rte))</f>
        <v/>
      </c>
      <c r="G727" s="6">
        <f>MIN(E727,in_batt_pw,H726)</f>
        <v/>
      </c>
      <c r="H727" s="6">
        <f>H726+F727*in_rte-G727</f>
        <v/>
      </c>
      <c r="I727" s="6">
        <f>IF(sel_og=1,0,E727-G727)</f>
        <v/>
      </c>
      <c r="J727" s="6">
        <f>IF(sel_og=1,0,D727-F727)</f>
        <v/>
      </c>
      <c r="K727" s="6">
        <f>IF(sel_og=1,E727-G727,0)</f>
        <v/>
      </c>
    </row>
    <row r="728">
      <c r="A728" s="6">
        <f>Profiles!E728+Profiles!F728</f>
        <v/>
      </c>
      <c r="B728" s="6">
        <f>Profiles!D728*sel_solar</f>
        <v/>
      </c>
      <c r="C728" s="6">
        <f>MIN(B728,A728)</f>
        <v/>
      </c>
      <c r="D728" s="6">
        <f>B728-C728</f>
        <v/>
      </c>
      <c r="E728" s="6">
        <f>A728-C728</f>
        <v/>
      </c>
      <c r="F728" s="6">
        <f>MIN(D728,in_batt_pw,IF(sel_batt=0,0,(sel_batt-H727)/in_rte))</f>
        <v/>
      </c>
      <c r="G728" s="6">
        <f>MIN(E728,in_batt_pw,H727)</f>
        <v/>
      </c>
      <c r="H728" s="6">
        <f>H727+F728*in_rte-G728</f>
        <v/>
      </c>
      <c r="I728" s="6">
        <f>IF(sel_og=1,0,E728-G728)</f>
        <v/>
      </c>
      <c r="J728" s="6">
        <f>IF(sel_og=1,0,D728-F728)</f>
        <v/>
      </c>
      <c r="K728" s="6">
        <f>IF(sel_og=1,E728-G728,0)</f>
        <v/>
      </c>
    </row>
    <row r="729">
      <c r="A729" s="6">
        <f>Profiles!E729+Profiles!F729</f>
        <v/>
      </c>
      <c r="B729" s="6">
        <f>Profiles!D729*sel_solar</f>
        <v/>
      </c>
      <c r="C729" s="6">
        <f>MIN(B729,A729)</f>
        <v/>
      </c>
      <c r="D729" s="6">
        <f>B729-C729</f>
        <v/>
      </c>
      <c r="E729" s="6">
        <f>A729-C729</f>
        <v/>
      </c>
      <c r="F729" s="6">
        <f>MIN(D729,in_batt_pw,IF(sel_batt=0,0,(sel_batt-H728)/in_rte))</f>
        <v/>
      </c>
      <c r="G729" s="6">
        <f>MIN(E729,in_batt_pw,H728)</f>
        <v/>
      </c>
      <c r="H729" s="6">
        <f>H728+F729*in_rte-G729</f>
        <v/>
      </c>
      <c r="I729" s="6">
        <f>IF(sel_og=1,0,E729-G729)</f>
        <v/>
      </c>
      <c r="J729" s="6">
        <f>IF(sel_og=1,0,D729-F729)</f>
        <v/>
      </c>
      <c r="K729" s="6">
        <f>IF(sel_og=1,E729-G729,0)</f>
        <v/>
      </c>
    </row>
    <row r="730">
      <c r="A730" s="6">
        <f>Profiles!E730+Profiles!F730</f>
        <v/>
      </c>
      <c r="B730" s="6">
        <f>Profiles!D730*sel_solar</f>
        <v/>
      </c>
      <c r="C730" s="6">
        <f>MIN(B730,A730)</f>
        <v/>
      </c>
      <c r="D730" s="6">
        <f>B730-C730</f>
        <v/>
      </c>
      <c r="E730" s="6">
        <f>A730-C730</f>
        <v/>
      </c>
      <c r="F730" s="6">
        <f>MIN(D730,in_batt_pw,IF(sel_batt=0,0,(sel_batt-H729)/in_rte))</f>
        <v/>
      </c>
      <c r="G730" s="6">
        <f>MIN(E730,in_batt_pw,H729)</f>
        <v/>
      </c>
      <c r="H730" s="6">
        <f>H729+F730*in_rte-G730</f>
        <v/>
      </c>
      <c r="I730" s="6">
        <f>IF(sel_og=1,0,E730-G730)</f>
        <v/>
      </c>
      <c r="J730" s="6">
        <f>IF(sel_og=1,0,D730-F730)</f>
        <v/>
      </c>
      <c r="K730" s="6">
        <f>IF(sel_og=1,E730-G730,0)</f>
        <v/>
      </c>
    </row>
    <row r="731">
      <c r="A731" s="6">
        <f>Profiles!E731+Profiles!F731</f>
        <v/>
      </c>
      <c r="B731" s="6">
        <f>Profiles!D731*sel_solar</f>
        <v/>
      </c>
      <c r="C731" s="6">
        <f>MIN(B731,A731)</f>
        <v/>
      </c>
      <c r="D731" s="6">
        <f>B731-C731</f>
        <v/>
      </c>
      <c r="E731" s="6">
        <f>A731-C731</f>
        <v/>
      </c>
      <c r="F731" s="6">
        <f>MIN(D731,in_batt_pw,IF(sel_batt=0,0,(sel_batt-H730)/in_rte))</f>
        <v/>
      </c>
      <c r="G731" s="6">
        <f>MIN(E731,in_batt_pw,H730)</f>
        <v/>
      </c>
      <c r="H731" s="6">
        <f>H730+F731*in_rte-G731</f>
        <v/>
      </c>
      <c r="I731" s="6">
        <f>IF(sel_og=1,0,E731-G731)</f>
        <v/>
      </c>
      <c r="J731" s="6">
        <f>IF(sel_og=1,0,D731-F731)</f>
        <v/>
      </c>
      <c r="K731" s="6">
        <f>IF(sel_og=1,E731-G731,0)</f>
        <v/>
      </c>
    </row>
    <row r="732">
      <c r="A732" s="6">
        <f>Profiles!E732+Profiles!F732</f>
        <v/>
      </c>
      <c r="B732" s="6">
        <f>Profiles!D732*sel_solar</f>
        <v/>
      </c>
      <c r="C732" s="6">
        <f>MIN(B732,A732)</f>
        <v/>
      </c>
      <c r="D732" s="6">
        <f>B732-C732</f>
        <v/>
      </c>
      <c r="E732" s="6">
        <f>A732-C732</f>
        <v/>
      </c>
      <c r="F732" s="6">
        <f>MIN(D732,in_batt_pw,IF(sel_batt=0,0,(sel_batt-H731)/in_rte))</f>
        <v/>
      </c>
      <c r="G732" s="6">
        <f>MIN(E732,in_batt_pw,H731)</f>
        <v/>
      </c>
      <c r="H732" s="6">
        <f>H731+F732*in_rte-G732</f>
        <v/>
      </c>
      <c r="I732" s="6">
        <f>IF(sel_og=1,0,E732-G732)</f>
        <v/>
      </c>
      <c r="J732" s="6">
        <f>IF(sel_og=1,0,D732-F732)</f>
        <v/>
      </c>
      <c r="K732" s="6">
        <f>IF(sel_og=1,E732-G732,0)</f>
        <v/>
      </c>
    </row>
    <row r="733">
      <c r="A733" s="6">
        <f>Profiles!E733+Profiles!F733</f>
        <v/>
      </c>
      <c r="B733" s="6">
        <f>Profiles!D733*sel_solar</f>
        <v/>
      </c>
      <c r="C733" s="6">
        <f>MIN(B733,A733)</f>
        <v/>
      </c>
      <c r="D733" s="6">
        <f>B733-C733</f>
        <v/>
      </c>
      <c r="E733" s="6">
        <f>A733-C733</f>
        <v/>
      </c>
      <c r="F733" s="6">
        <f>MIN(D733,in_batt_pw,IF(sel_batt=0,0,(sel_batt-H732)/in_rte))</f>
        <v/>
      </c>
      <c r="G733" s="6">
        <f>MIN(E733,in_batt_pw,H732)</f>
        <v/>
      </c>
      <c r="H733" s="6">
        <f>H732+F733*in_rte-G733</f>
        <v/>
      </c>
      <c r="I733" s="6">
        <f>IF(sel_og=1,0,E733-G733)</f>
        <v/>
      </c>
      <c r="J733" s="6">
        <f>IF(sel_og=1,0,D733-F733)</f>
        <v/>
      </c>
      <c r="K733" s="6">
        <f>IF(sel_og=1,E733-G733,0)</f>
        <v/>
      </c>
    </row>
    <row r="734">
      <c r="A734" s="6">
        <f>Profiles!E734+Profiles!F734</f>
        <v/>
      </c>
      <c r="B734" s="6">
        <f>Profiles!D734*sel_solar</f>
        <v/>
      </c>
      <c r="C734" s="6">
        <f>MIN(B734,A734)</f>
        <v/>
      </c>
      <c r="D734" s="6">
        <f>B734-C734</f>
        <v/>
      </c>
      <c r="E734" s="6">
        <f>A734-C734</f>
        <v/>
      </c>
      <c r="F734" s="6">
        <f>MIN(D734,in_batt_pw,IF(sel_batt=0,0,(sel_batt-H733)/in_rte))</f>
        <v/>
      </c>
      <c r="G734" s="6">
        <f>MIN(E734,in_batt_pw,H733)</f>
        <v/>
      </c>
      <c r="H734" s="6">
        <f>H733+F734*in_rte-G734</f>
        <v/>
      </c>
      <c r="I734" s="6">
        <f>IF(sel_og=1,0,E734-G734)</f>
        <v/>
      </c>
      <c r="J734" s="6">
        <f>IF(sel_og=1,0,D734-F734)</f>
        <v/>
      </c>
      <c r="K734" s="6">
        <f>IF(sel_og=1,E734-G734,0)</f>
        <v/>
      </c>
    </row>
    <row r="735">
      <c r="A735" s="6">
        <f>Profiles!E735+Profiles!F735</f>
        <v/>
      </c>
      <c r="B735" s="6">
        <f>Profiles!D735*sel_solar</f>
        <v/>
      </c>
      <c r="C735" s="6">
        <f>MIN(B735,A735)</f>
        <v/>
      </c>
      <c r="D735" s="6">
        <f>B735-C735</f>
        <v/>
      </c>
      <c r="E735" s="6">
        <f>A735-C735</f>
        <v/>
      </c>
      <c r="F735" s="6">
        <f>MIN(D735,in_batt_pw,IF(sel_batt=0,0,(sel_batt-H734)/in_rte))</f>
        <v/>
      </c>
      <c r="G735" s="6">
        <f>MIN(E735,in_batt_pw,H734)</f>
        <v/>
      </c>
      <c r="H735" s="6">
        <f>H734+F735*in_rte-G735</f>
        <v/>
      </c>
      <c r="I735" s="6">
        <f>IF(sel_og=1,0,E735-G735)</f>
        <v/>
      </c>
      <c r="J735" s="6">
        <f>IF(sel_og=1,0,D735-F735)</f>
        <v/>
      </c>
      <c r="K735" s="6">
        <f>IF(sel_og=1,E735-G735,0)</f>
        <v/>
      </c>
    </row>
    <row r="736">
      <c r="A736" s="6">
        <f>Profiles!E736+Profiles!F736</f>
        <v/>
      </c>
      <c r="B736" s="6">
        <f>Profiles!D736*sel_solar</f>
        <v/>
      </c>
      <c r="C736" s="6">
        <f>MIN(B736,A736)</f>
        <v/>
      </c>
      <c r="D736" s="6">
        <f>B736-C736</f>
        <v/>
      </c>
      <c r="E736" s="6">
        <f>A736-C736</f>
        <v/>
      </c>
      <c r="F736" s="6">
        <f>MIN(D736,in_batt_pw,IF(sel_batt=0,0,(sel_batt-H735)/in_rte))</f>
        <v/>
      </c>
      <c r="G736" s="6">
        <f>MIN(E736,in_batt_pw,H735)</f>
        <v/>
      </c>
      <c r="H736" s="6">
        <f>H735+F736*in_rte-G736</f>
        <v/>
      </c>
      <c r="I736" s="6">
        <f>IF(sel_og=1,0,E736-G736)</f>
        <v/>
      </c>
      <c r="J736" s="6">
        <f>IF(sel_og=1,0,D736-F736)</f>
        <v/>
      </c>
      <c r="K736" s="6">
        <f>IF(sel_og=1,E736-G736,0)</f>
        <v/>
      </c>
    </row>
    <row r="737">
      <c r="A737" s="6">
        <f>Profiles!E737+Profiles!F737</f>
        <v/>
      </c>
      <c r="B737" s="6">
        <f>Profiles!D737*sel_solar</f>
        <v/>
      </c>
      <c r="C737" s="6">
        <f>MIN(B737,A737)</f>
        <v/>
      </c>
      <c r="D737" s="6">
        <f>B737-C737</f>
        <v/>
      </c>
      <c r="E737" s="6">
        <f>A737-C737</f>
        <v/>
      </c>
      <c r="F737" s="6">
        <f>MIN(D737,in_batt_pw,IF(sel_batt=0,0,(sel_batt-H736)/in_rte))</f>
        <v/>
      </c>
      <c r="G737" s="6">
        <f>MIN(E737,in_batt_pw,H736)</f>
        <v/>
      </c>
      <c r="H737" s="6">
        <f>H736+F737*in_rte-G737</f>
        <v/>
      </c>
      <c r="I737" s="6">
        <f>IF(sel_og=1,0,E737-G737)</f>
        <v/>
      </c>
      <c r="J737" s="6">
        <f>IF(sel_og=1,0,D737-F737)</f>
        <v/>
      </c>
      <c r="K737" s="6">
        <f>IF(sel_og=1,E737-G737,0)</f>
        <v/>
      </c>
    </row>
    <row r="738">
      <c r="A738" s="6">
        <f>Profiles!E738+Profiles!F738</f>
        <v/>
      </c>
      <c r="B738" s="6">
        <f>Profiles!D738*sel_solar</f>
        <v/>
      </c>
      <c r="C738" s="6">
        <f>MIN(B738,A738)</f>
        <v/>
      </c>
      <c r="D738" s="6">
        <f>B738-C738</f>
        <v/>
      </c>
      <c r="E738" s="6">
        <f>A738-C738</f>
        <v/>
      </c>
      <c r="F738" s="6">
        <f>MIN(D738,in_batt_pw,IF(sel_batt=0,0,(sel_batt-H737)/in_rte))</f>
        <v/>
      </c>
      <c r="G738" s="6">
        <f>MIN(E738,in_batt_pw,H737)</f>
        <v/>
      </c>
      <c r="H738" s="6">
        <f>H737+F738*in_rte-G738</f>
        <v/>
      </c>
      <c r="I738" s="6">
        <f>IF(sel_og=1,0,E738-G738)</f>
        <v/>
      </c>
      <c r="J738" s="6">
        <f>IF(sel_og=1,0,D738-F738)</f>
        <v/>
      </c>
      <c r="K738" s="6">
        <f>IF(sel_og=1,E738-G738,0)</f>
        <v/>
      </c>
    </row>
    <row r="739">
      <c r="A739" s="6">
        <f>Profiles!E739+Profiles!F739</f>
        <v/>
      </c>
      <c r="B739" s="6">
        <f>Profiles!D739*sel_solar</f>
        <v/>
      </c>
      <c r="C739" s="6">
        <f>MIN(B739,A739)</f>
        <v/>
      </c>
      <c r="D739" s="6">
        <f>B739-C739</f>
        <v/>
      </c>
      <c r="E739" s="6">
        <f>A739-C739</f>
        <v/>
      </c>
      <c r="F739" s="6">
        <f>MIN(D739,in_batt_pw,IF(sel_batt=0,0,(sel_batt-H738)/in_rte))</f>
        <v/>
      </c>
      <c r="G739" s="6">
        <f>MIN(E739,in_batt_pw,H738)</f>
        <v/>
      </c>
      <c r="H739" s="6">
        <f>H738+F739*in_rte-G739</f>
        <v/>
      </c>
      <c r="I739" s="6">
        <f>IF(sel_og=1,0,E739-G739)</f>
        <v/>
      </c>
      <c r="J739" s="6">
        <f>IF(sel_og=1,0,D739-F739)</f>
        <v/>
      </c>
      <c r="K739" s="6">
        <f>IF(sel_og=1,E739-G739,0)</f>
        <v/>
      </c>
    </row>
    <row r="740">
      <c r="A740" s="6">
        <f>Profiles!E740+Profiles!F740</f>
        <v/>
      </c>
      <c r="B740" s="6">
        <f>Profiles!D740*sel_solar</f>
        <v/>
      </c>
      <c r="C740" s="6">
        <f>MIN(B740,A740)</f>
        <v/>
      </c>
      <c r="D740" s="6">
        <f>B740-C740</f>
        <v/>
      </c>
      <c r="E740" s="6">
        <f>A740-C740</f>
        <v/>
      </c>
      <c r="F740" s="6">
        <f>MIN(D740,in_batt_pw,IF(sel_batt=0,0,(sel_batt-H739)/in_rte))</f>
        <v/>
      </c>
      <c r="G740" s="6">
        <f>MIN(E740,in_batt_pw,H739)</f>
        <v/>
      </c>
      <c r="H740" s="6">
        <f>H739+F740*in_rte-G740</f>
        <v/>
      </c>
      <c r="I740" s="6">
        <f>IF(sel_og=1,0,E740-G740)</f>
        <v/>
      </c>
      <c r="J740" s="6">
        <f>IF(sel_og=1,0,D740-F740)</f>
        <v/>
      </c>
      <c r="K740" s="6">
        <f>IF(sel_og=1,E740-G740,0)</f>
        <v/>
      </c>
    </row>
    <row r="741">
      <c r="A741" s="6">
        <f>Profiles!E741+Profiles!F741</f>
        <v/>
      </c>
      <c r="B741" s="6">
        <f>Profiles!D741*sel_solar</f>
        <v/>
      </c>
      <c r="C741" s="6">
        <f>MIN(B741,A741)</f>
        <v/>
      </c>
      <c r="D741" s="6">
        <f>B741-C741</f>
        <v/>
      </c>
      <c r="E741" s="6">
        <f>A741-C741</f>
        <v/>
      </c>
      <c r="F741" s="6">
        <f>MIN(D741,in_batt_pw,IF(sel_batt=0,0,(sel_batt-H740)/in_rte))</f>
        <v/>
      </c>
      <c r="G741" s="6">
        <f>MIN(E741,in_batt_pw,H740)</f>
        <v/>
      </c>
      <c r="H741" s="6">
        <f>H740+F741*in_rte-G741</f>
        <v/>
      </c>
      <c r="I741" s="6">
        <f>IF(sel_og=1,0,E741-G741)</f>
        <v/>
      </c>
      <c r="J741" s="6">
        <f>IF(sel_og=1,0,D741-F741)</f>
        <v/>
      </c>
      <c r="K741" s="6">
        <f>IF(sel_og=1,E741-G741,0)</f>
        <v/>
      </c>
    </row>
    <row r="742">
      <c r="A742" s="6">
        <f>Profiles!E742+Profiles!F742</f>
        <v/>
      </c>
      <c r="B742" s="6">
        <f>Profiles!D742*sel_solar</f>
        <v/>
      </c>
      <c r="C742" s="6">
        <f>MIN(B742,A742)</f>
        <v/>
      </c>
      <c r="D742" s="6">
        <f>B742-C742</f>
        <v/>
      </c>
      <c r="E742" s="6">
        <f>A742-C742</f>
        <v/>
      </c>
      <c r="F742" s="6">
        <f>MIN(D742,in_batt_pw,IF(sel_batt=0,0,(sel_batt-H741)/in_rte))</f>
        <v/>
      </c>
      <c r="G742" s="6">
        <f>MIN(E742,in_batt_pw,H741)</f>
        <v/>
      </c>
      <c r="H742" s="6">
        <f>H741+F742*in_rte-G742</f>
        <v/>
      </c>
      <c r="I742" s="6">
        <f>IF(sel_og=1,0,E742-G742)</f>
        <v/>
      </c>
      <c r="J742" s="6">
        <f>IF(sel_og=1,0,D742-F742)</f>
        <v/>
      </c>
      <c r="K742" s="6">
        <f>IF(sel_og=1,E742-G742,0)</f>
        <v/>
      </c>
    </row>
    <row r="743">
      <c r="A743" s="6">
        <f>Profiles!E743+Profiles!F743</f>
        <v/>
      </c>
      <c r="B743" s="6">
        <f>Profiles!D743*sel_solar</f>
        <v/>
      </c>
      <c r="C743" s="6">
        <f>MIN(B743,A743)</f>
        <v/>
      </c>
      <c r="D743" s="6">
        <f>B743-C743</f>
        <v/>
      </c>
      <c r="E743" s="6">
        <f>A743-C743</f>
        <v/>
      </c>
      <c r="F743" s="6">
        <f>MIN(D743,in_batt_pw,IF(sel_batt=0,0,(sel_batt-H742)/in_rte))</f>
        <v/>
      </c>
      <c r="G743" s="6">
        <f>MIN(E743,in_batt_pw,H742)</f>
        <v/>
      </c>
      <c r="H743" s="6">
        <f>H742+F743*in_rte-G743</f>
        <v/>
      </c>
      <c r="I743" s="6">
        <f>IF(sel_og=1,0,E743-G743)</f>
        <v/>
      </c>
      <c r="J743" s="6">
        <f>IF(sel_og=1,0,D743-F743)</f>
        <v/>
      </c>
      <c r="K743" s="6">
        <f>IF(sel_og=1,E743-G743,0)</f>
        <v/>
      </c>
    </row>
    <row r="744">
      <c r="A744" s="6">
        <f>Profiles!E744+Profiles!F744</f>
        <v/>
      </c>
      <c r="B744" s="6">
        <f>Profiles!D744*sel_solar</f>
        <v/>
      </c>
      <c r="C744" s="6">
        <f>MIN(B744,A744)</f>
        <v/>
      </c>
      <c r="D744" s="6">
        <f>B744-C744</f>
        <v/>
      </c>
      <c r="E744" s="6">
        <f>A744-C744</f>
        <v/>
      </c>
      <c r="F744" s="6">
        <f>MIN(D744,in_batt_pw,IF(sel_batt=0,0,(sel_batt-H743)/in_rte))</f>
        <v/>
      </c>
      <c r="G744" s="6">
        <f>MIN(E744,in_batt_pw,H743)</f>
        <v/>
      </c>
      <c r="H744" s="6">
        <f>H743+F744*in_rte-G744</f>
        <v/>
      </c>
      <c r="I744" s="6">
        <f>IF(sel_og=1,0,E744-G744)</f>
        <v/>
      </c>
      <c r="J744" s="6">
        <f>IF(sel_og=1,0,D744-F744)</f>
        <v/>
      </c>
      <c r="K744" s="6">
        <f>IF(sel_og=1,E744-G744,0)</f>
        <v/>
      </c>
    </row>
    <row r="745">
      <c r="A745" s="6">
        <f>Profiles!E745+Profiles!F745</f>
        <v/>
      </c>
      <c r="B745" s="6">
        <f>Profiles!D745*sel_solar</f>
        <v/>
      </c>
      <c r="C745" s="6">
        <f>MIN(B745,A745)</f>
        <v/>
      </c>
      <c r="D745" s="6">
        <f>B745-C745</f>
        <v/>
      </c>
      <c r="E745" s="6">
        <f>A745-C745</f>
        <v/>
      </c>
      <c r="F745" s="6">
        <f>MIN(D745,in_batt_pw,IF(sel_batt=0,0,(sel_batt-H744)/in_rte))</f>
        <v/>
      </c>
      <c r="G745" s="6">
        <f>MIN(E745,in_batt_pw,H744)</f>
        <v/>
      </c>
      <c r="H745" s="6">
        <f>H744+F745*in_rte-G745</f>
        <v/>
      </c>
      <c r="I745" s="6">
        <f>IF(sel_og=1,0,E745-G745)</f>
        <v/>
      </c>
      <c r="J745" s="6">
        <f>IF(sel_og=1,0,D745-F745)</f>
        <v/>
      </c>
      <c r="K745" s="6">
        <f>IF(sel_og=1,E745-G745,0)</f>
        <v/>
      </c>
    </row>
    <row r="746">
      <c r="A746" s="6">
        <f>Profiles!E746+Profiles!F746</f>
        <v/>
      </c>
      <c r="B746" s="6">
        <f>Profiles!D746*sel_solar</f>
        <v/>
      </c>
      <c r="C746" s="6">
        <f>MIN(B746,A746)</f>
        <v/>
      </c>
      <c r="D746" s="6">
        <f>B746-C746</f>
        <v/>
      </c>
      <c r="E746" s="6">
        <f>A746-C746</f>
        <v/>
      </c>
      <c r="F746" s="6">
        <f>MIN(D746,in_batt_pw,IF(sel_batt=0,0,(sel_batt-H745)/in_rte))</f>
        <v/>
      </c>
      <c r="G746" s="6">
        <f>MIN(E746,in_batt_pw,H745)</f>
        <v/>
      </c>
      <c r="H746" s="6">
        <f>H745+F746*in_rte-G746</f>
        <v/>
      </c>
      <c r="I746" s="6">
        <f>IF(sel_og=1,0,E746-G746)</f>
        <v/>
      </c>
      <c r="J746" s="6">
        <f>IF(sel_og=1,0,D746-F746)</f>
        <v/>
      </c>
      <c r="K746" s="6">
        <f>IF(sel_og=1,E746-G746,0)</f>
        <v/>
      </c>
    </row>
    <row r="747">
      <c r="A747" s="6">
        <f>Profiles!E747+Profiles!F747</f>
        <v/>
      </c>
      <c r="B747" s="6">
        <f>Profiles!D747*sel_solar</f>
        <v/>
      </c>
      <c r="C747" s="6">
        <f>MIN(B747,A747)</f>
        <v/>
      </c>
      <c r="D747" s="6">
        <f>B747-C747</f>
        <v/>
      </c>
      <c r="E747" s="6">
        <f>A747-C747</f>
        <v/>
      </c>
      <c r="F747" s="6">
        <f>MIN(D747,in_batt_pw,IF(sel_batt=0,0,(sel_batt-H746)/in_rte))</f>
        <v/>
      </c>
      <c r="G747" s="6">
        <f>MIN(E747,in_batt_pw,H746)</f>
        <v/>
      </c>
      <c r="H747" s="6">
        <f>H746+F747*in_rte-G747</f>
        <v/>
      </c>
      <c r="I747" s="6">
        <f>IF(sel_og=1,0,E747-G747)</f>
        <v/>
      </c>
      <c r="J747" s="6">
        <f>IF(sel_og=1,0,D747-F747)</f>
        <v/>
      </c>
      <c r="K747" s="6">
        <f>IF(sel_og=1,E747-G747,0)</f>
        <v/>
      </c>
    </row>
    <row r="748">
      <c r="A748" s="6">
        <f>Profiles!E748+Profiles!F748</f>
        <v/>
      </c>
      <c r="B748" s="6">
        <f>Profiles!D748*sel_solar</f>
        <v/>
      </c>
      <c r="C748" s="6">
        <f>MIN(B748,A748)</f>
        <v/>
      </c>
      <c r="D748" s="6">
        <f>B748-C748</f>
        <v/>
      </c>
      <c r="E748" s="6">
        <f>A748-C748</f>
        <v/>
      </c>
      <c r="F748" s="6">
        <f>MIN(D748,in_batt_pw,IF(sel_batt=0,0,(sel_batt-H747)/in_rte))</f>
        <v/>
      </c>
      <c r="G748" s="6">
        <f>MIN(E748,in_batt_pw,H747)</f>
        <v/>
      </c>
      <c r="H748" s="6">
        <f>H747+F748*in_rte-G748</f>
        <v/>
      </c>
      <c r="I748" s="6">
        <f>IF(sel_og=1,0,E748-G748)</f>
        <v/>
      </c>
      <c r="J748" s="6">
        <f>IF(sel_og=1,0,D748-F748)</f>
        <v/>
      </c>
      <c r="K748" s="6">
        <f>IF(sel_og=1,E748-G748,0)</f>
        <v/>
      </c>
    </row>
    <row r="749">
      <c r="A749" s="6">
        <f>Profiles!E749+Profiles!F749</f>
        <v/>
      </c>
      <c r="B749" s="6">
        <f>Profiles!D749*sel_solar</f>
        <v/>
      </c>
      <c r="C749" s="6">
        <f>MIN(B749,A749)</f>
        <v/>
      </c>
      <c r="D749" s="6">
        <f>B749-C749</f>
        <v/>
      </c>
      <c r="E749" s="6">
        <f>A749-C749</f>
        <v/>
      </c>
      <c r="F749" s="6">
        <f>MIN(D749,in_batt_pw,IF(sel_batt=0,0,(sel_batt-H748)/in_rte))</f>
        <v/>
      </c>
      <c r="G749" s="6">
        <f>MIN(E749,in_batt_pw,H748)</f>
        <v/>
      </c>
      <c r="H749" s="6">
        <f>H748+F749*in_rte-G749</f>
        <v/>
      </c>
      <c r="I749" s="6">
        <f>IF(sel_og=1,0,E749-G749)</f>
        <v/>
      </c>
      <c r="J749" s="6">
        <f>IF(sel_og=1,0,D749-F749)</f>
        <v/>
      </c>
      <c r="K749" s="6">
        <f>IF(sel_og=1,E749-G749,0)</f>
        <v/>
      </c>
    </row>
    <row r="750">
      <c r="A750" s="6">
        <f>Profiles!E750+Profiles!F750</f>
        <v/>
      </c>
      <c r="B750" s="6">
        <f>Profiles!D750*sel_solar</f>
        <v/>
      </c>
      <c r="C750" s="6">
        <f>MIN(B750,A750)</f>
        <v/>
      </c>
      <c r="D750" s="6">
        <f>B750-C750</f>
        <v/>
      </c>
      <c r="E750" s="6">
        <f>A750-C750</f>
        <v/>
      </c>
      <c r="F750" s="6">
        <f>MIN(D750,in_batt_pw,IF(sel_batt=0,0,(sel_batt-H749)/in_rte))</f>
        <v/>
      </c>
      <c r="G750" s="6">
        <f>MIN(E750,in_batt_pw,H749)</f>
        <v/>
      </c>
      <c r="H750" s="6">
        <f>H749+F750*in_rte-G750</f>
        <v/>
      </c>
      <c r="I750" s="6">
        <f>IF(sel_og=1,0,E750-G750)</f>
        <v/>
      </c>
      <c r="J750" s="6">
        <f>IF(sel_og=1,0,D750-F750)</f>
        <v/>
      </c>
      <c r="K750" s="6">
        <f>IF(sel_og=1,E750-G750,0)</f>
        <v/>
      </c>
    </row>
    <row r="751">
      <c r="A751" s="6">
        <f>Profiles!E751+Profiles!F751</f>
        <v/>
      </c>
      <c r="B751" s="6">
        <f>Profiles!D751*sel_solar</f>
        <v/>
      </c>
      <c r="C751" s="6">
        <f>MIN(B751,A751)</f>
        <v/>
      </c>
      <c r="D751" s="6">
        <f>B751-C751</f>
        <v/>
      </c>
      <c r="E751" s="6">
        <f>A751-C751</f>
        <v/>
      </c>
      <c r="F751" s="6">
        <f>MIN(D751,in_batt_pw,IF(sel_batt=0,0,(sel_batt-H750)/in_rte))</f>
        <v/>
      </c>
      <c r="G751" s="6">
        <f>MIN(E751,in_batt_pw,H750)</f>
        <v/>
      </c>
      <c r="H751" s="6">
        <f>H750+F751*in_rte-G751</f>
        <v/>
      </c>
      <c r="I751" s="6">
        <f>IF(sel_og=1,0,E751-G751)</f>
        <v/>
      </c>
      <c r="J751" s="6">
        <f>IF(sel_og=1,0,D751-F751)</f>
        <v/>
      </c>
      <c r="K751" s="6">
        <f>IF(sel_og=1,E751-G751,0)</f>
        <v/>
      </c>
    </row>
    <row r="752">
      <c r="A752" s="6">
        <f>Profiles!E752+Profiles!F752</f>
        <v/>
      </c>
      <c r="B752" s="6">
        <f>Profiles!D752*sel_solar</f>
        <v/>
      </c>
      <c r="C752" s="6">
        <f>MIN(B752,A752)</f>
        <v/>
      </c>
      <c r="D752" s="6">
        <f>B752-C752</f>
        <v/>
      </c>
      <c r="E752" s="6">
        <f>A752-C752</f>
        <v/>
      </c>
      <c r="F752" s="6">
        <f>MIN(D752,in_batt_pw,IF(sel_batt=0,0,(sel_batt-H751)/in_rte))</f>
        <v/>
      </c>
      <c r="G752" s="6">
        <f>MIN(E752,in_batt_pw,H751)</f>
        <v/>
      </c>
      <c r="H752" s="6">
        <f>H751+F752*in_rte-G752</f>
        <v/>
      </c>
      <c r="I752" s="6">
        <f>IF(sel_og=1,0,E752-G752)</f>
        <v/>
      </c>
      <c r="J752" s="6">
        <f>IF(sel_og=1,0,D752-F752)</f>
        <v/>
      </c>
      <c r="K752" s="6">
        <f>IF(sel_og=1,E752-G752,0)</f>
        <v/>
      </c>
    </row>
    <row r="753">
      <c r="A753" s="6">
        <f>Profiles!E753+Profiles!F753</f>
        <v/>
      </c>
      <c r="B753" s="6">
        <f>Profiles!D753*sel_solar</f>
        <v/>
      </c>
      <c r="C753" s="6">
        <f>MIN(B753,A753)</f>
        <v/>
      </c>
      <c r="D753" s="6">
        <f>B753-C753</f>
        <v/>
      </c>
      <c r="E753" s="6">
        <f>A753-C753</f>
        <v/>
      </c>
      <c r="F753" s="6">
        <f>MIN(D753,in_batt_pw,IF(sel_batt=0,0,(sel_batt-H752)/in_rte))</f>
        <v/>
      </c>
      <c r="G753" s="6">
        <f>MIN(E753,in_batt_pw,H752)</f>
        <v/>
      </c>
      <c r="H753" s="6">
        <f>H752+F753*in_rte-G753</f>
        <v/>
      </c>
      <c r="I753" s="6">
        <f>IF(sel_og=1,0,E753-G753)</f>
        <v/>
      </c>
      <c r="J753" s="6">
        <f>IF(sel_og=1,0,D753-F753)</f>
        <v/>
      </c>
      <c r="K753" s="6">
        <f>IF(sel_og=1,E753-G753,0)</f>
        <v/>
      </c>
    </row>
    <row r="754">
      <c r="A754" s="6">
        <f>Profiles!E754+Profiles!F754</f>
        <v/>
      </c>
      <c r="B754" s="6">
        <f>Profiles!D754*sel_solar</f>
        <v/>
      </c>
      <c r="C754" s="6">
        <f>MIN(B754,A754)</f>
        <v/>
      </c>
      <c r="D754" s="6">
        <f>B754-C754</f>
        <v/>
      </c>
      <c r="E754" s="6">
        <f>A754-C754</f>
        <v/>
      </c>
      <c r="F754" s="6">
        <f>MIN(D754,in_batt_pw,IF(sel_batt=0,0,(sel_batt-H753)/in_rte))</f>
        <v/>
      </c>
      <c r="G754" s="6">
        <f>MIN(E754,in_batt_pw,H753)</f>
        <v/>
      </c>
      <c r="H754" s="6">
        <f>H753+F754*in_rte-G754</f>
        <v/>
      </c>
      <c r="I754" s="6">
        <f>IF(sel_og=1,0,E754-G754)</f>
        <v/>
      </c>
      <c r="J754" s="6">
        <f>IF(sel_og=1,0,D754-F754)</f>
        <v/>
      </c>
      <c r="K754" s="6">
        <f>IF(sel_og=1,E754-G754,0)</f>
        <v/>
      </c>
    </row>
    <row r="755">
      <c r="A755" s="6">
        <f>Profiles!E755+Profiles!F755</f>
        <v/>
      </c>
      <c r="B755" s="6">
        <f>Profiles!D755*sel_solar</f>
        <v/>
      </c>
      <c r="C755" s="6">
        <f>MIN(B755,A755)</f>
        <v/>
      </c>
      <c r="D755" s="6">
        <f>B755-C755</f>
        <v/>
      </c>
      <c r="E755" s="6">
        <f>A755-C755</f>
        <v/>
      </c>
      <c r="F755" s="6">
        <f>MIN(D755,in_batt_pw,IF(sel_batt=0,0,(sel_batt-H754)/in_rte))</f>
        <v/>
      </c>
      <c r="G755" s="6">
        <f>MIN(E755,in_batt_pw,H754)</f>
        <v/>
      </c>
      <c r="H755" s="6">
        <f>H754+F755*in_rte-G755</f>
        <v/>
      </c>
      <c r="I755" s="6">
        <f>IF(sel_og=1,0,E755-G755)</f>
        <v/>
      </c>
      <c r="J755" s="6">
        <f>IF(sel_og=1,0,D755-F755)</f>
        <v/>
      </c>
      <c r="K755" s="6">
        <f>IF(sel_og=1,E755-G755,0)</f>
        <v/>
      </c>
    </row>
    <row r="756">
      <c r="A756" s="6">
        <f>Profiles!E756+Profiles!F756</f>
        <v/>
      </c>
      <c r="B756" s="6">
        <f>Profiles!D756*sel_solar</f>
        <v/>
      </c>
      <c r="C756" s="6">
        <f>MIN(B756,A756)</f>
        <v/>
      </c>
      <c r="D756" s="6">
        <f>B756-C756</f>
        <v/>
      </c>
      <c r="E756" s="6">
        <f>A756-C756</f>
        <v/>
      </c>
      <c r="F756" s="6">
        <f>MIN(D756,in_batt_pw,IF(sel_batt=0,0,(sel_batt-H755)/in_rte))</f>
        <v/>
      </c>
      <c r="G756" s="6">
        <f>MIN(E756,in_batt_pw,H755)</f>
        <v/>
      </c>
      <c r="H756" s="6">
        <f>H755+F756*in_rte-G756</f>
        <v/>
      </c>
      <c r="I756" s="6">
        <f>IF(sel_og=1,0,E756-G756)</f>
        <v/>
      </c>
      <c r="J756" s="6">
        <f>IF(sel_og=1,0,D756-F756)</f>
        <v/>
      </c>
      <c r="K756" s="6">
        <f>IF(sel_og=1,E756-G756,0)</f>
        <v/>
      </c>
    </row>
    <row r="757">
      <c r="A757" s="6">
        <f>Profiles!E757+Profiles!F757</f>
        <v/>
      </c>
      <c r="B757" s="6">
        <f>Profiles!D757*sel_solar</f>
        <v/>
      </c>
      <c r="C757" s="6">
        <f>MIN(B757,A757)</f>
        <v/>
      </c>
      <c r="D757" s="6">
        <f>B757-C757</f>
        <v/>
      </c>
      <c r="E757" s="6">
        <f>A757-C757</f>
        <v/>
      </c>
      <c r="F757" s="6">
        <f>MIN(D757,in_batt_pw,IF(sel_batt=0,0,(sel_batt-H756)/in_rte))</f>
        <v/>
      </c>
      <c r="G757" s="6">
        <f>MIN(E757,in_batt_pw,H756)</f>
        <v/>
      </c>
      <c r="H757" s="6">
        <f>H756+F757*in_rte-G757</f>
        <v/>
      </c>
      <c r="I757" s="6">
        <f>IF(sel_og=1,0,E757-G757)</f>
        <v/>
      </c>
      <c r="J757" s="6">
        <f>IF(sel_og=1,0,D757-F757)</f>
        <v/>
      </c>
      <c r="K757" s="6">
        <f>IF(sel_og=1,E757-G757,0)</f>
        <v/>
      </c>
    </row>
    <row r="758">
      <c r="A758" s="6">
        <f>Profiles!E758+Profiles!F758</f>
        <v/>
      </c>
      <c r="B758" s="6">
        <f>Profiles!D758*sel_solar</f>
        <v/>
      </c>
      <c r="C758" s="6">
        <f>MIN(B758,A758)</f>
        <v/>
      </c>
      <c r="D758" s="6">
        <f>B758-C758</f>
        <v/>
      </c>
      <c r="E758" s="6">
        <f>A758-C758</f>
        <v/>
      </c>
      <c r="F758" s="6">
        <f>MIN(D758,in_batt_pw,IF(sel_batt=0,0,(sel_batt-H757)/in_rte))</f>
        <v/>
      </c>
      <c r="G758" s="6">
        <f>MIN(E758,in_batt_pw,H757)</f>
        <v/>
      </c>
      <c r="H758" s="6">
        <f>H757+F758*in_rte-G758</f>
        <v/>
      </c>
      <c r="I758" s="6">
        <f>IF(sel_og=1,0,E758-G758)</f>
        <v/>
      </c>
      <c r="J758" s="6">
        <f>IF(sel_og=1,0,D758-F758)</f>
        <v/>
      </c>
      <c r="K758" s="6">
        <f>IF(sel_og=1,E758-G758,0)</f>
        <v/>
      </c>
    </row>
    <row r="759">
      <c r="A759" s="6">
        <f>Profiles!E759+Profiles!F759</f>
        <v/>
      </c>
      <c r="B759" s="6">
        <f>Profiles!D759*sel_solar</f>
        <v/>
      </c>
      <c r="C759" s="6">
        <f>MIN(B759,A759)</f>
        <v/>
      </c>
      <c r="D759" s="6">
        <f>B759-C759</f>
        <v/>
      </c>
      <c r="E759" s="6">
        <f>A759-C759</f>
        <v/>
      </c>
      <c r="F759" s="6">
        <f>MIN(D759,in_batt_pw,IF(sel_batt=0,0,(sel_batt-H758)/in_rte))</f>
        <v/>
      </c>
      <c r="G759" s="6">
        <f>MIN(E759,in_batt_pw,H758)</f>
        <v/>
      </c>
      <c r="H759" s="6">
        <f>H758+F759*in_rte-G759</f>
        <v/>
      </c>
      <c r="I759" s="6">
        <f>IF(sel_og=1,0,E759-G759)</f>
        <v/>
      </c>
      <c r="J759" s="6">
        <f>IF(sel_og=1,0,D759-F759)</f>
        <v/>
      </c>
      <c r="K759" s="6">
        <f>IF(sel_og=1,E759-G759,0)</f>
        <v/>
      </c>
    </row>
    <row r="760">
      <c r="A760" s="6">
        <f>Profiles!E760+Profiles!F760</f>
        <v/>
      </c>
      <c r="B760" s="6">
        <f>Profiles!D760*sel_solar</f>
        <v/>
      </c>
      <c r="C760" s="6">
        <f>MIN(B760,A760)</f>
        <v/>
      </c>
      <c r="D760" s="6">
        <f>B760-C760</f>
        <v/>
      </c>
      <c r="E760" s="6">
        <f>A760-C760</f>
        <v/>
      </c>
      <c r="F760" s="6">
        <f>MIN(D760,in_batt_pw,IF(sel_batt=0,0,(sel_batt-H759)/in_rte))</f>
        <v/>
      </c>
      <c r="G760" s="6">
        <f>MIN(E760,in_batt_pw,H759)</f>
        <v/>
      </c>
      <c r="H760" s="6">
        <f>H759+F760*in_rte-G760</f>
        <v/>
      </c>
      <c r="I760" s="6">
        <f>IF(sel_og=1,0,E760-G760)</f>
        <v/>
      </c>
      <c r="J760" s="6">
        <f>IF(sel_og=1,0,D760-F760)</f>
        <v/>
      </c>
      <c r="K760" s="6">
        <f>IF(sel_og=1,E760-G760,0)</f>
        <v/>
      </c>
    </row>
    <row r="761">
      <c r="A761" s="6">
        <f>Profiles!E761+Profiles!F761</f>
        <v/>
      </c>
      <c r="B761" s="6">
        <f>Profiles!D761*sel_solar</f>
        <v/>
      </c>
      <c r="C761" s="6">
        <f>MIN(B761,A761)</f>
        <v/>
      </c>
      <c r="D761" s="6">
        <f>B761-C761</f>
        <v/>
      </c>
      <c r="E761" s="6">
        <f>A761-C761</f>
        <v/>
      </c>
      <c r="F761" s="6">
        <f>MIN(D761,in_batt_pw,IF(sel_batt=0,0,(sel_batt-H760)/in_rte))</f>
        <v/>
      </c>
      <c r="G761" s="6">
        <f>MIN(E761,in_batt_pw,H760)</f>
        <v/>
      </c>
      <c r="H761" s="6">
        <f>H760+F761*in_rte-G761</f>
        <v/>
      </c>
      <c r="I761" s="6">
        <f>IF(sel_og=1,0,E761-G761)</f>
        <v/>
      </c>
      <c r="J761" s="6">
        <f>IF(sel_og=1,0,D761-F761)</f>
        <v/>
      </c>
      <c r="K761" s="6">
        <f>IF(sel_og=1,E761-G761,0)</f>
        <v/>
      </c>
    </row>
    <row r="762">
      <c r="A762" s="6">
        <f>Profiles!E762+Profiles!F762</f>
        <v/>
      </c>
      <c r="B762" s="6">
        <f>Profiles!D762*sel_solar</f>
        <v/>
      </c>
      <c r="C762" s="6">
        <f>MIN(B762,A762)</f>
        <v/>
      </c>
      <c r="D762" s="6">
        <f>B762-C762</f>
        <v/>
      </c>
      <c r="E762" s="6">
        <f>A762-C762</f>
        <v/>
      </c>
      <c r="F762" s="6">
        <f>MIN(D762,in_batt_pw,IF(sel_batt=0,0,(sel_batt-H761)/in_rte))</f>
        <v/>
      </c>
      <c r="G762" s="6">
        <f>MIN(E762,in_batt_pw,H761)</f>
        <v/>
      </c>
      <c r="H762" s="6">
        <f>H761+F762*in_rte-G762</f>
        <v/>
      </c>
      <c r="I762" s="6">
        <f>IF(sel_og=1,0,E762-G762)</f>
        <v/>
      </c>
      <c r="J762" s="6">
        <f>IF(sel_og=1,0,D762-F762)</f>
        <v/>
      </c>
      <c r="K762" s="6">
        <f>IF(sel_og=1,E762-G762,0)</f>
        <v/>
      </c>
    </row>
    <row r="763">
      <c r="A763" s="6">
        <f>Profiles!E763+Profiles!F763</f>
        <v/>
      </c>
      <c r="B763" s="6">
        <f>Profiles!D763*sel_solar</f>
        <v/>
      </c>
      <c r="C763" s="6">
        <f>MIN(B763,A763)</f>
        <v/>
      </c>
      <c r="D763" s="6">
        <f>B763-C763</f>
        <v/>
      </c>
      <c r="E763" s="6">
        <f>A763-C763</f>
        <v/>
      </c>
      <c r="F763" s="6">
        <f>MIN(D763,in_batt_pw,IF(sel_batt=0,0,(sel_batt-H762)/in_rte))</f>
        <v/>
      </c>
      <c r="G763" s="6">
        <f>MIN(E763,in_batt_pw,H762)</f>
        <v/>
      </c>
      <c r="H763" s="6">
        <f>H762+F763*in_rte-G763</f>
        <v/>
      </c>
      <c r="I763" s="6">
        <f>IF(sel_og=1,0,E763-G763)</f>
        <v/>
      </c>
      <c r="J763" s="6">
        <f>IF(sel_og=1,0,D763-F763)</f>
        <v/>
      </c>
      <c r="K763" s="6">
        <f>IF(sel_og=1,E763-G763,0)</f>
        <v/>
      </c>
    </row>
    <row r="764">
      <c r="A764" s="6">
        <f>Profiles!E764+Profiles!F764</f>
        <v/>
      </c>
      <c r="B764" s="6">
        <f>Profiles!D764*sel_solar</f>
        <v/>
      </c>
      <c r="C764" s="6">
        <f>MIN(B764,A764)</f>
        <v/>
      </c>
      <c r="D764" s="6">
        <f>B764-C764</f>
        <v/>
      </c>
      <c r="E764" s="6">
        <f>A764-C764</f>
        <v/>
      </c>
      <c r="F764" s="6">
        <f>MIN(D764,in_batt_pw,IF(sel_batt=0,0,(sel_batt-H763)/in_rte))</f>
        <v/>
      </c>
      <c r="G764" s="6">
        <f>MIN(E764,in_batt_pw,H763)</f>
        <v/>
      </c>
      <c r="H764" s="6">
        <f>H763+F764*in_rte-G764</f>
        <v/>
      </c>
      <c r="I764" s="6">
        <f>IF(sel_og=1,0,E764-G764)</f>
        <v/>
      </c>
      <c r="J764" s="6">
        <f>IF(sel_og=1,0,D764-F764)</f>
        <v/>
      </c>
      <c r="K764" s="6">
        <f>IF(sel_og=1,E764-G764,0)</f>
        <v/>
      </c>
    </row>
    <row r="765">
      <c r="A765" s="6">
        <f>Profiles!E765+Profiles!F765</f>
        <v/>
      </c>
      <c r="B765" s="6">
        <f>Profiles!D765*sel_solar</f>
        <v/>
      </c>
      <c r="C765" s="6">
        <f>MIN(B765,A765)</f>
        <v/>
      </c>
      <c r="D765" s="6">
        <f>B765-C765</f>
        <v/>
      </c>
      <c r="E765" s="6">
        <f>A765-C765</f>
        <v/>
      </c>
      <c r="F765" s="6">
        <f>MIN(D765,in_batt_pw,IF(sel_batt=0,0,(sel_batt-H764)/in_rte))</f>
        <v/>
      </c>
      <c r="G765" s="6">
        <f>MIN(E765,in_batt_pw,H764)</f>
        <v/>
      </c>
      <c r="H765" s="6">
        <f>H764+F765*in_rte-G765</f>
        <v/>
      </c>
      <c r="I765" s="6">
        <f>IF(sel_og=1,0,E765-G765)</f>
        <v/>
      </c>
      <c r="J765" s="6">
        <f>IF(sel_og=1,0,D765-F765)</f>
        <v/>
      </c>
      <c r="K765" s="6">
        <f>IF(sel_og=1,E765-G765,0)</f>
        <v/>
      </c>
    </row>
    <row r="766">
      <c r="A766" s="6">
        <f>Profiles!E766+Profiles!F766</f>
        <v/>
      </c>
      <c r="B766" s="6">
        <f>Profiles!D766*sel_solar</f>
        <v/>
      </c>
      <c r="C766" s="6">
        <f>MIN(B766,A766)</f>
        <v/>
      </c>
      <c r="D766" s="6">
        <f>B766-C766</f>
        <v/>
      </c>
      <c r="E766" s="6">
        <f>A766-C766</f>
        <v/>
      </c>
      <c r="F766" s="6">
        <f>MIN(D766,in_batt_pw,IF(sel_batt=0,0,(sel_batt-H765)/in_rte))</f>
        <v/>
      </c>
      <c r="G766" s="6">
        <f>MIN(E766,in_batt_pw,H765)</f>
        <v/>
      </c>
      <c r="H766" s="6">
        <f>H765+F766*in_rte-G766</f>
        <v/>
      </c>
      <c r="I766" s="6">
        <f>IF(sel_og=1,0,E766-G766)</f>
        <v/>
      </c>
      <c r="J766" s="6">
        <f>IF(sel_og=1,0,D766-F766)</f>
        <v/>
      </c>
      <c r="K766" s="6">
        <f>IF(sel_og=1,E766-G766,0)</f>
        <v/>
      </c>
    </row>
    <row r="767">
      <c r="A767" s="6">
        <f>Profiles!E767+Profiles!F767</f>
        <v/>
      </c>
      <c r="B767" s="6">
        <f>Profiles!D767*sel_solar</f>
        <v/>
      </c>
      <c r="C767" s="6">
        <f>MIN(B767,A767)</f>
        <v/>
      </c>
      <c r="D767" s="6">
        <f>B767-C767</f>
        <v/>
      </c>
      <c r="E767" s="6">
        <f>A767-C767</f>
        <v/>
      </c>
      <c r="F767" s="6">
        <f>MIN(D767,in_batt_pw,IF(sel_batt=0,0,(sel_batt-H766)/in_rte))</f>
        <v/>
      </c>
      <c r="G767" s="6">
        <f>MIN(E767,in_batt_pw,H766)</f>
        <v/>
      </c>
      <c r="H767" s="6">
        <f>H766+F767*in_rte-G767</f>
        <v/>
      </c>
      <c r="I767" s="6">
        <f>IF(sel_og=1,0,E767-G767)</f>
        <v/>
      </c>
      <c r="J767" s="6">
        <f>IF(sel_og=1,0,D767-F767)</f>
        <v/>
      </c>
      <c r="K767" s="6">
        <f>IF(sel_og=1,E767-G767,0)</f>
        <v/>
      </c>
    </row>
    <row r="768">
      <c r="A768" s="6">
        <f>Profiles!E768+Profiles!F768</f>
        <v/>
      </c>
      <c r="B768" s="6">
        <f>Profiles!D768*sel_solar</f>
        <v/>
      </c>
      <c r="C768" s="6">
        <f>MIN(B768,A768)</f>
        <v/>
      </c>
      <c r="D768" s="6">
        <f>B768-C768</f>
        <v/>
      </c>
      <c r="E768" s="6">
        <f>A768-C768</f>
        <v/>
      </c>
      <c r="F768" s="6">
        <f>MIN(D768,in_batt_pw,IF(sel_batt=0,0,(sel_batt-H767)/in_rte))</f>
        <v/>
      </c>
      <c r="G768" s="6">
        <f>MIN(E768,in_batt_pw,H767)</f>
        <v/>
      </c>
      <c r="H768" s="6">
        <f>H767+F768*in_rte-G768</f>
        <v/>
      </c>
      <c r="I768" s="6">
        <f>IF(sel_og=1,0,E768-G768)</f>
        <v/>
      </c>
      <c r="J768" s="6">
        <f>IF(sel_og=1,0,D768-F768)</f>
        <v/>
      </c>
      <c r="K768" s="6">
        <f>IF(sel_og=1,E768-G768,0)</f>
        <v/>
      </c>
    </row>
    <row r="769">
      <c r="A769" s="6">
        <f>Profiles!E769+Profiles!F769</f>
        <v/>
      </c>
      <c r="B769" s="6">
        <f>Profiles!D769*sel_solar</f>
        <v/>
      </c>
      <c r="C769" s="6">
        <f>MIN(B769,A769)</f>
        <v/>
      </c>
      <c r="D769" s="6">
        <f>B769-C769</f>
        <v/>
      </c>
      <c r="E769" s="6">
        <f>A769-C769</f>
        <v/>
      </c>
      <c r="F769" s="6">
        <f>MIN(D769,in_batt_pw,IF(sel_batt=0,0,(sel_batt-H768)/in_rte))</f>
        <v/>
      </c>
      <c r="G769" s="6">
        <f>MIN(E769,in_batt_pw,H768)</f>
        <v/>
      </c>
      <c r="H769" s="6">
        <f>H768+F769*in_rte-G769</f>
        <v/>
      </c>
      <c r="I769" s="6">
        <f>IF(sel_og=1,0,E769-G769)</f>
        <v/>
      </c>
      <c r="J769" s="6">
        <f>IF(sel_og=1,0,D769-F769)</f>
        <v/>
      </c>
      <c r="K769" s="6">
        <f>IF(sel_og=1,E769-G769,0)</f>
        <v/>
      </c>
    </row>
    <row r="770">
      <c r="A770" s="6">
        <f>Profiles!E770+Profiles!F770</f>
        <v/>
      </c>
      <c r="B770" s="6">
        <f>Profiles!D770*sel_solar</f>
        <v/>
      </c>
      <c r="C770" s="6">
        <f>MIN(B770,A770)</f>
        <v/>
      </c>
      <c r="D770" s="6">
        <f>B770-C770</f>
        <v/>
      </c>
      <c r="E770" s="6">
        <f>A770-C770</f>
        <v/>
      </c>
      <c r="F770" s="6">
        <f>MIN(D770,in_batt_pw,IF(sel_batt=0,0,(sel_batt-H769)/in_rte))</f>
        <v/>
      </c>
      <c r="G770" s="6">
        <f>MIN(E770,in_batt_pw,H769)</f>
        <v/>
      </c>
      <c r="H770" s="6">
        <f>H769+F770*in_rte-G770</f>
        <v/>
      </c>
      <c r="I770" s="6">
        <f>IF(sel_og=1,0,E770-G770)</f>
        <v/>
      </c>
      <c r="J770" s="6">
        <f>IF(sel_og=1,0,D770-F770)</f>
        <v/>
      </c>
      <c r="K770" s="6">
        <f>IF(sel_og=1,E770-G770,0)</f>
        <v/>
      </c>
    </row>
    <row r="771">
      <c r="A771" s="6">
        <f>Profiles!E771+Profiles!F771</f>
        <v/>
      </c>
      <c r="B771" s="6">
        <f>Profiles!D771*sel_solar</f>
        <v/>
      </c>
      <c r="C771" s="6">
        <f>MIN(B771,A771)</f>
        <v/>
      </c>
      <c r="D771" s="6">
        <f>B771-C771</f>
        <v/>
      </c>
      <c r="E771" s="6">
        <f>A771-C771</f>
        <v/>
      </c>
      <c r="F771" s="6">
        <f>MIN(D771,in_batt_pw,IF(sel_batt=0,0,(sel_batt-H770)/in_rte))</f>
        <v/>
      </c>
      <c r="G771" s="6">
        <f>MIN(E771,in_batt_pw,H770)</f>
        <v/>
      </c>
      <c r="H771" s="6">
        <f>H770+F771*in_rte-G771</f>
        <v/>
      </c>
      <c r="I771" s="6">
        <f>IF(sel_og=1,0,E771-G771)</f>
        <v/>
      </c>
      <c r="J771" s="6">
        <f>IF(sel_og=1,0,D771-F771)</f>
        <v/>
      </c>
      <c r="K771" s="6">
        <f>IF(sel_og=1,E771-G771,0)</f>
        <v/>
      </c>
    </row>
    <row r="772">
      <c r="A772" s="6">
        <f>Profiles!E772+Profiles!F772</f>
        <v/>
      </c>
      <c r="B772" s="6">
        <f>Profiles!D772*sel_solar</f>
        <v/>
      </c>
      <c r="C772" s="6">
        <f>MIN(B772,A772)</f>
        <v/>
      </c>
      <c r="D772" s="6">
        <f>B772-C772</f>
        <v/>
      </c>
      <c r="E772" s="6">
        <f>A772-C772</f>
        <v/>
      </c>
      <c r="F772" s="6">
        <f>MIN(D772,in_batt_pw,IF(sel_batt=0,0,(sel_batt-H771)/in_rte))</f>
        <v/>
      </c>
      <c r="G772" s="6">
        <f>MIN(E772,in_batt_pw,H771)</f>
        <v/>
      </c>
      <c r="H772" s="6">
        <f>H771+F772*in_rte-G772</f>
        <v/>
      </c>
      <c r="I772" s="6">
        <f>IF(sel_og=1,0,E772-G772)</f>
        <v/>
      </c>
      <c r="J772" s="6">
        <f>IF(sel_og=1,0,D772-F772)</f>
        <v/>
      </c>
      <c r="K772" s="6">
        <f>IF(sel_og=1,E772-G772,0)</f>
        <v/>
      </c>
    </row>
    <row r="773">
      <c r="A773" s="6">
        <f>Profiles!E773+Profiles!F773</f>
        <v/>
      </c>
      <c r="B773" s="6">
        <f>Profiles!D773*sel_solar</f>
        <v/>
      </c>
      <c r="C773" s="6">
        <f>MIN(B773,A773)</f>
        <v/>
      </c>
      <c r="D773" s="6">
        <f>B773-C773</f>
        <v/>
      </c>
      <c r="E773" s="6">
        <f>A773-C773</f>
        <v/>
      </c>
      <c r="F773" s="6">
        <f>MIN(D773,in_batt_pw,IF(sel_batt=0,0,(sel_batt-H772)/in_rte))</f>
        <v/>
      </c>
      <c r="G773" s="6">
        <f>MIN(E773,in_batt_pw,H772)</f>
        <v/>
      </c>
      <c r="H773" s="6">
        <f>H772+F773*in_rte-G773</f>
        <v/>
      </c>
      <c r="I773" s="6">
        <f>IF(sel_og=1,0,E773-G773)</f>
        <v/>
      </c>
      <c r="J773" s="6">
        <f>IF(sel_og=1,0,D773-F773)</f>
        <v/>
      </c>
      <c r="K773" s="6">
        <f>IF(sel_og=1,E773-G773,0)</f>
        <v/>
      </c>
    </row>
    <row r="774">
      <c r="A774" s="6">
        <f>Profiles!E774+Profiles!F774</f>
        <v/>
      </c>
      <c r="B774" s="6">
        <f>Profiles!D774*sel_solar</f>
        <v/>
      </c>
      <c r="C774" s="6">
        <f>MIN(B774,A774)</f>
        <v/>
      </c>
      <c r="D774" s="6">
        <f>B774-C774</f>
        <v/>
      </c>
      <c r="E774" s="6">
        <f>A774-C774</f>
        <v/>
      </c>
      <c r="F774" s="6">
        <f>MIN(D774,in_batt_pw,IF(sel_batt=0,0,(sel_batt-H773)/in_rte))</f>
        <v/>
      </c>
      <c r="G774" s="6">
        <f>MIN(E774,in_batt_pw,H773)</f>
        <v/>
      </c>
      <c r="H774" s="6">
        <f>H773+F774*in_rte-G774</f>
        <v/>
      </c>
      <c r="I774" s="6">
        <f>IF(sel_og=1,0,E774-G774)</f>
        <v/>
      </c>
      <c r="J774" s="6">
        <f>IF(sel_og=1,0,D774-F774)</f>
        <v/>
      </c>
      <c r="K774" s="6">
        <f>IF(sel_og=1,E774-G774,0)</f>
        <v/>
      </c>
    </row>
    <row r="775">
      <c r="A775" s="6">
        <f>Profiles!E775+Profiles!F775</f>
        <v/>
      </c>
      <c r="B775" s="6">
        <f>Profiles!D775*sel_solar</f>
        <v/>
      </c>
      <c r="C775" s="6">
        <f>MIN(B775,A775)</f>
        <v/>
      </c>
      <c r="D775" s="6">
        <f>B775-C775</f>
        <v/>
      </c>
      <c r="E775" s="6">
        <f>A775-C775</f>
        <v/>
      </c>
      <c r="F775" s="6">
        <f>MIN(D775,in_batt_pw,IF(sel_batt=0,0,(sel_batt-H774)/in_rte))</f>
        <v/>
      </c>
      <c r="G775" s="6">
        <f>MIN(E775,in_batt_pw,H774)</f>
        <v/>
      </c>
      <c r="H775" s="6">
        <f>H774+F775*in_rte-G775</f>
        <v/>
      </c>
      <c r="I775" s="6">
        <f>IF(sel_og=1,0,E775-G775)</f>
        <v/>
      </c>
      <c r="J775" s="6">
        <f>IF(sel_og=1,0,D775-F775)</f>
        <v/>
      </c>
      <c r="K775" s="6">
        <f>IF(sel_og=1,E775-G775,0)</f>
        <v/>
      </c>
    </row>
    <row r="776">
      <c r="A776" s="6">
        <f>Profiles!E776+Profiles!F776</f>
        <v/>
      </c>
      <c r="B776" s="6">
        <f>Profiles!D776*sel_solar</f>
        <v/>
      </c>
      <c r="C776" s="6">
        <f>MIN(B776,A776)</f>
        <v/>
      </c>
      <c r="D776" s="6">
        <f>B776-C776</f>
        <v/>
      </c>
      <c r="E776" s="6">
        <f>A776-C776</f>
        <v/>
      </c>
      <c r="F776" s="6">
        <f>MIN(D776,in_batt_pw,IF(sel_batt=0,0,(sel_batt-H775)/in_rte))</f>
        <v/>
      </c>
      <c r="G776" s="6">
        <f>MIN(E776,in_batt_pw,H775)</f>
        <v/>
      </c>
      <c r="H776" s="6">
        <f>H775+F776*in_rte-G776</f>
        <v/>
      </c>
      <c r="I776" s="6">
        <f>IF(sel_og=1,0,E776-G776)</f>
        <v/>
      </c>
      <c r="J776" s="6">
        <f>IF(sel_og=1,0,D776-F776)</f>
        <v/>
      </c>
      <c r="K776" s="6">
        <f>IF(sel_og=1,E776-G776,0)</f>
        <v/>
      </c>
    </row>
    <row r="777">
      <c r="A777" s="6">
        <f>Profiles!E777+Profiles!F777</f>
        <v/>
      </c>
      <c r="B777" s="6">
        <f>Profiles!D777*sel_solar</f>
        <v/>
      </c>
      <c r="C777" s="6">
        <f>MIN(B777,A777)</f>
        <v/>
      </c>
      <c r="D777" s="6">
        <f>B777-C777</f>
        <v/>
      </c>
      <c r="E777" s="6">
        <f>A777-C777</f>
        <v/>
      </c>
      <c r="F777" s="6">
        <f>MIN(D777,in_batt_pw,IF(sel_batt=0,0,(sel_batt-H776)/in_rte))</f>
        <v/>
      </c>
      <c r="G777" s="6">
        <f>MIN(E777,in_batt_pw,H776)</f>
        <v/>
      </c>
      <c r="H777" s="6">
        <f>H776+F777*in_rte-G777</f>
        <v/>
      </c>
      <c r="I777" s="6">
        <f>IF(sel_og=1,0,E777-G777)</f>
        <v/>
      </c>
      <c r="J777" s="6">
        <f>IF(sel_og=1,0,D777-F777)</f>
        <v/>
      </c>
      <c r="K777" s="6">
        <f>IF(sel_og=1,E777-G777,0)</f>
        <v/>
      </c>
    </row>
    <row r="778">
      <c r="A778" s="6">
        <f>Profiles!E778+Profiles!F778</f>
        <v/>
      </c>
      <c r="B778" s="6">
        <f>Profiles!D778*sel_solar</f>
        <v/>
      </c>
      <c r="C778" s="6">
        <f>MIN(B778,A778)</f>
        <v/>
      </c>
      <c r="D778" s="6">
        <f>B778-C778</f>
        <v/>
      </c>
      <c r="E778" s="6">
        <f>A778-C778</f>
        <v/>
      </c>
      <c r="F778" s="6">
        <f>MIN(D778,in_batt_pw,IF(sel_batt=0,0,(sel_batt-H777)/in_rte))</f>
        <v/>
      </c>
      <c r="G778" s="6">
        <f>MIN(E778,in_batt_pw,H777)</f>
        <v/>
      </c>
      <c r="H778" s="6">
        <f>H777+F778*in_rte-G778</f>
        <v/>
      </c>
      <c r="I778" s="6">
        <f>IF(sel_og=1,0,E778-G778)</f>
        <v/>
      </c>
      <c r="J778" s="6">
        <f>IF(sel_og=1,0,D778-F778)</f>
        <v/>
      </c>
      <c r="K778" s="6">
        <f>IF(sel_og=1,E778-G778,0)</f>
        <v/>
      </c>
    </row>
    <row r="779">
      <c r="A779" s="6">
        <f>Profiles!E779+Profiles!F779</f>
        <v/>
      </c>
      <c r="B779" s="6">
        <f>Profiles!D779*sel_solar</f>
        <v/>
      </c>
      <c r="C779" s="6">
        <f>MIN(B779,A779)</f>
        <v/>
      </c>
      <c r="D779" s="6">
        <f>B779-C779</f>
        <v/>
      </c>
      <c r="E779" s="6">
        <f>A779-C779</f>
        <v/>
      </c>
      <c r="F779" s="6">
        <f>MIN(D779,in_batt_pw,IF(sel_batt=0,0,(sel_batt-H778)/in_rte))</f>
        <v/>
      </c>
      <c r="G779" s="6">
        <f>MIN(E779,in_batt_pw,H778)</f>
        <v/>
      </c>
      <c r="H779" s="6">
        <f>H778+F779*in_rte-G779</f>
        <v/>
      </c>
      <c r="I779" s="6">
        <f>IF(sel_og=1,0,E779-G779)</f>
        <v/>
      </c>
      <c r="J779" s="6">
        <f>IF(sel_og=1,0,D779-F779)</f>
        <v/>
      </c>
      <c r="K779" s="6">
        <f>IF(sel_og=1,E779-G779,0)</f>
        <v/>
      </c>
    </row>
    <row r="780">
      <c r="A780" s="6">
        <f>Profiles!E780+Profiles!F780</f>
        <v/>
      </c>
      <c r="B780" s="6">
        <f>Profiles!D780*sel_solar</f>
        <v/>
      </c>
      <c r="C780" s="6">
        <f>MIN(B780,A780)</f>
        <v/>
      </c>
      <c r="D780" s="6">
        <f>B780-C780</f>
        <v/>
      </c>
      <c r="E780" s="6">
        <f>A780-C780</f>
        <v/>
      </c>
      <c r="F780" s="6">
        <f>MIN(D780,in_batt_pw,IF(sel_batt=0,0,(sel_batt-H779)/in_rte))</f>
        <v/>
      </c>
      <c r="G780" s="6">
        <f>MIN(E780,in_batt_pw,H779)</f>
        <v/>
      </c>
      <c r="H780" s="6">
        <f>H779+F780*in_rte-G780</f>
        <v/>
      </c>
      <c r="I780" s="6">
        <f>IF(sel_og=1,0,E780-G780)</f>
        <v/>
      </c>
      <c r="J780" s="6">
        <f>IF(sel_og=1,0,D780-F780)</f>
        <v/>
      </c>
      <c r="K780" s="6">
        <f>IF(sel_og=1,E780-G780,0)</f>
        <v/>
      </c>
    </row>
    <row r="781">
      <c r="A781" s="6">
        <f>Profiles!E781+Profiles!F781</f>
        <v/>
      </c>
      <c r="B781" s="6">
        <f>Profiles!D781*sel_solar</f>
        <v/>
      </c>
      <c r="C781" s="6">
        <f>MIN(B781,A781)</f>
        <v/>
      </c>
      <c r="D781" s="6">
        <f>B781-C781</f>
        <v/>
      </c>
      <c r="E781" s="6">
        <f>A781-C781</f>
        <v/>
      </c>
      <c r="F781" s="6">
        <f>MIN(D781,in_batt_pw,IF(sel_batt=0,0,(sel_batt-H780)/in_rte))</f>
        <v/>
      </c>
      <c r="G781" s="6">
        <f>MIN(E781,in_batt_pw,H780)</f>
        <v/>
      </c>
      <c r="H781" s="6">
        <f>H780+F781*in_rte-G781</f>
        <v/>
      </c>
      <c r="I781" s="6">
        <f>IF(sel_og=1,0,E781-G781)</f>
        <v/>
      </c>
      <c r="J781" s="6">
        <f>IF(sel_og=1,0,D781-F781)</f>
        <v/>
      </c>
      <c r="K781" s="6">
        <f>IF(sel_og=1,E781-G781,0)</f>
        <v/>
      </c>
    </row>
    <row r="782">
      <c r="A782" s="6">
        <f>Profiles!E782+Profiles!F782</f>
        <v/>
      </c>
      <c r="B782" s="6">
        <f>Profiles!D782*sel_solar</f>
        <v/>
      </c>
      <c r="C782" s="6">
        <f>MIN(B782,A782)</f>
        <v/>
      </c>
      <c r="D782" s="6">
        <f>B782-C782</f>
        <v/>
      </c>
      <c r="E782" s="6">
        <f>A782-C782</f>
        <v/>
      </c>
      <c r="F782" s="6">
        <f>MIN(D782,in_batt_pw,IF(sel_batt=0,0,(sel_batt-H781)/in_rte))</f>
        <v/>
      </c>
      <c r="G782" s="6">
        <f>MIN(E782,in_batt_pw,H781)</f>
        <v/>
      </c>
      <c r="H782" s="6">
        <f>H781+F782*in_rte-G782</f>
        <v/>
      </c>
      <c r="I782" s="6">
        <f>IF(sel_og=1,0,E782-G782)</f>
        <v/>
      </c>
      <c r="J782" s="6">
        <f>IF(sel_og=1,0,D782-F782)</f>
        <v/>
      </c>
      <c r="K782" s="6">
        <f>IF(sel_og=1,E782-G782,0)</f>
        <v/>
      </c>
    </row>
    <row r="783">
      <c r="A783" s="6">
        <f>Profiles!E783+Profiles!F783</f>
        <v/>
      </c>
      <c r="B783" s="6">
        <f>Profiles!D783*sel_solar</f>
        <v/>
      </c>
      <c r="C783" s="6">
        <f>MIN(B783,A783)</f>
        <v/>
      </c>
      <c r="D783" s="6">
        <f>B783-C783</f>
        <v/>
      </c>
      <c r="E783" s="6">
        <f>A783-C783</f>
        <v/>
      </c>
      <c r="F783" s="6">
        <f>MIN(D783,in_batt_pw,IF(sel_batt=0,0,(sel_batt-H782)/in_rte))</f>
        <v/>
      </c>
      <c r="G783" s="6">
        <f>MIN(E783,in_batt_pw,H782)</f>
        <v/>
      </c>
      <c r="H783" s="6">
        <f>H782+F783*in_rte-G783</f>
        <v/>
      </c>
      <c r="I783" s="6">
        <f>IF(sel_og=1,0,E783-G783)</f>
        <v/>
      </c>
      <c r="J783" s="6">
        <f>IF(sel_og=1,0,D783-F783)</f>
        <v/>
      </c>
      <c r="K783" s="6">
        <f>IF(sel_og=1,E783-G783,0)</f>
        <v/>
      </c>
    </row>
    <row r="784">
      <c r="A784" s="6">
        <f>Profiles!E784+Profiles!F784</f>
        <v/>
      </c>
      <c r="B784" s="6">
        <f>Profiles!D784*sel_solar</f>
        <v/>
      </c>
      <c r="C784" s="6">
        <f>MIN(B784,A784)</f>
        <v/>
      </c>
      <c r="D784" s="6">
        <f>B784-C784</f>
        <v/>
      </c>
      <c r="E784" s="6">
        <f>A784-C784</f>
        <v/>
      </c>
      <c r="F784" s="6">
        <f>MIN(D784,in_batt_pw,IF(sel_batt=0,0,(sel_batt-H783)/in_rte))</f>
        <v/>
      </c>
      <c r="G784" s="6">
        <f>MIN(E784,in_batt_pw,H783)</f>
        <v/>
      </c>
      <c r="H784" s="6">
        <f>H783+F784*in_rte-G784</f>
        <v/>
      </c>
      <c r="I784" s="6">
        <f>IF(sel_og=1,0,E784-G784)</f>
        <v/>
      </c>
      <c r="J784" s="6">
        <f>IF(sel_og=1,0,D784-F784)</f>
        <v/>
      </c>
      <c r="K784" s="6">
        <f>IF(sel_og=1,E784-G784,0)</f>
        <v/>
      </c>
    </row>
    <row r="785">
      <c r="A785" s="6">
        <f>Profiles!E785+Profiles!F785</f>
        <v/>
      </c>
      <c r="B785" s="6">
        <f>Profiles!D785*sel_solar</f>
        <v/>
      </c>
      <c r="C785" s="6">
        <f>MIN(B785,A785)</f>
        <v/>
      </c>
      <c r="D785" s="6">
        <f>B785-C785</f>
        <v/>
      </c>
      <c r="E785" s="6">
        <f>A785-C785</f>
        <v/>
      </c>
      <c r="F785" s="6">
        <f>MIN(D785,in_batt_pw,IF(sel_batt=0,0,(sel_batt-H784)/in_rte))</f>
        <v/>
      </c>
      <c r="G785" s="6">
        <f>MIN(E785,in_batt_pw,H784)</f>
        <v/>
      </c>
      <c r="H785" s="6">
        <f>H784+F785*in_rte-G785</f>
        <v/>
      </c>
      <c r="I785" s="6">
        <f>IF(sel_og=1,0,E785-G785)</f>
        <v/>
      </c>
      <c r="J785" s="6">
        <f>IF(sel_og=1,0,D785-F785)</f>
        <v/>
      </c>
      <c r="K785" s="6">
        <f>IF(sel_og=1,E785-G785,0)</f>
        <v/>
      </c>
    </row>
    <row r="786">
      <c r="A786" s="6">
        <f>Profiles!E786+Profiles!F786</f>
        <v/>
      </c>
      <c r="B786" s="6">
        <f>Profiles!D786*sel_solar</f>
        <v/>
      </c>
      <c r="C786" s="6">
        <f>MIN(B786,A786)</f>
        <v/>
      </c>
      <c r="D786" s="6">
        <f>B786-C786</f>
        <v/>
      </c>
      <c r="E786" s="6">
        <f>A786-C786</f>
        <v/>
      </c>
      <c r="F786" s="6">
        <f>MIN(D786,in_batt_pw,IF(sel_batt=0,0,(sel_batt-H785)/in_rte))</f>
        <v/>
      </c>
      <c r="G786" s="6">
        <f>MIN(E786,in_batt_pw,H785)</f>
        <v/>
      </c>
      <c r="H786" s="6">
        <f>H785+F786*in_rte-G786</f>
        <v/>
      </c>
      <c r="I786" s="6">
        <f>IF(sel_og=1,0,E786-G786)</f>
        <v/>
      </c>
      <c r="J786" s="6">
        <f>IF(sel_og=1,0,D786-F786)</f>
        <v/>
      </c>
      <c r="K786" s="6">
        <f>IF(sel_og=1,E786-G786,0)</f>
        <v/>
      </c>
    </row>
    <row r="787">
      <c r="A787" s="6">
        <f>Profiles!E787+Profiles!F787</f>
        <v/>
      </c>
      <c r="B787" s="6">
        <f>Profiles!D787*sel_solar</f>
        <v/>
      </c>
      <c r="C787" s="6">
        <f>MIN(B787,A787)</f>
        <v/>
      </c>
      <c r="D787" s="6">
        <f>B787-C787</f>
        <v/>
      </c>
      <c r="E787" s="6">
        <f>A787-C787</f>
        <v/>
      </c>
      <c r="F787" s="6">
        <f>MIN(D787,in_batt_pw,IF(sel_batt=0,0,(sel_batt-H786)/in_rte))</f>
        <v/>
      </c>
      <c r="G787" s="6">
        <f>MIN(E787,in_batt_pw,H786)</f>
        <v/>
      </c>
      <c r="H787" s="6">
        <f>H786+F787*in_rte-G787</f>
        <v/>
      </c>
      <c r="I787" s="6">
        <f>IF(sel_og=1,0,E787-G787)</f>
        <v/>
      </c>
      <c r="J787" s="6">
        <f>IF(sel_og=1,0,D787-F787)</f>
        <v/>
      </c>
      <c r="K787" s="6">
        <f>IF(sel_og=1,E787-G787,0)</f>
        <v/>
      </c>
    </row>
    <row r="788">
      <c r="A788" s="6">
        <f>Profiles!E788+Profiles!F788</f>
        <v/>
      </c>
      <c r="B788" s="6">
        <f>Profiles!D788*sel_solar</f>
        <v/>
      </c>
      <c r="C788" s="6">
        <f>MIN(B788,A788)</f>
        <v/>
      </c>
      <c r="D788" s="6">
        <f>B788-C788</f>
        <v/>
      </c>
      <c r="E788" s="6">
        <f>A788-C788</f>
        <v/>
      </c>
      <c r="F788" s="6">
        <f>MIN(D788,in_batt_pw,IF(sel_batt=0,0,(sel_batt-H787)/in_rte))</f>
        <v/>
      </c>
      <c r="G788" s="6">
        <f>MIN(E788,in_batt_pw,H787)</f>
        <v/>
      </c>
      <c r="H788" s="6">
        <f>H787+F788*in_rte-G788</f>
        <v/>
      </c>
      <c r="I788" s="6">
        <f>IF(sel_og=1,0,E788-G788)</f>
        <v/>
      </c>
      <c r="J788" s="6">
        <f>IF(sel_og=1,0,D788-F788)</f>
        <v/>
      </c>
      <c r="K788" s="6">
        <f>IF(sel_og=1,E788-G788,0)</f>
        <v/>
      </c>
    </row>
    <row r="789">
      <c r="A789" s="6">
        <f>Profiles!E789+Profiles!F789</f>
        <v/>
      </c>
      <c r="B789" s="6">
        <f>Profiles!D789*sel_solar</f>
        <v/>
      </c>
      <c r="C789" s="6">
        <f>MIN(B789,A789)</f>
        <v/>
      </c>
      <c r="D789" s="6">
        <f>B789-C789</f>
        <v/>
      </c>
      <c r="E789" s="6">
        <f>A789-C789</f>
        <v/>
      </c>
      <c r="F789" s="6">
        <f>MIN(D789,in_batt_pw,IF(sel_batt=0,0,(sel_batt-H788)/in_rte))</f>
        <v/>
      </c>
      <c r="G789" s="6">
        <f>MIN(E789,in_batt_pw,H788)</f>
        <v/>
      </c>
      <c r="H789" s="6">
        <f>H788+F789*in_rte-G789</f>
        <v/>
      </c>
      <c r="I789" s="6">
        <f>IF(sel_og=1,0,E789-G789)</f>
        <v/>
      </c>
      <c r="J789" s="6">
        <f>IF(sel_og=1,0,D789-F789)</f>
        <v/>
      </c>
      <c r="K789" s="6">
        <f>IF(sel_og=1,E789-G789,0)</f>
        <v/>
      </c>
    </row>
    <row r="790">
      <c r="A790" s="6">
        <f>Profiles!E790+Profiles!F790</f>
        <v/>
      </c>
      <c r="B790" s="6">
        <f>Profiles!D790*sel_solar</f>
        <v/>
      </c>
      <c r="C790" s="6">
        <f>MIN(B790,A790)</f>
        <v/>
      </c>
      <c r="D790" s="6">
        <f>B790-C790</f>
        <v/>
      </c>
      <c r="E790" s="6">
        <f>A790-C790</f>
        <v/>
      </c>
      <c r="F790" s="6">
        <f>MIN(D790,in_batt_pw,IF(sel_batt=0,0,(sel_batt-H789)/in_rte))</f>
        <v/>
      </c>
      <c r="G790" s="6">
        <f>MIN(E790,in_batt_pw,H789)</f>
        <v/>
      </c>
      <c r="H790" s="6">
        <f>H789+F790*in_rte-G790</f>
        <v/>
      </c>
      <c r="I790" s="6">
        <f>IF(sel_og=1,0,E790-G790)</f>
        <v/>
      </c>
      <c r="J790" s="6">
        <f>IF(sel_og=1,0,D790-F790)</f>
        <v/>
      </c>
      <c r="K790" s="6">
        <f>IF(sel_og=1,E790-G790,0)</f>
        <v/>
      </c>
    </row>
    <row r="791">
      <c r="A791" s="6">
        <f>Profiles!E791+Profiles!F791</f>
        <v/>
      </c>
      <c r="B791" s="6">
        <f>Profiles!D791*sel_solar</f>
        <v/>
      </c>
      <c r="C791" s="6">
        <f>MIN(B791,A791)</f>
        <v/>
      </c>
      <c r="D791" s="6">
        <f>B791-C791</f>
        <v/>
      </c>
      <c r="E791" s="6">
        <f>A791-C791</f>
        <v/>
      </c>
      <c r="F791" s="6">
        <f>MIN(D791,in_batt_pw,IF(sel_batt=0,0,(sel_batt-H790)/in_rte))</f>
        <v/>
      </c>
      <c r="G791" s="6">
        <f>MIN(E791,in_batt_pw,H790)</f>
        <v/>
      </c>
      <c r="H791" s="6">
        <f>H790+F791*in_rte-G791</f>
        <v/>
      </c>
      <c r="I791" s="6">
        <f>IF(sel_og=1,0,E791-G791)</f>
        <v/>
      </c>
      <c r="J791" s="6">
        <f>IF(sel_og=1,0,D791-F791)</f>
        <v/>
      </c>
      <c r="K791" s="6">
        <f>IF(sel_og=1,E791-G791,0)</f>
        <v/>
      </c>
    </row>
    <row r="792">
      <c r="A792" s="6">
        <f>Profiles!E792+Profiles!F792</f>
        <v/>
      </c>
      <c r="B792" s="6">
        <f>Profiles!D792*sel_solar</f>
        <v/>
      </c>
      <c r="C792" s="6">
        <f>MIN(B792,A792)</f>
        <v/>
      </c>
      <c r="D792" s="6">
        <f>B792-C792</f>
        <v/>
      </c>
      <c r="E792" s="6">
        <f>A792-C792</f>
        <v/>
      </c>
      <c r="F792" s="6">
        <f>MIN(D792,in_batt_pw,IF(sel_batt=0,0,(sel_batt-H791)/in_rte))</f>
        <v/>
      </c>
      <c r="G792" s="6">
        <f>MIN(E792,in_batt_pw,H791)</f>
        <v/>
      </c>
      <c r="H792" s="6">
        <f>H791+F792*in_rte-G792</f>
        <v/>
      </c>
      <c r="I792" s="6">
        <f>IF(sel_og=1,0,E792-G792)</f>
        <v/>
      </c>
      <c r="J792" s="6">
        <f>IF(sel_og=1,0,D792-F792)</f>
        <v/>
      </c>
      <c r="K792" s="6">
        <f>IF(sel_og=1,E792-G792,0)</f>
        <v/>
      </c>
    </row>
    <row r="793">
      <c r="A793" s="6">
        <f>Profiles!E793+Profiles!F793</f>
        <v/>
      </c>
      <c r="B793" s="6">
        <f>Profiles!D793*sel_solar</f>
        <v/>
      </c>
      <c r="C793" s="6">
        <f>MIN(B793,A793)</f>
        <v/>
      </c>
      <c r="D793" s="6">
        <f>B793-C793</f>
        <v/>
      </c>
      <c r="E793" s="6">
        <f>A793-C793</f>
        <v/>
      </c>
      <c r="F793" s="6">
        <f>MIN(D793,in_batt_pw,IF(sel_batt=0,0,(sel_batt-H792)/in_rte))</f>
        <v/>
      </c>
      <c r="G793" s="6">
        <f>MIN(E793,in_batt_pw,H792)</f>
        <v/>
      </c>
      <c r="H793" s="6">
        <f>H792+F793*in_rte-G793</f>
        <v/>
      </c>
      <c r="I793" s="6">
        <f>IF(sel_og=1,0,E793-G793)</f>
        <v/>
      </c>
      <c r="J793" s="6">
        <f>IF(sel_og=1,0,D793-F793)</f>
        <v/>
      </c>
      <c r="K793" s="6">
        <f>IF(sel_og=1,E793-G793,0)</f>
        <v/>
      </c>
    </row>
    <row r="794">
      <c r="A794" s="6">
        <f>Profiles!E794+Profiles!F794</f>
        <v/>
      </c>
      <c r="B794" s="6">
        <f>Profiles!D794*sel_solar</f>
        <v/>
      </c>
      <c r="C794" s="6">
        <f>MIN(B794,A794)</f>
        <v/>
      </c>
      <c r="D794" s="6">
        <f>B794-C794</f>
        <v/>
      </c>
      <c r="E794" s="6">
        <f>A794-C794</f>
        <v/>
      </c>
      <c r="F794" s="6">
        <f>MIN(D794,in_batt_pw,IF(sel_batt=0,0,(sel_batt-H793)/in_rte))</f>
        <v/>
      </c>
      <c r="G794" s="6">
        <f>MIN(E794,in_batt_pw,H793)</f>
        <v/>
      </c>
      <c r="H794" s="6">
        <f>H793+F794*in_rte-G794</f>
        <v/>
      </c>
      <c r="I794" s="6">
        <f>IF(sel_og=1,0,E794-G794)</f>
        <v/>
      </c>
      <c r="J794" s="6">
        <f>IF(sel_og=1,0,D794-F794)</f>
        <v/>
      </c>
      <c r="K794" s="6">
        <f>IF(sel_og=1,E794-G794,0)</f>
        <v/>
      </c>
    </row>
    <row r="795">
      <c r="A795" s="6">
        <f>Profiles!E795+Profiles!F795</f>
        <v/>
      </c>
      <c r="B795" s="6">
        <f>Profiles!D795*sel_solar</f>
        <v/>
      </c>
      <c r="C795" s="6">
        <f>MIN(B795,A795)</f>
        <v/>
      </c>
      <c r="D795" s="6">
        <f>B795-C795</f>
        <v/>
      </c>
      <c r="E795" s="6">
        <f>A795-C795</f>
        <v/>
      </c>
      <c r="F795" s="6">
        <f>MIN(D795,in_batt_pw,IF(sel_batt=0,0,(sel_batt-H794)/in_rte))</f>
        <v/>
      </c>
      <c r="G795" s="6">
        <f>MIN(E795,in_batt_pw,H794)</f>
        <v/>
      </c>
      <c r="H795" s="6">
        <f>H794+F795*in_rte-G795</f>
        <v/>
      </c>
      <c r="I795" s="6">
        <f>IF(sel_og=1,0,E795-G795)</f>
        <v/>
      </c>
      <c r="J795" s="6">
        <f>IF(sel_og=1,0,D795-F795)</f>
        <v/>
      </c>
      <c r="K795" s="6">
        <f>IF(sel_og=1,E795-G795,0)</f>
        <v/>
      </c>
    </row>
    <row r="796">
      <c r="A796" s="6">
        <f>Profiles!E796+Profiles!F796</f>
        <v/>
      </c>
      <c r="B796" s="6">
        <f>Profiles!D796*sel_solar</f>
        <v/>
      </c>
      <c r="C796" s="6">
        <f>MIN(B796,A796)</f>
        <v/>
      </c>
      <c r="D796" s="6">
        <f>B796-C796</f>
        <v/>
      </c>
      <c r="E796" s="6">
        <f>A796-C796</f>
        <v/>
      </c>
      <c r="F796" s="6">
        <f>MIN(D796,in_batt_pw,IF(sel_batt=0,0,(sel_batt-H795)/in_rte))</f>
        <v/>
      </c>
      <c r="G796" s="6">
        <f>MIN(E796,in_batt_pw,H795)</f>
        <v/>
      </c>
      <c r="H796" s="6">
        <f>H795+F796*in_rte-G796</f>
        <v/>
      </c>
      <c r="I796" s="6">
        <f>IF(sel_og=1,0,E796-G796)</f>
        <v/>
      </c>
      <c r="J796" s="6">
        <f>IF(sel_og=1,0,D796-F796)</f>
        <v/>
      </c>
      <c r="K796" s="6">
        <f>IF(sel_og=1,E796-G796,0)</f>
        <v/>
      </c>
    </row>
    <row r="797">
      <c r="A797" s="6">
        <f>Profiles!E797+Profiles!F797</f>
        <v/>
      </c>
      <c r="B797" s="6">
        <f>Profiles!D797*sel_solar</f>
        <v/>
      </c>
      <c r="C797" s="6">
        <f>MIN(B797,A797)</f>
        <v/>
      </c>
      <c r="D797" s="6">
        <f>B797-C797</f>
        <v/>
      </c>
      <c r="E797" s="6">
        <f>A797-C797</f>
        <v/>
      </c>
      <c r="F797" s="6">
        <f>MIN(D797,in_batt_pw,IF(sel_batt=0,0,(sel_batt-H796)/in_rte))</f>
        <v/>
      </c>
      <c r="G797" s="6">
        <f>MIN(E797,in_batt_pw,H796)</f>
        <v/>
      </c>
      <c r="H797" s="6">
        <f>H796+F797*in_rte-G797</f>
        <v/>
      </c>
      <c r="I797" s="6">
        <f>IF(sel_og=1,0,E797-G797)</f>
        <v/>
      </c>
      <c r="J797" s="6">
        <f>IF(sel_og=1,0,D797-F797)</f>
        <v/>
      </c>
      <c r="K797" s="6">
        <f>IF(sel_og=1,E797-G797,0)</f>
        <v/>
      </c>
    </row>
    <row r="798">
      <c r="A798" s="6">
        <f>Profiles!E798+Profiles!F798</f>
        <v/>
      </c>
      <c r="B798" s="6">
        <f>Profiles!D798*sel_solar</f>
        <v/>
      </c>
      <c r="C798" s="6">
        <f>MIN(B798,A798)</f>
        <v/>
      </c>
      <c r="D798" s="6">
        <f>B798-C798</f>
        <v/>
      </c>
      <c r="E798" s="6">
        <f>A798-C798</f>
        <v/>
      </c>
      <c r="F798" s="6">
        <f>MIN(D798,in_batt_pw,IF(sel_batt=0,0,(sel_batt-H797)/in_rte))</f>
        <v/>
      </c>
      <c r="G798" s="6">
        <f>MIN(E798,in_batt_pw,H797)</f>
        <v/>
      </c>
      <c r="H798" s="6">
        <f>H797+F798*in_rte-G798</f>
        <v/>
      </c>
      <c r="I798" s="6">
        <f>IF(sel_og=1,0,E798-G798)</f>
        <v/>
      </c>
      <c r="J798" s="6">
        <f>IF(sel_og=1,0,D798-F798)</f>
        <v/>
      </c>
      <c r="K798" s="6">
        <f>IF(sel_og=1,E798-G798,0)</f>
        <v/>
      </c>
    </row>
    <row r="799">
      <c r="A799" s="6">
        <f>Profiles!E799+Profiles!F799</f>
        <v/>
      </c>
      <c r="B799" s="6">
        <f>Profiles!D799*sel_solar</f>
        <v/>
      </c>
      <c r="C799" s="6">
        <f>MIN(B799,A799)</f>
        <v/>
      </c>
      <c r="D799" s="6">
        <f>B799-C799</f>
        <v/>
      </c>
      <c r="E799" s="6">
        <f>A799-C799</f>
        <v/>
      </c>
      <c r="F799" s="6">
        <f>MIN(D799,in_batt_pw,IF(sel_batt=0,0,(sel_batt-H798)/in_rte))</f>
        <v/>
      </c>
      <c r="G799" s="6">
        <f>MIN(E799,in_batt_pw,H798)</f>
        <v/>
      </c>
      <c r="H799" s="6">
        <f>H798+F799*in_rte-G799</f>
        <v/>
      </c>
      <c r="I799" s="6">
        <f>IF(sel_og=1,0,E799-G799)</f>
        <v/>
      </c>
      <c r="J799" s="6">
        <f>IF(sel_og=1,0,D799-F799)</f>
        <v/>
      </c>
      <c r="K799" s="6">
        <f>IF(sel_og=1,E799-G799,0)</f>
        <v/>
      </c>
    </row>
    <row r="800">
      <c r="A800" s="6">
        <f>Profiles!E800+Profiles!F800</f>
        <v/>
      </c>
      <c r="B800" s="6">
        <f>Profiles!D800*sel_solar</f>
        <v/>
      </c>
      <c r="C800" s="6">
        <f>MIN(B800,A800)</f>
        <v/>
      </c>
      <c r="D800" s="6">
        <f>B800-C800</f>
        <v/>
      </c>
      <c r="E800" s="6">
        <f>A800-C800</f>
        <v/>
      </c>
      <c r="F800" s="6">
        <f>MIN(D800,in_batt_pw,IF(sel_batt=0,0,(sel_batt-H799)/in_rte))</f>
        <v/>
      </c>
      <c r="G800" s="6">
        <f>MIN(E800,in_batt_pw,H799)</f>
        <v/>
      </c>
      <c r="H800" s="6">
        <f>H799+F800*in_rte-G800</f>
        <v/>
      </c>
      <c r="I800" s="6">
        <f>IF(sel_og=1,0,E800-G800)</f>
        <v/>
      </c>
      <c r="J800" s="6">
        <f>IF(sel_og=1,0,D800-F800)</f>
        <v/>
      </c>
      <c r="K800" s="6">
        <f>IF(sel_og=1,E800-G800,0)</f>
        <v/>
      </c>
    </row>
    <row r="801">
      <c r="A801" s="6">
        <f>Profiles!E801+Profiles!F801</f>
        <v/>
      </c>
      <c r="B801" s="6">
        <f>Profiles!D801*sel_solar</f>
        <v/>
      </c>
      <c r="C801" s="6">
        <f>MIN(B801,A801)</f>
        <v/>
      </c>
      <c r="D801" s="6">
        <f>B801-C801</f>
        <v/>
      </c>
      <c r="E801" s="6">
        <f>A801-C801</f>
        <v/>
      </c>
      <c r="F801" s="6">
        <f>MIN(D801,in_batt_pw,IF(sel_batt=0,0,(sel_batt-H800)/in_rte))</f>
        <v/>
      </c>
      <c r="G801" s="6">
        <f>MIN(E801,in_batt_pw,H800)</f>
        <v/>
      </c>
      <c r="H801" s="6">
        <f>H800+F801*in_rte-G801</f>
        <v/>
      </c>
      <c r="I801" s="6">
        <f>IF(sel_og=1,0,E801-G801)</f>
        <v/>
      </c>
      <c r="J801" s="6">
        <f>IF(sel_og=1,0,D801-F801)</f>
        <v/>
      </c>
      <c r="K801" s="6">
        <f>IF(sel_og=1,E801-G801,0)</f>
        <v/>
      </c>
    </row>
    <row r="802">
      <c r="A802" s="6">
        <f>Profiles!E802+Profiles!F802</f>
        <v/>
      </c>
      <c r="B802" s="6">
        <f>Profiles!D802*sel_solar</f>
        <v/>
      </c>
      <c r="C802" s="6">
        <f>MIN(B802,A802)</f>
        <v/>
      </c>
      <c r="D802" s="6">
        <f>B802-C802</f>
        <v/>
      </c>
      <c r="E802" s="6">
        <f>A802-C802</f>
        <v/>
      </c>
      <c r="F802" s="6">
        <f>MIN(D802,in_batt_pw,IF(sel_batt=0,0,(sel_batt-H801)/in_rte))</f>
        <v/>
      </c>
      <c r="G802" s="6">
        <f>MIN(E802,in_batt_pw,H801)</f>
        <v/>
      </c>
      <c r="H802" s="6">
        <f>H801+F802*in_rte-G802</f>
        <v/>
      </c>
      <c r="I802" s="6">
        <f>IF(sel_og=1,0,E802-G802)</f>
        <v/>
      </c>
      <c r="J802" s="6">
        <f>IF(sel_og=1,0,D802-F802)</f>
        <v/>
      </c>
      <c r="K802" s="6">
        <f>IF(sel_og=1,E802-G802,0)</f>
        <v/>
      </c>
    </row>
    <row r="803">
      <c r="A803" s="6">
        <f>Profiles!E803+Profiles!F803</f>
        <v/>
      </c>
      <c r="B803" s="6">
        <f>Profiles!D803*sel_solar</f>
        <v/>
      </c>
      <c r="C803" s="6">
        <f>MIN(B803,A803)</f>
        <v/>
      </c>
      <c r="D803" s="6">
        <f>B803-C803</f>
        <v/>
      </c>
      <c r="E803" s="6">
        <f>A803-C803</f>
        <v/>
      </c>
      <c r="F803" s="6">
        <f>MIN(D803,in_batt_pw,IF(sel_batt=0,0,(sel_batt-H802)/in_rte))</f>
        <v/>
      </c>
      <c r="G803" s="6">
        <f>MIN(E803,in_batt_pw,H802)</f>
        <v/>
      </c>
      <c r="H803" s="6">
        <f>H802+F803*in_rte-G803</f>
        <v/>
      </c>
      <c r="I803" s="6">
        <f>IF(sel_og=1,0,E803-G803)</f>
        <v/>
      </c>
      <c r="J803" s="6">
        <f>IF(sel_og=1,0,D803-F803)</f>
        <v/>
      </c>
      <c r="K803" s="6">
        <f>IF(sel_og=1,E803-G803,0)</f>
        <v/>
      </c>
    </row>
    <row r="804">
      <c r="A804" s="6">
        <f>Profiles!E804+Profiles!F804</f>
        <v/>
      </c>
      <c r="B804" s="6">
        <f>Profiles!D804*sel_solar</f>
        <v/>
      </c>
      <c r="C804" s="6">
        <f>MIN(B804,A804)</f>
        <v/>
      </c>
      <c r="D804" s="6">
        <f>B804-C804</f>
        <v/>
      </c>
      <c r="E804" s="6">
        <f>A804-C804</f>
        <v/>
      </c>
      <c r="F804" s="6">
        <f>MIN(D804,in_batt_pw,IF(sel_batt=0,0,(sel_batt-H803)/in_rte))</f>
        <v/>
      </c>
      <c r="G804" s="6">
        <f>MIN(E804,in_batt_pw,H803)</f>
        <v/>
      </c>
      <c r="H804" s="6">
        <f>H803+F804*in_rte-G804</f>
        <v/>
      </c>
      <c r="I804" s="6">
        <f>IF(sel_og=1,0,E804-G804)</f>
        <v/>
      </c>
      <c r="J804" s="6">
        <f>IF(sel_og=1,0,D804-F804)</f>
        <v/>
      </c>
      <c r="K804" s="6">
        <f>IF(sel_og=1,E804-G804,0)</f>
        <v/>
      </c>
    </row>
    <row r="805">
      <c r="A805" s="6">
        <f>Profiles!E805+Profiles!F805</f>
        <v/>
      </c>
      <c r="B805" s="6">
        <f>Profiles!D805*sel_solar</f>
        <v/>
      </c>
      <c r="C805" s="6">
        <f>MIN(B805,A805)</f>
        <v/>
      </c>
      <c r="D805" s="6">
        <f>B805-C805</f>
        <v/>
      </c>
      <c r="E805" s="6">
        <f>A805-C805</f>
        <v/>
      </c>
      <c r="F805" s="6">
        <f>MIN(D805,in_batt_pw,IF(sel_batt=0,0,(sel_batt-H804)/in_rte))</f>
        <v/>
      </c>
      <c r="G805" s="6">
        <f>MIN(E805,in_batt_pw,H804)</f>
        <v/>
      </c>
      <c r="H805" s="6">
        <f>H804+F805*in_rte-G805</f>
        <v/>
      </c>
      <c r="I805" s="6">
        <f>IF(sel_og=1,0,E805-G805)</f>
        <v/>
      </c>
      <c r="J805" s="6">
        <f>IF(sel_og=1,0,D805-F805)</f>
        <v/>
      </c>
      <c r="K805" s="6">
        <f>IF(sel_og=1,E805-G805,0)</f>
        <v/>
      </c>
    </row>
    <row r="806">
      <c r="A806" s="6">
        <f>Profiles!E806+Profiles!F806</f>
        <v/>
      </c>
      <c r="B806" s="6">
        <f>Profiles!D806*sel_solar</f>
        <v/>
      </c>
      <c r="C806" s="6">
        <f>MIN(B806,A806)</f>
        <v/>
      </c>
      <c r="D806" s="6">
        <f>B806-C806</f>
        <v/>
      </c>
      <c r="E806" s="6">
        <f>A806-C806</f>
        <v/>
      </c>
      <c r="F806" s="6">
        <f>MIN(D806,in_batt_pw,IF(sel_batt=0,0,(sel_batt-H805)/in_rte))</f>
        <v/>
      </c>
      <c r="G806" s="6">
        <f>MIN(E806,in_batt_pw,H805)</f>
        <v/>
      </c>
      <c r="H806" s="6">
        <f>H805+F806*in_rte-G806</f>
        <v/>
      </c>
      <c r="I806" s="6">
        <f>IF(sel_og=1,0,E806-G806)</f>
        <v/>
      </c>
      <c r="J806" s="6">
        <f>IF(sel_og=1,0,D806-F806)</f>
        <v/>
      </c>
      <c r="K806" s="6">
        <f>IF(sel_og=1,E806-G806,0)</f>
        <v/>
      </c>
    </row>
    <row r="807">
      <c r="A807" s="6">
        <f>Profiles!E807+Profiles!F807</f>
        <v/>
      </c>
      <c r="B807" s="6">
        <f>Profiles!D807*sel_solar</f>
        <v/>
      </c>
      <c r="C807" s="6">
        <f>MIN(B807,A807)</f>
        <v/>
      </c>
      <c r="D807" s="6">
        <f>B807-C807</f>
        <v/>
      </c>
      <c r="E807" s="6">
        <f>A807-C807</f>
        <v/>
      </c>
      <c r="F807" s="6">
        <f>MIN(D807,in_batt_pw,IF(sel_batt=0,0,(sel_batt-H806)/in_rte))</f>
        <v/>
      </c>
      <c r="G807" s="6">
        <f>MIN(E807,in_batt_pw,H806)</f>
        <v/>
      </c>
      <c r="H807" s="6">
        <f>H806+F807*in_rte-G807</f>
        <v/>
      </c>
      <c r="I807" s="6">
        <f>IF(sel_og=1,0,E807-G807)</f>
        <v/>
      </c>
      <c r="J807" s="6">
        <f>IF(sel_og=1,0,D807-F807)</f>
        <v/>
      </c>
      <c r="K807" s="6">
        <f>IF(sel_og=1,E807-G807,0)</f>
        <v/>
      </c>
    </row>
    <row r="808">
      <c r="A808" s="6">
        <f>Profiles!E808+Profiles!F808</f>
        <v/>
      </c>
      <c r="B808" s="6">
        <f>Profiles!D808*sel_solar</f>
        <v/>
      </c>
      <c r="C808" s="6">
        <f>MIN(B808,A808)</f>
        <v/>
      </c>
      <c r="D808" s="6">
        <f>B808-C808</f>
        <v/>
      </c>
      <c r="E808" s="6">
        <f>A808-C808</f>
        <v/>
      </c>
      <c r="F808" s="6">
        <f>MIN(D808,in_batt_pw,IF(sel_batt=0,0,(sel_batt-H807)/in_rte))</f>
        <v/>
      </c>
      <c r="G808" s="6">
        <f>MIN(E808,in_batt_pw,H807)</f>
        <v/>
      </c>
      <c r="H808" s="6">
        <f>H807+F808*in_rte-G808</f>
        <v/>
      </c>
      <c r="I808" s="6">
        <f>IF(sel_og=1,0,E808-G808)</f>
        <v/>
      </c>
      <c r="J808" s="6">
        <f>IF(sel_og=1,0,D808-F808)</f>
        <v/>
      </c>
      <c r="K808" s="6">
        <f>IF(sel_og=1,E808-G808,0)</f>
        <v/>
      </c>
    </row>
    <row r="809">
      <c r="A809" s="6">
        <f>Profiles!E809+Profiles!F809</f>
        <v/>
      </c>
      <c r="B809" s="6">
        <f>Profiles!D809*sel_solar</f>
        <v/>
      </c>
      <c r="C809" s="6">
        <f>MIN(B809,A809)</f>
        <v/>
      </c>
      <c r="D809" s="6">
        <f>B809-C809</f>
        <v/>
      </c>
      <c r="E809" s="6">
        <f>A809-C809</f>
        <v/>
      </c>
      <c r="F809" s="6">
        <f>MIN(D809,in_batt_pw,IF(sel_batt=0,0,(sel_batt-H808)/in_rte))</f>
        <v/>
      </c>
      <c r="G809" s="6">
        <f>MIN(E809,in_batt_pw,H808)</f>
        <v/>
      </c>
      <c r="H809" s="6">
        <f>H808+F809*in_rte-G809</f>
        <v/>
      </c>
      <c r="I809" s="6">
        <f>IF(sel_og=1,0,E809-G809)</f>
        <v/>
      </c>
      <c r="J809" s="6">
        <f>IF(sel_og=1,0,D809-F809)</f>
        <v/>
      </c>
      <c r="K809" s="6">
        <f>IF(sel_og=1,E809-G809,0)</f>
        <v/>
      </c>
    </row>
    <row r="810">
      <c r="A810" s="6">
        <f>Profiles!E810+Profiles!F810</f>
        <v/>
      </c>
      <c r="B810" s="6">
        <f>Profiles!D810*sel_solar</f>
        <v/>
      </c>
      <c r="C810" s="6">
        <f>MIN(B810,A810)</f>
        <v/>
      </c>
      <c r="D810" s="6">
        <f>B810-C810</f>
        <v/>
      </c>
      <c r="E810" s="6">
        <f>A810-C810</f>
        <v/>
      </c>
      <c r="F810" s="6">
        <f>MIN(D810,in_batt_pw,IF(sel_batt=0,0,(sel_batt-H809)/in_rte))</f>
        <v/>
      </c>
      <c r="G810" s="6">
        <f>MIN(E810,in_batt_pw,H809)</f>
        <v/>
      </c>
      <c r="H810" s="6">
        <f>H809+F810*in_rte-G810</f>
        <v/>
      </c>
      <c r="I810" s="6">
        <f>IF(sel_og=1,0,E810-G810)</f>
        <v/>
      </c>
      <c r="J810" s="6">
        <f>IF(sel_og=1,0,D810-F810)</f>
        <v/>
      </c>
      <c r="K810" s="6">
        <f>IF(sel_og=1,E810-G810,0)</f>
        <v/>
      </c>
    </row>
    <row r="811">
      <c r="A811" s="6">
        <f>Profiles!E811+Profiles!F811</f>
        <v/>
      </c>
      <c r="B811" s="6">
        <f>Profiles!D811*sel_solar</f>
        <v/>
      </c>
      <c r="C811" s="6">
        <f>MIN(B811,A811)</f>
        <v/>
      </c>
      <c r="D811" s="6">
        <f>B811-C811</f>
        <v/>
      </c>
      <c r="E811" s="6">
        <f>A811-C811</f>
        <v/>
      </c>
      <c r="F811" s="6">
        <f>MIN(D811,in_batt_pw,IF(sel_batt=0,0,(sel_batt-H810)/in_rte))</f>
        <v/>
      </c>
      <c r="G811" s="6">
        <f>MIN(E811,in_batt_pw,H810)</f>
        <v/>
      </c>
      <c r="H811" s="6">
        <f>H810+F811*in_rte-G811</f>
        <v/>
      </c>
      <c r="I811" s="6">
        <f>IF(sel_og=1,0,E811-G811)</f>
        <v/>
      </c>
      <c r="J811" s="6">
        <f>IF(sel_og=1,0,D811-F811)</f>
        <v/>
      </c>
      <c r="K811" s="6">
        <f>IF(sel_og=1,E811-G811,0)</f>
        <v/>
      </c>
    </row>
    <row r="812">
      <c r="A812" s="6">
        <f>Profiles!E812+Profiles!F812</f>
        <v/>
      </c>
      <c r="B812" s="6">
        <f>Profiles!D812*sel_solar</f>
        <v/>
      </c>
      <c r="C812" s="6">
        <f>MIN(B812,A812)</f>
        <v/>
      </c>
      <c r="D812" s="6">
        <f>B812-C812</f>
        <v/>
      </c>
      <c r="E812" s="6">
        <f>A812-C812</f>
        <v/>
      </c>
      <c r="F812" s="6">
        <f>MIN(D812,in_batt_pw,IF(sel_batt=0,0,(sel_batt-H811)/in_rte))</f>
        <v/>
      </c>
      <c r="G812" s="6">
        <f>MIN(E812,in_batt_pw,H811)</f>
        <v/>
      </c>
      <c r="H812" s="6">
        <f>H811+F812*in_rte-G812</f>
        <v/>
      </c>
      <c r="I812" s="6">
        <f>IF(sel_og=1,0,E812-G812)</f>
        <v/>
      </c>
      <c r="J812" s="6">
        <f>IF(sel_og=1,0,D812-F812)</f>
        <v/>
      </c>
      <c r="K812" s="6">
        <f>IF(sel_og=1,E812-G812,0)</f>
        <v/>
      </c>
    </row>
    <row r="813">
      <c r="A813" s="6">
        <f>Profiles!E813+Profiles!F813</f>
        <v/>
      </c>
      <c r="B813" s="6">
        <f>Profiles!D813*sel_solar</f>
        <v/>
      </c>
      <c r="C813" s="6">
        <f>MIN(B813,A813)</f>
        <v/>
      </c>
      <c r="D813" s="6">
        <f>B813-C813</f>
        <v/>
      </c>
      <c r="E813" s="6">
        <f>A813-C813</f>
        <v/>
      </c>
      <c r="F813" s="6">
        <f>MIN(D813,in_batt_pw,IF(sel_batt=0,0,(sel_batt-H812)/in_rte))</f>
        <v/>
      </c>
      <c r="G813" s="6">
        <f>MIN(E813,in_batt_pw,H812)</f>
        <v/>
      </c>
      <c r="H813" s="6">
        <f>H812+F813*in_rte-G813</f>
        <v/>
      </c>
      <c r="I813" s="6">
        <f>IF(sel_og=1,0,E813-G813)</f>
        <v/>
      </c>
      <c r="J813" s="6">
        <f>IF(sel_og=1,0,D813-F813)</f>
        <v/>
      </c>
      <c r="K813" s="6">
        <f>IF(sel_og=1,E813-G813,0)</f>
        <v/>
      </c>
    </row>
    <row r="814">
      <c r="A814" s="6">
        <f>Profiles!E814+Profiles!F814</f>
        <v/>
      </c>
      <c r="B814" s="6">
        <f>Profiles!D814*sel_solar</f>
        <v/>
      </c>
      <c r="C814" s="6">
        <f>MIN(B814,A814)</f>
        <v/>
      </c>
      <c r="D814" s="6">
        <f>B814-C814</f>
        <v/>
      </c>
      <c r="E814" s="6">
        <f>A814-C814</f>
        <v/>
      </c>
      <c r="F814" s="6">
        <f>MIN(D814,in_batt_pw,IF(sel_batt=0,0,(sel_batt-H813)/in_rte))</f>
        <v/>
      </c>
      <c r="G814" s="6">
        <f>MIN(E814,in_batt_pw,H813)</f>
        <v/>
      </c>
      <c r="H814" s="6">
        <f>H813+F814*in_rte-G814</f>
        <v/>
      </c>
      <c r="I814" s="6">
        <f>IF(sel_og=1,0,E814-G814)</f>
        <v/>
      </c>
      <c r="J814" s="6">
        <f>IF(sel_og=1,0,D814-F814)</f>
        <v/>
      </c>
      <c r="K814" s="6">
        <f>IF(sel_og=1,E814-G814,0)</f>
        <v/>
      </c>
    </row>
    <row r="815">
      <c r="A815" s="6">
        <f>Profiles!E815+Profiles!F815</f>
        <v/>
      </c>
      <c r="B815" s="6">
        <f>Profiles!D815*sel_solar</f>
        <v/>
      </c>
      <c r="C815" s="6">
        <f>MIN(B815,A815)</f>
        <v/>
      </c>
      <c r="D815" s="6">
        <f>B815-C815</f>
        <v/>
      </c>
      <c r="E815" s="6">
        <f>A815-C815</f>
        <v/>
      </c>
      <c r="F815" s="6">
        <f>MIN(D815,in_batt_pw,IF(sel_batt=0,0,(sel_batt-H814)/in_rte))</f>
        <v/>
      </c>
      <c r="G815" s="6">
        <f>MIN(E815,in_batt_pw,H814)</f>
        <v/>
      </c>
      <c r="H815" s="6">
        <f>H814+F815*in_rte-G815</f>
        <v/>
      </c>
      <c r="I815" s="6">
        <f>IF(sel_og=1,0,E815-G815)</f>
        <v/>
      </c>
      <c r="J815" s="6">
        <f>IF(sel_og=1,0,D815-F815)</f>
        <v/>
      </c>
      <c r="K815" s="6">
        <f>IF(sel_og=1,E815-G815,0)</f>
        <v/>
      </c>
    </row>
    <row r="816">
      <c r="A816" s="6">
        <f>Profiles!E816+Profiles!F816</f>
        <v/>
      </c>
      <c r="B816" s="6">
        <f>Profiles!D816*sel_solar</f>
        <v/>
      </c>
      <c r="C816" s="6">
        <f>MIN(B816,A816)</f>
        <v/>
      </c>
      <c r="D816" s="6">
        <f>B816-C816</f>
        <v/>
      </c>
      <c r="E816" s="6">
        <f>A816-C816</f>
        <v/>
      </c>
      <c r="F816" s="6">
        <f>MIN(D816,in_batt_pw,IF(sel_batt=0,0,(sel_batt-H815)/in_rte))</f>
        <v/>
      </c>
      <c r="G816" s="6">
        <f>MIN(E816,in_batt_pw,H815)</f>
        <v/>
      </c>
      <c r="H816" s="6">
        <f>H815+F816*in_rte-G816</f>
        <v/>
      </c>
      <c r="I816" s="6">
        <f>IF(sel_og=1,0,E816-G816)</f>
        <v/>
      </c>
      <c r="J816" s="6">
        <f>IF(sel_og=1,0,D816-F816)</f>
        <v/>
      </c>
      <c r="K816" s="6">
        <f>IF(sel_og=1,E816-G816,0)</f>
        <v/>
      </c>
    </row>
    <row r="817">
      <c r="A817" s="6">
        <f>Profiles!E817+Profiles!F817</f>
        <v/>
      </c>
      <c r="B817" s="6">
        <f>Profiles!D817*sel_solar</f>
        <v/>
      </c>
      <c r="C817" s="6">
        <f>MIN(B817,A817)</f>
        <v/>
      </c>
      <c r="D817" s="6">
        <f>B817-C817</f>
        <v/>
      </c>
      <c r="E817" s="6">
        <f>A817-C817</f>
        <v/>
      </c>
      <c r="F817" s="6">
        <f>MIN(D817,in_batt_pw,IF(sel_batt=0,0,(sel_batt-H816)/in_rte))</f>
        <v/>
      </c>
      <c r="G817" s="6">
        <f>MIN(E817,in_batt_pw,H816)</f>
        <v/>
      </c>
      <c r="H817" s="6">
        <f>H816+F817*in_rte-G817</f>
        <v/>
      </c>
      <c r="I817" s="6">
        <f>IF(sel_og=1,0,E817-G817)</f>
        <v/>
      </c>
      <c r="J817" s="6">
        <f>IF(sel_og=1,0,D817-F817)</f>
        <v/>
      </c>
      <c r="K817" s="6">
        <f>IF(sel_og=1,E817-G817,0)</f>
        <v/>
      </c>
    </row>
    <row r="818">
      <c r="A818" s="6">
        <f>Profiles!E818+Profiles!F818</f>
        <v/>
      </c>
      <c r="B818" s="6">
        <f>Profiles!D818*sel_solar</f>
        <v/>
      </c>
      <c r="C818" s="6">
        <f>MIN(B818,A818)</f>
        <v/>
      </c>
      <c r="D818" s="6">
        <f>B818-C818</f>
        <v/>
      </c>
      <c r="E818" s="6">
        <f>A818-C818</f>
        <v/>
      </c>
      <c r="F818" s="6">
        <f>MIN(D818,in_batt_pw,IF(sel_batt=0,0,(sel_batt-H817)/in_rte))</f>
        <v/>
      </c>
      <c r="G818" s="6">
        <f>MIN(E818,in_batt_pw,H817)</f>
        <v/>
      </c>
      <c r="H818" s="6">
        <f>H817+F818*in_rte-G818</f>
        <v/>
      </c>
      <c r="I818" s="6">
        <f>IF(sel_og=1,0,E818-G818)</f>
        <v/>
      </c>
      <c r="J818" s="6">
        <f>IF(sel_og=1,0,D818-F818)</f>
        <v/>
      </c>
      <c r="K818" s="6">
        <f>IF(sel_og=1,E818-G818,0)</f>
        <v/>
      </c>
    </row>
    <row r="819">
      <c r="A819" s="6">
        <f>Profiles!E819+Profiles!F819</f>
        <v/>
      </c>
      <c r="B819" s="6">
        <f>Profiles!D819*sel_solar</f>
        <v/>
      </c>
      <c r="C819" s="6">
        <f>MIN(B819,A819)</f>
        <v/>
      </c>
      <c r="D819" s="6">
        <f>B819-C819</f>
        <v/>
      </c>
      <c r="E819" s="6">
        <f>A819-C819</f>
        <v/>
      </c>
      <c r="F819" s="6">
        <f>MIN(D819,in_batt_pw,IF(sel_batt=0,0,(sel_batt-H818)/in_rte))</f>
        <v/>
      </c>
      <c r="G819" s="6">
        <f>MIN(E819,in_batt_pw,H818)</f>
        <v/>
      </c>
      <c r="H819" s="6">
        <f>H818+F819*in_rte-G819</f>
        <v/>
      </c>
      <c r="I819" s="6">
        <f>IF(sel_og=1,0,E819-G819)</f>
        <v/>
      </c>
      <c r="J819" s="6">
        <f>IF(sel_og=1,0,D819-F819)</f>
        <v/>
      </c>
      <c r="K819" s="6">
        <f>IF(sel_og=1,E819-G819,0)</f>
        <v/>
      </c>
    </row>
    <row r="820">
      <c r="A820" s="6">
        <f>Profiles!E820+Profiles!F820</f>
        <v/>
      </c>
      <c r="B820" s="6">
        <f>Profiles!D820*sel_solar</f>
        <v/>
      </c>
      <c r="C820" s="6">
        <f>MIN(B820,A820)</f>
        <v/>
      </c>
      <c r="D820" s="6">
        <f>B820-C820</f>
        <v/>
      </c>
      <c r="E820" s="6">
        <f>A820-C820</f>
        <v/>
      </c>
      <c r="F820" s="6">
        <f>MIN(D820,in_batt_pw,IF(sel_batt=0,0,(sel_batt-H819)/in_rte))</f>
        <v/>
      </c>
      <c r="G820" s="6">
        <f>MIN(E820,in_batt_pw,H819)</f>
        <v/>
      </c>
      <c r="H820" s="6">
        <f>H819+F820*in_rte-G820</f>
        <v/>
      </c>
      <c r="I820" s="6">
        <f>IF(sel_og=1,0,E820-G820)</f>
        <v/>
      </c>
      <c r="J820" s="6">
        <f>IF(sel_og=1,0,D820-F820)</f>
        <v/>
      </c>
      <c r="K820" s="6">
        <f>IF(sel_og=1,E820-G820,0)</f>
        <v/>
      </c>
    </row>
    <row r="821">
      <c r="A821" s="6">
        <f>Profiles!E821+Profiles!F821</f>
        <v/>
      </c>
      <c r="B821" s="6">
        <f>Profiles!D821*sel_solar</f>
        <v/>
      </c>
      <c r="C821" s="6">
        <f>MIN(B821,A821)</f>
        <v/>
      </c>
      <c r="D821" s="6">
        <f>B821-C821</f>
        <v/>
      </c>
      <c r="E821" s="6">
        <f>A821-C821</f>
        <v/>
      </c>
      <c r="F821" s="6">
        <f>MIN(D821,in_batt_pw,IF(sel_batt=0,0,(sel_batt-H820)/in_rte))</f>
        <v/>
      </c>
      <c r="G821" s="6">
        <f>MIN(E821,in_batt_pw,H820)</f>
        <v/>
      </c>
      <c r="H821" s="6">
        <f>H820+F821*in_rte-G821</f>
        <v/>
      </c>
      <c r="I821" s="6">
        <f>IF(sel_og=1,0,E821-G821)</f>
        <v/>
      </c>
      <c r="J821" s="6">
        <f>IF(sel_og=1,0,D821-F821)</f>
        <v/>
      </c>
      <c r="K821" s="6">
        <f>IF(sel_og=1,E821-G821,0)</f>
        <v/>
      </c>
    </row>
    <row r="822">
      <c r="A822" s="6">
        <f>Profiles!E822+Profiles!F822</f>
        <v/>
      </c>
      <c r="B822" s="6">
        <f>Profiles!D822*sel_solar</f>
        <v/>
      </c>
      <c r="C822" s="6">
        <f>MIN(B822,A822)</f>
        <v/>
      </c>
      <c r="D822" s="6">
        <f>B822-C822</f>
        <v/>
      </c>
      <c r="E822" s="6">
        <f>A822-C822</f>
        <v/>
      </c>
      <c r="F822" s="6">
        <f>MIN(D822,in_batt_pw,IF(sel_batt=0,0,(sel_batt-H821)/in_rte))</f>
        <v/>
      </c>
      <c r="G822" s="6">
        <f>MIN(E822,in_batt_pw,H821)</f>
        <v/>
      </c>
      <c r="H822" s="6">
        <f>H821+F822*in_rte-G822</f>
        <v/>
      </c>
      <c r="I822" s="6">
        <f>IF(sel_og=1,0,E822-G822)</f>
        <v/>
      </c>
      <c r="J822" s="6">
        <f>IF(sel_og=1,0,D822-F822)</f>
        <v/>
      </c>
      <c r="K822" s="6">
        <f>IF(sel_og=1,E822-G822,0)</f>
        <v/>
      </c>
    </row>
    <row r="823">
      <c r="A823" s="6">
        <f>Profiles!E823+Profiles!F823</f>
        <v/>
      </c>
      <c r="B823" s="6">
        <f>Profiles!D823*sel_solar</f>
        <v/>
      </c>
      <c r="C823" s="6">
        <f>MIN(B823,A823)</f>
        <v/>
      </c>
      <c r="D823" s="6">
        <f>B823-C823</f>
        <v/>
      </c>
      <c r="E823" s="6">
        <f>A823-C823</f>
        <v/>
      </c>
      <c r="F823" s="6">
        <f>MIN(D823,in_batt_pw,IF(sel_batt=0,0,(sel_batt-H822)/in_rte))</f>
        <v/>
      </c>
      <c r="G823" s="6">
        <f>MIN(E823,in_batt_pw,H822)</f>
        <v/>
      </c>
      <c r="H823" s="6">
        <f>H822+F823*in_rte-G823</f>
        <v/>
      </c>
      <c r="I823" s="6">
        <f>IF(sel_og=1,0,E823-G823)</f>
        <v/>
      </c>
      <c r="J823" s="6">
        <f>IF(sel_og=1,0,D823-F823)</f>
        <v/>
      </c>
      <c r="K823" s="6">
        <f>IF(sel_og=1,E823-G823,0)</f>
        <v/>
      </c>
    </row>
    <row r="824">
      <c r="A824" s="6">
        <f>Profiles!E824+Profiles!F824</f>
        <v/>
      </c>
      <c r="B824" s="6">
        <f>Profiles!D824*sel_solar</f>
        <v/>
      </c>
      <c r="C824" s="6">
        <f>MIN(B824,A824)</f>
        <v/>
      </c>
      <c r="D824" s="6">
        <f>B824-C824</f>
        <v/>
      </c>
      <c r="E824" s="6">
        <f>A824-C824</f>
        <v/>
      </c>
      <c r="F824" s="6">
        <f>MIN(D824,in_batt_pw,IF(sel_batt=0,0,(sel_batt-H823)/in_rte))</f>
        <v/>
      </c>
      <c r="G824" s="6">
        <f>MIN(E824,in_batt_pw,H823)</f>
        <v/>
      </c>
      <c r="H824" s="6">
        <f>H823+F824*in_rte-G824</f>
        <v/>
      </c>
      <c r="I824" s="6">
        <f>IF(sel_og=1,0,E824-G824)</f>
        <v/>
      </c>
      <c r="J824" s="6">
        <f>IF(sel_og=1,0,D824-F824)</f>
        <v/>
      </c>
      <c r="K824" s="6">
        <f>IF(sel_og=1,E824-G824,0)</f>
        <v/>
      </c>
    </row>
    <row r="825">
      <c r="A825" s="6">
        <f>Profiles!E825+Profiles!F825</f>
        <v/>
      </c>
      <c r="B825" s="6">
        <f>Profiles!D825*sel_solar</f>
        <v/>
      </c>
      <c r="C825" s="6">
        <f>MIN(B825,A825)</f>
        <v/>
      </c>
      <c r="D825" s="6">
        <f>B825-C825</f>
        <v/>
      </c>
      <c r="E825" s="6">
        <f>A825-C825</f>
        <v/>
      </c>
      <c r="F825" s="6">
        <f>MIN(D825,in_batt_pw,IF(sel_batt=0,0,(sel_batt-H824)/in_rte))</f>
        <v/>
      </c>
      <c r="G825" s="6">
        <f>MIN(E825,in_batt_pw,H824)</f>
        <v/>
      </c>
      <c r="H825" s="6">
        <f>H824+F825*in_rte-G825</f>
        <v/>
      </c>
      <c r="I825" s="6">
        <f>IF(sel_og=1,0,E825-G825)</f>
        <v/>
      </c>
      <c r="J825" s="6">
        <f>IF(sel_og=1,0,D825-F825)</f>
        <v/>
      </c>
      <c r="K825" s="6">
        <f>IF(sel_og=1,E825-G825,0)</f>
        <v/>
      </c>
    </row>
    <row r="826">
      <c r="A826" s="6">
        <f>Profiles!E826+Profiles!F826</f>
        <v/>
      </c>
      <c r="B826" s="6">
        <f>Profiles!D826*sel_solar</f>
        <v/>
      </c>
      <c r="C826" s="6">
        <f>MIN(B826,A826)</f>
        <v/>
      </c>
      <c r="D826" s="6">
        <f>B826-C826</f>
        <v/>
      </c>
      <c r="E826" s="6">
        <f>A826-C826</f>
        <v/>
      </c>
      <c r="F826" s="6">
        <f>MIN(D826,in_batt_pw,IF(sel_batt=0,0,(sel_batt-H825)/in_rte))</f>
        <v/>
      </c>
      <c r="G826" s="6">
        <f>MIN(E826,in_batt_pw,H825)</f>
        <v/>
      </c>
      <c r="H826" s="6">
        <f>H825+F826*in_rte-G826</f>
        <v/>
      </c>
      <c r="I826" s="6">
        <f>IF(sel_og=1,0,E826-G826)</f>
        <v/>
      </c>
      <c r="J826" s="6">
        <f>IF(sel_og=1,0,D826-F826)</f>
        <v/>
      </c>
      <c r="K826" s="6">
        <f>IF(sel_og=1,E826-G826,0)</f>
        <v/>
      </c>
    </row>
    <row r="827">
      <c r="A827" s="6">
        <f>Profiles!E827+Profiles!F827</f>
        <v/>
      </c>
      <c r="B827" s="6">
        <f>Profiles!D827*sel_solar</f>
        <v/>
      </c>
      <c r="C827" s="6">
        <f>MIN(B827,A827)</f>
        <v/>
      </c>
      <c r="D827" s="6">
        <f>B827-C827</f>
        <v/>
      </c>
      <c r="E827" s="6">
        <f>A827-C827</f>
        <v/>
      </c>
      <c r="F827" s="6">
        <f>MIN(D827,in_batt_pw,IF(sel_batt=0,0,(sel_batt-H826)/in_rte))</f>
        <v/>
      </c>
      <c r="G827" s="6">
        <f>MIN(E827,in_batt_pw,H826)</f>
        <v/>
      </c>
      <c r="H827" s="6">
        <f>H826+F827*in_rte-G827</f>
        <v/>
      </c>
      <c r="I827" s="6">
        <f>IF(sel_og=1,0,E827-G827)</f>
        <v/>
      </c>
      <c r="J827" s="6">
        <f>IF(sel_og=1,0,D827-F827)</f>
        <v/>
      </c>
      <c r="K827" s="6">
        <f>IF(sel_og=1,E827-G827,0)</f>
        <v/>
      </c>
    </row>
    <row r="828">
      <c r="A828" s="6">
        <f>Profiles!E828+Profiles!F828</f>
        <v/>
      </c>
      <c r="B828" s="6">
        <f>Profiles!D828*sel_solar</f>
        <v/>
      </c>
      <c r="C828" s="6">
        <f>MIN(B828,A828)</f>
        <v/>
      </c>
      <c r="D828" s="6">
        <f>B828-C828</f>
        <v/>
      </c>
      <c r="E828" s="6">
        <f>A828-C828</f>
        <v/>
      </c>
      <c r="F828" s="6">
        <f>MIN(D828,in_batt_pw,IF(sel_batt=0,0,(sel_batt-H827)/in_rte))</f>
        <v/>
      </c>
      <c r="G828" s="6">
        <f>MIN(E828,in_batt_pw,H827)</f>
        <v/>
      </c>
      <c r="H828" s="6">
        <f>H827+F828*in_rte-G828</f>
        <v/>
      </c>
      <c r="I828" s="6">
        <f>IF(sel_og=1,0,E828-G828)</f>
        <v/>
      </c>
      <c r="J828" s="6">
        <f>IF(sel_og=1,0,D828-F828)</f>
        <v/>
      </c>
      <c r="K828" s="6">
        <f>IF(sel_og=1,E828-G828,0)</f>
        <v/>
      </c>
    </row>
    <row r="829">
      <c r="A829" s="6">
        <f>Profiles!E829+Profiles!F829</f>
        <v/>
      </c>
      <c r="B829" s="6">
        <f>Profiles!D829*sel_solar</f>
        <v/>
      </c>
      <c r="C829" s="6">
        <f>MIN(B829,A829)</f>
        <v/>
      </c>
      <c r="D829" s="6">
        <f>B829-C829</f>
        <v/>
      </c>
      <c r="E829" s="6">
        <f>A829-C829</f>
        <v/>
      </c>
      <c r="F829" s="6">
        <f>MIN(D829,in_batt_pw,IF(sel_batt=0,0,(sel_batt-H828)/in_rte))</f>
        <v/>
      </c>
      <c r="G829" s="6">
        <f>MIN(E829,in_batt_pw,H828)</f>
        <v/>
      </c>
      <c r="H829" s="6">
        <f>H828+F829*in_rte-G829</f>
        <v/>
      </c>
      <c r="I829" s="6">
        <f>IF(sel_og=1,0,E829-G829)</f>
        <v/>
      </c>
      <c r="J829" s="6">
        <f>IF(sel_og=1,0,D829-F829)</f>
        <v/>
      </c>
      <c r="K829" s="6">
        <f>IF(sel_og=1,E829-G829,0)</f>
        <v/>
      </c>
    </row>
    <row r="830">
      <c r="A830" s="6">
        <f>Profiles!E830+Profiles!F830</f>
        <v/>
      </c>
      <c r="B830" s="6">
        <f>Profiles!D830*sel_solar</f>
        <v/>
      </c>
      <c r="C830" s="6">
        <f>MIN(B830,A830)</f>
        <v/>
      </c>
      <c r="D830" s="6">
        <f>B830-C830</f>
        <v/>
      </c>
      <c r="E830" s="6">
        <f>A830-C830</f>
        <v/>
      </c>
      <c r="F830" s="6">
        <f>MIN(D830,in_batt_pw,IF(sel_batt=0,0,(sel_batt-H829)/in_rte))</f>
        <v/>
      </c>
      <c r="G830" s="6">
        <f>MIN(E830,in_batt_pw,H829)</f>
        <v/>
      </c>
      <c r="H830" s="6">
        <f>H829+F830*in_rte-G830</f>
        <v/>
      </c>
      <c r="I830" s="6">
        <f>IF(sel_og=1,0,E830-G830)</f>
        <v/>
      </c>
      <c r="J830" s="6">
        <f>IF(sel_og=1,0,D830-F830)</f>
        <v/>
      </c>
      <c r="K830" s="6">
        <f>IF(sel_og=1,E830-G830,0)</f>
        <v/>
      </c>
    </row>
    <row r="831">
      <c r="A831" s="6">
        <f>Profiles!E831+Profiles!F831</f>
        <v/>
      </c>
      <c r="B831" s="6">
        <f>Profiles!D831*sel_solar</f>
        <v/>
      </c>
      <c r="C831" s="6">
        <f>MIN(B831,A831)</f>
        <v/>
      </c>
      <c r="D831" s="6">
        <f>B831-C831</f>
        <v/>
      </c>
      <c r="E831" s="6">
        <f>A831-C831</f>
        <v/>
      </c>
      <c r="F831" s="6">
        <f>MIN(D831,in_batt_pw,IF(sel_batt=0,0,(sel_batt-H830)/in_rte))</f>
        <v/>
      </c>
      <c r="G831" s="6">
        <f>MIN(E831,in_batt_pw,H830)</f>
        <v/>
      </c>
      <c r="H831" s="6">
        <f>H830+F831*in_rte-G831</f>
        <v/>
      </c>
      <c r="I831" s="6">
        <f>IF(sel_og=1,0,E831-G831)</f>
        <v/>
      </c>
      <c r="J831" s="6">
        <f>IF(sel_og=1,0,D831-F831)</f>
        <v/>
      </c>
      <c r="K831" s="6">
        <f>IF(sel_og=1,E831-G831,0)</f>
        <v/>
      </c>
    </row>
    <row r="832">
      <c r="A832" s="6">
        <f>Profiles!E832+Profiles!F832</f>
        <v/>
      </c>
      <c r="B832" s="6">
        <f>Profiles!D832*sel_solar</f>
        <v/>
      </c>
      <c r="C832" s="6">
        <f>MIN(B832,A832)</f>
        <v/>
      </c>
      <c r="D832" s="6">
        <f>B832-C832</f>
        <v/>
      </c>
      <c r="E832" s="6">
        <f>A832-C832</f>
        <v/>
      </c>
      <c r="F832" s="6">
        <f>MIN(D832,in_batt_pw,IF(sel_batt=0,0,(sel_batt-H831)/in_rte))</f>
        <v/>
      </c>
      <c r="G832" s="6">
        <f>MIN(E832,in_batt_pw,H831)</f>
        <v/>
      </c>
      <c r="H832" s="6">
        <f>H831+F832*in_rte-G832</f>
        <v/>
      </c>
      <c r="I832" s="6">
        <f>IF(sel_og=1,0,E832-G832)</f>
        <v/>
      </c>
      <c r="J832" s="6">
        <f>IF(sel_og=1,0,D832-F832)</f>
        <v/>
      </c>
      <c r="K832" s="6">
        <f>IF(sel_og=1,E832-G832,0)</f>
        <v/>
      </c>
    </row>
    <row r="833">
      <c r="A833" s="6">
        <f>Profiles!E833+Profiles!F833</f>
        <v/>
      </c>
      <c r="B833" s="6">
        <f>Profiles!D833*sel_solar</f>
        <v/>
      </c>
      <c r="C833" s="6">
        <f>MIN(B833,A833)</f>
        <v/>
      </c>
      <c r="D833" s="6">
        <f>B833-C833</f>
        <v/>
      </c>
      <c r="E833" s="6">
        <f>A833-C833</f>
        <v/>
      </c>
      <c r="F833" s="6">
        <f>MIN(D833,in_batt_pw,IF(sel_batt=0,0,(sel_batt-H832)/in_rte))</f>
        <v/>
      </c>
      <c r="G833" s="6">
        <f>MIN(E833,in_batt_pw,H832)</f>
        <v/>
      </c>
      <c r="H833" s="6">
        <f>H832+F833*in_rte-G833</f>
        <v/>
      </c>
      <c r="I833" s="6">
        <f>IF(sel_og=1,0,E833-G833)</f>
        <v/>
      </c>
      <c r="J833" s="6">
        <f>IF(sel_og=1,0,D833-F833)</f>
        <v/>
      </c>
      <c r="K833" s="6">
        <f>IF(sel_og=1,E833-G833,0)</f>
        <v/>
      </c>
    </row>
    <row r="834">
      <c r="A834" s="6">
        <f>Profiles!E834+Profiles!F834</f>
        <v/>
      </c>
      <c r="B834" s="6">
        <f>Profiles!D834*sel_solar</f>
        <v/>
      </c>
      <c r="C834" s="6">
        <f>MIN(B834,A834)</f>
        <v/>
      </c>
      <c r="D834" s="6">
        <f>B834-C834</f>
        <v/>
      </c>
      <c r="E834" s="6">
        <f>A834-C834</f>
        <v/>
      </c>
      <c r="F834" s="6">
        <f>MIN(D834,in_batt_pw,IF(sel_batt=0,0,(sel_batt-H833)/in_rte))</f>
        <v/>
      </c>
      <c r="G834" s="6">
        <f>MIN(E834,in_batt_pw,H833)</f>
        <v/>
      </c>
      <c r="H834" s="6">
        <f>H833+F834*in_rte-G834</f>
        <v/>
      </c>
      <c r="I834" s="6">
        <f>IF(sel_og=1,0,E834-G834)</f>
        <v/>
      </c>
      <c r="J834" s="6">
        <f>IF(sel_og=1,0,D834-F834)</f>
        <v/>
      </c>
      <c r="K834" s="6">
        <f>IF(sel_og=1,E834-G834,0)</f>
        <v/>
      </c>
    </row>
    <row r="835">
      <c r="A835" s="6">
        <f>Profiles!E835+Profiles!F835</f>
        <v/>
      </c>
      <c r="B835" s="6">
        <f>Profiles!D835*sel_solar</f>
        <v/>
      </c>
      <c r="C835" s="6">
        <f>MIN(B835,A835)</f>
        <v/>
      </c>
      <c r="D835" s="6">
        <f>B835-C835</f>
        <v/>
      </c>
      <c r="E835" s="6">
        <f>A835-C835</f>
        <v/>
      </c>
      <c r="F835" s="6">
        <f>MIN(D835,in_batt_pw,IF(sel_batt=0,0,(sel_batt-H834)/in_rte))</f>
        <v/>
      </c>
      <c r="G835" s="6">
        <f>MIN(E835,in_batt_pw,H834)</f>
        <v/>
      </c>
      <c r="H835" s="6">
        <f>H834+F835*in_rte-G835</f>
        <v/>
      </c>
      <c r="I835" s="6">
        <f>IF(sel_og=1,0,E835-G835)</f>
        <v/>
      </c>
      <c r="J835" s="6">
        <f>IF(sel_og=1,0,D835-F835)</f>
        <v/>
      </c>
      <c r="K835" s="6">
        <f>IF(sel_og=1,E835-G835,0)</f>
        <v/>
      </c>
    </row>
    <row r="836">
      <c r="A836" s="6">
        <f>Profiles!E836+Profiles!F836</f>
        <v/>
      </c>
      <c r="B836" s="6">
        <f>Profiles!D836*sel_solar</f>
        <v/>
      </c>
      <c r="C836" s="6">
        <f>MIN(B836,A836)</f>
        <v/>
      </c>
      <c r="D836" s="6">
        <f>B836-C836</f>
        <v/>
      </c>
      <c r="E836" s="6">
        <f>A836-C836</f>
        <v/>
      </c>
      <c r="F836" s="6">
        <f>MIN(D836,in_batt_pw,IF(sel_batt=0,0,(sel_batt-H835)/in_rte))</f>
        <v/>
      </c>
      <c r="G836" s="6">
        <f>MIN(E836,in_batt_pw,H835)</f>
        <v/>
      </c>
      <c r="H836" s="6">
        <f>H835+F836*in_rte-G836</f>
        <v/>
      </c>
      <c r="I836" s="6">
        <f>IF(sel_og=1,0,E836-G836)</f>
        <v/>
      </c>
      <c r="J836" s="6">
        <f>IF(sel_og=1,0,D836-F836)</f>
        <v/>
      </c>
      <c r="K836" s="6">
        <f>IF(sel_og=1,E836-G836,0)</f>
        <v/>
      </c>
    </row>
    <row r="837">
      <c r="A837" s="6">
        <f>Profiles!E837+Profiles!F837</f>
        <v/>
      </c>
      <c r="B837" s="6">
        <f>Profiles!D837*sel_solar</f>
        <v/>
      </c>
      <c r="C837" s="6">
        <f>MIN(B837,A837)</f>
        <v/>
      </c>
      <c r="D837" s="6">
        <f>B837-C837</f>
        <v/>
      </c>
      <c r="E837" s="6">
        <f>A837-C837</f>
        <v/>
      </c>
      <c r="F837" s="6">
        <f>MIN(D837,in_batt_pw,IF(sel_batt=0,0,(sel_batt-H836)/in_rte))</f>
        <v/>
      </c>
      <c r="G837" s="6">
        <f>MIN(E837,in_batt_pw,H836)</f>
        <v/>
      </c>
      <c r="H837" s="6">
        <f>H836+F837*in_rte-G837</f>
        <v/>
      </c>
      <c r="I837" s="6">
        <f>IF(sel_og=1,0,E837-G837)</f>
        <v/>
      </c>
      <c r="J837" s="6">
        <f>IF(sel_og=1,0,D837-F837)</f>
        <v/>
      </c>
      <c r="K837" s="6">
        <f>IF(sel_og=1,E837-G837,0)</f>
        <v/>
      </c>
    </row>
    <row r="838">
      <c r="A838" s="6">
        <f>Profiles!E838+Profiles!F838</f>
        <v/>
      </c>
      <c r="B838" s="6">
        <f>Profiles!D838*sel_solar</f>
        <v/>
      </c>
      <c r="C838" s="6">
        <f>MIN(B838,A838)</f>
        <v/>
      </c>
      <c r="D838" s="6">
        <f>B838-C838</f>
        <v/>
      </c>
      <c r="E838" s="6">
        <f>A838-C838</f>
        <v/>
      </c>
      <c r="F838" s="6">
        <f>MIN(D838,in_batt_pw,IF(sel_batt=0,0,(sel_batt-H837)/in_rte))</f>
        <v/>
      </c>
      <c r="G838" s="6">
        <f>MIN(E838,in_batt_pw,H837)</f>
        <v/>
      </c>
      <c r="H838" s="6">
        <f>H837+F838*in_rte-G838</f>
        <v/>
      </c>
      <c r="I838" s="6">
        <f>IF(sel_og=1,0,E838-G838)</f>
        <v/>
      </c>
      <c r="J838" s="6">
        <f>IF(sel_og=1,0,D838-F838)</f>
        <v/>
      </c>
      <c r="K838" s="6">
        <f>IF(sel_og=1,E838-G838,0)</f>
        <v/>
      </c>
    </row>
    <row r="839">
      <c r="A839" s="6">
        <f>Profiles!E839+Profiles!F839</f>
        <v/>
      </c>
      <c r="B839" s="6">
        <f>Profiles!D839*sel_solar</f>
        <v/>
      </c>
      <c r="C839" s="6">
        <f>MIN(B839,A839)</f>
        <v/>
      </c>
      <c r="D839" s="6">
        <f>B839-C839</f>
        <v/>
      </c>
      <c r="E839" s="6">
        <f>A839-C839</f>
        <v/>
      </c>
      <c r="F839" s="6">
        <f>MIN(D839,in_batt_pw,IF(sel_batt=0,0,(sel_batt-H838)/in_rte))</f>
        <v/>
      </c>
      <c r="G839" s="6">
        <f>MIN(E839,in_batt_pw,H838)</f>
        <v/>
      </c>
      <c r="H839" s="6">
        <f>H838+F839*in_rte-G839</f>
        <v/>
      </c>
      <c r="I839" s="6">
        <f>IF(sel_og=1,0,E839-G839)</f>
        <v/>
      </c>
      <c r="J839" s="6">
        <f>IF(sel_og=1,0,D839-F839)</f>
        <v/>
      </c>
      <c r="K839" s="6">
        <f>IF(sel_og=1,E839-G839,0)</f>
        <v/>
      </c>
    </row>
    <row r="840">
      <c r="A840" s="6">
        <f>Profiles!E840+Profiles!F840</f>
        <v/>
      </c>
      <c r="B840" s="6">
        <f>Profiles!D840*sel_solar</f>
        <v/>
      </c>
      <c r="C840" s="6">
        <f>MIN(B840,A840)</f>
        <v/>
      </c>
      <c r="D840" s="6">
        <f>B840-C840</f>
        <v/>
      </c>
      <c r="E840" s="6">
        <f>A840-C840</f>
        <v/>
      </c>
      <c r="F840" s="6">
        <f>MIN(D840,in_batt_pw,IF(sel_batt=0,0,(sel_batt-H839)/in_rte))</f>
        <v/>
      </c>
      <c r="G840" s="6">
        <f>MIN(E840,in_batt_pw,H839)</f>
        <v/>
      </c>
      <c r="H840" s="6">
        <f>H839+F840*in_rte-G840</f>
        <v/>
      </c>
      <c r="I840" s="6">
        <f>IF(sel_og=1,0,E840-G840)</f>
        <v/>
      </c>
      <c r="J840" s="6">
        <f>IF(sel_og=1,0,D840-F840)</f>
        <v/>
      </c>
      <c r="K840" s="6">
        <f>IF(sel_og=1,E840-G840,0)</f>
        <v/>
      </c>
    </row>
    <row r="841">
      <c r="A841" s="6">
        <f>Profiles!E841+Profiles!F841</f>
        <v/>
      </c>
      <c r="B841" s="6">
        <f>Profiles!D841*sel_solar</f>
        <v/>
      </c>
      <c r="C841" s="6">
        <f>MIN(B841,A841)</f>
        <v/>
      </c>
      <c r="D841" s="6">
        <f>B841-C841</f>
        <v/>
      </c>
      <c r="E841" s="6">
        <f>A841-C841</f>
        <v/>
      </c>
      <c r="F841" s="6">
        <f>MIN(D841,in_batt_pw,IF(sel_batt=0,0,(sel_batt-H840)/in_rte))</f>
        <v/>
      </c>
      <c r="G841" s="6">
        <f>MIN(E841,in_batt_pw,H840)</f>
        <v/>
      </c>
      <c r="H841" s="6">
        <f>H840+F841*in_rte-G841</f>
        <v/>
      </c>
      <c r="I841" s="6">
        <f>IF(sel_og=1,0,E841-G841)</f>
        <v/>
      </c>
      <c r="J841" s="6">
        <f>IF(sel_og=1,0,D841-F841)</f>
        <v/>
      </c>
      <c r="K841" s="6">
        <f>IF(sel_og=1,E841-G841,0)</f>
        <v/>
      </c>
    </row>
    <row r="842">
      <c r="A842" s="6">
        <f>Profiles!E842+Profiles!F842</f>
        <v/>
      </c>
      <c r="B842" s="6">
        <f>Profiles!D842*sel_solar</f>
        <v/>
      </c>
      <c r="C842" s="6">
        <f>MIN(B842,A842)</f>
        <v/>
      </c>
      <c r="D842" s="6">
        <f>B842-C842</f>
        <v/>
      </c>
      <c r="E842" s="6">
        <f>A842-C842</f>
        <v/>
      </c>
      <c r="F842" s="6">
        <f>MIN(D842,in_batt_pw,IF(sel_batt=0,0,(sel_batt-H841)/in_rte))</f>
        <v/>
      </c>
      <c r="G842" s="6">
        <f>MIN(E842,in_batt_pw,H841)</f>
        <v/>
      </c>
      <c r="H842" s="6">
        <f>H841+F842*in_rte-G842</f>
        <v/>
      </c>
      <c r="I842" s="6">
        <f>IF(sel_og=1,0,E842-G842)</f>
        <v/>
      </c>
      <c r="J842" s="6">
        <f>IF(sel_og=1,0,D842-F842)</f>
        <v/>
      </c>
      <c r="K842" s="6">
        <f>IF(sel_og=1,E842-G842,0)</f>
        <v/>
      </c>
    </row>
    <row r="843">
      <c r="A843" s="6">
        <f>Profiles!E843+Profiles!F843</f>
        <v/>
      </c>
      <c r="B843" s="6">
        <f>Profiles!D843*sel_solar</f>
        <v/>
      </c>
      <c r="C843" s="6">
        <f>MIN(B843,A843)</f>
        <v/>
      </c>
      <c r="D843" s="6">
        <f>B843-C843</f>
        <v/>
      </c>
      <c r="E843" s="6">
        <f>A843-C843</f>
        <v/>
      </c>
      <c r="F843" s="6">
        <f>MIN(D843,in_batt_pw,IF(sel_batt=0,0,(sel_batt-H842)/in_rte))</f>
        <v/>
      </c>
      <c r="G843" s="6">
        <f>MIN(E843,in_batt_pw,H842)</f>
        <v/>
      </c>
      <c r="H843" s="6">
        <f>H842+F843*in_rte-G843</f>
        <v/>
      </c>
      <c r="I843" s="6">
        <f>IF(sel_og=1,0,E843-G843)</f>
        <v/>
      </c>
      <c r="J843" s="6">
        <f>IF(sel_og=1,0,D843-F843)</f>
        <v/>
      </c>
      <c r="K843" s="6">
        <f>IF(sel_og=1,E843-G843,0)</f>
        <v/>
      </c>
    </row>
    <row r="844">
      <c r="A844" s="6">
        <f>Profiles!E844+Profiles!F844</f>
        <v/>
      </c>
      <c r="B844" s="6">
        <f>Profiles!D844*sel_solar</f>
        <v/>
      </c>
      <c r="C844" s="6">
        <f>MIN(B844,A844)</f>
        <v/>
      </c>
      <c r="D844" s="6">
        <f>B844-C844</f>
        <v/>
      </c>
      <c r="E844" s="6">
        <f>A844-C844</f>
        <v/>
      </c>
      <c r="F844" s="6">
        <f>MIN(D844,in_batt_pw,IF(sel_batt=0,0,(sel_batt-H843)/in_rte))</f>
        <v/>
      </c>
      <c r="G844" s="6">
        <f>MIN(E844,in_batt_pw,H843)</f>
        <v/>
      </c>
      <c r="H844" s="6">
        <f>H843+F844*in_rte-G844</f>
        <v/>
      </c>
      <c r="I844" s="6">
        <f>IF(sel_og=1,0,E844-G844)</f>
        <v/>
      </c>
      <c r="J844" s="6">
        <f>IF(sel_og=1,0,D844-F844)</f>
        <v/>
      </c>
      <c r="K844" s="6">
        <f>IF(sel_og=1,E844-G844,0)</f>
        <v/>
      </c>
    </row>
    <row r="845">
      <c r="A845" s="6">
        <f>Profiles!E845+Profiles!F845</f>
        <v/>
      </c>
      <c r="B845" s="6">
        <f>Profiles!D845*sel_solar</f>
        <v/>
      </c>
      <c r="C845" s="6">
        <f>MIN(B845,A845)</f>
        <v/>
      </c>
      <c r="D845" s="6">
        <f>B845-C845</f>
        <v/>
      </c>
      <c r="E845" s="6">
        <f>A845-C845</f>
        <v/>
      </c>
      <c r="F845" s="6">
        <f>MIN(D845,in_batt_pw,IF(sel_batt=0,0,(sel_batt-H844)/in_rte))</f>
        <v/>
      </c>
      <c r="G845" s="6">
        <f>MIN(E845,in_batt_pw,H844)</f>
        <v/>
      </c>
      <c r="H845" s="6">
        <f>H844+F845*in_rte-G845</f>
        <v/>
      </c>
      <c r="I845" s="6">
        <f>IF(sel_og=1,0,E845-G845)</f>
        <v/>
      </c>
      <c r="J845" s="6">
        <f>IF(sel_og=1,0,D845-F845)</f>
        <v/>
      </c>
      <c r="K845" s="6">
        <f>IF(sel_og=1,E845-G845,0)</f>
        <v/>
      </c>
    </row>
    <row r="846">
      <c r="A846" s="6">
        <f>Profiles!E846+Profiles!F846</f>
        <v/>
      </c>
      <c r="B846" s="6">
        <f>Profiles!D846*sel_solar</f>
        <v/>
      </c>
      <c r="C846" s="6">
        <f>MIN(B846,A846)</f>
        <v/>
      </c>
      <c r="D846" s="6">
        <f>B846-C846</f>
        <v/>
      </c>
      <c r="E846" s="6">
        <f>A846-C846</f>
        <v/>
      </c>
      <c r="F846" s="6">
        <f>MIN(D846,in_batt_pw,IF(sel_batt=0,0,(sel_batt-H845)/in_rte))</f>
        <v/>
      </c>
      <c r="G846" s="6">
        <f>MIN(E846,in_batt_pw,H845)</f>
        <v/>
      </c>
      <c r="H846" s="6">
        <f>H845+F846*in_rte-G846</f>
        <v/>
      </c>
      <c r="I846" s="6">
        <f>IF(sel_og=1,0,E846-G846)</f>
        <v/>
      </c>
      <c r="J846" s="6">
        <f>IF(sel_og=1,0,D846-F846)</f>
        <v/>
      </c>
      <c r="K846" s="6">
        <f>IF(sel_og=1,E846-G846,0)</f>
        <v/>
      </c>
    </row>
    <row r="847">
      <c r="A847" s="6">
        <f>Profiles!E847+Profiles!F847</f>
        <v/>
      </c>
      <c r="B847" s="6">
        <f>Profiles!D847*sel_solar</f>
        <v/>
      </c>
      <c r="C847" s="6">
        <f>MIN(B847,A847)</f>
        <v/>
      </c>
      <c r="D847" s="6">
        <f>B847-C847</f>
        <v/>
      </c>
      <c r="E847" s="6">
        <f>A847-C847</f>
        <v/>
      </c>
      <c r="F847" s="6">
        <f>MIN(D847,in_batt_pw,IF(sel_batt=0,0,(sel_batt-H846)/in_rte))</f>
        <v/>
      </c>
      <c r="G847" s="6">
        <f>MIN(E847,in_batt_pw,H846)</f>
        <v/>
      </c>
      <c r="H847" s="6">
        <f>H846+F847*in_rte-G847</f>
        <v/>
      </c>
      <c r="I847" s="6">
        <f>IF(sel_og=1,0,E847-G847)</f>
        <v/>
      </c>
      <c r="J847" s="6">
        <f>IF(sel_og=1,0,D847-F847)</f>
        <v/>
      </c>
      <c r="K847" s="6">
        <f>IF(sel_og=1,E847-G847,0)</f>
        <v/>
      </c>
    </row>
    <row r="848">
      <c r="A848" s="6">
        <f>Profiles!E848+Profiles!F848</f>
        <v/>
      </c>
      <c r="B848" s="6">
        <f>Profiles!D848*sel_solar</f>
        <v/>
      </c>
      <c r="C848" s="6">
        <f>MIN(B848,A848)</f>
        <v/>
      </c>
      <c r="D848" s="6">
        <f>B848-C848</f>
        <v/>
      </c>
      <c r="E848" s="6">
        <f>A848-C848</f>
        <v/>
      </c>
      <c r="F848" s="6">
        <f>MIN(D848,in_batt_pw,IF(sel_batt=0,0,(sel_batt-H847)/in_rte))</f>
        <v/>
      </c>
      <c r="G848" s="6">
        <f>MIN(E848,in_batt_pw,H847)</f>
        <v/>
      </c>
      <c r="H848" s="6">
        <f>H847+F848*in_rte-G848</f>
        <v/>
      </c>
      <c r="I848" s="6">
        <f>IF(sel_og=1,0,E848-G848)</f>
        <v/>
      </c>
      <c r="J848" s="6">
        <f>IF(sel_og=1,0,D848-F848)</f>
        <v/>
      </c>
      <c r="K848" s="6">
        <f>IF(sel_og=1,E848-G848,0)</f>
        <v/>
      </c>
    </row>
    <row r="849">
      <c r="A849" s="6">
        <f>Profiles!E849+Profiles!F849</f>
        <v/>
      </c>
      <c r="B849" s="6">
        <f>Profiles!D849*sel_solar</f>
        <v/>
      </c>
      <c r="C849" s="6">
        <f>MIN(B849,A849)</f>
        <v/>
      </c>
      <c r="D849" s="6">
        <f>B849-C849</f>
        <v/>
      </c>
      <c r="E849" s="6">
        <f>A849-C849</f>
        <v/>
      </c>
      <c r="F849" s="6">
        <f>MIN(D849,in_batt_pw,IF(sel_batt=0,0,(sel_batt-H848)/in_rte))</f>
        <v/>
      </c>
      <c r="G849" s="6">
        <f>MIN(E849,in_batt_pw,H848)</f>
        <v/>
      </c>
      <c r="H849" s="6">
        <f>H848+F849*in_rte-G849</f>
        <v/>
      </c>
      <c r="I849" s="6">
        <f>IF(sel_og=1,0,E849-G849)</f>
        <v/>
      </c>
      <c r="J849" s="6">
        <f>IF(sel_og=1,0,D849-F849)</f>
        <v/>
      </c>
      <c r="K849" s="6">
        <f>IF(sel_og=1,E849-G849,0)</f>
        <v/>
      </c>
    </row>
    <row r="850">
      <c r="A850" s="6">
        <f>Profiles!E850+Profiles!F850</f>
        <v/>
      </c>
      <c r="B850" s="6">
        <f>Profiles!D850*sel_solar</f>
        <v/>
      </c>
      <c r="C850" s="6">
        <f>MIN(B850,A850)</f>
        <v/>
      </c>
      <c r="D850" s="6">
        <f>B850-C850</f>
        <v/>
      </c>
      <c r="E850" s="6">
        <f>A850-C850</f>
        <v/>
      </c>
      <c r="F850" s="6">
        <f>MIN(D850,in_batt_pw,IF(sel_batt=0,0,(sel_batt-H849)/in_rte))</f>
        <v/>
      </c>
      <c r="G850" s="6">
        <f>MIN(E850,in_batt_pw,H849)</f>
        <v/>
      </c>
      <c r="H850" s="6">
        <f>H849+F850*in_rte-G850</f>
        <v/>
      </c>
      <c r="I850" s="6">
        <f>IF(sel_og=1,0,E850-G850)</f>
        <v/>
      </c>
      <c r="J850" s="6">
        <f>IF(sel_og=1,0,D850-F850)</f>
        <v/>
      </c>
      <c r="K850" s="6">
        <f>IF(sel_og=1,E850-G850,0)</f>
        <v/>
      </c>
    </row>
    <row r="851">
      <c r="A851" s="6">
        <f>Profiles!E851+Profiles!F851</f>
        <v/>
      </c>
      <c r="B851" s="6">
        <f>Profiles!D851*sel_solar</f>
        <v/>
      </c>
      <c r="C851" s="6">
        <f>MIN(B851,A851)</f>
        <v/>
      </c>
      <c r="D851" s="6">
        <f>B851-C851</f>
        <v/>
      </c>
      <c r="E851" s="6">
        <f>A851-C851</f>
        <v/>
      </c>
      <c r="F851" s="6">
        <f>MIN(D851,in_batt_pw,IF(sel_batt=0,0,(sel_batt-H850)/in_rte))</f>
        <v/>
      </c>
      <c r="G851" s="6">
        <f>MIN(E851,in_batt_pw,H850)</f>
        <v/>
      </c>
      <c r="H851" s="6">
        <f>H850+F851*in_rte-G851</f>
        <v/>
      </c>
      <c r="I851" s="6">
        <f>IF(sel_og=1,0,E851-G851)</f>
        <v/>
      </c>
      <c r="J851" s="6">
        <f>IF(sel_og=1,0,D851-F851)</f>
        <v/>
      </c>
      <c r="K851" s="6">
        <f>IF(sel_og=1,E851-G851,0)</f>
        <v/>
      </c>
    </row>
    <row r="852">
      <c r="A852" s="6">
        <f>Profiles!E852+Profiles!F852</f>
        <v/>
      </c>
      <c r="B852" s="6">
        <f>Profiles!D852*sel_solar</f>
        <v/>
      </c>
      <c r="C852" s="6">
        <f>MIN(B852,A852)</f>
        <v/>
      </c>
      <c r="D852" s="6">
        <f>B852-C852</f>
        <v/>
      </c>
      <c r="E852" s="6">
        <f>A852-C852</f>
        <v/>
      </c>
      <c r="F852" s="6">
        <f>MIN(D852,in_batt_pw,IF(sel_batt=0,0,(sel_batt-H851)/in_rte))</f>
        <v/>
      </c>
      <c r="G852" s="6">
        <f>MIN(E852,in_batt_pw,H851)</f>
        <v/>
      </c>
      <c r="H852" s="6">
        <f>H851+F852*in_rte-G852</f>
        <v/>
      </c>
      <c r="I852" s="6">
        <f>IF(sel_og=1,0,E852-G852)</f>
        <v/>
      </c>
      <c r="J852" s="6">
        <f>IF(sel_og=1,0,D852-F852)</f>
        <v/>
      </c>
      <c r="K852" s="6">
        <f>IF(sel_og=1,E852-G852,0)</f>
        <v/>
      </c>
    </row>
    <row r="853">
      <c r="A853" s="6">
        <f>Profiles!E853+Profiles!F853</f>
        <v/>
      </c>
      <c r="B853" s="6">
        <f>Profiles!D853*sel_solar</f>
        <v/>
      </c>
      <c r="C853" s="6">
        <f>MIN(B853,A853)</f>
        <v/>
      </c>
      <c r="D853" s="6">
        <f>B853-C853</f>
        <v/>
      </c>
      <c r="E853" s="6">
        <f>A853-C853</f>
        <v/>
      </c>
      <c r="F853" s="6">
        <f>MIN(D853,in_batt_pw,IF(sel_batt=0,0,(sel_batt-H852)/in_rte))</f>
        <v/>
      </c>
      <c r="G853" s="6">
        <f>MIN(E853,in_batt_pw,H852)</f>
        <v/>
      </c>
      <c r="H853" s="6">
        <f>H852+F853*in_rte-G853</f>
        <v/>
      </c>
      <c r="I853" s="6">
        <f>IF(sel_og=1,0,E853-G853)</f>
        <v/>
      </c>
      <c r="J853" s="6">
        <f>IF(sel_og=1,0,D853-F853)</f>
        <v/>
      </c>
      <c r="K853" s="6">
        <f>IF(sel_og=1,E853-G853,0)</f>
        <v/>
      </c>
    </row>
    <row r="854">
      <c r="A854" s="6">
        <f>Profiles!E854+Profiles!F854</f>
        <v/>
      </c>
      <c r="B854" s="6">
        <f>Profiles!D854*sel_solar</f>
        <v/>
      </c>
      <c r="C854" s="6">
        <f>MIN(B854,A854)</f>
        <v/>
      </c>
      <c r="D854" s="6">
        <f>B854-C854</f>
        <v/>
      </c>
      <c r="E854" s="6">
        <f>A854-C854</f>
        <v/>
      </c>
      <c r="F854" s="6">
        <f>MIN(D854,in_batt_pw,IF(sel_batt=0,0,(sel_batt-H853)/in_rte))</f>
        <v/>
      </c>
      <c r="G854" s="6">
        <f>MIN(E854,in_batt_pw,H853)</f>
        <v/>
      </c>
      <c r="H854" s="6">
        <f>H853+F854*in_rte-G854</f>
        <v/>
      </c>
      <c r="I854" s="6">
        <f>IF(sel_og=1,0,E854-G854)</f>
        <v/>
      </c>
      <c r="J854" s="6">
        <f>IF(sel_og=1,0,D854-F854)</f>
        <v/>
      </c>
      <c r="K854" s="6">
        <f>IF(sel_og=1,E854-G854,0)</f>
        <v/>
      </c>
    </row>
    <row r="855">
      <c r="A855" s="6">
        <f>Profiles!E855+Profiles!F855</f>
        <v/>
      </c>
      <c r="B855" s="6">
        <f>Profiles!D855*sel_solar</f>
        <v/>
      </c>
      <c r="C855" s="6">
        <f>MIN(B855,A855)</f>
        <v/>
      </c>
      <c r="D855" s="6">
        <f>B855-C855</f>
        <v/>
      </c>
      <c r="E855" s="6">
        <f>A855-C855</f>
        <v/>
      </c>
      <c r="F855" s="6">
        <f>MIN(D855,in_batt_pw,IF(sel_batt=0,0,(sel_batt-H854)/in_rte))</f>
        <v/>
      </c>
      <c r="G855" s="6">
        <f>MIN(E855,in_batt_pw,H854)</f>
        <v/>
      </c>
      <c r="H855" s="6">
        <f>H854+F855*in_rte-G855</f>
        <v/>
      </c>
      <c r="I855" s="6">
        <f>IF(sel_og=1,0,E855-G855)</f>
        <v/>
      </c>
      <c r="J855" s="6">
        <f>IF(sel_og=1,0,D855-F855)</f>
        <v/>
      </c>
      <c r="K855" s="6">
        <f>IF(sel_og=1,E855-G855,0)</f>
        <v/>
      </c>
    </row>
    <row r="856">
      <c r="A856" s="6">
        <f>Profiles!E856+Profiles!F856</f>
        <v/>
      </c>
      <c r="B856" s="6">
        <f>Profiles!D856*sel_solar</f>
        <v/>
      </c>
      <c r="C856" s="6">
        <f>MIN(B856,A856)</f>
        <v/>
      </c>
      <c r="D856" s="6">
        <f>B856-C856</f>
        <v/>
      </c>
      <c r="E856" s="6">
        <f>A856-C856</f>
        <v/>
      </c>
      <c r="F856" s="6">
        <f>MIN(D856,in_batt_pw,IF(sel_batt=0,0,(sel_batt-H855)/in_rte))</f>
        <v/>
      </c>
      <c r="G856" s="6">
        <f>MIN(E856,in_batt_pw,H855)</f>
        <v/>
      </c>
      <c r="H856" s="6">
        <f>H855+F856*in_rte-G856</f>
        <v/>
      </c>
      <c r="I856" s="6">
        <f>IF(sel_og=1,0,E856-G856)</f>
        <v/>
      </c>
      <c r="J856" s="6">
        <f>IF(sel_og=1,0,D856-F856)</f>
        <v/>
      </c>
      <c r="K856" s="6">
        <f>IF(sel_og=1,E856-G856,0)</f>
        <v/>
      </c>
    </row>
    <row r="857">
      <c r="A857" s="6">
        <f>Profiles!E857+Profiles!F857</f>
        <v/>
      </c>
      <c r="B857" s="6">
        <f>Profiles!D857*sel_solar</f>
        <v/>
      </c>
      <c r="C857" s="6">
        <f>MIN(B857,A857)</f>
        <v/>
      </c>
      <c r="D857" s="6">
        <f>B857-C857</f>
        <v/>
      </c>
      <c r="E857" s="6">
        <f>A857-C857</f>
        <v/>
      </c>
      <c r="F857" s="6">
        <f>MIN(D857,in_batt_pw,IF(sel_batt=0,0,(sel_batt-H856)/in_rte))</f>
        <v/>
      </c>
      <c r="G857" s="6">
        <f>MIN(E857,in_batt_pw,H856)</f>
        <v/>
      </c>
      <c r="H857" s="6">
        <f>H856+F857*in_rte-G857</f>
        <v/>
      </c>
      <c r="I857" s="6">
        <f>IF(sel_og=1,0,E857-G857)</f>
        <v/>
      </c>
      <c r="J857" s="6">
        <f>IF(sel_og=1,0,D857-F857)</f>
        <v/>
      </c>
      <c r="K857" s="6">
        <f>IF(sel_og=1,E857-G857,0)</f>
        <v/>
      </c>
    </row>
    <row r="858">
      <c r="A858" s="6">
        <f>Profiles!E858+Profiles!F858</f>
        <v/>
      </c>
      <c r="B858" s="6">
        <f>Profiles!D858*sel_solar</f>
        <v/>
      </c>
      <c r="C858" s="6">
        <f>MIN(B858,A858)</f>
        <v/>
      </c>
      <c r="D858" s="6">
        <f>B858-C858</f>
        <v/>
      </c>
      <c r="E858" s="6">
        <f>A858-C858</f>
        <v/>
      </c>
      <c r="F858" s="6">
        <f>MIN(D858,in_batt_pw,IF(sel_batt=0,0,(sel_batt-H857)/in_rte))</f>
        <v/>
      </c>
      <c r="G858" s="6">
        <f>MIN(E858,in_batt_pw,H857)</f>
        <v/>
      </c>
      <c r="H858" s="6">
        <f>H857+F858*in_rte-G858</f>
        <v/>
      </c>
      <c r="I858" s="6">
        <f>IF(sel_og=1,0,E858-G858)</f>
        <v/>
      </c>
      <c r="J858" s="6">
        <f>IF(sel_og=1,0,D858-F858)</f>
        <v/>
      </c>
      <c r="K858" s="6">
        <f>IF(sel_og=1,E858-G858,0)</f>
        <v/>
      </c>
    </row>
    <row r="859">
      <c r="A859" s="6">
        <f>Profiles!E859+Profiles!F859</f>
        <v/>
      </c>
      <c r="B859" s="6">
        <f>Profiles!D859*sel_solar</f>
        <v/>
      </c>
      <c r="C859" s="6">
        <f>MIN(B859,A859)</f>
        <v/>
      </c>
      <c r="D859" s="6">
        <f>B859-C859</f>
        <v/>
      </c>
      <c r="E859" s="6">
        <f>A859-C859</f>
        <v/>
      </c>
      <c r="F859" s="6">
        <f>MIN(D859,in_batt_pw,IF(sel_batt=0,0,(sel_batt-H858)/in_rte))</f>
        <v/>
      </c>
      <c r="G859" s="6">
        <f>MIN(E859,in_batt_pw,H858)</f>
        <v/>
      </c>
      <c r="H859" s="6">
        <f>H858+F859*in_rte-G859</f>
        <v/>
      </c>
      <c r="I859" s="6">
        <f>IF(sel_og=1,0,E859-G859)</f>
        <v/>
      </c>
      <c r="J859" s="6">
        <f>IF(sel_og=1,0,D859-F859)</f>
        <v/>
      </c>
      <c r="K859" s="6">
        <f>IF(sel_og=1,E859-G859,0)</f>
        <v/>
      </c>
    </row>
    <row r="860">
      <c r="A860" s="6">
        <f>Profiles!E860+Profiles!F860</f>
        <v/>
      </c>
      <c r="B860" s="6">
        <f>Profiles!D860*sel_solar</f>
        <v/>
      </c>
      <c r="C860" s="6">
        <f>MIN(B860,A860)</f>
        <v/>
      </c>
      <c r="D860" s="6">
        <f>B860-C860</f>
        <v/>
      </c>
      <c r="E860" s="6">
        <f>A860-C860</f>
        <v/>
      </c>
      <c r="F860" s="6">
        <f>MIN(D860,in_batt_pw,IF(sel_batt=0,0,(sel_batt-H859)/in_rte))</f>
        <v/>
      </c>
      <c r="G860" s="6">
        <f>MIN(E860,in_batt_pw,H859)</f>
        <v/>
      </c>
      <c r="H860" s="6">
        <f>H859+F860*in_rte-G860</f>
        <v/>
      </c>
      <c r="I860" s="6">
        <f>IF(sel_og=1,0,E860-G860)</f>
        <v/>
      </c>
      <c r="J860" s="6">
        <f>IF(sel_og=1,0,D860-F860)</f>
        <v/>
      </c>
      <c r="K860" s="6">
        <f>IF(sel_og=1,E860-G860,0)</f>
        <v/>
      </c>
    </row>
    <row r="861">
      <c r="A861" s="6">
        <f>Profiles!E861+Profiles!F861</f>
        <v/>
      </c>
      <c r="B861" s="6">
        <f>Profiles!D861*sel_solar</f>
        <v/>
      </c>
      <c r="C861" s="6">
        <f>MIN(B861,A861)</f>
        <v/>
      </c>
      <c r="D861" s="6">
        <f>B861-C861</f>
        <v/>
      </c>
      <c r="E861" s="6">
        <f>A861-C861</f>
        <v/>
      </c>
      <c r="F861" s="6">
        <f>MIN(D861,in_batt_pw,IF(sel_batt=0,0,(sel_batt-H860)/in_rte))</f>
        <v/>
      </c>
      <c r="G861" s="6">
        <f>MIN(E861,in_batt_pw,H860)</f>
        <v/>
      </c>
      <c r="H861" s="6">
        <f>H860+F861*in_rte-G861</f>
        <v/>
      </c>
      <c r="I861" s="6">
        <f>IF(sel_og=1,0,E861-G861)</f>
        <v/>
      </c>
      <c r="J861" s="6">
        <f>IF(sel_og=1,0,D861-F861)</f>
        <v/>
      </c>
      <c r="K861" s="6">
        <f>IF(sel_og=1,E861-G861,0)</f>
        <v/>
      </c>
    </row>
    <row r="862">
      <c r="A862" s="6">
        <f>Profiles!E862+Profiles!F862</f>
        <v/>
      </c>
      <c r="B862" s="6">
        <f>Profiles!D862*sel_solar</f>
        <v/>
      </c>
      <c r="C862" s="6">
        <f>MIN(B862,A862)</f>
        <v/>
      </c>
      <c r="D862" s="6">
        <f>B862-C862</f>
        <v/>
      </c>
      <c r="E862" s="6">
        <f>A862-C862</f>
        <v/>
      </c>
      <c r="F862" s="6">
        <f>MIN(D862,in_batt_pw,IF(sel_batt=0,0,(sel_batt-H861)/in_rte))</f>
        <v/>
      </c>
      <c r="G862" s="6">
        <f>MIN(E862,in_batt_pw,H861)</f>
        <v/>
      </c>
      <c r="H862" s="6">
        <f>H861+F862*in_rte-G862</f>
        <v/>
      </c>
      <c r="I862" s="6">
        <f>IF(sel_og=1,0,E862-G862)</f>
        <v/>
      </c>
      <c r="J862" s="6">
        <f>IF(sel_og=1,0,D862-F862)</f>
        <v/>
      </c>
      <c r="K862" s="6">
        <f>IF(sel_og=1,E862-G862,0)</f>
        <v/>
      </c>
    </row>
    <row r="863">
      <c r="A863" s="6">
        <f>Profiles!E863+Profiles!F863</f>
        <v/>
      </c>
      <c r="B863" s="6">
        <f>Profiles!D863*sel_solar</f>
        <v/>
      </c>
      <c r="C863" s="6">
        <f>MIN(B863,A863)</f>
        <v/>
      </c>
      <c r="D863" s="6">
        <f>B863-C863</f>
        <v/>
      </c>
      <c r="E863" s="6">
        <f>A863-C863</f>
        <v/>
      </c>
      <c r="F863" s="6">
        <f>MIN(D863,in_batt_pw,IF(sel_batt=0,0,(sel_batt-H862)/in_rte))</f>
        <v/>
      </c>
      <c r="G863" s="6">
        <f>MIN(E863,in_batt_pw,H862)</f>
        <v/>
      </c>
      <c r="H863" s="6">
        <f>H862+F863*in_rte-G863</f>
        <v/>
      </c>
      <c r="I863" s="6">
        <f>IF(sel_og=1,0,E863-G863)</f>
        <v/>
      </c>
      <c r="J863" s="6">
        <f>IF(sel_og=1,0,D863-F863)</f>
        <v/>
      </c>
      <c r="K863" s="6">
        <f>IF(sel_og=1,E863-G863,0)</f>
        <v/>
      </c>
    </row>
    <row r="864">
      <c r="A864" s="6">
        <f>Profiles!E864+Profiles!F864</f>
        <v/>
      </c>
      <c r="B864" s="6">
        <f>Profiles!D864*sel_solar</f>
        <v/>
      </c>
      <c r="C864" s="6">
        <f>MIN(B864,A864)</f>
        <v/>
      </c>
      <c r="D864" s="6">
        <f>B864-C864</f>
        <v/>
      </c>
      <c r="E864" s="6">
        <f>A864-C864</f>
        <v/>
      </c>
      <c r="F864" s="6">
        <f>MIN(D864,in_batt_pw,IF(sel_batt=0,0,(sel_batt-H863)/in_rte))</f>
        <v/>
      </c>
      <c r="G864" s="6">
        <f>MIN(E864,in_batt_pw,H863)</f>
        <v/>
      </c>
      <c r="H864" s="6">
        <f>H863+F864*in_rte-G864</f>
        <v/>
      </c>
      <c r="I864" s="6">
        <f>IF(sel_og=1,0,E864-G864)</f>
        <v/>
      </c>
      <c r="J864" s="6">
        <f>IF(sel_og=1,0,D864-F864)</f>
        <v/>
      </c>
      <c r="K864" s="6">
        <f>IF(sel_og=1,E864-G864,0)</f>
        <v/>
      </c>
    </row>
    <row r="865">
      <c r="A865" s="6">
        <f>Profiles!E865+Profiles!F865</f>
        <v/>
      </c>
      <c r="B865" s="6">
        <f>Profiles!D865*sel_solar</f>
        <v/>
      </c>
      <c r="C865" s="6">
        <f>MIN(B865,A865)</f>
        <v/>
      </c>
      <c r="D865" s="6">
        <f>B865-C865</f>
        <v/>
      </c>
      <c r="E865" s="6">
        <f>A865-C865</f>
        <v/>
      </c>
      <c r="F865" s="6">
        <f>MIN(D865,in_batt_pw,IF(sel_batt=0,0,(sel_batt-H864)/in_rte))</f>
        <v/>
      </c>
      <c r="G865" s="6">
        <f>MIN(E865,in_batt_pw,H864)</f>
        <v/>
      </c>
      <c r="H865" s="6">
        <f>H864+F865*in_rte-G865</f>
        <v/>
      </c>
      <c r="I865" s="6">
        <f>IF(sel_og=1,0,E865-G865)</f>
        <v/>
      </c>
      <c r="J865" s="6">
        <f>IF(sel_og=1,0,D865-F865)</f>
        <v/>
      </c>
      <c r="K865" s="6">
        <f>IF(sel_og=1,E865-G865,0)</f>
        <v/>
      </c>
    </row>
    <row r="866">
      <c r="A866" s="6">
        <f>Profiles!E866+Profiles!F866</f>
        <v/>
      </c>
      <c r="B866" s="6">
        <f>Profiles!D866*sel_solar</f>
        <v/>
      </c>
      <c r="C866" s="6">
        <f>MIN(B866,A866)</f>
        <v/>
      </c>
      <c r="D866" s="6">
        <f>B866-C866</f>
        <v/>
      </c>
      <c r="E866" s="6">
        <f>A866-C866</f>
        <v/>
      </c>
      <c r="F866" s="6">
        <f>MIN(D866,in_batt_pw,IF(sel_batt=0,0,(sel_batt-H865)/in_rte))</f>
        <v/>
      </c>
      <c r="G866" s="6">
        <f>MIN(E866,in_batt_pw,H865)</f>
        <v/>
      </c>
      <c r="H866" s="6">
        <f>H865+F866*in_rte-G866</f>
        <v/>
      </c>
      <c r="I866" s="6">
        <f>IF(sel_og=1,0,E866-G866)</f>
        <v/>
      </c>
      <c r="J866" s="6">
        <f>IF(sel_og=1,0,D866-F866)</f>
        <v/>
      </c>
      <c r="K866" s="6">
        <f>IF(sel_og=1,E866-G866,0)</f>
        <v/>
      </c>
    </row>
    <row r="867">
      <c r="A867" s="6">
        <f>Profiles!E867+Profiles!F867</f>
        <v/>
      </c>
      <c r="B867" s="6">
        <f>Profiles!D867*sel_solar</f>
        <v/>
      </c>
      <c r="C867" s="6">
        <f>MIN(B867,A867)</f>
        <v/>
      </c>
      <c r="D867" s="6">
        <f>B867-C867</f>
        <v/>
      </c>
      <c r="E867" s="6">
        <f>A867-C867</f>
        <v/>
      </c>
      <c r="F867" s="6">
        <f>MIN(D867,in_batt_pw,IF(sel_batt=0,0,(sel_batt-H866)/in_rte))</f>
        <v/>
      </c>
      <c r="G867" s="6">
        <f>MIN(E867,in_batt_pw,H866)</f>
        <v/>
      </c>
      <c r="H867" s="6">
        <f>H866+F867*in_rte-G867</f>
        <v/>
      </c>
      <c r="I867" s="6">
        <f>IF(sel_og=1,0,E867-G867)</f>
        <v/>
      </c>
      <c r="J867" s="6">
        <f>IF(sel_og=1,0,D867-F867)</f>
        <v/>
      </c>
      <c r="K867" s="6">
        <f>IF(sel_og=1,E867-G867,0)</f>
        <v/>
      </c>
    </row>
    <row r="868">
      <c r="A868" s="6">
        <f>Profiles!E868+Profiles!F868</f>
        <v/>
      </c>
      <c r="B868" s="6">
        <f>Profiles!D868*sel_solar</f>
        <v/>
      </c>
      <c r="C868" s="6">
        <f>MIN(B868,A868)</f>
        <v/>
      </c>
      <c r="D868" s="6">
        <f>B868-C868</f>
        <v/>
      </c>
      <c r="E868" s="6">
        <f>A868-C868</f>
        <v/>
      </c>
      <c r="F868" s="6">
        <f>MIN(D868,in_batt_pw,IF(sel_batt=0,0,(sel_batt-H867)/in_rte))</f>
        <v/>
      </c>
      <c r="G868" s="6">
        <f>MIN(E868,in_batt_pw,H867)</f>
        <v/>
      </c>
      <c r="H868" s="6">
        <f>H867+F868*in_rte-G868</f>
        <v/>
      </c>
      <c r="I868" s="6">
        <f>IF(sel_og=1,0,E868-G868)</f>
        <v/>
      </c>
      <c r="J868" s="6">
        <f>IF(sel_og=1,0,D868-F868)</f>
        <v/>
      </c>
      <c r="K868" s="6">
        <f>IF(sel_og=1,E868-G868,0)</f>
        <v/>
      </c>
    </row>
    <row r="869">
      <c r="A869" s="6">
        <f>Profiles!E869+Profiles!F869</f>
        <v/>
      </c>
      <c r="B869" s="6">
        <f>Profiles!D869*sel_solar</f>
        <v/>
      </c>
      <c r="C869" s="6">
        <f>MIN(B869,A869)</f>
        <v/>
      </c>
      <c r="D869" s="6">
        <f>B869-C869</f>
        <v/>
      </c>
      <c r="E869" s="6">
        <f>A869-C869</f>
        <v/>
      </c>
      <c r="F869" s="6">
        <f>MIN(D869,in_batt_pw,IF(sel_batt=0,0,(sel_batt-H868)/in_rte))</f>
        <v/>
      </c>
      <c r="G869" s="6">
        <f>MIN(E869,in_batt_pw,H868)</f>
        <v/>
      </c>
      <c r="H869" s="6">
        <f>H868+F869*in_rte-G869</f>
        <v/>
      </c>
      <c r="I869" s="6">
        <f>IF(sel_og=1,0,E869-G869)</f>
        <v/>
      </c>
      <c r="J869" s="6">
        <f>IF(sel_og=1,0,D869-F869)</f>
        <v/>
      </c>
      <c r="K869" s="6">
        <f>IF(sel_og=1,E869-G869,0)</f>
        <v/>
      </c>
    </row>
    <row r="870">
      <c r="A870" s="6">
        <f>Profiles!E870+Profiles!F870</f>
        <v/>
      </c>
      <c r="B870" s="6">
        <f>Profiles!D870*sel_solar</f>
        <v/>
      </c>
      <c r="C870" s="6">
        <f>MIN(B870,A870)</f>
        <v/>
      </c>
      <c r="D870" s="6">
        <f>B870-C870</f>
        <v/>
      </c>
      <c r="E870" s="6">
        <f>A870-C870</f>
        <v/>
      </c>
      <c r="F870" s="6">
        <f>MIN(D870,in_batt_pw,IF(sel_batt=0,0,(sel_batt-H869)/in_rte))</f>
        <v/>
      </c>
      <c r="G870" s="6">
        <f>MIN(E870,in_batt_pw,H869)</f>
        <v/>
      </c>
      <c r="H870" s="6">
        <f>H869+F870*in_rte-G870</f>
        <v/>
      </c>
      <c r="I870" s="6">
        <f>IF(sel_og=1,0,E870-G870)</f>
        <v/>
      </c>
      <c r="J870" s="6">
        <f>IF(sel_og=1,0,D870-F870)</f>
        <v/>
      </c>
      <c r="K870" s="6">
        <f>IF(sel_og=1,E870-G870,0)</f>
        <v/>
      </c>
    </row>
    <row r="871">
      <c r="A871" s="6">
        <f>Profiles!E871+Profiles!F871</f>
        <v/>
      </c>
      <c r="B871" s="6">
        <f>Profiles!D871*sel_solar</f>
        <v/>
      </c>
      <c r="C871" s="6">
        <f>MIN(B871,A871)</f>
        <v/>
      </c>
      <c r="D871" s="6">
        <f>B871-C871</f>
        <v/>
      </c>
      <c r="E871" s="6">
        <f>A871-C871</f>
        <v/>
      </c>
      <c r="F871" s="6">
        <f>MIN(D871,in_batt_pw,IF(sel_batt=0,0,(sel_batt-H870)/in_rte))</f>
        <v/>
      </c>
      <c r="G871" s="6">
        <f>MIN(E871,in_batt_pw,H870)</f>
        <v/>
      </c>
      <c r="H871" s="6">
        <f>H870+F871*in_rte-G871</f>
        <v/>
      </c>
      <c r="I871" s="6">
        <f>IF(sel_og=1,0,E871-G871)</f>
        <v/>
      </c>
      <c r="J871" s="6">
        <f>IF(sel_og=1,0,D871-F871)</f>
        <v/>
      </c>
      <c r="K871" s="6">
        <f>IF(sel_og=1,E871-G871,0)</f>
        <v/>
      </c>
    </row>
    <row r="872">
      <c r="A872" s="6">
        <f>Profiles!E872+Profiles!F872</f>
        <v/>
      </c>
      <c r="B872" s="6">
        <f>Profiles!D872*sel_solar</f>
        <v/>
      </c>
      <c r="C872" s="6">
        <f>MIN(B872,A872)</f>
        <v/>
      </c>
      <c r="D872" s="6">
        <f>B872-C872</f>
        <v/>
      </c>
      <c r="E872" s="6">
        <f>A872-C872</f>
        <v/>
      </c>
      <c r="F872" s="6">
        <f>MIN(D872,in_batt_pw,IF(sel_batt=0,0,(sel_batt-H871)/in_rte))</f>
        <v/>
      </c>
      <c r="G872" s="6">
        <f>MIN(E872,in_batt_pw,H871)</f>
        <v/>
      </c>
      <c r="H872" s="6">
        <f>H871+F872*in_rte-G872</f>
        <v/>
      </c>
      <c r="I872" s="6">
        <f>IF(sel_og=1,0,E872-G872)</f>
        <v/>
      </c>
      <c r="J872" s="6">
        <f>IF(sel_og=1,0,D872-F872)</f>
        <v/>
      </c>
      <c r="K872" s="6">
        <f>IF(sel_og=1,E872-G872,0)</f>
        <v/>
      </c>
    </row>
    <row r="873">
      <c r="A873" s="6">
        <f>Profiles!E873+Profiles!F873</f>
        <v/>
      </c>
      <c r="B873" s="6">
        <f>Profiles!D873*sel_solar</f>
        <v/>
      </c>
      <c r="C873" s="6">
        <f>MIN(B873,A873)</f>
        <v/>
      </c>
      <c r="D873" s="6">
        <f>B873-C873</f>
        <v/>
      </c>
      <c r="E873" s="6">
        <f>A873-C873</f>
        <v/>
      </c>
      <c r="F873" s="6">
        <f>MIN(D873,in_batt_pw,IF(sel_batt=0,0,(sel_batt-H872)/in_rte))</f>
        <v/>
      </c>
      <c r="G873" s="6">
        <f>MIN(E873,in_batt_pw,H872)</f>
        <v/>
      </c>
      <c r="H873" s="6">
        <f>H872+F873*in_rte-G873</f>
        <v/>
      </c>
      <c r="I873" s="6">
        <f>IF(sel_og=1,0,E873-G873)</f>
        <v/>
      </c>
      <c r="J873" s="6">
        <f>IF(sel_og=1,0,D873-F873)</f>
        <v/>
      </c>
      <c r="K873" s="6">
        <f>IF(sel_og=1,E873-G873,0)</f>
        <v/>
      </c>
    </row>
    <row r="874">
      <c r="A874" s="6">
        <f>Profiles!E874+Profiles!F874</f>
        <v/>
      </c>
      <c r="B874" s="6">
        <f>Profiles!D874*sel_solar</f>
        <v/>
      </c>
      <c r="C874" s="6">
        <f>MIN(B874,A874)</f>
        <v/>
      </c>
      <c r="D874" s="6">
        <f>B874-C874</f>
        <v/>
      </c>
      <c r="E874" s="6">
        <f>A874-C874</f>
        <v/>
      </c>
      <c r="F874" s="6">
        <f>MIN(D874,in_batt_pw,IF(sel_batt=0,0,(sel_batt-H873)/in_rte))</f>
        <v/>
      </c>
      <c r="G874" s="6">
        <f>MIN(E874,in_batt_pw,H873)</f>
        <v/>
      </c>
      <c r="H874" s="6">
        <f>H873+F874*in_rte-G874</f>
        <v/>
      </c>
      <c r="I874" s="6">
        <f>IF(sel_og=1,0,E874-G874)</f>
        <v/>
      </c>
      <c r="J874" s="6">
        <f>IF(sel_og=1,0,D874-F874)</f>
        <v/>
      </c>
      <c r="K874" s="6">
        <f>IF(sel_og=1,E874-G874,0)</f>
        <v/>
      </c>
    </row>
    <row r="875">
      <c r="A875" s="6">
        <f>Profiles!E875+Profiles!F875</f>
        <v/>
      </c>
      <c r="B875" s="6">
        <f>Profiles!D875*sel_solar</f>
        <v/>
      </c>
      <c r="C875" s="6">
        <f>MIN(B875,A875)</f>
        <v/>
      </c>
      <c r="D875" s="6">
        <f>B875-C875</f>
        <v/>
      </c>
      <c r="E875" s="6">
        <f>A875-C875</f>
        <v/>
      </c>
      <c r="F875" s="6">
        <f>MIN(D875,in_batt_pw,IF(sel_batt=0,0,(sel_batt-H874)/in_rte))</f>
        <v/>
      </c>
      <c r="G875" s="6">
        <f>MIN(E875,in_batt_pw,H874)</f>
        <v/>
      </c>
      <c r="H875" s="6">
        <f>H874+F875*in_rte-G875</f>
        <v/>
      </c>
      <c r="I875" s="6">
        <f>IF(sel_og=1,0,E875-G875)</f>
        <v/>
      </c>
      <c r="J875" s="6">
        <f>IF(sel_og=1,0,D875-F875)</f>
        <v/>
      </c>
      <c r="K875" s="6">
        <f>IF(sel_og=1,E875-G875,0)</f>
        <v/>
      </c>
    </row>
    <row r="876">
      <c r="A876" s="6">
        <f>Profiles!E876+Profiles!F876</f>
        <v/>
      </c>
      <c r="B876" s="6">
        <f>Profiles!D876*sel_solar</f>
        <v/>
      </c>
      <c r="C876" s="6">
        <f>MIN(B876,A876)</f>
        <v/>
      </c>
      <c r="D876" s="6">
        <f>B876-C876</f>
        <v/>
      </c>
      <c r="E876" s="6">
        <f>A876-C876</f>
        <v/>
      </c>
      <c r="F876" s="6">
        <f>MIN(D876,in_batt_pw,IF(sel_batt=0,0,(sel_batt-H875)/in_rte))</f>
        <v/>
      </c>
      <c r="G876" s="6">
        <f>MIN(E876,in_batt_pw,H875)</f>
        <v/>
      </c>
      <c r="H876" s="6">
        <f>H875+F876*in_rte-G876</f>
        <v/>
      </c>
      <c r="I876" s="6">
        <f>IF(sel_og=1,0,E876-G876)</f>
        <v/>
      </c>
      <c r="J876" s="6">
        <f>IF(sel_og=1,0,D876-F876)</f>
        <v/>
      </c>
      <c r="K876" s="6">
        <f>IF(sel_og=1,E876-G876,0)</f>
        <v/>
      </c>
    </row>
    <row r="877">
      <c r="A877" s="6">
        <f>Profiles!E877+Profiles!F877</f>
        <v/>
      </c>
      <c r="B877" s="6">
        <f>Profiles!D877*sel_solar</f>
        <v/>
      </c>
      <c r="C877" s="6">
        <f>MIN(B877,A877)</f>
        <v/>
      </c>
      <c r="D877" s="6">
        <f>B877-C877</f>
        <v/>
      </c>
      <c r="E877" s="6">
        <f>A877-C877</f>
        <v/>
      </c>
      <c r="F877" s="6">
        <f>MIN(D877,in_batt_pw,IF(sel_batt=0,0,(sel_batt-H876)/in_rte))</f>
        <v/>
      </c>
      <c r="G877" s="6">
        <f>MIN(E877,in_batt_pw,H876)</f>
        <v/>
      </c>
      <c r="H877" s="6">
        <f>H876+F877*in_rte-G877</f>
        <v/>
      </c>
      <c r="I877" s="6">
        <f>IF(sel_og=1,0,E877-G877)</f>
        <v/>
      </c>
      <c r="J877" s="6">
        <f>IF(sel_og=1,0,D877-F877)</f>
        <v/>
      </c>
      <c r="K877" s="6">
        <f>IF(sel_og=1,E877-G877,0)</f>
        <v/>
      </c>
    </row>
    <row r="878">
      <c r="A878" s="6">
        <f>Profiles!E878+Profiles!F878</f>
        <v/>
      </c>
      <c r="B878" s="6">
        <f>Profiles!D878*sel_solar</f>
        <v/>
      </c>
      <c r="C878" s="6">
        <f>MIN(B878,A878)</f>
        <v/>
      </c>
      <c r="D878" s="6">
        <f>B878-C878</f>
        <v/>
      </c>
      <c r="E878" s="6">
        <f>A878-C878</f>
        <v/>
      </c>
      <c r="F878" s="6">
        <f>MIN(D878,in_batt_pw,IF(sel_batt=0,0,(sel_batt-H877)/in_rte))</f>
        <v/>
      </c>
      <c r="G878" s="6">
        <f>MIN(E878,in_batt_pw,H877)</f>
        <v/>
      </c>
      <c r="H878" s="6">
        <f>H877+F878*in_rte-G878</f>
        <v/>
      </c>
      <c r="I878" s="6">
        <f>IF(sel_og=1,0,E878-G878)</f>
        <v/>
      </c>
      <c r="J878" s="6">
        <f>IF(sel_og=1,0,D878-F878)</f>
        <v/>
      </c>
      <c r="K878" s="6">
        <f>IF(sel_og=1,E878-G878,0)</f>
        <v/>
      </c>
    </row>
    <row r="879">
      <c r="A879" s="6">
        <f>Profiles!E879+Profiles!F879</f>
        <v/>
      </c>
      <c r="B879" s="6">
        <f>Profiles!D879*sel_solar</f>
        <v/>
      </c>
      <c r="C879" s="6">
        <f>MIN(B879,A879)</f>
        <v/>
      </c>
      <c r="D879" s="6">
        <f>B879-C879</f>
        <v/>
      </c>
      <c r="E879" s="6">
        <f>A879-C879</f>
        <v/>
      </c>
      <c r="F879" s="6">
        <f>MIN(D879,in_batt_pw,IF(sel_batt=0,0,(sel_batt-H878)/in_rte))</f>
        <v/>
      </c>
      <c r="G879" s="6">
        <f>MIN(E879,in_batt_pw,H878)</f>
        <v/>
      </c>
      <c r="H879" s="6">
        <f>H878+F879*in_rte-G879</f>
        <v/>
      </c>
      <c r="I879" s="6">
        <f>IF(sel_og=1,0,E879-G879)</f>
        <v/>
      </c>
      <c r="J879" s="6">
        <f>IF(sel_og=1,0,D879-F879)</f>
        <v/>
      </c>
      <c r="K879" s="6">
        <f>IF(sel_og=1,E879-G879,0)</f>
        <v/>
      </c>
    </row>
    <row r="880">
      <c r="A880" s="6">
        <f>Profiles!E880+Profiles!F880</f>
        <v/>
      </c>
      <c r="B880" s="6">
        <f>Profiles!D880*sel_solar</f>
        <v/>
      </c>
      <c r="C880" s="6">
        <f>MIN(B880,A880)</f>
        <v/>
      </c>
      <c r="D880" s="6">
        <f>B880-C880</f>
        <v/>
      </c>
      <c r="E880" s="6">
        <f>A880-C880</f>
        <v/>
      </c>
      <c r="F880" s="6">
        <f>MIN(D880,in_batt_pw,IF(sel_batt=0,0,(sel_batt-H879)/in_rte))</f>
        <v/>
      </c>
      <c r="G880" s="6">
        <f>MIN(E880,in_batt_pw,H879)</f>
        <v/>
      </c>
      <c r="H880" s="6">
        <f>H879+F880*in_rte-G880</f>
        <v/>
      </c>
      <c r="I880" s="6">
        <f>IF(sel_og=1,0,E880-G880)</f>
        <v/>
      </c>
      <c r="J880" s="6">
        <f>IF(sel_og=1,0,D880-F880)</f>
        <v/>
      </c>
      <c r="K880" s="6">
        <f>IF(sel_og=1,E880-G880,0)</f>
        <v/>
      </c>
    </row>
    <row r="881">
      <c r="A881" s="6">
        <f>Profiles!E881+Profiles!F881</f>
        <v/>
      </c>
      <c r="B881" s="6">
        <f>Profiles!D881*sel_solar</f>
        <v/>
      </c>
      <c r="C881" s="6">
        <f>MIN(B881,A881)</f>
        <v/>
      </c>
      <c r="D881" s="6">
        <f>B881-C881</f>
        <v/>
      </c>
      <c r="E881" s="6">
        <f>A881-C881</f>
        <v/>
      </c>
      <c r="F881" s="6">
        <f>MIN(D881,in_batt_pw,IF(sel_batt=0,0,(sel_batt-H880)/in_rte))</f>
        <v/>
      </c>
      <c r="G881" s="6">
        <f>MIN(E881,in_batt_pw,H880)</f>
        <v/>
      </c>
      <c r="H881" s="6">
        <f>H880+F881*in_rte-G881</f>
        <v/>
      </c>
      <c r="I881" s="6">
        <f>IF(sel_og=1,0,E881-G881)</f>
        <v/>
      </c>
      <c r="J881" s="6">
        <f>IF(sel_og=1,0,D881-F881)</f>
        <v/>
      </c>
      <c r="K881" s="6">
        <f>IF(sel_og=1,E881-G881,0)</f>
        <v/>
      </c>
    </row>
    <row r="882">
      <c r="A882" s="6">
        <f>Profiles!E882+Profiles!F882</f>
        <v/>
      </c>
      <c r="B882" s="6">
        <f>Profiles!D882*sel_solar</f>
        <v/>
      </c>
      <c r="C882" s="6">
        <f>MIN(B882,A882)</f>
        <v/>
      </c>
      <c r="D882" s="6">
        <f>B882-C882</f>
        <v/>
      </c>
      <c r="E882" s="6">
        <f>A882-C882</f>
        <v/>
      </c>
      <c r="F882" s="6">
        <f>MIN(D882,in_batt_pw,IF(sel_batt=0,0,(sel_batt-H881)/in_rte))</f>
        <v/>
      </c>
      <c r="G882" s="6">
        <f>MIN(E882,in_batt_pw,H881)</f>
        <v/>
      </c>
      <c r="H882" s="6">
        <f>H881+F882*in_rte-G882</f>
        <v/>
      </c>
      <c r="I882" s="6">
        <f>IF(sel_og=1,0,E882-G882)</f>
        <v/>
      </c>
      <c r="J882" s="6">
        <f>IF(sel_og=1,0,D882-F882)</f>
        <v/>
      </c>
      <c r="K882" s="6">
        <f>IF(sel_og=1,E882-G882,0)</f>
        <v/>
      </c>
    </row>
    <row r="883">
      <c r="A883" s="6">
        <f>Profiles!E883+Profiles!F883</f>
        <v/>
      </c>
      <c r="B883" s="6">
        <f>Profiles!D883*sel_solar</f>
        <v/>
      </c>
      <c r="C883" s="6">
        <f>MIN(B883,A883)</f>
        <v/>
      </c>
      <c r="D883" s="6">
        <f>B883-C883</f>
        <v/>
      </c>
      <c r="E883" s="6">
        <f>A883-C883</f>
        <v/>
      </c>
      <c r="F883" s="6">
        <f>MIN(D883,in_batt_pw,IF(sel_batt=0,0,(sel_batt-H882)/in_rte))</f>
        <v/>
      </c>
      <c r="G883" s="6">
        <f>MIN(E883,in_batt_pw,H882)</f>
        <v/>
      </c>
      <c r="H883" s="6">
        <f>H882+F883*in_rte-G883</f>
        <v/>
      </c>
      <c r="I883" s="6">
        <f>IF(sel_og=1,0,E883-G883)</f>
        <v/>
      </c>
      <c r="J883" s="6">
        <f>IF(sel_og=1,0,D883-F883)</f>
        <v/>
      </c>
      <c r="K883" s="6">
        <f>IF(sel_og=1,E883-G883,0)</f>
        <v/>
      </c>
    </row>
    <row r="884">
      <c r="A884" s="6">
        <f>Profiles!E884+Profiles!F884</f>
        <v/>
      </c>
      <c r="B884" s="6">
        <f>Profiles!D884*sel_solar</f>
        <v/>
      </c>
      <c r="C884" s="6">
        <f>MIN(B884,A884)</f>
        <v/>
      </c>
      <c r="D884" s="6">
        <f>B884-C884</f>
        <v/>
      </c>
      <c r="E884" s="6">
        <f>A884-C884</f>
        <v/>
      </c>
      <c r="F884" s="6">
        <f>MIN(D884,in_batt_pw,IF(sel_batt=0,0,(sel_batt-H883)/in_rte))</f>
        <v/>
      </c>
      <c r="G884" s="6">
        <f>MIN(E884,in_batt_pw,H883)</f>
        <v/>
      </c>
      <c r="H884" s="6">
        <f>H883+F884*in_rte-G884</f>
        <v/>
      </c>
      <c r="I884" s="6">
        <f>IF(sel_og=1,0,E884-G884)</f>
        <v/>
      </c>
      <c r="J884" s="6">
        <f>IF(sel_og=1,0,D884-F884)</f>
        <v/>
      </c>
      <c r="K884" s="6">
        <f>IF(sel_og=1,E884-G884,0)</f>
        <v/>
      </c>
    </row>
    <row r="885">
      <c r="A885" s="6">
        <f>Profiles!E885+Profiles!F885</f>
        <v/>
      </c>
      <c r="B885" s="6">
        <f>Profiles!D885*sel_solar</f>
        <v/>
      </c>
      <c r="C885" s="6">
        <f>MIN(B885,A885)</f>
        <v/>
      </c>
      <c r="D885" s="6">
        <f>B885-C885</f>
        <v/>
      </c>
      <c r="E885" s="6">
        <f>A885-C885</f>
        <v/>
      </c>
      <c r="F885" s="6">
        <f>MIN(D885,in_batt_pw,IF(sel_batt=0,0,(sel_batt-H884)/in_rte))</f>
        <v/>
      </c>
      <c r="G885" s="6">
        <f>MIN(E885,in_batt_pw,H884)</f>
        <v/>
      </c>
      <c r="H885" s="6">
        <f>H884+F885*in_rte-G885</f>
        <v/>
      </c>
      <c r="I885" s="6">
        <f>IF(sel_og=1,0,E885-G885)</f>
        <v/>
      </c>
      <c r="J885" s="6">
        <f>IF(sel_og=1,0,D885-F885)</f>
        <v/>
      </c>
      <c r="K885" s="6">
        <f>IF(sel_og=1,E885-G885,0)</f>
        <v/>
      </c>
    </row>
    <row r="886">
      <c r="A886" s="6">
        <f>Profiles!E886+Profiles!F886</f>
        <v/>
      </c>
      <c r="B886" s="6">
        <f>Profiles!D886*sel_solar</f>
        <v/>
      </c>
      <c r="C886" s="6">
        <f>MIN(B886,A886)</f>
        <v/>
      </c>
      <c r="D886" s="6">
        <f>B886-C886</f>
        <v/>
      </c>
      <c r="E886" s="6">
        <f>A886-C886</f>
        <v/>
      </c>
      <c r="F886" s="6">
        <f>MIN(D886,in_batt_pw,IF(sel_batt=0,0,(sel_batt-H885)/in_rte))</f>
        <v/>
      </c>
      <c r="G886" s="6">
        <f>MIN(E886,in_batt_pw,H885)</f>
        <v/>
      </c>
      <c r="H886" s="6">
        <f>H885+F886*in_rte-G886</f>
        <v/>
      </c>
      <c r="I886" s="6">
        <f>IF(sel_og=1,0,E886-G886)</f>
        <v/>
      </c>
      <c r="J886" s="6">
        <f>IF(sel_og=1,0,D886-F886)</f>
        <v/>
      </c>
      <c r="K886" s="6">
        <f>IF(sel_og=1,E886-G886,0)</f>
        <v/>
      </c>
    </row>
    <row r="887">
      <c r="A887" s="6">
        <f>Profiles!E887+Profiles!F887</f>
        <v/>
      </c>
      <c r="B887" s="6">
        <f>Profiles!D887*sel_solar</f>
        <v/>
      </c>
      <c r="C887" s="6">
        <f>MIN(B887,A887)</f>
        <v/>
      </c>
      <c r="D887" s="6">
        <f>B887-C887</f>
        <v/>
      </c>
      <c r="E887" s="6">
        <f>A887-C887</f>
        <v/>
      </c>
      <c r="F887" s="6">
        <f>MIN(D887,in_batt_pw,IF(sel_batt=0,0,(sel_batt-H886)/in_rte))</f>
        <v/>
      </c>
      <c r="G887" s="6">
        <f>MIN(E887,in_batt_pw,H886)</f>
        <v/>
      </c>
      <c r="H887" s="6">
        <f>H886+F887*in_rte-G887</f>
        <v/>
      </c>
      <c r="I887" s="6">
        <f>IF(sel_og=1,0,E887-G887)</f>
        <v/>
      </c>
      <c r="J887" s="6">
        <f>IF(sel_og=1,0,D887-F887)</f>
        <v/>
      </c>
      <c r="K887" s="6">
        <f>IF(sel_og=1,E887-G887,0)</f>
        <v/>
      </c>
    </row>
    <row r="888">
      <c r="A888" s="6">
        <f>Profiles!E888+Profiles!F888</f>
        <v/>
      </c>
      <c r="B888" s="6">
        <f>Profiles!D888*sel_solar</f>
        <v/>
      </c>
      <c r="C888" s="6">
        <f>MIN(B888,A888)</f>
        <v/>
      </c>
      <c r="D888" s="6">
        <f>B888-C888</f>
        <v/>
      </c>
      <c r="E888" s="6">
        <f>A888-C888</f>
        <v/>
      </c>
      <c r="F888" s="6">
        <f>MIN(D888,in_batt_pw,IF(sel_batt=0,0,(sel_batt-H887)/in_rte))</f>
        <v/>
      </c>
      <c r="G888" s="6">
        <f>MIN(E888,in_batt_pw,H887)</f>
        <v/>
      </c>
      <c r="H888" s="6">
        <f>H887+F888*in_rte-G888</f>
        <v/>
      </c>
      <c r="I888" s="6">
        <f>IF(sel_og=1,0,E888-G888)</f>
        <v/>
      </c>
      <c r="J888" s="6">
        <f>IF(sel_og=1,0,D888-F888)</f>
        <v/>
      </c>
      <c r="K888" s="6">
        <f>IF(sel_og=1,E888-G888,0)</f>
        <v/>
      </c>
    </row>
    <row r="889">
      <c r="A889" s="6">
        <f>Profiles!E889+Profiles!F889</f>
        <v/>
      </c>
      <c r="B889" s="6">
        <f>Profiles!D889*sel_solar</f>
        <v/>
      </c>
      <c r="C889" s="6">
        <f>MIN(B889,A889)</f>
        <v/>
      </c>
      <c r="D889" s="6">
        <f>B889-C889</f>
        <v/>
      </c>
      <c r="E889" s="6">
        <f>A889-C889</f>
        <v/>
      </c>
      <c r="F889" s="6">
        <f>MIN(D889,in_batt_pw,IF(sel_batt=0,0,(sel_batt-H888)/in_rte))</f>
        <v/>
      </c>
      <c r="G889" s="6">
        <f>MIN(E889,in_batt_pw,H888)</f>
        <v/>
      </c>
      <c r="H889" s="6">
        <f>H888+F889*in_rte-G889</f>
        <v/>
      </c>
      <c r="I889" s="6">
        <f>IF(sel_og=1,0,E889-G889)</f>
        <v/>
      </c>
      <c r="J889" s="6">
        <f>IF(sel_og=1,0,D889-F889)</f>
        <v/>
      </c>
      <c r="K889" s="6">
        <f>IF(sel_og=1,E889-G889,0)</f>
        <v/>
      </c>
    </row>
    <row r="890">
      <c r="A890" s="6">
        <f>Profiles!E890+Profiles!F890</f>
        <v/>
      </c>
      <c r="B890" s="6">
        <f>Profiles!D890*sel_solar</f>
        <v/>
      </c>
      <c r="C890" s="6">
        <f>MIN(B890,A890)</f>
        <v/>
      </c>
      <c r="D890" s="6">
        <f>B890-C890</f>
        <v/>
      </c>
      <c r="E890" s="6">
        <f>A890-C890</f>
        <v/>
      </c>
      <c r="F890" s="6">
        <f>MIN(D890,in_batt_pw,IF(sel_batt=0,0,(sel_batt-H889)/in_rte))</f>
        <v/>
      </c>
      <c r="G890" s="6">
        <f>MIN(E890,in_batt_pw,H889)</f>
        <v/>
      </c>
      <c r="H890" s="6">
        <f>H889+F890*in_rte-G890</f>
        <v/>
      </c>
      <c r="I890" s="6">
        <f>IF(sel_og=1,0,E890-G890)</f>
        <v/>
      </c>
      <c r="J890" s="6">
        <f>IF(sel_og=1,0,D890-F890)</f>
        <v/>
      </c>
      <c r="K890" s="6">
        <f>IF(sel_og=1,E890-G890,0)</f>
        <v/>
      </c>
    </row>
    <row r="891">
      <c r="A891" s="6">
        <f>Profiles!E891+Profiles!F891</f>
        <v/>
      </c>
      <c r="B891" s="6">
        <f>Profiles!D891*sel_solar</f>
        <v/>
      </c>
      <c r="C891" s="6">
        <f>MIN(B891,A891)</f>
        <v/>
      </c>
      <c r="D891" s="6">
        <f>B891-C891</f>
        <v/>
      </c>
      <c r="E891" s="6">
        <f>A891-C891</f>
        <v/>
      </c>
      <c r="F891" s="6">
        <f>MIN(D891,in_batt_pw,IF(sel_batt=0,0,(sel_batt-H890)/in_rte))</f>
        <v/>
      </c>
      <c r="G891" s="6">
        <f>MIN(E891,in_batt_pw,H890)</f>
        <v/>
      </c>
      <c r="H891" s="6">
        <f>H890+F891*in_rte-G891</f>
        <v/>
      </c>
      <c r="I891" s="6">
        <f>IF(sel_og=1,0,E891-G891)</f>
        <v/>
      </c>
      <c r="J891" s="6">
        <f>IF(sel_og=1,0,D891-F891)</f>
        <v/>
      </c>
      <c r="K891" s="6">
        <f>IF(sel_og=1,E891-G891,0)</f>
        <v/>
      </c>
    </row>
    <row r="892">
      <c r="A892" s="6">
        <f>Profiles!E892+Profiles!F892</f>
        <v/>
      </c>
      <c r="B892" s="6">
        <f>Profiles!D892*sel_solar</f>
        <v/>
      </c>
      <c r="C892" s="6">
        <f>MIN(B892,A892)</f>
        <v/>
      </c>
      <c r="D892" s="6">
        <f>B892-C892</f>
        <v/>
      </c>
      <c r="E892" s="6">
        <f>A892-C892</f>
        <v/>
      </c>
      <c r="F892" s="6">
        <f>MIN(D892,in_batt_pw,IF(sel_batt=0,0,(sel_batt-H891)/in_rte))</f>
        <v/>
      </c>
      <c r="G892" s="6">
        <f>MIN(E892,in_batt_pw,H891)</f>
        <v/>
      </c>
      <c r="H892" s="6">
        <f>H891+F892*in_rte-G892</f>
        <v/>
      </c>
      <c r="I892" s="6">
        <f>IF(sel_og=1,0,E892-G892)</f>
        <v/>
      </c>
      <c r="J892" s="6">
        <f>IF(sel_og=1,0,D892-F892)</f>
        <v/>
      </c>
      <c r="K892" s="6">
        <f>IF(sel_og=1,E892-G892,0)</f>
        <v/>
      </c>
    </row>
    <row r="893">
      <c r="A893" s="6">
        <f>Profiles!E893+Profiles!F893</f>
        <v/>
      </c>
      <c r="B893" s="6">
        <f>Profiles!D893*sel_solar</f>
        <v/>
      </c>
      <c r="C893" s="6">
        <f>MIN(B893,A893)</f>
        <v/>
      </c>
      <c r="D893" s="6">
        <f>B893-C893</f>
        <v/>
      </c>
      <c r="E893" s="6">
        <f>A893-C893</f>
        <v/>
      </c>
      <c r="F893" s="6">
        <f>MIN(D893,in_batt_pw,IF(sel_batt=0,0,(sel_batt-H892)/in_rte))</f>
        <v/>
      </c>
      <c r="G893" s="6">
        <f>MIN(E893,in_batt_pw,H892)</f>
        <v/>
      </c>
      <c r="H893" s="6">
        <f>H892+F893*in_rte-G893</f>
        <v/>
      </c>
      <c r="I893" s="6">
        <f>IF(sel_og=1,0,E893-G893)</f>
        <v/>
      </c>
      <c r="J893" s="6">
        <f>IF(sel_og=1,0,D893-F893)</f>
        <v/>
      </c>
      <c r="K893" s="6">
        <f>IF(sel_og=1,E893-G893,0)</f>
        <v/>
      </c>
    </row>
    <row r="894">
      <c r="A894" s="6">
        <f>Profiles!E894+Profiles!F894</f>
        <v/>
      </c>
      <c r="B894" s="6">
        <f>Profiles!D894*sel_solar</f>
        <v/>
      </c>
      <c r="C894" s="6">
        <f>MIN(B894,A894)</f>
        <v/>
      </c>
      <c r="D894" s="6">
        <f>B894-C894</f>
        <v/>
      </c>
      <c r="E894" s="6">
        <f>A894-C894</f>
        <v/>
      </c>
      <c r="F894" s="6">
        <f>MIN(D894,in_batt_pw,IF(sel_batt=0,0,(sel_batt-H893)/in_rte))</f>
        <v/>
      </c>
      <c r="G894" s="6">
        <f>MIN(E894,in_batt_pw,H893)</f>
        <v/>
      </c>
      <c r="H894" s="6">
        <f>H893+F894*in_rte-G894</f>
        <v/>
      </c>
      <c r="I894" s="6">
        <f>IF(sel_og=1,0,E894-G894)</f>
        <v/>
      </c>
      <c r="J894" s="6">
        <f>IF(sel_og=1,0,D894-F894)</f>
        <v/>
      </c>
      <c r="K894" s="6">
        <f>IF(sel_og=1,E894-G894,0)</f>
        <v/>
      </c>
    </row>
    <row r="895">
      <c r="A895" s="6">
        <f>Profiles!E895+Profiles!F895</f>
        <v/>
      </c>
      <c r="B895" s="6">
        <f>Profiles!D895*sel_solar</f>
        <v/>
      </c>
      <c r="C895" s="6">
        <f>MIN(B895,A895)</f>
        <v/>
      </c>
      <c r="D895" s="6">
        <f>B895-C895</f>
        <v/>
      </c>
      <c r="E895" s="6">
        <f>A895-C895</f>
        <v/>
      </c>
      <c r="F895" s="6">
        <f>MIN(D895,in_batt_pw,IF(sel_batt=0,0,(sel_batt-H894)/in_rte))</f>
        <v/>
      </c>
      <c r="G895" s="6">
        <f>MIN(E895,in_batt_pw,H894)</f>
        <v/>
      </c>
      <c r="H895" s="6">
        <f>H894+F895*in_rte-G895</f>
        <v/>
      </c>
      <c r="I895" s="6">
        <f>IF(sel_og=1,0,E895-G895)</f>
        <v/>
      </c>
      <c r="J895" s="6">
        <f>IF(sel_og=1,0,D895-F895)</f>
        <v/>
      </c>
      <c r="K895" s="6">
        <f>IF(sel_og=1,E895-G895,0)</f>
        <v/>
      </c>
    </row>
    <row r="896">
      <c r="A896" s="6">
        <f>Profiles!E896+Profiles!F896</f>
        <v/>
      </c>
      <c r="B896" s="6">
        <f>Profiles!D896*sel_solar</f>
        <v/>
      </c>
      <c r="C896" s="6">
        <f>MIN(B896,A896)</f>
        <v/>
      </c>
      <c r="D896" s="6">
        <f>B896-C896</f>
        <v/>
      </c>
      <c r="E896" s="6">
        <f>A896-C896</f>
        <v/>
      </c>
      <c r="F896" s="6">
        <f>MIN(D896,in_batt_pw,IF(sel_batt=0,0,(sel_batt-H895)/in_rte))</f>
        <v/>
      </c>
      <c r="G896" s="6">
        <f>MIN(E896,in_batt_pw,H895)</f>
        <v/>
      </c>
      <c r="H896" s="6">
        <f>H895+F896*in_rte-G896</f>
        <v/>
      </c>
      <c r="I896" s="6">
        <f>IF(sel_og=1,0,E896-G896)</f>
        <v/>
      </c>
      <c r="J896" s="6">
        <f>IF(sel_og=1,0,D896-F896)</f>
        <v/>
      </c>
      <c r="K896" s="6">
        <f>IF(sel_og=1,E896-G896,0)</f>
        <v/>
      </c>
    </row>
    <row r="897">
      <c r="A897" s="6">
        <f>Profiles!E897+Profiles!F897</f>
        <v/>
      </c>
      <c r="B897" s="6">
        <f>Profiles!D897*sel_solar</f>
        <v/>
      </c>
      <c r="C897" s="6">
        <f>MIN(B897,A897)</f>
        <v/>
      </c>
      <c r="D897" s="6">
        <f>B897-C897</f>
        <v/>
      </c>
      <c r="E897" s="6">
        <f>A897-C897</f>
        <v/>
      </c>
      <c r="F897" s="6">
        <f>MIN(D897,in_batt_pw,IF(sel_batt=0,0,(sel_batt-H896)/in_rte))</f>
        <v/>
      </c>
      <c r="G897" s="6">
        <f>MIN(E897,in_batt_pw,H896)</f>
        <v/>
      </c>
      <c r="H897" s="6">
        <f>H896+F897*in_rte-G897</f>
        <v/>
      </c>
      <c r="I897" s="6">
        <f>IF(sel_og=1,0,E897-G897)</f>
        <v/>
      </c>
      <c r="J897" s="6">
        <f>IF(sel_og=1,0,D897-F897)</f>
        <v/>
      </c>
      <c r="K897" s="6">
        <f>IF(sel_og=1,E897-G897,0)</f>
        <v/>
      </c>
    </row>
    <row r="898">
      <c r="A898" s="6">
        <f>Profiles!E898+Profiles!F898</f>
        <v/>
      </c>
      <c r="B898" s="6">
        <f>Profiles!D898*sel_solar</f>
        <v/>
      </c>
      <c r="C898" s="6">
        <f>MIN(B898,A898)</f>
        <v/>
      </c>
      <c r="D898" s="6">
        <f>B898-C898</f>
        <v/>
      </c>
      <c r="E898" s="6">
        <f>A898-C898</f>
        <v/>
      </c>
      <c r="F898" s="6">
        <f>MIN(D898,in_batt_pw,IF(sel_batt=0,0,(sel_batt-H897)/in_rte))</f>
        <v/>
      </c>
      <c r="G898" s="6">
        <f>MIN(E898,in_batt_pw,H897)</f>
        <v/>
      </c>
      <c r="H898" s="6">
        <f>H897+F898*in_rte-G898</f>
        <v/>
      </c>
      <c r="I898" s="6">
        <f>IF(sel_og=1,0,E898-G898)</f>
        <v/>
      </c>
      <c r="J898" s="6">
        <f>IF(sel_og=1,0,D898-F898)</f>
        <v/>
      </c>
      <c r="K898" s="6">
        <f>IF(sel_og=1,E898-G898,0)</f>
        <v/>
      </c>
    </row>
    <row r="899">
      <c r="A899" s="6">
        <f>Profiles!E899+Profiles!F899</f>
        <v/>
      </c>
      <c r="B899" s="6">
        <f>Profiles!D899*sel_solar</f>
        <v/>
      </c>
      <c r="C899" s="6">
        <f>MIN(B899,A899)</f>
        <v/>
      </c>
      <c r="D899" s="6">
        <f>B899-C899</f>
        <v/>
      </c>
      <c r="E899" s="6">
        <f>A899-C899</f>
        <v/>
      </c>
      <c r="F899" s="6">
        <f>MIN(D899,in_batt_pw,IF(sel_batt=0,0,(sel_batt-H898)/in_rte))</f>
        <v/>
      </c>
      <c r="G899" s="6">
        <f>MIN(E899,in_batt_pw,H898)</f>
        <v/>
      </c>
      <c r="H899" s="6">
        <f>H898+F899*in_rte-G899</f>
        <v/>
      </c>
      <c r="I899" s="6">
        <f>IF(sel_og=1,0,E899-G899)</f>
        <v/>
      </c>
      <c r="J899" s="6">
        <f>IF(sel_og=1,0,D899-F899)</f>
        <v/>
      </c>
      <c r="K899" s="6">
        <f>IF(sel_og=1,E899-G899,0)</f>
        <v/>
      </c>
    </row>
    <row r="900">
      <c r="A900" s="6">
        <f>Profiles!E900+Profiles!F900</f>
        <v/>
      </c>
      <c r="B900" s="6">
        <f>Profiles!D900*sel_solar</f>
        <v/>
      </c>
      <c r="C900" s="6">
        <f>MIN(B900,A900)</f>
        <v/>
      </c>
      <c r="D900" s="6">
        <f>B900-C900</f>
        <v/>
      </c>
      <c r="E900" s="6">
        <f>A900-C900</f>
        <v/>
      </c>
      <c r="F900" s="6">
        <f>MIN(D900,in_batt_pw,IF(sel_batt=0,0,(sel_batt-H899)/in_rte))</f>
        <v/>
      </c>
      <c r="G900" s="6">
        <f>MIN(E900,in_batt_pw,H899)</f>
        <v/>
      </c>
      <c r="H900" s="6">
        <f>H899+F900*in_rte-G900</f>
        <v/>
      </c>
      <c r="I900" s="6">
        <f>IF(sel_og=1,0,E900-G900)</f>
        <v/>
      </c>
      <c r="J900" s="6">
        <f>IF(sel_og=1,0,D900-F900)</f>
        <v/>
      </c>
      <c r="K900" s="6">
        <f>IF(sel_og=1,E900-G900,0)</f>
        <v/>
      </c>
    </row>
    <row r="901">
      <c r="A901" s="6">
        <f>Profiles!E901+Profiles!F901</f>
        <v/>
      </c>
      <c r="B901" s="6">
        <f>Profiles!D901*sel_solar</f>
        <v/>
      </c>
      <c r="C901" s="6">
        <f>MIN(B901,A901)</f>
        <v/>
      </c>
      <c r="D901" s="6">
        <f>B901-C901</f>
        <v/>
      </c>
      <c r="E901" s="6">
        <f>A901-C901</f>
        <v/>
      </c>
      <c r="F901" s="6">
        <f>MIN(D901,in_batt_pw,IF(sel_batt=0,0,(sel_batt-H900)/in_rte))</f>
        <v/>
      </c>
      <c r="G901" s="6">
        <f>MIN(E901,in_batt_pw,H900)</f>
        <v/>
      </c>
      <c r="H901" s="6">
        <f>H900+F901*in_rte-G901</f>
        <v/>
      </c>
      <c r="I901" s="6">
        <f>IF(sel_og=1,0,E901-G901)</f>
        <v/>
      </c>
      <c r="J901" s="6">
        <f>IF(sel_og=1,0,D901-F901)</f>
        <v/>
      </c>
      <c r="K901" s="6">
        <f>IF(sel_og=1,E901-G901,0)</f>
        <v/>
      </c>
    </row>
    <row r="902">
      <c r="A902" s="6">
        <f>Profiles!E902+Profiles!F902</f>
        <v/>
      </c>
      <c r="B902" s="6">
        <f>Profiles!D902*sel_solar</f>
        <v/>
      </c>
      <c r="C902" s="6">
        <f>MIN(B902,A902)</f>
        <v/>
      </c>
      <c r="D902" s="6">
        <f>B902-C902</f>
        <v/>
      </c>
      <c r="E902" s="6">
        <f>A902-C902</f>
        <v/>
      </c>
      <c r="F902" s="6">
        <f>MIN(D902,in_batt_pw,IF(sel_batt=0,0,(sel_batt-H901)/in_rte))</f>
        <v/>
      </c>
      <c r="G902" s="6">
        <f>MIN(E902,in_batt_pw,H901)</f>
        <v/>
      </c>
      <c r="H902" s="6">
        <f>H901+F902*in_rte-G902</f>
        <v/>
      </c>
      <c r="I902" s="6">
        <f>IF(sel_og=1,0,E902-G902)</f>
        <v/>
      </c>
      <c r="J902" s="6">
        <f>IF(sel_og=1,0,D902-F902)</f>
        <v/>
      </c>
      <c r="K902" s="6">
        <f>IF(sel_og=1,E902-G902,0)</f>
        <v/>
      </c>
    </row>
    <row r="903">
      <c r="A903" s="6">
        <f>Profiles!E903+Profiles!F903</f>
        <v/>
      </c>
      <c r="B903" s="6">
        <f>Profiles!D903*sel_solar</f>
        <v/>
      </c>
      <c r="C903" s="6">
        <f>MIN(B903,A903)</f>
        <v/>
      </c>
      <c r="D903" s="6">
        <f>B903-C903</f>
        <v/>
      </c>
      <c r="E903" s="6">
        <f>A903-C903</f>
        <v/>
      </c>
      <c r="F903" s="6">
        <f>MIN(D903,in_batt_pw,IF(sel_batt=0,0,(sel_batt-H902)/in_rte))</f>
        <v/>
      </c>
      <c r="G903" s="6">
        <f>MIN(E903,in_batt_pw,H902)</f>
        <v/>
      </c>
      <c r="H903" s="6">
        <f>H902+F903*in_rte-G903</f>
        <v/>
      </c>
      <c r="I903" s="6">
        <f>IF(sel_og=1,0,E903-G903)</f>
        <v/>
      </c>
      <c r="J903" s="6">
        <f>IF(sel_og=1,0,D903-F903)</f>
        <v/>
      </c>
      <c r="K903" s="6">
        <f>IF(sel_og=1,E903-G903,0)</f>
        <v/>
      </c>
    </row>
    <row r="904">
      <c r="A904" s="6">
        <f>Profiles!E904+Profiles!F904</f>
        <v/>
      </c>
      <c r="B904" s="6">
        <f>Profiles!D904*sel_solar</f>
        <v/>
      </c>
      <c r="C904" s="6">
        <f>MIN(B904,A904)</f>
        <v/>
      </c>
      <c r="D904" s="6">
        <f>B904-C904</f>
        <v/>
      </c>
      <c r="E904" s="6">
        <f>A904-C904</f>
        <v/>
      </c>
      <c r="F904" s="6">
        <f>MIN(D904,in_batt_pw,IF(sel_batt=0,0,(sel_batt-H903)/in_rte))</f>
        <v/>
      </c>
      <c r="G904" s="6">
        <f>MIN(E904,in_batt_pw,H903)</f>
        <v/>
      </c>
      <c r="H904" s="6">
        <f>H903+F904*in_rte-G904</f>
        <v/>
      </c>
      <c r="I904" s="6">
        <f>IF(sel_og=1,0,E904-G904)</f>
        <v/>
      </c>
      <c r="J904" s="6">
        <f>IF(sel_og=1,0,D904-F904)</f>
        <v/>
      </c>
      <c r="K904" s="6">
        <f>IF(sel_og=1,E904-G904,0)</f>
        <v/>
      </c>
    </row>
    <row r="905">
      <c r="A905" s="6">
        <f>Profiles!E905+Profiles!F905</f>
        <v/>
      </c>
      <c r="B905" s="6">
        <f>Profiles!D905*sel_solar</f>
        <v/>
      </c>
      <c r="C905" s="6">
        <f>MIN(B905,A905)</f>
        <v/>
      </c>
      <c r="D905" s="6">
        <f>B905-C905</f>
        <v/>
      </c>
      <c r="E905" s="6">
        <f>A905-C905</f>
        <v/>
      </c>
      <c r="F905" s="6">
        <f>MIN(D905,in_batt_pw,IF(sel_batt=0,0,(sel_batt-H904)/in_rte))</f>
        <v/>
      </c>
      <c r="G905" s="6">
        <f>MIN(E905,in_batt_pw,H904)</f>
        <v/>
      </c>
      <c r="H905" s="6">
        <f>H904+F905*in_rte-G905</f>
        <v/>
      </c>
      <c r="I905" s="6">
        <f>IF(sel_og=1,0,E905-G905)</f>
        <v/>
      </c>
      <c r="J905" s="6">
        <f>IF(sel_og=1,0,D905-F905)</f>
        <v/>
      </c>
      <c r="K905" s="6">
        <f>IF(sel_og=1,E905-G905,0)</f>
        <v/>
      </c>
    </row>
    <row r="906">
      <c r="A906" s="6">
        <f>Profiles!E906+Profiles!F906</f>
        <v/>
      </c>
      <c r="B906" s="6">
        <f>Profiles!D906*sel_solar</f>
        <v/>
      </c>
      <c r="C906" s="6">
        <f>MIN(B906,A906)</f>
        <v/>
      </c>
      <c r="D906" s="6">
        <f>B906-C906</f>
        <v/>
      </c>
      <c r="E906" s="6">
        <f>A906-C906</f>
        <v/>
      </c>
      <c r="F906" s="6">
        <f>MIN(D906,in_batt_pw,IF(sel_batt=0,0,(sel_batt-H905)/in_rte))</f>
        <v/>
      </c>
      <c r="G906" s="6">
        <f>MIN(E906,in_batt_pw,H905)</f>
        <v/>
      </c>
      <c r="H906" s="6">
        <f>H905+F906*in_rte-G906</f>
        <v/>
      </c>
      <c r="I906" s="6">
        <f>IF(sel_og=1,0,E906-G906)</f>
        <v/>
      </c>
      <c r="J906" s="6">
        <f>IF(sel_og=1,0,D906-F906)</f>
        <v/>
      </c>
      <c r="K906" s="6">
        <f>IF(sel_og=1,E906-G906,0)</f>
        <v/>
      </c>
    </row>
    <row r="907">
      <c r="A907" s="6">
        <f>Profiles!E907+Profiles!F907</f>
        <v/>
      </c>
      <c r="B907" s="6">
        <f>Profiles!D907*sel_solar</f>
        <v/>
      </c>
      <c r="C907" s="6">
        <f>MIN(B907,A907)</f>
        <v/>
      </c>
      <c r="D907" s="6">
        <f>B907-C907</f>
        <v/>
      </c>
      <c r="E907" s="6">
        <f>A907-C907</f>
        <v/>
      </c>
      <c r="F907" s="6">
        <f>MIN(D907,in_batt_pw,IF(sel_batt=0,0,(sel_batt-H906)/in_rte))</f>
        <v/>
      </c>
      <c r="G907" s="6">
        <f>MIN(E907,in_batt_pw,H906)</f>
        <v/>
      </c>
      <c r="H907" s="6">
        <f>H906+F907*in_rte-G907</f>
        <v/>
      </c>
      <c r="I907" s="6">
        <f>IF(sel_og=1,0,E907-G907)</f>
        <v/>
      </c>
      <c r="J907" s="6">
        <f>IF(sel_og=1,0,D907-F907)</f>
        <v/>
      </c>
      <c r="K907" s="6">
        <f>IF(sel_og=1,E907-G907,0)</f>
        <v/>
      </c>
    </row>
    <row r="908">
      <c r="A908" s="6">
        <f>Profiles!E908+Profiles!F908</f>
        <v/>
      </c>
      <c r="B908" s="6">
        <f>Profiles!D908*sel_solar</f>
        <v/>
      </c>
      <c r="C908" s="6">
        <f>MIN(B908,A908)</f>
        <v/>
      </c>
      <c r="D908" s="6">
        <f>B908-C908</f>
        <v/>
      </c>
      <c r="E908" s="6">
        <f>A908-C908</f>
        <v/>
      </c>
      <c r="F908" s="6">
        <f>MIN(D908,in_batt_pw,IF(sel_batt=0,0,(sel_batt-H907)/in_rte))</f>
        <v/>
      </c>
      <c r="G908" s="6">
        <f>MIN(E908,in_batt_pw,H907)</f>
        <v/>
      </c>
      <c r="H908" s="6">
        <f>H907+F908*in_rte-G908</f>
        <v/>
      </c>
      <c r="I908" s="6">
        <f>IF(sel_og=1,0,E908-G908)</f>
        <v/>
      </c>
      <c r="J908" s="6">
        <f>IF(sel_og=1,0,D908-F908)</f>
        <v/>
      </c>
      <c r="K908" s="6">
        <f>IF(sel_og=1,E908-G908,0)</f>
        <v/>
      </c>
    </row>
    <row r="909">
      <c r="A909" s="6">
        <f>Profiles!E909+Profiles!F909</f>
        <v/>
      </c>
      <c r="B909" s="6">
        <f>Profiles!D909*sel_solar</f>
        <v/>
      </c>
      <c r="C909" s="6">
        <f>MIN(B909,A909)</f>
        <v/>
      </c>
      <c r="D909" s="6">
        <f>B909-C909</f>
        <v/>
      </c>
      <c r="E909" s="6">
        <f>A909-C909</f>
        <v/>
      </c>
      <c r="F909" s="6">
        <f>MIN(D909,in_batt_pw,IF(sel_batt=0,0,(sel_batt-H908)/in_rte))</f>
        <v/>
      </c>
      <c r="G909" s="6">
        <f>MIN(E909,in_batt_pw,H908)</f>
        <v/>
      </c>
      <c r="H909" s="6">
        <f>H908+F909*in_rte-G909</f>
        <v/>
      </c>
      <c r="I909" s="6">
        <f>IF(sel_og=1,0,E909-G909)</f>
        <v/>
      </c>
      <c r="J909" s="6">
        <f>IF(sel_og=1,0,D909-F909)</f>
        <v/>
      </c>
      <c r="K909" s="6">
        <f>IF(sel_og=1,E909-G909,0)</f>
        <v/>
      </c>
    </row>
    <row r="910">
      <c r="A910" s="6">
        <f>Profiles!E910+Profiles!F910</f>
        <v/>
      </c>
      <c r="B910" s="6">
        <f>Profiles!D910*sel_solar</f>
        <v/>
      </c>
      <c r="C910" s="6">
        <f>MIN(B910,A910)</f>
        <v/>
      </c>
      <c r="D910" s="6">
        <f>B910-C910</f>
        <v/>
      </c>
      <c r="E910" s="6">
        <f>A910-C910</f>
        <v/>
      </c>
      <c r="F910" s="6">
        <f>MIN(D910,in_batt_pw,IF(sel_batt=0,0,(sel_batt-H909)/in_rte))</f>
        <v/>
      </c>
      <c r="G910" s="6">
        <f>MIN(E910,in_batt_pw,H909)</f>
        <v/>
      </c>
      <c r="H910" s="6">
        <f>H909+F910*in_rte-G910</f>
        <v/>
      </c>
      <c r="I910" s="6">
        <f>IF(sel_og=1,0,E910-G910)</f>
        <v/>
      </c>
      <c r="J910" s="6">
        <f>IF(sel_og=1,0,D910-F910)</f>
        <v/>
      </c>
      <c r="K910" s="6">
        <f>IF(sel_og=1,E910-G910,0)</f>
        <v/>
      </c>
    </row>
    <row r="911">
      <c r="A911" s="6">
        <f>Profiles!E911+Profiles!F911</f>
        <v/>
      </c>
      <c r="B911" s="6">
        <f>Profiles!D911*sel_solar</f>
        <v/>
      </c>
      <c r="C911" s="6">
        <f>MIN(B911,A911)</f>
        <v/>
      </c>
      <c r="D911" s="6">
        <f>B911-C911</f>
        <v/>
      </c>
      <c r="E911" s="6">
        <f>A911-C911</f>
        <v/>
      </c>
      <c r="F911" s="6">
        <f>MIN(D911,in_batt_pw,IF(sel_batt=0,0,(sel_batt-H910)/in_rte))</f>
        <v/>
      </c>
      <c r="G911" s="6">
        <f>MIN(E911,in_batt_pw,H910)</f>
        <v/>
      </c>
      <c r="H911" s="6">
        <f>H910+F911*in_rte-G911</f>
        <v/>
      </c>
      <c r="I911" s="6">
        <f>IF(sel_og=1,0,E911-G911)</f>
        <v/>
      </c>
      <c r="J911" s="6">
        <f>IF(sel_og=1,0,D911-F911)</f>
        <v/>
      </c>
      <c r="K911" s="6">
        <f>IF(sel_og=1,E911-G911,0)</f>
        <v/>
      </c>
    </row>
    <row r="912">
      <c r="A912" s="6">
        <f>Profiles!E912+Profiles!F912</f>
        <v/>
      </c>
      <c r="B912" s="6">
        <f>Profiles!D912*sel_solar</f>
        <v/>
      </c>
      <c r="C912" s="6">
        <f>MIN(B912,A912)</f>
        <v/>
      </c>
      <c r="D912" s="6">
        <f>B912-C912</f>
        <v/>
      </c>
      <c r="E912" s="6">
        <f>A912-C912</f>
        <v/>
      </c>
      <c r="F912" s="6">
        <f>MIN(D912,in_batt_pw,IF(sel_batt=0,0,(sel_batt-H911)/in_rte))</f>
        <v/>
      </c>
      <c r="G912" s="6">
        <f>MIN(E912,in_batt_pw,H911)</f>
        <v/>
      </c>
      <c r="H912" s="6">
        <f>H911+F912*in_rte-G912</f>
        <v/>
      </c>
      <c r="I912" s="6">
        <f>IF(sel_og=1,0,E912-G912)</f>
        <v/>
      </c>
      <c r="J912" s="6">
        <f>IF(sel_og=1,0,D912-F912)</f>
        <v/>
      </c>
      <c r="K912" s="6">
        <f>IF(sel_og=1,E912-G912,0)</f>
        <v/>
      </c>
    </row>
    <row r="913">
      <c r="A913" s="6">
        <f>Profiles!E913+Profiles!F913</f>
        <v/>
      </c>
      <c r="B913" s="6">
        <f>Profiles!D913*sel_solar</f>
        <v/>
      </c>
      <c r="C913" s="6">
        <f>MIN(B913,A913)</f>
        <v/>
      </c>
      <c r="D913" s="6">
        <f>B913-C913</f>
        <v/>
      </c>
      <c r="E913" s="6">
        <f>A913-C913</f>
        <v/>
      </c>
      <c r="F913" s="6">
        <f>MIN(D913,in_batt_pw,IF(sel_batt=0,0,(sel_batt-H912)/in_rte))</f>
        <v/>
      </c>
      <c r="G913" s="6">
        <f>MIN(E913,in_batt_pw,H912)</f>
        <v/>
      </c>
      <c r="H913" s="6">
        <f>H912+F913*in_rte-G913</f>
        <v/>
      </c>
      <c r="I913" s="6">
        <f>IF(sel_og=1,0,E913-G913)</f>
        <v/>
      </c>
      <c r="J913" s="6">
        <f>IF(sel_og=1,0,D913-F913)</f>
        <v/>
      </c>
      <c r="K913" s="6">
        <f>IF(sel_og=1,E913-G913,0)</f>
        <v/>
      </c>
    </row>
    <row r="914">
      <c r="A914" s="6">
        <f>Profiles!E914+Profiles!F914</f>
        <v/>
      </c>
      <c r="B914" s="6">
        <f>Profiles!D914*sel_solar</f>
        <v/>
      </c>
      <c r="C914" s="6">
        <f>MIN(B914,A914)</f>
        <v/>
      </c>
      <c r="D914" s="6">
        <f>B914-C914</f>
        <v/>
      </c>
      <c r="E914" s="6">
        <f>A914-C914</f>
        <v/>
      </c>
      <c r="F914" s="6">
        <f>MIN(D914,in_batt_pw,IF(sel_batt=0,0,(sel_batt-H913)/in_rte))</f>
        <v/>
      </c>
      <c r="G914" s="6">
        <f>MIN(E914,in_batt_pw,H913)</f>
        <v/>
      </c>
      <c r="H914" s="6">
        <f>H913+F914*in_rte-G914</f>
        <v/>
      </c>
      <c r="I914" s="6">
        <f>IF(sel_og=1,0,E914-G914)</f>
        <v/>
      </c>
      <c r="J914" s="6">
        <f>IF(sel_og=1,0,D914-F914)</f>
        <v/>
      </c>
      <c r="K914" s="6">
        <f>IF(sel_og=1,E914-G914,0)</f>
        <v/>
      </c>
    </row>
    <row r="915">
      <c r="A915" s="6">
        <f>Profiles!E915+Profiles!F915</f>
        <v/>
      </c>
      <c r="B915" s="6">
        <f>Profiles!D915*sel_solar</f>
        <v/>
      </c>
      <c r="C915" s="6">
        <f>MIN(B915,A915)</f>
        <v/>
      </c>
      <c r="D915" s="6">
        <f>B915-C915</f>
        <v/>
      </c>
      <c r="E915" s="6">
        <f>A915-C915</f>
        <v/>
      </c>
      <c r="F915" s="6">
        <f>MIN(D915,in_batt_pw,IF(sel_batt=0,0,(sel_batt-H914)/in_rte))</f>
        <v/>
      </c>
      <c r="G915" s="6">
        <f>MIN(E915,in_batt_pw,H914)</f>
        <v/>
      </c>
      <c r="H915" s="6">
        <f>H914+F915*in_rte-G915</f>
        <v/>
      </c>
      <c r="I915" s="6">
        <f>IF(sel_og=1,0,E915-G915)</f>
        <v/>
      </c>
      <c r="J915" s="6">
        <f>IF(sel_og=1,0,D915-F915)</f>
        <v/>
      </c>
      <c r="K915" s="6">
        <f>IF(sel_og=1,E915-G915,0)</f>
        <v/>
      </c>
    </row>
    <row r="916">
      <c r="A916" s="6">
        <f>Profiles!E916+Profiles!F916</f>
        <v/>
      </c>
      <c r="B916" s="6">
        <f>Profiles!D916*sel_solar</f>
        <v/>
      </c>
      <c r="C916" s="6">
        <f>MIN(B916,A916)</f>
        <v/>
      </c>
      <c r="D916" s="6">
        <f>B916-C916</f>
        <v/>
      </c>
      <c r="E916" s="6">
        <f>A916-C916</f>
        <v/>
      </c>
      <c r="F916" s="6">
        <f>MIN(D916,in_batt_pw,IF(sel_batt=0,0,(sel_batt-H915)/in_rte))</f>
        <v/>
      </c>
      <c r="G916" s="6">
        <f>MIN(E916,in_batt_pw,H915)</f>
        <v/>
      </c>
      <c r="H916" s="6">
        <f>H915+F916*in_rte-G916</f>
        <v/>
      </c>
      <c r="I916" s="6">
        <f>IF(sel_og=1,0,E916-G916)</f>
        <v/>
      </c>
      <c r="J916" s="6">
        <f>IF(sel_og=1,0,D916-F916)</f>
        <v/>
      </c>
      <c r="K916" s="6">
        <f>IF(sel_og=1,E916-G916,0)</f>
        <v/>
      </c>
    </row>
    <row r="917">
      <c r="A917" s="6">
        <f>Profiles!E917+Profiles!F917</f>
        <v/>
      </c>
      <c r="B917" s="6">
        <f>Profiles!D917*sel_solar</f>
        <v/>
      </c>
      <c r="C917" s="6">
        <f>MIN(B917,A917)</f>
        <v/>
      </c>
      <c r="D917" s="6">
        <f>B917-C917</f>
        <v/>
      </c>
      <c r="E917" s="6">
        <f>A917-C917</f>
        <v/>
      </c>
      <c r="F917" s="6">
        <f>MIN(D917,in_batt_pw,IF(sel_batt=0,0,(sel_batt-H916)/in_rte))</f>
        <v/>
      </c>
      <c r="G917" s="6">
        <f>MIN(E917,in_batt_pw,H916)</f>
        <v/>
      </c>
      <c r="H917" s="6">
        <f>H916+F917*in_rte-G917</f>
        <v/>
      </c>
      <c r="I917" s="6">
        <f>IF(sel_og=1,0,E917-G917)</f>
        <v/>
      </c>
      <c r="J917" s="6">
        <f>IF(sel_og=1,0,D917-F917)</f>
        <v/>
      </c>
      <c r="K917" s="6">
        <f>IF(sel_og=1,E917-G917,0)</f>
        <v/>
      </c>
    </row>
    <row r="918">
      <c r="A918" s="6">
        <f>Profiles!E918+Profiles!F918</f>
        <v/>
      </c>
      <c r="B918" s="6">
        <f>Profiles!D918*sel_solar</f>
        <v/>
      </c>
      <c r="C918" s="6">
        <f>MIN(B918,A918)</f>
        <v/>
      </c>
      <c r="D918" s="6">
        <f>B918-C918</f>
        <v/>
      </c>
      <c r="E918" s="6">
        <f>A918-C918</f>
        <v/>
      </c>
      <c r="F918" s="6">
        <f>MIN(D918,in_batt_pw,IF(sel_batt=0,0,(sel_batt-H917)/in_rte))</f>
        <v/>
      </c>
      <c r="G918" s="6">
        <f>MIN(E918,in_batt_pw,H917)</f>
        <v/>
      </c>
      <c r="H918" s="6">
        <f>H917+F918*in_rte-G918</f>
        <v/>
      </c>
      <c r="I918" s="6">
        <f>IF(sel_og=1,0,E918-G918)</f>
        <v/>
      </c>
      <c r="J918" s="6">
        <f>IF(sel_og=1,0,D918-F918)</f>
        <v/>
      </c>
      <c r="K918" s="6">
        <f>IF(sel_og=1,E918-G918,0)</f>
        <v/>
      </c>
    </row>
    <row r="919">
      <c r="A919" s="6">
        <f>Profiles!E919+Profiles!F919</f>
        <v/>
      </c>
      <c r="B919" s="6">
        <f>Profiles!D919*sel_solar</f>
        <v/>
      </c>
      <c r="C919" s="6">
        <f>MIN(B919,A919)</f>
        <v/>
      </c>
      <c r="D919" s="6">
        <f>B919-C919</f>
        <v/>
      </c>
      <c r="E919" s="6">
        <f>A919-C919</f>
        <v/>
      </c>
      <c r="F919" s="6">
        <f>MIN(D919,in_batt_pw,IF(sel_batt=0,0,(sel_batt-H918)/in_rte))</f>
        <v/>
      </c>
      <c r="G919" s="6">
        <f>MIN(E919,in_batt_pw,H918)</f>
        <v/>
      </c>
      <c r="H919" s="6">
        <f>H918+F919*in_rte-G919</f>
        <v/>
      </c>
      <c r="I919" s="6">
        <f>IF(sel_og=1,0,E919-G919)</f>
        <v/>
      </c>
      <c r="J919" s="6">
        <f>IF(sel_og=1,0,D919-F919)</f>
        <v/>
      </c>
      <c r="K919" s="6">
        <f>IF(sel_og=1,E919-G919,0)</f>
        <v/>
      </c>
    </row>
    <row r="920">
      <c r="A920" s="6">
        <f>Profiles!E920+Profiles!F920</f>
        <v/>
      </c>
      <c r="B920" s="6">
        <f>Profiles!D920*sel_solar</f>
        <v/>
      </c>
      <c r="C920" s="6">
        <f>MIN(B920,A920)</f>
        <v/>
      </c>
      <c r="D920" s="6">
        <f>B920-C920</f>
        <v/>
      </c>
      <c r="E920" s="6">
        <f>A920-C920</f>
        <v/>
      </c>
      <c r="F920" s="6">
        <f>MIN(D920,in_batt_pw,IF(sel_batt=0,0,(sel_batt-H919)/in_rte))</f>
        <v/>
      </c>
      <c r="G920" s="6">
        <f>MIN(E920,in_batt_pw,H919)</f>
        <v/>
      </c>
      <c r="H920" s="6">
        <f>H919+F920*in_rte-G920</f>
        <v/>
      </c>
      <c r="I920" s="6">
        <f>IF(sel_og=1,0,E920-G920)</f>
        <v/>
      </c>
      <c r="J920" s="6">
        <f>IF(sel_og=1,0,D920-F920)</f>
        <v/>
      </c>
      <c r="K920" s="6">
        <f>IF(sel_og=1,E920-G920,0)</f>
        <v/>
      </c>
    </row>
    <row r="921">
      <c r="A921" s="6">
        <f>Profiles!E921+Profiles!F921</f>
        <v/>
      </c>
      <c r="B921" s="6">
        <f>Profiles!D921*sel_solar</f>
        <v/>
      </c>
      <c r="C921" s="6">
        <f>MIN(B921,A921)</f>
        <v/>
      </c>
      <c r="D921" s="6">
        <f>B921-C921</f>
        <v/>
      </c>
      <c r="E921" s="6">
        <f>A921-C921</f>
        <v/>
      </c>
      <c r="F921" s="6">
        <f>MIN(D921,in_batt_pw,IF(sel_batt=0,0,(sel_batt-H920)/in_rte))</f>
        <v/>
      </c>
      <c r="G921" s="6">
        <f>MIN(E921,in_batt_pw,H920)</f>
        <v/>
      </c>
      <c r="H921" s="6">
        <f>H920+F921*in_rte-G921</f>
        <v/>
      </c>
      <c r="I921" s="6">
        <f>IF(sel_og=1,0,E921-G921)</f>
        <v/>
      </c>
      <c r="J921" s="6">
        <f>IF(sel_og=1,0,D921-F921)</f>
        <v/>
      </c>
      <c r="K921" s="6">
        <f>IF(sel_og=1,E921-G921,0)</f>
        <v/>
      </c>
    </row>
    <row r="922">
      <c r="A922" s="6">
        <f>Profiles!E922+Profiles!F922</f>
        <v/>
      </c>
      <c r="B922" s="6">
        <f>Profiles!D922*sel_solar</f>
        <v/>
      </c>
      <c r="C922" s="6">
        <f>MIN(B922,A922)</f>
        <v/>
      </c>
      <c r="D922" s="6">
        <f>B922-C922</f>
        <v/>
      </c>
      <c r="E922" s="6">
        <f>A922-C922</f>
        <v/>
      </c>
      <c r="F922" s="6">
        <f>MIN(D922,in_batt_pw,IF(sel_batt=0,0,(sel_batt-H921)/in_rte))</f>
        <v/>
      </c>
      <c r="G922" s="6">
        <f>MIN(E922,in_batt_pw,H921)</f>
        <v/>
      </c>
      <c r="H922" s="6">
        <f>H921+F922*in_rte-G922</f>
        <v/>
      </c>
      <c r="I922" s="6">
        <f>IF(sel_og=1,0,E922-G922)</f>
        <v/>
      </c>
      <c r="J922" s="6">
        <f>IF(sel_og=1,0,D922-F922)</f>
        <v/>
      </c>
      <c r="K922" s="6">
        <f>IF(sel_og=1,E922-G922,0)</f>
        <v/>
      </c>
    </row>
    <row r="923">
      <c r="A923" s="6">
        <f>Profiles!E923+Profiles!F923</f>
        <v/>
      </c>
      <c r="B923" s="6">
        <f>Profiles!D923*sel_solar</f>
        <v/>
      </c>
      <c r="C923" s="6">
        <f>MIN(B923,A923)</f>
        <v/>
      </c>
      <c r="D923" s="6">
        <f>B923-C923</f>
        <v/>
      </c>
      <c r="E923" s="6">
        <f>A923-C923</f>
        <v/>
      </c>
      <c r="F923" s="6">
        <f>MIN(D923,in_batt_pw,IF(sel_batt=0,0,(sel_batt-H922)/in_rte))</f>
        <v/>
      </c>
      <c r="G923" s="6">
        <f>MIN(E923,in_batt_pw,H922)</f>
        <v/>
      </c>
      <c r="H923" s="6">
        <f>H922+F923*in_rte-G923</f>
        <v/>
      </c>
      <c r="I923" s="6">
        <f>IF(sel_og=1,0,E923-G923)</f>
        <v/>
      </c>
      <c r="J923" s="6">
        <f>IF(sel_og=1,0,D923-F923)</f>
        <v/>
      </c>
      <c r="K923" s="6">
        <f>IF(sel_og=1,E923-G923,0)</f>
        <v/>
      </c>
    </row>
    <row r="924">
      <c r="A924" s="6">
        <f>Profiles!E924+Profiles!F924</f>
        <v/>
      </c>
      <c r="B924" s="6">
        <f>Profiles!D924*sel_solar</f>
        <v/>
      </c>
      <c r="C924" s="6">
        <f>MIN(B924,A924)</f>
        <v/>
      </c>
      <c r="D924" s="6">
        <f>B924-C924</f>
        <v/>
      </c>
      <c r="E924" s="6">
        <f>A924-C924</f>
        <v/>
      </c>
      <c r="F924" s="6">
        <f>MIN(D924,in_batt_pw,IF(sel_batt=0,0,(sel_batt-H923)/in_rte))</f>
        <v/>
      </c>
      <c r="G924" s="6">
        <f>MIN(E924,in_batt_pw,H923)</f>
        <v/>
      </c>
      <c r="H924" s="6">
        <f>H923+F924*in_rte-G924</f>
        <v/>
      </c>
      <c r="I924" s="6">
        <f>IF(sel_og=1,0,E924-G924)</f>
        <v/>
      </c>
      <c r="J924" s="6">
        <f>IF(sel_og=1,0,D924-F924)</f>
        <v/>
      </c>
      <c r="K924" s="6">
        <f>IF(sel_og=1,E924-G924,0)</f>
        <v/>
      </c>
    </row>
    <row r="925">
      <c r="A925" s="6">
        <f>Profiles!E925+Profiles!F925</f>
        <v/>
      </c>
      <c r="B925" s="6">
        <f>Profiles!D925*sel_solar</f>
        <v/>
      </c>
      <c r="C925" s="6">
        <f>MIN(B925,A925)</f>
        <v/>
      </c>
      <c r="D925" s="6">
        <f>B925-C925</f>
        <v/>
      </c>
      <c r="E925" s="6">
        <f>A925-C925</f>
        <v/>
      </c>
      <c r="F925" s="6">
        <f>MIN(D925,in_batt_pw,IF(sel_batt=0,0,(sel_batt-H924)/in_rte))</f>
        <v/>
      </c>
      <c r="G925" s="6">
        <f>MIN(E925,in_batt_pw,H924)</f>
        <v/>
      </c>
      <c r="H925" s="6">
        <f>H924+F925*in_rte-G925</f>
        <v/>
      </c>
      <c r="I925" s="6">
        <f>IF(sel_og=1,0,E925-G925)</f>
        <v/>
      </c>
      <c r="J925" s="6">
        <f>IF(sel_og=1,0,D925-F925)</f>
        <v/>
      </c>
      <c r="K925" s="6">
        <f>IF(sel_og=1,E925-G925,0)</f>
        <v/>
      </c>
    </row>
    <row r="926">
      <c r="A926" s="6">
        <f>Profiles!E926+Profiles!F926</f>
        <v/>
      </c>
      <c r="B926" s="6">
        <f>Profiles!D926*sel_solar</f>
        <v/>
      </c>
      <c r="C926" s="6">
        <f>MIN(B926,A926)</f>
        <v/>
      </c>
      <c r="D926" s="6">
        <f>B926-C926</f>
        <v/>
      </c>
      <c r="E926" s="6">
        <f>A926-C926</f>
        <v/>
      </c>
      <c r="F926" s="6">
        <f>MIN(D926,in_batt_pw,IF(sel_batt=0,0,(sel_batt-H925)/in_rte))</f>
        <v/>
      </c>
      <c r="G926" s="6">
        <f>MIN(E926,in_batt_pw,H925)</f>
        <v/>
      </c>
      <c r="H926" s="6">
        <f>H925+F926*in_rte-G926</f>
        <v/>
      </c>
      <c r="I926" s="6">
        <f>IF(sel_og=1,0,E926-G926)</f>
        <v/>
      </c>
      <c r="J926" s="6">
        <f>IF(sel_og=1,0,D926-F926)</f>
        <v/>
      </c>
      <c r="K926" s="6">
        <f>IF(sel_og=1,E926-G926,0)</f>
        <v/>
      </c>
    </row>
    <row r="927">
      <c r="A927" s="6">
        <f>Profiles!E927+Profiles!F927</f>
        <v/>
      </c>
      <c r="B927" s="6">
        <f>Profiles!D927*sel_solar</f>
        <v/>
      </c>
      <c r="C927" s="6">
        <f>MIN(B927,A927)</f>
        <v/>
      </c>
      <c r="D927" s="6">
        <f>B927-C927</f>
        <v/>
      </c>
      <c r="E927" s="6">
        <f>A927-C927</f>
        <v/>
      </c>
      <c r="F927" s="6">
        <f>MIN(D927,in_batt_pw,IF(sel_batt=0,0,(sel_batt-H926)/in_rte))</f>
        <v/>
      </c>
      <c r="G927" s="6">
        <f>MIN(E927,in_batt_pw,H926)</f>
        <v/>
      </c>
      <c r="H927" s="6">
        <f>H926+F927*in_rte-G927</f>
        <v/>
      </c>
      <c r="I927" s="6">
        <f>IF(sel_og=1,0,E927-G927)</f>
        <v/>
      </c>
      <c r="J927" s="6">
        <f>IF(sel_og=1,0,D927-F927)</f>
        <v/>
      </c>
      <c r="K927" s="6">
        <f>IF(sel_og=1,E927-G927,0)</f>
        <v/>
      </c>
    </row>
    <row r="928">
      <c r="A928" s="6">
        <f>Profiles!E928+Profiles!F928</f>
        <v/>
      </c>
      <c r="B928" s="6">
        <f>Profiles!D928*sel_solar</f>
        <v/>
      </c>
      <c r="C928" s="6">
        <f>MIN(B928,A928)</f>
        <v/>
      </c>
      <c r="D928" s="6">
        <f>B928-C928</f>
        <v/>
      </c>
      <c r="E928" s="6">
        <f>A928-C928</f>
        <v/>
      </c>
      <c r="F928" s="6">
        <f>MIN(D928,in_batt_pw,IF(sel_batt=0,0,(sel_batt-H927)/in_rte))</f>
        <v/>
      </c>
      <c r="G928" s="6">
        <f>MIN(E928,in_batt_pw,H927)</f>
        <v/>
      </c>
      <c r="H928" s="6">
        <f>H927+F928*in_rte-G928</f>
        <v/>
      </c>
      <c r="I928" s="6">
        <f>IF(sel_og=1,0,E928-G928)</f>
        <v/>
      </c>
      <c r="J928" s="6">
        <f>IF(sel_og=1,0,D928-F928)</f>
        <v/>
      </c>
      <c r="K928" s="6">
        <f>IF(sel_og=1,E928-G928,0)</f>
        <v/>
      </c>
    </row>
    <row r="929">
      <c r="A929" s="6">
        <f>Profiles!E929+Profiles!F929</f>
        <v/>
      </c>
      <c r="B929" s="6">
        <f>Profiles!D929*sel_solar</f>
        <v/>
      </c>
      <c r="C929" s="6">
        <f>MIN(B929,A929)</f>
        <v/>
      </c>
      <c r="D929" s="6">
        <f>B929-C929</f>
        <v/>
      </c>
      <c r="E929" s="6">
        <f>A929-C929</f>
        <v/>
      </c>
      <c r="F929" s="6">
        <f>MIN(D929,in_batt_pw,IF(sel_batt=0,0,(sel_batt-H928)/in_rte))</f>
        <v/>
      </c>
      <c r="G929" s="6">
        <f>MIN(E929,in_batt_pw,H928)</f>
        <v/>
      </c>
      <c r="H929" s="6">
        <f>H928+F929*in_rte-G929</f>
        <v/>
      </c>
      <c r="I929" s="6">
        <f>IF(sel_og=1,0,E929-G929)</f>
        <v/>
      </c>
      <c r="J929" s="6">
        <f>IF(sel_og=1,0,D929-F929)</f>
        <v/>
      </c>
      <c r="K929" s="6">
        <f>IF(sel_og=1,E929-G929,0)</f>
        <v/>
      </c>
    </row>
    <row r="930">
      <c r="A930" s="6">
        <f>Profiles!E930+Profiles!F930</f>
        <v/>
      </c>
      <c r="B930" s="6">
        <f>Profiles!D930*sel_solar</f>
        <v/>
      </c>
      <c r="C930" s="6">
        <f>MIN(B930,A930)</f>
        <v/>
      </c>
      <c r="D930" s="6">
        <f>B930-C930</f>
        <v/>
      </c>
      <c r="E930" s="6">
        <f>A930-C930</f>
        <v/>
      </c>
      <c r="F930" s="6">
        <f>MIN(D930,in_batt_pw,IF(sel_batt=0,0,(sel_batt-H929)/in_rte))</f>
        <v/>
      </c>
      <c r="G930" s="6">
        <f>MIN(E930,in_batt_pw,H929)</f>
        <v/>
      </c>
      <c r="H930" s="6">
        <f>H929+F930*in_rte-G930</f>
        <v/>
      </c>
      <c r="I930" s="6">
        <f>IF(sel_og=1,0,E930-G930)</f>
        <v/>
      </c>
      <c r="J930" s="6">
        <f>IF(sel_og=1,0,D930-F930)</f>
        <v/>
      </c>
      <c r="K930" s="6">
        <f>IF(sel_og=1,E930-G930,0)</f>
        <v/>
      </c>
    </row>
    <row r="931">
      <c r="A931" s="6">
        <f>Profiles!E931+Profiles!F931</f>
        <v/>
      </c>
      <c r="B931" s="6">
        <f>Profiles!D931*sel_solar</f>
        <v/>
      </c>
      <c r="C931" s="6">
        <f>MIN(B931,A931)</f>
        <v/>
      </c>
      <c r="D931" s="6">
        <f>B931-C931</f>
        <v/>
      </c>
      <c r="E931" s="6">
        <f>A931-C931</f>
        <v/>
      </c>
      <c r="F931" s="6">
        <f>MIN(D931,in_batt_pw,IF(sel_batt=0,0,(sel_batt-H930)/in_rte))</f>
        <v/>
      </c>
      <c r="G931" s="6">
        <f>MIN(E931,in_batt_pw,H930)</f>
        <v/>
      </c>
      <c r="H931" s="6">
        <f>H930+F931*in_rte-G931</f>
        <v/>
      </c>
      <c r="I931" s="6">
        <f>IF(sel_og=1,0,E931-G931)</f>
        <v/>
      </c>
      <c r="J931" s="6">
        <f>IF(sel_og=1,0,D931-F931)</f>
        <v/>
      </c>
      <c r="K931" s="6">
        <f>IF(sel_og=1,E931-G931,0)</f>
        <v/>
      </c>
    </row>
    <row r="932">
      <c r="A932" s="6">
        <f>Profiles!E932+Profiles!F932</f>
        <v/>
      </c>
      <c r="B932" s="6">
        <f>Profiles!D932*sel_solar</f>
        <v/>
      </c>
      <c r="C932" s="6">
        <f>MIN(B932,A932)</f>
        <v/>
      </c>
      <c r="D932" s="6">
        <f>B932-C932</f>
        <v/>
      </c>
      <c r="E932" s="6">
        <f>A932-C932</f>
        <v/>
      </c>
      <c r="F932" s="6">
        <f>MIN(D932,in_batt_pw,IF(sel_batt=0,0,(sel_batt-H931)/in_rte))</f>
        <v/>
      </c>
      <c r="G932" s="6">
        <f>MIN(E932,in_batt_pw,H931)</f>
        <v/>
      </c>
      <c r="H932" s="6">
        <f>H931+F932*in_rte-G932</f>
        <v/>
      </c>
      <c r="I932" s="6">
        <f>IF(sel_og=1,0,E932-G932)</f>
        <v/>
      </c>
      <c r="J932" s="6">
        <f>IF(sel_og=1,0,D932-F932)</f>
        <v/>
      </c>
      <c r="K932" s="6">
        <f>IF(sel_og=1,E932-G932,0)</f>
        <v/>
      </c>
    </row>
    <row r="933">
      <c r="A933" s="6">
        <f>Profiles!E933+Profiles!F933</f>
        <v/>
      </c>
      <c r="B933" s="6">
        <f>Profiles!D933*sel_solar</f>
        <v/>
      </c>
      <c r="C933" s="6">
        <f>MIN(B933,A933)</f>
        <v/>
      </c>
      <c r="D933" s="6">
        <f>B933-C933</f>
        <v/>
      </c>
      <c r="E933" s="6">
        <f>A933-C933</f>
        <v/>
      </c>
      <c r="F933" s="6">
        <f>MIN(D933,in_batt_pw,IF(sel_batt=0,0,(sel_batt-H932)/in_rte))</f>
        <v/>
      </c>
      <c r="G933" s="6">
        <f>MIN(E933,in_batt_pw,H932)</f>
        <v/>
      </c>
      <c r="H933" s="6">
        <f>H932+F933*in_rte-G933</f>
        <v/>
      </c>
      <c r="I933" s="6">
        <f>IF(sel_og=1,0,E933-G933)</f>
        <v/>
      </c>
      <c r="J933" s="6">
        <f>IF(sel_og=1,0,D933-F933)</f>
        <v/>
      </c>
      <c r="K933" s="6">
        <f>IF(sel_og=1,E933-G933,0)</f>
        <v/>
      </c>
    </row>
    <row r="934">
      <c r="A934" s="6">
        <f>Profiles!E934+Profiles!F934</f>
        <v/>
      </c>
      <c r="B934" s="6">
        <f>Profiles!D934*sel_solar</f>
        <v/>
      </c>
      <c r="C934" s="6">
        <f>MIN(B934,A934)</f>
        <v/>
      </c>
      <c r="D934" s="6">
        <f>B934-C934</f>
        <v/>
      </c>
      <c r="E934" s="6">
        <f>A934-C934</f>
        <v/>
      </c>
      <c r="F934" s="6">
        <f>MIN(D934,in_batt_pw,IF(sel_batt=0,0,(sel_batt-H933)/in_rte))</f>
        <v/>
      </c>
      <c r="G934" s="6">
        <f>MIN(E934,in_batt_pw,H933)</f>
        <v/>
      </c>
      <c r="H934" s="6">
        <f>H933+F934*in_rte-G934</f>
        <v/>
      </c>
      <c r="I934" s="6">
        <f>IF(sel_og=1,0,E934-G934)</f>
        <v/>
      </c>
      <c r="J934" s="6">
        <f>IF(sel_og=1,0,D934-F934)</f>
        <v/>
      </c>
      <c r="K934" s="6">
        <f>IF(sel_og=1,E934-G934,0)</f>
        <v/>
      </c>
    </row>
    <row r="935">
      <c r="A935" s="6">
        <f>Profiles!E935+Profiles!F935</f>
        <v/>
      </c>
      <c r="B935" s="6">
        <f>Profiles!D935*sel_solar</f>
        <v/>
      </c>
      <c r="C935" s="6">
        <f>MIN(B935,A935)</f>
        <v/>
      </c>
      <c r="D935" s="6">
        <f>B935-C935</f>
        <v/>
      </c>
      <c r="E935" s="6">
        <f>A935-C935</f>
        <v/>
      </c>
      <c r="F935" s="6">
        <f>MIN(D935,in_batt_pw,IF(sel_batt=0,0,(sel_batt-H934)/in_rte))</f>
        <v/>
      </c>
      <c r="G935" s="6">
        <f>MIN(E935,in_batt_pw,H934)</f>
        <v/>
      </c>
      <c r="H935" s="6">
        <f>H934+F935*in_rte-G935</f>
        <v/>
      </c>
      <c r="I935" s="6">
        <f>IF(sel_og=1,0,E935-G935)</f>
        <v/>
      </c>
      <c r="J935" s="6">
        <f>IF(sel_og=1,0,D935-F935)</f>
        <v/>
      </c>
      <c r="K935" s="6">
        <f>IF(sel_og=1,E935-G935,0)</f>
        <v/>
      </c>
    </row>
    <row r="936">
      <c r="A936" s="6">
        <f>Profiles!E936+Profiles!F936</f>
        <v/>
      </c>
      <c r="B936" s="6">
        <f>Profiles!D936*sel_solar</f>
        <v/>
      </c>
      <c r="C936" s="6">
        <f>MIN(B936,A936)</f>
        <v/>
      </c>
      <c r="D936" s="6">
        <f>B936-C936</f>
        <v/>
      </c>
      <c r="E936" s="6">
        <f>A936-C936</f>
        <v/>
      </c>
      <c r="F936" s="6">
        <f>MIN(D936,in_batt_pw,IF(sel_batt=0,0,(sel_batt-H935)/in_rte))</f>
        <v/>
      </c>
      <c r="G936" s="6">
        <f>MIN(E936,in_batt_pw,H935)</f>
        <v/>
      </c>
      <c r="H936" s="6">
        <f>H935+F936*in_rte-G936</f>
        <v/>
      </c>
      <c r="I936" s="6">
        <f>IF(sel_og=1,0,E936-G936)</f>
        <v/>
      </c>
      <c r="J936" s="6">
        <f>IF(sel_og=1,0,D936-F936)</f>
        <v/>
      </c>
      <c r="K936" s="6">
        <f>IF(sel_og=1,E936-G936,0)</f>
        <v/>
      </c>
    </row>
    <row r="937">
      <c r="A937" s="6">
        <f>Profiles!E937+Profiles!F937</f>
        <v/>
      </c>
      <c r="B937" s="6">
        <f>Profiles!D937*sel_solar</f>
        <v/>
      </c>
      <c r="C937" s="6">
        <f>MIN(B937,A937)</f>
        <v/>
      </c>
      <c r="D937" s="6">
        <f>B937-C937</f>
        <v/>
      </c>
      <c r="E937" s="6">
        <f>A937-C937</f>
        <v/>
      </c>
      <c r="F937" s="6">
        <f>MIN(D937,in_batt_pw,IF(sel_batt=0,0,(sel_batt-H936)/in_rte))</f>
        <v/>
      </c>
      <c r="G937" s="6">
        <f>MIN(E937,in_batt_pw,H936)</f>
        <v/>
      </c>
      <c r="H937" s="6">
        <f>H936+F937*in_rte-G937</f>
        <v/>
      </c>
      <c r="I937" s="6">
        <f>IF(sel_og=1,0,E937-G937)</f>
        <v/>
      </c>
      <c r="J937" s="6">
        <f>IF(sel_og=1,0,D937-F937)</f>
        <v/>
      </c>
      <c r="K937" s="6">
        <f>IF(sel_og=1,E937-G937,0)</f>
        <v/>
      </c>
    </row>
    <row r="938">
      <c r="A938" s="6">
        <f>Profiles!E938+Profiles!F938</f>
        <v/>
      </c>
      <c r="B938" s="6">
        <f>Profiles!D938*sel_solar</f>
        <v/>
      </c>
      <c r="C938" s="6">
        <f>MIN(B938,A938)</f>
        <v/>
      </c>
      <c r="D938" s="6">
        <f>B938-C938</f>
        <v/>
      </c>
      <c r="E938" s="6">
        <f>A938-C938</f>
        <v/>
      </c>
      <c r="F938" s="6">
        <f>MIN(D938,in_batt_pw,IF(sel_batt=0,0,(sel_batt-H937)/in_rte))</f>
        <v/>
      </c>
      <c r="G938" s="6">
        <f>MIN(E938,in_batt_pw,H937)</f>
        <v/>
      </c>
      <c r="H938" s="6">
        <f>H937+F938*in_rte-G938</f>
        <v/>
      </c>
      <c r="I938" s="6">
        <f>IF(sel_og=1,0,E938-G938)</f>
        <v/>
      </c>
      <c r="J938" s="6">
        <f>IF(sel_og=1,0,D938-F938)</f>
        <v/>
      </c>
      <c r="K938" s="6">
        <f>IF(sel_og=1,E938-G938,0)</f>
        <v/>
      </c>
    </row>
    <row r="939">
      <c r="A939" s="6">
        <f>Profiles!E939+Profiles!F939</f>
        <v/>
      </c>
      <c r="B939" s="6">
        <f>Profiles!D939*sel_solar</f>
        <v/>
      </c>
      <c r="C939" s="6">
        <f>MIN(B939,A939)</f>
        <v/>
      </c>
      <c r="D939" s="6">
        <f>B939-C939</f>
        <v/>
      </c>
      <c r="E939" s="6">
        <f>A939-C939</f>
        <v/>
      </c>
      <c r="F939" s="6">
        <f>MIN(D939,in_batt_pw,IF(sel_batt=0,0,(sel_batt-H938)/in_rte))</f>
        <v/>
      </c>
      <c r="G939" s="6">
        <f>MIN(E939,in_batt_pw,H938)</f>
        <v/>
      </c>
      <c r="H939" s="6">
        <f>H938+F939*in_rte-G939</f>
        <v/>
      </c>
      <c r="I939" s="6">
        <f>IF(sel_og=1,0,E939-G939)</f>
        <v/>
      </c>
      <c r="J939" s="6">
        <f>IF(sel_og=1,0,D939-F939)</f>
        <v/>
      </c>
      <c r="K939" s="6">
        <f>IF(sel_og=1,E939-G939,0)</f>
        <v/>
      </c>
    </row>
    <row r="940">
      <c r="A940" s="6">
        <f>Profiles!E940+Profiles!F940</f>
        <v/>
      </c>
      <c r="B940" s="6">
        <f>Profiles!D940*sel_solar</f>
        <v/>
      </c>
      <c r="C940" s="6">
        <f>MIN(B940,A940)</f>
        <v/>
      </c>
      <c r="D940" s="6">
        <f>B940-C940</f>
        <v/>
      </c>
      <c r="E940" s="6">
        <f>A940-C940</f>
        <v/>
      </c>
      <c r="F940" s="6">
        <f>MIN(D940,in_batt_pw,IF(sel_batt=0,0,(sel_batt-H939)/in_rte))</f>
        <v/>
      </c>
      <c r="G940" s="6">
        <f>MIN(E940,in_batt_pw,H939)</f>
        <v/>
      </c>
      <c r="H940" s="6">
        <f>H939+F940*in_rte-G940</f>
        <v/>
      </c>
      <c r="I940" s="6">
        <f>IF(sel_og=1,0,E940-G940)</f>
        <v/>
      </c>
      <c r="J940" s="6">
        <f>IF(sel_og=1,0,D940-F940)</f>
        <v/>
      </c>
      <c r="K940" s="6">
        <f>IF(sel_og=1,E940-G940,0)</f>
        <v/>
      </c>
    </row>
    <row r="941">
      <c r="A941" s="6">
        <f>Profiles!E941+Profiles!F941</f>
        <v/>
      </c>
      <c r="B941" s="6">
        <f>Profiles!D941*sel_solar</f>
        <v/>
      </c>
      <c r="C941" s="6">
        <f>MIN(B941,A941)</f>
        <v/>
      </c>
      <c r="D941" s="6">
        <f>B941-C941</f>
        <v/>
      </c>
      <c r="E941" s="6">
        <f>A941-C941</f>
        <v/>
      </c>
      <c r="F941" s="6">
        <f>MIN(D941,in_batt_pw,IF(sel_batt=0,0,(sel_batt-H940)/in_rte))</f>
        <v/>
      </c>
      <c r="G941" s="6">
        <f>MIN(E941,in_batt_pw,H940)</f>
        <v/>
      </c>
      <c r="H941" s="6">
        <f>H940+F941*in_rte-G941</f>
        <v/>
      </c>
      <c r="I941" s="6">
        <f>IF(sel_og=1,0,E941-G941)</f>
        <v/>
      </c>
      <c r="J941" s="6">
        <f>IF(sel_og=1,0,D941-F941)</f>
        <v/>
      </c>
      <c r="K941" s="6">
        <f>IF(sel_og=1,E941-G941,0)</f>
        <v/>
      </c>
    </row>
    <row r="942">
      <c r="A942" s="6">
        <f>Profiles!E942+Profiles!F942</f>
        <v/>
      </c>
      <c r="B942" s="6">
        <f>Profiles!D942*sel_solar</f>
        <v/>
      </c>
      <c r="C942" s="6">
        <f>MIN(B942,A942)</f>
        <v/>
      </c>
      <c r="D942" s="6">
        <f>B942-C942</f>
        <v/>
      </c>
      <c r="E942" s="6">
        <f>A942-C942</f>
        <v/>
      </c>
      <c r="F942" s="6">
        <f>MIN(D942,in_batt_pw,IF(sel_batt=0,0,(sel_batt-H941)/in_rte))</f>
        <v/>
      </c>
      <c r="G942" s="6">
        <f>MIN(E942,in_batt_pw,H941)</f>
        <v/>
      </c>
      <c r="H942" s="6">
        <f>H941+F942*in_rte-G942</f>
        <v/>
      </c>
      <c r="I942" s="6">
        <f>IF(sel_og=1,0,E942-G942)</f>
        <v/>
      </c>
      <c r="J942" s="6">
        <f>IF(sel_og=1,0,D942-F942)</f>
        <v/>
      </c>
      <c r="K942" s="6">
        <f>IF(sel_og=1,E942-G942,0)</f>
        <v/>
      </c>
    </row>
    <row r="943">
      <c r="A943" s="6">
        <f>Profiles!E943+Profiles!F943</f>
        <v/>
      </c>
      <c r="B943" s="6">
        <f>Profiles!D943*sel_solar</f>
        <v/>
      </c>
      <c r="C943" s="6">
        <f>MIN(B943,A943)</f>
        <v/>
      </c>
      <c r="D943" s="6">
        <f>B943-C943</f>
        <v/>
      </c>
      <c r="E943" s="6">
        <f>A943-C943</f>
        <v/>
      </c>
      <c r="F943" s="6">
        <f>MIN(D943,in_batt_pw,IF(sel_batt=0,0,(sel_batt-H942)/in_rte))</f>
        <v/>
      </c>
      <c r="G943" s="6">
        <f>MIN(E943,in_batt_pw,H942)</f>
        <v/>
      </c>
      <c r="H943" s="6">
        <f>H942+F943*in_rte-G943</f>
        <v/>
      </c>
      <c r="I943" s="6">
        <f>IF(sel_og=1,0,E943-G943)</f>
        <v/>
      </c>
      <c r="J943" s="6">
        <f>IF(sel_og=1,0,D943-F943)</f>
        <v/>
      </c>
      <c r="K943" s="6">
        <f>IF(sel_og=1,E943-G943,0)</f>
        <v/>
      </c>
    </row>
    <row r="944">
      <c r="A944" s="6">
        <f>Profiles!E944+Profiles!F944</f>
        <v/>
      </c>
      <c r="B944" s="6">
        <f>Profiles!D944*sel_solar</f>
        <v/>
      </c>
      <c r="C944" s="6">
        <f>MIN(B944,A944)</f>
        <v/>
      </c>
      <c r="D944" s="6">
        <f>B944-C944</f>
        <v/>
      </c>
      <c r="E944" s="6">
        <f>A944-C944</f>
        <v/>
      </c>
      <c r="F944" s="6">
        <f>MIN(D944,in_batt_pw,IF(sel_batt=0,0,(sel_batt-H943)/in_rte))</f>
        <v/>
      </c>
      <c r="G944" s="6">
        <f>MIN(E944,in_batt_pw,H943)</f>
        <v/>
      </c>
      <c r="H944" s="6">
        <f>H943+F944*in_rte-G944</f>
        <v/>
      </c>
      <c r="I944" s="6">
        <f>IF(sel_og=1,0,E944-G944)</f>
        <v/>
      </c>
      <c r="J944" s="6">
        <f>IF(sel_og=1,0,D944-F944)</f>
        <v/>
      </c>
      <c r="K944" s="6">
        <f>IF(sel_og=1,E944-G944,0)</f>
        <v/>
      </c>
    </row>
    <row r="945">
      <c r="A945" s="6">
        <f>Profiles!E945+Profiles!F945</f>
        <v/>
      </c>
      <c r="B945" s="6">
        <f>Profiles!D945*sel_solar</f>
        <v/>
      </c>
      <c r="C945" s="6">
        <f>MIN(B945,A945)</f>
        <v/>
      </c>
      <c r="D945" s="6">
        <f>B945-C945</f>
        <v/>
      </c>
      <c r="E945" s="6">
        <f>A945-C945</f>
        <v/>
      </c>
      <c r="F945" s="6">
        <f>MIN(D945,in_batt_pw,IF(sel_batt=0,0,(sel_batt-H944)/in_rte))</f>
        <v/>
      </c>
      <c r="G945" s="6">
        <f>MIN(E945,in_batt_pw,H944)</f>
        <v/>
      </c>
      <c r="H945" s="6">
        <f>H944+F945*in_rte-G945</f>
        <v/>
      </c>
      <c r="I945" s="6">
        <f>IF(sel_og=1,0,E945-G945)</f>
        <v/>
      </c>
      <c r="J945" s="6">
        <f>IF(sel_og=1,0,D945-F945)</f>
        <v/>
      </c>
      <c r="K945" s="6">
        <f>IF(sel_og=1,E945-G945,0)</f>
        <v/>
      </c>
    </row>
    <row r="946">
      <c r="A946" s="6">
        <f>Profiles!E946+Profiles!F946</f>
        <v/>
      </c>
      <c r="B946" s="6">
        <f>Profiles!D946*sel_solar</f>
        <v/>
      </c>
      <c r="C946" s="6">
        <f>MIN(B946,A946)</f>
        <v/>
      </c>
      <c r="D946" s="6">
        <f>B946-C946</f>
        <v/>
      </c>
      <c r="E946" s="6">
        <f>A946-C946</f>
        <v/>
      </c>
      <c r="F946" s="6">
        <f>MIN(D946,in_batt_pw,IF(sel_batt=0,0,(sel_batt-H945)/in_rte))</f>
        <v/>
      </c>
      <c r="G946" s="6">
        <f>MIN(E946,in_batt_pw,H945)</f>
        <v/>
      </c>
      <c r="H946" s="6">
        <f>H945+F946*in_rte-G946</f>
        <v/>
      </c>
      <c r="I946" s="6">
        <f>IF(sel_og=1,0,E946-G946)</f>
        <v/>
      </c>
      <c r="J946" s="6">
        <f>IF(sel_og=1,0,D946-F946)</f>
        <v/>
      </c>
      <c r="K946" s="6">
        <f>IF(sel_og=1,E946-G946,0)</f>
        <v/>
      </c>
    </row>
    <row r="947">
      <c r="A947" s="6">
        <f>Profiles!E947+Profiles!F947</f>
        <v/>
      </c>
      <c r="B947" s="6">
        <f>Profiles!D947*sel_solar</f>
        <v/>
      </c>
      <c r="C947" s="6">
        <f>MIN(B947,A947)</f>
        <v/>
      </c>
      <c r="D947" s="6">
        <f>B947-C947</f>
        <v/>
      </c>
      <c r="E947" s="6">
        <f>A947-C947</f>
        <v/>
      </c>
      <c r="F947" s="6">
        <f>MIN(D947,in_batt_pw,IF(sel_batt=0,0,(sel_batt-H946)/in_rte))</f>
        <v/>
      </c>
      <c r="G947" s="6">
        <f>MIN(E947,in_batt_pw,H946)</f>
        <v/>
      </c>
      <c r="H947" s="6">
        <f>H946+F947*in_rte-G947</f>
        <v/>
      </c>
      <c r="I947" s="6">
        <f>IF(sel_og=1,0,E947-G947)</f>
        <v/>
      </c>
      <c r="J947" s="6">
        <f>IF(sel_og=1,0,D947-F947)</f>
        <v/>
      </c>
      <c r="K947" s="6">
        <f>IF(sel_og=1,E947-G947,0)</f>
        <v/>
      </c>
    </row>
    <row r="948">
      <c r="A948" s="6">
        <f>Profiles!E948+Profiles!F948</f>
        <v/>
      </c>
      <c r="B948" s="6">
        <f>Profiles!D948*sel_solar</f>
        <v/>
      </c>
      <c r="C948" s="6">
        <f>MIN(B948,A948)</f>
        <v/>
      </c>
      <c r="D948" s="6">
        <f>B948-C948</f>
        <v/>
      </c>
      <c r="E948" s="6">
        <f>A948-C948</f>
        <v/>
      </c>
      <c r="F948" s="6">
        <f>MIN(D948,in_batt_pw,IF(sel_batt=0,0,(sel_batt-H947)/in_rte))</f>
        <v/>
      </c>
      <c r="G948" s="6">
        <f>MIN(E948,in_batt_pw,H947)</f>
        <v/>
      </c>
      <c r="H948" s="6">
        <f>H947+F948*in_rte-G948</f>
        <v/>
      </c>
      <c r="I948" s="6">
        <f>IF(sel_og=1,0,E948-G948)</f>
        <v/>
      </c>
      <c r="J948" s="6">
        <f>IF(sel_og=1,0,D948-F948)</f>
        <v/>
      </c>
      <c r="K948" s="6">
        <f>IF(sel_og=1,E948-G948,0)</f>
        <v/>
      </c>
    </row>
    <row r="949">
      <c r="A949" s="6">
        <f>Profiles!E949+Profiles!F949</f>
        <v/>
      </c>
      <c r="B949" s="6">
        <f>Profiles!D949*sel_solar</f>
        <v/>
      </c>
      <c r="C949" s="6">
        <f>MIN(B949,A949)</f>
        <v/>
      </c>
      <c r="D949" s="6">
        <f>B949-C949</f>
        <v/>
      </c>
      <c r="E949" s="6">
        <f>A949-C949</f>
        <v/>
      </c>
      <c r="F949" s="6">
        <f>MIN(D949,in_batt_pw,IF(sel_batt=0,0,(sel_batt-H948)/in_rte))</f>
        <v/>
      </c>
      <c r="G949" s="6">
        <f>MIN(E949,in_batt_pw,H948)</f>
        <v/>
      </c>
      <c r="H949" s="6">
        <f>H948+F949*in_rte-G949</f>
        <v/>
      </c>
      <c r="I949" s="6">
        <f>IF(sel_og=1,0,E949-G949)</f>
        <v/>
      </c>
      <c r="J949" s="6">
        <f>IF(sel_og=1,0,D949-F949)</f>
        <v/>
      </c>
      <c r="K949" s="6">
        <f>IF(sel_og=1,E949-G949,0)</f>
        <v/>
      </c>
    </row>
    <row r="950">
      <c r="A950" s="6">
        <f>Profiles!E950+Profiles!F950</f>
        <v/>
      </c>
      <c r="B950" s="6">
        <f>Profiles!D950*sel_solar</f>
        <v/>
      </c>
      <c r="C950" s="6">
        <f>MIN(B950,A950)</f>
        <v/>
      </c>
      <c r="D950" s="6">
        <f>B950-C950</f>
        <v/>
      </c>
      <c r="E950" s="6">
        <f>A950-C950</f>
        <v/>
      </c>
      <c r="F950" s="6">
        <f>MIN(D950,in_batt_pw,IF(sel_batt=0,0,(sel_batt-H949)/in_rte))</f>
        <v/>
      </c>
      <c r="G950" s="6">
        <f>MIN(E950,in_batt_pw,H949)</f>
        <v/>
      </c>
      <c r="H950" s="6">
        <f>H949+F950*in_rte-G950</f>
        <v/>
      </c>
      <c r="I950" s="6">
        <f>IF(sel_og=1,0,E950-G950)</f>
        <v/>
      </c>
      <c r="J950" s="6">
        <f>IF(sel_og=1,0,D950-F950)</f>
        <v/>
      </c>
      <c r="K950" s="6">
        <f>IF(sel_og=1,E950-G950,0)</f>
        <v/>
      </c>
    </row>
    <row r="951">
      <c r="A951" s="6">
        <f>Profiles!E951+Profiles!F951</f>
        <v/>
      </c>
      <c r="B951" s="6">
        <f>Profiles!D951*sel_solar</f>
        <v/>
      </c>
      <c r="C951" s="6">
        <f>MIN(B951,A951)</f>
        <v/>
      </c>
      <c r="D951" s="6">
        <f>B951-C951</f>
        <v/>
      </c>
      <c r="E951" s="6">
        <f>A951-C951</f>
        <v/>
      </c>
      <c r="F951" s="6">
        <f>MIN(D951,in_batt_pw,IF(sel_batt=0,0,(sel_batt-H950)/in_rte))</f>
        <v/>
      </c>
      <c r="G951" s="6">
        <f>MIN(E951,in_batt_pw,H950)</f>
        <v/>
      </c>
      <c r="H951" s="6">
        <f>H950+F951*in_rte-G951</f>
        <v/>
      </c>
      <c r="I951" s="6">
        <f>IF(sel_og=1,0,E951-G951)</f>
        <v/>
      </c>
      <c r="J951" s="6">
        <f>IF(sel_og=1,0,D951-F951)</f>
        <v/>
      </c>
      <c r="K951" s="6">
        <f>IF(sel_og=1,E951-G951,0)</f>
        <v/>
      </c>
    </row>
    <row r="952">
      <c r="A952" s="6">
        <f>Profiles!E952+Profiles!F952</f>
        <v/>
      </c>
      <c r="B952" s="6">
        <f>Profiles!D952*sel_solar</f>
        <v/>
      </c>
      <c r="C952" s="6">
        <f>MIN(B952,A952)</f>
        <v/>
      </c>
      <c r="D952" s="6">
        <f>B952-C952</f>
        <v/>
      </c>
      <c r="E952" s="6">
        <f>A952-C952</f>
        <v/>
      </c>
      <c r="F952" s="6">
        <f>MIN(D952,in_batt_pw,IF(sel_batt=0,0,(sel_batt-H951)/in_rte))</f>
        <v/>
      </c>
      <c r="G952" s="6">
        <f>MIN(E952,in_batt_pw,H951)</f>
        <v/>
      </c>
      <c r="H952" s="6">
        <f>H951+F952*in_rte-G952</f>
        <v/>
      </c>
      <c r="I952" s="6">
        <f>IF(sel_og=1,0,E952-G952)</f>
        <v/>
      </c>
      <c r="J952" s="6">
        <f>IF(sel_og=1,0,D952-F952)</f>
        <v/>
      </c>
      <c r="K952" s="6">
        <f>IF(sel_og=1,E952-G952,0)</f>
        <v/>
      </c>
    </row>
    <row r="953">
      <c r="A953" s="6">
        <f>Profiles!E953+Profiles!F953</f>
        <v/>
      </c>
      <c r="B953" s="6">
        <f>Profiles!D953*sel_solar</f>
        <v/>
      </c>
      <c r="C953" s="6">
        <f>MIN(B953,A953)</f>
        <v/>
      </c>
      <c r="D953" s="6">
        <f>B953-C953</f>
        <v/>
      </c>
      <c r="E953" s="6">
        <f>A953-C953</f>
        <v/>
      </c>
      <c r="F953" s="6">
        <f>MIN(D953,in_batt_pw,IF(sel_batt=0,0,(sel_batt-H952)/in_rte))</f>
        <v/>
      </c>
      <c r="G953" s="6">
        <f>MIN(E953,in_batt_pw,H952)</f>
        <v/>
      </c>
      <c r="H953" s="6">
        <f>H952+F953*in_rte-G953</f>
        <v/>
      </c>
      <c r="I953" s="6">
        <f>IF(sel_og=1,0,E953-G953)</f>
        <v/>
      </c>
      <c r="J953" s="6">
        <f>IF(sel_og=1,0,D953-F953)</f>
        <v/>
      </c>
      <c r="K953" s="6">
        <f>IF(sel_og=1,E953-G953,0)</f>
        <v/>
      </c>
    </row>
    <row r="954">
      <c r="A954" s="6">
        <f>Profiles!E954+Profiles!F954</f>
        <v/>
      </c>
      <c r="B954" s="6">
        <f>Profiles!D954*sel_solar</f>
        <v/>
      </c>
      <c r="C954" s="6">
        <f>MIN(B954,A954)</f>
        <v/>
      </c>
      <c r="D954" s="6">
        <f>B954-C954</f>
        <v/>
      </c>
      <c r="E954" s="6">
        <f>A954-C954</f>
        <v/>
      </c>
      <c r="F954" s="6">
        <f>MIN(D954,in_batt_pw,IF(sel_batt=0,0,(sel_batt-H953)/in_rte))</f>
        <v/>
      </c>
      <c r="G954" s="6">
        <f>MIN(E954,in_batt_pw,H953)</f>
        <v/>
      </c>
      <c r="H954" s="6">
        <f>H953+F954*in_rte-G954</f>
        <v/>
      </c>
      <c r="I954" s="6">
        <f>IF(sel_og=1,0,E954-G954)</f>
        <v/>
      </c>
      <c r="J954" s="6">
        <f>IF(sel_og=1,0,D954-F954)</f>
        <v/>
      </c>
      <c r="K954" s="6">
        <f>IF(sel_og=1,E954-G954,0)</f>
        <v/>
      </c>
    </row>
    <row r="955">
      <c r="A955" s="6">
        <f>Profiles!E955+Profiles!F955</f>
        <v/>
      </c>
      <c r="B955" s="6">
        <f>Profiles!D955*sel_solar</f>
        <v/>
      </c>
      <c r="C955" s="6">
        <f>MIN(B955,A955)</f>
        <v/>
      </c>
      <c r="D955" s="6">
        <f>B955-C955</f>
        <v/>
      </c>
      <c r="E955" s="6">
        <f>A955-C955</f>
        <v/>
      </c>
      <c r="F955" s="6">
        <f>MIN(D955,in_batt_pw,IF(sel_batt=0,0,(sel_batt-H954)/in_rte))</f>
        <v/>
      </c>
      <c r="G955" s="6">
        <f>MIN(E955,in_batt_pw,H954)</f>
        <v/>
      </c>
      <c r="H955" s="6">
        <f>H954+F955*in_rte-G955</f>
        <v/>
      </c>
      <c r="I955" s="6">
        <f>IF(sel_og=1,0,E955-G955)</f>
        <v/>
      </c>
      <c r="J955" s="6">
        <f>IF(sel_og=1,0,D955-F955)</f>
        <v/>
      </c>
      <c r="K955" s="6">
        <f>IF(sel_og=1,E955-G955,0)</f>
        <v/>
      </c>
    </row>
    <row r="956">
      <c r="A956" s="6">
        <f>Profiles!E956+Profiles!F956</f>
        <v/>
      </c>
      <c r="B956" s="6">
        <f>Profiles!D956*sel_solar</f>
        <v/>
      </c>
      <c r="C956" s="6">
        <f>MIN(B956,A956)</f>
        <v/>
      </c>
      <c r="D956" s="6">
        <f>B956-C956</f>
        <v/>
      </c>
      <c r="E956" s="6">
        <f>A956-C956</f>
        <v/>
      </c>
      <c r="F956" s="6">
        <f>MIN(D956,in_batt_pw,IF(sel_batt=0,0,(sel_batt-H955)/in_rte))</f>
        <v/>
      </c>
      <c r="G956" s="6">
        <f>MIN(E956,in_batt_pw,H955)</f>
        <v/>
      </c>
      <c r="H956" s="6">
        <f>H955+F956*in_rte-G956</f>
        <v/>
      </c>
      <c r="I956" s="6">
        <f>IF(sel_og=1,0,E956-G956)</f>
        <v/>
      </c>
      <c r="J956" s="6">
        <f>IF(sel_og=1,0,D956-F956)</f>
        <v/>
      </c>
      <c r="K956" s="6">
        <f>IF(sel_og=1,E956-G956,0)</f>
        <v/>
      </c>
    </row>
    <row r="957">
      <c r="A957" s="6">
        <f>Profiles!E957+Profiles!F957</f>
        <v/>
      </c>
      <c r="B957" s="6">
        <f>Profiles!D957*sel_solar</f>
        <v/>
      </c>
      <c r="C957" s="6">
        <f>MIN(B957,A957)</f>
        <v/>
      </c>
      <c r="D957" s="6">
        <f>B957-C957</f>
        <v/>
      </c>
      <c r="E957" s="6">
        <f>A957-C957</f>
        <v/>
      </c>
      <c r="F957" s="6">
        <f>MIN(D957,in_batt_pw,IF(sel_batt=0,0,(sel_batt-H956)/in_rte))</f>
        <v/>
      </c>
      <c r="G957" s="6">
        <f>MIN(E957,in_batt_pw,H956)</f>
        <v/>
      </c>
      <c r="H957" s="6">
        <f>H956+F957*in_rte-G957</f>
        <v/>
      </c>
      <c r="I957" s="6">
        <f>IF(sel_og=1,0,E957-G957)</f>
        <v/>
      </c>
      <c r="J957" s="6">
        <f>IF(sel_og=1,0,D957-F957)</f>
        <v/>
      </c>
      <c r="K957" s="6">
        <f>IF(sel_og=1,E957-G957,0)</f>
        <v/>
      </c>
    </row>
    <row r="958">
      <c r="A958" s="6">
        <f>Profiles!E958+Profiles!F958</f>
        <v/>
      </c>
      <c r="B958" s="6">
        <f>Profiles!D958*sel_solar</f>
        <v/>
      </c>
      <c r="C958" s="6">
        <f>MIN(B958,A958)</f>
        <v/>
      </c>
      <c r="D958" s="6">
        <f>B958-C958</f>
        <v/>
      </c>
      <c r="E958" s="6">
        <f>A958-C958</f>
        <v/>
      </c>
      <c r="F958" s="6">
        <f>MIN(D958,in_batt_pw,IF(sel_batt=0,0,(sel_batt-H957)/in_rte))</f>
        <v/>
      </c>
      <c r="G958" s="6">
        <f>MIN(E958,in_batt_pw,H957)</f>
        <v/>
      </c>
      <c r="H958" s="6">
        <f>H957+F958*in_rte-G958</f>
        <v/>
      </c>
      <c r="I958" s="6">
        <f>IF(sel_og=1,0,E958-G958)</f>
        <v/>
      </c>
      <c r="J958" s="6">
        <f>IF(sel_og=1,0,D958-F958)</f>
        <v/>
      </c>
      <c r="K958" s="6">
        <f>IF(sel_og=1,E958-G958,0)</f>
        <v/>
      </c>
    </row>
    <row r="959">
      <c r="A959" s="6">
        <f>Profiles!E959+Profiles!F959</f>
        <v/>
      </c>
      <c r="B959" s="6">
        <f>Profiles!D959*sel_solar</f>
        <v/>
      </c>
      <c r="C959" s="6">
        <f>MIN(B959,A959)</f>
        <v/>
      </c>
      <c r="D959" s="6">
        <f>B959-C959</f>
        <v/>
      </c>
      <c r="E959" s="6">
        <f>A959-C959</f>
        <v/>
      </c>
      <c r="F959" s="6">
        <f>MIN(D959,in_batt_pw,IF(sel_batt=0,0,(sel_batt-H958)/in_rte))</f>
        <v/>
      </c>
      <c r="G959" s="6">
        <f>MIN(E959,in_batt_pw,H958)</f>
        <v/>
      </c>
      <c r="H959" s="6">
        <f>H958+F959*in_rte-G959</f>
        <v/>
      </c>
      <c r="I959" s="6">
        <f>IF(sel_og=1,0,E959-G959)</f>
        <v/>
      </c>
      <c r="J959" s="6">
        <f>IF(sel_og=1,0,D959-F959)</f>
        <v/>
      </c>
      <c r="K959" s="6">
        <f>IF(sel_og=1,E959-G959,0)</f>
        <v/>
      </c>
    </row>
    <row r="960">
      <c r="A960" s="6">
        <f>Profiles!E960+Profiles!F960</f>
        <v/>
      </c>
      <c r="B960" s="6">
        <f>Profiles!D960*sel_solar</f>
        <v/>
      </c>
      <c r="C960" s="6">
        <f>MIN(B960,A960)</f>
        <v/>
      </c>
      <c r="D960" s="6">
        <f>B960-C960</f>
        <v/>
      </c>
      <c r="E960" s="6">
        <f>A960-C960</f>
        <v/>
      </c>
      <c r="F960" s="6">
        <f>MIN(D960,in_batt_pw,IF(sel_batt=0,0,(sel_batt-H959)/in_rte))</f>
        <v/>
      </c>
      <c r="G960" s="6">
        <f>MIN(E960,in_batt_pw,H959)</f>
        <v/>
      </c>
      <c r="H960" s="6">
        <f>H959+F960*in_rte-G960</f>
        <v/>
      </c>
      <c r="I960" s="6">
        <f>IF(sel_og=1,0,E960-G960)</f>
        <v/>
      </c>
      <c r="J960" s="6">
        <f>IF(sel_og=1,0,D960-F960)</f>
        <v/>
      </c>
      <c r="K960" s="6">
        <f>IF(sel_og=1,E960-G960,0)</f>
        <v/>
      </c>
    </row>
    <row r="961">
      <c r="A961" s="6">
        <f>Profiles!E961+Profiles!F961</f>
        <v/>
      </c>
      <c r="B961" s="6">
        <f>Profiles!D961*sel_solar</f>
        <v/>
      </c>
      <c r="C961" s="6">
        <f>MIN(B961,A961)</f>
        <v/>
      </c>
      <c r="D961" s="6">
        <f>B961-C961</f>
        <v/>
      </c>
      <c r="E961" s="6">
        <f>A961-C961</f>
        <v/>
      </c>
      <c r="F961" s="6">
        <f>MIN(D961,in_batt_pw,IF(sel_batt=0,0,(sel_batt-H960)/in_rte))</f>
        <v/>
      </c>
      <c r="G961" s="6">
        <f>MIN(E961,in_batt_pw,H960)</f>
        <v/>
      </c>
      <c r="H961" s="6">
        <f>H960+F961*in_rte-G961</f>
        <v/>
      </c>
      <c r="I961" s="6">
        <f>IF(sel_og=1,0,E961-G961)</f>
        <v/>
      </c>
      <c r="J961" s="6">
        <f>IF(sel_og=1,0,D961-F961)</f>
        <v/>
      </c>
      <c r="K961" s="6">
        <f>IF(sel_og=1,E961-G961,0)</f>
        <v/>
      </c>
    </row>
    <row r="962">
      <c r="A962" s="6">
        <f>Profiles!E962+Profiles!F962</f>
        <v/>
      </c>
      <c r="B962" s="6">
        <f>Profiles!D962*sel_solar</f>
        <v/>
      </c>
      <c r="C962" s="6">
        <f>MIN(B962,A962)</f>
        <v/>
      </c>
      <c r="D962" s="6">
        <f>B962-C962</f>
        <v/>
      </c>
      <c r="E962" s="6">
        <f>A962-C962</f>
        <v/>
      </c>
      <c r="F962" s="6">
        <f>MIN(D962,in_batt_pw,IF(sel_batt=0,0,(sel_batt-H961)/in_rte))</f>
        <v/>
      </c>
      <c r="G962" s="6">
        <f>MIN(E962,in_batt_pw,H961)</f>
        <v/>
      </c>
      <c r="H962" s="6">
        <f>H961+F962*in_rte-G962</f>
        <v/>
      </c>
      <c r="I962" s="6">
        <f>IF(sel_og=1,0,E962-G962)</f>
        <v/>
      </c>
      <c r="J962" s="6">
        <f>IF(sel_og=1,0,D962-F962)</f>
        <v/>
      </c>
      <c r="K962" s="6">
        <f>IF(sel_og=1,E962-G962,0)</f>
        <v/>
      </c>
    </row>
    <row r="963">
      <c r="A963" s="6">
        <f>Profiles!E963+Profiles!F963</f>
        <v/>
      </c>
      <c r="B963" s="6">
        <f>Profiles!D963*sel_solar</f>
        <v/>
      </c>
      <c r="C963" s="6">
        <f>MIN(B963,A963)</f>
        <v/>
      </c>
      <c r="D963" s="6">
        <f>B963-C963</f>
        <v/>
      </c>
      <c r="E963" s="6">
        <f>A963-C963</f>
        <v/>
      </c>
      <c r="F963" s="6">
        <f>MIN(D963,in_batt_pw,IF(sel_batt=0,0,(sel_batt-H962)/in_rte))</f>
        <v/>
      </c>
      <c r="G963" s="6">
        <f>MIN(E963,in_batt_pw,H962)</f>
        <v/>
      </c>
      <c r="H963" s="6">
        <f>H962+F963*in_rte-G963</f>
        <v/>
      </c>
      <c r="I963" s="6">
        <f>IF(sel_og=1,0,E963-G963)</f>
        <v/>
      </c>
      <c r="J963" s="6">
        <f>IF(sel_og=1,0,D963-F963)</f>
        <v/>
      </c>
      <c r="K963" s="6">
        <f>IF(sel_og=1,E963-G963,0)</f>
        <v/>
      </c>
    </row>
    <row r="964">
      <c r="A964" s="6">
        <f>Profiles!E964+Profiles!F964</f>
        <v/>
      </c>
      <c r="B964" s="6">
        <f>Profiles!D964*sel_solar</f>
        <v/>
      </c>
      <c r="C964" s="6">
        <f>MIN(B964,A964)</f>
        <v/>
      </c>
      <c r="D964" s="6">
        <f>B964-C964</f>
        <v/>
      </c>
      <c r="E964" s="6">
        <f>A964-C964</f>
        <v/>
      </c>
      <c r="F964" s="6">
        <f>MIN(D964,in_batt_pw,IF(sel_batt=0,0,(sel_batt-H963)/in_rte))</f>
        <v/>
      </c>
      <c r="G964" s="6">
        <f>MIN(E964,in_batt_pw,H963)</f>
        <v/>
      </c>
      <c r="H964" s="6">
        <f>H963+F964*in_rte-G964</f>
        <v/>
      </c>
      <c r="I964" s="6">
        <f>IF(sel_og=1,0,E964-G964)</f>
        <v/>
      </c>
      <c r="J964" s="6">
        <f>IF(sel_og=1,0,D964-F964)</f>
        <v/>
      </c>
      <c r="K964" s="6">
        <f>IF(sel_og=1,E964-G964,0)</f>
        <v/>
      </c>
    </row>
    <row r="965">
      <c r="A965" s="6">
        <f>Profiles!E965+Profiles!F965</f>
        <v/>
      </c>
      <c r="B965" s="6">
        <f>Profiles!D965*sel_solar</f>
        <v/>
      </c>
      <c r="C965" s="6">
        <f>MIN(B965,A965)</f>
        <v/>
      </c>
      <c r="D965" s="6">
        <f>B965-C965</f>
        <v/>
      </c>
      <c r="E965" s="6">
        <f>A965-C965</f>
        <v/>
      </c>
      <c r="F965" s="6">
        <f>MIN(D965,in_batt_pw,IF(sel_batt=0,0,(sel_batt-H964)/in_rte))</f>
        <v/>
      </c>
      <c r="G965" s="6">
        <f>MIN(E965,in_batt_pw,H964)</f>
        <v/>
      </c>
      <c r="H965" s="6">
        <f>H964+F965*in_rte-G965</f>
        <v/>
      </c>
      <c r="I965" s="6">
        <f>IF(sel_og=1,0,E965-G965)</f>
        <v/>
      </c>
      <c r="J965" s="6">
        <f>IF(sel_og=1,0,D965-F965)</f>
        <v/>
      </c>
      <c r="K965" s="6">
        <f>IF(sel_og=1,E965-G965,0)</f>
        <v/>
      </c>
    </row>
    <row r="966">
      <c r="A966" s="6">
        <f>Profiles!E966+Profiles!F966</f>
        <v/>
      </c>
      <c r="B966" s="6">
        <f>Profiles!D966*sel_solar</f>
        <v/>
      </c>
      <c r="C966" s="6">
        <f>MIN(B966,A966)</f>
        <v/>
      </c>
      <c r="D966" s="6">
        <f>B966-C966</f>
        <v/>
      </c>
      <c r="E966" s="6">
        <f>A966-C966</f>
        <v/>
      </c>
      <c r="F966" s="6">
        <f>MIN(D966,in_batt_pw,IF(sel_batt=0,0,(sel_batt-H965)/in_rte))</f>
        <v/>
      </c>
      <c r="G966" s="6">
        <f>MIN(E966,in_batt_pw,H965)</f>
        <v/>
      </c>
      <c r="H966" s="6">
        <f>H965+F966*in_rte-G966</f>
        <v/>
      </c>
      <c r="I966" s="6">
        <f>IF(sel_og=1,0,E966-G966)</f>
        <v/>
      </c>
      <c r="J966" s="6">
        <f>IF(sel_og=1,0,D966-F966)</f>
        <v/>
      </c>
      <c r="K966" s="6">
        <f>IF(sel_og=1,E966-G966,0)</f>
        <v/>
      </c>
    </row>
    <row r="967">
      <c r="A967" s="6">
        <f>Profiles!E967+Profiles!F967</f>
        <v/>
      </c>
      <c r="B967" s="6">
        <f>Profiles!D967*sel_solar</f>
        <v/>
      </c>
      <c r="C967" s="6">
        <f>MIN(B967,A967)</f>
        <v/>
      </c>
      <c r="D967" s="6">
        <f>B967-C967</f>
        <v/>
      </c>
      <c r="E967" s="6">
        <f>A967-C967</f>
        <v/>
      </c>
      <c r="F967" s="6">
        <f>MIN(D967,in_batt_pw,IF(sel_batt=0,0,(sel_batt-H966)/in_rte))</f>
        <v/>
      </c>
      <c r="G967" s="6">
        <f>MIN(E967,in_batt_pw,H966)</f>
        <v/>
      </c>
      <c r="H967" s="6">
        <f>H966+F967*in_rte-G967</f>
        <v/>
      </c>
      <c r="I967" s="6">
        <f>IF(sel_og=1,0,E967-G967)</f>
        <v/>
      </c>
      <c r="J967" s="6">
        <f>IF(sel_og=1,0,D967-F967)</f>
        <v/>
      </c>
      <c r="K967" s="6">
        <f>IF(sel_og=1,E967-G967,0)</f>
        <v/>
      </c>
    </row>
    <row r="968">
      <c r="A968" s="6">
        <f>Profiles!E968+Profiles!F968</f>
        <v/>
      </c>
      <c r="B968" s="6">
        <f>Profiles!D968*sel_solar</f>
        <v/>
      </c>
      <c r="C968" s="6">
        <f>MIN(B968,A968)</f>
        <v/>
      </c>
      <c r="D968" s="6">
        <f>B968-C968</f>
        <v/>
      </c>
      <c r="E968" s="6">
        <f>A968-C968</f>
        <v/>
      </c>
      <c r="F968" s="6">
        <f>MIN(D968,in_batt_pw,IF(sel_batt=0,0,(sel_batt-H967)/in_rte))</f>
        <v/>
      </c>
      <c r="G968" s="6">
        <f>MIN(E968,in_batt_pw,H967)</f>
        <v/>
      </c>
      <c r="H968" s="6">
        <f>H967+F968*in_rte-G968</f>
        <v/>
      </c>
      <c r="I968" s="6">
        <f>IF(sel_og=1,0,E968-G968)</f>
        <v/>
      </c>
      <c r="J968" s="6">
        <f>IF(sel_og=1,0,D968-F968)</f>
        <v/>
      </c>
      <c r="K968" s="6">
        <f>IF(sel_og=1,E968-G968,0)</f>
        <v/>
      </c>
    </row>
    <row r="969">
      <c r="A969" s="6">
        <f>Profiles!E969+Profiles!F969</f>
        <v/>
      </c>
      <c r="B969" s="6">
        <f>Profiles!D969*sel_solar</f>
        <v/>
      </c>
      <c r="C969" s="6">
        <f>MIN(B969,A969)</f>
        <v/>
      </c>
      <c r="D969" s="6">
        <f>B969-C969</f>
        <v/>
      </c>
      <c r="E969" s="6">
        <f>A969-C969</f>
        <v/>
      </c>
      <c r="F969" s="6">
        <f>MIN(D969,in_batt_pw,IF(sel_batt=0,0,(sel_batt-H968)/in_rte))</f>
        <v/>
      </c>
      <c r="G969" s="6">
        <f>MIN(E969,in_batt_pw,H968)</f>
        <v/>
      </c>
      <c r="H969" s="6">
        <f>H968+F969*in_rte-G969</f>
        <v/>
      </c>
      <c r="I969" s="6">
        <f>IF(sel_og=1,0,E969-G969)</f>
        <v/>
      </c>
      <c r="J969" s="6">
        <f>IF(sel_og=1,0,D969-F969)</f>
        <v/>
      </c>
      <c r="K969" s="6">
        <f>IF(sel_og=1,E969-G969,0)</f>
        <v/>
      </c>
    </row>
    <row r="970">
      <c r="A970" s="6">
        <f>Profiles!E970+Profiles!F970</f>
        <v/>
      </c>
      <c r="B970" s="6">
        <f>Profiles!D970*sel_solar</f>
        <v/>
      </c>
      <c r="C970" s="6">
        <f>MIN(B970,A970)</f>
        <v/>
      </c>
      <c r="D970" s="6">
        <f>B970-C970</f>
        <v/>
      </c>
      <c r="E970" s="6">
        <f>A970-C970</f>
        <v/>
      </c>
      <c r="F970" s="6">
        <f>MIN(D970,in_batt_pw,IF(sel_batt=0,0,(sel_batt-H969)/in_rte))</f>
        <v/>
      </c>
      <c r="G970" s="6">
        <f>MIN(E970,in_batt_pw,H969)</f>
        <v/>
      </c>
      <c r="H970" s="6">
        <f>H969+F970*in_rte-G970</f>
        <v/>
      </c>
      <c r="I970" s="6">
        <f>IF(sel_og=1,0,E970-G970)</f>
        <v/>
      </c>
      <c r="J970" s="6">
        <f>IF(sel_og=1,0,D970-F970)</f>
        <v/>
      </c>
      <c r="K970" s="6">
        <f>IF(sel_og=1,E970-G970,0)</f>
        <v/>
      </c>
    </row>
    <row r="971">
      <c r="A971" s="6">
        <f>Profiles!E971+Profiles!F971</f>
        <v/>
      </c>
      <c r="B971" s="6">
        <f>Profiles!D971*sel_solar</f>
        <v/>
      </c>
      <c r="C971" s="6">
        <f>MIN(B971,A971)</f>
        <v/>
      </c>
      <c r="D971" s="6">
        <f>B971-C971</f>
        <v/>
      </c>
      <c r="E971" s="6">
        <f>A971-C971</f>
        <v/>
      </c>
      <c r="F971" s="6">
        <f>MIN(D971,in_batt_pw,IF(sel_batt=0,0,(sel_batt-H970)/in_rte))</f>
        <v/>
      </c>
      <c r="G971" s="6">
        <f>MIN(E971,in_batt_pw,H970)</f>
        <v/>
      </c>
      <c r="H971" s="6">
        <f>H970+F971*in_rte-G971</f>
        <v/>
      </c>
      <c r="I971" s="6">
        <f>IF(sel_og=1,0,E971-G971)</f>
        <v/>
      </c>
      <c r="J971" s="6">
        <f>IF(sel_og=1,0,D971-F971)</f>
        <v/>
      </c>
      <c r="K971" s="6">
        <f>IF(sel_og=1,E971-G971,0)</f>
        <v/>
      </c>
    </row>
    <row r="972">
      <c r="A972" s="6">
        <f>Profiles!E972+Profiles!F972</f>
        <v/>
      </c>
      <c r="B972" s="6">
        <f>Profiles!D972*sel_solar</f>
        <v/>
      </c>
      <c r="C972" s="6">
        <f>MIN(B972,A972)</f>
        <v/>
      </c>
      <c r="D972" s="6">
        <f>B972-C972</f>
        <v/>
      </c>
      <c r="E972" s="6">
        <f>A972-C972</f>
        <v/>
      </c>
      <c r="F972" s="6">
        <f>MIN(D972,in_batt_pw,IF(sel_batt=0,0,(sel_batt-H971)/in_rte))</f>
        <v/>
      </c>
      <c r="G972" s="6">
        <f>MIN(E972,in_batt_pw,H971)</f>
        <v/>
      </c>
      <c r="H972" s="6">
        <f>H971+F972*in_rte-G972</f>
        <v/>
      </c>
      <c r="I972" s="6">
        <f>IF(sel_og=1,0,E972-G972)</f>
        <v/>
      </c>
      <c r="J972" s="6">
        <f>IF(sel_og=1,0,D972-F972)</f>
        <v/>
      </c>
      <c r="K972" s="6">
        <f>IF(sel_og=1,E972-G972,0)</f>
        <v/>
      </c>
    </row>
    <row r="973">
      <c r="A973" s="6">
        <f>Profiles!E973+Profiles!F973</f>
        <v/>
      </c>
      <c r="B973" s="6">
        <f>Profiles!D973*sel_solar</f>
        <v/>
      </c>
      <c r="C973" s="6">
        <f>MIN(B973,A973)</f>
        <v/>
      </c>
      <c r="D973" s="6">
        <f>B973-C973</f>
        <v/>
      </c>
      <c r="E973" s="6">
        <f>A973-C973</f>
        <v/>
      </c>
      <c r="F973" s="6">
        <f>MIN(D973,in_batt_pw,IF(sel_batt=0,0,(sel_batt-H972)/in_rte))</f>
        <v/>
      </c>
      <c r="G973" s="6">
        <f>MIN(E973,in_batt_pw,H972)</f>
        <v/>
      </c>
      <c r="H973" s="6">
        <f>H972+F973*in_rte-G973</f>
        <v/>
      </c>
      <c r="I973" s="6">
        <f>IF(sel_og=1,0,E973-G973)</f>
        <v/>
      </c>
      <c r="J973" s="6">
        <f>IF(sel_og=1,0,D973-F973)</f>
        <v/>
      </c>
      <c r="K973" s="6">
        <f>IF(sel_og=1,E973-G973,0)</f>
        <v/>
      </c>
    </row>
    <row r="974">
      <c r="A974" s="6">
        <f>Profiles!E974+Profiles!F974</f>
        <v/>
      </c>
      <c r="B974" s="6">
        <f>Profiles!D974*sel_solar</f>
        <v/>
      </c>
      <c r="C974" s="6">
        <f>MIN(B974,A974)</f>
        <v/>
      </c>
      <c r="D974" s="6">
        <f>B974-C974</f>
        <v/>
      </c>
      <c r="E974" s="6">
        <f>A974-C974</f>
        <v/>
      </c>
      <c r="F974" s="6">
        <f>MIN(D974,in_batt_pw,IF(sel_batt=0,0,(sel_batt-H973)/in_rte))</f>
        <v/>
      </c>
      <c r="G974" s="6">
        <f>MIN(E974,in_batt_pw,H973)</f>
        <v/>
      </c>
      <c r="H974" s="6">
        <f>H973+F974*in_rte-G974</f>
        <v/>
      </c>
      <c r="I974" s="6">
        <f>IF(sel_og=1,0,E974-G974)</f>
        <v/>
      </c>
      <c r="J974" s="6">
        <f>IF(sel_og=1,0,D974-F974)</f>
        <v/>
      </c>
      <c r="K974" s="6">
        <f>IF(sel_og=1,E974-G974,0)</f>
        <v/>
      </c>
    </row>
    <row r="975">
      <c r="A975" s="6">
        <f>Profiles!E975+Profiles!F975</f>
        <v/>
      </c>
      <c r="B975" s="6">
        <f>Profiles!D975*sel_solar</f>
        <v/>
      </c>
      <c r="C975" s="6">
        <f>MIN(B975,A975)</f>
        <v/>
      </c>
      <c r="D975" s="6">
        <f>B975-C975</f>
        <v/>
      </c>
      <c r="E975" s="6">
        <f>A975-C975</f>
        <v/>
      </c>
      <c r="F975" s="6">
        <f>MIN(D975,in_batt_pw,IF(sel_batt=0,0,(sel_batt-H974)/in_rte))</f>
        <v/>
      </c>
      <c r="G975" s="6">
        <f>MIN(E975,in_batt_pw,H974)</f>
        <v/>
      </c>
      <c r="H975" s="6">
        <f>H974+F975*in_rte-G975</f>
        <v/>
      </c>
      <c r="I975" s="6">
        <f>IF(sel_og=1,0,E975-G975)</f>
        <v/>
      </c>
      <c r="J975" s="6">
        <f>IF(sel_og=1,0,D975-F975)</f>
        <v/>
      </c>
      <c r="K975" s="6">
        <f>IF(sel_og=1,E975-G975,0)</f>
        <v/>
      </c>
    </row>
    <row r="976">
      <c r="A976" s="6">
        <f>Profiles!E976+Profiles!F976</f>
        <v/>
      </c>
      <c r="B976" s="6">
        <f>Profiles!D976*sel_solar</f>
        <v/>
      </c>
      <c r="C976" s="6">
        <f>MIN(B976,A976)</f>
        <v/>
      </c>
      <c r="D976" s="6">
        <f>B976-C976</f>
        <v/>
      </c>
      <c r="E976" s="6">
        <f>A976-C976</f>
        <v/>
      </c>
      <c r="F976" s="6">
        <f>MIN(D976,in_batt_pw,IF(sel_batt=0,0,(sel_batt-H975)/in_rte))</f>
        <v/>
      </c>
      <c r="G976" s="6">
        <f>MIN(E976,in_batt_pw,H975)</f>
        <v/>
      </c>
      <c r="H976" s="6">
        <f>H975+F976*in_rte-G976</f>
        <v/>
      </c>
      <c r="I976" s="6">
        <f>IF(sel_og=1,0,E976-G976)</f>
        <v/>
      </c>
      <c r="J976" s="6">
        <f>IF(sel_og=1,0,D976-F976)</f>
        <v/>
      </c>
      <c r="K976" s="6">
        <f>IF(sel_og=1,E976-G976,0)</f>
        <v/>
      </c>
    </row>
    <row r="977">
      <c r="A977" s="6">
        <f>Profiles!E977+Profiles!F977</f>
        <v/>
      </c>
      <c r="B977" s="6">
        <f>Profiles!D977*sel_solar</f>
        <v/>
      </c>
      <c r="C977" s="6">
        <f>MIN(B977,A977)</f>
        <v/>
      </c>
      <c r="D977" s="6">
        <f>B977-C977</f>
        <v/>
      </c>
      <c r="E977" s="6">
        <f>A977-C977</f>
        <v/>
      </c>
      <c r="F977" s="6">
        <f>MIN(D977,in_batt_pw,IF(sel_batt=0,0,(sel_batt-H976)/in_rte))</f>
        <v/>
      </c>
      <c r="G977" s="6">
        <f>MIN(E977,in_batt_pw,H976)</f>
        <v/>
      </c>
      <c r="H977" s="6">
        <f>H976+F977*in_rte-G977</f>
        <v/>
      </c>
      <c r="I977" s="6">
        <f>IF(sel_og=1,0,E977-G977)</f>
        <v/>
      </c>
      <c r="J977" s="6">
        <f>IF(sel_og=1,0,D977-F977)</f>
        <v/>
      </c>
      <c r="K977" s="6">
        <f>IF(sel_og=1,E977-G977,0)</f>
        <v/>
      </c>
    </row>
    <row r="978">
      <c r="A978" s="6">
        <f>Profiles!E978+Profiles!F978</f>
        <v/>
      </c>
      <c r="B978" s="6">
        <f>Profiles!D978*sel_solar</f>
        <v/>
      </c>
      <c r="C978" s="6">
        <f>MIN(B978,A978)</f>
        <v/>
      </c>
      <c r="D978" s="6">
        <f>B978-C978</f>
        <v/>
      </c>
      <c r="E978" s="6">
        <f>A978-C978</f>
        <v/>
      </c>
      <c r="F978" s="6">
        <f>MIN(D978,in_batt_pw,IF(sel_batt=0,0,(sel_batt-H977)/in_rte))</f>
        <v/>
      </c>
      <c r="G978" s="6">
        <f>MIN(E978,in_batt_pw,H977)</f>
        <v/>
      </c>
      <c r="H978" s="6">
        <f>H977+F978*in_rte-G978</f>
        <v/>
      </c>
      <c r="I978" s="6">
        <f>IF(sel_og=1,0,E978-G978)</f>
        <v/>
      </c>
      <c r="J978" s="6">
        <f>IF(sel_og=1,0,D978-F978)</f>
        <v/>
      </c>
      <c r="K978" s="6">
        <f>IF(sel_og=1,E978-G978,0)</f>
        <v/>
      </c>
    </row>
    <row r="979">
      <c r="A979" s="6">
        <f>Profiles!E979+Profiles!F979</f>
        <v/>
      </c>
      <c r="B979" s="6">
        <f>Profiles!D979*sel_solar</f>
        <v/>
      </c>
      <c r="C979" s="6">
        <f>MIN(B979,A979)</f>
        <v/>
      </c>
      <c r="D979" s="6">
        <f>B979-C979</f>
        <v/>
      </c>
      <c r="E979" s="6">
        <f>A979-C979</f>
        <v/>
      </c>
      <c r="F979" s="6">
        <f>MIN(D979,in_batt_pw,IF(sel_batt=0,0,(sel_batt-H978)/in_rte))</f>
        <v/>
      </c>
      <c r="G979" s="6">
        <f>MIN(E979,in_batt_pw,H978)</f>
        <v/>
      </c>
      <c r="H979" s="6">
        <f>H978+F979*in_rte-G979</f>
        <v/>
      </c>
      <c r="I979" s="6">
        <f>IF(sel_og=1,0,E979-G979)</f>
        <v/>
      </c>
      <c r="J979" s="6">
        <f>IF(sel_og=1,0,D979-F979)</f>
        <v/>
      </c>
      <c r="K979" s="6">
        <f>IF(sel_og=1,E979-G979,0)</f>
        <v/>
      </c>
    </row>
    <row r="980">
      <c r="A980" s="6">
        <f>Profiles!E980+Profiles!F980</f>
        <v/>
      </c>
      <c r="B980" s="6">
        <f>Profiles!D980*sel_solar</f>
        <v/>
      </c>
      <c r="C980" s="6">
        <f>MIN(B980,A980)</f>
        <v/>
      </c>
      <c r="D980" s="6">
        <f>B980-C980</f>
        <v/>
      </c>
      <c r="E980" s="6">
        <f>A980-C980</f>
        <v/>
      </c>
      <c r="F980" s="6">
        <f>MIN(D980,in_batt_pw,IF(sel_batt=0,0,(sel_batt-H979)/in_rte))</f>
        <v/>
      </c>
      <c r="G980" s="6">
        <f>MIN(E980,in_batt_pw,H979)</f>
        <v/>
      </c>
      <c r="H980" s="6">
        <f>H979+F980*in_rte-G980</f>
        <v/>
      </c>
      <c r="I980" s="6">
        <f>IF(sel_og=1,0,E980-G980)</f>
        <v/>
      </c>
      <c r="J980" s="6">
        <f>IF(sel_og=1,0,D980-F980)</f>
        <v/>
      </c>
      <c r="K980" s="6">
        <f>IF(sel_og=1,E980-G980,0)</f>
        <v/>
      </c>
    </row>
    <row r="981">
      <c r="A981" s="6">
        <f>Profiles!E981+Profiles!F981</f>
        <v/>
      </c>
      <c r="B981" s="6">
        <f>Profiles!D981*sel_solar</f>
        <v/>
      </c>
      <c r="C981" s="6">
        <f>MIN(B981,A981)</f>
        <v/>
      </c>
      <c r="D981" s="6">
        <f>B981-C981</f>
        <v/>
      </c>
      <c r="E981" s="6">
        <f>A981-C981</f>
        <v/>
      </c>
      <c r="F981" s="6">
        <f>MIN(D981,in_batt_pw,IF(sel_batt=0,0,(sel_batt-H980)/in_rte))</f>
        <v/>
      </c>
      <c r="G981" s="6">
        <f>MIN(E981,in_batt_pw,H980)</f>
        <v/>
      </c>
      <c r="H981" s="6">
        <f>H980+F981*in_rte-G981</f>
        <v/>
      </c>
      <c r="I981" s="6">
        <f>IF(sel_og=1,0,E981-G981)</f>
        <v/>
      </c>
      <c r="J981" s="6">
        <f>IF(sel_og=1,0,D981-F981)</f>
        <v/>
      </c>
      <c r="K981" s="6">
        <f>IF(sel_og=1,E981-G981,0)</f>
        <v/>
      </c>
    </row>
    <row r="982">
      <c r="A982" s="6">
        <f>Profiles!E982+Profiles!F982</f>
        <v/>
      </c>
      <c r="B982" s="6">
        <f>Profiles!D982*sel_solar</f>
        <v/>
      </c>
      <c r="C982" s="6">
        <f>MIN(B982,A982)</f>
        <v/>
      </c>
      <c r="D982" s="6">
        <f>B982-C982</f>
        <v/>
      </c>
      <c r="E982" s="6">
        <f>A982-C982</f>
        <v/>
      </c>
      <c r="F982" s="6">
        <f>MIN(D982,in_batt_pw,IF(sel_batt=0,0,(sel_batt-H981)/in_rte))</f>
        <v/>
      </c>
      <c r="G982" s="6">
        <f>MIN(E982,in_batt_pw,H981)</f>
        <v/>
      </c>
      <c r="H982" s="6">
        <f>H981+F982*in_rte-G982</f>
        <v/>
      </c>
      <c r="I982" s="6">
        <f>IF(sel_og=1,0,E982-G982)</f>
        <v/>
      </c>
      <c r="J982" s="6">
        <f>IF(sel_og=1,0,D982-F982)</f>
        <v/>
      </c>
      <c r="K982" s="6">
        <f>IF(sel_og=1,E982-G982,0)</f>
        <v/>
      </c>
    </row>
    <row r="983">
      <c r="A983" s="6">
        <f>Profiles!E983+Profiles!F983</f>
        <v/>
      </c>
      <c r="B983" s="6">
        <f>Profiles!D983*sel_solar</f>
        <v/>
      </c>
      <c r="C983" s="6">
        <f>MIN(B983,A983)</f>
        <v/>
      </c>
      <c r="D983" s="6">
        <f>B983-C983</f>
        <v/>
      </c>
      <c r="E983" s="6">
        <f>A983-C983</f>
        <v/>
      </c>
      <c r="F983" s="6">
        <f>MIN(D983,in_batt_pw,IF(sel_batt=0,0,(sel_batt-H982)/in_rte))</f>
        <v/>
      </c>
      <c r="G983" s="6">
        <f>MIN(E983,in_batt_pw,H982)</f>
        <v/>
      </c>
      <c r="H983" s="6">
        <f>H982+F983*in_rte-G983</f>
        <v/>
      </c>
      <c r="I983" s="6">
        <f>IF(sel_og=1,0,E983-G983)</f>
        <v/>
      </c>
      <c r="J983" s="6">
        <f>IF(sel_og=1,0,D983-F983)</f>
        <v/>
      </c>
      <c r="K983" s="6">
        <f>IF(sel_og=1,E983-G983,0)</f>
        <v/>
      </c>
    </row>
    <row r="984">
      <c r="A984" s="6">
        <f>Profiles!E984+Profiles!F984</f>
        <v/>
      </c>
      <c r="B984" s="6">
        <f>Profiles!D984*sel_solar</f>
        <v/>
      </c>
      <c r="C984" s="6">
        <f>MIN(B984,A984)</f>
        <v/>
      </c>
      <c r="D984" s="6">
        <f>B984-C984</f>
        <v/>
      </c>
      <c r="E984" s="6">
        <f>A984-C984</f>
        <v/>
      </c>
      <c r="F984" s="6">
        <f>MIN(D984,in_batt_pw,IF(sel_batt=0,0,(sel_batt-H983)/in_rte))</f>
        <v/>
      </c>
      <c r="G984" s="6">
        <f>MIN(E984,in_batt_pw,H983)</f>
        <v/>
      </c>
      <c r="H984" s="6">
        <f>H983+F984*in_rte-G984</f>
        <v/>
      </c>
      <c r="I984" s="6">
        <f>IF(sel_og=1,0,E984-G984)</f>
        <v/>
      </c>
      <c r="J984" s="6">
        <f>IF(sel_og=1,0,D984-F984)</f>
        <v/>
      </c>
      <c r="K984" s="6">
        <f>IF(sel_og=1,E984-G984,0)</f>
        <v/>
      </c>
    </row>
    <row r="985">
      <c r="A985" s="6">
        <f>Profiles!E985+Profiles!F985</f>
        <v/>
      </c>
      <c r="B985" s="6">
        <f>Profiles!D985*sel_solar</f>
        <v/>
      </c>
      <c r="C985" s="6">
        <f>MIN(B985,A985)</f>
        <v/>
      </c>
      <c r="D985" s="6">
        <f>B985-C985</f>
        <v/>
      </c>
      <c r="E985" s="6">
        <f>A985-C985</f>
        <v/>
      </c>
      <c r="F985" s="6">
        <f>MIN(D985,in_batt_pw,IF(sel_batt=0,0,(sel_batt-H984)/in_rte))</f>
        <v/>
      </c>
      <c r="G985" s="6">
        <f>MIN(E985,in_batt_pw,H984)</f>
        <v/>
      </c>
      <c r="H985" s="6">
        <f>H984+F985*in_rte-G985</f>
        <v/>
      </c>
      <c r="I985" s="6">
        <f>IF(sel_og=1,0,E985-G985)</f>
        <v/>
      </c>
      <c r="J985" s="6">
        <f>IF(sel_og=1,0,D985-F985)</f>
        <v/>
      </c>
      <c r="K985" s="6">
        <f>IF(sel_og=1,E985-G985,0)</f>
        <v/>
      </c>
    </row>
    <row r="986">
      <c r="A986" s="6">
        <f>Profiles!E986+Profiles!F986</f>
        <v/>
      </c>
      <c r="B986" s="6">
        <f>Profiles!D986*sel_solar</f>
        <v/>
      </c>
      <c r="C986" s="6">
        <f>MIN(B986,A986)</f>
        <v/>
      </c>
      <c r="D986" s="6">
        <f>B986-C986</f>
        <v/>
      </c>
      <c r="E986" s="6">
        <f>A986-C986</f>
        <v/>
      </c>
      <c r="F986" s="6">
        <f>MIN(D986,in_batt_pw,IF(sel_batt=0,0,(sel_batt-H985)/in_rte))</f>
        <v/>
      </c>
      <c r="G986" s="6">
        <f>MIN(E986,in_batt_pw,H985)</f>
        <v/>
      </c>
      <c r="H986" s="6">
        <f>H985+F986*in_rte-G986</f>
        <v/>
      </c>
      <c r="I986" s="6">
        <f>IF(sel_og=1,0,E986-G986)</f>
        <v/>
      </c>
      <c r="J986" s="6">
        <f>IF(sel_og=1,0,D986-F986)</f>
        <v/>
      </c>
      <c r="K986" s="6">
        <f>IF(sel_og=1,E986-G986,0)</f>
        <v/>
      </c>
    </row>
    <row r="987">
      <c r="A987" s="6">
        <f>Profiles!E987+Profiles!F987</f>
        <v/>
      </c>
      <c r="B987" s="6">
        <f>Profiles!D987*sel_solar</f>
        <v/>
      </c>
      <c r="C987" s="6">
        <f>MIN(B987,A987)</f>
        <v/>
      </c>
      <c r="D987" s="6">
        <f>B987-C987</f>
        <v/>
      </c>
      <c r="E987" s="6">
        <f>A987-C987</f>
        <v/>
      </c>
      <c r="F987" s="6">
        <f>MIN(D987,in_batt_pw,IF(sel_batt=0,0,(sel_batt-H986)/in_rte))</f>
        <v/>
      </c>
      <c r="G987" s="6">
        <f>MIN(E987,in_batt_pw,H986)</f>
        <v/>
      </c>
      <c r="H987" s="6">
        <f>H986+F987*in_rte-G987</f>
        <v/>
      </c>
      <c r="I987" s="6">
        <f>IF(sel_og=1,0,E987-G987)</f>
        <v/>
      </c>
      <c r="J987" s="6">
        <f>IF(sel_og=1,0,D987-F987)</f>
        <v/>
      </c>
      <c r="K987" s="6">
        <f>IF(sel_og=1,E987-G987,0)</f>
        <v/>
      </c>
    </row>
    <row r="988">
      <c r="A988" s="6">
        <f>Profiles!E988+Profiles!F988</f>
        <v/>
      </c>
      <c r="B988" s="6">
        <f>Profiles!D988*sel_solar</f>
        <v/>
      </c>
      <c r="C988" s="6">
        <f>MIN(B988,A988)</f>
        <v/>
      </c>
      <c r="D988" s="6">
        <f>B988-C988</f>
        <v/>
      </c>
      <c r="E988" s="6">
        <f>A988-C988</f>
        <v/>
      </c>
      <c r="F988" s="6">
        <f>MIN(D988,in_batt_pw,IF(sel_batt=0,0,(sel_batt-H987)/in_rte))</f>
        <v/>
      </c>
      <c r="G988" s="6">
        <f>MIN(E988,in_batt_pw,H987)</f>
        <v/>
      </c>
      <c r="H988" s="6">
        <f>H987+F988*in_rte-G988</f>
        <v/>
      </c>
      <c r="I988" s="6">
        <f>IF(sel_og=1,0,E988-G988)</f>
        <v/>
      </c>
      <c r="J988" s="6">
        <f>IF(sel_og=1,0,D988-F988)</f>
        <v/>
      </c>
      <c r="K988" s="6">
        <f>IF(sel_og=1,E988-G988,0)</f>
        <v/>
      </c>
    </row>
    <row r="989">
      <c r="A989" s="6">
        <f>Profiles!E989+Profiles!F989</f>
        <v/>
      </c>
      <c r="B989" s="6">
        <f>Profiles!D989*sel_solar</f>
        <v/>
      </c>
      <c r="C989" s="6">
        <f>MIN(B989,A989)</f>
        <v/>
      </c>
      <c r="D989" s="6">
        <f>B989-C989</f>
        <v/>
      </c>
      <c r="E989" s="6">
        <f>A989-C989</f>
        <v/>
      </c>
      <c r="F989" s="6">
        <f>MIN(D989,in_batt_pw,IF(sel_batt=0,0,(sel_batt-H988)/in_rte))</f>
        <v/>
      </c>
      <c r="G989" s="6">
        <f>MIN(E989,in_batt_pw,H988)</f>
        <v/>
      </c>
      <c r="H989" s="6">
        <f>H988+F989*in_rte-G989</f>
        <v/>
      </c>
      <c r="I989" s="6">
        <f>IF(sel_og=1,0,E989-G989)</f>
        <v/>
      </c>
      <c r="J989" s="6">
        <f>IF(sel_og=1,0,D989-F989)</f>
        <v/>
      </c>
      <c r="K989" s="6">
        <f>IF(sel_og=1,E989-G989,0)</f>
        <v/>
      </c>
    </row>
    <row r="990">
      <c r="A990" s="6">
        <f>Profiles!E990+Profiles!F990</f>
        <v/>
      </c>
      <c r="B990" s="6">
        <f>Profiles!D990*sel_solar</f>
        <v/>
      </c>
      <c r="C990" s="6">
        <f>MIN(B990,A990)</f>
        <v/>
      </c>
      <c r="D990" s="6">
        <f>B990-C990</f>
        <v/>
      </c>
      <c r="E990" s="6">
        <f>A990-C990</f>
        <v/>
      </c>
      <c r="F990" s="6">
        <f>MIN(D990,in_batt_pw,IF(sel_batt=0,0,(sel_batt-H989)/in_rte))</f>
        <v/>
      </c>
      <c r="G990" s="6">
        <f>MIN(E990,in_batt_pw,H989)</f>
        <v/>
      </c>
      <c r="H990" s="6">
        <f>H989+F990*in_rte-G990</f>
        <v/>
      </c>
      <c r="I990" s="6">
        <f>IF(sel_og=1,0,E990-G990)</f>
        <v/>
      </c>
      <c r="J990" s="6">
        <f>IF(sel_og=1,0,D990-F990)</f>
        <v/>
      </c>
      <c r="K990" s="6">
        <f>IF(sel_og=1,E990-G990,0)</f>
        <v/>
      </c>
    </row>
    <row r="991">
      <c r="A991" s="6">
        <f>Profiles!E991+Profiles!F991</f>
        <v/>
      </c>
      <c r="B991" s="6">
        <f>Profiles!D991*sel_solar</f>
        <v/>
      </c>
      <c r="C991" s="6">
        <f>MIN(B991,A991)</f>
        <v/>
      </c>
      <c r="D991" s="6">
        <f>B991-C991</f>
        <v/>
      </c>
      <c r="E991" s="6">
        <f>A991-C991</f>
        <v/>
      </c>
      <c r="F991" s="6">
        <f>MIN(D991,in_batt_pw,IF(sel_batt=0,0,(sel_batt-H990)/in_rte))</f>
        <v/>
      </c>
      <c r="G991" s="6">
        <f>MIN(E991,in_batt_pw,H990)</f>
        <v/>
      </c>
      <c r="H991" s="6">
        <f>H990+F991*in_rte-G991</f>
        <v/>
      </c>
      <c r="I991" s="6">
        <f>IF(sel_og=1,0,E991-G991)</f>
        <v/>
      </c>
      <c r="J991" s="6">
        <f>IF(sel_og=1,0,D991-F991)</f>
        <v/>
      </c>
      <c r="K991" s="6">
        <f>IF(sel_og=1,E991-G991,0)</f>
        <v/>
      </c>
    </row>
    <row r="992">
      <c r="A992" s="6">
        <f>Profiles!E992+Profiles!F992</f>
        <v/>
      </c>
      <c r="B992" s="6">
        <f>Profiles!D992*sel_solar</f>
        <v/>
      </c>
      <c r="C992" s="6">
        <f>MIN(B992,A992)</f>
        <v/>
      </c>
      <c r="D992" s="6">
        <f>B992-C992</f>
        <v/>
      </c>
      <c r="E992" s="6">
        <f>A992-C992</f>
        <v/>
      </c>
      <c r="F992" s="6">
        <f>MIN(D992,in_batt_pw,IF(sel_batt=0,0,(sel_batt-H991)/in_rte))</f>
        <v/>
      </c>
      <c r="G992" s="6">
        <f>MIN(E992,in_batt_pw,H991)</f>
        <v/>
      </c>
      <c r="H992" s="6">
        <f>H991+F992*in_rte-G992</f>
        <v/>
      </c>
      <c r="I992" s="6">
        <f>IF(sel_og=1,0,E992-G992)</f>
        <v/>
      </c>
      <c r="J992" s="6">
        <f>IF(sel_og=1,0,D992-F992)</f>
        <v/>
      </c>
      <c r="K992" s="6">
        <f>IF(sel_og=1,E992-G992,0)</f>
        <v/>
      </c>
    </row>
    <row r="993">
      <c r="A993" s="6">
        <f>Profiles!E993+Profiles!F993</f>
        <v/>
      </c>
      <c r="B993" s="6">
        <f>Profiles!D993*sel_solar</f>
        <v/>
      </c>
      <c r="C993" s="6">
        <f>MIN(B993,A993)</f>
        <v/>
      </c>
      <c r="D993" s="6">
        <f>B993-C993</f>
        <v/>
      </c>
      <c r="E993" s="6">
        <f>A993-C993</f>
        <v/>
      </c>
      <c r="F993" s="6">
        <f>MIN(D993,in_batt_pw,IF(sel_batt=0,0,(sel_batt-H992)/in_rte))</f>
        <v/>
      </c>
      <c r="G993" s="6">
        <f>MIN(E993,in_batt_pw,H992)</f>
        <v/>
      </c>
      <c r="H993" s="6">
        <f>H992+F993*in_rte-G993</f>
        <v/>
      </c>
      <c r="I993" s="6">
        <f>IF(sel_og=1,0,E993-G993)</f>
        <v/>
      </c>
      <c r="J993" s="6">
        <f>IF(sel_og=1,0,D993-F993)</f>
        <v/>
      </c>
      <c r="K993" s="6">
        <f>IF(sel_og=1,E993-G993,0)</f>
        <v/>
      </c>
    </row>
    <row r="994">
      <c r="A994" s="6">
        <f>Profiles!E994+Profiles!F994</f>
        <v/>
      </c>
      <c r="B994" s="6">
        <f>Profiles!D994*sel_solar</f>
        <v/>
      </c>
      <c r="C994" s="6">
        <f>MIN(B994,A994)</f>
        <v/>
      </c>
      <c r="D994" s="6">
        <f>B994-C994</f>
        <v/>
      </c>
      <c r="E994" s="6">
        <f>A994-C994</f>
        <v/>
      </c>
      <c r="F994" s="6">
        <f>MIN(D994,in_batt_pw,IF(sel_batt=0,0,(sel_batt-H993)/in_rte))</f>
        <v/>
      </c>
      <c r="G994" s="6">
        <f>MIN(E994,in_batt_pw,H993)</f>
        <v/>
      </c>
      <c r="H994" s="6">
        <f>H993+F994*in_rte-G994</f>
        <v/>
      </c>
      <c r="I994" s="6">
        <f>IF(sel_og=1,0,E994-G994)</f>
        <v/>
      </c>
      <c r="J994" s="6">
        <f>IF(sel_og=1,0,D994-F994)</f>
        <v/>
      </c>
      <c r="K994" s="6">
        <f>IF(sel_og=1,E994-G994,0)</f>
        <v/>
      </c>
    </row>
    <row r="995">
      <c r="A995" s="6">
        <f>Profiles!E995+Profiles!F995</f>
        <v/>
      </c>
      <c r="B995" s="6">
        <f>Profiles!D995*sel_solar</f>
        <v/>
      </c>
      <c r="C995" s="6">
        <f>MIN(B995,A995)</f>
        <v/>
      </c>
      <c r="D995" s="6">
        <f>B995-C995</f>
        <v/>
      </c>
      <c r="E995" s="6">
        <f>A995-C995</f>
        <v/>
      </c>
      <c r="F995" s="6">
        <f>MIN(D995,in_batt_pw,IF(sel_batt=0,0,(sel_batt-H994)/in_rte))</f>
        <v/>
      </c>
      <c r="G995" s="6">
        <f>MIN(E995,in_batt_pw,H994)</f>
        <v/>
      </c>
      <c r="H995" s="6">
        <f>H994+F995*in_rte-G995</f>
        <v/>
      </c>
      <c r="I995" s="6">
        <f>IF(sel_og=1,0,E995-G995)</f>
        <v/>
      </c>
      <c r="J995" s="6">
        <f>IF(sel_og=1,0,D995-F995)</f>
        <v/>
      </c>
      <c r="K995" s="6">
        <f>IF(sel_og=1,E995-G995,0)</f>
        <v/>
      </c>
    </row>
    <row r="996">
      <c r="A996" s="6">
        <f>Profiles!E996+Profiles!F996</f>
        <v/>
      </c>
      <c r="B996" s="6">
        <f>Profiles!D996*sel_solar</f>
        <v/>
      </c>
      <c r="C996" s="6">
        <f>MIN(B996,A996)</f>
        <v/>
      </c>
      <c r="D996" s="6">
        <f>B996-C996</f>
        <v/>
      </c>
      <c r="E996" s="6">
        <f>A996-C996</f>
        <v/>
      </c>
      <c r="F996" s="6">
        <f>MIN(D996,in_batt_pw,IF(sel_batt=0,0,(sel_batt-H995)/in_rte))</f>
        <v/>
      </c>
      <c r="G996" s="6">
        <f>MIN(E996,in_batt_pw,H995)</f>
        <v/>
      </c>
      <c r="H996" s="6">
        <f>H995+F996*in_rte-G996</f>
        <v/>
      </c>
      <c r="I996" s="6">
        <f>IF(sel_og=1,0,E996-G996)</f>
        <v/>
      </c>
      <c r="J996" s="6">
        <f>IF(sel_og=1,0,D996-F996)</f>
        <v/>
      </c>
      <c r="K996" s="6">
        <f>IF(sel_og=1,E996-G996,0)</f>
        <v/>
      </c>
    </row>
    <row r="997">
      <c r="A997" s="6">
        <f>Profiles!E997+Profiles!F997</f>
        <v/>
      </c>
      <c r="B997" s="6">
        <f>Profiles!D997*sel_solar</f>
        <v/>
      </c>
      <c r="C997" s="6">
        <f>MIN(B997,A997)</f>
        <v/>
      </c>
      <c r="D997" s="6">
        <f>B997-C997</f>
        <v/>
      </c>
      <c r="E997" s="6">
        <f>A997-C997</f>
        <v/>
      </c>
      <c r="F997" s="6">
        <f>MIN(D997,in_batt_pw,IF(sel_batt=0,0,(sel_batt-H996)/in_rte))</f>
        <v/>
      </c>
      <c r="G997" s="6">
        <f>MIN(E997,in_batt_pw,H996)</f>
        <v/>
      </c>
      <c r="H997" s="6">
        <f>H996+F997*in_rte-G997</f>
        <v/>
      </c>
      <c r="I997" s="6">
        <f>IF(sel_og=1,0,E997-G997)</f>
        <v/>
      </c>
      <c r="J997" s="6">
        <f>IF(sel_og=1,0,D997-F997)</f>
        <v/>
      </c>
      <c r="K997" s="6">
        <f>IF(sel_og=1,E997-G997,0)</f>
        <v/>
      </c>
    </row>
    <row r="998">
      <c r="A998" s="6">
        <f>Profiles!E998+Profiles!F998</f>
        <v/>
      </c>
      <c r="B998" s="6">
        <f>Profiles!D998*sel_solar</f>
        <v/>
      </c>
      <c r="C998" s="6">
        <f>MIN(B998,A998)</f>
        <v/>
      </c>
      <c r="D998" s="6">
        <f>B998-C998</f>
        <v/>
      </c>
      <c r="E998" s="6">
        <f>A998-C998</f>
        <v/>
      </c>
      <c r="F998" s="6">
        <f>MIN(D998,in_batt_pw,IF(sel_batt=0,0,(sel_batt-H997)/in_rte))</f>
        <v/>
      </c>
      <c r="G998" s="6">
        <f>MIN(E998,in_batt_pw,H997)</f>
        <v/>
      </c>
      <c r="H998" s="6">
        <f>H997+F998*in_rte-G998</f>
        <v/>
      </c>
      <c r="I998" s="6">
        <f>IF(sel_og=1,0,E998-G998)</f>
        <v/>
      </c>
      <c r="J998" s="6">
        <f>IF(sel_og=1,0,D998-F998)</f>
        <v/>
      </c>
      <c r="K998" s="6">
        <f>IF(sel_og=1,E998-G998,0)</f>
        <v/>
      </c>
    </row>
    <row r="999">
      <c r="A999" s="6">
        <f>Profiles!E999+Profiles!F999</f>
        <v/>
      </c>
      <c r="B999" s="6">
        <f>Profiles!D999*sel_solar</f>
        <v/>
      </c>
      <c r="C999" s="6">
        <f>MIN(B999,A999)</f>
        <v/>
      </c>
      <c r="D999" s="6">
        <f>B999-C999</f>
        <v/>
      </c>
      <c r="E999" s="6">
        <f>A999-C999</f>
        <v/>
      </c>
      <c r="F999" s="6">
        <f>MIN(D999,in_batt_pw,IF(sel_batt=0,0,(sel_batt-H998)/in_rte))</f>
        <v/>
      </c>
      <c r="G999" s="6">
        <f>MIN(E999,in_batt_pw,H998)</f>
        <v/>
      </c>
      <c r="H999" s="6">
        <f>H998+F999*in_rte-G999</f>
        <v/>
      </c>
      <c r="I999" s="6">
        <f>IF(sel_og=1,0,E999-G999)</f>
        <v/>
      </c>
      <c r="J999" s="6">
        <f>IF(sel_og=1,0,D999-F999)</f>
        <v/>
      </c>
      <c r="K999" s="6">
        <f>IF(sel_og=1,E999-G999,0)</f>
        <v/>
      </c>
    </row>
    <row r="1000">
      <c r="A1000" s="6">
        <f>Profiles!E1000+Profiles!F1000</f>
        <v/>
      </c>
      <c r="B1000" s="6">
        <f>Profiles!D1000*sel_solar</f>
        <v/>
      </c>
      <c r="C1000" s="6">
        <f>MIN(B1000,A1000)</f>
        <v/>
      </c>
      <c r="D1000" s="6">
        <f>B1000-C1000</f>
        <v/>
      </c>
      <c r="E1000" s="6">
        <f>A1000-C1000</f>
        <v/>
      </c>
      <c r="F1000" s="6">
        <f>MIN(D1000,in_batt_pw,IF(sel_batt=0,0,(sel_batt-H999)/in_rte))</f>
        <v/>
      </c>
      <c r="G1000" s="6">
        <f>MIN(E1000,in_batt_pw,H999)</f>
        <v/>
      </c>
      <c r="H1000" s="6">
        <f>H999+F1000*in_rte-G1000</f>
        <v/>
      </c>
      <c r="I1000" s="6">
        <f>IF(sel_og=1,0,E1000-G1000)</f>
        <v/>
      </c>
      <c r="J1000" s="6">
        <f>IF(sel_og=1,0,D1000-F1000)</f>
        <v/>
      </c>
      <c r="K1000" s="6">
        <f>IF(sel_og=1,E1000-G1000,0)</f>
        <v/>
      </c>
    </row>
    <row r="1001">
      <c r="A1001" s="6">
        <f>Profiles!E1001+Profiles!F1001</f>
        <v/>
      </c>
      <c r="B1001" s="6">
        <f>Profiles!D1001*sel_solar</f>
        <v/>
      </c>
      <c r="C1001" s="6">
        <f>MIN(B1001,A1001)</f>
        <v/>
      </c>
      <c r="D1001" s="6">
        <f>B1001-C1001</f>
        <v/>
      </c>
      <c r="E1001" s="6">
        <f>A1001-C1001</f>
        <v/>
      </c>
      <c r="F1001" s="6">
        <f>MIN(D1001,in_batt_pw,IF(sel_batt=0,0,(sel_batt-H1000)/in_rte))</f>
        <v/>
      </c>
      <c r="G1001" s="6">
        <f>MIN(E1001,in_batt_pw,H1000)</f>
        <v/>
      </c>
      <c r="H1001" s="6">
        <f>H1000+F1001*in_rte-G1001</f>
        <v/>
      </c>
      <c r="I1001" s="6">
        <f>IF(sel_og=1,0,E1001-G1001)</f>
        <v/>
      </c>
      <c r="J1001" s="6">
        <f>IF(sel_og=1,0,D1001-F1001)</f>
        <v/>
      </c>
      <c r="K1001" s="6">
        <f>IF(sel_og=1,E1001-G1001,0)</f>
        <v/>
      </c>
    </row>
    <row r="1002">
      <c r="A1002" s="6">
        <f>Profiles!E1002+Profiles!F1002</f>
        <v/>
      </c>
      <c r="B1002" s="6">
        <f>Profiles!D1002*sel_solar</f>
        <v/>
      </c>
      <c r="C1002" s="6">
        <f>MIN(B1002,A1002)</f>
        <v/>
      </c>
      <c r="D1002" s="6">
        <f>B1002-C1002</f>
        <v/>
      </c>
      <c r="E1002" s="6">
        <f>A1002-C1002</f>
        <v/>
      </c>
      <c r="F1002" s="6">
        <f>MIN(D1002,in_batt_pw,IF(sel_batt=0,0,(sel_batt-H1001)/in_rte))</f>
        <v/>
      </c>
      <c r="G1002" s="6">
        <f>MIN(E1002,in_batt_pw,H1001)</f>
        <v/>
      </c>
      <c r="H1002" s="6">
        <f>H1001+F1002*in_rte-G1002</f>
        <v/>
      </c>
      <c r="I1002" s="6">
        <f>IF(sel_og=1,0,E1002-G1002)</f>
        <v/>
      </c>
      <c r="J1002" s="6">
        <f>IF(sel_og=1,0,D1002-F1002)</f>
        <v/>
      </c>
      <c r="K1002" s="6">
        <f>IF(sel_og=1,E1002-G1002,0)</f>
        <v/>
      </c>
    </row>
    <row r="1003">
      <c r="A1003" s="6">
        <f>Profiles!E1003+Profiles!F1003</f>
        <v/>
      </c>
      <c r="B1003" s="6">
        <f>Profiles!D1003*sel_solar</f>
        <v/>
      </c>
      <c r="C1003" s="6">
        <f>MIN(B1003,A1003)</f>
        <v/>
      </c>
      <c r="D1003" s="6">
        <f>B1003-C1003</f>
        <v/>
      </c>
      <c r="E1003" s="6">
        <f>A1003-C1003</f>
        <v/>
      </c>
      <c r="F1003" s="6">
        <f>MIN(D1003,in_batt_pw,IF(sel_batt=0,0,(sel_batt-H1002)/in_rte))</f>
        <v/>
      </c>
      <c r="G1003" s="6">
        <f>MIN(E1003,in_batt_pw,H1002)</f>
        <v/>
      </c>
      <c r="H1003" s="6">
        <f>H1002+F1003*in_rte-G1003</f>
        <v/>
      </c>
      <c r="I1003" s="6">
        <f>IF(sel_og=1,0,E1003-G1003)</f>
        <v/>
      </c>
      <c r="J1003" s="6">
        <f>IF(sel_og=1,0,D1003-F1003)</f>
        <v/>
      </c>
      <c r="K1003" s="6">
        <f>IF(sel_og=1,E1003-G1003,0)</f>
        <v/>
      </c>
    </row>
    <row r="1004">
      <c r="A1004" s="6">
        <f>Profiles!E1004+Profiles!F1004</f>
        <v/>
      </c>
      <c r="B1004" s="6">
        <f>Profiles!D1004*sel_solar</f>
        <v/>
      </c>
      <c r="C1004" s="6">
        <f>MIN(B1004,A1004)</f>
        <v/>
      </c>
      <c r="D1004" s="6">
        <f>B1004-C1004</f>
        <v/>
      </c>
      <c r="E1004" s="6">
        <f>A1004-C1004</f>
        <v/>
      </c>
      <c r="F1004" s="6">
        <f>MIN(D1004,in_batt_pw,IF(sel_batt=0,0,(sel_batt-H1003)/in_rte))</f>
        <v/>
      </c>
      <c r="G1004" s="6">
        <f>MIN(E1004,in_batt_pw,H1003)</f>
        <v/>
      </c>
      <c r="H1004" s="6">
        <f>H1003+F1004*in_rte-G1004</f>
        <v/>
      </c>
      <c r="I1004" s="6">
        <f>IF(sel_og=1,0,E1004-G1004)</f>
        <v/>
      </c>
      <c r="J1004" s="6">
        <f>IF(sel_og=1,0,D1004-F1004)</f>
        <v/>
      </c>
      <c r="K1004" s="6">
        <f>IF(sel_og=1,E1004-G1004,0)</f>
        <v/>
      </c>
    </row>
    <row r="1005">
      <c r="A1005" s="6">
        <f>Profiles!E1005+Profiles!F1005</f>
        <v/>
      </c>
      <c r="B1005" s="6">
        <f>Profiles!D1005*sel_solar</f>
        <v/>
      </c>
      <c r="C1005" s="6">
        <f>MIN(B1005,A1005)</f>
        <v/>
      </c>
      <c r="D1005" s="6">
        <f>B1005-C1005</f>
        <v/>
      </c>
      <c r="E1005" s="6">
        <f>A1005-C1005</f>
        <v/>
      </c>
      <c r="F1005" s="6">
        <f>MIN(D1005,in_batt_pw,IF(sel_batt=0,0,(sel_batt-H1004)/in_rte))</f>
        <v/>
      </c>
      <c r="G1005" s="6">
        <f>MIN(E1005,in_batt_pw,H1004)</f>
        <v/>
      </c>
      <c r="H1005" s="6">
        <f>H1004+F1005*in_rte-G1005</f>
        <v/>
      </c>
      <c r="I1005" s="6">
        <f>IF(sel_og=1,0,E1005-G1005)</f>
        <v/>
      </c>
      <c r="J1005" s="6">
        <f>IF(sel_og=1,0,D1005-F1005)</f>
        <v/>
      </c>
      <c r="K1005" s="6">
        <f>IF(sel_og=1,E1005-G1005,0)</f>
        <v/>
      </c>
    </row>
    <row r="1006">
      <c r="A1006" s="6">
        <f>Profiles!E1006+Profiles!F1006</f>
        <v/>
      </c>
      <c r="B1006" s="6">
        <f>Profiles!D1006*sel_solar</f>
        <v/>
      </c>
      <c r="C1006" s="6">
        <f>MIN(B1006,A1006)</f>
        <v/>
      </c>
      <c r="D1006" s="6">
        <f>B1006-C1006</f>
        <v/>
      </c>
      <c r="E1006" s="6">
        <f>A1006-C1006</f>
        <v/>
      </c>
      <c r="F1006" s="6">
        <f>MIN(D1006,in_batt_pw,IF(sel_batt=0,0,(sel_batt-H1005)/in_rte))</f>
        <v/>
      </c>
      <c r="G1006" s="6">
        <f>MIN(E1006,in_batt_pw,H1005)</f>
        <v/>
      </c>
      <c r="H1006" s="6">
        <f>H1005+F1006*in_rte-G1006</f>
        <v/>
      </c>
      <c r="I1006" s="6">
        <f>IF(sel_og=1,0,E1006-G1006)</f>
        <v/>
      </c>
      <c r="J1006" s="6">
        <f>IF(sel_og=1,0,D1006-F1006)</f>
        <v/>
      </c>
      <c r="K1006" s="6">
        <f>IF(sel_og=1,E1006-G1006,0)</f>
        <v/>
      </c>
    </row>
    <row r="1007">
      <c r="A1007" s="6">
        <f>Profiles!E1007+Profiles!F1007</f>
        <v/>
      </c>
      <c r="B1007" s="6">
        <f>Profiles!D1007*sel_solar</f>
        <v/>
      </c>
      <c r="C1007" s="6">
        <f>MIN(B1007,A1007)</f>
        <v/>
      </c>
      <c r="D1007" s="6">
        <f>B1007-C1007</f>
        <v/>
      </c>
      <c r="E1007" s="6">
        <f>A1007-C1007</f>
        <v/>
      </c>
      <c r="F1007" s="6">
        <f>MIN(D1007,in_batt_pw,IF(sel_batt=0,0,(sel_batt-H1006)/in_rte))</f>
        <v/>
      </c>
      <c r="G1007" s="6">
        <f>MIN(E1007,in_batt_pw,H1006)</f>
        <v/>
      </c>
      <c r="H1007" s="6">
        <f>H1006+F1007*in_rte-G1007</f>
        <v/>
      </c>
      <c r="I1007" s="6">
        <f>IF(sel_og=1,0,E1007-G1007)</f>
        <v/>
      </c>
      <c r="J1007" s="6">
        <f>IF(sel_og=1,0,D1007-F1007)</f>
        <v/>
      </c>
      <c r="K1007" s="6">
        <f>IF(sel_og=1,E1007-G1007,0)</f>
        <v/>
      </c>
    </row>
    <row r="1008">
      <c r="A1008" s="6">
        <f>Profiles!E1008+Profiles!F1008</f>
        <v/>
      </c>
      <c r="B1008" s="6">
        <f>Profiles!D1008*sel_solar</f>
        <v/>
      </c>
      <c r="C1008" s="6">
        <f>MIN(B1008,A1008)</f>
        <v/>
      </c>
      <c r="D1008" s="6">
        <f>B1008-C1008</f>
        <v/>
      </c>
      <c r="E1008" s="6">
        <f>A1008-C1008</f>
        <v/>
      </c>
      <c r="F1008" s="6">
        <f>MIN(D1008,in_batt_pw,IF(sel_batt=0,0,(sel_batt-H1007)/in_rte))</f>
        <v/>
      </c>
      <c r="G1008" s="6">
        <f>MIN(E1008,in_batt_pw,H1007)</f>
        <v/>
      </c>
      <c r="H1008" s="6">
        <f>H1007+F1008*in_rte-G1008</f>
        <v/>
      </c>
      <c r="I1008" s="6">
        <f>IF(sel_og=1,0,E1008-G1008)</f>
        <v/>
      </c>
      <c r="J1008" s="6">
        <f>IF(sel_og=1,0,D1008-F1008)</f>
        <v/>
      </c>
      <c r="K1008" s="6">
        <f>IF(sel_og=1,E1008-G1008,0)</f>
        <v/>
      </c>
    </row>
    <row r="1009">
      <c r="A1009" s="6">
        <f>Profiles!E1009+Profiles!F1009</f>
        <v/>
      </c>
      <c r="B1009" s="6">
        <f>Profiles!D1009*sel_solar</f>
        <v/>
      </c>
      <c r="C1009" s="6">
        <f>MIN(B1009,A1009)</f>
        <v/>
      </c>
      <c r="D1009" s="6">
        <f>B1009-C1009</f>
        <v/>
      </c>
      <c r="E1009" s="6">
        <f>A1009-C1009</f>
        <v/>
      </c>
      <c r="F1009" s="6">
        <f>MIN(D1009,in_batt_pw,IF(sel_batt=0,0,(sel_batt-H1008)/in_rte))</f>
        <v/>
      </c>
      <c r="G1009" s="6">
        <f>MIN(E1009,in_batt_pw,H1008)</f>
        <v/>
      </c>
      <c r="H1009" s="6">
        <f>H1008+F1009*in_rte-G1009</f>
        <v/>
      </c>
      <c r="I1009" s="6">
        <f>IF(sel_og=1,0,E1009-G1009)</f>
        <v/>
      </c>
      <c r="J1009" s="6">
        <f>IF(sel_og=1,0,D1009-F1009)</f>
        <v/>
      </c>
      <c r="K1009" s="6">
        <f>IF(sel_og=1,E1009-G1009,0)</f>
        <v/>
      </c>
    </row>
    <row r="1010">
      <c r="A1010" s="6">
        <f>Profiles!E1010+Profiles!F1010</f>
        <v/>
      </c>
      <c r="B1010" s="6">
        <f>Profiles!D1010*sel_solar</f>
        <v/>
      </c>
      <c r="C1010" s="6">
        <f>MIN(B1010,A1010)</f>
        <v/>
      </c>
      <c r="D1010" s="6">
        <f>B1010-C1010</f>
        <v/>
      </c>
      <c r="E1010" s="6">
        <f>A1010-C1010</f>
        <v/>
      </c>
      <c r="F1010" s="6">
        <f>MIN(D1010,in_batt_pw,IF(sel_batt=0,0,(sel_batt-H1009)/in_rte))</f>
        <v/>
      </c>
      <c r="G1010" s="6">
        <f>MIN(E1010,in_batt_pw,H1009)</f>
        <v/>
      </c>
      <c r="H1010" s="6">
        <f>H1009+F1010*in_rte-G1010</f>
        <v/>
      </c>
      <c r="I1010" s="6">
        <f>IF(sel_og=1,0,E1010-G1010)</f>
        <v/>
      </c>
      <c r="J1010" s="6">
        <f>IF(sel_og=1,0,D1010-F1010)</f>
        <v/>
      </c>
      <c r="K1010" s="6">
        <f>IF(sel_og=1,E1010-G1010,0)</f>
        <v/>
      </c>
    </row>
    <row r="1011">
      <c r="A1011" s="6">
        <f>Profiles!E1011+Profiles!F1011</f>
        <v/>
      </c>
      <c r="B1011" s="6">
        <f>Profiles!D1011*sel_solar</f>
        <v/>
      </c>
      <c r="C1011" s="6">
        <f>MIN(B1011,A1011)</f>
        <v/>
      </c>
      <c r="D1011" s="6">
        <f>B1011-C1011</f>
        <v/>
      </c>
      <c r="E1011" s="6">
        <f>A1011-C1011</f>
        <v/>
      </c>
      <c r="F1011" s="6">
        <f>MIN(D1011,in_batt_pw,IF(sel_batt=0,0,(sel_batt-H1010)/in_rte))</f>
        <v/>
      </c>
      <c r="G1011" s="6">
        <f>MIN(E1011,in_batt_pw,H1010)</f>
        <v/>
      </c>
      <c r="H1011" s="6">
        <f>H1010+F1011*in_rte-G1011</f>
        <v/>
      </c>
      <c r="I1011" s="6">
        <f>IF(sel_og=1,0,E1011-G1011)</f>
        <v/>
      </c>
      <c r="J1011" s="6">
        <f>IF(sel_og=1,0,D1011-F1011)</f>
        <v/>
      </c>
      <c r="K1011" s="6">
        <f>IF(sel_og=1,E1011-G1011,0)</f>
        <v/>
      </c>
    </row>
    <row r="1012">
      <c r="A1012" s="6">
        <f>Profiles!E1012+Profiles!F1012</f>
        <v/>
      </c>
      <c r="B1012" s="6">
        <f>Profiles!D1012*sel_solar</f>
        <v/>
      </c>
      <c r="C1012" s="6">
        <f>MIN(B1012,A1012)</f>
        <v/>
      </c>
      <c r="D1012" s="6">
        <f>B1012-C1012</f>
        <v/>
      </c>
      <c r="E1012" s="6">
        <f>A1012-C1012</f>
        <v/>
      </c>
      <c r="F1012" s="6">
        <f>MIN(D1012,in_batt_pw,IF(sel_batt=0,0,(sel_batt-H1011)/in_rte))</f>
        <v/>
      </c>
      <c r="G1012" s="6">
        <f>MIN(E1012,in_batt_pw,H1011)</f>
        <v/>
      </c>
      <c r="H1012" s="6">
        <f>H1011+F1012*in_rte-G1012</f>
        <v/>
      </c>
      <c r="I1012" s="6">
        <f>IF(sel_og=1,0,E1012-G1012)</f>
        <v/>
      </c>
      <c r="J1012" s="6">
        <f>IF(sel_og=1,0,D1012-F1012)</f>
        <v/>
      </c>
      <c r="K1012" s="6">
        <f>IF(sel_og=1,E1012-G1012,0)</f>
        <v/>
      </c>
    </row>
    <row r="1013">
      <c r="A1013" s="6">
        <f>Profiles!E1013+Profiles!F1013</f>
        <v/>
      </c>
      <c r="B1013" s="6">
        <f>Profiles!D1013*sel_solar</f>
        <v/>
      </c>
      <c r="C1013" s="6">
        <f>MIN(B1013,A1013)</f>
        <v/>
      </c>
      <c r="D1013" s="6">
        <f>B1013-C1013</f>
        <v/>
      </c>
      <c r="E1013" s="6">
        <f>A1013-C1013</f>
        <v/>
      </c>
      <c r="F1013" s="6">
        <f>MIN(D1013,in_batt_pw,IF(sel_batt=0,0,(sel_batt-H1012)/in_rte))</f>
        <v/>
      </c>
      <c r="G1013" s="6">
        <f>MIN(E1013,in_batt_pw,H1012)</f>
        <v/>
      </c>
      <c r="H1013" s="6">
        <f>H1012+F1013*in_rte-G1013</f>
        <v/>
      </c>
      <c r="I1013" s="6">
        <f>IF(sel_og=1,0,E1013-G1013)</f>
        <v/>
      </c>
      <c r="J1013" s="6">
        <f>IF(sel_og=1,0,D1013-F1013)</f>
        <v/>
      </c>
      <c r="K1013" s="6">
        <f>IF(sel_og=1,E1013-G1013,0)</f>
        <v/>
      </c>
    </row>
    <row r="1014">
      <c r="A1014" s="6">
        <f>Profiles!E1014+Profiles!F1014</f>
        <v/>
      </c>
      <c r="B1014" s="6">
        <f>Profiles!D1014*sel_solar</f>
        <v/>
      </c>
      <c r="C1014" s="6">
        <f>MIN(B1014,A1014)</f>
        <v/>
      </c>
      <c r="D1014" s="6">
        <f>B1014-C1014</f>
        <v/>
      </c>
      <c r="E1014" s="6">
        <f>A1014-C1014</f>
        <v/>
      </c>
      <c r="F1014" s="6">
        <f>MIN(D1014,in_batt_pw,IF(sel_batt=0,0,(sel_batt-H1013)/in_rte))</f>
        <v/>
      </c>
      <c r="G1014" s="6">
        <f>MIN(E1014,in_batt_pw,H1013)</f>
        <v/>
      </c>
      <c r="H1014" s="6">
        <f>H1013+F1014*in_rte-G1014</f>
        <v/>
      </c>
      <c r="I1014" s="6">
        <f>IF(sel_og=1,0,E1014-G1014)</f>
        <v/>
      </c>
      <c r="J1014" s="6">
        <f>IF(sel_og=1,0,D1014-F1014)</f>
        <v/>
      </c>
      <c r="K1014" s="6">
        <f>IF(sel_og=1,E1014-G1014,0)</f>
        <v/>
      </c>
    </row>
    <row r="1015">
      <c r="A1015" s="6">
        <f>Profiles!E1015+Profiles!F1015</f>
        <v/>
      </c>
      <c r="B1015" s="6">
        <f>Profiles!D1015*sel_solar</f>
        <v/>
      </c>
      <c r="C1015" s="6">
        <f>MIN(B1015,A1015)</f>
        <v/>
      </c>
      <c r="D1015" s="6">
        <f>B1015-C1015</f>
        <v/>
      </c>
      <c r="E1015" s="6">
        <f>A1015-C1015</f>
        <v/>
      </c>
      <c r="F1015" s="6">
        <f>MIN(D1015,in_batt_pw,IF(sel_batt=0,0,(sel_batt-H1014)/in_rte))</f>
        <v/>
      </c>
      <c r="G1015" s="6">
        <f>MIN(E1015,in_batt_pw,H1014)</f>
        <v/>
      </c>
      <c r="H1015" s="6">
        <f>H1014+F1015*in_rte-G1015</f>
        <v/>
      </c>
      <c r="I1015" s="6">
        <f>IF(sel_og=1,0,E1015-G1015)</f>
        <v/>
      </c>
      <c r="J1015" s="6">
        <f>IF(sel_og=1,0,D1015-F1015)</f>
        <v/>
      </c>
      <c r="K1015" s="6">
        <f>IF(sel_og=1,E1015-G1015,0)</f>
        <v/>
      </c>
    </row>
    <row r="1016">
      <c r="A1016" s="6">
        <f>Profiles!E1016+Profiles!F1016</f>
        <v/>
      </c>
      <c r="B1016" s="6">
        <f>Profiles!D1016*sel_solar</f>
        <v/>
      </c>
      <c r="C1016" s="6">
        <f>MIN(B1016,A1016)</f>
        <v/>
      </c>
      <c r="D1016" s="6">
        <f>B1016-C1016</f>
        <v/>
      </c>
      <c r="E1016" s="6">
        <f>A1016-C1016</f>
        <v/>
      </c>
      <c r="F1016" s="6">
        <f>MIN(D1016,in_batt_pw,IF(sel_batt=0,0,(sel_batt-H1015)/in_rte))</f>
        <v/>
      </c>
      <c r="G1016" s="6">
        <f>MIN(E1016,in_batt_pw,H1015)</f>
        <v/>
      </c>
      <c r="H1016" s="6">
        <f>H1015+F1016*in_rte-G1016</f>
        <v/>
      </c>
      <c r="I1016" s="6">
        <f>IF(sel_og=1,0,E1016-G1016)</f>
        <v/>
      </c>
      <c r="J1016" s="6">
        <f>IF(sel_og=1,0,D1016-F1016)</f>
        <v/>
      </c>
      <c r="K1016" s="6">
        <f>IF(sel_og=1,E1016-G1016,0)</f>
        <v/>
      </c>
    </row>
    <row r="1017">
      <c r="A1017" s="6">
        <f>Profiles!E1017+Profiles!F1017</f>
        <v/>
      </c>
      <c r="B1017" s="6">
        <f>Profiles!D1017*sel_solar</f>
        <v/>
      </c>
      <c r="C1017" s="6">
        <f>MIN(B1017,A1017)</f>
        <v/>
      </c>
      <c r="D1017" s="6">
        <f>B1017-C1017</f>
        <v/>
      </c>
      <c r="E1017" s="6">
        <f>A1017-C1017</f>
        <v/>
      </c>
      <c r="F1017" s="6">
        <f>MIN(D1017,in_batt_pw,IF(sel_batt=0,0,(sel_batt-H1016)/in_rte))</f>
        <v/>
      </c>
      <c r="G1017" s="6">
        <f>MIN(E1017,in_batt_pw,H1016)</f>
        <v/>
      </c>
      <c r="H1017" s="6">
        <f>H1016+F1017*in_rte-G1017</f>
        <v/>
      </c>
      <c r="I1017" s="6">
        <f>IF(sel_og=1,0,E1017-G1017)</f>
        <v/>
      </c>
      <c r="J1017" s="6">
        <f>IF(sel_og=1,0,D1017-F1017)</f>
        <v/>
      </c>
      <c r="K1017" s="6">
        <f>IF(sel_og=1,E1017-G1017,0)</f>
        <v/>
      </c>
    </row>
    <row r="1018">
      <c r="A1018" s="6">
        <f>Profiles!E1018+Profiles!F1018</f>
        <v/>
      </c>
      <c r="B1018" s="6">
        <f>Profiles!D1018*sel_solar</f>
        <v/>
      </c>
      <c r="C1018" s="6">
        <f>MIN(B1018,A1018)</f>
        <v/>
      </c>
      <c r="D1018" s="6">
        <f>B1018-C1018</f>
        <v/>
      </c>
      <c r="E1018" s="6">
        <f>A1018-C1018</f>
        <v/>
      </c>
      <c r="F1018" s="6">
        <f>MIN(D1018,in_batt_pw,IF(sel_batt=0,0,(sel_batt-H1017)/in_rte))</f>
        <v/>
      </c>
      <c r="G1018" s="6">
        <f>MIN(E1018,in_batt_pw,H1017)</f>
        <v/>
      </c>
      <c r="H1018" s="6">
        <f>H1017+F1018*in_rte-G1018</f>
        <v/>
      </c>
      <c r="I1018" s="6">
        <f>IF(sel_og=1,0,E1018-G1018)</f>
        <v/>
      </c>
      <c r="J1018" s="6">
        <f>IF(sel_og=1,0,D1018-F1018)</f>
        <v/>
      </c>
      <c r="K1018" s="6">
        <f>IF(sel_og=1,E1018-G1018,0)</f>
        <v/>
      </c>
    </row>
    <row r="1019">
      <c r="A1019" s="6">
        <f>Profiles!E1019+Profiles!F1019</f>
        <v/>
      </c>
      <c r="B1019" s="6">
        <f>Profiles!D1019*sel_solar</f>
        <v/>
      </c>
      <c r="C1019" s="6">
        <f>MIN(B1019,A1019)</f>
        <v/>
      </c>
      <c r="D1019" s="6">
        <f>B1019-C1019</f>
        <v/>
      </c>
      <c r="E1019" s="6">
        <f>A1019-C1019</f>
        <v/>
      </c>
      <c r="F1019" s="6">
        <f>MIN(D1019,in_batt_pw,IF(sel_batt=0,0,(sel_batt-H1018)/in_rte))</f>
        <v/>
      </c>
      <c r="G1019" s="6">
        <f>MIN(E1019,in_batt_pw,H1018)</f>
        <v/>
      </c>
      <c r="H1019" s="6">
        <f>H1018+F1019*in_rte-G1019</f>
        <v/>
      </c>
      <c r="I1019" s="6">
        <f>IF(sel_og=1,0,E1019-G1019)</f>
        <v/>
      </c>
      <c r="J1019" s="6">
        <f>IF(sel_og=1,0,D1019-F1019)</f>
        <v/>
      </c>
      <c r="K1019" s="6">
        <f>IF(sel_og=1,E1019-G1019,0)</f>
        <v/>
      </c>
    </row>
    <row r="1020">
      <c r="A1020" s="6">
        <f>Profiles!E1020+Profiles!F1020</f>
        <v/>
      </c>
      <c r="B1020" s="6">
        <f>Profiles!D1020*sel_solar</f>
        <v/>
      </c>
      <c r="C1020" s="6">
        <f>MIN(B1020,A1020)</f>
        <v/>
      </c>
      <c r="D1020" s="6">
        <f>B1020-C1020</f>
        <v/>
      </c>
      <c r="E1020" s="6">
        <f>A1020-C1020</f>
        <v/>
      </c>
      <c r="F1020" s="6">
        <f>MIN(D1020,in_batt_pw,IF(sel_batt=0,0,(sel_batt-H1019)/in_rte))</f>
        <v/>
      </c>
      <c r="G1020" s="6">
        <f>MIN(E1020,in_batt_pw,H1019)</f>
        <v/>
      </c>
      <c r="H1020" s="6">
        <f>H1019+F1020*in_rte-G1020</f>
        <v/>
      </c>
      <c r="I1020" s="6">
        <f>IF(sel_og=1,0,E1020-G1020)</f>
        <v/>
      </c>
      <c r="J1020" s="6">
        <f>IF(sel_og=1,0,D1020-F1020)</f>
        <v/>
      </c>
      <c r="K1020" s="6">
        <f>IF(sel_og=1,E1020-G1020,0)</f>
        <v/>
      </c>
    </row>
    <row r="1021">
      <c r="A1021" s="6">
        <f>Profiles!E1021+Profiles!F1021</f>
        <v/>
      </c>
      <c r="B1021" s="6">
        <f>Profiles!D1021*sel_solar</f>
        <v/>
      </c>
      <c r="C1021" s="6">
        <f>MIN(B1021,A1021)</f>
        <v/>
      </c>
      <c r="D1021" s="6">
        <f>B1021-C1021</f>
        <v/>
      </c>
      <c r="E1021" s="6">
        <f>A1021-C1021</f>
        <v/>
      </c>
      <c r="F1021" s="6">
        <f>MIN(D1021,in_batt_pw,IF(sel_batt=0,0,(sel_batt-H1020)/in_rte))</f>
        <v/>
      </c>
      <c r="G1021" s="6">
        <f>MIN(E1021,in_batt_pw,H1020)</f>
        <v/>
      </c>
      <c r="H1021" s="6">
        <f>H1020+F1021*in_rte-G1021</f>
        <v/>
      </c>
      <c r="I1021" s="6">
        <f>IF(sel_og=1,0,E1021-G1021)</f>
        <v/>
      </c>
      <c r="J1021" s="6">
        <f>IF(sel_og=1,0,D1021-F1021)</f>
        <v/>
      </c>
      <c r="K1021" s="6">
        <f>IF(sel_og=1,E1021-G1021,0)</f>
        <v/>
      </c>
    </row>
    <row r="1022">
      <c r="A1022" s="6">
        <f>Profiles!E1022+Profiles!F1022</f>
        <v/>
      </c>
      <c r="B1022" s="6">
        <f>Profiles!D1022*sel_solar</f>
        <v/>
      </c>
      <c r="C1022" s="6">
        <f>MIN(B1022,A1022)</f>
        <v/>
      </c>
      <c r="D1022" s="6">
        <f>B1022-C1022</f>
        <v/>
      </c>
      <c r="E1022" s="6">
        <f>A1022-C1022</f>
        <v/>
      </c>
      <c r="F1022" s="6">
        <f>MIN(D1022,in_batt_pw,IF(sel_batt=0,0,(sel_batt-H1021)/in_rte))</f>
        <v/>
      </c>
      <c r="G1022" s="6">
        <f>MIN(E1022,in_batt_pw,H1021)</f>
        <v/>
      </c>
      <c r="H1022" s="6">
        <f>H1021+F1022*in_rte-G1022</f>
        <v/>
      </c>
      <c r="I1022" s="6">
        <f>IF(sel_og=1,0,E1022-G1022)</f>
        <v/>
      </c>
      <c r="J1022" s="6">
        <f>IF(sel_og=1,0,D1022-F1022)</f>
        <v/>
      </c>
      <c r="K1022" s="6">
        <f>IF(sel_og=1,E1022-G1022,0)</f>
        <v/>
      </c>
    </row>
    <row r="1023">
      <c r="A1023" s="6">
        <f>Profiles!E1023+Profiles!F1023</f>
        <v/>
      </c>
      <c r="B1023" s="6">
        <f>Profiles!D1023*sel_solar</f>
        <v/>
      </c>
      <c r="C1023" s="6">
        <f>MIN(B1023,A1023)</f>
        <v/>
      </c>
      <c r="D1023" s="6">
        <f>B1023-C1023</f>
        <v/>
      </c>
      <c r="E1023" s="6">
        <f>A1023-C1023</f>
        <v/>
      </c>
      <c r="F1023" s="6">
        <f>MIN(D1023,in_batt_pw,IF(sel_batt=0,0,(sel_batt-H1022)/in_rte))</f>
        <v/>
      </c>
      <c r="G1023" s="6">
        <f>MIN(E1023,in_batt_pw,H1022)</f>
        <v/>
      </c>
      <c r="H1023" s="6">
        <f>H1022+F1023*in_rte-G1023</f>
        <v/>
      </c>
      <c r="I1023" s="6">
        <f>IF(sel_og=1,0,E1023-G1023)</f>
        <v/>
      </c>
      <c r="J1023" s="6">
        <f>IF(sel_og=1,0,D1023-F1023)</f>
        <v/>
      </c>
      <c r="K1023" s="6">
        <f>IF(sel_og=1,E1023-G1023,0)</f>
        <v/>
      </c>
    </row>
    <row r="1024">
      <c r="A1024" s="6">
        <f>Profiles!E1024+Profiles!F1024</f>
        <v/>
      </c>
      <c r="B1024" s="6">
        <f>Profiles!D1024*sel_solar</f>
        <v/>
      </c>
      <c r="C1024" s="6">
        <f>MIN(B1024,A1024)</f>
        <v/>
      </c>
      <c r="D1024" s="6">
        <f>B1024-C1024</f>
        <v/>
      </c>
      <c r="E1024" s="6">
        <f>A1024-C1024</f>
        <v/>
      </c>
      <c r="F1024" s="6">
        <f>MIN(D1024,in_batt_pw,IF(sel_batt=0,0,(sel_batt-H1023)/in_rte))</f>
        <v/>
      </c>
      <c r="G1024" s="6">
        <f>MIN(E1024,in_batt_pw,H1023)</f>
        <v/>
      </c>
      <c r="H1024" s="6">
        <f>H1023+F1024*in_rte-G1024</f>
        <v/>
      </c>
      <c r="I1024" s="6">
        <f>IF(sel_og=1,0,E1024-G1024)</f>
        <v/>
      </c>
      <c r="J1024" s="6">
        <f>IF(sel_og=1,0,D1024-F1024)</f>
        <v/>
      </c>
      <c r="K1024" s="6">
        <f>IF(sel_og=1,E1024-G1024,0)</f>
        <v/>
      </c>
    </row>
    <row r="1025">
      <c r="A1025" s="6">
        <f>Profiles!E1025+Profiles!F1025</f>
        <v/>
      </c>
      <c r="B1025" s="6">
        <f>Profiles!D1025*sel_solar</f>
        <v/>
      </c>
      <c r="C1025" s="6">
        <f>MIN(B1025,A1025)</f>
        <v/>
      </c>
      <c r="D1025" s="6">
        <f>B1025-C1025</f>
        <v/>
      </c>
      <c r="E1025" s="6">
        <f>A1025-C1025</f>
        <v/>
      </c>
      <c r="F1025" s="6">
        <f>MIN(D1025,in_batt_pw,IF(sel_batt=0,0,(sel_batt-H1024)/in_rte))</f>
        <v/>
      </c>
      <c r="G1025" s="6">
        <f>MIN(E1025,in_batt_pw,H1024)</f>
        <v/>
      </c>
      <c r="H1025" s="6">
        <f>H1024+F1025*in_rte-G1025</f>
        <v/>
      </c>
      <c r="I1025" s="6">
        <f>IF(sel_og=1,0,E1025-G1025)</f>
        <v/>
      </c>
      <c r="J1025" s="6">
        <f>IF(sel_og=1,0,D1025-F1025)</f>
        <v/>
      </c>
      <c r="K1025" s="6">
        <f>IF(sel_og=1,E1025-G1025,0)</f>
        <v/>
      </c>
    </row>
    <row r="1026">
      <c r="A1026" s="6">
        <f>Profiles!E1026+Profiles!F1026</f>
        <v/>
      </c>
      <c r="B1026" s="6">
        <f>Profiles!D1026*sel_solar</f>
        <v/>
      </c>
      <c r="C1026" s="6">
        <f>MIN(B1026,A1026)</f>
        <v/>
      </c>
      <c r="D1026" s="6">
        <f>B1026-C1026</f>
        <v/>
      </c>
      <c r="E1026" s="6">
        <f>A1026-C1026</f>
        <v/>
      </c>
      <c r="F1026" s="6">
        <f>MIN(D1026,in_batt_pw,IF(sel_batt=0,0,(sel_batt-H1025)/in_rte))</f>
        <v/>
      </c>
      <c r="G1026" s="6">
        <f>MIN(E1026,in_batt_pw,H1025)</f>
        <v/>
      </c>
      <c r="H1026" s="6">
        <f>H1025+F1026*in_rte-G1026</f>
        <v/>
      </c>
      <c r="I1026" s="6">
        <f>IF(sel_og=1,0,E1026-G1026)</f>
        <v/>
      </c>
      <c r="J1026" s="6">
        <f>IF(sel_og=1,0,D1026-F1026)</f>
        <v/>
      </c>
      <c r="K1026" s="6">
        <f>IF(sel_og=1,E1026-G1026,0)</f>
        <v/>
      </c>
    </row>
    <row r="1027">
      <c r="A1027" s="6">
        <f>Profiles!E1027+Profiles!F1027</f>
        <v/>
      </c>
      <c r="B1027" s="6">
        <f>Profiles!D1027*sel_solar</f>
        <v/>
      </c>
      <c r="C1027" s="6">
        <f>MIN(B1027,A1027)</f>
        <v/>
      </c>
      <c r="D1027" s="6">
        <f>B1027-C1027</f>
        <v/>
      </c>
      <c r="E1027" s="6">
        <f>A1027-C1027</f>
        <v/>
      </c>
      <c r="F1027" s="6">
        <f>MIN(D1027,in_batt_pw,IF(sel_batt=0,0,(sel_batt-H1026)/in_rte))</f>
        <v/>
      </c>
      <c r="G1027" s="6">
        <f>MIN(E1027,in_batt_pw,H1026)</f>
        <v/>
      </c>
      <c r="H1027" s="6">
        <f>H1026+F1027*in_rte-G1027</f>
        <v/>
      </c>
      <c r="I1027" s="6">
        <f>IF(sel_og=1,0,E1027-G1027)</f>
        <v/>
      </c>
      <c r="J1027" s="6">
        <f>IF(sel_og=1,0,D1027-F1027)</f>
        <v/>
      </c>
      <c r="K1027" s="6">
        <f>IF(sel_og=1,E1027-G1027,0)</f>
        <v/>
      </c>
    </row>
    <row r="1028">
      <c r="A1028" s="6">
        <f>Profiles!E1028+Profiles!F1028</f>
        <v/>
      </c>
      <c r="B1028" s="6">
        <f>Profiles!D1028*sel_solar</f>
        <v/>
      </c>
      <c r="C1028" s="6">
        <f>MIN(B1028,A1028)</f>
        <v/>
      </c>
      <c r="D1028" s="6">
        <f>B1028-C1028</f>
        <v/>
      </c>
      <c r="E1028" s="6">
        <f>A1028-C1028</f>
        <v/>
      </c>
      <c r="F1028" s="6">
        <f>MIN(D1028,in_batt_pw,IF(sel_batt=0,0,(sel_batt-H1027)/in_rte))</f>
        <v/>
      </c>
      <c r="G1028" s="6">
        <f>MIN(E1028,in_batt_pw,H1027)</f>
        <v/>
      </c>
      <c r="H1028" s="6">
        <f>H1027+F1028*in_rte-G1028</f>
        <v/>
      </c>
      <c r="I1028" s="6">
        <f>IF(sel_og=1,0,E1028-G1028)</f>
        <v/>
      </c>
      <c r="J1028" s="6">
        <f>IF(sel_og=1,0,D1028-F1028)</f>
        <v/>
      </c>
      <c r="K1028" s="6">
        <f>IF(sel_og=1,E1028-G1028,0)</f>
        <v/>
      </c>
    </row>
    <row r="1029">
      <c r="A1029" s="6">
        <f>Profiles!E1029+Profiles!F1029</f>
        <v/>
      </c>
      <c r="B1029" s="6">
        <f>Profiles!D1029*sel_solar</f>
        <v/>
      </c>
      <c r="C1029" s="6">
        <f>MIN(B1029,A1029)</f>
        <v/>
      </c>
      <c r="D1029" s="6">
        <f>B1029-C1029</f>
        <v/>
      </c>
      <c r="E1029" s="6">
        <f>A1029-C1029</f>
        <v/>
      </c>
      <c r="F1029" s="6">
        <f>MIN(D1029,in_batt_pw,IF(sel_batt=0,0,(sel_batt-H1028)/in_rte))</f>
        <v/>
      </c>
      <c r="G1029" s="6">
        <f>MIN(E1029,in_batt_pw,H1028)</f>
        <v/>
      </c>
      <c r="H1029" s="6">
        <f>H1028+F1029*in_rte-G1029</f>
        <v/>
      </c>
      <c r="I1029" s="6">
        <f>IF(sel_og=1,0,E1029-G1029)</f>
        <v/>
      </c>
      <c r="J1029" s="6">
        <f>IF(sel_og=1,0,D1029-F1029)</f>
        <v/>
      </c>
      <c r="K1029" s="6">
        <f>IF(sel_og=1,E1029-G1029,0)</f>
        <v/>
      </c>
    </row>
    <row r="1030">
      <c r="A1030" s="6">
        <f>Profiles!E1030+Profiles!F1030</f>
        <v/>
      </c>
      <c r="B1030" s="6">
        <f>Profiles!D1030*sel_solar</f>
        <v/>
      </c>
      <c r="C1030" s="6">
        <f>MIN(B1030,A1030)</f>
        <v/>
      </c>
      <c r="D1030" s="6">
        <f>B1030-C1030</f>
        <v/>
      </c>
      <c r="E1030" s="6">
        <f>A1030-C1030</f>
        <v/>
      </c>
      <c r="F1030" s="6">
        <f>MIN(D1030,in_batt_pw,IF(sel_batt=0,0,(sel_batt-H1029)/in_rte))</f>
        <v/>
      </c>
      <c r="G1030" s="6">
        <f>MIN(E1030,in_batt_pw,H1029)</f>
        <v/>
      </c>
      <c r="H1030" s="6">
        <f>H1029+F1030*in_rte-G1030</f>
        <v/>
      </c>
      <c r="I1030" s="6">
        <f>IF(sel_og=1,0,E1030-G1030)</f>
        <v/>
      </c>
      <c r="J1030" s="6">
        <f>IF(sel_og=1,0,D1030-F1030)</f>
        <v/>
      </c>
      <c r="K1030" s="6">
        <f>IF(sel_og=1,E1030-G1030,0)</f>
        <v/>
      </c>
    </row>
    <row r="1031">
      <c r="A1031" s="6">
        <f>Profiles!E1031+Profiles!F1031</f>
        <v/>
      </c>
      <c r="B1031" s="6">
        <f>Profiles!D1031*sel_solar</f>
        <v/>
      </c>
      <c r="C1031" s="6">
        <f>MIN(B1031,A1031)</f>
        <v/>
      </c>
      <c r="D1031" s="6">
        <f>B1031-C1031</f>
        <v/>
      </c>
      <c r="E1031" s="6">
        <f>A1031-C1031</f>
        <v/>
      </c>
      <c r="F1031" s="6">
        <f>MIN(D1031,in_batt_pw,IF(sel_batt=0,0,(sel_batt-H1030)/in_rte))</f>
        <v/>
      </c>
      <c r="G1031" s="6">
        <f>MIN(E1031,in_batt_pw,H1030)</f>
        <v/>
      </c>
      <c r="H1031" s="6">
        <f>H1030+F1031*in_rte-G1031</f>
        <v/>
      </c>
      <c r="I1031" s="6">
        <f>IF(sel_og=1,0,E1031-G1031)</f>
        <v/>
      </c>
      <c r="J1031" s="6">
        <f>IF(sel_og=1,0,D1031-F1031)</f>
        <v/>
      </c>
      <c r="K1031" s="6">
        <f>IF(sel_og=1,E1031-G1031,0)</f>
        <v/>
      </c>
    </row>
    <row r="1032">
      <c r="A1032" s="6">
        <f>Profiles!E1032+Profiles!F1032</f>
        <v/>
      </c>
      <c r="B1032" s="6">
        <f>Profiles!D1032*sel_solar</f>
        <v/>
      </c>
      <c r="C1032" s="6">
        <f>MIN(B1032,A1032)</f>
        <v/>
      </c>
      <c r="D1032" s="6">
        <f>B1032-C1032</f>
        <v/>
      </c>
      <c r="E1032" s="6">
        <f>A1032-C1032</f>
        <v/>
      </c>
      <c r="F1032" s="6">
        <f>MIN(D1032,in_batt_pw,IF(sel_batt=0,0,(sel_batt-H1031)/in_rte))</f>
        <v/>
      </c>
      <c r="G1032" s="6">
        <f>MIN(E1032,in_batt_pw,H1031)</f>
        <v/>
      </c>
      <c r="H1032" s="6">
        <f>H1031+F1032*in_rte-G1032</f>
        <v/>
      </c>
      <c r="I1032" s="6">
        <f>IF(sel_og=1,0,E1032-G1032)</f>
        <v/>
      </c>
      <c r="J1032" s="6">
        <f>IF(sel_og=1,0,D1032-F1032)</f>
        <v/>
      </c>
      <c r="K1032" s="6">
        <f>IF(sel_og=1,E1032-G1032,0)</f>
        <v/>
      </c>
    </row>
    <row r="1033">
      <c r="A1033" s="6">
        <f>Profiles!E1033+Profiles!F1033</f>
        <v/>
      </c>
      <c r="B1033" s="6">
        <f>Profiles!D1033*sel_solar</f>
        <v/>
      </c>
      <c r="C1033" s="6">
        <f>MIN(B1033,A1033)</f>
        <v/>
      </c>
      <c r="D1033" s="6">
        <f>B1033-C1033</f>
        <v/>
      </c>
      <c r="E1033" s="6">
        <f>A1033-C1033</f>
        <v/>
      </c>
      <c r="F1033" s="6">
        <f>MIN(D1033,in_batt_pw,IF(sel_batt=0,0,(sel_batt-H1032)/in_rte))</f>
        <v/>
      </c>
      <c r="G1033" s="6">
        <f>MIN(E1033,in_batt_pw,H1032)</f>
        <v/>
      </c>
      <c r="H1033" s="6">
        <f>H1032+F1033*in_rte-G1033</f>
        <v/>
      </c>
      <c r="I1033" s="6">
        <f>IF(sel_og=1,0,E1033-G1033)</f>
        <v/>
      </c>
      <c r="J1033" s="6">
        <f>IF(sel_og=1,0,D1033-F1033)</f>
        <v/>
      </c>
      <c r="K1033" s="6">
        <f>IF(sel_og=1,E1033-G1033,0)</f>
        <v/>
      </c>
    </row>
    <row r="1034">
      <c r="A1034" s="6">
        <f>Profiles!E1034+Profiles!F1034</f>
        <v/>
      </c>
      <c r="B1034" s="6">
        <f>Profiles!D1034*sel_solar</f>
        <v/>
      </c>
      <c r="C1034" s="6">
        <f>MIN(B1034,A1034)</f>
        <v/>
      </c>
      <c r="D1034" s="6">
        <f>B1034-C1034</f>
        <v/>
      </c>
      <c r="E1034" s="6">
        <f>A1034-C1034</f>
        <v/>
      </c>
      <c r="F1034" s="6">
        <f>MIN(D1034,in_batt_pw,IF(sel_batt=0,0,(sel_batt-H1033)/in_rte))</f>
        <v/>
      </c>
      <c r="G1034" s="6">
        <f>MIN(E1034,in_batt_pw,H1033)</f>
        <v/>
      </c>
      <c r="H1034" s="6">
        <f>H1033+F1034*in_rte-G1034</f>
        <v/>
      </c>
      <c r="I1034" s="6">
        <f>IF(sel_og=1,0,E1034-G1034)</f>
        <v/>
      </c>
      <c r="J1034" s="6">
        <f>IF(sel_og=1,0,D1034-F1034)</f>
        <v/>
      </c>
      <c r="K1034" s="6">
        <f>IF(sel_og=1,E1034-G1034,0)</f>
        <v/>
      </c>
    </row>
    <row r="1035">
      <c r="A1035" s="6">
        <f>Profiles!E1035+Profiles!F1035</f>
        <v/>
      </c>
      <c r="B1035" s="6">
        <f>Profiles!D1035*sel_solar</f>
        <v/>
      </c>
      <c r="C1035" s="6">
        <f>MIN(B1035,A1035)</f>
        <v/>
      </c>
      <c r="D1035" s="6">
        <f>B1035-C1035</f>
        <v/>
      </c>
      <c r="E1035" s="6">
        <f>A1035-C1035</f>
        <v/>
      </c>
      <c r="F1035" s="6">
        <f>MIN(D1035,in_batt_pw,IF(sel_batt=0,0,(sel_batt-H1034)/in_rte))</f>
        <v/>
      </c>
      <c r="G1035" s="6">
        <f>MIN(E1035,in_batt_pw,H1034)</f>
        <v/>
      </c>
      <c r="H1035" s="6">
        <f>H1034+F1035*in_rte-G1035</f>
        <v/>
      </c>
      <c r="I1035" s="6">
        <f>IF(sel_og=1,0,E1035-G1035)</f>
        <v/>
      </c>
      <c r="J1035" s="6">
        <f>IF(sel_og=1,0,D1035-F1035)</f>
        <v/>
      </c>
      <c r="K1035" s="6">
        <f>IF(sel_og=1,E1035-G1035,0)</f>
        <v/>
      </c>
    </row>
    <row r="1036">
      <c r="A1036" s="6">
        <f>Profiles!E1036+Profiles!F1036</f>
        <v/>
      </c>
      <c r="B1036" s="6">
        <f>Profiles!D1036*sel_solar</f>
        <v/>
      </c>
      <c r="C1036" s="6">
        <f>MIN(B1036,A1036)</f>
        <v/>
      </c>
      <c r="D1036" s="6">
        <f>B1036-C1036</f>
        <v/>
      </c>
      <c r="E1036" s="6">
        <f>A1036-C1036</f>
        <v/>
      </c>
      <c r="F1036" s="6">
        <f>MIN(D1036,in_batt_pw,IF(sel_batt=0,0,(sel_batt-H1035)/in_rte))</f>
        <v/>
      </c>
      <c r="G1036" s="6">
        <f>MIN(E1036,in_batt_pw,H1035)</f>
        <v/>
      </c>
      <c r="H1036" s="6">
        <f>H1035+F1036*in_rte-G1036</f>
        <v/>
      </c>
      <c r="I1036" s="6">
        <f>IF(sel_og=1,0,E1036-G1036)</f>
        <v/>
      </c>
      <c r="J1036" s="6">
        <f>IF(sel_og=1,0,D1036-F1036)</f>
        <v/>
      </c>
      <c r="K1036" s="6">
        <f>IF(sel_og=1,E1036-G1036,0)</f>
        <v/>
      </c>
    </row>
    <row r="1037">
      <c r="A1037" s="6">
        <f>Profiles!E1037+Profiles!F1037</f>
        <v/>
      </c>
      <c r="B1037" s="6">
        <f>Profiles!D1037*sel_solar</f>
        <v/>
      </c>
      <c r="C1037" s="6">
        <f>MIN(B1037,A1037)</f>
        <v/>
      </c>
      <c r="D1037" s="6">
        <f>B1037-C1037</f>
        <v/>
      </c>
      <c r="E1037" s="6">
        <f>A1037-C1037</f>
        <v/>
      </c>
      <c r="F1037" s="6">
        <f>MIN(D1037,in_batt_pw,IF(sel_batt=0,0,(sel_batt-H1036)/in_rte))</f>
        <v/>
      </c>
      <c r="G1037" s="6">
        <f>MIN(E1037,in_batt_pw,H1036)</f>
        <v/>
      </c>
      <c r="H1037" s="6">
        <f>H1036+F1037*in_rte-G1037</f>
        <v/>
      </c>
      <c r="I1037" s="6">
        <f>IF(sel_og=1,0,E1037-G1037)</f>
        <v/>
      </c>
      <c r="J1037" s="6">
        <f>IF(sel_og=1,0,D1037-F1037)</f>
        <v/>
      </c>
      <c r="K1037" s="6">
        <f>IF(sel_og=1,E1037-G1037,0)</f>
        <v/>
      </c>
    </row>
    <row r="1038">
      <c r="A1038" s="6">
        <f>Profiles!E1038+Profiles!F1038</f>
        <v/>
      </c>
      <c r="B1038" s="6">
        <f>Profiles!D1038*sel_solar</f>
        <v/>
      </c>
      <c r="C1038" s="6">
        <f>MIN(B1038,A1038)</f>
        <v/>
      </c>
      <c r="D1038" s="6">
        <f>B1038-C1038</f>
        <v/>
      </c>
      <c r="E1038" s="6">
        <f>A1038-C1038</f>
        <v/>
      </c>
      <c r="F1038" s="6">
        <f>MIN(D1038,in_batt_pw,IF(sel_batt=0,0,(sel_batt-H1037)/in_rte))</f>
        <v/>
      </c>
      <c r="G1038" s="6">
        <f>MIN(E1038,in_batt_pw,H1037)</f>
        <v/>
      </c>
      <c r="H1038" s="6">
        <f>H1037+F1038*in_rte-G1038</f>
        <v/>
      </c>
      <c r="I1038" s="6">
        <f>IF(sel_og=1,0,E1038-G1038)</f>
        <v/>
      </c>
      <c r="J1038" s="6">
        <f>IF(sel_og=1,0,D1038-F1038)</f>
        <v/>
      </c>
      <c r="K1038" s="6">
        <f>IF(sel_og=1,E1038-G1038,0)</f>
        <v/>
      </c>
    </row>
    <row r="1039">
      <c r="A1039" s="6">
        <f>Profiles!E1039+Profiles!F1039</f>
        <v/>
      </c>
      <c r="B1039" s="6">
        <f>Profiles!D1039*sel_solar</f>
        <v/>
      </c>
      <c r="C1039" s="6">
        <f>MIN(B1039,A1039)</f>
        <v/>
      </c>
      <c r="D1039" s="6">
        <f>B1039-C1039</f>
        <v/>
      </c>
      <c r="E1039" s="6">
        <f>A1039-C1039</f>
        <v/>
      </c>
      <c r="F1039" s="6">
        <f>MIN(D1039,in_batt_pw,IF(sel_batt=0,0,(sel_batt-H1038)/in_rte))</f>
        <v/>
      </c>
      <c r="G1039" s="6">
        <f>MIN(E1039,in_batt_pw,H1038)</f>
        <v/>
      </c>
      <c r="H1039" s="6">
        <f>H1038+F1039*in_rte-G1039</f>
        <v/>
      </c>
      <c r="I1039" s="6">
        <f>IF(sel_og=1,0,E1039-G1039)</f>
        <v/>
      </c>
      <c r="J1039" s="6">
        <f>IF(sel_og=1,0,D1039-F1039)</f>
        <v/>
      </c>
      <c r="K1039" s="6">
        <f>IF(sel_og=1,E1039-G1039,0)</f>
        <v/>
      </c>
    </row>
    <row r="1040">
      <c r="A1040" s="6">
        <f>Profiles!E1040+Profiles!F1040</f>
        <v/>
      </c>
      <c r="B1040" s="6">
        <f>Profiles!D1040*sel_solar</f>
        <v/>
      </c>
      <c r="C1040" s="6">
        <f>MIN(B1040,A1040)</f>
        <v/>
      </c>
      <c r="D1040" s="6">
        <f>B1040-C1040</f>
        <v/>
      </c>
      <c r="E1040" s="6">
        <f>A1040-C1040</f>
        <v/>
      </c>
      <c r="F1040" s="6">
        <f>MIN(D1040,in_batt_pw,IF(sel_batt=0,0,(sel_batt-H1039)/in_rte))</f>
        <v/>
      </c>
      <c r="G1040" s="6">
        <f>MIN(E1040,in_batt_pw,H1039)</f>
        <v/>
      </c>
      <c r="H1040" s="6">
        <f>H1039+F1040*in_rte-G1040</f>
        <v/>
      </c>
      <c r="I1040" s="6">
        <f>IF(sel_og=1,0,E1040-G1040)</f>
        <v/>
      </c>
      <c r="J1040" s="6">
        <f>IF(sel_og=1,0,D1040-F1040)</f>
        <v/>
      </c>
      <c r="K1040" s="6">
        <f>IF(sel_og=1,E1040-G1040,0)</f>
        <v/>
      </c>
    </row>
    <row r="1041">
      <c r="A1041" s="6">
        <f>Profiles!E1041+Profiles!F1041</f>
        <v/>
      </c>
      <c r="B1041" s="6">
        <f>Profiles!D1041*sel_solar</f>
        <v/>
      </c>
      <c r="C1041" s="6">
        <f>MIN(B1041,A1041)</f>
        <v/>
      </c>
      <c r="D1041" s="6">
        <f>B1041-C1041</f>
        <v/>
      </c>
      <c r="E1041" s="6">
        <f>A1041-C1041</f>
        <v/>
      </c>
      <c r="F1041" s="6">
        <f>MIN(D1041,in_batt_pw,IF(sel_batt=0,0,(sel_batt-H1040)/in_rte))</f>
        <v/>
      </c>
      <c r="G1041" s="6">
        <f>MIN(E1041,in_batt_pw,H1040)</f>
        <v/>
      </c>
      <c r="H1041" s="6">
        <f>H1040+F1041*in_rte-G1041</f>
        <v/>
      </c>
      <c r="I1041" s="6">
        <f>IF(sel_og=1,0,E1041-G1041)</f>
        <v/>
      </c>
      <c r="J1041" s="6">
        <f>IF(sel_og=1,0,D1041-F1041)</f>
        <v/>
      </c>
      <c r="K1041" s="6">
        <f>IF(sel_og=1,E1041-G1041,0)</f>
        <v/>
      </c>
    </row>
    <row r="1042">
      <c r="A1042" s="6">
        <f>Profiles!E1042+Profiles!F1042</f>
        <v/>
      </c>
      <c r="B1042" s="6">
        <f>Profiles!D1042*sel_solar</f>
        <v/>
      </c>
      <c r="C1042" s="6">
        <f>MIN(B1042,A1042)</f>
        <v/>
      </c>
      <c r="D1042" s="6">
        <f>B1042-C1042</f>
        <v/>
      </c>
      <c r="E1042" s="6">
        <f>A1042-C1042</f>
        <v/>
      </c>
      <c r="F1042" s="6">
        <f>MIN(D1042,in_batt_pw,IF(sel_batt=0,0,(sel_batt-H1041)/in_rte))</f>
        <v/>
      </c>
      <c r="G1042" s="6">
        <f>MIN(E1042,in_batt_pw,H1041)</f>
        <v/>
      </c>
      <c r="H1042" s="6">
        <f>H1041+F1042*in_rte-G1042</f>
        <v/>
      </c>
      <c r="I1042" s="6">
        <f>IF(sel_og=1,0,E1042-G1042)</f>
        <v/>
      </c>
      <c r="J1042" s="6">
        <f>IF(sel_og=1,0,D1042-F1042)</f>
        <v/>
      </c>
      <c r="K1042" s="6">
        <f>IF(sel_og=1,E1042-G1042,0)</f>
        <v/>
      </c>
    </row>
    <row r="1043">
      <c r="A1043" s="6">
        <f>Profiles!E1043+Profiles!F1043</f>
        <v/>
      </c>
      <c r="B1043" s="6">
        <f>Profiles!D1043*sel_solar</f>
        <v/>
      </c>
      <c r="C1043" s="6">
        <f>MIN(B1043,A1043)</f>
        <v/>
      </c>
      <c r="D1043" s="6">
        <f>B1043-C1043</f>
        <v/>
      </c>
      <c r="E1043" s="6">
        <f>A1043-C1043</f>
        <v/>
      </c>
      <c r="F1043" s="6">
        <f>MIN(D1043,in_batt_pw,IF(sel_batt=0,0,(sel_batt-H1042)/in_rte))</f>
        <v/>
      </c>
      <c r="G1043" s="6">
        <f>MIN(E1043,in_batt_pw,H1042)</f>
        <v/>
      </c>
      <c r="H1043" s="6">
        <f>H1042+F1043*in_rte-G1043</f>
        <v/>
      </c>
      <c r="I1043" s="6">
        <f>IF(sel_og=1,0,E1043-G1043)</f>
        <v/>
      </c>
      <c r="J1043" s="6">
        <f>IF(sel_og=1,0,D1043-F1043)</f>
        <v/>
      </c>
      <c r="K1043" s="6">
        <f>IF(sel_og=1,E1043-G1043,0)</f>
        <v/>
      </c>
    </row>
    <row r="1044">
      <c r="A1044" s="6">
        <f>Profiles!E1044+Profiles!F1044</f>
        <v/>
      </c>
      <c r="B1044" s="6">
        <f>Profiles!D1044*sel_solar</f>
        <v/>
      </c>
      <c r="C1044" s="6">
        <f>MIN(B1044,A1044)</f>
        <v/>
      </c>
      <c r="D1044" s="6">
        <f>B1044-C1044</f>
        <v/>
      </c>
      <c r="E1044" s="6">
        <f>A1044-C1044</f>
        <v/>
      </c>
      <c r="F1044" s="6">
        <f>MIN(D1044,in_batt_pw,IF(sel_batt=0,0,(sel_batt-H1043)/in_rte))</f>
        <v/>
      </c>
      <c r="G1044" s="6">
        <f>MIN(E1044,in_batt_pw,H1043)</f>
        <v/>
      </c>
      <c r="H1044" s="6">
        <f>H1043+F1044*in_rte-G1044</f>
        <v/>
      </c>
      <c r="I1044" s="6">
        <f>IF(sel_og=1,0,E1044-G1044)</f>
        <v/>
      </c>
      <c r="J1044" s="6">
        <f>IF(sel_og=1,0,D1044-F1044)</f>
        <v/>
      </c>
      <c r="K1044" s="6">
        <f>IF(sel_og=1,E1044-G1044,0)</f>
        <v/>
      </c>
    </row>
    <row r="1045">
      <c r="A1045" s="6">
        <f>Profiles!E1045+Profiles!F1045</f>
        <v/>
      </c>
      <c r="B1045" s="6">
        <f>Profiles!D1045*sel_solar</f>
        <v/>
      </c>
      <c r="C1045" s="6">
        <f>MIN(B1045,A1045)</f>
        <v/>
      </c>
      <c r="D1045" s="6">
        <f>B1045-C1045</f>
        <v/>
      </c>
      <c r="E1045" s="6">
        <f>A1045-C1045</f>
        <v/>
      </c>
      <c r="F1045" s="6">
        <f>MIN(D1045,in_batt_pw,IF(sel_batt=0,0,(sel_batt-H1044)/in_rte))</f>
        <v/>
      </c>
      <c r="G1045" s="6">
        <f>MIN(E1045,in_batt_pw,H1044)</f>
        <v/>
      </c>
      <c r="H1045" s="6">
        <f>H1044+F1045*in_rte-G1045</f>
        <v/>
      </c>
      <c r="I1045" s="6">
        <f>IF(sel_og=1,0,E1045-G1045)</f>
        <v/>
      </c>
      <c r="J1045" s="6">
        <f>IF(sel_og=1,0,D1045-F1045)</f>
        <v/>
      </c>
      <c r="K1045" s="6">
        <f>IF(sel_og=1,E1045-G1045,0)</f>
        <v/>
      </c>
    </row>
    <row r="1046">
      <c r="A1046" s="6">
        <f>Profiles!E1046+Profiles!F1046</f>
        <v/>
      </c>
      <c r="B1046" s="6">
        <f>Profiles!D1046*sel_solar</f>
        <v/>
      </c>
      <c r="C1046" s="6">
        <f>MIN(B1046,A1046)</f>
        <v/>
      </c>
      <c r="D1046" s="6">
        <f>B1046-C1046</f>
        <v/>
      </c>
      <c r="E1046" s="6">
        <f>A1046-C1046</f>
        <v/>
      </c>
      <c r="F1046" s="6">
        <f>MIN(D1046,in_batt_pw,IF(sel_batt=0,0,(sel_batt-H1045)/in_rte))</f>
        <v/>
      </c>
      <c r="G1046" s="6">
        <f>MIN(E1046,in_batt_pw,H1045)</f>
        <v/>
      </c>
      <c r="H1046" s="6">
        <f>H1045+F1046*in_rte-G1046</f>
        <v/>
      </c>
      <c r="I1046" s="6">
        <f>IF(sel_og=1,0,E1046-G1046)</f>
        <v/>
      </c>
      <c r="J1046" s="6">
        <f>IF(sel_og=1,0,D1046-F1046)</f>
        <v/>
      </c>
      <c r="K1046" s="6">
        <f>IF(sel_og=1,E1046-G1046,0)</f>
        <v/>
      </c>
    </row>
    <row r="1047">
      <c r="A1047" s="6">
        <f>Profiles!E1047+Profiles!F1047</f>
        <v/>
      </c>
      <c r="B1047" s="6">
        <f>Profiles!D1047*sel_solar</f>
        <v/>
      </c>
      <c r="C1047" s="6">
        <f>MIN(B1047,A1047)</f>
        <v/>
      </c>
      <c r="D1047" s="6">
        <f>B1047-C1047</f>
        <v/>
      </c>
      <c r="E1047" s="6">
        <f>A1047-C1047</f>
        <v/>
      </c>
      <c r="F1047" s="6">
        <f>MIN(D1047,in_batt_pw,IF(sel_batt=0,0,(sel_batt-H1046)/in_rte))</f>
        <v/>
      </c>
      <c r="G1047" s="6">
        <f>MIN(E1047,in_batt_pw,H1046)</f>
        <v/>
      </c>
      <c r="H1047" s="6">
        <f>H1046+F1047*in_rte-G1047</f>
        <v/>
      </c>
      <c r="I1047" s="6">
        <f>IF(sel_og=1,0,E1047-G1047)</f>
        <v/>
      </c>
      <c r="J1047" s="6">
        <f>IF(sel_og=1,0,D1047-F1047)</f>
        <v/>
      </c>
      <c r="K1047" s="6">
        <f>IF(sel_og=1,E1047-G1047,0)</f>
        <v/>
      </c>
    </row>
    <row r="1048">
      <c r="A1048" s="6">
        <f>Profiles!E1048+Profiles!F1048</f>
        <v/>
      </c>
      <c r="B1048" s="6">
        <f>Profiles!D1048*sel_solar</f>
        <v/>
      </c>
      <c r="C1048" s="6">
        <f>MIN(B1048,A1048)</f>
        <v/>
      </c>
      <c r="D1048" s="6">
        <f>B1048-C1048</f>
        <v/>
      </c>
      <c r="E1048" s="6">
        <f>A1048-C1048</f>
        <v/>
      </c>
      <c r="F1048" s="6">
        <f>MIN(D1048,in_batt_pw,IF(sel_batt=0,0,(sel_batt-H1047)/in_rte))</f>
        <v/>
      </c>
      <c r="G1048" s="6">
        <f>MIN(E1048,in_batt_pw,H1047)</f>
        <v/>
      </c>
      <c r="H1048" s="6">
        <f>H1047+F1048*in_rte-G1048</f>
        <v/>
      </c>
      <c r="I1048" s="6">
        <f>IF(sel_og=1,0,E1048-G1048)</f>
        <v/>
      </c>
      <c r="J1048" s="6">
        <f>IF(sel_og=1,0,D1048-F1048)</f>
        <v/>
      </c>
      <c r="K1048" s="6">
        <f>IF(sel_og=1,E1048-G1048,0)</f>
        <v/>
      </c>
    </row>
    <row r="1049">
      <c r="A1049" s="6">
        <f>Profiles!E1049+Profiles!F1049</f>
        <v/>
      </c>
      <c r="B1049" s="6">
        <f>Profiles!D1049*sel_solar</f>
        <v/>
      </c>
      <c r="C1049" s="6">
        <f>MIN(B1049,A1049)</f>
        <v/>
      </c>
      <c r="D1049" s="6">
        <f>B1049-C1049</f>
        <v/>
      </c>
      <c r="E1049" s="6">
        <f>A1049-C1049</f>
        <v/>
      </c>
      <c r="F1049" s="6">
        <f>MIN(D1049,in_batt_pw,IF(sel_batt=0,0,(sel_batt-H1048)/in_rte))</f>
        <v/>
      </c>
      <c r="G1049" s="6">
        <f>MIN(E1049,in_batt_pw,H1048)</f>
        <v/>
      </c>
      <c r="H1049" s="6">
        <f>H1048+F1049*in_rte-G1049</f>
        <v/>
      </c>
      <c r="I1049" s="6">
        <f>IF(sel_og=1,0,E1049-G1049)</f>
        <v/>
      </c>
      <c r="J1049" s="6">
        <f>IF(sel_og=1,0,D1049-F1049)</f>
        <v/>
      </c>
      <c r="K1049" s="6">
        <f>IF(sel_og=1,E1049-G1049,0)</f>
        <v/>
      </c>
    </row>
    <row r="1050">
      <c r="A1050" s="6">
        <f>Profiles!E1050+Profiles!F1050</f>
        <v/>
      </c>
      <c r="B1050" s="6">
        <f>Profiles!D1050*sel_solar</f>
        <v/>
      </c>
      <c r="C1050" s="6">
        <f>MIN(B1050,A1050)</f>
        <v/>
      </c>
      <c r="D1050" s="6">
        <f>B1050-C1050</f>
        <v/>
      </c>
      <c r="E1050" s="6">
        <f>A1050-C1050</f>
        <v/>
      </c>
      <c r="F1050" s="6">
        <f>MIN(D1050,in_batt_pw,IF(sel_batt=0,0,(sel_batt-H1049)/in_rte))</f>
        <v/>
      </c>
      <c r="G1050" s="6">
        <f>MIN(E1050,in_batt_pw,H1049)</f>
        <v/>
      </c>
      <c r="H1050" s="6">
        <f>H1049+F1050*in_rte-G1050</f>
        <v/>
      </c>
      <c r="I1050" s="6">
        <f>IF(sel_og=1,0,E1050-G1050)</f>
        <v/>
      </c>
      <c r="J1050" s="6">
        <f>IF(sel_og=1,0,D1050-F1050)</f>
        <v/>
      </c>
      <c r="K1050" s="6">
        <f>IF(sel_og=1,E1050-G1050,0)</f>
        <v/>
      </c>
    </row>
    <row r="1051">
      <c r="A1051" s="6">
        <f>Profiles!E1051+Profiles!F1051</f>
        <v/>
      </c>
      <c r="B1051" s="6">
        <f>Profiles!D1051*sel_solar</f>
        <v/>
      </c>
      <c r="C1051" s="6">
        <f>MIN(B1051,A1051)</f>
        <v/>
      </c>
      <c r="D1051" s="6">
        <f>B1051-C1051</f>
        <v/>
      </c>
      <c r="E1051" s="6">
        <f>A1051-C1051</f>
        <v/>
      </c>
      <c r="F1051" s="6">
        <f>MIN(D1051,in_batt_pw,IF(sel_batt=0,0,(sel_batt-H1050)/in_rte))</f>
        <v/>
      </c>
      <c r="G1051" s="6">
        <f>MIN(E1051,in_batt_pw,H1050)</f>
        <v/>
      </c>
      <c r="H1051" s="6">
        <f>H1050+F1051*in_rte-G1051</f>
        <v/>
      </c>
      <c r="I1051" s="6">
        <f>IF(sel_og=1,0,E1051-G1051)</f>
        <v/>
      </c>
      <c r="J1051" s="6">
        <f>IF(sel_og=1,0,D1051-F1051)</f>
        <v/>
      </c>
      <c r="K1051" s="6">
        <f>IF(sel_og=1,E1051-G1051,0)</f>
        <v/>
      </c>
    </row>
    <row r="1052">
      <c r="A1052" s="6">
        <f>Profiles!E1052+Profiles!F1052</f>
        <v/>
      </c>
      <c r="B1052" s="6">
        <f>Profiles!D1052*sel_solar</f>
        <v/>
      </c>
      <c r="C1052" s="6">
        <f>MIN(B1052,A1052)</f>
        <v/>
      </c>
      <c r="D1052" s="6">
        <f>B1052-C1052</f>
        <v/>
      </c>
      <c r="E1052" s="6">
        <f>A1052-C1052</f>
        <v/>
      </c>
      <c r="F1052" s="6">
        <f>MIN(D1052,in_batt_pw,IF(sel_batt=0,0,(sel_batt-H1051)/in_rte))</f>
        <v/>
      </c>
      <c r="G1052" s="6">
        <f>MIN(E1052,in_batt_pw,H1051)</f>
        <v/>
      </c>
      <c r="H1052" s="6">
        <f>H1051+F1052*in_rte-G1052</f>
        <v/>
      </c>
      <c r="I1052" s="6">
        <f>IF(sel_og=1,0,E1052-G1052)</f>
        <v/>
      </c>
      <c r="J1052" s="6">
        <f>IF(sel_og=1,0,D1052-F1052)</f>
        <v/>
      </c>
      <c r="K1052" s="6">
        <f>IF(sel_og=1,E1052-G1052,0)</f>
        <v/>
      </c>
    </row>
    <row r="1053">
      <c r="A1053" s="6">
        <f>Profiles!E1053+Profiles!F1053</f>
        <v/>
      </c>
      <c r="B1053" s="6">
        <f>Profiles!D1053*sel_solar</f>
        <v/>
      </c>
      <c r="C1053" s="6">
        <f>MIN(B1053,A1053)</f>
        <v/>
      </c>
      <c r="D1053" s="6">
        <f>B1053-C1053</f>
        <v/>
      </c>
      <c r="E1053" s="6">
        <f>A1053-C1053</f>
        <v/>
      </c>
      <c r="F1053" s="6">
        <f>MIN(D1053,in_batt_pw,IF(sel_batt=0,0,(sel_batt-H1052)/in_rte))</f>
        <v/>
      </c>
      <c r="G1053" s="6">
        <f>MIN(E1053,in_batt_pw,H1052)</f>
        <v/>
      </c>
      <c r="H1053" s="6">
        <f>H1052+F1053*in_rte-G1053</f>
        <v/>
      </c>
      <c r="I1053" s="6">
        <f>IF(sel_og=1,0,E1053-G1053)</f>
        <v/>
      </c>
      <c r="J1053" s="6">
        <f>IF(sel_og=1,0,D1053-F1053)</f>
        <v/>
      </c>
      <c r="K1053" s="6">
        <f>IF(sel_og=1,E1053-G1053,0)</f>
        <v/>
      </c>
    </row>
    <row r="1054">
      <c r="A1054" s="6">
        <f>Profiles!E1054+Profiles!F1054</f>
        <v/>
      </c>
      <c r="B1054" s="6">
        <f>Profiles!D1054*sel_solar</f>
        <v/>
      </c>
      <c r="C1054" s="6">
        <f>MIN(B1054,A1054)</f>
        <v/>
      </c>
      <c r="D1054" s="6">
        <f>B1054-C1054</f>
        <v/>
      </c>
      <c r="E1054" s="6">
        <f>A1054-C1054</f>
        <v/>
      </c>
      <c r="F1054" s="6">
        <f>MIN(D1054,in_batt_pw,IF(sel_batt=0,0,(sel_batt-H1053)/in_rte))</f>
        <v/>
      </c>
      <c r="G1054" s="6">
        <f>MIN(E1054,in_batt_pw,H1053)</f>
        <v/>
      </c>
      <c r="H1054" s="6">
        <f>H1053+F1054*in_rte-G1054</f>
        <v/>
      </c>
      <c r="I1054" s="6">
        <f>IF(sel_og=1,0,E1054-G1054)</f>
        <v/>
      </c>
      <c r="J1054" s="6">
        <f>IF(sel_og=1,0,D1054-F1054)</f>
        <v/>
      </c>
      <c r="K1054" s="6">
        <f>IF(sel_og=1,E1054-G1054,0)</f>
        <v/>
      </c>
    </row>
    <row r="1055">
      <c r="A1055" s="6">
        <f>Profiles!E1055+Profiles!F1055</f>
        <v/>
      </c>
      <c r="B1055" s="6">
        <f>Profiles!D1055*sel_solar</f>
        <v/>
      </c>
      <c r="C1055" s="6">
        <f>MIN(B1055,A1055)</f>
        <v/>
      </c>
      <c r="D1055" s="6">
        <f>B1055-C1055</f>
        <v/>
      </c>
      <c r="E1055" s="6">
        <f>A1055-C1055</f>
        <v/>
      </c>
      <c r="F1055" s="6">
        <f>MIN(D1055,in_batt_pw,IF(sel_batt=0,0,(sel_batt-H1054)/in_rte))</f>
        <v/>
      </c>
      <c r="G1055" s="6">
        <f>MIN(E1055,in_batt_pw,H1054)</f>
        <v/>
      </c>
      <c r="H1055" s="6">
        <f>H1054+F1055*in_rte-G1055</f>
        <v/>
      </c>
      <c r="I1055" s="6">
        <f>IF(sel_og=1,0,E1055-G1055)</f>
        <v/>
      </c>
      <c r="J1055" s="6">
        <f>IF(sel_og=1,0,D1055-F1055)</f>
        <v/>
      </c>
      <c r="K1055" s="6">
        <f>IF(sel_og=1,E1055-G1055,0)</f>
        <v/>
      </c>
    </row>
    <row r="1056">
      <c r="A1056" s="6">
        <f>Profiles!E1056+Profiles!F1056</f>
        <v/>
      </c>
      <c r="B1056" s="6">
        <f>Profiles!D1056*sel_solar</f>
        <v/>
      </c>
      <c r="C1056" s="6">
        <f>MIN(B1056,A1056)</f>
        <v/>
      </c>
      <c r="D1056" s="6">
        <f>B1056-C1056</f>
        <v/>
      </c>
      <c r="E1056" s="6">
        <f>A1056-C1056</f>
        <v/>
      </c>
      <c r="F1056" s="6">
        <f>MIN(D1056,in_batt_pw,IF(sel_batt=0,0,(sel_batt-H1055)/in_rte))</f>
        <v/>
      </c>
      <c r="G1056" s="6">
        <f>MIN(E1056,in_batt_pw,H1055)</f>
        <v/>
      </c>
      <c r="H1056" s="6">
        <f>H1055+F1056*in_rte-G1056</f>
        <v/>
      </c>
      <c r="I1056" s="6">
        <f>IF(sel_og=1,0,E1056-G1056)</f>
        <v/>
      </c>
      <c r="J1056" s="6">
        <f>IF(sel_og=1,0,D1056-F1056)</f>
        <v/>
      </c>
      <c r="K1056" s="6">
        <f>IF(sel_og=1,E1056-G1056,0)</f>
        <v/>
      </c>
    </row>
    <row r="1057">
      <c r="A1057" s="6">
        <f>Profiles!E1057+Profiles!F1057</f>
        <v/>
      </c>
      <c r="B1057" s="6">
        <f>Profiles!D1057*sel_solar</f>
        <v/>
      </c>
      <c r="C1057" s="6">
        <f>MIN(B1057,A1057)</f>
        <v/>
      </c>
      <c r="D1057" s="6">
        <f>B1057-C1057</f>
        <v/>
      </c>
      <c r="E1057" s="6">
        <f>A1057-C1057</f>
        <v/>
      </c>
      <c r="F1057" s="6">
        <f>MIN(D1057,in_batt_pw,IF(sel_batt=0,0,(sel_batt-H1056)/in_rte))</f>
        <v/>
      </c>
      <c r="G1057" s="6">
        <f>MIN(E1057,in_batt_pw,H1056)</f>
        <v/>
      </c>
      <c r="H1057" s="6">
        <f>H1056+F1057*in_rte-G1057</f>
        <v/>
      </c>
      <c r="I1057" s="6">
        <f>IF(sel_og=1,0,E1057-G1057)</f>
        <v/>
      </c>
      <c r="J1057" s="6">
        <f>IF(sel_og=1,0,D1057-F1057)</f>
        <v/>
      </c>
      <c r="K1057" s="6">
        <f>IF(sel_og=1,E1057-G1057,0)</f>
        <v/>
      </c>
    </row>
    <row r="1058">
      <c r="A1058" s="6">
        <f>Profiles!E1058+Profiles!F1058</f>
        <v/>
      </c>
      <c r="B1058" s="6">
        <f>Profiles!D1058*sel_solar</f>
        <v/>
      </c>
      <c r="C1058" s="6">
        <f>MIN(B1058,A1058)</f>
        <v/>
      </c>
      <c r="D1058" s="6">
        <f>B1058-C1058</f>
        <v/>
      </c>
      <c r="E1058" s="6">
        <f>A1058-C1058</f>
        <v/>
      </c>
      <c r="F1058" s="6">
        <f>MIN(D1058,in_batt_pw,IF(sel_batt=0,0,(sel_batt-H1057)/in_rte))</f>
        <v/>
      </c>
      <c r="G1058" s="6">
        <f>MIN(E1058,in_batt_pw,H1057)</f>
        <v/>
      </c>
      <c r="H1058" s="6">
        <f>H1057+F1058*in_rte-G1058</f>
        <v/>
      </c>
      <c r="I1058" s="6">
        <f>IF(sel_og=1,0,E1058-G1058)</f>
        <v/>
      </c>
      <c r="J1058" s="6">
        <f>IF(sel_og=1,0,D1058-F1058)</f>
        <v/>
      </c>
      <c r="K1058" s="6">
        <f>IF(sel_og=1,E1058-G1058,0)</f>
        <v/>
      </c>
    </row>
    <row r="1059">
      <c r="A1059" s="6">
        <f>Profiles!E1059+Profiles!F1059</f>
        <v/>
      </c>
      <c r="B1059" s="6">
        <f>Profiles!D1059*sel_solar</f>
        <v/>
      </c>
      <c r="C1059" s="6">
        <f>MIN(B1059,A1059)</f>
        <v/>
      </c>
      <c r="D1059" s="6">
        <f>B1059-C1059</f>
        <v/>
      </c>
      <c r="E1059" s="6">
        <f>A1059-C1059</f>
        <v/>
      </c>
      <c r="F1059" s="6">
        <f>MIN(D1059,in_batt_pw,IF(sel_batt=0,0,(sel_batt-H1058)/in_rte))</f>
        <v/>
      </c>
      <c r="G1059" s="6">
        <f>MIN(E1059,in_batt_pw,H1058)</f>
        <v/>
      </c>
      <c r="H1059" s="6">
        <f>H1058+F1059*in_rte-G1059</f>
        <v/>
      </c>
      <c r="I1059" s="6">
        <f>IF(sel_og=1,0,E1059-G1059)</f>
        <v/>
      </c>
      <c r="J1059" s="6">
        <f>IF(sel_og=1,0,D1059-F1059)</f>
        <v/>
      </c>
      <c r="K1059" s="6">
        <f>IF(sel_og=1,E1059-G1059,0)</f>
        <v/>
      </c>
    </row>
    <row r="1060">
      <c r="A1060" s="6">
        <f>Profiles!E1060+Profiles!F1060</f>
        <v/>
      </c>
      <c r="B1060" s="6">
        <f>Profiles!D1060*sel_solar</f>
        <v/>
      </c>
      <c r="C1060" s="6">
        <f>MIN(B1060,A1060)</f>
        <v/>
      </c>
      <c r="D1060" s="6">
        <f>B1060-C1060</f>
        <v/>
      </c>
      <c r="E1060" s="6">
        <f>A1060-C1060</f>
        <v/>
      </c>
      <c r="F1060" s="6">
        <f>MIN(D1060,in_batt_pw,IF(sel_batt=0,0,(sel_batt-H1059)/in_rte))</f>
        <v/>
      </c>
      <c r="G1060" s="6">
        <f>MIN(E1060,in_batt_pw,H1059)</f>
        <v/>
      </c>
      <c r="H1060" s="6">
        <f>H1059+F1060*in_rte-G1060</f>
        <v/>
      </c>
      <c r="I1060" s="6">
        <f>IF(sel_og=1,0,E1060-G1060)</f>
        <v/>
      </c>
      <c r="J1060" s="6">
        <f>IF(sel_og=1,0,D1060-F1060)</f>
        <v/>
      </c>
      <c r="K1060" s="6">
        <f>IF(sel_og=1,E1060-G1060,0)</f>
        <v/>
      </c>
    </row>
    <row r="1061">
      <c r="A1061" s="6">
        <f>Profiles!E1061+Profiles!F1061</f>
        <v/>
      </c>
      <c r="B1061" s="6">
        <f>Profiles!D1061*sel_solar</f>
        <v/>
      </c>
      <c r="C1061" s="6">
        <f>MIN(B1061,A1061)</f>
        <v/>
      </c>
      <c r="D1061" s="6">
        <f>B1061-C1061</f>
        <v/>
      </c>
      <c r="E1061" s="6">
        <f>A1061-C1061</f>
        <v/>
      </c>
      <c r="F1061" s="6">
        <f>MIN(D1061,in_batt_pw,IF(sel_batt=0,0,(sel_batt-H1060)/in_rte))</f>
        <v/>
      </c>
      <c r="G1061" s="6">
        <f>MIN(E1061,in_batt_pw,H1060)</f>
        <v/>
      </c>
      <c r="H1061" s="6">
        <f>H1060+F1061*in_rte-G1061</f>
        <v/>
      </c>
      <c r="I1061" s="6">
        <f>IF(sel_og=1,0,E1061-G1061)</f>
        <v/>
      </c>
      <c r="J1061" s="6">
        <f>IF(sel_og=1,0,D1061-F1061)</f>
        <v/>
      </c>
      <c r="K1061" s="6">
        <f>IF(sel_og=1,E1061-G1061,0)</f>
        <v/>
      </c>
    </row>
    <row r="1062">
      <c r="A1062" s="6">
        <f>Profiles!E1062+Profiles!F1062</f>
        <v/>
      </c>
      <c r="B1062" s="6">
        <f>Profiles!D1062*sel_solar</f>
        <v/>
      </c>
      <c r="C1062" s="6">
        <f>MIN(B1062,A1062)</f>
        <v/>
      </c>
      <c r="D1062" s="6">
        <f>B1062-C1062</f>
        <v/>
      </c>
      <c r="E1062" s="6">
        <f>A1062-C1062</f>
        <v/>
      </c>
      <c r="F1062" s="6">
        <f>MIN(D1062,in_batt_pw,IF(sel_batt=0,0,(sel_batt-H1061)/in_rte))</f>
        <v/>
      </c>
      <c r="G1062" s="6">
        <f>MIN(E1062,in_batt_pw,H1061)</f>
        <v/>
      </c>
      <c r="H1062" s="6">
        <f>H1061+F1062*in_rte-G1062</f>
        <v/>
      </c>
      <c r="I1062" s="6">
        <f>IF(sel_og=1,0,E1062-G1062)</f>
        <v/>
      </c>
      <c r="J1062" s="6">
        <f>IF(sel_og=1,0,D1062-F1062)</f>
        <v/>
      </c>
      <c r="K1062" s="6">
        <f>IF(sel_og=1,E1062-G1062,0)</f>
        <v/>
      </c>
    </row>
    <row r="1063">
      <c r="A1063" s="6">
        <f>Profiles!E1063+Profiles!F1063</f>
        <v/>
      </c>
      <c r="B1063" s="6">
        <f>Profiles!D1063*sel_solar</f>
        <v/>
      </c>
      <c r="C1063" s="6">
        <f>MIN(B1063,A1063)</f>
        <v/>
      </c>
      <c r="D1063" s="6">
        <f>B1063-C1063</f>
        <v/>
      </c>
      <c r="E1063" s="6">
        <f>A1063-C1063</f>
        <v/>
      </c>
      <c r="F1063" s="6">
        <f>MIN(D1063,in_batt_pw,IF(sel_batt=0,0,(sel_batt-H1062)/in_rte))</f>
        <v/>
      </c>
      <c r="G1063" s="6">
        <f>MIN(E1063,in_batt_pw,H1062)</f>
        <v/>
      </c>
      <c r="H1063" s="6">
        <f>H1062+F1063*in_rte-G1063</f>
        <v/>
      </c>
      <c r="I1063" s="6">
        <f>IF(sel_og=1,0,E1063-G1063)</f>
        <v/>
      </c>
      <c r="J1063" s="6">
        <f>IF(sel_og=1,0,D1063-F1063)</f>
        <v/>
      </c>
      <c r="K1063" s="6">
        <f>IF(sel_og=1,E1063-G1063,0)</f>
        <v/>
      </c>
    </row>
    <row r="1064">
      <c r="A1064" s="6">
        <f>Profiles!E1064+Profiles!F1064</f>
        <v/>
      </c>
      <c r="B1064" s="6">
        <f>Profiles!D1064*sel_solar</f>
        <v/>
      </c>
      <c r="C1064" s="6">
        <f>MIN(B1064,A1064)</f>
        <v/>
      </c>
      <c r="D1064" s="6">
        <f>B1064-C1064</f>
        <v/>
      </c>
      <c r="E1064" s="6">
        <f>A1064-C1064</f>
        <v/>
      </c>
      <c r="F1064" s="6">
        <f>MIN(D1064,in_batt_pw,IF(sel_batt=0,0,(sel_batt-H1063)/in_rte))</f>
        <v/>
      </c>
      <c r="G1064" s="6">
        <f>MIN(E1064,in_batt_pw,H1063)</f>
        <v/>
      </c>
      <c r="H1064" s="6">
        <f>H1063+F1064*in_rte-G1064</f>
        <v/>
      </c>
      <c r="I1064" s="6">
        <f>IF(sel_og=1,0,E1064-G1064)</f>
        <v/>
      </c>
      <c r="J1064" s="6">
        <f>IF(sel_og=1,0,D1064-F1064)</f>
        <v/>
      </c>
      <c r="K1064" s="6">
        <f>IF(sel_og=1,E1064-G1064,0)</f>
        <v/>
      </c>
    </row>
    <row r="1065">
      <c r="A1065" s="6">
        <f>Profiles!E1065+Profiles!F1065</f>
        <v/>
      </c>
      <c r="B1065" s="6">
        <f>Profiles!D1065*sel_solar</f>
        <v/>
      </c>
      <c r="C1065" s="6">
        <f>MIN(B1065,A1065)</f>
        <v/>
      </c>
      <c r="D1065" s="6">
        <f>B1065-C1065</f>
        <v/>
      </c>
      <c r="E1065" s="6">
        <f>A1065-C1065</f>
        <v/>
      </c>
      <c r="F1065" s="6">
        <f>MIN(D1065,in_batt_pw,IF(sel_batt=0,0,(sel_batt-H1064)/in_rte))</f>
        <v/>
      </c>
      <c r="G1065" s="6">
        <f>MIN(E1065,in_batt_pw,H1064)</f>
        <v/>
      </c>
      <c r="H1065" s="6">
        <f>H1064+F1065*in_rte-G1065</f>
        <v/>
      </c>
      <c r="I1065" s="6">
        <f>IF(sel_og=1,0,E1065-G1065)</f>
        <v/>
      </c>
      <c r="J1065" s="6">
        <f>IF(sel_og=1,0,D1065-F1065)</f>
        <v/>
      </c>
      <c r="K1065" s="6">
        <f>IF(sel_og=1,E1065-G1065,0)</f>
        <v/>
      </c>
    </row>
    <row r="1066">
      <c r="A1066" s="6">
        <f>Profiles!E1066+Profiles!F1066</f>
        <v/>
      </c>
      <c r="B1066" s="6">
        <f>Profiles!D1066*sel_solar</f>
        <v/>
      </c>
      <c r="C1066" s="6">
        <f>MIN(B1066,A1066)</f>
        <v/>
      </c>
      <c r="D1066" s="6">
        <f>B1066-C1066</f>
        <v/>
      </c>
      <c r="E1066" s="6">
        <f>A1066-C1066</f>
        <v/>
      </c>
      <c r="F1066" s="6">
        <f>MIN(D1066,in_batt_pw,IF(sel_batt=0,0,(sel_batt-H1065)/in_rte))</f>
        <v/>
      </c>
      <c r="G1066" s="6">
        <f>MIN(E1066,in_batt_pw,H1065)</f>
        <v/>
      </c>
      <c r="H1066" s="6">
        <f>H1065+F1066*in_rte-G1066</f>
        <v/>
      </c>
      <c r="I1066" s="6">
        <f>IF(sel_og=1,0,E1066-G1066)</f>
        <v/>
      </c>
      <c r="J1066" s="6">
        <f>IF(sel_og=1,0,D1066-F1066)</f>
        <v/>
      </c>
      <c r="K1066" s="6">
        <f>IF(sel_og=1,E1066-G1066,0)</f>
        <v/>
      </c>
    </row>
    <row r="1067">
      <c r="A1067" s="6">
        <f>Profiles!E1067+Profiles!F1067</f>
        <v/>
      </c>
      <c r="B1067" s="6">
        <f>Profiles!D1067*sel_solar</f>
        <v/>
      </c>
      <c r="C1067" s="6">
        <f>MIN(B1067,A1067)</f>
        <v/>
      </c>
      <c r="D1067" s="6">
        <f>B1067-C1067</f>
        <v/>
      </c>
      <c r="E1067" s="6">
        <f>A1067-C1067</f>
        <v/>
      </c>
      <c r="F1067" s="6">
        <f>MIN(D1067,in_batt_pw,IF(sel_batt=0,0,(sel_batt-H1066)/in_rte))</f>
        <v/>
      </c>
      <c r="G1067" s="6">
        <f>MIN(E1067,in_batt_pw,H1066)</f>
        <v/>
      </c>
      <c r="H1067" s="6">
        <f>H1066+F1067*in_rte-G1067</f>
        <v/>
      </c>
      <c r="I1067" s="6">
        <f>IF(sel_og=1,0,E1067-G1067)</f>
        <v/>
      </c>
      <c r="J1067" s="6">
        <f>IF(sel_og=1,0,D1067-F1067)</f>
        <v/>
      </c>
      <c r="K1067" s="6">
        <f>IF(sel_og=1,E1067-G1067,0)</f>
        <v/>
      </c>
    </row>
    <row r="1068">
      <c r="A1068" s="6">
        <f>Profiles!E1068+Profiles!F1068</f>
        <v/>
      </c>
      <c r="B1068" s="6">
        <f>Profiles!D1068*sel_solar</f>
        <v/>
      </c>
      <c r="C1068" s="6">
        <f>MIN(B1068,A1068)</f>
        <v/>
      </c>
      <c r="D1068" s="6">
        <f>B1068-C1068</f>
        <v/>
      </c>
      <c r="E1068" s="6">
        <f>A1068-C1068</f>
        <v/>
      </c>
      <c r="F1068" s="6">
        <f>MIN(D1068,in_batt_pw,IF(sel_batt=0,0,(sel_batt-H1067)/in_rte))</f>
        <v/>
      </c>
      <c r="G1068" s="6">
        <f>MIN(E1068,in_batt_pw,H1067)</f>
        <v/>
      </c>
      <c r="H1068" s="6">
        <f>H1067+F1068*in_rte-G1068</f>
        <v/>
      </c>
      <c r="I1068" s="6">
        <f>IF(sel_og=1,0,E1068-G1068)</f>
        <v/>
      </c>
      <c r="J1068" s="6">
        <f>IF(sel_og=1,0,D1068-F1068)</f>
        <v/>
      </c>
      <c r="K1068" s="6">
        <f>IF(sel_og=1,E1068-G1068,0)</f>
        <v/>
      </c>
    </row>
    <row r="1069">
      <c r="A1069" s="6">
        <f>Profiles!E1069+Profiles!F1069</f>
        <v/>
      </c>
      <c r="B1069" s="6">
        <f>Profiles!D1069*sel_solar</f>
        <v/>
      </c>
      <c r="C1069" s="6">
        <f>MIN(B1069,A1069)</f>
        <v/>
      </c>
      <c r="D1069" s="6">
        <f>B1069-C1069</f>
        <v/>
      </c>
      <c r="E1069" s="6">
        <f>A1069-C1069</f>
        <v/>
      </c>
      <c r="F1069" s="6">
        <f>MIN(D1069,in_batt_pw,IF(sel_batt=0,0,(sel_batt-H1068)/in_rte))</f>
        <v/>
      </c>
      <c r="G1069" s="6">
        <f>MIN(E1069,in_batt_pw,H1068)</f>
        <v/>
      </c>
      <c r="H1069" s="6">
        <f>H1068+F1069*in_rte-G1069</f>
        <v/>
      </c>
      <c r="I1069" s="6">
        <f>IF(sel_og=1,0,E1069-G1069)</f>
        <v/>
      </c>
      <c r="J1069" s="6">
        <f>IF(sel_og=1,0,D1069-F1069)</f>
        <v/>
      </c>
      <c r="K1069" s="6">
        <f>IF(sel_og=1,E1069-G1069,0)</f>
        <v/>
      </c>
    </row>
    <row r="1070">
      <c r="A1070" s="6">
        <f>Profiles!E1070+Profiles!F1070</f>
        <v/>
      </c>
      <c r="B1070" s="6">
        <f>Profiles!D1070*sel_solar</f>
        <v/>
      </c>
      <c r="C1070" s="6">
        <f>MIN(B1070,A1070)</f>
        <v/>
      </c>
      <c r="D1070" s="6">
        <f>B1070-C1070</f>
        <v/>
      </c>
      <c r="E1070" s="6">
        <f>A1070-C1070</f>
        <v/>
      </c>
      <c r="F1070" s="6">
        <f>MIN(D1070,in_batt_pw,IF(sel_batt=0,0,(sel_batt-H1069)/in_rte))</f>
        <v/>
      </c>
      <c r="G1070" s="6">
        <f>MIN(E1070,in_batt_pw,H1069)</f>
        <v/>
      </c>
      <c r="H1070" s="6">
        <f>H1069+F1070*in_rte-G1070</f>
        <v/>
      </c>
      <c r="I1070" s="6">
        <f>IF(sel_og=1,0,E1070-G1070)</f>
        <v/>
      </c>
      <c r="J1070" s="6">
        <f>IF(sel_og=1,0,D1070-F1070)</f>
        <v/>
      </c>
      <c r="K1070" s="6">
        <f>IF(sel_og=1,E1070-G1070,0)</f>
        <v/>
      </c>
    </row>
    <row r="1071">
      <c r="A1071" s="6">
        <f>Profiles!E1071+Profiles!F1071</f>
        <v/>
      </c>
      <c r="B1071" s="6">
        <f>Profiles!D1071*sel_solar</f>
        <v/>
      </c>
      <c r="C1071" s="6">
        <f>MIN(B1071,A1071)</f>
        <v/>
      </c>
      <c r="D1071" s="6">
        <f>B1071-C1071</f>
        <v/>
      </c>
      <c r="E1071" s="6">
        <f>A1071-C1071</f>
        <v/>
      </c>
      <c r="F1071" s="6">
        <f>MIN(D1071,in_batt_pw,IF(sel_batt=0,0,(sel_batt-H1070)/in_rte))</f>
        <v/>
      </c>
      <c r="G1071" s="6">
        <f>MIN(E1071,in_batt_pw,H1070)</f>
        <v/>
      </c>
      <c r="H1071" s="6">
        <f>H1070+F1071*in_rte-G1071</f>
        <v/>
      </c>
      <c r="I1071" s="6">
        <f>IF(sel_og=1,0,E1071-G1071)</f>
        <v/>
      </c>
      <c r="J1071" s="6">
        <f>IF(sel_og=1,0,D1071-F1071)</f>
        <v/>
      </c>
      <c r="K1071" s="6">
        <f>IF(sel_og=1,E1071-G1071,0)</f>
        <v/>
      </c>
    </row>
    <row r="1072">
      <c r="A1072" s="6">
        <f>Profiles!E1072+Profiles!F1072</f>
        <v/>
      </c>
      <c r="B1072" s="6">
        <f>Profiles!D1072*sel_solar</f>
        <v/>
      </c>
      <c r="C1072" s="6">
        <f>MIN(B1072,A1072)</f>
        <v/>
      </c>
      <c r="D1072" s="6">
        <f>B1072-C1072</f>
        <v/>
      </c>
      <c r="E1072" s="6">
        <f>A1072-C1072</f>
        <v/>
      </c>
      <c r="F1072" s="6">
        <f>MIN(D1072,in_batt_pw,IF(sel_batt=0,0,(sel_batt-H1071)/in_rte))</f>
        <v/>
      </c>
      <c r="G1072" s="6">
        <f>MIN(E1072,in_batt_pw,H1071)</f>
        <v/>
      </c>
      <c r="H1072" s="6">
        <f>H1071+F1072*in_rte-G1072</f>
        <v/>
      </c>
      <c r="I1072" s="6">
        <f>IF(sel_og=1,0,E1072-G1072)</f>
        <v/>
      </c>
      <c r="J1072" s="6">
        <f>IF(sel_og=1,0,D1072-F1072)</f>
        <v/>
      </c>
      <c r="K1072" s="6">
        <f>IF(sel_og=1,E1072-G1072,0)</f>
        <v/>
      </c>
    </row>
    <row r="1073">
      <c r="A1073" s="6">
        <f>Profiles!E1073+Profiles!F1073</f>
        <v/>
      </c>
      <c r="B1073" s="6">
        <f>Profiles!D1073*sel_solar</f>
        <v/>
      </c>
      <c r="C1073" s="6">
        <f>MIN(B1073,A1073)</f>
        <v/>
      </c>
      <c r="D1073" s="6">
        <f>B1073-C1073</f>
        <v/>
      </c>
      <c r="E1073" s="6">
        <f>A1073-C1073</f>
        <v/>
      </c>
      <c r="F1073" s="6">
        <f>MIN(D1073,in_batt_pw,IF(sel_batt=0,0,(sel_batt-H1072)/in_rte))</f>
        <v/>
      </c>
      <c r="G1073" s="6">
        <f>MIN(E1073,in_batt_pw,H1072)</f>
        <v/>
      </c>
      <c r="H1073" s="6">
        <f>H1072+F1073*in_rte-G1073</f>
        <v/>
      </c>
      <c r="I1073" s="6">
        <f>IF(sel_og=1,0,E1073-G1073)</f>
        <v/>
      </c>
      <c r="J1073" s="6">
        <f>IF(sel_og=1,0,D1073-F1073)</f>
        <v/>
      </c>
      <c r="K1073" s="6">
        <f>IF(sel_og=1,E1073-G1073,0)</f>
        <v/>
      </c>
    </row>
    <row r="1074">
      <c r="A1074" s="6">
        <f>Profiles!E1074+Profiles!F1074</f>
        <v/>
      </c>
      <c r="B1074" s="6">
        <f>Profiles!D1074*sel_solar</f>
        <v/>
      </c>
      <c r="C1074" s="6">
        <f>MIN(B1074,A1074)</f>
        <v/>
      </c>
      <c r="D1074" s="6">
        <f>B1074-C1074</f>
        <v/>
      </c>
      <c r="E1074" s="6">
        <f>A1074-C1074</f>
        <v/>
      </c>
      <c r="F1074" s="6">
        <f>MIN(D1074,in_batt_pw,IF(sel_batt=0,0,(sel_batt-H1073)/in_rte))</f>
        <v/>
      </c>
      <c r="G1074" s="6">
        <f>MIN(E1074,in_batt_pw,H1073)</f>
        <v/>
      </c>
      <c r="H1074" s="6">
        <f>H1073+F1074*in_rte-G1074</f>
        <v/>
      </c>
      <c r="I1074" s="6">
        <f>IF(sel_og=1,0,E1074-G1074)</f>
        <v/>
      </c>
      <c r="J1074" s="6">
        <f>IF(sel_og=1,0,D1074-F1074)</f>
        <v/>
      </c>
      <c r="K1074" s="6">
        <f>IF(sel_og=1,E1074-G1074,0)</f>
        <v/>
      </c>
    </row>
    <row r="1075">
      <c r="A1075" s="6">
        <f>Profiles!E1075+Profiles!F1075</f>
        <v/>
      </c>
      <c r="B1075" s="6">
        <f>Profiles!D1075*sel_solar</f>
        <v/>
      </c>
      <c r="C1075" s="6">
        <f>MIN(B1075,A1075)</f>
        <v/>
      </c>
      <c r="D1075" s="6">
        <f>B1075-C1075</f>
        <v/>
      </c>
      <c r="E1075" s="6">
        <f>A1075-C1075</f>
        <v/>
      </c>
      <c r="F1075" s="6">
        <f>MIN(D1075,in_batt_pw,IF(sel_batt=0,0,(sel_batt-H1074)/in_rte))</f>
        <v/>
      </c>
      <c r="G1075" s="6">
        <f>MIN(E1075,in_batt_pw,H1074)</f>
        <v/>
      </c>
      <c r="H1075" s="6">
        <f>H1074+F1075*in_rte-G1075</f>
        <v/>
      </c>
      <c r="I1075" s="6">
        <f>IF(sel_og=1,0,E1075-G1075)</f>
        <v/>
      </c>
      <c r="J1075" s="6">
        <f>IF(sel_og=1,0,D1075-F1075)</f>
        <v/>
      </c>
      <c r="K1075" s="6">
        <f>IF(sel_og=1,E1075-G1075,0)</f>
        <v/>
      </c>
    </row>
    <row r="1076">
      <c r="A1076" s="6">
        <f>Profiles!E1076+Profiles!F1076</f>
        <v/>
      </c>
      <c r="B1076" s="6">
        <f>Profiles!D1076*sel_solar</f>
        <v/>
      </c>
      <c r="C1076" s="6">
        <f>MIN(B1076,A1076)</f>
        <v/>
      </c>
      <c r="D1076" s="6">
        <f>B1076-C1076</f>
        <v/>
      </c>
      <c r="E1076" s="6">
        <f>A1076-C1076</f>
        <v/>
      </c>
      <c r="F1076" s="6">
        <f>MIN(D1076,in_batt_pw,IF(sel_batt=0,0,(sel_batt-H1075)/in_rte))</f>
        <v/>
      </c>
      <c r="G1076" s="6">
        <f>MIN(E1076,in_batt_pw,H1075)</f>
        <v/>
      </c>
      <c r="H1076" s="6">
        <f>H1075+F1076*in_rte-G1076</f>
        <v/>
      </c>
      <c r="I1076" s="6">
        <f>IF(sel_og=1,0,E1076-G1076)</f>
        <v/>
      </c>
      <c r="J1076" s="6">
        <f>IF(sel_og=1,0,D1076-F1076)</f>
        <v/>
      </c>
      <c r="K1076" s="6">
        <f>IF(sel_og=1,E1076-G1076,0)</f>
        <v/>
      </c>
    </row>
    <row r="1077">
      <c r="A1077" s="6">
        <f>Profiles!E1077+Profiles!F1077</f>
        <v/>
      </c>
      <c r="B1077" s="6">
        <f>Profiles!D1077*sel_solar</f>
        <v/>
      </c>
      <c r="C1077" s="6">
        <f>MIN(B1077,A1077)</f>
        <v/>
      </c>
      <c r="D1077" s="6">
        <f>B1077-C1077</f>
        <v/>
      </c>
      <c r="E1077" s="6">
        <f>A1077-C1077</f>
        <v/>
      </c>
      <c r="F1077" s="6">
        <f>MIN(D1077,in_batt_pw,IF(sel_batt=0,0,(sel_batt-H1076)/in_rte))</f>
        <v/>
      </c>
      <c r="G1077" s="6">
        <f>MIN(E1077,in_batt_pw,H1076)</f>
        <v/>
      </c>
      <c r="H1077" s="6">
        <f>H1076+F1077*in_rte-G1077</f>
        <v/>
      </c>
      <c r="I1077" s="6">
        <f>IF(sel_og=1,0,E1077-G1077)</f>
        <v/>
      </c>
      <c r="J1077" s="6">
        <f>IF(sel_og=1,0,D1077-F1077)</f>
        <v/>
      </c>
      <c r="K1077" s="6">
        <f>IF(sel_og=1,E1077-G1077,0)</f>
        <v/>
      </c>
    </row>
    <row r="1078">
      <c r="A1078" s="6">
        <f>Profiles!E1078+Profiles!F1078</f>
        <v/>
      </c>
      <c r="B1078" s="6">
        <f>Profiles!D1078*sel_solar</f>
        <v/>
      </c>
      <c r="C1078" s="6">
        <f>MIN(B1078,A1078)</f>
        <v/>
      </c>
      <c r="D1078" s="6">
        <f>B1078-C1078</f>
        <v/>
      </c>
      <c r="E1078" s="6">
        <f>A1078-C1078</f>
        <v/>
      </c>
      <c r="F1078" s="6">
        <f>MIN(D1078,in_batt_pw,IF(sel_batt=0,0,(sel_batt-H1077)/in_rte))</f>
        <v/>
      </c>
      <c r="G1078" s="6">
        <f>MIN(E1078,in_batt_pw,H1077)</f>
        <v/>
      </c>
      <c r="H1078" s="6">
        <f>H1077+F1078*in_rte-G1078</f>
        <v/>
      </c>
      <c r="I1078" s="6">
        <f>IF(sel_og=1,0,E1078-G1078)</f>
        <v/>
      </c>
      <c r="J1078" s="6">
        <f>IF(sel_og=1,0,D1078-F1078)</f>
        <v/>
      </c>
      <c r="K1078" s="6">
        <f>IF(sel_og=1,E1078-G1078,0)</f>
        <v/>
      </c>
    </row>
    <row r="1079">
      <c r="A1079" s="6">
        <f>Profiles!E1079+Profiles!F1079</f>
        <v/>
      </c>
      <c r="B1079" s="6">
        <f>Profiles!D1079*sel_solar</f>
        <v/>
      </c>
      <c r="C1079" s="6">
        <f>MIN(B1079,A1079)</f>
        <v/>
      </c>
      <c r="D1079" s="6">
        <f>B1079-C1079</f>
        <v/>
      </c>
      <c r="E1079" s="6">
        <f>A1079-C1079</f>
        <v/>
      </c>
      <c r="F1079" s="6">
        <f>MIN(D1079,in_batt_pw,IF(sel_batt=0,0,(sel_batt-H1078)/in_rte))</f>
        <v/>
      </c>
      <c r="G1079" s="6">
        <f>MIN(E1079,in_batt_pw,H1078)</f>
        <v/>
      </c>
      <c r="H1079" s="6">
        <f>H1078+F1079*in_rte-G1079</f>
        <v/>
      </c>
      <c r="I1079" s="6">
        <f>IF(sel_og=1,0,E1079-G1079)</f>
        <v/>
      </c>
      <c r="J1079" s="6">
        <f>IF(sel_og=1,0,D1079-F1079)</f>
        <v/>
      </c>
      <c r="K1079" s="6">
        <f>IF(sel_og=1,E1079-G1079,0)</f>
        <v/>
      </c>
    </row>
    <row r="1080">
      <c r="A1080" s="6">
        <f>Profiles!E1080+Profiles!F1080</f>
        <v/>
      </c>
      <c r="B1080" s="6">
        <f>Profiles!D1080*sel_solar</f>
        <v/>
      </c>
      <c r="C1080" s="6">
        <f>MIN(B1080,A1080)</f>
        <v/>
      </c>
      <c r="D1080" s="6">
        <f>B1080-C1080</f>
        <v/>
      </c>
      <c r="E1080" s="6">
        <f>A1080-C1080</f>
        <v/>
      </c>
      <c r="F1080" s="6">
        <f>MIN(D1080,in_batt_pw,IF(sel_batt=0,0,(sel_batt-H1079)/in_rte))</f>
        <v/>
      </c>
      <c r="G1080" s="6">
        <f>MIN(E1080,in_batt_pw,H1079)</f>
        <v/>
      </c>
      <c r="H1080" s="6">
        <f>H1079+F1080*in_rte-G1080</f>
        <v/>
      </c>
      <c r="I1080" s="6">
        <f>IF(sel_og=1,0,E1080-G1080)</f>
        <v/>
      </c>
      <c r="J1080" s="6">
        <f>IF(sel_og=1,0,D1080-F1080)</f>
        <v/>
      </c>
      <c r="K1080" s="6">
        <f>IF(sel_og=1,E1080-G1080,0)</f>
        <v/>
      </c>
    </row>
    <row r="1081">
      <c r="A1081" s="6">
        <f>Profiles!E1081+Profiles!F1081</f>
        <v/>
      </c>
      <c r="B1081" s="6">
        <f>Profiles!D1081*sel_solar</f>
        <v/>
      </c>
      <c r="C1081" s="6">
        <f>MIN(B1081,A1081)</f>
        <v/>
      </c>
      <c r="D1081" s="6">
        <f>B1081-C1081</f>
        <v/>
      </c>
      <c r="E1081" s="6">
        <f>A1081-C1081</f>
        <v/>
      </c>
      <c r="F1081" s="6">
        <f>MIN(D1081,in_batt_pw,IF(sel_batt=0,0,(sel_batt-H1080)/in_rte))</f>
        <v/>
      </c>
      <c r="G1081" s="6">
        <f>MIN(E1081,in_batt_pw,H1080)</f>
        <v/>
      </c>
      <c r="H1081" s="6">
        <f>H1080+F1081*in_rte-G1081</f>
        <v/>
      </c>
      <c r="I1081" s="6">
        <f>IF(sel_og=1,0,E1081-G1081)</f>
        <v/>
      </c>
      <c r="J1081" s="6">
        <f>IF(sel_og=1,0,D1081-F1081)</f>
        <v/>
      </c>
      <c r="K1081" s="6">
        <f>IF(sel_og=1,E1081-G1081,0)</f>
        <v/>
      </c>
    </row>
    <row r="1082">
      <c r="A1082" s="6">
        <f>Profiles!E1082+Profiles!F1082</f>
        <v/>
      </c>
      <c r="B1082" s="6">
        <f>Profiles!D1082*sel_solar</f>
        <v/>
      </c>
      <c r="C1082" s="6">
        <f>MIN(B1082,A1082)</f>
        <v/>
      </c>
      <c r="D1082" s="6">
        <f>B1082-C1082</f>
        <v/>
      </c>
      <c r="E1082" s="6">
        <f>A1082-C1082</f>
        <v/>
      </c>
      <c r="F1082" s="6">
        <f>MIN(D1082,in_batt_pw,IF(sel_batt=0,0,(sel_batt-H1081)/in_rte))</f>
        <v/>
      </c>
      <c r="G1082" s="6">
        <f>MIN(E1082,in_batt_pw,H1081)</f>
        <v/>
      </c>
      <c r="H1082" s="6">
        <f>H1081+F1082*in_rte-G1082</f>
        <v/>
      </c>
      <c r="I1082" s="6">
        <f>IF(sel_og=1,0,E1082-G1082)</f>
        <v/>
      </c>
      <c r="J1082" s="6">
        <f>IF(sel_og=1,0,D1082-F1082)</f>
        <v/>
      </c>
      <c r="K1082" s="6">
        <f>IF(sel_og=1,E1082-G1082,0)</f>
        <v/>
      </c>
    </row>
    <row r="1083">
      <c r="A1083" s="6">
        <f>Profiles!E1083+Profiles!F1083</f>
        <v/>
      </c>
      <c r="B1083" s="6">
        <f>Profiles!D1083*sel_solar</f>
        <v/>
      </c>
      <c r="C1083" s="6">
        <f>MIN(B1083,A1083)</f>
        <v/>
      </c>
      <c r="D1083" s="6">
        <f>B1083-C1083</f>
        <v/>
      </c>
      <c r="E1083" s="6">
        <f>A1083-C1083</f>
        <v/>
      </c>
      <c r="F1083" s="6">
        <f>MIN(D1083,in_batt_pw,IF(sel_batt=0,0,(sel_batt-H1082)/in_rte))</f>
        <v/>
      </c>
      <c r="G1083" s="6">
        <f>MIN(E1083,in_batt_pw,H1082)</f>
        <v/>
      </c>
      <c r="H1083" s="6">
        <f>H1082+F1083*in_rte-G1083</f>
        <v/>
      </c>
      <c r="I1083" s="6">
        <f>IF(sel_og=1,0,E1083-G1083)</f>
        <v/>
      </c>
      <c r="J1083" s="6">
        <f>IF(sel_og=1,0,D1083-F1083)</f>
        <v/>
      </c>
      <c r="K1083" s="6">
        <f>IF(sel_og=1,E1083-G1083,0)</f>
        <v/>
      </c>
    </row>
    <row r="1084">
      <c r="A1084" s="6">
        <f>Profiles!E1084+Profiles!F1084</f>
        <v/>
      </c>
      <c r="B1084" s="6">
        <f>Profiles!D1084*sel_solar</f>
        <v/>
      </c>
      <c r="C1084" s="6">
        <f>MIN(B1084,A1084)</f>
        <v/>
      </c>
      <c r="D1084" s="6">
        <f>B1084-C1084</f>
        <v/>
      </c>
      <c r="E1084" s="6">
        <f>A1084-C1084</f>
        <v/>
      </c>
      <c r="F1084" s="6">
        <f>MIN(D1084,in_batt_pw,IF(sel_batt=0,0,(sel_batt-H1083)/in_rte))</f>
        <v/>
      </c>
      <c r="G1084" s="6">
        <f>MIN(E1084,in_batt_pw,H1083)</f>
        <v/>
      </c>
      <c r="H1084" s="6">
        <f>H1083+F1084*in_rte-G1084</f>
        <v/>
      </c>
      <c r="I1084" s="6">
        <f>IF(sel_og=1,0,E1084-G1084)</f>
        <v/>
      </c>
      <c r="J1084" s="6">
        <f>IF(sel_og=1,0,D1084-F1084)</f>
        <v/>
      </c>
      <c r="K1084" s="6">
        <f>IF(sel_og=1,E1084-G1084,0)</f>
        <v/>
      </c>
    </row>
    <row r="1085">
      <c r="A1085" s="6">
        <f>Profiles!E1085+Profiles!F1085</f>
        <v/>
      </c>
      <c r="B1085" s="6">
        <f>Profiles!D1085*sel_solar</f>
        <v/>
      </c>
      <c r="C1085" s="6">
        <f>MIN(B1085,A1085)</f>
        <v/>
      </c>
      <c r="D1085" s="6">
        <f>B1085-C1085</f>
        <v/>
      </c>
      <c r="E1085" s="6">
        <f>A1085-C1085</f>
        <v/>
      </c>
      <c r="F1085" s="6">
        <f>MIN(D1085,in_batt_pw,IF(sel_batt=0,0,(sel_batt-H1084)/in_rte))</f>
        <v/>
      </c>
      <c r="G1085" s="6">
        <f>MIN(E1085,in_batt_pw,H1084)</f>
        <v/>
      </c>
      <c r="H1085" s="6">
        <f>H1084+F1085*in_rte-G1085</f>
        <v/>
      </c>
      <c r="I1085" s="6">
        <f>IF(sel_og=1,0,E1085-G1085)</f>
        <v/>
      </c>
      <c r="J1085" s="6">
        <f>IF(sel_og=1,0,D1085-F1085)</f>
        <v/>
      </c>
      <c r="K1085" s="6">
        <f>IF(sel_og=1,E1085-G1085,0)</f>
        <v/>
      </c>
    </row>
    <row r="1086">
      <c r="A1086" s="6">
        <f>Profiles!E1086+Profiles!F1086</f>
        <v/>
      </c>
      <c r="B1086" s="6">
        <f>Profiles!D1086*sel_solar</f>
        <v/>
      </c>
      <c r="C1086" s="6">
        <f>MIN(B1086,A1086)</f>
        <v/>
      </c>
      <c r="D1086" s="6">
        <f>B1086-C1086</f>
        <v/>
      </c>
      <c r="E1086" s="6">
        <f>A1086-C1086</f>
        <v/>
      </c>
      <c r="F1086" s="6">
        <f>MIN(D1086,in_batt_pw,IF(sel_batt=0,0,(sel_batt-H1085)/in_rte))</f>
        <v/>
      </c>
      <c r="G1086" s="6">
        <f>MIN(E1086,in_batt_pw,H1085)</f>
        <v/>
      </c>
      <c r="H1086" s="6">
        <f>H1085+F1086*in_rte-G1086</f>
        <v/>
      </c>
      <c r="I1086" s="6">
        <f>IF(sel_og=1,0,E1086-G1086)</f>
        <v/>
      </c>
      <c r="J1086" s="6">
        <f>IF(sel_og=1,0,D1086-F1086)</f>
        <v/>
      </c>
      <c r="K1086" s="6">
        <f>IF(sel_og=1,E1086-G1086,0)</f>
        <v/>
      </c>
    </row>
    <row r="1087">
      <c r="A1087" s="6">
        <f>Profiles!E1087+Profiles!F1087</f>
        <v/>
      </c>
      <c r="B1087" s="6">
        <f>Profiles!D1087*sel_solar</f>
        <v/>
      </c>
      <c r="C1087" s="6">
        <f>MIN(B1087,A1087)</f>
        <v/>
      </c>
      <c r="D1087" s="6">
        <f>B1087-C1087</f>
        <v/>
      </c>
      <c r="E1087" s="6">
        <f>A1087-C1087</f>
        <v/>
      </c>
      <c r="F1087" s="6">
        <f>MIN(D1087,in_batt_pw,IF(sel_batt=0,0,(sel_batt-H1086)/in_rte))</f>
        <v/>
      </c>
      <c r="G1087" s="6">
        <f>MIN(E1087,in_batt_pw,H1086)</f>
        <v/>
      </c>
      <c r="H1087" s="6">
        <f>H1086+F1087*in_rte-G1087</f>
        <v/>
      </c>
      <c r="I1087" s="6">
        <f>IF(sel_og=1,0,E1087-G1087)</f>
        <v/>
      </c>
      <c r="J1087" s="6">
        <f>IF(sel_og=1,0,D1087-F1087)</f>
        <v/>
      </c>
      <c r="K1087" s="6">
        <f>IF(sel_og=1,E1087-G1087,0)</f>
        <v/>
      </c>
    </row>
    <row r="1088">
      <c r="A1088" s="6">
        <f>Profiles!E1088+Profiles!F1088</f>
        <v/>
      </c>
      <c r="B1088" s="6">
        <f>Profiles!D1088*sel_solar</f>
        <v/>
      </c>
      <c r="C1088" s="6">
        <f>MIN(B1088,A1088)</f>
        <v/>
      </c>
      <c r="D1088" s="6">
        <f>B1088-C1088</f>
        <v/>
      </c>
      <c r="E1088" s="6">
        <f>A1088-C1088</f>
        <v/>
      </c>
      <c r="F1088" s="6">
        <f>MIN(D1088,in_batt_pw,IF(sel_batt=0,0,(sel_batt-H1087)/in_rte))</f>
        <v/>
      </c>
      <c r="G1088" s="6">
        <f>MIN(E1088,in_batt_pw,H1087)</f>
        <v/>
      </c>
      <c r="H1088" s="6">
        <f>H1087+F1088*in_rte-G1088</f>
        <v/>
      </c>
      <c r="I1088" s="6">
        <f>IF(sel_og=1,0,E1088-G1088)</f>
        <v/>
      </c>
      <c r="J1088" s="6">
        <f>IF(sel_og=1,0,D1088-F1088)</f>
        <v/>
      </c>
      <c r="K1088" s="6">
        <f>IF(sel_og=1,E1088-G1088,0)</f>
        <v/>
      </c>
    </row>
    <row r="1089">
      <c r="A1089" s="6">
        <f>Profiles!E1089+Profiles!F1089</f>
        <v/>
      </c>
      <c r="B1089" s="6">
        <f>Profiles!D1089*sel_solar</f>
        <v/>
      </c>
      <c r="C1089" s="6">
        <f>MIN(B1089,A1089)</f>
        <v/>
      </c>
      <c r="D1089" s="6">
        <f>B1089-C1089</f>
        <v/>
      </c>
      <c r="E1089" s="6">
        <f>A1089-C1089</f>
        <v/>
      </c>
      <c r="F1089" s="6">
        <f>MIN(D1089,in_batt_pw,IF(sel_batt=0,0,(sel_batt-H1088)/in_rte))</f>
        <v/>
      </c>
      <c r="G1089" s="6">
        <f>MIN(E1089,in_batt_pw,H1088)</f>
        <v/>
      </c>
      <c r="H1089" s="6">
        <f>H1088+F1089*in_rte-G1089</f>
        <v/>
      </c>
      <c r="I1089" s="6">
        <f>IF(sel_og=1,0,E1089-G1089)</f>
        <v/>
      </c>
      <c r="J1089" s="6">
        <f>IF(sel_og=1,0,D1089-F1089)</f>
        <v/>
      </c>
      <c r="K1089" s="6">
        <f>IF(sel_og=1,E1089-G1089,0)</f>
        <v/>
      </c>
    </row>
    <row r="1090">
      <c r="A1090" s="6">
        <f>Profiles!E1090+Profiles!F1090</f>
        <v/>
      </c>
      <c r="B1090" s="6">
        <f>Profiles!D1090*sel_solar</f>
        <v/>
      </c>
      <c r="C1090" s="6">
        <f>MIN(B1090,A1090)</f>
        <v/>
      </c>
      <c r="D1090" s="6">
        <f>B1090-C1090</f>
        <v/>
      </c>
      <c r="E1090" s="6">
        <f>A1090-C1090</f>
        <v/>
      </c>
      <c r="F1090" s="6">
        <f>MIN(D1090,in_batt_pw,IF(sel_batt=0,0,(sel_batt-H1089)/in_rte))</f>
        <v/>
      </c>
      <c r="G1090" s="6">
        <f>MIN(E1090,in_batt_pw,H1089)</f>
        <v/>
      </c>
      <c r="H1090" s="6">
        <f>H1089+F1090*in_rte-G1090</f>
        <v/>
      </c>
      <c r="I1090" s="6">
        <f>IF(sel_og=1,0,E1090-G1090)</f>
        <v/>
      </c>
      <c r="J1090" s="6">
        <f>IF(sel_og=1,0,D1090-F1090)</f>
        <v/>
      </c>
      <c r="K1090" s="6">
        <f>IF(sel_og=1,E1090-G1090,0)</f>
        <v/>
      </c>
    </row>
    <row r="1091">
      <c r="A1091" s="6">
        <f>Profiles!E1091+Profiles!F1091</f>
        <v/>
      </c>
      <c r="B1091" s="6">
        <f>Profiles!D1091*sel_solar</f>
        <v/>
      </c>
      <c r="C1091" s="6">
        <f>MIN(B1091,A1091)</f>
        <v/>
      </c>
      <c r="D1091" s="6">
        <f>B1091-C1091</f>
        <v/>
      </c>
      <c r="E1091" s="6">
        <f>A1091-C1091</f>
        <v/>
      </c>
      <c r="F1091" s="6">
        <f>MIN(D1091,in_batt_pw,IF(sel_batt=0,0,(sel_batt-H1090)/in_rte))</f>
        <v/>
      </c>
      <c r="G1091" s="6">
        <f>MIN(E1091,in_batt_pw,H1090)</f>
        <v/>
      </c>
      <c r="H1091" s="6">
        <f>H1090+F1091*in_rte-G1091</f>
        <v/>
      </c>
      <c r="I1091" s="6">
        <f>IF(sel_og=1,0,E1091-G1091)</f>
        <v/>
      </c>
      <c r="J1091" s="6">
        <f>IF(sel_og=1,0,D1091-F1091)</f>
        <v/>
      </c>
      <c r="K1091" s="6">
        <f>IF(sel_og=1,E1091-G1091,0)</f>
        <v/>
      </c>
    </row>
    <row r="1092">
      <c r="A1092" s="6">
        <f>Profiles!E1092+Profiles!F1092</f>
        <v/>
      </c>
      <c r="B1092" s="6">
        <f>Profiles!D1092*sel_solar</f>
        <v/>
      </c>
      <c r="C1092" s="6">
        <f>MIN(B1092,A1092)</f>
        <v/>
      </c>
      <c r="D1092" s="6">
        <f>B1092-C1092</f>
        <v/>
      </c>
      <c r="E1092" s="6">
        <f>A1092-C1092</f>
        <v/>
      </c>
      <c r="F1092" s="6">
        <f>MIN(D1092,in_batt_pw,IF(sel_batt=0,0,(sel_batt-H1091)/in_rte))</f>
        <v/>
      </c>
      <c r="G1092" s="6">
        <f>MIN(E1092,in_batt_pw,H1091)</f>
        <v/>
      </c>
      <c r="H1092" s="6">
        <f>H1091+F1092*in_rte-G1092</f>
        <v/>
      </c>
      <c r="I1092" s="6">
        <f>IF(sel_og=1,0,E1092-G1092)</f>
        <v/>
      </c>
      <c r="J1092" s="6">
        <f>IF(sel_og=1,0,D1092-F1092)</f>
        <v/>
      </c>
      <c r="K1092" s="6">
        <f>IF(sel_og=1,E1092-G1092,0)</f>
        <v/>
      </c>
    </row>
    <row r="1093">
      <c r="A1093" s="6">
        <f>Profiles!E1093+Profiles!F1093</f>
        <v/>
      </c>
      <c r="B1093" s="6">
        <f>Profiles!D1093*sel_solar</f>
        <v/>
      </c>
      <c r="C1093" s="6">
        <f>MIN(B1093,A1093)</f>
        <v/>
      </c>
      <c r="D1093" s="6">
        <f>B1093-C1093</f>
        <v/>
      </c>
      <c r="E1093" s="6">
        <f>A1093-C1093</f>
        <v/>
      </c>
      <c r="F1093" s="6">
        <f>MIN(D1093,in_batt_pw,IF(sel_batt=0,0,(sel_batt-H1092)/in_rte))</f>
        <v/>
      </c>
      <c r="G1093" s="6">
        <f>MIN(E1093,in_batt_pw,H1092)</f>
        <v/>
      </c>
      <c r="H1093" s="6">
        <f>H1092+F1093*in_rte-G1093</f>
        <v/>
      </c>
      <c r="I1093" s="6">
        <f>IF(sel_og=1,0,E1093-G1093)</f>
        <v/>
      </c>
      <c r="J1093" s="6">
        <f>IF(sel_og=1,0,D1093-F1093)</f>
        <v/>
      </c>
      <c r="K1093" s="6">
        <f>IF(sel_og=1,E1093-G1093,0)</f>
        <v/>
      </c>
    </row>
    <row r="1094">
      <c r="A1094" s="6">
        <f>Profiles!E1094+Profiles!F1094</f>
        <v/>
      </c>
      <c r="B1094" s="6">
        <f>Profiles!D1094*sel_solar</f>
        <v/>
      </c>
      <c r="C1094" s="6">
        <f>MIN(B1094,A1094)</f>
        <v/>
      </c>
      <c r="D1094" s="6">
        <f>B1094-C1094</f>
        <v/>
      </c>
      <c r="E1094" s="6">
        <f>A1094-C1094</f>
        <v/>
      </c>
      <c r="F1094" s="6">
        <f>MIN(D1094,in_batt_pw,IF(sel_batt=0,0,(sel_batt-H1093)/in_rte))</f>
        <v/>
      </c>
      <c r="G1094" s="6">
        <f>MIN(E1094,in_batt_pw,H1093)</f>
        <v/>
      </c>
      <c r="H1094" s="6">
        <f>H1093+F1094*in_rte-G1094</f>
        <v/>
      </c>
      <c r="I1094" s="6">
        <f>IF(sel_og=1,0,E1094-G1094)</f>
        <v/>
      </c>
      <c r="J1094" s="6">
        <f>IF(sel_og=1,0,D1094-F1094)</f>
        <v/>
      </c>
      <c r="K1094" s="6">
        <f>IF(sel_og=1,E1094-G1094,0)</f>
        <v/>
      </c>
    </row>
    <row r="1095">
      <c r="A1095" s="6">
        <f>Profiles!E1095+Profiles!F1095</f>
        <v/>
      </c>
      <c r="B1095" s="6">
        <f>Profiles!D1095*sel_solar</f>
        <v/>
      </c>
      <c r="C1095" s="6">
        <f>MIN(B1095,A1095)</f>
        <v/>
      </c>
      <c r="D1095" s="6">
        <f>B1095-C1095</f>
        <v/>
      </c>
      <c r="E1095" s="6">
        <f>A1095-C1095</f>
        <v/>
      </c>
      <c r="F1095" s="6">
        <f>MIN(D1095,in_batt_pw,IF(sel_batt=0,0,(sel_batt-H1094)/in_rte))</f>
        <v/>
      </c>
      <c r="G1095" s="6">
        <f>MIN(E1095,in_batt_pw,H1094)</f>
        <v/>
      </c>
      <c r="H1095" s="6">
        <f>H1094+F1095*in_rte-G1095</f>
        <v/>
      </c>
      <c r="I1095" s="6">
        <f>IF(sel_og=1,0,E1095-G1095)</f>
        <v/>
      </c>
      <c r="J1095" s="6">
        <f>IF(sel_og=1,0,D1095-F1095)</f>
        <v/>
      </c>
      <c r="K1095" s="6">
        <f>IF(sel_og=1,E1095-G1095,0)</f>
        <v/>
      </c>
    </row>
    <row r="1096">
      <c r="A1096" s="6">
        <f>Profiles!E1096+Profiles!F1096</f>
        <v/>
      </c>
      <c r="B1096" s="6">
        <f>Profiles!D1096*sel_solar</f>
        <v/>
      </c>
      <c r="C1096" s="6">
        <f>MIN(B1096,A1096)</f>
        <v/>
      </c>
      <c r="D1096" s="6">
        <f>B1096-C1096</f>
        <v/>
      </c>
      <c r="E1096" s="6">
        <f>A1096-C1096</f>
        <v/>
      </c>
      <c r="F1096" s="6">
        <f>MIN(D1096,in_batt_pw,IF(sel_batt=0,0,(sel_batt-H1095)/in_rte))</f>
        <v/>
      </c>
      <c r="G1096" s="6">
        <f>MIN(E1096,in_batt_pw,H1095)</f>
        <v/>
      </c>
      <c r="H1096" s="6">
        <f>H1095+F1096*in_rte-G1096</f>
        <v/>
      </c>
      <c r="I1096" s="6">
        <f>IF(sel_og=1,0,E1096-G1096)</f>
        <v/>
      </c>
      <c r="J1096" s="6">
        <f>IF(sel_og=1,0,D1096-F1096)</f>
        <v/>
      </c>
      <c r="K1096" s="6">
        <f>IF(sel_og=1,E1096-G1096,0)</f>
        <v/>
      </c>
    </row>
    <row r="1097">
      <c r="A1097" s="6">
        <f>Profiles!E1097+Profiles!F1097</f>
        <v/>
      </c>
      <c r="B1097" s="6">
        <f>Profiles!D1097*sel_solar</f>
        <v/>
      </c>
      <c r="C1097" s="6">
        <f>MIN(B1097,A1097)</f>
        <v/>
      </c>
      <c r="D1097" s="6">
        <f>B1097-C1097</f>
        <v/>
      </c>
      <c r="E1097" s="6">
        <f>A1097-C1097</f>
        <v/>
      </c>
      <c r="F1097" s="6">
        <f>MIN(D1097,in_batt_pw,IF(sel_batt=0,0,(sel_batt-H1096)/in_rte))</f>
        <v/>
      </c>
      <c r="G1097" s="6">
        <f>MIN(E1097,in_batt_pw,H1096)</f>
        <v/>
      </c>
      <c r="H1097" s="6">
        <f>H1096+F1097*in_rte-G1097</f>
        <v/>
      </c>
      <c r="I1097" s="6">
        <f>IF(sel_og=1,0,E1097-G1097)</f>
        <v/>
      </c>
      <c r="J1097" s="6">
        <f>IF(sel_og=1,0,D1097-F1097)</f>
        <v/>
      </c>
      <c r="K1097" s="6">
        <f>IF(sel_og=1,E1097-G1097,0)</f>
        <v/>
      </c>
    </row>
    <row r="1098">
      <c r="A1098" s="6">
        <f>Profiles!E1098+Profiles!F1098</f>
        <v/>
      </c>
      <c r="B1098" s="6">
        <f>Profiles!D1098*sel_solar</f>
        <v/>
      </c>
      <c r="C1098" s="6">
        <f>MIN(B1098,A1098)</f>
        <v/>
      </c>
      <c r="D1098" s="6">
        <f>B1098-C1098</f>
        <v/>
      </c>
      <c r="E1098" s="6">
        <f>A1098-C1098</f>
        <v/>
      </c>
      <c r="F1098" s="6">
        <f>MIN(D1098,in_batt_pw,IF(sel_batt=0,0,(sel_batt-H1097)/in_rte))</f>
        <v/>
      </c>
      <c r="G1098" s="6">
        <f>MIN(E1098,in_batt_pw,H1097)</f>
        <v/>
      </c>
      <c r="H1098" s="6">
        <f>H1097+F1098*in_rte-G1098</f>
        <v/>
      </c>
      <c r="I1098" s="6">
        <f>IF(sel_og=1,0,E1098-G1098)</f>
        <v/>
      </c>
      <c r="J1098" s="6">
        <f>IF(sel_og=1,0,D1098-F1098)</f>
        <v/>
      </c>
      <c r="K1098" s="6">
        <f>IF(sel_og=1,E1098-G1098,0)</f>
        <v/>
      </c>
    </row>
    <row r="1099">
      <c r="A1099" s="6">
        <f>Profiles!E1099+Profiles!F1099</f>
        <v/>
      </c>
      <c r="B1099" s="6">
        <f>Profiles!D1099*sel_solar</f>
        <v/>
      </c>
      <c r="C1099" s="6">
        <f>MIN(B1099,A1099)</f>
        <v/>
      </c>
      <c r="D1099" s="6">
        <f>B1099-C1099</f>
        <v/>
      </c>
      <c r="E1099" s="6">
        <f>A1099-C1099</f>
        <v/>
      </c>
      <c r="F1099" s="6">
        <f>MIN(D1099,in_batt_pw,IF(sel_batt=0,0,(sel_batt-H1098)/in_rte))</f>
        <v/>
      </c>
      <c r="G1099" s="6">
        <f>MIN(E1099,in_batt_pw,H1098)</f>
        <v/>
      </c>
      <c r="H1099" s="6">
        <f>H1098+F1099*in_rte-G1099</f>
        <v/>
      </c>
      <c r="I1099" s="6">
        <f>IF(sel_og=1,0,E1099-G1099)</f>
        <v/>
      </c>
      <c r="J1099" s="6">
        <f>IF(sel_og=1,0,D1099-F1099)</f>
        <v/>
      </c>
      <c r="K1099" s="6">
        <f>IF(sel_og=1,E1099-G1099,0)</f>
        <v/>
      </c>
    </row>
    <row r="1100">
      <c r="A1100" s="6">
        <f>Profiles!E1100+Profiles!F1100</f>
        <v/>
      </c>
      <c r="B1100" s="6">
        <f>Profiles!D1100*sel_solar</f>
        <v/>
      </c>
      <c r="C1100" s="6">
        <f>MIN(B1100,A1100)</f>
        <v/>
      </c>
      <c r="D1100" s="6">
        <f>B1100-C1100</f>
        <v/>
      </c>
      <c r="E1100" s="6">
        <f>A1100-C1100</f>
        <v/>
      </c>
      <c r="F1100" s="6">
        <f>MIN(D1100,in_batt_pw,IF(sel_batt=0,0,(sel_batt-H1099)/in_rte))</f>
        <v/>
      </c>
      <c r="G1100" s="6">
        <f>MIN(E1100,in_batt_pw,H1099)</f>
        <v/>
      </c>
      <c r="H1100" s="6">
        <f>H1099+F1100*in_rte-G1100</f>
        <v/>
      </c>
      <c r="I1100" s="6">
        <f>IF(sel_og=1,0,E1100-G1100)</f>
        <v/>
      </c>
      <c r="J1100" s="6">
        <f>IF(sel_og=1,0,D1100-F1100)</f>
        <v/>
      </c>
      <c r="K1100" s="6">
        <f>IF(sel_og=1,E1100-G1100,0)</f>
        <v/>
      </c>
    </row>
    <row r="1101">
      <c r="A1101" s="6">
        <f>Profiles!E1101+Profiles!F1101</f>
        <v/>
      </c>
      <c r="B1101" s="6">
        <f>Profiles!D1101*sel_solar</f>
        <v/>
      </c>
      <c r="C1101" s="6">
        <f>MIN(B1101,A1101)</f>
        <v/>
      </c>
      <c r="D1101" s="6">
        <f>B1101-C1101</f>
        <v/>
      </c>
      <c r="E1101" s="6">
        <f>A1101-C1101</f>
        <v/>
      </c>
      <c r="F1101" s="6">
        <f>MIN(D1101,in_batt_pw,IF(sel_batt=0,0,(sel_batt-H1100)/in_rte))</f>
        <v/>
      </c>
      <c r="G1101" s="6">
        <f>MIN(E1101,in_batt_pw,H1100)</f>
        <v/>
      </c>
      <c r="H1101" s="6">
        <f>H1100+F1101*in_rte-G1101</f>
        <v/>
      </c>
      <c r="I1101" s="6">
        <f>IF(sel_og=1,0,E1101-G1101)</f>
        <v/>
      </c>
      <c r="J1101" s="6">
        <f>IF(sel_og=1,0,D1101-F1101)</f>
        <v/>
      </c>
      <c r="K1101" s="6">
        <f>IF(sel_og=1,E1101-G1101,0)</f>
        <v/>
      </c>
    </row>
    <row r="1102">
      <c r="A1102" s="6">
        <f>Profiles!E1102+Profiles!F1102</f>
        <v/>
      </c>
      <c r="B1102" s="6">
        <f>Profiles!D1102*sel_solar</f>
        <v/>
      </c>
      <c r="C1102" s="6">
        <f>MIN(B1102,A1102)</f>
        <v/>
      </c>
      <c r="D1102" s="6">
        <f>B1102-C1102</f>
        <v/>
      </c>
      <c r="E1102" s="6">
        <f>A1102-C1102</f>
        <v/>
      </c>
      <c r="F1102" s="6">
        <f>MIN(D1102,in_batt_pw,IF(sel_batt=0,0,(sel_batt-H1101)/in_rte))</f>
        <v/>
      </c>
      <c r="G1102" s="6">
        <f>MIN(E1102,in_batt_pw,H1101)</f>
        <v/>
      </c>
      <c r="H1102" s="6">
        <f>H1101+F1102*in_rte-G1102</f>
        <v/>
      </c>
      <c r="I1102" s="6">
        <f>IF(sel_og=1,0,E1102-G1102)</f>
        <v/>
      </c>
      <c r="J1102" s="6">
        <f>IF(sel_og=1,0,D1102-F1102)</f>
        <v/>
      </c>
      <c r="K1102" s="6">
        <f>IF(sel_og=1,E1102-G1102,0)</f>
        <v/>
      </c>
    </row>
    <row r="1103">
      <c r="A1103" s="6">
        <f>Profiles!E1103+Profiles!F1103</f>
        <v/>
      </c>
      <c r="B1103" s="6">
        <f>Profiles!D1103*sel_solar</f>
        <v/>
      </c>
      <c r="C1103" s="6">
        <f>MIN(B1103,A1103)</f>
        <v/>
      </c>
      <c r="D1103" s="6">
        <f>B1103-C1103</f>
        <v/>
      </c>
      <c r="E1103" s="6">
        <f>A1103-C1103</f>
        <v/>
      </c>
      <c r="F1103" s="6">
        <f>MIN(D1103,in_batt_pw,IF(sel_batt=0,0,(sel_batt-H1102)/in_rte))</f>
        <v/>
      </c>
      <c r="G1103" s="6">
        <f>MIN(E1103,in_batt_pw,H1102)</f>
        <v/>
      </c>
      <c r="H1103" s="6">
        <f>H1102+F1103*in_rte-G1103</f>
        <v/>
      </c>
      <c r="I1103" s="6">
        <f>IF(sel_og=1,0,E1103-G1103)</f>
        <v/>
      </c>
      <c r="J1103" s="6">
        <f>IF(sel_og=1,0,D1103-F1103)</f>
        <v/>
      </c>
      <c r="K1103" s="6">
        <f>IF(sel_og=1,E1103-G1103,0)</f>
        <v/>
      </c>
    </row>
    <row r="1104">
      <c r="A1104" s="6">
        <f>Profiles!E1104+Profiles!F1104</f>
        <v/>
      </c>
      <c r="B1104" s="6">
        <f>Profiles!D1104*sel_solar</f>
        <v/>
      </c>
      <c r="C1104" s="6">
        <f>MIN(B1104,A1104)</f>
        <v/>
      </c>
      <c r="D1104" s="6">
        <f>B1104-C1104</f>
        <v/>
      </c>
      <c r="E1104" s="6">
        <f>A1104-C1104</f>
        <v/>
      </c>
      <c r="F1104" s="6">
        <f>MIN(D1104,in_batt_pw,IF(sel_batt=0,0,(sel_batt-H1103)/in_rte))</f>
        <v/>
      </c>
      <c r="G1104" s="6">
        <f>MIN(E1104,in_batt_pw,H1103)</f>
        <v/>
      </c>
      <c r="H1104" s="6">
        <f>H1103+F1104*in_rte-G1104</f>
        <v/>
      </c>
      <c r="I1104" s="6">
        <f>IF(sel_og=1,0,E1104-G1104)</f>
        <v/>
      </c>
      <c r="J1104" s="6">
        <f>IF(sel_og=1,0,D1104-F1104)</f>
        <v/>
      </c>
      <c r="K1104" s="6">
        <f>IF(sel_og=1,E1104-G1104,0)</f>
        <v/>
      </c>
    </row>
    <row r="1105">
      <c r="A1105" s="6">
        <f>Profiles!E1105+Profiles!F1105</f>
        <v/>
      </c>
      <c r="B1105" s="6">
        <f>Profiles!D1105*sel_solar</f>
        <v/>
      </c>
      <c r="C1105" s="6">
        <f>MIN(B1105,A1105)</f>
        <v/>
      </c>
      <c r="D1105" s="6">
        <f>B1105-C1105</f>
        <v/>
      </c>
      <c r="E1105" s="6">
        <f>A1105-C1105</f>
        <v/>
      </c>
      <c r="F1105" s="6">
        <f>MIN(D1105,in_batt_pw,IF(sel_batt=0,0,(sel_batt-H1104)/in_rte))</f>
        <v/>
      </c>
      <c r="G1105" s="6">
        <f>MIN(E1105,in_batt_pw,H1104)</f>
        <v/>
      </c>
      <c r="H1105" s="6">
        <f>H1104+F1105*in_rte-G1105</f>
        <v/>
      </c>
      <c r="I1105" s="6">
        <f>IF(sel_og=1,0,E1105-G1105)</f>
        <v/>
      </c>
      <c r="J1105" s="6">
        <f>IF(sel_og=1,0,D1105-F1105)</f>
        <v/>
      </c>
      <c r="K1105" s="6">
        <f>IF(sel_og=1,E1105-G1105,0)</f>
        <v/>
      </c>
    </row>
    <row r="1106">
      <c r="A1106" s="6">
        <f>Profiles!E1106+Profiles!F1106</f>
        <v/>
      </c>
      <c r="B1106" s="6">
        <f>Profiles!D1106*sel_solar</f>
        <v/>
      </c>
      <c r="C1106" s="6">
        <f>MIN(B1106,A1106)</f>
        <v/>
      </c>
      <c r="D1106" s="6">
        <f>B1106-C1106</f>
        <v/>
      </c>
      <c r="E1106" s="6">
        <f>A1106-C1106</f>
        <v/>
      </c>
      <c r="F1106" s="6">
        <f>MIN(D1106,in_batt_pw,IF(sel_batt=0,0,(sel_batt-H1105)/in_rte))</f>
        <v/>
      </c>
      <c r="G1106" s="6">
        <f>MIN(E1106,in_batt_pw,H1105)</f>
        <v/>
      </c>
      <c r="H1106" s="6">
        <f>H1105+F1106*in_rte-G1106</f>
        <v/>
      </c>
      <c r="I1106" s="6">
        <f>IF(sel_og=1,0,E1106-G1106)</f>
        <v/>
      </c>
      <c r="J1106" s="6">
        <f>IF(sel_og=1,0,D1106-F1106)</f>
        <v/>
      </c>
      <c r="K1106" s="6">
        <f>IF(sel_og=1,E1106-G1106,0)</f>
        <v/>
      </c>
    </row>
    <row r="1107">
      <c r="A1107" s="6">
        <f>Profiles!E1107+Profiles!F1107</f>
        <v/>
      </c>
      <c r="B1107" s="6">
        <f>Profiles!D1107*sel_solar</f>
        <v/>
      </c>
      <c r="C1107" s="6">
        <f>MIN(B1107,A1107)</f>
        <v/>
      </c>
      <c r="D1107" s="6">
        <f>B1107-C1107</f>
        <v/>
      </c>
      <c r="E1107" s="6">
        <f>A1107-C1107</f>
        <v/>
      </c>
      <c r="F1107" s="6">
        <f>MIN(D1107,in_batt_pw,IF(sel_batt=0,0,(sel_batt-H1106)/in_rte))</f>
        <v/>
      </c>
      <c r="G1107" s="6">
        <f>MIN(E1107,in_batt_pw,H1106)</f>
        <v/>
      </c>
      <c r="H1107" s="6">
        <f>H1106+F1107*in_rte-G1107</f>
        <v/>
      </c>
      <c r="I1107" s="6">
        <f>IF(sel_og=1,0,E1107-G1107)</f>
        <v/>
      </c>
      <c r="J1107" s="6">
        <f>IF(sel_og=1,0,D1107-F1107)</f>
        <v/>
      </c>
      <c r="K1107" s="6">
        <f>IF(sel_og=1,E1107-G1107,0)</f>
        <v/>
      </c>
    </row>
    <row r="1108">
      <c r="A1108" s="6">
        <f>Profiles!E1108+Profiles!F1108</f>
        <v/>
      </c>
      <c r="B1108" s="6">
        <f>Profiles!D1108*sel_solar</f>
        <v/>
      </c>
      <c r="C1108" s="6">
        <f>MIN(B1108,A1108)</f>
        <v/>
      </c>
      <c r="D1108" s="6">
        <f>B1108-C1108</f>
        <v/>
      </c>
      <c r="E1108" s="6">
        <f>A1108-C1108</f>
        <v/>
      </c>
      <c r="F1108" s="6">
        <f>MIN(D1108,in_batt_pw,IF(sel_batt=0,0,(sel_batt-H1107)/in_rte))</f>
        <v/>
      </c>
      <c r="G1108" s="6">
        <f>MIN(E1108,in_batt_pw,H1107)</f>
        <v/>
      </c>
      <c r="H1108" s="6">
        <f>H1107+F1108*in_rte-G1108</f>
        <v/>
      </c>
      <c r="I1108" s="6">
        <f>IF(sel_og=1,0,E1108-G1108)</f>
        <v/>
      </c>
      <c r="J1108" s="6">
        <f>IF(sel_og=1,0,D1108-F1108)</f>
        <v/>
      </c>
      <c r="K1108" s="6">
        <f>IF(sel_og=1,E1108-G1108,0)</f>
        <v/>
      </c>
    </row>
    <row r="1109">
      <c r="A1109" s="6">
        <f>Profiles!E1109+Profiles!F1109</f>
        <v/>
      </c>
      <c r="B1109" s="6">
        <f>Profiles!D1109*sel_solar</f>
        <v/>
      </c>
      <c r="C1109" s="6">
        <f>MIN(B1109,A1109)</f>
        <v/>
      </c>
      <c r="D1109" s="6">
        <f>B1109-C1109</f>
        <v/>
      </c>
      <c r="E1109" s="6">
        <f>A1109-C1109</f>
        <v/>
      </c>
      <c r="F1109" s="6">
        <f>MIN(D1109,in_batt_pw,IF(sel_batt=0,0,(sel_batt-H1108)/in_rte))</f>
        <v/>
      </c>
      <c r="G1109" s="6">
        <f>MIN(E1109,in_batt_pw,H1108)</f>
        <v/>
      </c>
      <c r="H1109" s="6">
        <f>H1108+F1109*in_rte-G1109</f>
        <v/>
      </c>
      <c r="I1109" s="6">
        <f>IF(sel_og=1,0,E1109-G1109)</f>
        <v/>
      </c>
      <c r="J1109" s="6">
        <f>IF(sel_og=1,0,D1109-F1109)</f>
        <v/>
      </c>
      <c r="K1109" s="6">
        <f>IF(sel_og=1,E1109-G1109,0)</f>
        <v/>
      </c>
    </row>
    <row r="1110">
      <c r="A1110" s="6">
        <f>Profiles!E1110+Profiles!F1110</f>
        <v/>
      </c>
      <c r="B1110" s="6">
        <f>Profiles!D1110*sel_solar</f>
        <v/>
      </c>
      <c r="C1110" s="6">
        <f>MIN(B1110,A1110)</f>
        <v/>
      </c>
      <c r="D1110" s="6">
        <f>B1110-C1110</f>
        <v/>
      </c>
      <c r="E1110" s="6">
        <f>A1110-C1110</f>
        <v/>
      </c>
      <c r="F1110" s="6">
        <f>MIN(D1110,in_batt_pw,IF(sel_batt=0,0,(sel_batt-H1109)/in_rte))</f>
        <v/>
      </c>
      <c r="G1110" s="6">
        <f>MIN(E1110,in_batt_pw,H1109)</f>
        <v/>
      </c>
      <c r="H1110" s="6">
        <f>H1109+F1110*in_rte-G1110</f>
        <v/>
      </c>
      <c r="I1110" s="6">
        <f>IF(sel_og=1,0,E1110-G1110)</f>
        <v/>
      </c>
      <c r="J1110" s="6">
        <f>IF(sel_og=1,0,D1110-F1110)</f>
        <v/>
      </c>
      <c r="K1110" s="6">
        <f>IF(sel_og=1,E1110-G1110,0)</f>
        <v/>
      </c>
    </row>
    <row r="1111">
      <c r="A1111" s="6">
        <f>Profiles!E1111+Profiles!F1111</f>
        <v/>
      </c>
      <c r="B1111" s="6">
        <f>Profiles!D1111*sel_solar</f>
        <v/>
      </c>
      <c r="C1111" s="6">
        <f>MIN(B1111,A1111)</f>
        <v/>
      </c>
      <c r="D1111" s="6">
        <f>B1111-C1111</f>
        <v/>
      </c>
      <c r="E1111" s="6">
        <f>A1111-C1111</f>
        <v/>
      </c>
      <c r="F1111" s="6">
        <f>MIN(D1111,in_batt_pw,IF(sel_batt=0,0,(sel_batt-H1110)/in_rte))</f>
        <v/>
      </c>
      <c r="G1111" s="6">
        <f>MIN(E1111,in_batt_pw,H1110)</f>
        <v/>
      </c>
      <c r="H1111" s="6">
        <f>H1110+F1111*in_rte-G1111</f>
        <v/>
      </c>
      <c r="I1111" s="6">
        <f>IF(sel_og=1,0,E1111-G1111)</f>
        <v/>
      </c>
      <c r="J1111" s="6">
        <f>IF(sel_og=1,0,D1111-F1111)</f>
        <v/>
      </c>
      <c r="K1111" s="6">
        <f>IF(sel_og=1,E1111-G1111,0)</f>
        <v/>
      </c>
    </row>
    <row r="1112">
      <c r="A1112" s="6">
        <f>Profiles!E1112+Profiles!F1112</f>
        <v/>
      </c>
      <c r="B1112" s="6">
        <f>Profiles!D1112*sel_solar</f>
        <v/>
      </c>
      <c r="C1112" s="6">
        <f>MIN(B1112,A1112)</f>
        <v/>
      </c>
      <c r="D1112" s="6">
        <f>B1112-C1112</f>
        <v/>
      </c>
      <c r="E1112" s="6">
        <f>A1112-C1112</f>
        <v/>
      </c>
      <c r="F1112" s="6">
        <f>MIN(D1112,in_batt_pw,IF(sel_batt=0,0,(sel_batt-H1111)/in_rte))</f>
        <v/>
      </c>
      <c r="G1112" s="6">
        <f>MIN(E1112,in_batt_pw,H1111)</f>
        <v/>
      </c>
      <c r="H1112" s="6">
        <f>H1111+F1112*in_rte-G1112</f>
        <v/>
      </c>
      <c r="I1112" s="6">
        <f>IF(sel_og=1,0,E1112-G1112)</f>
        <v/>
      </c>
      <c r="J1112" s="6">
        <f>IF(sel_og=1,0,D1112-F1112)</f>
        <v/>
      </c>
      <c r="K1112" s="6">
        <f>IF(sel_og=1,E1112-G1112,0)</f>
        <v/>
      </c>
    </row>
    <row r="1113">
      <c r="A1113" s="6">
        <f>Profiles!E1113+Profiles!F1113</f>
        <v/>
      </c>
      <c r="B1113" s="6">
        <f>Profiles!D1113*sel_solar</f>
        <v/>
      </c>
      <c r="C1113" s="6">
        <f>MIN(B1113,A1113)</f>
        <v/>
      </c>
      <c r="D1113" s="6">
        <f>B1113-C1113</f>
        <v/>
      </c>
      <c r="E1113" s="6">
        <f>A1113-C1113</f>
        <v/>
      </c>
      <c r="F1113" s="6">
        <f>MIN(D1113,in_batt_pw,IF(sel_batt=0,0,(sel_batt-H1112)/in_rte))</f>
        <v/>
      </c>
      <c r="G1113" s="6">
        <f>MIN(E1113,in_batt_pw,H1112)</f>
        <v/>
      </c>
      <c r="H1113" s="6">
        <f>H1112+F1113*in_rte-G1113</f>
        <v/>
      </c>
      <c r="I1113" s="6">
        <f>IF(sel_og=1,0,E1113-G1113)</f>
        <v/>
      </c>
      <c r="J1113" s="6">
        <f>IF(sel_og=1,0,D1113-F1113)</f>
        <v/>
      </c>
      <c r="K1113" s="6">
        <f>IF(sel_og=1,E1113-G1113,0)</f>
        <v/>
      </c>
    </row>
    <row r="1114">
      <c r="A1114" s="6">
        <f>Profiles!E1114+Profiles!F1114</f>
        <v/>
      </c>
      <c r="B1114" s="6">
        <f>Profiles!D1114*sel_solar</f>
        <v/>
      </c>
      <c r="C1114" s="6">
        <f>MIN(B1114,A1114)</f>
        <v/>
      </c>
      <c r="D1114" s="6">
        <f>B1114-C1114</f>
        <v/>
      </c>
      <c r="E1114" s="6">
        <f>A1114-C1114</f>
        <v/>
      </c>
      <c r="F1114" s="6">
        <f>MIN(D1114,in_batt_pw,IF(sel_batt=0,0,(sel_batt-H1113)/in_rte))</f>
        <v/>
      </c>
      <c r="G1114" s="6">
        <f>MIN(E1114,in_batt_pw,H1113)</f>
        <v/>
      </c>
      <c r="H1114" s="6">
        <f>H1113+F1114*in_rte-G1114</f>
        <v/>
      </c>
      <c r="I1114" s="6">
        <f>IF(sel_og=1,0,E1114-G1114)</f>
        <v/>
      </c>
      <c r="J1114" s="6">
        <f>IF(sel_og=1,0,D1114-F1114)</f>
        <v/>
      </c>
      <c r="K1114" s="6">
        <f>IF(sel_og=1,E1114-G1114,0)</f>
        <v/>
      </c>
    </row>
    <row r="1115">
      <c r="A1115" s="6">
        <f>Profiles!E1115+Profiles!F1115</f>
        <v/>
      </c>
      <c r="B1115" s="6">
        <f>Profiles!D1115*sel_solar</f>
        <v/>
      </c>
      <c r="C1115" s="6">
        <f>MIN(B1115,A1115)</f>
        <v/>
      </c>
      <c r="D1115" s="6">
        <f>B1115-C1115</f>
        <v/>
      </c>
      <c r="E1115" s="6">
        <f>A1115-C1115</f>
        <v/>
      </c>
      <c r="F1115" s="6">
        <f>MIN(D1115,in_batt_pw,IF(sel_batt=0,0,(sel_batt-H1114)/in_rte))</f>
        <v/>
      </c>
      <c r="G1115" s="6">
        <f>MIN(E1115,in_batt_pw,H1114)</f>
        <v/>
      </c>
      <c r="H1115" s="6">
        <f>H1114+F1115*in_rte-G1115</f>
        <v/>
      </c>
      <c r="I1115" s="6">
        <f>IF(sel_og=1,0,E1115-G1115)</f>
        <v/>
      </c>
      <c r="J1115" s="6">
        <f>IF(sel_og=1,0,D1115-F1115)</f>
        <v/>
      </c>
      <c r="K1115" s="6">
        <f>IF(sel_og=1,E1115-G1115,0)</f>
        <v/>
      </c>
    </row>
    <row r="1116">
      <c r="A1116" s="6">
        <f>Profiles!E1116+Profiles!F1116</f>
        <v/>
      </c>
      <c r="B1116" s="6">
        <f>Profiles!D1116*sel_solar</f>
        <v/>
      </c>
      <c r="C1116" s="6">
        <f>MIN(B1116,A1116)</f>
        <v/>
      </c>
      <c r="D1116" s="6">
        <f>B1116-C1116</f>
        <v/>
      </c>
      <c r="E1116" s="6">
        <f>A1116-C1116</f>
        <v/>
      </c>
      <c r="F1116" s="6">
        <f>MIN(D1116,in_batt_pw,IF(sel_batt=0,0,(sel_batt-H1115)/in_rte))</f>
        <v/>
      </c>
      <c r="G1116" s="6">
        <f>MIN(E1116,in_batt_pw,H1115)</f>
        <v/>
      </c>
      <c r="H1116" s="6">
        <f>H1115+F1116*in_rte-G1116</f>
        <v/>
      </c>
      <c r="I1116" s="6">
        <f>IF(sel_og=1,0,E1116-G1116)</f>
        <v/>
      </c>
      <c r="J1116" s="6">
        <f>IF(sel_og=1,0,D1116-F1116)</f>
        <v/>
      </c>
      <c r="K1116" s="6">
        <f>IF(sel_og=1,E1116-G1116,0)</f>
        <v/>
      </c>
    </row>
    <row r="1117">
      <c r="A1117" s="6">
        <f>Profiles!E1117+Profiles!F1117</f>
        <v/>
      </c>
      <c r="B1117" s="6">
        <f>Profiles!D1117*sel_solar</f>
        <v/>
      </c>
      <c r="C1117" s="6">
        <f>MIN(B1117,A1117)</f>
        <v/>
      </c>
      <c r="D1117" s="6">
        <f>B1117-C1117</f>
        <v/>
      </c>
      <c r="E1117" s="6">
        <f>A1117-C1117</f>
        <v/>
      </c>
      <c r="F1117" s="6">
        <f>MIN(D1117,in_batt_pw,IF(sel_batt=0,0,(sel_batt-H1116)/in_rte))</f>
        <v/>
      </c>
      <c r="G1117" s="6">
        <f>MIN(E1117,in_batt_pw,H1116)</f>
        <v/>
      </c>
      <c r="H1117" s="6">
        <f>H1116+F1117*in_rte-G1117</f>
        <v/>
      </c>
      <c r="I1117" s="6">
        <f>IF(sel_og=1,0,E1117-G1117)</f>
        <v/>
      </c>
      <c r="J1117" s="6">
        <f>IF(sel_og=1,0,D1117-F1117)</f>
        <v/>
      </c>
      <c r="K1117" s="6">
        <f>IF(sel_og=1,E1117-G1117,0)</f>
        <v/>
      </c>
    </row>
    <row r="1118">
      <c r="A1118" s="6">
        <f>Profiles!E1118+Profiles!F1118</f>
        <v/>
      </c>
      <c r="B1118" s="6">
        <f>Profiles!D1118*sel_solar</f>
        <v/>
      </c>
      <c r="C1118" s="6">
        <f>MIN(B1118,A1118)</f>
        <v/>
      </c>
      <c r="D1118" s="6">
        <f>B1118-C1118</f>
        <v/>
      </c>
      <c r="E1118" s="6">
        <f>A1118-C1118</f>
        <v/>
      </c>
      <c r="F1118" s="6">
        <f>MIN(D1118,in_batt_pw,IF(sel_batt=0,0,(sel_batt-H1117)/in_rte))</f>
        <v/>
      </c>
      <c r="G1118" s="6">
        <f>MIN(E1118,in_batt_pw,H1117)</f>
        <v/>
      </c>
      <c r="H1118" s="6">
        <f>H1117+F1118*in_rte-G1118</f>
        <v/>
      </c>
      <c r="I1118" s="6">
        <f>IF(sel_og=1,0,E1118-G1118)</f>
        <v/>
      </c>
      <c r="J1118" s="6">
        <f>IF(sel_og=1,0,D1118-F1118)</f>
        <v/>
      </c>
      <c r="K1118" s="6">
        <f>IF(sel_og=1,E1118-G1118,0)</f>
        <v/>
      </c>
    </row>
    <row r="1119">
      <c r="A1119" s="6">
        <f>Profiles!E1119+Profiles!F1119</f>
        <v/>
      </c>
      <c r="B1119" s="6">
        <f>Profiles!D1119*sel_solar</f>
        <v/>
      </c>
      <c r="C1119" s="6">
        <f>MIN(B1119,A1119)</f>
        <v/>
      </c>
      <c r="D1119" s="6">
        <f>B1119-C1119</f>
        <v/>
      </c>
      <c r="E1119" s="6">
        <f>A1119-C1119</f>
        <v/>
      </c>
      <c r="F1119" s="6">
        <f>MIN(D1119,in_batt_pw,IF(sel_batt=0,0,(sel_batt-H1118)/in_rte))</f>
        <v/>
      </c>
      <c r="G1119" s="6">
        <f>MIN(E1119,in_batt_pw,H1118)</f>
        <v/>
      </c>
      <c r="H1119" s="6">
        <f>H1118+F1119*in_rte-G1119</f>
        <v/>
      </c>
      <c r="I1119" s="6">
        <f>IF(sel_og=1,0,E1119-G1119)</f>
        <v/>
      </c>
      <c r="J1119" s="6">
        <f>IF(sel_og=1,0,D1119-F1119)</f>
        <v/>
      </c>
      <c r="K1119" s="6">
        <f>IF(sel_og=1,E1119-G1119,0)</f>
        <v/>
      </c>
    </row>
    <row r="1120">
      <c r="A1120" s="6">
        <f>Profiles!E1120+Profiles!F1120</f>
        <v/>
      </c>
      <c r="B1120" s="6">
        <f>Profiles!D1120*sel_solar</f>
        <v/>
      </c>
      <c r="C1120" s="6">
        <f>MIN(B1120,A1120)</f>
        <v/>
      </c>
      <c r="D1120" s="6">
        <f>B1120-C1120</f>
        <v/>
      </c>
      <c r="E1120" s="6">
        <f>A1120-C1120</f>
        <v/>
      </c>
      <c r="F1120" s="6">
        <f>MIN(D1120,in_batt_pw,IF(sel_batt=0,0,(sel_batt-H1119)/in_rte))</f>
        <v/>
      </c>
      <c r="G1120" s="6">
        <f>MIN(E1120,in_batt_pw,H1119)</f>
        <v/>
      </c>
      <c r="H1120" s="6">
        <f>H1119+F1120*in_rte-G1120</f>
        <v/>
      </c>
      <c r="I1120" s="6">
        <f>IF(sel_og=1,0,E1120-G1120)</f>
        <v/>
      </c>
      <c r="J1120" s="6">
        <f>IF(sel_og=1,0,D1120-F1120)</f>
        <v/>
      </c>
      <c r="K1120" s="6">
        <f>IF(sel_og=1,E1120-G1120,0)</f>
        <v/>
      </c>
    </row>
    <row r="1121">
      <c r="A1121" s="6">
        <f>Profiles!E1121+Profiles!F1121</f>
        <v/>
      </c>
      <c r="B1121" s="6">
        <f>Profiles!D1121*sel_solar</f>
        <v/>
      </c>
      <c r="C1121" s="6">
        <f>MIN(B1121,A1121)</f>
        <v/>
      </c>
      <c r="D1121" s="6">
        <f>B1121-C1121</f>
        <v/>
      </c>
      <c r="E1121" s="6">
        <f>A1121-C1121</f>
        <v/>
      </c>
      <c r="F1121" s="6">
        <f>MIN(D1121,in_batt_pw,IF(sel_batt=0,0,(sel_batt-H1120)/in_rte))</f>
        <v/>
      </c>
      <c r="G1121" s="6">
        <f>MIN(E1121,in_batt_pw,H1120)</f>
        <v/>
      </c>
      <c r="H1121" s="6">
        <f>H1120+F1121*in_rte-G1121</f>
        <v/>
      </c>
      <c r="I1121" s="6">
        <f>IF(sel_og=1,0,E1121-G1121)</f>
        <v/>
      </c>
      <c r="J1121" s="6">
        <f>IF(sel_og=1,0,D1121-F1121)</f>
        <v/>
      </c>
      <c r="K1121" s="6">
        <f>IF(sel_og=1,E1121-G1121,0)</f>
        <v/>
      </c>
    </row>
    <row r="1122">
      <c r="A1122" s="6">
        <f>Profiles!E1122+Profiles!F1122</f>
        <v/>
      </c>
      <c r="B1122" s="6">
        <f>Profiles!D1122*sel_solar</f>
        <v/>
      </c>
      <c r="C1122" s="6">
        <f>MIN(B1122,A1122)</f>
        <v/>
      </c>
      <c r="D1122" s="6">
        <f>B1122-C1122</f>
        <v/>
      </c>
      <c r="E1122" s="6">
        <f>A1122-C1122</f>
        <v/>
      </c>
      <c r="F1122" s="6">
        <f>MIN(D1122,in_batt_pw,IF(sel_batt=0,0,(sel_batt-H1121)/in_rte))</f>
        <v/>
      </c>
      <c r="G1122" s="6">
        <f>MIN(E1122,in_batt_pw,H1121)</f>
        <v/>
      </c>
      <c r="H1122" s="6">
        <f>H1121+F1122*in_rte-G1122</f>
        <v/>
      </c>
      <c r="I1122" s="6">
        <f>IF(sel_og=1,0,E1122-G1122)</f>
        <v/>
      </c>
      <c r="J1122" s="6">
        <f>IF(sel_og=1,0,D1122-F1122)</f>
        <v/>
      </c>
      <c r="K1122" s="6">
        <f>IF(sel_og=1,E1122-G1122,0)</f>
        <v/>
      </c>
    </row>
    <row r="1123">
      <c r="A1123" s="6">
        <f>Profiles!E1123+Profiles!F1123</f>
        <v/>
      </c>
      <c r="B1123" s="6">
        <f>Profiles!D1123*sel_solar</f>
        <v/>
      </c>
      <c r="C1123" s="6">
        <f>MIN(B1123,A1123)</f>
        <v/>
      </c>
      <c r="D1123" s="6">
        <f>B1123-C1123</f>
        <v/>
      </c>
      <c r="E1123" s="6">
        <f>A1123-C1123</f>
        <v/>
      </c>
      <c r="F1123" s="6">
        <f>MIN(D1123,in_batt_pw,IF(sel_batt=0,0,(sel_batt-H1122)/in_rte))</f>
        <v/>
      </c>
      <c r="G1123" s="6">
        <f>MIN(E1123,in_batt_pw,H1122)</f>
        <v/>
      </c>
      <c r="H1123" s="6">
        <f>H1122+F1123*in_rte-G1123</f>
        <v/>
      </c>
      <c r="I1123" s="6">
        <f>IF(sel_og=1,0,E1123-G1123)</f>
        <v/>
      </c>
      <c r="J1123" s="6">
        <f>IF(sel_og=1,0,D1123-F1123)</f>
        <v/>
      </c>
      <c r="K1123" s="6">
        <f>IF(sel_og=1,E1123-G1123,0)</f>
        <v/>
      </c>
    </row>
    <row r="1124">
      <c r="A1124" s="6">
        <f>Profiles!E1124+Profiles!F1124</f>
        <v/>
      </c>
      <c r="B1124" s="6">
        <f>Profiles!D1124*sel_solar</f>
        <v/>
      </c>
      <c r="C1124" s="6">
        <f>MIN(B1124,A1124)</f>
        <v/>
      </c>
      <c r="D1124" s="6">
        <f>B1124-C1124</f>
        <v/>
      </c>
      <c r="E1124" s="6">
        <f>A1124-C1124</f>
        <v/>
      </c>
      <c r="F1124" s="6">
        <f>MIN(D1124,in_batt_pw,IF(sel_batt=0,0,(sel_batt-H1123)/in_rte))</f>
        <v/>
      </c>
      <c r="G1124" s="6">
        <f>MIN(E1124,in_batt_pw,H1123)</f>
        <v/>
      </c>
      <c r="H1124" s="6">
        <f>H1123+F1124*in_rte-G1124</f>
        <v/>
      </c>
      <c r="I1124" s="6">
        <f>IF(sel_og=1,0,E1124-G1124)</f>
        <v/>
      </c>
      <c r="J1124" s="6">
        <f>IF(sel_og=1,0,D1124-F1124)</f>
        <v/>
      </c>
      <c r="K1124" s="6">
        <f>IF(sel_og=1,E1124-G1124,0)</f>
        <v/>
      </c>
    </row>
    <row r="1125">
      <c r="A1125" s="6">
        <f>Profiles!E1125+Profiles!F1125</f>
        <v/>
      </c>
      <c r="B1125" s="6">
        <f>Profiles!D1125*sel_solar</f>
        <v/>
      </c>
      <c r="C1125" s="6">
        <f>MIN(B1125,A1125)</f>
        <v/>
      </c>
      <c r="D1125" s="6">
        <f>B1125-C1125</f>
        <v/>
      </c>
      <c r="E1125" s="6">
        <f>A1125-C1125</f>
        <v/>
      </c>
      <c r="F1125" s="6">
        <f>MIN(D1125,in_batt_pw,IF(sel_batt=0,0,(sel_batt-H1124)/in_rte))</f>
        <v/>
      </c>
      <c r="G1125" s="6">
        <f>MIN(E1125,in_batt_pw,H1124)</f>
        <v/>
      </c>
      <c r="H1125" s="6">
        <f>H1124+F1125*in_rte-G1125</f>
        <v/>
      </c>
      <c r="I1125" s="6">
        <f>IF(sel_og=1,0,E1125-G1125)</f>
        <v/>
      </c>
      <c r="J1125" s="6">
        <f>IF(sel_og=1,0,D1125-F1125)</f>
        <v/>
      </c>
      <c r="K1125" s="6">
        <f>IF(sel_og=1,E1125-G1125,0)</f>
        <v/>
      </c>
    </row>
    <row r="1126">
      <c r="A1126" s="6">
        <f>Profiles!E1126+Profiles!F1126</f>
        <v/>
      </c>
      <c r="B1126" s="6">
        <f>Profiles!D1126*sel_solar</f>
        <v/>
      </c>
      <c r="C1126" s="6">
        <f>MIN(B1126,A1126)</f>
        <v/>
      </c>
      <c r="D1126" s="6">
        <f>B1126-C1126</f>
        <v/>
      </c>
      <c r="E1126" s="6">
        <f>A1126-C1126</f>
        <v/>
      </c>
      <c r="F1126" s="6">
        <f>MIN(D1126,in_batt_pw,IF(sel_batt=0,0,(sel_batt-H1125)/in_rte))</f>
        <v/>
      </c>
      <c r="G1126" s="6">
        <f>MIN(E1126,in_batt_pw,H1125)</f>
        <v/>
      </c>
      <c r="H1126" s="6">
        <f>H1125+F1126*in_rte-G1126</f>
        <v/>
      </c>
      <c r="I1126" s="6">
        <f>IF(sel_og=1,0,E1126-G1126)</f>
        <v/>
      </c>
      <c r="J1126" s="6">
        <f>IF(sel_og=1,0,D1126-F1126)</f>
        <v/>
      </c>
      <c r="K1126" s="6">
        <f>IF(sel_og=1,E1126-G1126,0)</f>
        <v/>
      </c>
    </row>
    <row r="1127">
      <c r="A1127" s="6">
        <f>Profiles!E1127+Profiles!F1127</f>
        <v/>
      </c>
      <c r="B1127" s="6">
        <f>Profiles!D1127*sel_solar</f>
        <v/>
      </c>
      <c r="C1127" s="6">
        <f>MIN(B1127,A1127)</f>
        <v/>
      </c>
      <c r="D1127" s="6">
        <f>B1127-C1127</f>
        <v/>
      </c>
      <c r="E1127" s="6">
        <f>A1127-C1127</f>
        <v/>
      </c>
      <c r="F1127" s="6">
        <f>MIN(D1127,in_batt_pw,IF(sel_batt=0,0,(sel_batt-H1126)/in_rte))</f>
        <v/>
      </c>
      <c r="G1127" s="6">
        <f>MIN(E1127,in_batt_pw,H1126)</f>
        <v/>
      </c>
      <c r="H1127" s="6">
        <f>H1126+F1127*in_rte-G1127</f>
        <v/>
      </c>
      <c r="I1127" s="6">
        <f>IF(sel_og=1,0,E1127-G1127)</f>
        <v/>
      </c>
      <c r="J1127" s="6">
        <f>IF(sel_og=1,0,D1127-F1127)</f>
        <v/>
      </c>
      <c r="K1127" s="6">
        <f>IF(sel_og=1,E1127-G1127,0)</f>
        <v/>
      </c>
    </row>
    <row r="1128">
      <c r="A1128" s="6">
        <f>Profiles!E1128+Profiles!F1128</f>
        <v/>
      </c>
      <c r="B1128" s="6">
        <f>Profiles!D1128*sel_solar</f>
        <v/>
      </c>
      <c r="C1128" s="6">
        <f>MIN(B1128,A1128)</f>
        <v/>
      </c>
      <c r="D1128" s="6">
        <f>B1128-C1128</f>
        <v/>
      </c>
      <c r="E1128" s="6">
        <f>A1128-C1128</f>
        <v/>
      </c>
      <c r="F1128" s="6">
        <f>MIN(D1128,in_batt_pw,IF(sel_batt=0,0,(sel_batt-H1127)/in_rte))</f>
        <v/>
      </c>
      <c r="G1128" s="6">
        <f>MIN(E1128,in_batt_pw,H1127)</f>
        <v/>
      </c>
      <c r="H1128" s="6">
        <f>H1127+F1128*in_rte-G1128</f>
        <v/>
      </c>
      <c r="I1128" s="6">
        <f>IF(sel_og=1,0,E1128-G1128)</f>
        <v/>
      </c>
      <c r="J1128" s="6">
        <f>IF(sel_og=1,0,D1128-F1128)</f>
        <v/>
      </c>
      <c r="K1128" s="6">
        <f>IF(sel_og=1,E1128-G1128,0)</f>
        <v/>
      </c>
    </row>
    <row r="1129">
      <c r="A1129" s="6">
        <f>Profiles!E1129+Profiles!F1129</f>
        <v/>
      </c>
      <c r="B1129" s="6">
        <f>Profiles!D1129*sel_solar</f>
        <v/>
      </c>
      <c r="C1129" s="6">
        <f>MIN(B1129,A1129)</f>
        <v/>
      </c>
      <c r="D1129" s="6">
        <f>B1129-C1129</f>
        <v/>
      </c>
      <c r="E1129" s="6">
        <f>A1129-C1129</f>
        <v/>
      </c>
      <c r="F1129" s="6">
        <f>MIN(D1129,in_batt_pw,IF(sel_batt=0,0,(sel_batt-H1128)/in_rte))</f>
        <v/>
      </c>
      <c r="G1129" s="6">
        <f>MIN(E1129,in_batt_pw,H1128)</f>
        <v/>
      </c>
      <c r="H1129" s="6">
        <f>H1128+F1129*in_rte-G1129</f>
        <v/>
      </c>
      <c r="I1129" s="6">
        <f>IF(sel_og=1,0,E1129-G1129)</f>
        <v/>
      </c>
      <c r="J1129" s="6">
        <f>IF(sel_og=1,0,D1129-F1129)</f>
        <v/>
      </c>
      <c r="K1129" s="6">
        <f>IF(sel_og=1,E1129-G1129,0)</f>
        <v/>
      </c>
    </row>
    <row r="1130">
      <c r="A1130" s="6">
        <f>Profiles!E1130+Profiles!F1130</f>
        <v/>
      </c>
      <c r="B1130" s="6">
        <f>Profiles!D1130*sel_solar</f>
        <v/>
      </c>
      <c r="C1130" s="6">
        <f>MIN(B1130,A1130)</f>
        <v/>
      </c>
      <c r="D1130" s="6">
        <f>B1130-C1130</f>
        <v/>
      </c>
      <c r="E1130" s="6">
        <f>A1130-C1130</f>
        <v/>
      </c>
      <c r="F1130" s="6">
        <f>MIN(D1130,in_batt_pw,IF(sel_batt=0,0,(sel_batt-H1129)/in_rte))</f>
        <v/>
      </c>
      <c r="G1130" s="6">
        <f>MIN(E1130,in_batt_pw,H1129)</f>
        <v/>
      </c>
      <c r="H1130" s="6">
        <f>H1129+F1130*in_rte-G1130</f>
        <v/>
      </c>
      <c r="I1130" s="6">
        <f>IF(sel_og=1,0,E1130-G1130)</f>
        <v/>
      </c>
      <c r="J1130" s="6">
        <f>IF(sel_og=1,0,D1130-F1130)</f>
        <v/>
      </c>
      <c r="K1130" s="6">
        <f>IF(sel_og=1,E1130-G1130,0)</f>
        <v/>
      </c>
    </row>
    <row r="1131">
      <c r="A1131" s="6">
        <f>Profiles!E1131+Profiles!F1131</f>
        <v/>
      </c>
      <c r="B1131" s="6">
        <f>Profiles!D1131*sel_solar</f>
        <v/>
      </c>
      <c r="C1131" s="6">
        <f>MIN(B1131,A1131)</f>
        <v/>
      </c>
      <c r="D1131" s="6">
        <f>B1131-C1131</f>
        <v/>
      </c>
      <c r="E1131" s="6">
        <f>A1131-C1131</f>
        <v/>
      </c>
      <c r="F1131" s="6">
        <f>MIN(D1131,in_batt_pw,IF(sel_batt=0,0,(sel_batt-H1130)/in_rte))</f>
        <v/>
      </c>
      <c r="G1131" s="6">
        <f>MIN(E1131,in_batt_pw,H1130)</f>
        <v/>
      </c>
      <c r="H1131" s="6">
        <f>H1130+F1131*in_rte-G1131</f>
        <v/>
      </c>
      <c r="I1131" s="6">
        <f>IF(sel_og=1,0,E1131-G1131)</f>
        <v/>
      </c>
      <c r="J1131" s="6">
        <f>IF(sel_og=1,0,D1131-F1131)</f>
        <v/>
      </c>
      <c r="K1131" s="6">
        <f>IF(sel_og=1,E1131-G1131,0)</f>
        <v/>
      </c>
    </row>
    <row r="1132">
      <c r="A1132" s="6">
        <f>Profiles!E1132+Profiles!F1132</f>
        <v/>
      </c>
      <c r="B1132" s="6">
        <f>Profiles!D1132*sel_solar</f>
        <v/>
      </c>
      <c r="C1132" s="6">
        <f>MIN(B1132,A1132)</f>
        <v/>
      </c>
      <c r="D1132" s="6">
        <f>B1132-C1132</f>
        <v/>
      </c>
      <c r="E1132" s="6">
        <f>A1132-C1132</f>
        <v/>
      </c>
      <c r="F1132" s="6">
        <f>MIN(D1132,in_batt_pw,IF(sel_batt=0,0,(sel_batt-H1131)/in_rte))</f>
        <v/>
      </c>
      <c r="G1132" s="6">
        <f>MIN(E1132,in_batt_pw,H1131)</f>
        <v/>
      </c>
      <c r="H1132" s="6">
        <f>H1131+F1132*in_rte-G1132</f>
        <v/>
      </c>
      <c r="I1132" s="6">
        <f>IF(sel_og=1,0,E1132-G1132)</f>
        <v/>
      </c>
      <c r="J1132" s="6">
        <f>IF(sel_og=1,0,D1132-F1132)</f>
        <v/>
      </c>
      <c r="K1132" s="6">
        <f>IF(sel_og=1,E1132-G1132,0)</f>
        <v/>
      </c>
    </row>
    <row r="1133">
      <c r="A1133" s="6">
        <f>Profiles!E1133+Profiles!F1133</f>
        <v/>
      </c>
      <c r="B1133" s="6">
        <f>Profiles!D1133*sel_solar</f>
        <v/>
      </c>
      <c r="C1133" s="6">
        <f>MIN(B1133,A1133)</f>
        <v/>
      </c>
      <c r="D1133" s="6">
        <f>B1133-C1133</f>
        <v/>
      </c>
      <c r="E1133" s="6">
        <f>A1133-C1133</f>
        <v/>
      </c>
      <c r="F1133" s="6">
        <f>MIN(D1133,in_batt_pw,IF(sel_batt=0,0,(sel_batt-H1132)/in_rte))</f>
        <v/>
      </c>
      <c r="G1133" s="6">
        <f>MIN(E1133,in_batt_pw,H1132)</f>
        <v/>
      </c>
      <c r="H1133" s="6">
        <f>H1132+F1133*in_rte-G1133</f>
        <v/>
      </c>
      <c r="I1133" s="6">
        <f>IF(sel_og=1,0,E1133-G1133)</f>
        <v/>
      </c>
      <c r="J1133" s="6">
        <f>IF(sel_og=1,0,D1133-F1133)</f>
        <v/>
      </c>
      <c r="K1133" s="6">
        <f>IF(sel_og=1,E1133-G1133,0)</f>
        <v/>
      </c>
    </row>
    <row r="1134">
      <c r="A1134" s="6">
        <f>Profiles!E1134+Profiles!F1134</f>
        <v/>
      </c>
      <c r="B1134" s="6">
        <f>Profiles!D1134*sel_solar</f>
        <v/>
      </c>
      <c r="C1134" s="6">
        <f>MIN(B1134,A1134)</f>
        <v/>
      </c>
      <c r="D1134" s="6">
        <f>B1134-C1134</f>
        <v/>
      </c>
      <c r="E1134" s="6">
        <f>A1134-C1134</f>
        <v/>
      </c>
      <c r="F1134" s="6">
        <f>MIN(D1134,in_batt_pw,IF(sel_batt=0,0,(sel_batt-H1133)/in_rte))</f>
        <v/>
      </c>
      <c r="G1134" s="6">
        <f>MIN(E1134,in_batt_pw,H1133)</f>
        <v/>
      </c>
      <c r="H1134" s="6">
        <f>H1133+F1134*in_rte-G1134</f>
        <v/>
      </c>
      <c r="I1134" s="6">
        <f>IF(sel_og=1,0,E1134-G1134)</f>
        <v/>
      </c>
      <c r="J1134" s="6">
        <f>IF(sel_og=1,0,D1134-F1134)</f>
        <v/>
      </c>
      <c r="K1134" s="6">
        <f>IF(sel_og=1,E1134-G1134,0)</f>
        <v/>
      </c>
    </row>
    <row r="1135">
      <c r="A1135" s="6">
        <f>Profiles!E1135+Profiles!F1135</f>
        <v/>
      </c>
      <c r="B1135" s="6">
        <f>Profiles!D1135*sel_solar</f>
        <v/>
      </c>
      <c r="C1135" s="6">
        <f>MIN(B1135,A1135)</f>
        <v/>
      </c>
      <c r="D1135" s="6">
        <f>B1135-C1135</f>
        <v/>
      </c>
      <c r="E1135" s="6">
        <f>A1135-C1135</f>
        <v/>
      </c>
      <c r="F1135" s="6">
        <f>MIN(D1135,in_batt_pw,IF(sel_batt=0,0,(sel_batt-H1134)/in_rte))</f>
        <v/>
      </c>
      <c r="G1135" s="6">
        <f>MIN(E1135,in_batt_pw,H1134)</f>
        <v/>
      </c>
      <c r="H1135" s="6">
        <f>H1134+F1135*in_rte-G1135</f>
        <v/>
      </c>
      <c r="I1135" s="6">
        <f>IF(sel_og=1,0,E1135-G1135)</f>
        <v/>
      </c>
      <c r="J1135" s="6">
        <f>IF(sel_og=1,0,D1135-F1135)</f>
        <v/>
      </c>
      <c r="K1135" s="6">
        <f>IF(sel_og=1,E1135-G1135,0)</f>
        <v/>
      </c>
    </row>
    <row r="1136">
      <c r="A1136" s="6">
        <f>Profiles!E1136+Profiles!F1136</f>
        <v/>
      </c>
      <c r="B1136" s="6">
        <f>Profiles!D1136*sel_solar</f>
        <v/>
      </c>
      <c r="C1136" s="6">
        <f>MIN(B1136,A1136)</f>
        <v/>
      </c>
      <c r="D1136" s="6">
        <f>B1136-C1136</f>
        <v/>
      </c>
      <c r="E1136" s="6">
        <f>A1136-C1136</f>
        <v/>
      </c>
      <c r="F1136" s="6">
        <f>MIN(D1136,in_batt_pw,IF(sel_batt=0,0,(sel_batt-H1135)/in_rte))</f>
        <v/>
      </c>
      <c r="G1136" s="6">
        <f>MIN(E1136,in_batt_pw,H1135)</f>
        <v/>
      </c>
      <c r="H1136" s="6">
        <f>H1135+F1136*in_rte-G1136</f>
        <v/>
      </c>
      <c r="I1136" s="6">
        <f>IF(sel_og=1,0,E1136-G1136)</f>
        <v/>
      </c>
      <c r="J1136" s="6">
        <f>IF(sel_og=1,0,D1136-F1136)</f>
        <v/>
      </c>
      <c r="K1136" s="6">
        <f>IF(sel_og=1,E1136-G1136,0)</f>
        <v/>
      </c>
    </row>
    <row r="1137">
      <c r="A1137" s="6">
        <f>Profiles!E1137+Profiles!F1137</f>
        <v/>
      </c>
      <c r="B1137" s="6">
        <f>Profiles!D1137*sel_solar</f>
        <v/>
      </c>
      <c r="C1137" s="6">
        <f>MIN(B1137,A1137)</f>
        <v/>
      </c>
      <c r="D1137" s="6">
        <f>B1137-C1137</f>
        <v/>
      </c>
      <c r="E1137" s="6">
        <f>A1137-C1137</f>
        <v/>
      </c>
      <c r="F1137" s="6">
        <f>MIN(D1137,in_batt_pw,IF(sel_batt=0,0,(sel_batt-H1136)/in_rte))</f>
        <v/>
      </c>
      <c r="G1137" s="6">
        <f>MIN(E1137,in_batt_pw,H1136)</f>
        <v/>
      </c>
      <c r="H1137" s="6">
        <f>H1136+F1137*in_rte-G1137</f>
        <v/>
      </c>
      <c r="I1137" s="6">
        <f>IF(sel_og=1,0,E1137-G1137)</f>
        <v/>
      </c>
      <c r="J1137" s="6">
        <f>IF(sel_og=1,0,D1137-F1137)</f>
        <v/>
      </c>
      <c r="K1137" s="6">
        <f>IF(sel_og=1,E1137-G1137,0)</f>
        <v/>
      </c>
    </row>
    <row r="1138">
      <c r="A1138" s="6">
        <f>Profiles!E1138+Profiles!F1138</f>
        <v/>
      </c>
      <c r="B1138" s="6">
        <f>Profiles!D1138*sel_solar</f>
        <v/>
      </c>
      <c r="C1138" s="6">
        <f>MIN(B1138,A1138)</f>
        <v/>
      </c>
      <c r="D1138" s="6">
        <f>B1138-C1138</f>
        <v/>
      </c>
      <c r="E1138" s="6">
        <f>A1138-C1138</f>
        <v/>
      </c>
      <c r="F1138" s="6">
        <f>MIN(D1138,in_batt_pw,IF(sel_batt=0,0,(sel_batt-H1137)/in_rte))</f>
        <v/>
      </c>
      <c r="G1138" s="6">
        <f>MIN(E1138,in_batt_pw,H1137)</f>
        <v/>
      </c>
      <c r="H1138" s="6">
        <f>H1137+F1138*in_rte-G1138</f>
        <v/>
      </c>
      <c r="I1138" s="6">
        <f>IF(sel_og=1,0,E1138-G1138)</f>
        <v/>
      </c>
      <c r="J1138" s="6">
        <f>IF(sel_og=1,0,D1138-F1138)</f>
        <v/>
      </c>
      <c r="K1138" s="6">
        <f>IF(sel_og=1,E1138-G1138,0)</f>
        <v/>
      </c>
    </row>
    <row r="1139">
      <c r="A1139" s="6">
        <f>Profiles!E1139+Profiles!F1139</f>
        <v/>
      </c>
      <c r="B1139" s="6">
        <f>Profiles!D1139*sel_solar</f>
        <v/>
      </c>
      <c r="C1139" s="6">
        <f>MIN(B1139,A1139)</f>
        <v/>
      </c>
      <c r="D1139" s="6">
        <f>B1139-C1139</f>
        <v/>
      </c>
      <c r="E1139" s="6">
        <f>A1139-C1139</f>
        <v/>
      </c>
      <c r="F1139" s="6">
        <f>MIN(D1139,in_batt_pw,IF(sel_batt=0,0,(sel_batt-H1138)/in_rte))</f>
        <v/>
      </c>
      <c r="G1139" s="6">
        <f>MIN(E1139,in_batt_pw,H1138)</f>
        <v/>
      </c>
      <c r="H1139" s="6">
        <f>H1138+F1139*in_rte-G1139</f>
        <v/>
      </c>
      <c r="I1139" s="6">
        <f>IF(sel_og=1,0,E1139-G1139)</f>
        <v/>
      </c>
      <c r="J1139" s="6">
        <f>IF(sel_og=1,0,D1139-F1139)</f>
        <v/>
      </c>
      <c r="K1139" s="6">
        <f>IF(sel_og=1,E1139-G1139,0)</f>
        <v/>
      </c>
    </row>
    <row r="1140">
      <c r="A1140" s="6">
        <f>Profiles!E1140+Profiles!F1140</f>
        <v/>
      </c>
      <c r="B1140" s="6">
        <f>Profiles!D1140*sel_solar</f>
        <v/>
      </c>
      <c r="C1140" s="6">
        <f>MIN(B1140,A1140)</f>
        <v/>
      </c>
      <c r="D1140" s="6">
        <f>B1140-C1140</f>
        <v/>
      </c>
      <c r="E1140" s="6">
        <f>A1140-C1140</f>
        <v/>
      </c>
      <c r="F1140" s="6">
        <f>MIN(D1140,in_batt_pw,IF(sel_batt=0,0,(sel_batt-H1139)/in_rte))</f>
        <v/>
      </c>
      <c r="G1140" s="6">
        <f>MIN(E1140,in_batt_pw,H1139)</f>
        <v/>
      </c>
      <c r="H1140" s="6">
        <f>H1139+F1140*in_rte-G1140</f>
        <v/>
      </c>
      <c r="I1140" s="6">
        <f>IF(sel_og=1,0,E1140-G1140)</f>
        <v/>
      </c>
      <c r="J1140" s="6">
        <f>IF(sel_og=1,0,D1140-F1140)</f>
        <v/>
      </c>
      <c r="K1140" s="6">
        <f>IF(sel_og=1,E1140-G1140,0)</f>
        <v/>
      </c>
    </row>
    <row r="1141">
      <c r="A1141" s="6">
        <f>Profiles!E1141+Profiles!F1141</f>
        <v/>
      </c>
      <c r="B1141" s="6">
        <f>Profiles!D1141*sel_solar</f>
        <v/>
      </c>
      <c r="C1141" s="6">
        <f>MIN(B1141,A1141)</f>
        <v/>
      </c>
      <c r="D1141" s="6">
        <f>B1141-C1141</f>
        <v/>
      </c>
      <c r="E1141" s="6">
        <f>A1141-C1141</f>
        <v/>
      </c>
      <c r="F1141" s="6">
        <f>MIN(D1141,in_batt_pw,IF(sel_batt=0,0,(sel_batt-H1140)/in_rte))</f>
        <v/>
      </c>
      <c r="G1141" s="6">
        <f>MIN(E1141,in_batt_pw,H1140)</f>
        <v/>
      </c>
      <c r="H1141" s="6">
        <f>H1140+F1141*in_rte-G1141</f>
        <v/>
      </c>
      <c r="I1141" s="6">
        <f>IF(sel_og=1,0,E1141-G1141)</f>
        <v/>
      </c>
      <c r="J1141" s="6">
        <f>IF(sel_og=1,0,D1141-F1141)</f>
        <v/>
      </c>
      <c r="K1141" s="6">
        <f>IF(sel_og=1,E1141-G1141,0)</f>
        <v/>
      </c>
    </row>
    <row r="1142">
      <c r="A1142" s="6">
        <f>Profiles!E1142+Profiles!F1142</f>
        <v/>
      </c>
      <c r="B1142" s="6">
        <f>Profiles!D1142*sel_solar</f>
        <v/>
      </c>
      <c r="C1142" s="6">
        <f>MIN(B1142,A1142)</f>
        <v/>
      </c>
      <c r="D1142" s="6">
        <f>B1142-C1142</f>
        <v/>
      </c>
      <c r="E1142" s="6">
        <f>A1142-C1142</f>
        <v/>
      </c>
      <c r="F1142" s="6">
        <f>MIN(D1142,in_batt_pw,IF(sel_batt=0,0,(sel_batt-H1141)/in_rte))</f>
        <v/>
      </c>
      <c r="G1142" s="6">
        <f>MIN(E1142,in_batt_pw,H1141)</f>
        <v/>
      </c>
      <c r="H1142" s="6">
        <f>H1141+F1142*in_rte-G1142</f>
        <v/>
      </c>
      <c r="I1142" s="6">
        <f>IF(sel_og=1,0,E1142-G1142)</f>
        <v/>
      </c>
      <c r="J1142" s="6">
        <f>IF(sel_og=1,0,D1142-F1142)</f>
        <v/>
      </c>
      <c r="K1142" s="6">
        <f>IF(sel_og=1,E1142-G1142,0)</f>
        <v/>
      </c>
    </row>
    <row r="1143">
      <c r="A1143" s="6">
        <f>Profiles!E1143+Profiles!F1143</f>
        <v/>
      </c>
      <c r="B1143" s="6">
        <f>Profiles!D1143*sel_solar</f>
        <v/>
      </c>
      <c r="C1143" s="6">
        <f>MIN(B1143,A1143)</f>
        <v/>
      </c>
      <c r="D1143" s="6">
        <f>B1143-C1143</f>
        <v/>
      </c>
      <c r="E1143" s="6">
        <f>A1143-C1143</f>
        <v/>
      </c>
      <c r="F1143" s="6">
        <f>MIN(D1143,in_batt_pw,IF(sel_batt=0,0,(sel_batt-H1142)/in_rte))</f>
        <v/>
      </c>
      <c r="G1143" s="6">
        <f>MIN(E1143,in_batt_pw,H1142)</f>
        <v/>
      </c>
      <c r="H1143" s="6">
        <f>H1142+F1143*in_rte-G1143</f>
        <v/>
      </c>
      <c r="I1143" s="6">
        <f>IF(sel_og=1,0,E1143-G1143)</f>
        <v/>
      </c>
      <c r="J1143" s="6">
        <f>IF(sel_og=1,0,D1143-F1143)</f>
        <v/>
      </c>
      <c r="K1143" s="6">
        <f>IF(sel_og=1,E1143-G1143,0)</f>
        <v/>
      </c>
    </row>
    <row r="1144">
      <c r="A1144" s="6">
        <f>Profiles!E1144+Profiles!F1144</f>
        <v/>
      </c>
      <c r="B1144" s="6">
        <f>Profiles!D1144*sel_solar</f>
        <v/>
      </c>
      <c r="C1144" s="6">
        <f>MIN(B1144,A1144)</f>
        <v/>
      </c>
      <c r="D1144" s="6">
        <f>B1144-C1144</f>
        <v/>
      </c>
      <c r="E1144" s="6">
        <f>A1144-C1144</f>
        <v/>
      </c>
      <c r="F1144" s="6">
        <f>MIN(D1144,in_batt_pw,IF(sel_batt=0,0,(sel_batt-H1143)/in_rte))</f>
        <v/>
      </c>
      <c r="G1144" s="6">
        <f>MIN(E1144,in_batt_pw,H1143)</f>
        <v/>
      </c>
      <c r="H1144" s="6">
        <f>H1143+F1144*in_rte-G1144</f>
        <v/>
      </c>
      <c r="I1144" s="6">
        <f>IF(sel_og=1,0,E1144-G1144)</f>
        <v/>
      </c>
      <c r="J1144" s="6">
        <f>IF(sel_og=1,0,D1144-F1144)</f>
        <v/>
      </c>
      <c r="K1144" s="6">
        <f>IF(sel_og=1,E1144-G1144,0)</f>
        <v/>
      </c>
    </row>
    <row r="1145">
      <c r="A1145" s="6">
        <f>Profiles!E1145+Profiles!F1145</f>
        <v/>
      </c>
      <c r="B1145" s="6">
        <f>Profiles!D1145*sel_solar</f>
        <v/>
      </c>
      <c r="C1145" s="6">
        <f>MIN(B1145,A1145)</f>
        <v/>
      </c>
      <c r="D1145" s="6">
        <f>B1145-C1145</f>
        <v/>
      </c>
      <c r="E1145" s="6">
        <f>A1145-C1145</f>
        <v/>
      </c>
      <c r="F1145" s="6">
        <f>MIN(D1145,in_batt_pw,IF(sel_batt=0,0,(sel_batt-H1144)/in_rte))</f>
        <v/>
      </c>
      <c r="G1145" s="6">
        <f>MIN(E1145,in_batt_pw,H1144)</f>
        <v/>
      </c>
      <c r="H1145" s="6">
        <f>H1144+F1145*in_rte-G1145</f>
        <v/>
      </c>
      <c r="I1145" s="6">
        <f>IF(sel_og=1,0,E1145-G1145)</f>
        <v/>
      </c>
      <c r="J1145" s="6">
        <f>IF(sel_og=1,0,D1145-F1145)</f>
        <v/>
      </c>
      <c r="K1145" s="6">
        <f>IF(sel_og=1,E1145-G1145,0)</f>
        <v/>
      </c>
    </row>
    <row r="1146">
      <c r="A1146" s="6">
        <f>Profiles!E1146+Profiles!F1146</f>
        <v/>
      </c>
      <c r="B1146" s="6">
        <f>Profiles!D1146*sel_solar</f>
        <v/>
      </c>
      <c r="C1146" s="6">
        <f>MIN(B1146,A1146)</f>
        <v/>
      </c>
      <c r="D1146" s="6">
        <f>B1146-C1146</f>
        <v/>
      </c>
      <c r="E1146" s="6">
        <f>A1146-C1146</f>
        <v/>
      </c>
      <c r="F1146" s="6">
        <f>MIN(D1146,in_batt_pw,IF(sel_batt=0,0,(sel_batt-H1145)/in_rte))</f>
        <v/>
      </c>
      <c r="G1146" s="6">
        <f>MIN(E1146,in_batt_pw,H1145)</f>
        <v/>
      </c>
      <c r="H1146" s="6">
        <f>H1145+F1146*in_rte-G1146</f>
        <v/>
      </c>
      <c r="I1146" s="6">
        <f>IF(sel_og=1,0,E1146-G1146)</f>
        <v/>
      </c>
      <c r="J1146" s="6">
        <f>IF(sel_og=1,0,D1146-F1146)</f>
        <v/>
      </c>
      <c r="K1146" s="6">
        <f>IF(sel_og=1,E1146-G1146,0)</f>
        <v/>
      </c>
    </row>
    <row r="1147">
      <c r="A1147" s="6">
        <f>Profiles!E1147+Profiles!F1147</f>
        <v/>
      </c>
      <c r="B1147" s="6">
        <f>Profiles!D1147*sel_solar</f>
        <v/>
      </c>
      <c r="C1147" s="6">
        <f>MIN(B1147,A1147)</f>
        <v/>
      </c>
      <c r="D1147" s="6">
        <f>B1147-C1147</f>
        <v/>
      </c>
      <c r="E1147" s="6">
        <f>A1147-C1147</f>
        <v/>
      </c>
      <c r="F1147" s="6">
        <f>MIN(D1147,in_batt_pw,IF(sel_batt=0,0,(sel_batt-H1146)/in_rte))</f>
        <v/>
      </c>
      <c r="G1147" s="6">
        <f>MIN(E1147,in_batt_pw,H1146)</f>
        <v/>
      </c>
      <c r="H1147" s="6">
        <f>H1146+F1147*in_rte-G1147</f>
        <v/>
      </c>
      <c r="I1147" s="6">
        <f>IF(sel_og=1,0,E1147-G1147)</f>
        <v/>
      </c>
      <c r="J1147" s="6">
        <f>IF(sel_og=1,0,D1147-F1147)</f>
        <v/>
      </c>
      <c r="K1147" s="6">
        <f>IF(sel_og=1,E1147-G1147,0)</f>
        <v/>
      </c>
    </row>
    <row r="1148">
      <c r="A1148" s="6">
        <f>Profiles!E1148+Profiles!F1148</f>
        <v/>
      </c>
      <c r="B1148" s="6">
        <f>Profiles!D1148*sel_solar</f>
        <v/>
      </c>
      <c r="C1148" s="6">
        <f>MIN(B1148,A1148)</f>
        <v/>
      </c>
      <c r="D1148" s="6">
        <f>B1148-C1148</f>
        <v/>
      </c>
      <c r="E1148" s="6">
        <f>A1148-C1148</f>
        <v/>
      </c>
      <c r="F1148" s="6">
        <f>MIN(D1148,in_batt_pw,IF(sel_batt=0,0,(sel_batt-H1147)/in_rte))</f>
        <v/>
      </c>
      <c r="G1148" s="6">
        <f>MIN(E1148,in_batt_pw,H1147)</f>
        <v/>
      </c>
      <c r="H1148" s="6">
        <f>H1147+F1148*in_rte-G1148</f>
        <v/>
      </c>
      <c r="I1148" s="6">
        <f>IF(sel_og=1,0,E1148-G1148)</f>
        <v/>
      </c>
      <c r="J1148" s="6">
        <f>IF(sel_og=1,0,D1148-F1148)</f>
        <v/>
      </c>
      <c r="K1148" s="6">
        <f>IF(sel_og=1,E1148-G1148,0)</f>
        <v/>
      </c>
    </row>
    <row r="1149">
      <c r="A1149" s="6">
        <f>Profiles!E1149+Profiles!F1149</f>
        <v/>
      </c>
      <c r="B1149" s="6">
        <f>Profiles!D1149*sel_solar</f>
        <v/>
      </c>
      <c r="C1149" s="6">
        <f>MIN(B1149,A1149)</f>
        <v/>
      </c>
      <c r="D1149" s="6">
        <f>B1149-C1149</f>
        <v/>
      </c>
      <c r="E1149" s="6">
        <f>A1149-C1149</f>
        <v/>
      </c>
      <c r="F1149" s="6">
        <f>MIN(D1149,in_batt_pw,IF(sel_batt=0,0,(sel_batt-H1148)/in_rte))</f>
        <v/>
      </c>
      <c r="G1149" s="6">
        <f>MIN(E1149,in_batt_pw,H1148)</f>
        <v/>
      </c>
      <c r="H1149" s="6">
        <f>H1148+F1149*in_rte-G1149</f>
        <v/>
      </c>
      <c r="I1149" s="6">
        <f>IF(sel_og=1,0,E1149-G1149)</f>
        <v/>
      </c>
      <c r="J1149" s="6">
        <f>IF(sel_og=1,0,D1149-F1149)</f>
        <v/>
      </c>
      <c r="K1149" s="6">
        <f>IF(sel_og=1,E1149-G1149,0)</f>
        <v/>
      </c>
    </row>
    <row r="1150">
      <c r="A1150" s="6">
        <f>Profiles!E1150+Profiles!F1150</f>
        <v/>
      </c>
      <c r="B1150" s="6">
        <f>Profiles!D1150*sel_solar</f>
        <v/>
      </c>
      <c r="C1150" s="6">
        <f>MIN(B1150,A1150)</f>
        <v/>
      </c>
      <c r="D1150" s="6">
        <f>B1150-C1150</f>
        <v/>
      </c>
      <c r="E1150" s="6">
        <f>A1150-C1150</f>
        <v/>
      </c>
      <c r="F1150" s="6">
        <f>MIN(D1150,in_batt_pw,IF(sel_batt=0,0,(sel_batt-H1149)/in_rte))</f>
        <v/>
      </c>
      <c r="G1150" s="6">
        <f>MIN(E1150,in_batt_pw,H1149)</f>
        <v/>
      </c>
      <c r="H1150" s="6">
        <f>H1149+F1150*in_rte-G1150</f>
        <v/>
      </c>
      <c r="I1150" s="6">
        <f>IF(sel_og=1,0,E1150-G1150)</f>
        <v/>
      </c>
      <c r="J1150" s="6">
        <f>IF(sel_og=1,0,D1150-F1150)</f>
        <v/>
      </c>
      <c r="K1150" s="6">
        <f>IF(sel_og=1,E1150-G1150,0)</f>
        <v/>
      </c>
    </row>
    <row r="1151">
      <c r="A1151" s="6">
        <f>Profiles!E1151+Profiles!F1151</f>
        <v/>
      </c>
      <c r="B1151" s="6">
        <f>Profiles!D1151*sel_solar</f>
        <v/>
      </c>
      <c r="C1151" s="6">
        <f>MIN(B1151,A1151)</f>
        <v/>
      </c>
      <c r="D1151" s="6">
        <f>B1151-C1151</f>
        <v/>
      </c>
      <c r="E1151" s="6">
        <f>A1151-C1151</f>
        <v/>
      </c>
      <c r="F1151" s="6">
        <f>MIN(D1151,in_batt_pw,IF(sel_batt=0,0,(sel_batt-H1150)/in_rte))</f>
        <v/>
      </c>
      <c r="G1151" s="6">
        <f>MIN(E1151,in_batt_pw,H1150)</f>
        <v/>
      </c>
      <c r="H1151" s="6">
        <f>H1150+F1151*in_rte-G1151</f>
        <v/>
      </c>
      <c r="I1151" s="6">
        <f>IF(sel_og=1,0,E1151-G1151)</f>
        <v/>
      </c>
      <c r="J1151" s="6">
        <f>IF(sel_og=1,0,D1151-F1151)</f>
        <v/>
      </c>
      <c r="K1151" s="6">
        <f>IF(sel_og=1,E1151-G1151,0)</f>
        <v/>
      </c>
    </row>
    <row r="1152">
      <c r="A1152" s="6">
        <f>Profiles!E1152+Profiles!F1152</f>
        <v/>
      </c>
      <c r="B1152" s="6">
        <f>Profiles!D1152*sel_solar</f>
        <v/>
      </c>
      <c r="C1152" s="6">
        <f>MIN(B1152,A1152)</f>
        <v/>
      </c>
      <c r="D1152" s="6">
        <f>B1152-C1152</f>
        <v/>
      </c>
      <c r="E1152" s="6">
        <f>A1152-C1152</f>
        <v/>
      </c>
      <c r="F1152" s="6">
        <f>MIN(D1152,in_batt_pw,IF(sel_batt=0,0,(sel_batt-H1151)/in_rte))</f>
        <v/>
      </c>
      <c r="G1152" s="6">
        <f>MIN(E1152,in_batt_pw,H1151)</f>
        <v/>
      </c>
      <c r="H1152" s="6">
        <f>H1151+F1152*in_rte-G1152</f>
        <v/>
      </c>
      <c r="I1152" s="6">
        <f>IF(sel_og=1,0,E1152-G1152)</f>
        <v/>
      </c>
      <c r="J1152" s="6">
        <f>IF(sel_og=1,0,D1152-F1152)</f>
        <v/>
      </c>
      <c r="K1152" s="6">
        <f>IF(sel_og=1,E1152-G1152,0)</f>
        <v/>
      </c>
    </row>
    <row r="1153">
      <c r="A1153" s="6">
        <f>Profiles!E1153+Profiles!F1153</f>
        <v/>
      </c>
      <c r="B1153" s="6">
        <f>Profiles!D1153*sel_solar</f>
        <v/>
      </c>
      <c r="C1153" s="6">
        <f>MIN(B1153,A1153)</f>
        <v/>
      </c>
      <c r="D1153" s="6">
        <f>B1153-C1153</f>
        <v/>
      </c>
      <c r="E1153" s="6">
        <f>A1153-C1153</f>
        <v/>
      </c>
      <c r="F1153" s="6">
        <f>MIN(D1153,in_batt_pw,IF(sel_batt=0,0,(sel_batt-H1152)/in_rte))</f>
        <v/>
      </c>
      <c r="G1153" s="6">
        <f>MIN(E1153,in_batt_pw,H1152)</f>
        <v/>
      </c>
      <c r="H1153" s="6">
        <f>H1152+F1153*in_rte-G1153</f>
        <v/>
      </c>
      <c r="I1153" s="6">
        <f>IF(sel_og=1,0,E1153-G1153)</f>
        <v/>
      </c>
      <c r="J1153" s="6">
        <f>IF(sel_og=1,0,D1153-F1153)</f>
        <v/>
      </c>
      <c r="K1153" s="6">
        <f>IF(sel_og=1,E1153-G1153,0)</f>
        <v/>
      </c>
    </row>
    <row r="1154">
      <c r="A1154" s="6">
        <f>Profiles!E1154+Profiles!F1154</f>
        <v/>
      </c>
      <c r="B1154" s="6">
        <f>Profiles!D1154*sel_solar</f>
        <v/>
      </c>
      <c r="C1154" s="6">
        <f>MIN(B1154,A1154)</f>
        <v/>
      </c>
      <c r="D1154" s="6">
        <f>B1154-C1154</f>
        <v/>
      </c>
      <c r="E1154" s="6">
        <f>A1154-C1154</f>
        <v/>
      </c>
      <c r="F1154" s="6">
        <f>MIN(D1154,in_batt_pw,IF(sel_batt=0,0,(sel_batt-H1153)/in_rte))</f>
        <v/>
      </c>
      <c r="G1154" s="6">
        <f>MIN(E1154,in_batt_pw,H1153)</f>
        <v/>
      </c>
      <c r="H1154" s="6">
        <f>H1153+F1154*in_rte-G1154</f>
        <v/>
      </c>
      <c r="I1154" s="6">
        <f>IF(sel_og=1,0,E1154-G1154)</f>
        <v/>
      </c>
      <c r="J1154" s="6">
        <f>IF(sel_og=1,0,D1154-F1154)</f>
        <v/>
      </c>
      <c r="K1154" s="6">
        <f>IF(sel_og=1,E1154-G1154,0)</f>
        <v/>
      </c>
    </row>
    <row r="1155">
      <c r="A1155" s="6">
        <f>Profiles!E1155+Profiles!F1155</f>
        <v/>
      </c>
      <c r="B1155" s="6">
        <f>Profiles!D1155*sel_solar</f>
        <v/>
      </c>
      <c r="C1155" s="6">
        <f>MIN(B1155,A1155)</f>
        <v/>
      </c>
      <c r="D1155" s="6">
        <f>B1155-C1155</f>
        <v/>
      </c>
      <c r="E1155" s="6">
        <f>A1155-C1155</f>
        <v/>
      </c>
      <c r="F1155" s="6">
        <f>MIN(D1155,in_batt_pw,IF(sel_batt=0,0,(sel_batt-H1154)/in_rte))</f>
        <v/>
      </c>
      <c r="G1155" s="6">
        <f>MIN(E1155,in_batt_pw,H1154)</f>
        <v/>
      </c>
      <c r="H1155" s="6">
        <f>H1154+F1155*in_rte-G1155</f>
        <v/>
      </c>
      <c r="I1155" s="6">
        <f>IF(sel_og=1,0,E1155-G1155)</f>
        <v/>
      </c>
      <c r="J1155" s="6">
        <f>IF(sel_og=1,0,D1155-F1155)</f>
        <v/>
      </c>
      <c r="K1155" s="6">
        <f>IF(sel_og=1,E1155-G1155,0)</f>
        <v/>
      </c>
    </row>
    <row r="1156">
      <c r="A1156" s="6">
        <f>Profiles!E1156+Profiles!F1156</f>
        <v/>
      </c>
      <c r="B1156" s="6">
        <f>Profiles!D1156*sel_solar</f>
        <v/>
      </c>
      <c r="C1156" s="6">
        <f>MIN(B1156,A1156)</f>
        <v/>
      </c>
      <c r="D1156" s="6">
        <f>B1156-C1156</f>
        <v/>
      </c>
      <c r="E1156" s="6">
        <f>A1156-C1156</f>
        <v/>
      </c>
      <c r="F1156" s="6">
        <f>MIN(D1156,in_batt_pw,IF(sel_batt=0,0,(sel_batt-H1155)/in_rte))</f>
        <v/>
      </c>
      <c r="G1156" s="6">
        <f>MIN(E1156,in_batt_pw,H1155)</f>
        <v/>
      </c>
      <c r="H1156" s="6">
        <f>H1155+F1156*in_rte-G1156</f>
        <v/>
      </c>
      <c r="I1156" s="6">
        <f>IF(sel_og=1,0,E1156-G1156)</f>
        <v/>
      </c>
      <c r="J1156" s="6">
        <f>IF(sel_og=1,0,D1156-F1156)</f>
        <v/>
      </c>
      <c r="K1156" s="6">
        <f>IF(sel_og=1,E1156-G1156,0)</f>
        <v/>
      </c>
    </row>
    <row r="1157">
      <c r="A1157" s="6">
        <f>Profiles!E1157+Profiles!F1157</f>
        <v/>
      </c>
      <c r="B1157" s="6">
        <f>Profiles!D1157*sel_solar</f>
        <v/>
      </c>
      <c r="C1157" s="6">
        <f>MIN(B1157,A1157)</f>
        <v/>
      </c>
      <c r="D1157" s="6">
        <f>B1157-C1157</f>
        <v/>
      </c>
      <c r="E1157" s="6">
        <f>A1157-C1157</f>
        <v/>
      </c>
      <c r="F1157" s="6">
        <f>MIN(D1157,in_batt_pw,IF(sel_batt=0,0,(sel_batt-H1156)/in_rte))</f>
        <v/>
      </c>
      <c r="G1157" s="6">
        <f>MIN(E1157,in_batt_pw,H1156)</f>
        <v/>
      </c>
      <c r="H1157" s="6">
        <f>H1156+F1157*in_rte-G1157</f>
        <v/>
      </c>
      <c r="I1157" s="6">
        <f>IF(sel_og=1,0,E1157-G1157)</f>
        <v/>
      </c>
      <c r="J1157" s="6">
        <f>IF(sel_og=1,0,D1157-F1157)</f>
        <v/>
      </c>
      <c r="K1157" s="6">
        <f>IF(sel_og=1,E1157-G1157,0)</f>
        <v/>
      </c>
    </row>
    <row r="1158">
      <c r="A1158" s="6">
        <f>Profiles!E1158+Profiles!F1158</f>
        <v/>
      </c>
      <c r="B1158" s="6">
        <f>Profiles!D1158*sel_solar</f>
        <v/>
      </c>
      <c r="C1158" s="6">
        <f>MIN(B1158,A1158)</f>
        <v/>
      </c>
      <c r="D1158" s="6">
        <f>B1158-C1158</f>
        <v/>
      </c>
      <c r="E1158" s="6">
        <f>A1158-C1158</f>
        <v/>
      </c>
      <c r="F1158" s="6">
        <f>MIN(D1158,in_batt_pw,IF(sel_batt=0,0,(sel_batt-H1157)/in_rte))</f>
        <v/>
      </c>
      <c r="G1158" s="6">
        <f>MIN(E1158,in_batt_pw,H1157)</f>
        <v/>
      </c>
      <c r="H1158" s="6">
        <f>H1157+F1158*in_rte-G1158</f>
        <v/>
      </c>
      <c r="I1158" s="6">
        <f>IF(sel_og=1,0,E1158-G1158)</f>
        <v/>
      </c>
      <c r="J1158" s="6">
        <f>IF(sel_og=1,0,D1158-F1158)</f>
        <v/>
      </c>
      <c r="K1158" s="6">
        <f>IF(sel_og=1,E1158-G1158,0)</f>
        <v/>
      </c>
    </row>
    <row r="1159">
      <c r="A1159" s="6">
        <f>Profiles!E1159+Profiles!F1159</f>
        <v/>
      </c>
      <c r="B1159" s="6">
        <f>Profiles!D1159*sel_solar</f>
        <v/>
      </c>
      <c r="C1159" s="6">
        <f>MIN(B1159,A1159)</f>
        <v/>
      </c>
      <c r="D1159" s="6">
        <f>B1159-C1159</f>
        <v/>
      </c>
      <c r="E1159" s="6">
        <f>A1159-C1159</f>
        <v/>
      </c>
      <c r="F1159" s="6">
        <f>MIN(D1159,in_batt_pw,IF(sel_batt=0,0,(sel_batt-H1158)/in_rte))</f>
        <v/>
      </c>
      <c r="G1159" s="6">
        <f>MIN(E1159,in_batt_pw,H1158)</f>
        <v/>
      </c>
      <c r="H1159" s="6">
        <f>H1158+F1159*in_rte-G1159</f>
        <v/>
      </c>
      <c r="I1159" s="6">
        <f>IF(sel_og=1,0,E1159-G1159)</f>
        <v/>
      </c>
      <c r="J1159" s="6">
        <f>IF(sel_og=1,0,D1159-F1159)</f>
        <v/>
      </c>
      <c r="K1159" s="6">
        <f>IF(sel_og=1,E1159-G1159,0)</f>
        <v/>
      </c>
    </row>
    <row r="1160">
      <c r="A1160" s="6">
        <f>Profiles!E1160+Profiles!F1160</f>
        <v/>
      </c>
      <c r="B1160" s="6">
        <f>Profiles!D1160*sel_solar</f>
        <v/>
      </c>
      <c r="C1160" s="6">
        <f>MIN(B1160,A1160)</f>
        <v/>
      </c>
      <c r="D1160" s="6">
        <f>B1160-C1160</f>
        <v/>
      </c>
      <c r="E1160" s="6">
        <f>A1160-C1160</f>
        <v/>
      </c>
      <c r="F1160" s="6">
        <f>MIN(D1160,in_batt_pw,IF(sel_batt=0,0,(sel_batt-H1159)/in_rte))</f>
        <v/>
      </c>
      <c r="G1160" s="6">
        <f>MIN(E1160,in_batt_pw,H1159)</f>
        <v/>
      </c>
      <c r="H1160" s="6">
        <f>H1159+F1160*in_rte-G1160</f>
        <v/>
      </c>
      <c r="I1160" s="6">
        <f>IF(sel_og=1,0,E1160-G1160)</f>
        <v/>
      </c>
      <c r="J1160" s="6">
        <f>IF(sel_og=1,0,D1160-F1160)</f>
        <v/>
      </c>
      <c r="K1160" s="6">
        <f>IF(sel_og=1,E1160-G1160,0)</f>
        <v/>
      </c>
    </row>
    <row r="1161">
      <c r="A1161" s="6">
        <f>Profiles!E1161+Profiles!F1161</f>
        <v/>
      </c>
      <c r="B1161" s="6">
        <f>Profiles!D1161*sel_solar</f>
        <v/>
      </c>
      <c r="C1161" s="6">
        <f>MIN(B1161,A1161)</f>
        <v/>
      </c>
      <c r="D1161" s="6">
        <f>B1161-C1161</f>
        <v/>
      </c>
      <c r="E1161" s="6">
        <f>A1161-C1161</f>
        <v/>
      </c>
      <c r="F1161" s="6">
        <f>MIN(D1161,in_batt_pw,IF(sel_batt=0,0,(sel_batt-H1160)/in_rte))</f>
        <v/>
      </c>
      <c r="G1161" s="6">
        <f>MIN(E1161,in_batt_pw,H1160)</f>
        <v/>
      </c>
      <c r="H1161" s="6">
        <f>H1160+F1161*in_rte-G1161</f>
        <v/>
      </c>
      <c r="I1161" s="6">
        <f>IF(sel_og=1,0,E1161-G1161)</f>
        <v/>
      </c>
      <c r="J1161" s="6">
        <f>IF(sel_og=1,0,D1161-F1161)</f>
        <v/>
      </c>
      <c r="K1161" s="6">
        <f>IF(sel_og=1,E1161-G1161,0)</f>
        <v/>
      </c>
    </row>
    <row r="1162">
      <c r="A1162" s="6">
        <f>Profiles!E1162+Profiles!F1162</f>
        <v/>
      </c>
      <c r="B1162" s="6">
        <f>Profiles!D1162*sel_solar</f>
        <v/>
      </c>
      <c r="C1162" s="6">
        <f>MIN(B1162,A1162)</f>
        <v/>
      </c>
      <c r="D1162" s="6">
        <f>B1162-C1162</f>
        <v/>
      </c>
      <c r="E1162" s="6">
        <f>A1162-C1162</f>
        <v/>
      </c>
      <c r="F1162" s="6">
        <f>MIN(D1162,in_batt_pw,IF(sel_batt=0,0,(sel_batt-H1161)/in_rte))</f>
        <v/>
      </c>
      <c r="G1162" s="6">
        <f>MIN(E1162,in_batt_pw,H1161)</f>
        <v/>
      </c>
      <c r="H1162" s="6">
        <f>H1161+F1162*in_rte-G1162</f>
        <v/>
      </c>
      <c r="I1162" s="6">
        <f>IF(sel_og=1,0,E1162-G1162)</f>
        <v/>
      </c>
      <c r="J1162" s="6">
        <f>IF(sel_og=1,0,D1162-F1162)</f>
        <v/>
      </c>
      <c r="K1162" s="6">
        <f>IF(sel_og=1,E1162-G1162,0)</f>
        <v/>
      </c>
    </row>
    <row r="1163">
      <c r="A1163" s="6">
        <f>Profiles!E1163+Profiles!F1163</f>
        <v/>
      </c>
      <c r="B1163" s="6">
        <f>Profiles!D1163*sel_solar</f>
        <v/>
      </c>
      <c r="C1163" s="6">
        <f>MIN(B1163,A1163)</f>
        <v/>
      </c>
      <c r="D1163" s="6">
        <f>B1163-C1163</f>
        <v/>
      </c>
      <c r="E1163" s="6">
        <f>A1163-C1163</f>
        <v/>
      </c>
      <c r="F1163" s="6">
        <f>MIN(D1163,in_batt_pw,IF(sel_batt=0,0,(sel_batt-H1162)/in_rte))</f>
        <v/>
      </c>
      <c r="G1163" s="6">
        <f>MIN(E1163,in_batt_pw,H1162)</f>
        <v/>
      </c>
      <c r="H1163" s="6">
        <f>H1162+F1163*in_rte-G1163</f>
        <v/>
      </c>
      <c r="I1163" s="6">
        <f>IF(sel_og=1,0,E1163-G1163)</f>
        <v/>
      </c>
      <c r="J1163" s="6">
        <f>IF(sel_og=1,0,D1163-F1163)</f>
        <v/>
      </c>
      <c r="K1163" s="6">
        <f>IF(sel_og=1,E1163-G1163,0)</f>
        <v/>
      </c>
    </row>
    <row r="1164">
      <c r="A1164" s="6">
        <f>Profiles!E1164+Profiles!F1164</f>
        <v/>
      </c>
      <c r="B1164" s="6">
        <f>Profiles!D1164*sel_solar</f>
        <v/>
      </c>
      <c r="C1164" s="6">
        <f>MIN(B1164,A1164)</f>
        <v/>
      </c>
      <c r="D1164" s="6">
        <f>B1164-C1164</f>
        <v/>
      </c>
      <c r="E1164" s="6">
        <f>A1164-C1164</f>
        <v/>
      </c>
      <c r="F1164" s="6">
        <f>MIN(D1164,in_batt_pw,IF(sel_batt=0,0,(sel_batt-H1163)/in_rte))</f>
        <v/>
      </c>
      <c r="G1164" s="6">
        <f>MIN(E1164,in_batt_pw,H1163)</f>
        <v/>
      </c>
      <c r="H1164" s="6">
        <f>H1163+F1164*in_rte-G1164</f>
        <v/>
      </c>
      <c r="I1164" s="6">
        <f>IF(sel_og=1,0,E1164-G1164)</f>
        <v/>
      </c>
      <c r="J1164" s="6">
        <f>IF(sel_og=1,0,D1164-F1164)</f>
        <v/>
      </c>
      <c r="K1164" s="6">
        <f>IF(sel_og=1,E1164-G1164,0)</f>
        <v/>
      </c>
    </row>
    <row r="1165">
      <c r="A1165" s="6">
        <f>Profiles!E1165+Profiles!F1165</f>
        <v/>
      </c>
      <c r="B1165" s="6">
        <f>Profiles!D1165*sel_solar</f>
        <v/>
      </c>
      <c r="C1165" s="6">
        <f>MIN(B1165,A1165)</f>
        <v/>
      </c>
      <c r="D1165" s="6">
        <f>B1165-C1165</f>
        <v/>
      </c>
      <c r="E1165" s="6">
        <f>A1165-C1165</f>
        <v/>
      </c>
      <c r="F1165" s="6">
        <f>MIN(D1165,in_batt_pw,IF(sel_batt=0,0,(sel_batt-H1164)/in_rte))</f>
        <v/>
      </c>
      <c r="G1165" s="6">
        <f>MIN(E1165,in_batt_pw,H1164)</f>
        <v/>
      </c>
      <c r="H1165" s="6">
        <f>H1164+F1165*in_rte-G1165</f>
        <v/>
      </c>
      <c r="I1165" s="6">
        <f>IF(sel_og=1,0,E1165-G1165)</f>
        <v/>
      </c>
      <c r="J1165" s="6">
        <f>IF(sel_og=1,0,D1165-F1165)</f>
        <v/>
      </c>
      <c r="K1165" s="6">
        <f>IF(sel_og=1,E1165-G1165,0)</f>
        <v/>
      </c>
    </row>
    <row r="1166">
      <c r="A1166" s="6">
        <f>Profiles!E1166+Profiles!F1166</f>
        <v/>
      </c>
      <c r="B1166" s="6">
        <f>Profiles!D1166*sel_solar</f>
        <v/>
      </c>
      <c r="C1166" s="6">
        <f>MIN(B1166,A1166)</f>
        <v/>
      </c>
      <c r="D1166" s="6">
        <f>B1166-C1166</f>
        <v/>
      </c>
      <c r="E1166" s="6">
        <f>A1166-C1166</f>
        <v/>
      </c>
      <c r="F1166" s="6">
        <f>MIN(D1166,in_batt_pw,IF(sel_batt=0,0,(sel_batt-H1165)/in_rte))</f>
        <v/>
      </c>
      <c r="G1166" s="6">
        <f>MIN(E1166,in_batt_pw,H1165)</f>
        <v/>
      </c>
      <c r="H1166" s="6">
        <f>H1165+F1166*in_rte-G1166</f>
        <v/>
      </c>
      <c r="I1166" s="6">
        <f>IF(sel_og=1,0,E1166-G1166)</f>
        <v/>
      </c>
      <c r="J1166" s="6">
        <f>IF(sel_og=1,0,D1166-F1166)</f>
        <v/>
      </c>
      <c r="K1166" s="6">
        <f>IF(sel_og=1,E1166-G1166,0)</f>
        <v/>
      </c>
    </row>
    <row r="1167">
      <c r="A1167" s="6">
        <f>Profiles!E1167+Profiles!F1167</f>
        <v/>
      </c>
      <c r="B1167" s="6">
        <f>Profiles!D1167*sel_solar</f>
        <v/>
      </c>
      <c r="C1167" s="6">
        <f>MIN(B1167,A1167)</f>
        <v/>
      </c>
      <c r="D1167" s="6">
        <f>B1167-C1167</f>
        <v/>
      </c>
      <c r="E1167" s="6">
        <f>A1167-C1167</f>
        <v/>
      </c>
      <c r="F1167" s="6">
        <f>MIN(D1167,in_batt_pw,IF(sel_batt=0,0,(sel_batt-H1166)/in_rte))</f>
        <v/>
      </c>
      <c r="G1167" s="6">
        <f>MIN(E1167,in_batt_pw,H1166)</f>
        <v/>
      </c>
      <c r="H1167" s="6">
        <f>H1166+F1167*in_rte-G1167</f>
        <v/>
      </c>
      <c r="I1167" s="6">
        <f>IF(sel_og=1,0,E1167-G1167)</f>
        <v/>
      </c>
      <c r="J1167" s="6">
        <f>IF(sel_og=1,0,D1167-F1167)</f>
        <v/>
      </c>
      <c r="K1167" s="6">
        <f>IF(sel_og=1,E1167-G1167,0)</f>
        <v/>
      </c>
    </row>
    <row r="1168">
      <c r="A1168" s="6">
        <f>Profiles!E1168+Profiles!F1168</f>
        <v/>
      </c>
      <c r="B1168" s="6">
        <f>Profiles!D1168*sel_solar</f>
        <v/>
      </c>
      <c r="C1168" s="6">
        <f>MIN(B1168,A1168)</f>
        <v/>
      </c>
      <c r="D1168" s="6">
        <f>B1168-C1168</f>
        <v/>
      </c>
      <c r="E1168" s="6">
        <f>A1168-C1168</f>
        <v/>
      </c>
      <c r="F1168" s="6">
        <f>MIN(D1168,in_batt_pw,IF(sel_batt=0,0,(sel_batt-H1167)/in_rte))</f>
        <v/>
      </c>
      <c r="G1168" s="6">
        <f>MIN(E1168,in_batt_pw,H1167)</f>
        <v/>
      </c>
      <c r="H1168" s="6">
        <f>H1167+F1168*in_rte-G1168</f>
        <v/>
      </c>
      <c r="I1168" s="6">
        <f>IF(sel_og=1,0,E1168-G1168)</f>
        <v/>
      </c>
      <c r="J1168" s="6">
        <f>IF(sel_og=1,0,D1168-F1168)</f>
        <v/>
      </c>
      <c r="K1168" s="6">
        <f>IF(sel_og=1,E1168-G1168,0)</f>
        <v/>
      </c>
    </row>
    <row r="1169">
      <c r="A1169" s="6">
        <f>Profiles!E1169+Profiles!F1169</f>
        <v/>
      </c>
      <c r="B1169" s="6">
        <f>Profiles!D1169*sel_solar</f>
        <v/>
      </c>
      <c r="C1169" s="6">
        <f>MIN(B1169,A1169)</f>
        <v/>
      </c>
      <c r="D1169" s="6">
        <f>B1169-C1169</f>
        <v/>
      </c>
      <c r="E1169" s="6">
        <f>A1169-C1169</f>
        <v/>
      </c>
      <c r="F1169" s="6">
        <f>MIN(D1169,in_batt_pw,IF(sel_batt=0,0,(sel_batt-H1168)/in_rte))</f>
        <v/>
      </c>
      <c r="G1169" s="6">
        <f>MIN(E1169,in_batt_pw,H1168)</f>
        <v/>
      </c>
      <c r="H1169" s="6">
        <f>H1168+F1169*in_rte-G1169</f>
        <v/>
      </c>
      <c r="I1169" s="6">
        <f>IF(sel_og=1,0,E1169-G1169)</f>
        <v/>
      </c>
      <c r="J1169" s="6">
        <f>IF(sel_og=1,0,D1169-F1169)</f>
        <v/>
      </c>
      <c r="K1169" s="6">
        <f>IF(sel_og=1,E1169-G1169,0)</f>
        <v/>
      </c>
    </row>
    <row r="1170">
      <c r="A1170" s="6">
        <f>Profiles!E1170+Profiles!F1170</f>
        <v/>
      </c>
      <c r="B1170" s="6">
        <f>Profiles!D1170*sel_solar</f>
        <v/>
      </c>
      <c r="C1170" s="6">
        <f>MIN(B1170,A1170)</f>
        <v/>
      </c>
      <c r="D1170" s="6">
        <f>B1170-C1170</f>
        <v/>
      </c>
      <c r="E1170" s="6">
        <f>A1170-C1170</f>
        <v/>
      </c>
      <c r="F1170" s="6">
        <f>MIN(D1170,in_batt_pw,IF(sel_batt=0,0,(sel_batt-H1169)/in_rte))</f>
        <v/>
      </c>
      <c r="G1170" s="6">
        <f>MIN(E1170,in_batt_pw,H1169)</f>
        <v/>
      </c>
      <c r="H1170" s="6">
        <f>H1169+F1170*in_rte-G1170</f>
        <v/>
      </c>
      <c r="I1170" s="6">
        <f>IF(sel_og=1,0,E1170-G1170)</f>
        <v/>
      </c>
      <c r="J1170" s="6">
        <f>IF(sel_og=1,0,D1170-F1170)</f>
        <v/>
      </c>
      <c r="K1170" s="6">
        <f>IF(sel_og=1,E1170-G1170,0)</f>
        <v/>
      </c>
    </row>
    <row r="1171">
      <c r="A1171" s="6">
        <f>Profiles!E1171+Profiles!F1171</f>
        <v/>
      </c>
      <c r="B1171" s="6">
        <f>Profiles!D1171*sel_solar</f>
        <v/>
      </c>
      <c r="C1171" s="6">
        <f>MIN(B1171,A1171)</f>
        <v/>
      </c>
      <c r="D1171" s="6">
        <f>B1171-C1171</f>
        <v/>
      </c>
      <c r="E1171" s="6">
        <f>A1171-C1171</f>
        <v/>
      </c>
      <c r="F1171" s="6">
        <f>MIN(D1171,in_batt_pw,IF(sel_batt=0,0,(sel_batt-H1170)/in_rte))</f>
        <v/>
      </c>
      <c r="G1171" s="6">
        <f>MIN(E1171,in_batt_pw,H1170)</f>
        <v/>
      </c>
      <c r="H1171" s="6">
        <f>H1170+F1171*in_rte-G1171</f>
        <v/>
      </c>
      <c r="I1171" s="6">
        <f>IF(sel_og=1,0,E1171-G1171)</f>
        <v/>
      </c>
      <c r="J1171" s="6">
        <f>IF(sel_og=1,0,D1171-F1171)</f>
        <v/>
      </c>
      <c r="K1171" s="6">
        <f>IF(sel_og=1,E1171-G1171,0)</f>
        <v/>
      </c>
    </row>
    <row r="1172">
      <c r="A1172" s="6">
        <f>Profiles!E1172+Profiles!F1172</f>
        <v/>
      </c>
      <c r="B1172" s="6">
        <f>Profiles!D1172*sel_solar</f>
        <v/>
      </c>
      <c r="C1172" s="6">
        <f>MIN(B1172,A1172)</f>
        <v/>
      </c>
      <c r="D1172" s="6">
        <f>B1172-C1172</f>
        <v/>
      </c>
      <c r="E1172" s="6">
        <f>A1172-C1172</f>
        <v/>
      </c>
      <c r="F1172" s="6">
        <f>MIN(D1172,in_batt_pw,IF(sel_batt=0,0,(sel_batt-H1171)/in_rte))</f>
        <v/>
      </c>
      <c r="G1172" s="6">
        <f>MIN(E1172,in_batt_pw,H1171)</f>
        <v/>
      </c>
      <c r="H1172" s="6">
        <f>H1171+F1172*in_rte-G1172</f>
        <v/>
      </c>
      <c r="I1172" s="6">
        <f>IF(sel_og=1,0,E1172-G1172)</f>
        <v/>
      </c>
      <c r="J1172" s="6">
        <f>IF(sel_og=1,0,D1172-F1172)</f>
        <v/>
      </c>
      <c r="K1172" s="6">
        <f>IF(sel_og=1,E1172-G1172,0)</f>
        <v/>
      </c>
    </row>
    <row r="1173">
      <c r="A1173" s="6">
        <f>Profiles!E1173+Profiles!F1173</f>
        <v/>
      </c>
      <c r="B1173" s="6">
        <f>Profiles!D1173*sel_solar</f>
        <v/>
      </c>
      <c r="C1173" s="6">
        <f>MIN(B1173,A1173)</f>
        <v/>
      </c>
      <c r="D1173" s="6">
        <f>B1173-C1173</f>
        <v/>
      </c>
      <c r="E1173" s="6">
        <f>A1173-C1173</f>
        <v/>
      </c>
      <c r="F1173" s="6">
        <f>MIN(D1173,in_batt_pw,IF(sel_batt=0,0,(sel_batt-H1172)/in_rte))</f>
        <v/>
      </c>
      <c r="G1173" s="6">
        <f>MIN(E1173,in_batt_pw,H1172)</f>
        <v/>
      </c>
      <c r="H1173" s="6">
        <f>H1172+F1173*in_rte-G1173</f>
        <v/>
      </c>
      <c r="I1173" s="6">
        <f>IF(sel_og=1,0,E1173-G1173)</f>
        <v/>
      </c>
      <c r="J1173" s="6">
        <f>IF(sel_og=1,0,D1173-F1173)</f>
        <v/>
      </c>
      <c r="K1173" s="6">
        <f>IF(sel_og=1,E1173-G1173,0)</f>
        <v/>
      </c>
    </row>
    <row r="1174">
      <c r="A1174" s="6">
        <f>Profiles!E1174+Profiles!F1174</f>
        <v/>
      </c>
      <c r="B1174" s="6">
        <f>Profiles!D1174*sel_solar</f>
        <v/>
      </c>
      <c r="C1174" s="6">
        <f>MIN(B1174,A1174)</f>
        <v/>
      </c>
      <c r="D1174" s="6">
        <f>B1174-C1174</f>
        <v/>
      </c>
      <c r="E1174" s="6">
        <f>A1174-C1174</f>
        <v/>
      </c>
      <c r="F1174" s="6">
        <f>MIN(D1174,in_batt_pw,IF(sel_batt=0,0,(sel_batt-H1173)/in_rte))</f>
        <v/>
      </c>
      <c r="G1174" s="6">
        <f>MIN(E1174,in_batt_pw,H1173)</f>
        <v/>
      </c>
      <c r="H1174" s="6">
        <f>H1173+F1174*in_rte-G1174</f>
        <v/>
      </c>
      <c r="I1174" s="6">
        <f>IF(sel_og=1,0,E1174-G1174)</f>
        <v/>
      </c>
      <c r="J1174" s="6">
        <f>IF(sel_og=1,0,D1174-F1174)</f>
        <v/>
      </c>
      <c r="K1174" s="6">
        <f>IF(sel_og=1,E1174-G1174,0)</f>
        <v/>
      </c>
    </row>
    <row r="1175">
      <c r="A1175" s="6">
        <f>Profiles!E1175+Profiles!F1175</f>
        <v/>
      </c>
      <c r="B1175" s="6">
        <f>Profiles!D1175*sel_solar</f>
        <v/>
      </c>
      <c r="C1175" s="6">
        <f>MIN(B1175,A1175)</f>
        <v/>
      </c>
      <c r="D1175" s="6">
        <f>B1175-C1175</f>
        <v/>
      </c>
      <c r="E1175" s="6">
        <f>A1175-C1175</f>
        <v/>
      </c>
      <c r="F1175" s="6">
        <f>MIN(D1175,in_batt_pw,IF(sel_batt=0,0,(sel_batt-H1174)/in_rte))</f>
        <v/>
      </c>
      <c r="G1175" s="6">
        <f>MIN(E1175,in_batt_pw,H1174)</f>
        <v/>
      </c>
      <c r="H1175" s="6">
        <f>H1174+F1175*in_rte-G1175</f>
        <v/>
      </c>
      <c r="I1175" s="6">
        <f>IF(sel_og=1,0,E1175-G1175)</f>
        <v/>
      </c>
      <c r="J1175" s="6">
        <f>IF(sel_og=1,0,D1175-F1175)</f>
        <v/>
      </c>
      <c r="K1175" s="6">
        <f>IF(sel_og=1,E1175-G1175,0)</f>
        <v/>
      </c>
    </row>
    <row r="1176">
      <c r="A1176" s="6">
        <f>Profiles!E1176+Profiles!F1176</f>
        <v/>
      </c>
      <c r="B1176" s="6">
        <f>Profiles!D1176*sel_solar</f>
        <v/>
      </c>
      <c r="C1176" s="6">
        <f>MIN(B1176,A1176)</f>
        <v/>
      </c>
      <c r="D1176" s="6">
        <f>B1176-C1176</f>
        <v/>
      </c>
      <c r="E1176" s="6">
        <f>A1176-C1176</f>
        <v/>
      </c>
      <c r="F1176" s="6">
        <f>MIN(D1176,in_batt_pw,IF(sel_batt=0,0,(sel_batt-H1175)/in_rte))</f>
        <v/>
      </c>
      <c r="G1176" s="6">
        <f>MIN(E1176,in_batt_pw,H1175)</f>
        <v/>
      </c>
      <c r="H1176" s="6">
        <f>H1175+F1176*in_rte-G1176</f>
        <v/>
      </c>
      <c r="I1176" s="6">
        <f>IF(sel_og=1,0,E1176-G1176)</f>
        <v/>
      </c>
      <c r="J1176" s="6">
        <f>IF(sel_og=1,0,D1176-F1176)</f>
        <v/>
      </c>
      <c r="K1176" s="6">
        <f>IF(sel_og=1,E1176-G1176,0)</f>
        <v/>
      </c>
    </row>
    <row r="1177">
      <c r="A1177" s="6">
        <f>Profiles!E1177+Profiles!F1177</f>
        <v/>
      </c>
      <c r="B1177" s="6">
        <f>Profiles!D1177*sel_solar</f>
        <v/>
      </c>
      <c r="C1177" s="6">
        <f>MIN(B1177,A1177)</f>
        <v/>
      </c>
      <c r="D1177" s="6">
        <f>B1177-C1177</f>
        <v/>
      </c>
      <c r="E1177" s="6">
        <f>A1177-C1177</f>
        <v/>
      </c>
      <c r="F1177" s="6">
        <f>MIN(D1177,in_batt_pw,IF(sel_batt=0,0,(sel_batt-H1176)/in_rte))</f>
        <v/>
      </c>
      <c r="G1177" s="6">
        <f>MIN(E1177,in_batt_pw,H1176)</f>
        <v/>
      </c>
      <c r="H1177" s="6">
        <f>H1176+F1177*in_rte-G1177</f>
        <v/>
      </c>
      <c r="I1177" s="6">
        <f>IF(sel_og=1,0,E1177-G1177)</f>
        <v/>
      </c>
      <c r="J1177" s="6">
        <f>IF(sel_og=1,0,D1177-F1177)</f>
        <v/>
      </c>
      <c r="K1177" s="6">
        <f>IF(sel_og=1,E1177-G1177,0)</f>
        <v/>
      </c>
    </row>
    <row r="1178">
      <c r="A1178" s="6">
        <f>Profiles!E1178+Profiles!F1178</f>
        <v/>
      </c>
      <c r="B1178" s="6">
        <f>Profiles!D1178*sel_solar</f>
        <v/>
      </c>
      <c r="C1178" s="6">
        <f>MIN(B1178,A1178)</f>
        <v/>
      </c>
      <c r="D1178" s="6">
        <f>B1178-C1178</f>
        <v/>
      </c>
      <c r="E1178" s="6">
        <f>A1178-C1178</f>
        <v/>
      </c>
      <c r="F1178" s="6">
        <f>MIN(D1178,in_batt_pw,IF(sel_batt=0,0,(sel_batt-H1177)/in_rte))</f>
        <v/>
      </c>
      <c r="G1178" s="6">
        <f>MIN(E1178,in_batt_pw,H1177)</f>
        <v/>
      </c>
      <c r="H1178" s="6">
        <f>H1177+F1178*in_rte-G1178</f>
        <v/>
      </c>
      <c r="I1178" s="6">
        <f>IF(sel_og=1,0,E1178-G1178)</f>
        <v/>
      </c>
      <c r="J1178" s="6">
        <f>IF(sel_og=1,0,D1178-F1178)</f>
        <v/>
      </c>
      <c r="K1178" s="6">
        <f>IF(sel_og=1,E1178-G1178,0)</f>
        <v/>
      </c>
    </row>
    <row r="1179">
      <c r="A1179" s="6">
        <f>Profiles!E1179+Profiles!F1179</f>
        <v/>
      </c>
      <c r="B1179" s="6">
        <f>Profiles!D1179*sel_solar</f>
        <v/>
      </c>
      <c r="C1179" s="6">
        <f>MIN(B1179,A1179)</f>
        <v/>
      </c>
      <c r="D1179" s="6">
        <f>B1179-C1179</f>
        <v/>
      </c>
      <c r="E1179" s="6">
        <f>A1179-C1179</f>
        <v/>
      </c>
      <c r="F1179" s="6">
        <f>MIN(D1179,in_batt_pw,IF(sel_batt=0,0,(sel_batt-H1178)/in_rte))</f>
        <v/>
      </c>
      <c r="G1179" s="6">
        <f>MIN(E1179,in_batt_pw,H1178)</f>
        <v/>
      </c>
      <c r="H1179" s="6">
        <f>H1178+F1179*in_rte-G1179</f>
        <v/>
      </c>
      <c r="I1179" s="6">
        <f>IF(sel_og=1,0,E1179-G1179)</f>
        <v/>
      </c>
      <c r="J1179" s="6">
        <f>IF(sel_og=1,0,D1179-F1179)</f>
        <v/>
      </c>
      <c r="K1179" s="6">
        <f>IF(sel_og=1,E1179-G1179,0)</f>
        <v/>
      </c>
    </row>
    <row r="1180">
      <c r="A1180" s="6">
        <f>Profiles!E1180+Profiles!F1180</f>
        <v/>
      </c>
      <c r="B1180" s="6">
        <f>Profiles!D1180*sel_solar</f>
        <v/>
      </c>
      <c r="C1180" s="6">
        <f>MIN(B1180,A1180)</f>
        <v/>
      </c>
      <c r="D1180" s="6">
        <f>B1180-C1180</f>
        <v/>
      </c>
      <c r="E1180" s="6">
        <f>A1180-C1180</f>
        <v/>
      </c>
      <c r="F1180" s="6">
        <f>MIN(D1180,in_batt_pw,IF(sel_batt=0,0,(sel_batt-H1179)/in_rte))</f>
        <v/>
      </c>
      <c r="G1180" s="6">
        <f>MIN(E1180,in_batt_pw,H1179)</f>
        <v/>
      </c>
      <c r="H1180" s="6">
        <f>H1179+F1180*in_rte-G1180</f>
        <v/>
      </c>
      <c r="I1180" s="6">
        <f>IF(sel_og=1,0,E1180-G1180)</f>
        <v/>
      </c>
      <c r="J1180" s="6">
        <f>IF(sel_og=1,0,D1180-F1180)</f>
        <v/>
      </c>
      <c r="K1180" s="6">
        <f>IF(sel_og=1,E1180-G1180,0)</f>
        <v/>
      </c>
    </row>
    <row r="1181">
      <c r="A1181" s="6">
        <f>Profiles!E1181+Profiles!F1181</f>
        <v/>
      </c>
      <c r="B1181" s="6">
        <f>Profiles!D1181*sel_solar</f>
        <v/>
      </c>
      <c r="C1181" s="6">
        <f>MIN(B1181,A1181)</f>
        <v/>
      </c>
      <c r="D1181" s="6">
        <f>B1181-C1181</f>
        <v/>
      </c>
      <c r="E1181" s="6">
        <f>A1181-C1181</f>
        <v/>
      </c>
      <c r="F1181" s="6">
        <f>MIN(D1181,in_batt_pw,IF(sel_batt=0,0,(sel_batt-H1180)/in_rte))</f>
        <v/>
      </c>
      <c r="G1181" s="6">
        <f>MIN(E1181,in_batt_pw,H1180)</f>
        <v/>
      </c>
      <c r="H1181" s="6">
        <f>H1180+F1181*in_rte-G1181</f>
        <v/>
      </c>
      <c r="I1181" s="6">
        <f>IF(sel_og=1,0,E1181-G1181)</f>
        <v/>
      </c>
      <c r="J1181" s="6">
        <f>IF(sel_og=1,0,D1181-F1181)</f>
        <v/>
      </c>
      <c r="K1181" s="6">
        <f>IF(sel_og=1,E1181-G1181,0)</f>
        <v/>
      </c>
    </row>
    <row r="1182">
      <c r="A1182" s="6">
        <f>Profiles!E1182+Profiles!F1182</f>
        <v/>
      </c>
      <c r="B1182" s="6">
        <f>Profiles!D1182*sel_solar</f>
        <v/>
      </c>
      <c r="C1182" s="6">
        <f>MIN(B1182,A1182)</f>
        <v/>
      </c>
      <c r="D1182" s="6">
        <f>B1182-C1182</f>
        <v/>
      </c>
      <c r="E1182" s="6">
        <f>A1182-C1182</f>
        <v/>
      </c>
      <c r="F1182" s="6">
        <f>MIN(D1182,in_batt_pw,IF(sel_batt=0,0,(sel_batt-H1181)/in_rte))</f>
        <v/>
      </c>
      <c r="G1182" s="6">
        <f>MIN(E1182,in_batt_pw,H1181)</f>
        <v/>
      </c>
      <c r="H1182" s="6">
        <f>H1181+F1182*in_rte-G1182</f>
        <v/>
      </c>
      <c r="I1182" s="6">
        <f>IF(sel_og=1,0,E1182-G1182)</f>
        <v/>
      </c>
      <c r="J1182" s="6">
        <f>IF(sel_og=1,0,D1182-F1182)</f>
        <v/>
      </c>
      <c r="K1182" s="6">
        <f>IF(sel_og=1,E1182-G1182,0)</f>
        <v/>
      </c>
    </row>
    <row r="1183">
      <c r="A1183" s="6">
        <f>Profiles!E1183+Profiles!F1183</f>
        <v/>
      </c>
      <c r="B1183" s="6">
        <f>Profiles!D1183*sel_solar</f>
        <v/>
      </c>
      <c r="C1183" s="6">
        <f>MIN(B1183,A1183)</f>
        <v/>
      </c>
      <c r="D1183" s="6">
        <f>B1183-C1183</f>
        <v/>
      </c>
      <c r="E1183" s="6">
        <f>A1183-C1183</f>
        <v/>
      </c>
      <c r="F1183" s="6">
        <f>MIN(D1183,in_batt_pw,IF(sel_batt=0,0,(sel_batt-H1182)/in_rte))</f>
        <v/>
      </c>
      <c r="G1183" s="6">
        <f>MIN(E1183,in_batt_pw,H1182)</f>
        <v/>
      </c>
      <c r="H1183" s="6">
        <f>H1182+F1183*in_rte-G1183</f>
        <v/>
      </c>
      <c r="I1183" s="6">
        <f>IF(sel_og=1,0,E1183-G1183)</f>
        <v/>
      </c>
      <c r="J1183" s="6">
        <f>IF(sel_og=1,0,D1183-F1183)</f>
        <v/>
      </c>
      <c r="K1183" s="6">
        <f>IF(sel_og=1,E1183-G1183,0)</f>
        <v/>
      </c>
    </row>
    <row r="1184">
      <c r="A1184" s="6">
        <f>Profiles!E1184+Profiles!F1184</f>
        <v/>
      </c>
      <c r="B1184" s="6">
        <f>Profiles!D1184*sel_solar</f>
        <v/>
      </c>
      <c r="C1184" s="6">
        <f>MIN(B1184,A1184)</f>
        <v/>
      </c>
      <c r="D1184" s="6">
        <f>B1184-C1184</f>
        <v/>
      </c>
      <c r="E1184" s="6">
        <f>A1184-C1184</f>
        <v/>
      </c>
      <c r="F1184" s="6">
        <f>MIN(D1184,in_batt_pw,IF(sel_batt=0,0,(sel_batt-H1183)/in_rte))</f>
        <v/>
      </c>
      <c r="G1184" s="6">
        <f>MIN(E1184,in_batt_pw,H1183)</f>
        <v/>
      </c>
      <c r="H1184" s="6">
        <f>H1183+F1184*in_rte-G1184</f>
        <v/>
      </c>
      <c r="I1184" s="6">
        <f>IF(sel_og=1,0,E1184-G1184)</f>
        <v/>
      </c>
      <c r="J1184" s="6">
        <f>IF(sel_og=1,0,D1184-F1184)</f>
        <v/>
      </c>
      <c r="K1184" s="6">
        <f>IF(sel_og=1,E1184-G1184,0)</f>
        <v/>
      </c>
    </row>
    <row r="1185">
      <c r="A1185" s="6">
        <f>Profiles!E1185+Profiles!F1185</f>
        <v/>
      </c>
      <c r="B1185" s="6">
        <f>Profiles!D1185*sel_solar</f>
        <v/>
      </c>
      <c r="C1185" s="6">
        <f>MIN(B1185,A1185)</f>
        <v/>
      </c>
      <c r="D1185" s="6">
        <f>B1185-C1185</f>
        <v/>
      </c>
      <c r="E1185" s="6">
        <f>A1185-C1185</f>
        <v/>
      </c>
      <c r="F1185" s="6">
        <f>MIN(D1185,in_batt_pw,IF(sel_batt=0,0,(sel_batt-H1184)/in_rte))</f>
        <v/>
      </c>
      <c r="G1185" s="6">
        <f>MIN(E1185,in_batt_pw,H1184)</f>
        <v/>
      </c>
      <c r="H1185" s="6">
        <f>H1184+F1185*in_rte-G1185</f>
        <v/>
      </c>
      <c r="I1185" s="6">
        <f>IF(sel_og=1,0,E1185-G1185)</f>
        <v/>
      </c>
      <c r="J1185" s="6">
        <f>IF(sel_og=1,0,D1185-F1185)</f>
        <v/>
      </c>
      <c r="K1185" s="6">
        <f>IF(sel_og=1,E1185-G1185,0)</f>
        <v/>
      </c>
    </row>
    <row r="1186">
      <c r="A1186" s="6">
        <f>Profiles!E1186+Profiles!F1186</f>
        <v/>
      </c>
      <c r="B1186" s="6">
        <f>Profiles!D1186*sel_solar</f>
        <v/>
      </c>
      <c r="C1186" s="6">
        <f>MIN(B1186,A1186)</f>
        <v/>
      </c>
      <c r="D1186" s="6">
        <f>B1186-C1186</f>
        <v/>
      </c>
      <c r="E1186" s="6">
        <f>A1186-C1186</f>
        <v/>
      </c>
      <c r="F1186" s="6">
        <f>MIN(D1186,in_batt_pw,IF(sel_batt=0,0,(sel_batt-H1185)/in_rte))</f>
        <v/>
      </c>
      <c r="G1186" s="6">
        <f>MIN(E1186,in_batt_pw,H1185)</f>
        <v/>
      </c>
      <c r="H1186" s="6">
        <f>H1185+F1186*in_rte-G1186</f>
        <v/>
      </c>
      <c r="I1186" s="6">
        <f>IF(sel_og=1,0,E1186-G1186)</f>
        <v/>
      </c>
      <c r="J1186" s="6">
        <f>IF(sel_og=1,0,D1186-F1186)</f>
        <v/>
      </c>
      <c r="K1186" s="6">
        <f>IF(sel_og=1,E1186-G1186,0)</f>
        <v/>
      </c>
    </row>
    <row r="1187">
      <c r="A1187" s="6">
        <f>Profiles!E1187+Profiles!F1187</f>
        <v/>
      </c>
      <c r="B1187" s="6">
        <f>Profiles!D1187*sel_solar</f>
        <v/>
      </c>
      <c r="C1187" s="6">
        <f>MIN(B1187,A1187)</f>
        <v/>
      </c>
      <c r="D1187" s="6">
        <f>B1187-C1187</f>
        <v/>
      </c>
      <c r="E1187" s="6">
        <f>A1187-C1187</f>
        <v/>
      </c>
      <c r="F1187" s="6">
        <f>MIN(D1187,in_batt_pw,IF(sel_batt=0,0,(sel_batt-H1186)/in_rte))</f>
        <v/>
      </c>
      <c r="G1187" s="6">
        <f>MIN(E1187,in_batt_pw,H1186)</f>
        <v/>
      </c>
      <c r="H1187" s="6">
        <f>H1186+F1187*in_rte-G1187</f>
        <v/>
      </c>
      <c r="I1187" s="6">
        <f>IF(sel_og=1,0,E1187-G1187)</f>
        <v/>
      </c>
      <c r="J1187" s="6">
        <f>IF(sel_og=1,0,D1187-F1187)</f>
        <v/>
      </c>
      <c r="K1187" s="6">
        <f>IF(sel_og=1,E1187-G1187,0)</f>
        <v/>
      </c>
    </row>
    <row r="1188">
      <c r="A1188" s="6">
        <f>Profiles!E1188+Profiles!F1188</f>
        <v/>
      </c>
      <c r="B1188" s="6">
        <f>Profiles!D1188*sel_solar</f>
        <v/>
      </c>
      <c r="C1188" s="6">
        <f>MIN(B1188,A1188)</f>
        <v/>
      </c>
      <c r="D1188" s="6">
        <f>B1188-C1188</f>
        <v/>
      </c>
      <c r="E1188" s="6">
        <f>A1188-C1188</f>
        <v/>
      </c>
      <c r="F1188" s="6">
        <f>MIN(D1188,in_batt_pw,IF(sel_batt=0,0,(sel_batt-H1187)/in_rte))</f>
        <v/>
      </c>
      <c r="G1188" s="6">
        <f>MIN(E1188,in_batt_pw,H1187)</f>
        <v/>
      </c>
      <c r="H1188" s="6">
        <f>H1187+F1188*in_rte-G1188</f>
        <v/>
      </c>
      <c r="I1188" s="6">
        <f>IF(sel_og=1,0,E1188-G1188)</f>
        <v/>
      </c>
      <c r="J1188" s="6">
        <f>IF(sel_og=1,0,D1188-F1188)</f>
        <v/>
      </c>
      <c r="K1188" s="6">
        <f>IF(sel_og=1,E1188-G1188,0)</f>
        <v/>
      </c>
    </row>
    <row r="1189">
      <c r="A1189" s="6">
        <f>Profiles!E1189+Profiles!F1189</f>
        <v/>
      </c>
      <c r="B1189" s="6">
        <f>Profiles!D1189*sel_solar</f>
        <v/>
      </c>
      <c r="C1189" s="6">
        <f>MIN(B1189,A1189)</f>
        <v/>
      </c>
      <c r="D1189" s="6">
        <f>B1189-C1189</f>
        <v/>
      </c>
      <c r="E1189" s="6">
        <f>A1189-C1189</f>
        <v/>
      </c>
      <c r="F1189" s="6">
        <f>MIN(D1189,in_batt_pw,IF(sel_batt=0,0,(sel_batt-H1188)/in_rte))</f>
        <v/>
      </c>
      <c r="G1189" s="6">
        <f>MIN(E1189,in_batt_pw,H1188)</f>
        <v/>
      </c>
      <c r="H1189" s="6">
        <f>H1188+F1189*in_rte-G1189</f>
        <v/>
      </c>
      <c r="I1189" s="6">
        <f>IF(sel_og=1,0,E1189-G1189)</f>
        <v/>
      </c>
      <c r="J1189" s="6">
        <f>IF(sel_og=1,0,D1189-F1189)</f>
        <v/>
      </c>
      <c r="K1189" s="6">
        <f>IF(sel_og=1,E1189-G1189,0)</f>
        <v/>
      </c>
    </row>
    <row r="1190">
      <c r="A1190" s="6">
        <f>Profiles!E1190+Profiles!F1190</f>
        <v/>
      </c>
      <c r="B1190" s="6">
        <f>Profiles!D1190*sel_solar</f>
        <v/>
      </c>
      <c r="C1190" s="6">
        <f>MIN(B1190,A1190)</f>
        <v/>
      </c>
      <c r="D1190" s="6">
        <f>B1190-C1190</f>
        <v/>
      </c>
      <c r="E1190" s="6">
        <f>A1190-C1190</f>
        <v/>
      </c>
      <c r="F1190" s="6">
        <f>MIN(D1190,in_batt_pw,IF(sel_batt=0,0,(sel_batt-H1189)/in_rte))</f>
        <v/>
      </c>
      <c r="G1190" s="6">
        <f>MIN(E1190,in_batt_pw,H1189)</f>
        <v/>
      </c>
      <c r="H1190" s="6">
        <f>H1189+F1190*in_rte-G1190</f>
        <v/>
      </c>
      <c r="I1190" s="6">
        <f>IF(sel_og=1,0,E1190-G1190)</f>
        <v/>
      </c>
      <c r="J1190" s="6">
        <f>IF(sel_og=1,0,D1190-F1190)</f>
        <v/>
      </c>
      <c r="K1190" s="6">
        <f>IF(sel_og=1,E1190-G1190,0)</f>
        <v/>
      </c>
    </row>
    <row r="1191">
      <c r="A1191" s="6">
        <f>Profiles!E1191+Profiles!F1191</f>
        <v/>
      </c>
      <c r="B1191" s="6">
        <f>Profiles!D1191*sel_solar</f>
        <v/>
      </c>
      <c r="C1191" s="6">
        <f>MIN(B1191,A1191)</f>
        <v/>
      </c>
      <c r="D1191" s="6">
        <f>B1191-C1191</f>
        <v/>
      </c>
      <c r="E1191" s="6">
        <f>A1191-C1191</f>
        <v/>
      </c>
      <c r="F1191" s="6">
        <f>MIN(D1191,in_batt_pw,IF(sel_batt=0,0,(sel_batt-H1190)/in_rte))</f>
        <v/>
      </c>
      <c r="G1191" s="6">
        <f>MIN(E1191,in_batt_pw,H1190)</f>
        <v/>
      </c>
      <c r="H1191" s="6">
        <f>H1190+F1191*in_rte-G1191</f>
        <v/>
      </c>
      <c r="I1191" s="6">
        <f>IF(sel_og=1,0,E1191-G1191)</f>
        <v/>
      </c>
      <c r="J1191" s="6">
        <f>IF(sel_og=1,0,D1191-F1191)</f>
        <v/>
      </c>
      <c r="K1191" s="6">
        <f>IF(sel_og=1,E1191-G1191,0)</f>
        <v/>
      </c>
    </row>
    <row r="1192">
      <c r="A1192" s="6">
        <f>Profiles!E1192+Profiles!F1192</f>
        <v/>
      </c>
      <c r="B1192" s="6">
        <f>Profiles!D1192*sel_solar</f>
        <v/>
      </c>
      <c r="C1192" s="6">
        <f>MIN(B1192,A1192)</f>
        <v/>
      </c>
      <c r="D1192" s="6">
        <f>B1192-C1192</f>
        <v/>
      </c>
      <c r="E1192" s="6">
        <f>A1192-C1192</f>
        <v/>
      </c>
      <c r="F1192" s="6">
        <f>MIN(D1192,in_batt_pw,IF(sel_batt=0,0,(sel_batt-H1191)/in_rte))</f>
        <v/>
      </c>
      <c r="G1192" s="6">
        <f>MIN(E1192,in_batt_pw,H1191)</f>
        <v/>
      </c>
      <c r="H1192" s="6">
        <f>H1191+F1192*in_rte-G1192</f>
        <v/>
      </c>
      <c r="I1192" s="6">
        <f>IF(sel_og=1,0,E1192-G1192)</f>
        <v/>
      </c>
      <c r="J1192" s="6">
        <f>IF(sel_og=1,0,D1192-F1192)</f>
        <v/>
      </c>
      <c r="K1192" s="6">
        <f>IF(sel_og=1,E1192-G1192,0)</f>
        <v/>
      </c>
    </row>
    <row r="1193">
      <c r="A1193" s="6">
        <f>Profiles!E1193+Profiles!F1193</f>
        <v/>
      </c>
      <c r="B1193" s="6">
        <f>Profiles!D1193*sel_solar</f>
        <v/>
      </c>
      <c r="C1193" s="6">
        <f>MIN(B1193,A1193)</f>
        <v/>
      </c>
      <c r="D1193" s="6">
        <f>B1193-C1193</f>
        <v/>
      </c>
      <c r="E1193" s="6">
        <f>A1193-C1193</f>
        <v/>
      </c>
      <c r="F1193" s="6">
        <f>MIN(D1193,in_batt_pw,IF(sel_batt=0,0,(sel_batt-H1192)/in_rte))</f>
        <v/>
      </c>
      <c r="G1193" s="6">
        <f>MIN(E1193,in_batt_pw,H1192)</f>
        <v/>
      </c>
      <c r="H1193" s="6">
        <f>H1192+F1193*in_rte-G1193</f>
        <v/>
      </c>
      <c r="I1193" s="6">
        <f>IF(sel_og=1,0,E1193-G1193)</f>
        <v/>
      </c>
      <c r="J1193" s="6">
        <f>IF(sel_og=1,0,D1193-F1193)</f>
        <v/>
      </c>
      <c r="K1193" s="6">
        <f>IF(sel_og=1,E1193-G1193,0)</f>
        <v/>
      </c>
    </row>
    <row r="1194">
      <c r="A1194" s="6">
        <f>Profiles!E1194+Profiles!F1194</f>
        <v/>
      </c>
      <c r="B1194" s="6">
        <f>Profiles!D1194*sel_solar</f>
        <v/>
      </c>
      <c r="C1194" s="6">
        <f>MIN(B1194,A1194)</f>
        <v/>
      </c>
      <c r="D1194" s="6">
        <f>B1194-C1194</f>
        <v/>
      </c>
      <c r="E1194" s="6">
        <f>A1194-C1194</f>
        <v/>
      </c>
      <c r="F1194" s="6">
        <f>MIN(D1194,in_batt_pw,IF(sel_batt=0,0,(sel_batt-H1193)/in_rte))</f>
        <v/>
      </c>
      <c r="G1194" s="6">
        <f>MIN(E1194,in_batt_pw,H1193)</f>
        <v/>
      </c>
      <c r="H1194" s="6">
        <f>H1193+F1194*in_rte-G1194</f>
        <v/>
      </c>
      <c r="I1194" s="6">
        <f>IF(sel_og=1,0,E1194-G1194)</f>
        <v/>
      </c>
      <c r="J1194" s="6">
        <f>IF(sel_og=1,0,D1194-F1194)</f>
        <v/>
      </c>
      <c r="K1194" s="6">
        <f>IF(sel_og=1,E1194-G1194,0)</f>
        <v/>
      </c>
    </row>
    <row r="1195">
      <c r="A1195" s="6">
        <f>Profiles!E1195+Profiles!F1195</f>
        <v/>
      </c>
      <c r="B1195" s="6">
        <f>Profiles!D1195*sel_solar</f>
        <v/>
      </c>
      <c r="C1195" s="6">
        <f>MIN(B1195,A1195)</f>
        <v/>
      </c>
      <c r="D1195" s="6">
        <f>B1195-C1195</f>
        <v/>
      </c>
      <c r="E1195" s="6">
        <f>A1195-C1195</f>
        <v/>
      </c>
      <c r="F1195" s="6">
        <f>MIN(D1195,in_batt_pw,IF(sel_batt=0,0,(sel_batt-H1194)/in_rte))</f>
        <v/>
      </c>
      <c r="G1195" s="6">
        <f>MIN(E1195,in_batt_pw,H1194)</f>
        <v/>
      </c>
      <c r="H1195" s="6">
        <f>H1194+F1195*in_rte-G1195</f>
        <v/>
      </c>
      <c r="I1195" s="6">
        <f>IF(sel_og=1,0,E1195-G1195)</f>
        <v/>
      </c>
      <c r="J1195" s="6">
        <f>IF(sel_og=1,0,D1195-F1195)</f>
        <v/>
      </c>
      <c r="K1195" s="6">
        <f>IF(sel_og=1,E1195-G1195,0)</f>
        <v/>
      </c>
    </row>
    <row r="1196">
      <c r="A1196" s="6">
        <f>Profiles!E1196+Profiles!F1196</f>
        <v/>
      </c>
      <c r="B1196" s="6">
        <f>Profiles!D1196*sel_solar</f>
        <v/>
      </c>
      <c r="C1196" s="6">
        <f>MIN(B1196,A1196)</f>
        <v/>
      </c>
      <c r="D1196" s="6">
        <f>B1196-C1196</f>
        <v/>
      </c>
      <c r="E1196" s="6">
        <f>A1196-C1196</f>
        <v/>
      </c>
      <c r="F1196" s="6">
        <f>MIN(D1196,in_batt_pw,IF(sel_batt=0,0,(sel_batt-H1195)/in_rte))</f>
        <v/>
      </c>
      <c r="G1196" s="6">
        <f>MIN(E1196,in_batt_pw,H1195)</f>
        <v/>
      </c>
      <c r="H1196" s="6">
        <f>H1195+F1196*in_rte-G1196</f>
        <v/>
      </c>
      <c r="I1196" s="6">
        <f>IF(sel_og=1,0,E1196-G1196)</f>
        <v/>
      </c>
      <c r="J1196" s="6">
        <f>IF(sel_og=1,0,D1196-F1196)</f>
        <v/>
      </c>
      <c r="K1196" s="6">
        <f>IF(sel_og=1,E1196-G1196,0)</f>
        <v/>
      </c>
    </row>
    <row r="1197">
      <c r="A1197" s="6">
        <f>Profiles!E1197+Profiles!F1197</f>
        <v/>
      </c>
      <c r="B1197" s="6">
        <f>Profiles!D1197*sel_solar</f>
        <v/>
      </c>
      <c r="C1197" s="6">
        <f>MIN(B1197,A1197)</f>
        <v/>
      </c>
      <c r="D1197" s="6">
        <f>B1197-C1197</f>
        <v/>
      </c>
      <c r="E1197" s="6">
        <f>A1197-C1197</f>
        <v/>
      </c>
      <c r="F1197" s="6">
        <f>MIN(D1197,in_batt_pw,IF(sel_batt=0,0,(sel_batt-H1196)/in_rte))</f>
        <v/>
      </c>
      <c r="G1197" s="6">
        <f>MIN(E1197,in_batt_pw,H1196)</f>
        <v/>
      </c>
      <c r="H1197" s="6">
        <f>H1196+F1197*in_rte-G1197</f>
        <v/>
      </c>
      <c r="I1197" s="6">
        <f>IF(sel_og=1,0,E1197-G1197)</f>
        <v/>
      </c>
      <c r="J1197" s="6">
        <f>IF(sel_og=1,0,D1197-F1197)</f>
        <v/>
      </c>
      <c r="K1197" s="6">
        <f>IF(sel_og=1,E1197-G1197,0)</f>
        <v/>
      </c>
    </row>
    <row r="1198">
      <c r="A1198" s="6">
        <f>Profiles!E1198+Profiles!F1198</f>
        <v/>
      </c>
      <c r="B1198" s="6">
        <f>Profiles!D1198*sel_solar</f>
        <v/>
      </c>
      <c r="C1198" s="6">
        <f>MIN(B1198,A1198)</f>
        <v/>
      </c>
      <c r="D1198" s="6">
        <f>B1198-C1198</f>
        <v/>
      </c>
      <c r="E1198" s="6">
        <f>A1198-C1198</f>
        <v/>
      </c>
      <c r="F1198" s="6">
        <f>MIN(D1198,in_batt_pw,IF(sel_batt=0,0,(sel_batt-H1197)/in_rte))</f>
        <v/>
      </c>
      <c r="G1198" s="6">
        <f>MIN(E1198,in_batt_pw,H1197)</f>
        <v/>
      </c>
      <c r="H1198" s="6">
        <f>H1197+F1198*in_rte-G1198</f>
        <v/>
      </c>
      <c r="I1198" s="6">
        <f>IF(sel_og=1,0,E1198-G1198)</f>
        <v/>
      </c>
      <c r="J1198" s="6">
        <f>IF(sel_og=1,0,D1198-F1198)</f>
        <v/>
      </c>
      <c r="K1198" s="6">
        <f>IF(sel_og=1,E1198-G1198,0)</f>
        <v/>
      </c>
    </row>
    <row r="1199">
      <c r="A1199" s="6">
        <f>Profiles!E1199+Profiles!F1199</f>
        <v/>
      </c>
      <c r="B1199" s="6">
        <f>Profiles!D1199*sel_solar</f>
        <v/>
      </c>
      <c r="C1199" s="6">
        <f>MIN(B1199,A1199)</f>
        <v/>
      </c>
      <c r="D1199" s="6">
        <f>B1199-C1199</f>
        <v/>
      </c>
      <c r="E1199" s="6">
        <f>A1199-C1199</f>
        <v/>
      </c>
      <c r="F1199" s="6">
        <f>MIN(D1199,in_batt_pw,IF(sel_batt=0,0,(sel_batt-H1198)/in_rte))</f>
        <v/>
      </c>
      <c r="G1199" s="6">
        <f>MIN(E1199,in_batt_pw,H1198)</f>
        <v/>
      </c>
      <c r="H1199" s="6">
        <f>H1198+F1199*in_rte-G1199</f>
        <v/>
      </c>
      <c r="I1199" s="6">
        <f>IF(sel_og=1,0,E1199-G1199)</f>
        <v/>
      </c>
      <c r="J1199" s="6">
        <f>IF(sel_og=1,0,D1199-F1199)</f>
        <v/>
      </c>
      <c r="K1199" s="6">
        <f>IF(sel_og=1,E1199-G1199,0)</f>
        <v/>
      </c>
    </row>
    <row r="1200">
      <c r="A1200" s="6">
        <f>Profiles!E1200+Profiles!F1200</f>
        <v/>
      </c>
      <c r="B1200" s="6">
        <f>Profiles!D1200*sel_solar</f>
        <v/>
      </c>
      <c r="C1200" s="6">
        <f>MIN(B1200,A1200)</f>
        <v/>
      </c>
      <c r="D1200" s="6">
        <f>B1200-C1200</f>
        <v/>
      </c>
      <c r="E1200" s="6">
        <f>A1200-C1200</f>
        <v/>
      </c>
      <c r="F1200" s="6">
        <f>MIN(D1200,in_batt_pw,IF(sel_batt=0,0,(sel_batt-H1199)/in_rte))</f>
        <v/>
      </c>
      <c r="G1200" s="6">
        <f>MIN(E1200,in_batt_pw,H1199)</f>
        <v/>
      </c>
      <c r="H1200" s="6">
        <f>H1199+F1200*in_rte-G1200</f>
        <v/>
      </c>
      <c r="I1200" s="6">
        <f>IF(sel_og=1,0,E1200-G1200)</f>
        <v/>
      </c>
      <c r="J1200" s="6">
        <f>IF(sel_og=1,0,D1200-F1200)</f>
        <v/>
      </c>
      <c r="K1200" s="6">
        <f>IF(sel_og=1,E1200-G1200,0)</f>
        <v/>
      </c>
    </row>
    <row r="1201">
      <c r="A1201" s="6">
        <f>Profiles!E1201+Profiles!F1201</f>
        <v/>
      </c>
      <c r="B1201" s="6">
        <f>Profiles!D1201*sel_solar</f>
        <v/>
      </c>
      <c r="C1201" s="6">
        <f>MIN(B1201,A1201)</f>
        <v/>
      </c>
      <c r="D1201" s="6">
        <f>B1201-C1201</f>
        <v/>
      </c>
      <c r="E1201" s="6">
        <f>A1201-C1201</f>
        <v/>
      </c>
      <c r="F1201" s="6">
        <f>MIN(D1201,in_batt_pw,IF(sel_batt=0,0,(sel_batt-H1200)/in_rte))</f>
        <v/>
      </c>
      <c r="G1201" s="6">
        <f>MIN(E1201,in_batt_pw,H1200)</f>
        <v/>
      </c>
      <c r="H1201" s="6">
        <f>H1200+F1201*in_rte-G1201</f>
        <v/>
      </c>
      <c r="I1201" s="6">
        <f>IF(sel_og=1,0,E1201-G1201)</f>
        <v/>
      </c>
      <c r="J1201" s="6">
        <f>IF(sel_og=1,0,D1201-F1201)</f>
        <v/>
      </c>
      <c r="K1201" s="6">
        <f>IF(sel_og=1,E1201-G1201,0)</f>
        <v/>
      </c>
    </row>
    <row r="1202">
      <c r="A1202" s="6">
        <f>Profiles!E1202+Profiles!F1202</f>
        <v/>
      </c>
      <c r="B1202" s="6">
        <f>Profiles!D1202*sel_solar</f>
        <v/>
      </c>
      <c r="C1202" s="6">
        <f>MIN(B1202,A1202)</f>
        <v/>
      </c>
      <c r="D1202" s="6">
        <f>B1202-C1202</f>
        <v/>
      </c>
      <c r="E1202" s="6">
        <f>A1202-C1202</f>
        <v/>
      </c>
      <c r="F1202" s="6">
        <f>MIN(D1202,in_batt_pw,IF(sel_batt=0,0,(sel_batt-H1201)/in_rte))</f>
        <v/>
      </c>
      <c r="G1202" s="6">
        <f>MIN(E1202,in_batt_pw,H1201)</f>
        <v/>
      </c>
      <c r="H1202" s="6">
        <f>H1201+F1202*in_rte-G1202</f>
        <v/>
      </c>
      <c r="I1202" s="6">
        <f>IF(sel_og=1,0,E1202-G1202)</f>
        <v/>
      </c>
      <c r="J1202" s="6">
        <f>IF(sel_og=1,0,D1202-F1202)</f>
        <v/>
      </c>
      <c r="K1202" s="6">
        <f>IF(sel_og=1,E1202-G1202,0)</f>
        <v/>
      </c>
    </row>
    <row r="1203">
      <c r="A1203" s="6">
        <f>Profiles!E1203+Profiles!F1203</f>
        <v/>
      </c>
      <c r="B1203" s="6">
        <f>Profiles!D1203*sel_solar</f>
        <v/>
      </c>
      <c r="C1203" s="6">
        <f>MIN(B1203,A1203)</f>
        <v/>
      </c>
      <c r="D1203" s="6">
        <f>B1203-C1203</f>
        <v/>
      </c>
      <c r="E1203" s="6">
        <f>A1203-C1203</f>
        <v/>
      </c>
      <c r="F1203" s="6">
        <f>MIN(D1203,in_batt_pw,IF(sel_batt=0,0,(sel_batt-H1202)/in_rte))</f>
        <v/>
      </c>
      <c r="G1203" s="6">
        <f>MIN(E1203,in_batt_pw,H1202)</f>
        <v/>
      </c>
      <c r="H1203" s="6">
        <f>H1202+F1203*in_rte-G1203</f>
        <v/>
      </c>
      <c r="I1203" s="6">
        <f>IF(sel_og=1,0,E1203-G1203)</f>
        <v/>
      </c>
      <c r="J1203" s="6">
        <f>IF(sel_og=1,0,D1203-F1203)</f>
        <v/>
      </c>
      <c r="K1203" s="6">
        <f>IF(sel_og=1,E1203-G1203,0)</f>
        <v/>
      </c>
    </row>
    <row r="1204">
      <c r="A1204" s="6">
        <f>Profiles!E1204+Profiles!F1204</f>
        <v/>
      </c>
      <c r="B1204" s="6">
        <f>Profiles!D1204*sel_solar</f>
        <v/>
      </c>
      <c r="C1204" s="6">
        <f>MIN(B1204,A1204)</f>
        <v/>
      </c>
      <c r="D1204" s="6">
        <f>B1204-C1204</f>
        <v/>
      </c>
      <c r="E1204" s="6">
        <f>A1204-C1204</f>
        <v/>
      </c>
      <c r="F1204" s="6">
        <f>MIN(D1204,in_batt_pw,IF(sel_batt=0,0,(sel_batt-H1203)/in_rte))</f>
        <v/>
      </c>
      <c r="G1204" s="6">
        <f>MIN(E1204,in_batt_pw,H1203)</f>
        <v/>
      </c>
      <c r="H1204" s="6">
        <f>H1203+F1204*in_rte-G1204</f>
        <v/>
      </c>
      <c r="I1204" s="6">
        <f>IF(sel_og=1,0,E1204-G1204)</f>
        <v/>
      </c>
      <c r="J1204" s="6">
        <f>IF(sel_og=1,0,D1204-F1204)</f>
        <v/>
      </c>
      <c r="K1204" s="6">
        <f>IF(sel_og=1,E1204-G1204,0)</f>
        <v/>
      </c>
    </row>
    <row r="1205">
      <c r="A1205" s="6">
        <f>Profiles!E1205+Profiles!F1205</f>
        <v/>
      </c>
      <c r="B1205" s="6">
        <f>Profiles!D1205*sel_solar</f>
        <v/>
      </c>
      <c r="C1205" s="6">
        <f>MIN(B1205,A1205)</f>
        <v/>
      </c>
      <c r="D1205" s="6">
        <f>B1205-C1205</f>
        <v/>
      </c>
      <c r="E1205" s="6">
        <f>A1205-C1205</f>
        <v/>
      </c>
      <c r="F1205" s="6">
        <f>MIN(D1205,in_batt_pw,IF(sel_batt=0,0,(sel_batt-H1204)/in_rte))</f>
        <v/>
      </c>
      <c r="G1205" s="6">
        <f>MIN(E1205,in_batt_pw,H1204)</f>
        <v/>
      </c>
      <c r="H1205" s="6">
        <f>H1204+F1205*in_rte-G1205</f>
        <v/>
      </c>
      <c r="I1205" s="6">
        <f>IF(sel_og=1,0,E1205-G1205)</f>
        <v/>
      </c>
      <c r="J1205" s="6">
        <f>IF(sel_og=1,0,D1205-F1205)</f>
        <v/>
      </c>
      <c r="K1205" s="6">
        <f>IF(sel_og=1,E1205-G1205,0)</f>
        <v/>
      </c>
    </row>
    <row r="1206">
      <c r="A1206" s="6">
        <f>Profiles!E1206+Profiles!F1206</f>
        <v/>
      </c>
      <c r="B1206" s="6">
        <f>Profiles!D1206*sel_solar</f>
        <v/>
      </c>
      <c r="C1206" s="6">
        <f>MIN(B1206,A1206)</f>
        <v/>
      </c>
      <c r="D1206" s="6">
        <f>B1206-C1206</f>
        <v/>
      </c>
      <c r="E1206" s="6">
        <f>A1206-C1206</f>
        <v/>
      </c>
      <c r="F1206" s="6">
        <f>MIN(D1206,in_batt_pw,IF(sel_batt=0,0,(sel_batt-H1205)/in_rte))</f>
        <v/>
      </c>
      <c r="G1206" s="6">
        <f>MIN(E1206,in_batt_pw,H1205)</f>
        <v/>
      </c>
      <c r="H1206" s="6">
        <f>H1205+F1206*in_rte-G1206</f>
        <v/>
      </c>
      <c r="I1206" s="6">
        <f>IF(sel_og=1,0,E1206-G1206)</f>
        <v/>
      </c>
      <c r="J1206" s="6">
        <f>IF(sel_og=1,0,D1206-F1206)</f>
        <v/>
      </c>
      <c r="K1206" s="6">
        <f>IF(sel_og=1,E1206-G1206,0)</f>
        <v/>
      </c>
    </row>
    <row r="1207">
      <c r="A1207" s="6">
        <f>Profiles!E1207+Profiles!F1207</f>
        <v/>
      </c>
      <c r="B1207" s="6">
        <f>Profiles!D1207*sel_solar</f>
        <v/>
      </c>
      <c r="C1207" s="6">
        <f>MIN(B1207,A1207)</f>
        <v/>
      </c>
      <c r="D1207" s="6">
        <f>B1207-C1207</f>
        <v/>
      </c>
      <c r="E1207" s="6">
        <f>A1207-C1207</f>
        <v/>
      </c>
      <c r="F1207" s="6">
        <f>MIN(D1207,in_batt_pw,IF(sel_batt=0,0,(sel_batt-H1206)/in_rte))</f>
        <v/>
      </c>
      <c r="G1207" s="6">
        <f>MIN(E1207,in_batt_pw,H1206)</f>
        <v/>
      </c>
      <c r="H1207" s="6">
        <f>H1206+F1207*in_rte-G1207</f>
        <v/>
      </c>
      <c r="I1207" s="6">
        <f>IF(sel_og=1,0,E1207-G1207)</f>
        <v/>
      </c>
      <c r="J1207" s="6">
        <f>IF(sel_og=1,0,D1207-F1207)</f>
        <v/>
      </c>
      <c r="K1207" s="6">
        <f>IF(sel_og=1,E1207-G1207,0)</f>
        <v/>
      </c>
    </row>
    <row r="1208">
      <c r="A1208" s="6">
        <f>Profiles!E1208+Profiles!F1208</f>
        <v/>
      </c>
      <c r="B1208" s="6">
        <f>Profiles!D1208*sel_solar</f>
        <v/>
      </c>
      <c r="C1208" s="6">
        <f>MIN(B1208,A1208)</f>
        <v/>
      </c>
      <c r="D1208" s="6">
        <f>B1208-C1208</f>
        <v/>
      </c>
      <c r="E1208" s="6">
        <f>A1208-C1208</f>
        <v/>
      </c>
      <c r="F1208" s="6">
        <f>MIN(D1208,in_batt_pw,IF(sel_batt=0,0,(sel_batt-H1207)/in_rte))</f>
        <v/>
      </c>
      <c r="G1208" s="6">
        <f>MIN(E1208,in_batt_pw,H1207)</f>
        <v/>
      </c>
      <c r="H1208" s="6">
        <f>H1207+F1208*in_rte-G1208</f>
        <v/>
      </c>
      <c r="I1208" s="6">
        <f>IF(sel_og=1,0,E1208-G1208)</f>
        <v/>
      </c>
      <c r="J1208" s="6">
        <f>IF(sel_og=1,0,D1208-F1208)</f>
        <v/>
      </c>
      <c r="K1208" s="6">
        <f>IF(sel_og=1,E1208-G1208,0)</f>
        <v/>
      </c>
    </row>
    <row r="1209">
      <c r="A1209" s="6">
        <f>Profiles!E1209+Profiles!F1209</f>
        <v/>
      </c>
      <c r="B1209" s="6">
        <f>Profiles!D1209*sel_solar</f>
        <v/>
      </c>
      <c r="C1209" s="6">
        <f>MIN(B1209,A1209)</f>
        <v/>
      </c>
      <c r="D1209" s="6">
        <f>B1209-C1209</f>
        <v/>
      </c>
      <c r="E1209" s="6">
        <f>A1209-C1209</f>
        <v/>
      </c>
      <c r="F1209" s="6">
        <f>MIN(D1209,in_batt_pw,IF(sel_batt=0,0,(sel_batt-H1208)/in_rte))</f>
        <v/>
      </c>
      <c r="G1209" s="6">
        <f>MIN(E1209,in_batt_pw,H1208)</f>
        <v/>
      </c>
      <c r="H1209" s="6">
        <f>H1208+F1209*in_rte-G1209</f>
        <v/>
      </c>
      <c r="I1209" s="6">
        <f>IF(sel_og=1,0,E1209-G1209)</f>
        <v/>
      </c>
      <c r="J1209" s="6">
        <f>IF(sel_og=1,0,D1209-F1209)</f>
        <v/>
      </c>
      <c r="K1209" s="6">
        <f>IF(sel_og=1,E1209-G1209,0)</f>
        <v/>
      </c>
    </row>
    <row r="1210">
      <c r="A1210" s="6">
        <f>Profiles!E1210+Profiles!F1210</f>
        <v/>
      </c>
      <c r="B1210" s="6">
        <f>Profiles!D1210*sel_solar</f>
        <v/>
      </c>
      <c r="C1210" s="6">
        <f>MIN(B1210,A1210)</f>
        <v/>
      </c>
      <c r="D1210" s="6">
        <f>B1210-C1210</f>
        <v/>
      </c>
      <c r="E1210" s="6">
        <f>A1210-C1210</f>
        <v/>
      </c>
      <c r="F1210" s="6">
        <f>MIN(D1210,in_batt_pw,IF(sel_batt=0,0,(sel_batt-H1209)/in_rte))</f>
        <v/>
      </c>
      <c r="G1210" s="6">
        <f>MIN(E1210,in_batt_pw,H1209)</f>
        <v/>
      </c>
      <c r="H1210" s="6">
        <f>H1209+F1210*in_rte-G1210</f>
        <v/>
      </c>
      <c r="I1210" s="6">
        <f>IF(sel_og=1,0,E1210-G1210)</f>
        <v/>
      </c>
      <c r="J1210" s="6">
        <f>IF(sel_og=1,0,D1210-F1210)</f>
        <v/>
      </c>
      <c r="K1210" s="6">
        <f>IF(sel_og=1,E1210-G1210,0)</f>
        <v/>
      </c>
    </row>
    <row r="1211">
      <c r="A1211" s="6">
        <f>Profiles!E1211+Profiles!F1211</f>
        <v/>
      </c>
      <c r="B1211" s="6">
        <f>Profiles!D1211*sel_solar</f>
        <v/>
      </c>
      <c r="C1211" s="6">
        <f>MIN(B1211,A1211)</f>
        <v/>
      </c>
      <c r="D1211" s="6">
        <f>B1211-C1211</f>
        <v/>
      </c>
      <c r="E1211" s="6">
        <f>A1211-C1211</f>
        <v/>
      </c>
      <c r="F1211" s="6">
        <f>MIN(D1211,in_batt_pw,IF(sel_batt=0,0,(sel_batt-H1210)/in_rte))</f>
        <v/>
      </c>
      <c r="G1211" s="6">
        <f>MIN(E1211,in_batt_pw,H1210)</f>
        <v/>
      </c>
      <c r="H1211" s="6">
        <f>H1210+F1211*in_rte-G1211</f>
        <v/>
      </c>
      <c r="I1211" s="6">
        <f>IF(sel_og=1,0,E1211-G1211)</f>
        <v/>
      </c>
      <c r="J1211" s="6">
        <f>IF(sel_og=1,0,D1211-F1211)</f>
        <v/>
      </c>
      <c r="K1211" s="6">
        <f>IF(sel_og=1,E1211-G1211,0)</f>
        <v/>
      </c>
    </row>
    <row r="1212">
      <c r="A1212" s="6">
        <f>Profiles!E1212+Profiles!F1212</f>
        <v/>
      </c>
      <c r="B1212" s="6">
        <f>Profiles!D1212*sel_solar</f>
        <v/>
      </c>
      <c r="C1212" s="6">
        <f>MIN(B1212,A1212)</f>
        <v/>
      </c>
      <c r="D1212" s="6">
        <f>B1212-C1212</f>
        <v/>
      </c>
      <c r="E1212" s="6">
        <f>A1212-C1212</f>
        <v/>
      </c>
      <c r="F1212" s="6">
        <f>MIN(D1212,in_batt_pw,IF(sel_batt=0,0,(sel_batt-H1211)/in_rte))</f>
        <v/>
      </c>
      <c r="G1212" s="6">
        <f>MIN(E1212,in_batt_pw,H1211)</f>
        <v/>
      </c>
      <c r="H1212" s="6">
        <f>H1211+F1212*in_rte-G1212</f>
        <v/>
      </c>
      <c r="I1212" s="6">
        <f>IF(sel_og=1,0,E1212-G1212)</f>
        <v/>
      </c>
      <c r="J1212" s="6">
        <f>IF(sel_og=1,0,D1212-F1212)</f>
        <v/>
      </c>
      <c r="K1212" s="6">
        <f>IF(sel_og=1,E1212-G1212,0)</f>
        <v/>
      </c>
    </row>
    <row r="1213">
      <c r="A1213" s="6">
        <f>Profiles!E1213+Profiles!F1213</f>
        <v/>
      </c>
      <c r="B1213" s="6">
        <f>Profiles!D1213*sel_solar</f>
        <v/>
      </c>
      <c r="C1213" s="6">
        <f>MIN(B1213,A1213)</f>
        <v/>
      </c>
      <c r="D1213" s="6">
        <f>B1213-C1213</f>
        <v/>
      </c>
      <c r="E1213" s="6">
        <f>A1213-C1213</f>
        <v/>
      </c>
      <c r="F1213" s="6">
        <f>MIN(D1213,in_batt_pw,IF(sel_batt=0,0,(sel_batt-H1212)/in_rte))</f>
        <v/>
      </c>
      <c r="G1213" s="6">
        <f>MIN(E1213,in_batt_pw,H1212)</f>
        <v/>
      </c>
      <c r="H1213" s="6">
        <f>H1212+F1213*in_rte-G1213</f>
        <v/>
      </c>
      <c r="I1213" s="6">
        <f>IF(sel_og=1,0,E1213-G1213)</f>
        <v/>
      </c>
      <c r="J1213" s="6">
        <f>IF(sel_og=1,0,D1213-F1213)</f>
        <v/>
      </c>
      <c r="K1213" s="6">
        <f>IF(sel_og=1,E1213-G1213,0)</f>
        <v/>
      </c>
    </row>
    <row r="1214">
      <c r="A1214" s="6">
        <f>Profiles!E1214+Profiles!F1214</f>
        <v/>
      </c>
      <c r="B1214" s="6">
        <f>Profiles!D1214*sel_solar</f>
        <v/>
      </c>
      <c r="C1214" s="6">
        <f>MIN(B1214,A1214)</f>
        <v/>
      </c>
      <c r="D1214" s="6">
        <f>B1214-C1214</f>
        <v/>
      </c>
      <c r="E1214" s="6">
        <f>A1214-C1214</f>
        <v/>
      </c>
      <c r="F1214" s="6">
        <f>MIN(D1214,in_batt_pw,IF(sel_batt=0,0,(sel_batt-H1213)/in_rte))</f>
        <v/>
      </c>
      <c r="G1214" s="6">
        <f>MIN(E1214,in_batt_pw,H1213)</f>
        <v/>
      </c>
      <c r="H1214" s="6">
        <f>H1213+F1214*in_rte-G1214</f>
        <v/>
      </c>
      <c r="I1214" s="6">
        <f>IF(sel_og=1,0,E1214-G1214)</f>
        <v/>
      </c>
      <c r="J1214" s="6">
        <f>IF(sel_og=1,0,D1214-F1214)</f>
        <v/>
      </c>
      <c r="K1214" s="6">
        <f>IF(sel_og=1,E1214-G1214,0)</f>
        <v/>
      </c>
    </row>
    <row r="1215">
      <c r="A1215" s="6">
        <f>Profiles!E1215+Profiles!F1215</f>
        <v/>
      </c>
      <c r="B1215" s="6">
        <f>Profiles!D1215*sel_solar</f>
        <v/>
      </c>
      <c r="C1215" s="6">
        <f>MIN(B1215,A1215)</f>
        <v/>
      </c>
      <c r="D1215" s="6">
        <f>B1215-C1215</f>
        <v/>
      </c>
      <c r="E1215" s="6">
        <f>A1215-C1215</f>
        <v/>
      </c>
      <c r="F1215" s="6">
        <f>MIN(D1215,in_batt_pw,IF(sel_batt=0,0,(sel_batt-H1214)/in_rte))</f>
        <v/>
      </c>
      <c r="G1215" s="6">
        <f>MIN(E1215,in_batt_pw,H1214)</f>
        <v/>
      </c>
      <c r="H1215" s="6">
        <f>H1214+F1215*in_rte-G1215</f>
        <v/>
      </c>
      <c r="I1215" s="6">
        <f>IF(sel_og=1,0,E1215-G1215)</f>
        <v/>
      </c>
      <c r="J1215" s="6">
        <f>IF(sel_og=1,0,D1215-F1215)</f>
        <v/>
      </c>
      <c r="K1215" s="6">
        <f>IF(sel_og=1,E1215-G1215,0)</f>
        <v/>
      </c>
    </row>
    <row r="1216">
      <c r="A1216" s="6">
        <f>Profiles!E1216+Profiles!F1216</f>
        <v/>
      </c>
      <c r="B1216" s="6">
        <f>Profiles!D1216*sel_solar</f>
        <v/>
      </c>
      <c r="C1216" s="6">
        <f>MIN(B1216,A1216)</f>
        <v/>
      </c>
      <c r="D1216" s="6">
        <f>B1216-C1216</f>
        <v/>
      </c>
      <c r="E1216" s="6">
        <f>A1216-C1216</f>
        <v/>
      </c>
      <c r="F1216" s="6">
        <f>MIN(D1216,in_batt_pw,IF(sel_batt=0,0,(sel_batt-H1215)/in_rte))</f>
        <v/>
      </c>
      <c r="G1216" s="6">
        <f>MIN(E1216,in_batt_pw,H1215)</f>
        <v/>
      </c>
      <c r="H1216" s="6">
        <f>H1215+F1216*in_rte-G1216</f>
        <v/>
      </c>
      <c r="I1216" s="6">
        <f>IF(sel_og=1,0,E1216-G1216)</f>
        <v/>
      </c>
      <c r="J1216" s="6">
        <f>IF(sel_og=1,0,D1216-F1216)</f>
        <v/>
      </c>
      <c r="K1216" s="6">
        <f>IF(sel_og=1,E1216-G1216,0)</f>
        <v/>
      </c>
    </row>
    <row r="1217">
      <c r="A1217" s="6">
        <f>Profiles!E1217+Profiles!F1217</f>
        <v/>
      </c>
      <c r="B1217" s="6">
        <f>Profiles!D1217*sel_solar</f>
        <v/>
      </c>
      <c r="C1217" s="6">
        <f>MIN(B1217,A1217)</f>
        <v/>
      </c>
      <c r="D1217" s="6">
        <f>B1217-C1217</f>
        <v/>
      </c>
      <c r="E1217" s="6">
        <f>A1217-C1217</f>
        <v/>
      </c>
      <c r="F1217" s="6">
        <f>MIN(D1217,in_batt_pw,IF(sel_batt=0,0,(sel_batt-H1216)/in_rte))</f>
        <v/>
      </c>
      <c r="G1217" s="6">
        <f>MIN(E1217,in_batt_pw,H1216)</f>
        <v/>
      </c>
      <c r="H1217" s="6">
        <f>H1216+F1217*in_rte-G1217</f>
        <v/>
      </c>
      <c r="I1217" s="6">
        <f>IF(sel_og=1,0,E1217-G1217)</f>
        <v/>
      </c>
      <c r="J1217" s="6">
        <f>IF(sel_og=1,0,D1217-F1217)</f>
        <v/>
      </c>
      <c r="K1217" s="6">
        <f>IF(sel_og=1,E1217-G1217,0)</f>
        <v/>
      </c>
    </row>
    <row r="1218">
      <c r="A1218" s="6">
        <f>Profiles!E1218+Profiles!F1218</f>
        <v/>
      </c>
      <c r="B1218" s="6">
        <f>Profiles!D1218*sel_solar</f>
        <v/>
      </c>
      <c r="C1218" s="6">
        <f>MIN(B1218,A1218)</f>
        <v/>
      </c>
      <c r="D1218" s="6">
        <f>B1218-C1218</f>
        <v/>
      </c>
      <c r="E1218" s="6">
        <f>A1218-C1218</f>
        <v/>
      </c>
      <c r="F1218" s="6">
        <f>MIN(D1218,in_batt_pw,IF(sel_batt=0,0,(sel_batt-H1217)/in_rte))</f>
        <v/>
      </c>
      <c r="G1218" s="6">
        <f>MIN(E1218,in_batt_pw,H1217)</f>
        <v/>
      </c>
      <c r="H1218" s="6">
        <f>H1217+F1218*in_rte-G1218</f>
        <v/>
      </c>
      <c r="I1218" s="6">
        <f>IF(sel_og=1,0,E1218-G1218)</f>
        <v/>
      </c>
      <c r="J1218" s="6">
        <f>IF(sel_og=1,0,D1218-F1218)</f>
        <v/>
      </c>
      <c r="K1218" s="6">
        <f>IF(sel_og=1,E1218-G1218,0)</f>
        <v/>
      </c>
    </row>
    <row r="1219">
      <c r="A1219" s="6">
        <f>Profiles!E1219+Profiles!F1219</f>
        <v/>
      </c>
      <c r="B1219" s="6">
        <f>Profiles!D1219*sel_solar</f>
        <v/>
      </c>
      <c r="C1219" s="6">
        <f>MIN(B1219,A1219)</f>
        <v/>
      </c>
      <c r="D1219" s="6">
        <f>B1219-C1219</f>
        <v/>
      </c>
      <c r="E1219" s="6">
        <f>A1219-C1219</f>
        <v/>
      </c>
      <c r="F1219" s="6">
        <f>MIN(D1219,in_batt_pw,IF(sel_batt=0,0,(sel_batt-H1218)/in_rte))</f>
        <v/>
      </c>
      <c r="G1219" s="6">
        <f>MIN(E1219,in_batt_pw,H1218)</f>
        <v/>
      </c>
      <c r="H1219" s="6">
        <f>H1218+F1219*in_rte-G1219</f>
        <v/>
      </c>
      <c r="I1219" s="6">
        <f>IF(sel_og=1,0,E1219-G1219)</f>
        <v/>
      </c>
      <c r="J1219" s="6">
        <f>IF(sel_og=1,0,D1219-F1219)</f>
        <v/>
      </c>
      <c r="K1219" s="6">
        <f>IF(sel_og=1,E1219-G1219,0)</f>
        <v/>
      </c>
    </row>
    <row r="1220">
      <c r="A1220" s="6">
        <f>Profiles!E1220+Profiles!F1220</f>
        <v/>
      </c>
      <c r="B1220" s="6">
        <f>Profiles!D1220*sel_solar</f>
        <v/>
      </c>
      <c r="C1220" s="6">
        <f>MIN(B1220,A1220)</f>
        <v/>
      </c>
      <c r="D1220" s="6">
        <f>B1220-C1220</f>
        <v/>
      </c>
      <c r="E1220" s="6">
        <f>A1220-C1220</f>
        <v/>
      </c>
      <c r="F1220" s="6">
        <f>MIN(D1220,in_batt_pw,IF(sel_batt=0,0,(sel_batt-H1219)/in_rte))</f>
        <v/>
      </c>
      <c r="G1220" s="6">
        <f>MIN(E1220,in_batt_pw,H1219)</f>
        <v/>
      </c>
      <c r="H1220" s="6">
        <f>H1219+F1220*in_rte-G1220</f>
        <v/>
      </c>
      <c r="I1220" s="6">
        <f>IF(sel_og=1,0,E1220-G1220)</f>
        <v/>
      </c>
      <c r="J1220" s="6">
        <f>IF(sel_og=1,0,D1220-F1220)</f>
        <v/>
      </c>
      <c r="K1220" s="6">
        <f>IF(sel_og=1,E1220-G1220,0)</f>
        <v/>
      </c>
    </row>
    <row r="1221">
      <c r="A1221" s="6">
        <f>Profiles!E1221+Profiles!F1221</f>
        <v/>
      </c>
      <c r="B1221" s="6">
        <f>Profiles!D1221*sel_solar</f>
        <v/>
      </c>
      <c r="C1221" s="6">
        <f>MIN(B1221,A1221)</f>
        <v/>
      </c>
      <c r="D1221" s="6">
        <f>B1221-C1221</f>
        <v/>
      </c>
      <c r="E1221" s="6">
        <f>A1221-C1221</f>
        <v/>
      </c>
      <c r="F1221" s="6">
        <f>MIN(D1221,in_batt_pw,IF(sel_batt=0,0,(sel_batt-H1220)/in_rte))</f>
        <v/>
      </c>
      <c r="G1221" s="6">
        <f>MIN(E1221,in_batt_pw,H1220)</f>
        <v/>
      </c>
      <c r="H1221" s="6">
        <f>H1220+F1221*in_rte-G1221</f>
        <v/>
      </c>
      <c r="I1221" s="6">
        <f>IF(sel_og=1,0,E1221-G1221)</f>
        <v/>
      </c>
      <c r="J1221" s="6">
        <f>IF(sel_og=1,0,D1221-F1221)</f>
        <v/>
      </c>
      <c r="K1221" s="6">
        <f>IF(sel_og=1,E1221-G1221,0)</f>
        <v/>
      </c>
    </row>
    <row r="1222">
      <c r="A1222" s="6">
        <f>Profiles!E1222+Profiles!F1222</f>
        <v/>
      </c>
      <c r="B1222" s="6">
        <f>Profiles!D1222*sel_solar</f>
        <v/>
      </c>
      <c r="C1222" s="6">
        <f>MIN(B1222,A1222)</f>
        <v/>
      </c>
      <c r="D1222" s="6">
        <f>B1222-C1222</f>
        <v/>
      </c>
      <c r="E1222" s="6">
        <f>A1222-C1222</f>
        <v/>
      </c>
      <c r="F1222" s="6">
        <f>MIN(D1222,in_batt_pw,IF(sel_batt=0,0,(sel_batt-H1221)/in_rte))</f>
        <v/>
      </c>
      <c r="G1222" s="6">
        <f>MIN(E1222,in_batt_pw,H1221)</f>
        <v/>
      </c>
      <c r="H1222" s="6">
        <f>H1221+F1222*in_rte-G1222</f>
        <v/>
      </c>
      <c r="I1222" s="6">
        <f>IF(sel_og=1,0,E1222-G1222)</f>
        <v/>
      </c>
      <c r="J1222" s="6">
        <f>IF(sel_og=1,0,D1222-F1222)</f>
        <v/>
      </c>
      <c r="K1222" s="6">
        <f>IF(sel_og=1,E1222-G1222,0)</f>
        <v/>
      </c>
    </row>
    <row r="1223">
      <c r="A1223" s="6">
        <f>Profiles!E1223+Profiles!F1223</f>
        <v/>
      </c>
      <c r="B1223" s="6">
        <f>Profiles!D1223*sel_solar</f>
        <v/>
      </c>
      <c r="C1223" s="6">
        <f>MIN(B1223,A1223)</f>
        <v/>
      </c>
      <c r="D1223" s="6">
        <f>B1223-C1223</f>
        <v/>
      </c>
      <c r="E1223" s="6">
        <f>A1223-C1223</f>
        <v/>
      </c>
      <c r="F1223" s="6">
        <f>MIN(D1223,in_batt_pw,IF(sel_batt=0,0,(sel_batt-H1222)/in_rte))</f>
        <v/>
      </c>
      <c r="G1223" s="6">
        <f>MIN(E1223,in_batt_pw,H1222)</f>
        <v/>
      </c>
      <c r="H1223" s="6">
        <f>H1222+F1223*in_rte-G1223</f>
        <v/>
      </c>
      <c r="I1223" s="6">
        <f>IF(sel_og=1,0,E1223-G1223)</f>
        <v/>
      </c>
      <c r="J1223" s="6">
        <f>IF(sel_og=1,0,D1223-F1223)</f>
        <v/>
      </c>
      <c r="K1223" s="6">
        <f>IF(sel_og=1,E1223-G1223,0)</f>
        <v/>
      </c>
    </row>
    <row r="1224">
      <c r="A1224" s="6">
        <f>Profiles!E1224+Profiles!F1224</f>
        <v/>
      </c>
      <c r="B1224" s="6">
        <f>Profiles!D1224*sel_solar</f>
        <v/>
      </c>
      <c r="C1224" s="6">
        <f>MIN(B1224,A1224)</f>
        <v/>
      </c>
      <c r="D1224" s="6">
        <f>B1224-C1224</f>
        <v/>
      </c>
      <c r="E1224" s="6">
        <f>A1224-C1224</f>
        <v/>
      </c>
      <c r="F1224" s="6">
        <f>MIN(D1224,in_batt_pw,IF(sel_batt=0,0,(sel_batt-H1223)/in_rte))</f>
        <v/>
      </c>
      <c r="G1224" s="6">
        <f>MIN(E1224,in_batt_pw,H1223)</f>
        <v/>
      </c>
      <c r="H1224" s="6">
        <f>H1223+F1224*in_rte-G1224</f>
        <v/>
      </c>
      <c r="I1224" s="6">
        <f>IF(sel_og=1,0,E1224-G1224)</f>
        <v/>
      </c>
      <c r="J1224" s="6">
        <f>IF(sel_og=1,0,D1224-F1224)</f>
        <v/>
      </c>
      <c r="K1224" s="6">
        <f>IF(sel_og=1,E1224-G1224,0)</f>
        <v/>
      </c>
    </row>
    <row r="1225">
      <c r="A1225" s="6">
        <f>Profiles!E1225+Profiles!F1225</f>
        <v/>
      </c>
      <c r="B1225" s="6">
        <f>Profiles!D1225*sel_solar</f>
        <v/>
      </c>
      <c r="C1225" s="6">
        <f>MIN(B1225,A1225)</f>
        <v/>
      </c>
      <c r="D1225" s="6">
        <f>B1225-C1225</f>
        <v/>
      </c>
      <c r="E1225" s="6">
        <f>A1225-C1225</f>
        <v/>
      </c>
      <c r="F1225" s="6">
        <f>MIN(D1225,in_batt_pw,IF(sel_batt=0,0,(sel_batt-H1224)/in_rte))</f>
        <v/>
      </c>
      <c r="G1225" s="6">
        <f>MIN(E1225,in_batt_pw,H1224)</f>
        <v/>
      </c>
      <c r="H1225" s="6">
        <f>H1224+F1225*in_rte-G1225</f>
        <v/>
      </c>
      <c r="I1225" s="6">
        <f>IF(sel_og=1,0,E1225-G1225)</f>
        <v/>
      </c>
      <c r="J1225" s="6">
        <f>IF(sel_og=1,0,D1225-F1225)</f>
        <v/>
      </c>
      <c r="K1225" s="6">
        <f>IF(sel_og=1,E1225-G1225,0)</f>
        <v/>
      </c>
    </row>
    <row r="1226">
      <c r="A1226" s="6">
        <f>Profiles!E1226+Profiles!F1226</f>
        <v/>
      </c>
      <c r="B1226" s="6">
        <f>Profiles!D1226*sel_solar</f>
        <v/>
      </c>
      <c r="C1226" s="6">
        <f>MIN(B1226,A1226)</f>
        <v/>
      </c>
      <c r="D1226" s="6">
        <f>B1226-C1226</f>
        <v/>
      </c>
      <c r="E1226" s="6">
        <f>A1226-C1226</f>
        <v/>
      </c>
      <c r="F1226" s="6">
        <f>MIN(D1226,in_batt_pw,IF(sel_batt=0,0,(sel_batt-H1225)/in_rte))</f>
        <v/>
      </c>
      <c r="G1226" s="6">
        <f>MIN(E1226,in_batt_pw,H1225)</f>
        <v/>
      </c>
      <c r="H1226" s="6">
        <f>H1225+F1226*in_rte-G1226</f>
        <v/>
      </c>
      <c r="I1226" s="6">
        <f>IF(sel_og=1,0,E1226-G1226)</f>
        <v/>
      </c>
      <c r="J1226" s="6">
        <f>IF(sel_og=1,0,D1226-F1226)</f>
        <v/>
      </c>
      <c r="K1226" s="6">
        <f>IF(sel_og=1,E1226-G1226,0)</f>
        <v/>
      </c>
    </row>
    <row r="1227">
      <c r="A1227" s="6">
        <f>Profiles!E1227+Profiles!F1227</f>
        <v/>
      </c>
      <c r="B1227" s="6">
        <f>Profiles!D1227*sel_solar</f>
        <v/>
      </c>
      <c r="C1227" s="6">
        <f>MIN(B1227,A1227)</f>
        <v/>
      </c>
      <c r="D1227" s="6">
        <f>B1227-C1227</f>
        <v/>
      </c>
      <c r="E1227" s="6">
        <f>A1227-C1227</f>
        <v/>
      </c>
      <c r="F1227" s="6">
        <f>MIN(D1227,in_batt_pw,IF(sel_batt=0,0,(sel_batt-H1226)/in_rte))</f>
        <v/>
      </c>
      <c r="G1227" s="6">
        <f>MIN(E1227,in_batt_pw,H1226)</f>
        <v/>
      </c>
      <c r="H1227" s="6">
        <f>H1226+F1227*in_rte-G1227</f>
        <v/>
      </c>
      <c r="I1227" s="6">
        <f>IF(sel_og=1,0,E1227-G1227)</f>
        <v/>
      </c>
      <c r="J1227" s="6">
        <f>IF(sel_og=1,0,D1227-F1227)</f>
        <v/>
      </c>
      <c r="K1227" s="6">
        <f>IF(sel_og=1,E1227-G1227,0)</f>
        <v/>
      </c>
    </row>
    <row r="1228">
      <c r="A1228" s="6">
        <f>Profiles!E1228+Profiles!F1228</f>
        <v/>
      </c>
      <c r="B1228" s="6">
        <f>Profiles!D1228*sel_solar</f>
        <v/>
      </c>
      <c r="C1228" s="6">
        <f>MIN(B1228,A1228)</f>
        <v/>
      </c>
      <c r="D1228" s="6">
        <f>B1228-C1228</f>
        <v/>
      </c>
      <c r="E1228" s="6">
        <f>A1228-C1228</f>
        <v/>
      </c>
      <c r="F1228" s="6">
        <f>MIN(D1228,in_batt_pw,IF(sel_batt=0,0,(sel_batt-H1227)/in_rte))</f>
        <v/>
      </c>
      <c r="G1228" s="6">
        <f>MIN(E1228,in_batt_pw,H1227)</f>
        <v/>
      </c>
      <c r="H1228" s="6">
        <f>H1227+F1228*in_rte-G1228</f>
        <v/>
      </c>
      <c r="I1228" s="6">
        <f>IF(sel_og=1,0,E1228-G1228)</f>
        <v/>
      </c>
      <c r="J1228" s="6">
        <f>IF(sel_og=1,0,D1228-F1228)</f>
        <v/>
      </c>
      <c r="K1228" s="6">
        <f>IF(sel_og=1,E1228-G1228,0)</f>
        <v/>
      </c>
    </row>
    <row r="1229">
      <c r="A1229" s="6">
        <f>Profiles!E1229+Profiles!F1229</f>
        <v/>
      </c>
      <c r="B1229" s="6">
        <f>Profiles!D1229*sel_solar</f>
        <v/>
      </c>
      <c r="C1229" s="6">
        <f>MIN(B1229,A1229)</f>
        <v/>
      </c>
      <c r="D1229" s="6">
        <f>B1229-C1229</f>
        <v/>
      </c>
      <c r="E1229" s="6">
        <f>A1229-C1229</f>
        <v/>
      </c>
      <c r="F1229" s="6">
        <f>MIN(D1229,in_batt_pw,IF(sel_batt=0,0,(sel_batt-H1228)/in_rte))</f>
        <v/>
      </c>
      <c r="G1229" s="6">
        <f>MIN(E1229,in_batt_pw,H1228)</f>
        <v/>
      </c>
      <c r="H1229" s="6">
        <f>H1228+F1229*in_rte-G1229</f>
        <v/>
      </c>
      <c r="I1229" s="6">
        <f>IF(sel_og=1,0,E1229-G1229)</f>
        <v/>
      </c>
      <c r="J1229" s="6">
        <f>IF(sel_og=1,0,D1229-F1229)</f>
        <v/>
      </c>
      <c r="K1229" s="6">
        <f>IF(sel_og=1,E1229-G1229,0)</f>
        <v/>
      </c>
    </row>
    <row r="1230">
      <c r="A1230" s="6">
        <f>Profiles!E1230+Profiles!F1230</f>
        <v/>
      </c>
      <c r="B1230" s="6">
        <f>Profiles!D1230*sel_solar</f>
        <v/>
      </c>
      <c r="C1230" s="6">
        <f>MIN(B1230,A1230)</f>
        <v/>
      </c>
      <c r="D1230" s="6">
        <f>B1230-C1230</f>
        <v/>
      </c>
      <c r="E1230" s="6">
        <f>A1230-C1230</f>
        <v/>
      </c>
      <c r="F1230" s="6">
        <f>MIN(D1230,in_batt_pw,IF(sel_batt=0,0,(sel_batt-H1229)/in_rte))</f>
        <v/>
      </c>
      <c r="G1230" s="6">
        <f>MIN(E1230,in_batt_pw,H1229)</f>
        <v/>
      </c>
      <c r="H1230" s="6">
        <f>H1229+F1230*in_rte-G1230</f>
        <v/>
      </c>
      <c r="I1230" s="6">
        <f>IF(sel_og=1,0,E1230-G1230)</f>
        <v/>
      </c>
      <c r="J1230" s="6">
        <f>IF(sel_og=1,0,D1230-F1230)</f>
        <v/>
      </c>
      <c r="K1230" s="6">
        <f>IF(sel_og=1,E1230-G1230,0)</f>
        <v/>
      </c>
    </row>
    <row r="1231">
      <c r="A1231" s="6">
        <f>Profiles!E1231+Profiles!F1231</f>
        <v/>
      </c>
      <c r="B1231" s="6">
        <f>Profiles!D1231*sel_solar</f>
        <v/>
      </c>
      <c r="C1231" s="6">
        <f>MIN(B1231,A1231)</f>
        <v/>
      </c>
      <c r="D1231" s="6">
        <f>B1231-C1231</f>
        <v/>
      </c>
      <c r="E1231" s="6">
        <f>A1231-C1231</f>
        <v/>
      </c>
      <c r="F1231" s="6">
        <f>MIN(D1231,in_batt_pw,IF(sel_batt=0,0,(sel_batt-H1230)/in_rte))</f>
        <v/>
      </c>
      <c r="G1231" s="6">
        <f>MIN(E1231,in_batt_pw,H1230)</f>
        <v/>
      </c>
      <c r="H1231" s="6">
        <f>H1230+F1231*in_rte-G1231</f>
        <v/>
      </c>
      <c r="I1231" s="6">
        <f>IF(sel_og=1,0,E1231-G1231)</f>
        <v/>
      </c>
      <c r="J1231" s="6">
        <f>IF(sel_og=1,0,D1231-F1231)</f>
        <v/>
      </c>
      <c r="K1231" s="6">
        <f>IF(sel_og=1,E1231-G1231,0)</f>
        <v/>
      </c>
    </row>
    <row r="1232">
      <c r="A1232" s="6">
        <f>Profiles!E1232+Profiles!F1232</f>
        <v/>
      </c>
      <c r="B1232" s="6">
        <f>Profiles!D1232*sel_solar</f>
        <v/>
      </c>
      <c r="C1232" s="6">
        <f>MIN(B1232,A1232)</f>
        <v/>
      </c>
      <c r="D1232" s="6">
        <f>B1232-C1232</f>
        <v/>
      </c>
      <c r="E1232" s="6">
        <f>A1232-C1232</f>
        <v/>
      </c>
      <c r="F1232" s="6">
        <f>MIN(D1232,in_batt_pw,IF(sel_batt=0,0,(sel_batt-H1231)/in_rte))</f>
        <v/>
      </c>
      <c r="G1232" s="6">
        <f>MIN(E1232,in_batt_pw,H1231)</f>
        <v/>
      </c>
      <c r="H1232" s="6">
        <f>H1231+F1232*in_rte-G1232</f>
        <v/>
      </c>
      <c r="I1232" s="6">
        <f>IF(sel_og=1,0,E1232-G1232)</f>
        <v/>
      </c>
      <c r="J1232" s="6">
        <f>IF(sel_og=1,0,D1232-F1232)</f>
        <v/>
      </c>
      <c r="K1232" s="6">
        <f>IF(sel_og=1,E1232-G1232,0)</f>
        <v/>
      </c>
    </row>
    <row r="1233">
      <c r="A1233" s="6">
        <f>Profiles!E1233+Profiles!F1233</f>
        <v/>
      </c>
      <c r="B1233" s="6">
        <f>Profiles!D1233*sel_solar</f>
        <v/>
      </c>
      <c r="C1233" s="6">
        <f>MIN(B1233,A1233)</f>
        <v/>
      </c>
      <c r="D1233" s="6">
        <f>B1233-C1233</f>
        <v/>
      </c>
      <c r="E1233" s="6">
        <f>A1233-C1233</f>
        <v/>
      </c>
      <c r="F1233" s="6">
        <f>MIN(D1233,in_batt_pw,IF(sel_batt=0,0,(sel_batt-H1232)/in_rte))</f>
        <v/>
      </c>
      <c r="G1233" s="6">
        <f>MIN(E1233,in_batt_pw,H1232)</f>
        <v/>
      </c>
      <c r="H1233" s="6">
        <f>H1232+F1233*in_rte-G1233</f>
        <v/>
      </c>
      <c r="I1233" s="6">
        <f>IF(sel_og=1,0,E1233-G1233)</f>
        <v/>
      </c>
      <c r="J1233" s="6">
        <f>IF(sel_og=1,0,D1233-F1233)</f>
        <v/>
      </c>
      <c r="K1233" s="6">
        <f>IF(sel_og=1,E1233-G1233,0)</f>
        <v/>
      </c>
    </row>
    <row r="1234">
      <c r="A1234" s="6">
        <f>Profiles!E1234+Profiles!F1234</f>
        <v/>
      </c>
      <c r="B1234" s="6">
        <f>Profiles!D1234*sel_solar</f>
        <v/>
      </c>
      <c r="C1234" s="6">
        <f>MIN(B1234,A1234)</f>
        <v/>
      </c>
      <c r="D1234" s="6">
        <f>B1234-C1234</f>
        <v/>
      </c>
      <c r="E1234" s="6">
        <f>A1234-C1234</f>
        <v/>
      </c>
      <c r="F1234" s="6">
        <f>MIN(D1234,in_batt_pw,IF(sel_batt=0,0,(sel_batt-H1233)/in_rte))</f>
        <v/>
      </c>
      <c r="G1234" s="6">
        <f>MIN(E1234,in_batt_pw,H1233)</f>
        <v/>
      </c>
      <c r="H1234" s="6">
        <f>H1233+F1234*in_rte-G1234</f>
        <v/>
      </c>
      <c r="I1234" s="6">
        <f>IF(sel_og=1,0,E1234-G1234)</f>
        <v/>
      </c>
      <c r="J1234" s="6">
        <f>IF(sel_og=1,0,D1234-F1234)</f>
        <v/>
      </c>
      <c r="K1234" s="6">
        <f>IF(sel_og=1,E1234-G1234,0)</f>
        <v/>
      </c>
    </row>
    <row r="1235">
      <c r="A1235" s="6">
        <f>Profiles!E1235+Profiles!F1235</f>
        <v/>
      </c>
      <c r="B1235" s="6">
        <f>Profiles!D1235*sel_solar</f>
        <v/>
      </c>
      <c r="C1235" s="6">
        <f>MIN(B1235,A1235)</f>
        <v/>
      </c>
      <c r="D1235" s="6">
        <f>B1235-C1235</f>
        <v/>
      </c>
      <c r="E1235" s="6">
        <f>A1235-C1235</f>
        <v/>
      </c>
      <c r="F1235" s="6">
        <f>MIN(D1235,in_batt_pw,IF(sel_batt=0,0,(sel_batt-H1234)/in_rte))</f>
        <v/>
      </c>
      <c r="G1235" s="6">
        <f>MIN(E1235,in_batt_pw,H1234)</f>
        <v/>
      </c>
      <c r="H1235" s="6">
        <f>H1234+F1235*in_rte-G1235</f>
        <v/>
      </c>
      <c r="I1235" s="6">
        <f>IF(sel_og=1,0,E1235-G1235)</f>
        <v/>
      </c>
      <c r="J1235" s="6">
        <f>IF(sel_og=1,0,D1235-F1235)</f>
        <v/>
      </c>
      <c r="K1235" s="6">
        <f>IF(sel_og=1,E1235-G1235,0)</f>
        <v/>
      </c>
    </row>
    <row r="1236">
      <c r="A1236" s="6">
        <f>Profiles!E1236+Profiles!F1236</f>
        <v/>
      </c>
      <c r="B1236" s="6">
        <f>Profiles!D1236*sel_solar</f>
        <v/>
      </c>
      <c r="C1236" s="6">
        <f>MIN(B1236,A1236)</f>
        <v/>
      </c>
      <c r="D1236" s="6">
        <f>B1236-C1236</f>
        <v/>
      </c>
      <c r="E1236" s="6">
        <f>A1236-C1236</f>
        <v/>
      </c>
      <c r="F1236" s="6">
        <f>MIN(D1236,in_batt_pw,IF(sel_batt=0,0,(sel_batt-H1235)/in_rte))</f>
        <v/>
      </c>
      <c r="G1236" s="6">
        <f>MIN(E1236,in_batt_pw,H1235)</f>
        <v/>
      </c>
      <c r="H1236" s="6">
        <f>H1235+F1236*in_rte-G1236</f>
        <v/>
      </c>
      <c r="I1236" s="6">
        <f>IF(sel_og=1,0,E1236-G1236)</f>
        <v/>
      </c>
      <c r="J1236" s="6">
        <f>IF(sel_og=1,0,D1236-F1236)</f>
        <v/>
      </c>
      <c r="K1236" s="6">
        <f>IF(sel_og=1,E1236-G1236,0)</f>
        <v/>
      </c>
    </row>
    <row r="1237">
      <c r="A1237" s="6">
        <f>Profiles!E1237+Profiles!F1237</f>
        <v/>
      </c>
      <c r="B1237" s="6">
        <f>Profiles!D1237*sel_solar</f>
        <v/>
      </c>
      <c r="C1237" s="6">
        <f>MIN(B1237,A1237)</f>
        <v/>
      </c>
      <c r="D1237" s="6">
        <f>B1237-C1237</f>
        <v/>
      </c>
      <c r="E1237" s="6">
        <f>A1237-C1237</f>
        <v/>
      </c>
      <c r="F1237" s="6">
        <f>MIN(D1237,in_batt_pw,IF(sel_batt=0,0,(sel_batt-H1236)/in_rte))</f>
        <v/>
      </c>
      <c r="G1237" s="6">
        <f>MIN(E1237,in_batt_pw,H1236)</f>
        <v/>
      </c>
      <c r="H1237" s="6">
        <f>H1236+F1237*in_rte-G1237</f>
        <v/>
      </c>
      <c r="I1237" s="6">
        <f>IF(sel_og=1,0,E1237-G1237)</f>
        <v/>
      </c>
      <c r="J1237" s="6">
        <f>IF(sel_og=1,0,D1237-F1237)</f>
        <v/>
      </c>
      <c r="K1237" s="6">
        <f>IF(sel_og=1,E1237-G1237,0)</f>
        <v/>
      </c>
    </row>
    <row r="1238">
      <c r="A1238" s="6">
        <f>Profiles!E1238+Profiles!F1238</f>
        <v/>
      </c>
      <c r="B1238" s="6">
        <f>Profiles!D1238*sel_solar</f>
        <v/>
      </c>
      <c r="C1238" s="6">
        <f>MIN(B1238,A1238)</f>
        <v/>
      </c>
      <c r="D1238" s="6">
        <f>B1238-C1238</f>
        <v/>
      </c>
      <c r="E1238" s="6">
        <f>A1238-C1238</f>
        <v/>
      </c>
      <c r="F1238" s="6">
        <f>MIN(D1238,in_batt_pw,IF(sel_batt=0,0,(sel_batt-H1237)/in_rte))</f>
        <v/>
      </c>
      <c r="G1238" s="6">
        <f>MIN(E1238,in_batt_pw,H1237)</f>
        <v/>
      </c>
      <c r="H1238" s="6">
        <f>H1237+F1238*in_rte-G1238</f>
        <v/>
      </c>
      <c r="I1238" s="6">
        <f>IF(sel_og=1,0,E1238-G1238)</f>
        <v/>
      </c>
      <c r="J1238" s="6">
        <f>IF(sel_og=1,0,D1238-F1238)</f>
        <v/>
      </c>
      <c r="K1238" s="6">
        <f>IF(sel_og=1,E1238-G1238,0)</f>
        <v/>
      </c>
    </row>
    <row r="1239">
      <c r="A1239" s="6">
        <f>Profiles!E1239+Profiles!F1239</f>
        <v/>
      </c>
      <c r="B1239" s="6">
        <f>Profiles!D1239*sel_solar</f>
        <v/>
      </c>
      <c r="C1239" s="6">
        <f>MIN(B1239,A1239)</f>
        <v/>
      </c>
      <c r="D1239" s="6">
        <f>B1239-C1239</f>
        <v/>
      </c>
      <c r="E1239" s="6">
        <f>A1239-C1239</f>
        <v/>
      </c>
      <c r="F1239" s="6">
        <f>MIN(D1239,in_batt_pw,IF(sel_batt=0,0,(sel_batt-H1238)/in_rte))</f>
        <v/>
      </c>
      <c r="G1239" s="6">
        <f>MIN(E1239,in_batt_pw,H1238)</f>
        <v/>
      </c>
      <c r="H1239" s="6">
        <f>H1238+F1239*in_rte-G1239</f>
        <v/>
      </c>
      <c r="I1239" s="6">
        <f>IF(sel_og=1,0,E1239-G1239)</f>
        <v/>
      </c>
      <c r="J1239" s="6">
        <f>IF(sel_og=1,0,D1239-F1239)</f>
        <v/>
      </c>
      <c r="K1239" s="6">
        <f>IF(sel_og=1,E1239-G1239,0)</f>
        <v/>
      </c>
    </row>
    <row r="1240">
      <c r="A1240" s="6">
        <f>Profiles!E1240+Profiles!F1240</f>
        <v/>
      </c>
      <c r="B1240" s="6">
        <f>Profiles!D1240*sel_solar</f>
        <v/>
      </c>
      <c r="C1240" s="6">
        <f>MIN(B1240,A1240)</f>
        <v/>
      </c>
      <c r="D1240" s="6">
        <f>B1240-C1240</f>
        <v/>
      </c>
      <c r="E1240" s="6">
        <f>A1240-C1240</f>
        <v/>
      </c>
      <c r="F1240" s="6">
        <f>MIN(D1240,in_batt_pw,IF(sel_batt=0,0,(sel_batt-H1239)/in_rte))</f>
        <v/>
      </c>
      <c r="G1240" s="6">
        <f>MIN(E1240,in_batt_pw,H1239)</f>
        <v/>
      </c>
      <c r="H1240" s="6">
        <f>H1239+F1240*in_rte-G1240</f>
        <v/>
      </c>
      <c r="I1240" s="6">
        <f>IF(sel_og=1,0,E1240-G1240)</f>
        <v/>
      </c>
      <c r="J1240" s="6">
        <f>IF(sel_og=1,0,D1240-F1240)</f>
        <v/>
      </c>
      <c r="K1240" s="6">
        <f>IF(sel_og=1,E1240-G1240,0)</f>
        <v/>
      </c>
    </row>
    <row r="1241">
      <c r="A1241" s="6">
        <f>Profiles!E1241+Profiles!F1241</f>
        <v/>
      </c>
      <c r="B1241" s="6">
        <f>Profiles!D1241*sel_solar</f>
        <v/>
      </c>
      <c r="C1241" s="6">
        <f>MIN(B1241,A1241)</f>
        <v/>
      </c>
      <c r="D1241" s="6">
        <f>B1241-C1241</f>
        <v/>
      </c>
      <c r="E1241" s="6">
        <f>A1241-C1241</f>
        <v/>
      </c>
      <c r="F1241" s="6">
        <f>MIN(D1241,in_batt_pw,IF(sel_batt=0,0,(sel_batt-H1240)/in_rte))</f>
        <v/>
      </c>
      <c r="G1241" s="6">
        <f>MIN(E1241,in_batt_pw,H1240)</f>
        <v/>
      </c>
      <c r="H1241" s="6">
        <f>H1240+F1241*in_rte-G1241</f>
        <v/>
      </c>
      <c r="I1241" s="6">
        <f>IF(sel_og=1,0,E1241-G1241)</f>
        <v/>
      </c>
      <c r="J1241" s="6">
        <f>IF(sel_og=1,0,D1241-F1241)</f>
        <v/>
      </c>
      <c r="K1241" s="6">
        <f>IF(sel_og=1,E1241-G1241,0)</f>
        <v/>
      </c>
    </row>
    <row r="1242">
      <c r="A1242" s="6">
        <f>Profiles!E1242+Profiles!F1242</f>
        <v/>
      </c>
      <c r="B1242" s="6">
        <f>Profiles!D1242*sel_solar</f>
        <v/>
      </c>
      <c r="C1242" s="6">
        <f>MIN(B1242,A1242)</f>
        <v/>
      </c>
      <c r="D1242" s="6">
        <f>B1242-C1242</f>
        <v/>
      </c>
      <c r="E1242" s="6">
        <f>A1242-C1242</f>
        <v/>
      </c>
      <c r="F1242" s="6">
        <f>MIN(D1242,in_batt_pw,IF(sel_batt=0,0,(sel_batt-H1241)/in_rte))</f>
        <v/>
      </c>
      <c r="G1242" s="6">
        <f>MIN(E1242,in_batt_pw,H1241)</f>
        <v/>
      </c>
      <c r="H1242" s="6">
        <f>H1241+F1242*in_rte-G1242</f>
        <v/>
      </c>
      <c r="I1242" s="6">
        <f>IF(sel_og=1,0,E1242-G1242)</f>
        <v/>
      </c>
      <c r="J1242" s="6">
        <f>IF(sel_og=1,0,D1242-F1242)</f>
        <v/>
      </c>
      <c r="K1242" s="6">
        <f>IF(sel_og=1,E1242-G1242,0)</f>
        <v/>
      </c>
    </row>
    <row r="1243">
      <c r="A1243" s="6">
        <f>Profiles!E1243+Profiles!F1243</f>
        <v/>
      </c>
      <c r="B1243" s="6">
        <f>Profiles!D1243*sel_solar</f>
        <v/>
      </c>
      <c r="C1243" s="6">
        <f>MIN(B1243,A1243)</f>
        <v/>
      </c>
      <c r="D1243" s="6">
        <f>B1243-C1243</f>
        <v/>
      </c>
      <c r="E1243" s="6">
        <f>A1243-C1243</f>
        <v/>
      </c>
      <c r="F1243" s="6">
        <f>MIN(D1243,in_batt_pw,IF(sel_batt=0,0,(sel_batt-H1242)/in_rte))</f>
        <v/>
      </c>
      <c r="G1243" s="6">
        <f>MIN(E1243,in_batt_pw,H1242)</f>
        <v/>
      </c>
      <c r="H1243" s="6">
        <f>H1242+F1243*in_rte-G1243</f>
        <v/>
      </c>
      <c r="I1243" s="6">
        <f>IF(sel_og=1,0,E1243-G1243)</f>
        <v/>
      </c>
      <c r="J1243" s="6">
        <f>IF(sel_og=1,0,D1243-F1243)</f>
        <v/>
      </c>
      <c r="K1243" s="6">
        <f>IF(sel_og=1,E1243-G1243,0)</f>
        <v/>
      </c>
    </row>
    <row r="1244">
      <c r="A1244" s="6">
        <f>Profiles!E1244+Profiles!F1244</f>
        <v/>
      </c>
      <c r="B1244" s="6">
        <f>Profiles!D1244*sel_solar</f>
        <v/>
      </c>
      <c r="C1244" s="6">
        <f>MIN(B1244,A1244)</f>
        <v/>
      </c>
      <c r="D1244" s="6">
        <f>B1244-C1244</f>
        <v/>
      </c>
      <c r="E1244" s="6">
        <f>A1244-C1244</f>
        <v/>
      </c>
      <c r="F1244" s="6">
        <f>MIN(D1244,in_batt_pw,IF(sel_batt=0,0,(sel_batt-H1243)/in_rte))</f>
        <v/>
      </c>
      <c r="G1244" s="6">
        <f>MIN(E1244,in_batt_pw,H1243)</f>
        <v/>
      </c>
      <c r="H1244" s="6">
        <f>H1243+F1244*in_rte-G1244</f>
        <v/>
      </c>
      <c r="I1244" s="6">
        <f>IF(sel_og=1,0,E1244-G1244)</f>
        <v/>
      </c>
      <c r="J1244" s="6">
        <f>IF(sel_og=1,0,D1244-F1244)</f>
        <v/>
      </c>
      <c r="K1244" s="6">
        <f>IF(sel_og=1,E1244-G1244,0)</f>
        <v/>
      </c>
    </row>
    <row r="1245">
      <c r="A1245" s="6">
        <f>Profiles!E1245+Profiles!F1245</f>
        <v/>
      </c>
      <c r="B1245" s="6">
        <f>Profiles!D1245*sel_solar</f>
        <v/>
      </c>
      <c r="C1245" s="6">
        <f>MIN(B1245,A1245)</f>
        <v/>
      </c>
      <c r="D1245" s="6">
        <f>B1245-C1245</f>
        <v/>
      </c>
      <c r="E1245" s="6">
        <f>A1245-C1245</f>
        <v/>
      </c>
      <c r="F1245" s="6">
        <f>MIN(D1245,in_batt_pw,IF(sel_batt=0,0,(sel_batt-H1244)/in_rte))</f>
        <v/>
      </c>
      <c r="G1245" s="6">
        <f>MIN(E1245,in_batt_pw,H1244)</f>
        <v/>
      </c>
      <c r="H1245" s="6">
        <f>H1244+F1245*in_rte-G1245</f>
        <v/>
      </c>
      <c r="I1245" s="6">
        <f>IF(sel_og=1,0,E1245-G1245)</f>
        <v/>
      </c>
      <c r="J1245" s="6">
        <f>IF(sel_og=1,0,D1245-F1245)</f>
        <v/>
      </c>
      <c r="K1245" s="6">
        <f>IF(sel_og=1,E1245-G1245,0)</f>
        <v/>
      </c>
    </row>
    <row r="1246">
      <c r="A1246" s="6">
        <f>Profiles!E1246+Profiles!F1246</f>
        <v/>
      </c>
      <c r="B1246" s="6">
        <f>Profiles!D1246*sel_solar</f>
        <v/>
      </c>
      <c r="C1246" s="6">
        <f>MIN(B1246,A1246)</f>
        <v/>
      </c>
      <c r="D1246" s="6">
        <f>B1246-C1246</f>
        <v/>
      </c>
      <c r="E1246" s="6">
        <f>A1246-C1246</f>
        <v/>
      </c>
      <c r="F1246" s="6">
        <f>MIN(D1246,in_batt_pw,IF(sel_batt=0,0,(sel_batt-H1245)/in_rte))</f>
        <v/>
      </c>
      <c r="G1246" s="6">
        <f>MIN(E1246,in_batt_pw,H1245)</f>
        <v/>
      </c>
      <c r="H1246" s="6">
        <f>H1245+F1246*in_rte-G1246</f>
        <v/>
      </c>
      <c r="I1246" s="6">
        <f>IF(sel_og=1,0,E1246-G1246)</f>
        <v/>
      </c>
      <c r="J1246" s="6">
        <f>IF(sel_og=1,0,D1246-F1246)</f>
        <v/>
      </c>
      <c r="K1246" s="6">
        <f>IF(sel_og=1,E1246-G1246,0)</f>
        <v/>
      </c>
    </row>
    <row r="1247">
      <c r="A1247" s="6">
        <f>Profiles!E1247+Profiles!F1247</f>
        <v/>
      </c>
      <c r="B1247" s="6">
        <f>Profiles!D1247*sel_solar</f>
        <v/>
      </c>
      <c r="C1247" s="6">
        <f>MIN(B1247,A1247)</f>
        <v/>
      </c>
      <c r="D1247" s="6">
        <f>B1247-C1247</f>
        <v/>
      </c>
      <c r="E1247" s="6">
        <f>A1247-C1247</f>
        <v/>
      </c>
      <c r="F1247" s="6">
        <f>MIN(D1247,in_batt_pw,IF(sel_batt=0,0,(sel_batt-H1246)/in_rte))</f>
        <v/>
      </c>
      <c r="G1247" s="6">
        <f>MIN(E1247,in_batt_pw,H1246)</f>
        <v/>
      </c>
      <c r="H1247" s="6">
        <f>H1246+F1247*in_rte-G1247</f>
        <v/>
      </c>
      <c r="I1247" s="6">
        <f>IF(sel_og=1,0,E1247-G1247)</f>
        <v/>
      </c>
      <c r="J1247" s="6">
        <f>IF(sel_og=1,0,D1247-F1247)</f>
        <v/>
      </c>
      <c r="K1247" s="6">
        <f>IF(sel_og=1,E1247-G1247,0)</f>
        <v/>
      </c>
    </row>
    <row r="1248">
      <c r="A1248" s="6">
        <f>Profiles!E1248+Profiles!F1248</f>
        <v/>
      </c>
      <c r="B1248" s="6">
        <f>Profiles!D1248*sel_solar</f>
        <v/>
      </c>
      <c r="C1248" s="6">
        <f>MIN(B1248,A1248)</f>
        <v/>
      </c>
      <c r="D1248" s="6">
        <f>B1248-C1248</f>
        <v/>
      </c>
      <c r="E1248" s="6">
        <f>A1248-C1248</f>
        <v/>
      </c>
      <c r="F1248" s="6">
        <f>MIN(D1248,in_batt_pw,IF(sel_batt=0,0,(sel_batt-H1247)/in_rte))</f>
        <v/>
      </c>
      <c r="G1248" s="6">
        <f>MIN(E1248,in_batt_pw,H1247)</f>
        <v/>
      </c>
      <c r="H1248" s="6">
        <f>H1247+F1248*in_rte-G1248</f>
        <v/>
      </c>
      <c r="I1248" s="6">
        <f>IF(sel_og=1,0,E1248-G1248)</f>
        <v/>
      </c>
      <c r="J1248" s="6">
        <f>IF(sel_og=1,0,D1248-F1248)</f>
        <v/>
      </c>
      <c r="K1248" s="6">
        <f>IF(sel_og=1,E1248-G1248,0)</f>
        <v/>
      </c>
    </row>
    <row r="1249">
      <c r="A1249" s="6">
        <f>Profiles!E1249+Profiles!F1249</f>
        <v/>
      </c>
      <c r="B1249" s="6">
        <f>Profiles!D1249*sel_solar</f>
        <v/>
      </c>
      <c r="C1249" s="6">
        <f>MIN(B1249,A1249)</f>
        <v/>
      </c>
      <c r="D1249" s="6">
        <f>B1249-C1249</f>
        <v/>
      </c>
      <c r="E1249" s="6">
        <f>A1249-C1249</f>
        <v/>
      </c>
      <c r="F1249" s="6">
        <f>MIN(D1249,in_batt_pw,IF(sel_batt=0,0,(sel_batt-H1248)/in_rte))</f>
        <v/>
      </c>
      <c r="G1249" s="6">
        <f>MIN(E1249,in_batt_pw,H1248)</f>
        <v/>
      </c>
      <c r="H1249" s="6">
        <f>H1248+F1249*in_rte-G1249</f>
        <v/>
      </c>
      <c r="I1249" s="6">
        <f>IF(sel_og=1,0,E1249-G1249)</f>
        <v/>
      </c>
      <c r="J1249" s="6">
        <f>IF(sel_og=1,0,D1249-F1249)</f>
        <v/>
      </c>
      <c r="K1249" s="6">
        <f>IF(sel_og=1,E1249-G1249,0)</f>
        <v/>
      </c>
    </row>
    <row r="1250">
      <c r="A1250" s="6">
        <f>Profiles!E1250+Profiles!F1250</f>
        <v/>
      </c>
      <c r="B1250" s="6">
        <f>Profiles!D1250*sel_solar</f>
        <v/>
      </c>
      <c r="C1250" s="6">
        <f>MIN(B1250,A1250)</f>
        <v/>
      </c>
      <c r="D1250" s="6">
        <f>B1250-C1250</f>
        <v/>
      </c>
      <c r="E1250" s="6">
        <f>A1250-C1250</f>
        <v/>
      </c>
      <c r="F1250" s="6">
        <f>MIN(D1250,in_batt_pw,IF(sel_batt=0,0,(sel_batt-H1249)/in_rte))</f>
        <v/>
      </c>
      <c r="G1250" s="6">
        <f>MIN(E1250,in_batt_pw,H1249)</f>
        <v/>
      </c>
      <c r="H1250" s="6">
        <f>H1249+F1250*in_rte-G1250</f>
        <v/>
      </c>
      <c r="I1250" s="6">
        <f>IF(sel_og=1,0,E1250-G1250)</f>
        <v/>
      </c>
      <c r="J1250" s="6">
        <f>IF(sel_og=1,0,D1250-F1250)</f>
        <v/>
      </c>
      <c r="K1250" s="6">
        <f>IF(sel_og=1,E1250-G1250,0)</f>
        <v/>
      </c>
    </row>
    <row r="1251">
      <c r="A1251" s="6">
        <f>Profiles!E1251+Profiles!F1251</f>
        <v/>
      </c>
      <c r="B1251" s="6">
        <f>Profiles!D1251*sel_solar</f>
        <v/>
      </c>
      <c r="C1251" s="6">
        <f>MIN(B1251,A1251)</f>
        <v/>
      </c>
      <c r="D1251" s="6">
        <f>B1251-C1251</f>
        <v/>
      </c>
      <c r="E1251" s="6">
        <f>A1251-C1251</f>
        <v/>
      </c>
      <c r="F1251" s="6">
        <f>MIN(D1251,in_batt_pw,IF(sel_batt=0,0,(sel_batt-H1250)/in_rte))</f>
        <v/>
      </c>
      <c r="G1251" s="6">
        <f>MIN(E1251,in_batt_pw,H1250)</f>
        <v/>
      </c>
      <c r="H1251" s="6">
        <f>H1250+F1251*in_rte-G1251</f>
        <v/>
      </c>
      <c r="I1251" s="6">
        <f>IF(sel_og=1,0,E1251-G1251)</f>
        <v/>
      </c>
      <c r="J1251" s="6">
        <f>IF(sel_og=1,0,D1251-F1251)</f>
        <v/>
      </c>
      <c r="K1251" s="6">
        <f>IF(sel_og=1,E1251-G1251,0)</f>
        <v/>
      </c>
    </row>
    <row r="1252">
      <c r="A1252" s="6">
        <f>Profiles!E1252+Profiles!F1252</f>
        <v/>
      </c>
      <c r="B1252" s="6">
        <f>Profiles!D1252*sel_solar</f>
        <v/>
      </c>
      <c r="C1252" s="6">
        <f>MIN(B1252,A1252)</f>
        <v/>
      </c>
      <c r="D1252" s="6">
        <f>B1252-C1252</f>
        <v/>
      </c>
      <c r="E1252" s="6">
        <f>A1252-C1252</f>
        <v/>
      </c>
      <c r="F1252" s="6">
        <f>MIN(D1252,in_batt_pw,IF(sel_batt=0,0,(sel_batt-H1251)/in_rte))</f>
        <v/>
      </c>
      <c r="G1252" s="6">
        <f>MIN(E1252,in_batt_pw,H1251)</f>
        <v/>
      </c>
      <c r="H1252" s="6">
        <f>H1251+F1252*in_rte-G1252</f>
        <v/>
      </c>
      <c r="I1252" s="6">
        <f>IF(sel_og=1,0,E1252-G1252)</f>
        <v/>
      </c>
      <c r="J1252" s="6">
        <f>IF(sel_og=1,0,D1252-F1252)</f>
        <v/>
      </c>
      <c r="K1252" s="6">
        <f>IF(sel_og=1,E1252-G1252,0)</f>
        <v/>
      </c>
    </row>
    <row r="1253">
      <c r="A1253" s="6">
        <f>Profiles!E1253+Profiles!F1253</f>
        <v/>
      </c>
      <c r="B1253" s="6">
        <f>Profiles!D1253*sel_solar</f>
        <v/>
      </c>
      <c r="C1253" s="6">
        <f>MIN(B1253,A1253)</f>
        <v/>
      </c>
      <c r="D1253" s="6">
        <f>B1253-C1253</f>
        <v/>
      </c>
      <c r="E1253" s="6">
        <f>A1253-C1253</f>
        <v/>
      </c>
      <c r="F1253" s="6">
        <f>MIN(D1253,in_batt_pw,IF(sel_batt=0,0,(sel_batt-H1252)/in_rte))</f>
        <v/>
      </c>
      <c r="G1253" s="6">
        <f>MIN(E1253,in_batt_pw,H1252)</f>
        <v/>
      </c>
      <c r="H1253" s="6">
        <f>H1252+F1253*in_rte-G1253</f>
        <v/>
      </c>
      <c r="I1253" s="6">
        <f>IF(sel_og=1,0,E1253-G1253)</f>
        <v/>
      </c>
      <c r="J1253" s="6">
        <f>IF(sel_og=1,0,D1253-F1253)</f>
        <v/>
      </c>
      <c r="K1253" s="6">
        <f>IF(sel_og=1,E1253-G1253,0)</f>
        <v/>
      </c>
    </row>
    <row r="1254">
      <c r="A1254" s="6">
        <f>Profiles!E1254+Profiles!F1254</f>
        <v/>
      </c>
      <c r="B1254" s="6">
        <f>Profiles!D1254*sel_solar</f>
        <v/>
      </c>
      <c r="C1254" s="6">
        <f>MIN(B1254,A1254)</f>
        <v/>
      </c>
      <c r="D1254" s="6">
        <f>B1254-C1254</f>
        <v/>
      </c>
      <c r="E1254" s="6">
        <f>A1254-C1254</f>
        <v/>
      </c>
      <c r="F1254" s="6">
        <f>MIN(D1254,in_batt_pw,IF(sel_batt=0,0,(sel_batt-H1253)/in_rte))</f>
        <v/>
      </c>
      <c r="G1254" s="6">
        <f>MIN(E1254,in_batt_pw,H1253)</f>
        <v/>
      </c>
      <c r="H1254" s="6">
        <f>H1253+F1254*in_rte-G1254</f>
        <v/>
      </c>
      <c r="I1254" s="6">
        <f>IF(sel_og=1,0,E1254-G1254)</f>
        <v/>
      </c>
      <c r="J1254" s="6">
        <f>IF(sel_og=1,0,D1254-F1254)</f>
        <v/>
      </c>
      <c r="K1254" s="6">
        <f>IF(sel_og=1,E1254-G1254,0)</f>
        <v/>
      </c>
    </row>
    <row r="1255">
      <c r="A1255" s="6">
        <f>Profiles!E1255+Profiles!F1255</f>
        <v/>
      </c>
      <c r="B1255" s="6">
        <f>Profiles!D1255*sel_solar</f>
        <v/>
      </c>
      <c r="C1255" s="6">
        <f>MIN(B1255,A1255)</f>
        <v/>
      </c>
      <c r="D1255" s="6">
        <f>B1255-C1255</f>
        <v/>
      </c>
      <c r="E1255" s="6">
        <f>A1255-C1255</f>
        <v/>
      </c>
      <c r="F1255" s="6">
        <f>MIN(D1255,in_batt_pw,IF(sel_batt=0,0,(sel_batt-H1254)/in_rte))</f>
        <v/>
      </c>
      <c r="G1255" s="6">
        <f>MIN(E1255,in_batt_pw,H1254)</f>
        <v/>
      </c>
      <c r="H1255" s="6">
        <f>H1254+F1255*in_rte-G1255</f>
        <v/>
      </c>
      <c r="I1255" s="6">
        <f>IF(sel_og=1,0,E1255-G1255)</f>
        <v/>
      </c>
      <c r="J1255" s="6">
        <f>IF(sel_og=1,0,D1255-F1255)</f>
        <v/>
      </c>
      <c r="K1255" s="6">
        <f>IF(sel_og=1,E1255-G1255,0)</f>
        <v/>
      </c>
    </row>
    <row r="1256">
      <c r="A1256" s="6">
        <f>Profiles!E1256+Profiles!F1256</f>
        <v/>
      </c>
      <c r="B1256" s="6">
        <f>Profiles!D1256*sel_solar</f>
        <v/>
      </c>
      <c r="C1256" s="6">
        <f>MIN(B1256,A1256)</f>
        <v/>
      </c>
      <c r="D1256" s="6">
        <f>B1256-C1256</f>
        <v/>
      </c>
      <c r="E1256" s="6">
        <f>A1256-C1256</f>
        <v/>
      </c>
      <c r="F1256" s="6">
        <f>MIN(D1256,in_batt_pw,IF(sel_batt=0,0,(sel_batt-H1255)/in_rte))</f>
        <v/>
      </c>
      <c r="G1256" s="6">
        <f>MIN(E1256,in_batt_pw,H1255)</f>
        <v/>
      </c>
      <c r="H1256" s="6">
        <f>H1255+F1256*in_rte-G1256</f>
        <v/>
      </c>
      <c r="I1256" s="6">
        <f>IF(sel_og=1,0,E1256-G1256)</f>
        <v/>
      </c>
      <c r="J1256" s="6">
        <f>IF(sel_og=1,0,D1256-F1256)</f>
        <v/>
      </c>
      <c r="K1256" s="6">
        <f>IF(sel_og=1,E1256-G1256,0)</f>
        <v/>
      </c>
    </row>
    <row r="1257">
      <c r="A1257" s="6">
        <f>Profiles!E1257+Profiles!F1257</f>
        <v/>
      </c>
      <c r="B1257" s="6">
        <f>Profiles!D1257*sel_solar</f>
        <v/>
      </c>
      <c r="C1257" s="6">
        <f>MIN(B1257,A1257)</f>
        <v/>
      </c>
      <c r="D1257" s="6">
        <f>B1257-C1257</f>
        <v/>
      </c>
      <c r="E1257" s="6">
        <f>A1257-C1257</f>
        <v/>
      </c>
      <c r="F1257" s="6">
        <f>MIN(D1257,in_batt_pw,IF(sel_batt=0,0,(sel_batt-H1256)/in_rte))</f>
        <v/>
      </c>
      <c r="G1257" s="6">
        <f>MIN(E1257,in_batt_pw,H1256)</f>
        <v/>
      </c>
      <c r="H1257" s="6">
        <f>H1256+F1257*in_rte-G1257</f>
        <v/>
      </c>
      <c r="I1257" s="6">
        <f>IF(sel_og=1,0,E1257-G1257)</f>
        <v/>
      </c>
      <c r="J1257" s="6">
        <f>IF(sel_og=1,0,D1257-F1257)</f>
        <v/>
      </c>
      <c r="K1257" s="6">
        <f>IF(sel_og=1,E1257-G1257,0)</f>
        <v/>
      </c>
    </row>
    <row r="1258">
      <c r="A1258" s="6">
        <f>Profiles!E1258+Profiles!F1258</f>
        <v/>
      </c>
      <c r="B1258" s="6">
        <f>Profiles!D1258*sel_solar</f>
        <v/>
      </c>
      <c r="C1258" s="6">
        <f>MIN(B1258,A1258)</f>
        <v/>
      </c>
      <c r="D1258" s="6">
        <f>B1258-C1258</f>
        <v/>
      </c>
      <c r="E1258" s="6">
        <f>A1258-C1258</f>
        <v/>
      </c>
      <c r="F1258" s="6">
        <f>MIN(D1258,in_batt_pw,IF(sel_batt=0,0,(sel_batt-H1257)/in_rte))</f>
        <v/>
      </c>
      <c r="G1258" s="6">
        <f>MIN(E1258,in_batt_pw,H1257)</f>
        <v/>
      </c>
      <c r="H1258" s="6">
        <f>H1257+F1258*in_rte-G1258</f>
        <v/>
      </c>
      <c r="I1258" s="6">
        <f>IF(sel_og=1,0,E1258-G1258)</f>
        <v/>
      </c>
      <c r="J1258" s="6">
        <f>IF(sel_og=1,0,D1258-F1258)</f>
        <v/>
      </c>
      <c r="K1258" s="6">
        <f>IF(sel_og=1,E1258-G1258,0)</f>
        <v/>
      </c>
    </row>
    <row r="1259">
      <c r="A1259" s="6">
        <f>Profiles!E1259+Profiles!F1259</f>
        <v/>
      </c>
      <c r="B1259" s="6">
        <f>Profiles!D1259*sel_solar</f>
        <v/>
      </c>
      <c r="C1259" s="6">
        <f>MIN(B1259,A1259)</f>
        <v/>
      </c>
      <c r="D1259" s="6">
        <f>B1259-C1259</f>
        <v/>
      </c>
      <c r="E1259" s="6">
        <f>A1259-C1259</f>
        <v/>
      </c>
      <c r="F1259" s="6">
        <f>MIN(D1259,in_batt_pw,IF(sel_batt=0,0,(sel_batt-H1258)/in_rte))</f>
        <v/>
      </c>
      <c r="G1259" s="6">
        <f>MIN(E1259,in_batt_pw,H1258)</f>
        <v/>
      </c>
      <c r="H1259" s="6">
        <f>H1258+F1259*in_rte-G1259</f>
        <v/>
      </c>
      <c r="I1259" s="6">
        <f>IF(sel_og=1,0,E1259-G1259)</f>
        <v/>
      </c>
      <c r="J1259" s="6">
        <f>IF(sel_og=1,0,D1259-F1259)</f>
        <v/>
      </c>
      <c r="K1259" s="6">
        <f>IF(sel_og=1,E1259-G1259,0)</f>
        <v/>
      </c>
    </row>
    <row r="1260">
      <c r="A1260" s="6">
        <f>Profiles!E1260+Profiles!F1260</f>
        <v/>
      </c>
      <c r="B1260" s="6">
        <f>Profiles!D1260*sel_solar</f>
        <v/>
      </c>
      <c r="C1260" s="6">
        <f>MIN(B1260,A1260)</f>
        <v/>
      </c>
      <c r="D1260" s="6">
        <f>B1260-C1260</f>
        <v/>
      </c>
      <c r="E1260" s="6">
        <f>A1260-C1260</f>
        <v/>
      </c>
      <c r="F1260" s="6">
        <f>MIN(D1260,in_batt_pw,IF(sel_batt=0,0,(sel_batt-H1259)/in_rte))</f>
        <v/>
      </c>
      <c r="G1260" s="6">
        <f>MIN(E1260,in_batt_pw,H1259)</f>
        <v/>
      </c>
      <c r="H1260" s="6">
        <f>H1259+F1260*in_rte-G1260</f>
        <v/>
      </c>
      <c r="I1260" s="6">
        <f>IF(sel_og=1,0,E1260-G1260)</f>
        <v/>
      </c>
      <c r="J1260" s="6">
        <f>IF(sel_og=1,0,D1260-F1260)</f>
        <v/>
      </c>
      <c r="K1260" s="6">
        <f>IF(sel_og=1,E1260-G1260,0)</f>
        <v/>
      </c>
    </row>
    <row r="1261">
      <c r="A1261" s="6">
        <f>Profiles!E1261+Profiles!F1261</f>
        <v/>
      </c>
      <c r="B1261" s="6">
        <f>Profiles!D1261*sel_solar</f>
        <v/>
      </c>
      <c r="C1261" s="6">
        <f>MIN(B1261,A1261)</f>
        <v/>
      </c>
      <c r="D1261" s="6">
        <f>B1261-C1261</f>
        <v/>
      </c>
      <c r="E1261" s="6">
        <f>A1261-C1261</f>
        <v/>
      </c>
      <c r="F1261" s="6">
        <f>MIN(D1261,in_batt_pw,IF(sel_batt=0,0,(sel_batt-H1260)/in_rte))</f>
        <v/>
      </c>
      <c r="G1261" s="6">
        <f>MIN(E1261,in_batt_pw,H1260)</f>
        <v/>
      </c>
      <c r="H1261" s="6">
        <f>H1260+F1261*in_rte-G1261</f>
        <v/>
      </c>
      <c r="I1261" s="6">
        <f>IF(sel_og=1,0,E1261-G1261)</f>
        <v/>
      </c>
      <c r="J1261" s="6">
        <f>IF(sel_og=1,0,D1261-F1261)</f>
        <v/>
      </c>
      <c r="K1261" s="6">
        <f>IF(sel_og=1,E1261-G1261,0)</f>
        <v/>
      </c>
    </row>
    <row r="1262">
      <c r="A1262" s="6">
        <f>Profiles!E1262+Profiles!F1262</f>
        <v/>
      </c>
      <c r="B1262" s="6">
        <f>Profiles!D1262*sel_solar</f>
        <v/>
      </c>
      <c r="C1262" s="6">
        <f>MIN(B1262,A1262)</f>
        <v/>
      </c>
      <c r="D1262" s="6">
        <f>B1262-C1262</f>
        <v/>
      </c>
      <c r="E1262" s="6">
        <f>A1262-C1262</f>
        <v/>
      </c>
      <c r="F1262" s="6">
        <f>MIN(D1262,in_batt_pw,IF(sel_batt=0,0,(sel_batt-H1261)/in_rte))</f>
        <v/>
      </c>
      <c r="G1262" s="6">
        <f>MIN(E1262,in_batt_pw,H1261)</f>
        <v/>
      </c>
      <c r="H1262" s="6">
        <f>H1261+F1262*in_rte-G1262</f>
        <v/>
      </c>
      <c r="I1262" s="6">
        <f>IF(sel_og=1,0,E1262-G1262)</f>
        <v/>
      </c>
      <c r="J1262" s="6">
        <f>IF(sel_og=1,0,D1262-F1262)</f>
        <v/>
      </c>
      <c r="K1262" s="6">
        <f>IF(sel_og=1,E1262-G1262,0)</f>
        <v/>
      </c>
    </row>
    <row r="1263">
      <c r="A1263" s="6">
        <f>Profiles!E1263+Profiles!F1263</f>
        <v/>
      </c>
      <c r="B1263" s="6">
        <f>Profiles!D1263*sel_solar</f>
        <v/>
      </c>
      <c r="C1263" s="6">
        <f>MIN(B1263,A1263)</f>
        <v/>
      </c>
      <c r="D1263" s="6">
        <f>B1263-C1263</f>
        <v/>
      </c>
      <c r="E1263" s="6">
        <f>A1263-C1263</f>
        <v/>
      </c>
      <c r="F1263" s="6">
        <f>MIN(D1263,in_batt_pw,IF(sel_batt=0,0,(sel_batt-H1262)/in_rte))</f>
        <v/>
      </c>
      <c r="G1263" s="6">
        <f>MIN(E1263,in_batt_pw,H1262)</f>
        <v/>
      </c>
      <c r="H1263" s="6">
        <f>H1262+F1263*in_rte-G1263</f>
        <v/>
      </c>
      <c r="I1263" s="6">
        <f>IF(sel_og=1,0,E1263-G1263)</f>
        <v/>
      </c>
      <c r="J1263" s="6">
        <f>IF(sel_og=1,0,D1263-F1263)</f>
        <v/>
      </c>
      <c r="K1263" s="6">
        <f>IF(sel_og=1,E1263-G1263,0)</f>
        <v/>
      </c>
    </row>
    <row r="1264">
      <c r="A1264" s="6">
        <f>Profiles!E1264+Profiles!F1264</f>
        <v/>
      </c>
      <c r="B1264" s="6">
        <f>Profiles!D1264*sel_solar</f>
        <v/>
      </c>
      <c r="C1264" s="6">
        <f>MIN(B1264,A1264)</f>
        <v/>
      </c>
      <c r="D1264" s="6">
        <f>B1264-C1264</f>
        <v/>
      </c>
      <c r="E1264" s="6">
        <f>A1264-C1264</f>
        <v/>
      </c>
      <c r="F1264" s="6">
        <f>MIN(D1264,in_batt_pw,IF(sel_batt=0,0,(sel_batt-H1263)/in_rte))</f>
        <v/>
      </c>
      <c r="G1264" s="6">
        <f>MIN(E1264,in_batt_pw,H1263)</f>
        <v/>
      </c>
      <c r="H1264" s="6">
        <f>H1263+F1264*in_rte-G1264</f>
        <v/>
      </c>
      <c r="I1264" s="6">
        <f>IF(sel_og=1,0,E1264-G1264)</f>
        <v/>
      </c>
      <c r="J1264" s="6">
        <f>IF(sel_og=1,0,D1264-F1264)</f>
        <v/>
      </c>
      <c r="K1264" s="6">
        <f>IF(sel_og=1,E1264-G1264,0)</f>
        <v/>
      </c>
    </row>
    <row r="1265">
      <c r="A1265" s="6">
        <f>Profiles!E1265+Profiles!F1265</f>
        <v/>
      </c>
      <c r="B1265" s="6">
        <f>Profiles!D1265*sel_solar</f>
        <v/>
      </c>
      <c r="C1265" s="6">
        <f>MIN(B1265,A1265)</f>
        <v/>
      </c>
      <c r="D1265" s="6">
        <f>B1265-C1265</f>
        <v/>
      </c>
      <c r="E1265" s="6">
        <f>A1265-C1265</f>
        <v/>
      </c>
      <c r="F1265" s="6">
        <f>MIN(D1265,in_batt_pw,IF(sel_batt=0,0,(sel_batt-H1264)/in_rte))</f>
        <v/>
      </c>
      <c r="G1265" s="6">
        <f>MIN(E1265,in_batt_pw,H1264)</f>
        <v/>
      </c>
      <c r="H1265" s="6">
        <f>H1264+F1265*in_rte-G1265</f>
        <v/>
      </c>
      <c r="I1265" s="6">
        <f>IF(sel_og=1,0,E1265-G1265)</f>
        <v/>
      </c>
      <c r="J1265" s="6">
        <f>IF(sel_og=1,0,D1265-F1265)</f>
        <v/>
      </c>
      <c r="K1265" s="6">
        <f>IF(sel_og=1,E1265-G1265,0)</f>
        <v/>
      </c>
    </row>
    <row r="1266">
      <c r="A1266" s="6">
        <f>Profiles!E1266+Profiles!F1266</f>
        <v/>
      </c>
      <c r="B1266" s="6">
        <f>Profiles!D1266*sel_solar</f>
        <v/>
      </c>
      <c r="C1266" s="6">
        <f>MIN(B1266,A1266)</f>
        <v/>
      </c>
      <c r="D1266" s="6">
        <f>B1266-C1266</f>
        <v/>
      </c>
      <c r="E1266" s="6">
        <f>A1266-C1266</f>
        <v/>
      </c>
      <c r="F1266" s="6">
        <f>MIN(D1266,in_batt_pw,IF(sel_batt=0,0,(sel_batt-H1265)/in_rte))</f>
        <v/>
      </c>
      <c r="G1266" s="6">
        <f>MIN(E1266,in_batt_pw,H1265)</f>
        <v/>
      </c>
      <c r="H1266" s="6">
        <f>H1265+F1266*in_rte-G1266</f>
        <v/>
      </c>
      <c r="I1266" s="6">
        <f>IF(sel_og=1,0,E1266-G1266)</f>
        <v/>
      </c>
      <c r="J1266" s="6">
        <f>IF(sel_og=1,0,D1266-F1266)</f>
        <v/>
      </c>
      <c r="K1266" s="6">
        <f>IF(sel_og=1,E1266-G1266,0)</f>
        <v/>
      </c>
    </row>
    <row r="1267">
      <c r="A1267" s="6">
        <f>Profiles!E1267+Profiles!F1267</f>
        <v/>
      </c>
      <c r="B1267" s="6">
        <f>Profiles!D1267*sel_solar</f>
        <v/>
      </c>
      <c r="C1267" s="6">
        <f>MIN(B1267,A1267)</f>
        <v/>
      </c>
      <c r="D1267" s="6">
        <f>B1267-C1267</f>
        <v/>
      </c>
      <c r="E1267" s="6">
        <f>A1267-C1267</f>
        <v/>
      </c>
      <c r="F1267" s="6">
        <f>MIN(D1267,in_batt_pw,IF(sel_batt=0,0,(sel_batt-H1266)/in_rte))</f>
        <v/>
      </c>
      <c r="G1267" s="6">
        <f>MIN(E1267,in_batt_pw,H1266)</f>
        <v/>
      </c>
      <c r="H1267" s="6">
        <f>H1266+F1267*in_rte-G1267</f>
        <v/>
      </c>
      <c r="I1267" s="6">
        <f>IF(sel_og=1,0,E1267-G1267)</f>
        <v/>
      </c>
      <c r="J1267" s="6">
        <f>IF(sel_og=1,0,D1267-F1267)</f>
        <v/>
      </c>
      <c r="K1267" s="6">
        <f>IF(sel_og=1,E1267-G1267,0)</f>
        <v/>
      </c>
    </row>
    <row r="1268">
      <c r="A1268" s="6">
        <f>Profiles!E1268+Profiles!F1268</f>
        <v/>
      </c>
      <c r="B1268" s="6">
        <f>Profiles!D1268*sel_solar</f>
        <v/>
      </c>
      <c r="C1268" s="6">
        <f>MIN(B1268,A1268)</f>
        <v/>
      </c>
      <c r="D1268" s="6">
        <f>B1268-C1268</f>
        <v/>
      </c>
      <c r="E1268" s="6">
        <f>A1268-C1268</f>
        <v/>
      </c>
      <c r="F1268" s="6">
        <f>MIN(D1268,in_batt_pw,IF(sel_batt=0,0,(sel_batt-H1267)/in_rte))</f>
        <v/>
      </c>
      <c r="G1268" s="6">
        <f>MIN(E1268,in_batt_pw,H1267)</f>
        <v/>
      </c>
      <c r="H1268" s="6">
        <f>H1267+F1268*in_rte-G1268</f>
        <v/>
      </c>
      <c r="I1268" s="6">
        <f>IF(sel_og=1,0,E1268-G1268)</f>
        <v/>
      </c>
      <c r="J1268" s="6">
        <f>IF(sel_og=1,0,D1268-F1268)</f>
        <v/>
      </c>
      <c r="K1268" s="6">
        <f>IF(sel_og=1,E1268-G1268,0)</f>
        <v/>
      </c>
    </row>
    <row r="1269">
      <c r="A1269" s="6">
        <f>Profiles!E1269+Profiles!F1269</f>
        <v/>
      </c>
      <c r="B1269" s="6">
        <f>Profiles!D1269*sel_solar</f>
        <v/>
      </c>
      <c r="C1269" s="6">
        <f>MIN(B1269,A1269)</f>
        <v/>
      </c>
      <c r="D1269" s="6">
        <f>B1269-C1269</f>
        <v/>
      </c>
      <c r="E1269" s="6">
        <f>A1269-C1269</f>
        <v/>
      </c>
      <c r="F1269" s="6">
        <f>MIN(D1269,in_batt_pw,IF(sel_batt=0,0,(sel_batt-H1268)/in_rte))</f>
        <v/>
      </c>
      <c r="G1269" s="6">
        <f>MIN(E1269,in_batt_pw,H1268)</f>
        <v/>
      </c>
      <c r="H1269" s="6">
        <f>H1268+F1269*in_rte-G1269</f>
        <v/>
      </c>
      <c r="I1269" s="6">
        <f>IF(sel_og=1,0,E1269-G1269)</f>
        <v/>
      </c>
      <c r="J1269" s="6">
        <f>IF(sel_og=1,0,D1269-F1269)</f>
        <v/>
      </c>
      <c r="K1269" s="6">
        <f>IF(sel_og=1,E1269-G1269,0)</f>
        <v/>
      </c>
    </row>
    <row r="1270">
      <c r="A1270" s="6">
        <f>Profiles!E1270+Profiles!F1270</f>
        <v/>
      </c>
      <c r="B1270" s="6">
        <f>Profiles!D1270*sel_solar</f>
        <v/>
      </c>
      <c r="C1270" s="6">
        <f>MIN(B1270,A1270)</f>
        <v/>
      </c>
      <c r="D1270" s="6">
        <f>B1270-C1270</f>
        <v/>
      </c>
      <c r="E1270" s="6">
        <f>A1270-C1270</f>
        <v/>
      </c>
      <c r="F1270" s="6">
        <f>MIN(D1270,in_batt_pw,IF(sel_batt=0,0,(sel_batt-H1269)/in_rte))</f>
        <v/>
      </c>
      <c r="G1270" s="6">
        <f>MIN(E1270,in_batt_pw,H1269)</f>
        <v/>
      </c>
      <c r="H1270" s="6">
        <f>H1269+F1270*in_rte-G1270</f>
        <v/>
      </c>
      <c r="I1270" s="6">
        <f>IF(sel_og=1,0,E1270-G1270)</f>
        <v/>
      </c>
      <c r="J1270" s="6">
        <f>IF(sel_og=1,0,D1270-F1270)</f>
        <v/>
      </c>
      <c r="K1270" s="6">
        <f>IF(sel_og=1,E1270-G1270,0)</f>
        <v/>
      </c>
    </row>
    <row r="1271">
      <c r="A1271" s="6">
        <f>Profiles!E1271+Profiles!F1271</f>
        <v/>
      </c>
      <c r="B1271" s="6">
        <f>Profiles!D1271*sel_solar</f>
        <v/>
      </c>
      <c r="C1271" s="6">
        <f>MIN(B1271,A1271)</f>
        <v/>
      </c>
      <c r="D1271" s="6">
        <f>B1271-C1271</f>
        <v/>
      </c>
      <c r="E1271" s="6">
        <f>A1271-C1271</f>
        <v/>
      </c>
      <c r="F1271" s="6">
        <f>MIN(D1271,in_batt_pw,IF(sel_batt=0,0,(sel_batt-H1270)/in_rte))</f>
        <v/>
      </c>
      <c r="G1271" s="6">
        <f>MIN(E1271,in_batt_pw,H1270)</f>
        <v/>
      </c>
      <c r="H1271" s="6">
        <f>H1270+F1271*in_rte-G1271</f>
        <v/>
      </c>
      <c r="I1271" s="6">
        <f>IF(sel_og=1,0,E1271-G1271)</f>
        <v/>
      </c>
      <c r="J1271" s="6">
        <f>IF(sel_og=1,0,D1271-F1271)</f>
        <v/>
      </c>
      <c r="K1271" s="6">
        <f>IF(sel_og=1,E1271-G1271,0)</f>
        <v/>
      </c>
    </row>
    <row r="1272">
      <c r="A1272" s="6">
        <f>Profiles!E1272+Profiles!F1272</f>
        <v/>
      </c>
      <c r="B1272" s="6">
        <f>Profiles!D1272*sel_solar</f>
        <v/>
      </c>
      <c r="C1272" s="6">
        <f>MIN(B1272,A1272)</f>
        <v/>
      </c>
      <c r="D1272" s="6">
        <f>B1272-C1272</f>
        <v/>
      </c>
      <c r="E1272" s="6">
        <f>A1272-C1272</f>
        <v/>
      </c>
      <c r="F1272" s="6">
        <f>MIN(D1272,in_batt_pw,IF(sel_batt=0,0,(sel_batt-H1271)/in_rte))</f>
        <v/>
      </c>
      <c r="G1272" s="6">
        <f>MIN(E1272,in_batt_pw,H1271)</f>
        <v/>
      </c>
      <c r="H1272" s="6">
        <f>H1271+F1272*in_rte-G1272</f>
        <v/>
      </c>
      <c r="I1272" s="6">
        <f>IF(sel_og=1,0,E1272-G1272)</f>
        <v/>
      </c>
      <c r="J1272" s="6">
        <f>IF(sel_og=1,0,D1272-F1272)</f>
        <v/>
      </c>
      <c r="K1272" s="6">
        <f>IF(sel_og=1,E1272-G1272,0)</f>
        <v/>
      </c>
    </row>
    <row r="1273">
      <c r="A1273" s="6">
        <f>Profiles!E1273+Profiles!F1273</f>
        <v/>
      </c>
      <c r="B1273" s="6">
        <f>Profiles!D1273*sel_solar</f>
        <v/>
      </c>
      <c r="C1273" s="6">
        <f>MIN(B1273,A1273)</f>
        <v/>
      </c>
      <c r="D1273" s="6">
        <f>B1273-C1273</f>
        <v/>
      </c>
      <c r="E1273" s="6">
        <f>A1273-C1273</f>
        <v/>
      </c>
      <c r="F1273" s="6">
        <f>MIN(D1273,in_batt_pw,IF(sel_batt=0,0,(sel_batt-H1272)/in_rte))</f>
        <v/>
      </c>
      <c r="G1273" s="6">
        <f>MIN(E1273,in_batt_pw,H1272)</f>
        <v/>
      </c>
      <c r="H1273" s="6">
        <f>H1272+F1273*in_rte-G1273</f>
        <v/>
      </c>
      <c r="I1273" s="6">
        <f>IF(sel_og=1,0,E1273-G1273)</f>
        <v/>
      </c>
      <c r="J1273" s="6">
        <f>IF(sel_og=1,0,D1273-F1273)</f>
        <v/>
      </c>
      <c r="K1273" s="6">
        <f>IF(sel_og=1,E1273-G1273,0)</f>
        <v/>
      </c>
    </row>
    <row r="1274">
      <c r="A1274" s="6">
        <f>Profiles!E1274+Profiles!F1274</f>
        <v/>
      </c>
      <c r="B1274" s="6">
        <f>Profiles!D1274*sel_solar</f>
        <v/>
      </c>
      <c r="C1274" s="6">
        <f>MIN(B1274,A1274)</f>
        <v/>
      </c>
      <c r="D1274" s="6">
        <f>B1274-C1274</f>
        <v/>
      </c>
      <c r="E1274" s="6">
        <f>A1274-C1274</f>
        <v/>
      </c>
      <c r="F1274" s="6">
        <f>MIN(D1274,in_batt_pw,IF(sel_batt=0,0,(sel_batt-H1273)/in_rte))</f>
        <v/>
      </c>
      <c r="G1274" s="6">
        <f>MIN(E1274,in_batt_pw,H1273)</f>
        <v/>
      </c>
      <c r="H1274" s="6">
        <f>H1273+F1274*in_rte-G1274</f>
        <v/>
      </c>
      <c r="I1274" s="6">
        <f>IF(sel_og=1,0,E1274-G1274)</f>
        <v/>
      </c>
      <c r="J1274" s="6">
        <f>IF(sel_og=1,0,D1274-F1274)</f>
        <v/>
      </c>
      <c r="K1274" s="6">
        <f>IF(sel_og=1,E1274-G1274,0)</f>
        <v/>
      </c>
    </row>
    <row r="1275">
      <c r="A1275" s="6">
        <f>Profiles!E1275+Profiles!F1275</f>
        <v/>
      </c>
      <c r="B1275" s="6">
        <f>Profiles!D1275*sel_solar</f>
        <v/>
      </c>
      <c r="C1275" s="6">
        <f>MIN(B1275,A1275)</f>
        <v/>
      </c>
      <c r="D1275" s="6">
        <f>B1275-C1275</f>
        <v/>
      </c>
      <c r="E1275" s="6">
        <f>A1275-C1275</f>
        <v/>
      </c>
      <c r="F1275" s="6">
        <f>MIN(D1275,in_batt_pw,IF(sel_batt=0,0,(sel_batt-H1274)/in_rte))</f>
        <v/>
      </c>
      <c r="G1275" s="6">
        <f>MIN(E1275,in_batt_pw,H1274)</f>
        <v/>
      </c>
      <c r="H1275" s="6">
        <f>H1274+F1275*in_rte-G1275</f>
        <v/>
      </c>
      <c r="I1275" s="6">
        <f>IF(sel_og=1,0,E1275-G1275)</f>
        <v/>
      </c>
      <c r="J1275" s="6">
        <f>IF(sel_og=1,0,D1275-F1275)</f>
        <v/>
      </c>
      <c r="K1275" s="6">
        <f>IF(sel_og=1,E1275-G1275,0)</f>
        <v/>
      </c>
    </row>
    <row r="1276">
      <c r="A1276" s="6">
        <f>Profiles!E1276+Profiles!F1276</f>
        <v/>
      </c>
      <c r="B1276" s="6">
        <f>Profiles!D1276*sel_solar</f>
        <v/>
      </c>
      <c r="C1276" s="6">
        <f>MIN(B1276,A1276)</f>
        <v/>
      </c>
      <c r="D1276" s="6">
        <f>B1276-C1276</f>
        <v/>
      </c>
      <c r="E1276" s="6">
        <f>A1276-C1276</f>
        <v/>
      </c>
      <c r="F1276" s="6">
        <f>MIN(D1276,in_batt_pw,IF(sel_batt=0,0,(sel_batt-H1275)/in_rte))</f>
        <v/>
      </c>
      <c r="G1276" s="6">
        <f>MIN(E1276,in_batt_pw,H1275)</f>
        <v/>
      </c>
      <c r="H1276" s="6">
        <f>H1275+F1276*in_rte-G1276</f>
        <v/>
      </c>
      <c r="I1276" s="6">
        <f>IF(sel_og=1,0,E1276-G1276)</f>
        <v/>
      </c>
      <c r="J1276" s="6">
        <f>IF(sel_og=1,0,D1276-F1276)</f>
        <v/>
      </c>
      <c r="K1276" s="6">
        <f>IF(sel_og=1,E1276-G1276,0)</f>
        <v/>
      </c>
    </row>
    <row r="1277">
      <c r="A1277" s="6">
        <f>Profiles!E1277+Profiles!F1277</f>
        <v/>
      </c>
      <c r="B1277" s="6">
        <f>Profiles!D1277*sel_solar</f>
        <v/>
      </c>
      <c r="C1277" s="6">
        <f>MIN(B1277,A1277)</f>
        <v/>
      </c>
      <c r="D1277" s="6">
        <f>B1277-C1277</f>
        <v/>
      </c>
      <c r="E1277" s="6">
        <f>A1277-C1277</f>
        <v/>
      </c>
      <c r="F1277" s="6">
        <f>MIN(D1277,in_batt_pw,IF(sel_batt=0,0,(sel_batt-H1276)/in_rte))</f>
        <v/>
      </c>
      <c r="G1277" s="6">
        <f>MIN(E1277,in_batt_pw,H1276)</f>
        <v/>
      </c>
      <c r="H1277" s="6">
        <f>H1276+F1277*in_rte-G1277</f>
        <v/>
      </c>
      <c r="I1277" s="6">
        <f>IF(sel_og=1,0,E1277-G1277)</f>
        <v/>
      </c>
      <c r="J1277" s="6">
        <f>IF(sel_og=1,0,D1277-F1277)</f>
        <v/>
      </c>
      <c r="K1277" s="6">
        <f>IF(sel_og=1,E1277-G1277,0)</f>
        <v/>
      </c>
    </row>
    <row r="1278">
      <c r="A1278" s="6">
        <f>Profiles!E1278+Profiles!F1278</f>
        <v/>
      </c>
      <c r="B1278" s="6">
        <f>Profiles!D1278*sel_solar</f>
        <v/>
      </c>
      <c r="C1278" s="6">
        <f>MIN(B1278,A1278)</f>
        <v/>
      </c>
      <c r="D1278" s="6">
        <f>B1278-C1278</f>
        <v/>
      </c>
      <c r="E1278" s="6">
        <f>A1278-C1278</f>
        <v/>
      </c>
      <c r="F1278" s="6">
        <f>MIN(D1278,in_batt_pw,IF(sel_batt=0,0,(sel_batt-H1277)/in_rte))</f>
        <v/>
      </c>
      <c r="G1278" s="6">
        <f>MIN(E1278,in_batt_pw,H1277)</f>
        <v/>
      </c>
      <c r="H1278" s="6">
        <f>H1277+F1278*in_rte-G1278</f>
        <v/>
      </c>
      <c r="I1278" s="6">
        <f>IF(sel_og=1,0,E1278-G1278)</f>
        <v/>
      </c>
      <c r="J1278" s="6">
        <f>IF(sel_og=1,0,D1278-F1278)</f>
        <v/>
      </c>
      <c r="K1278" s="6">
        <f>IF(sel_og=1,E1278-G1278,0)</f>
        <v/>
      </c>
    </row>
    <row r="1279">
      <c r="A1279" s="6">
        <f>Profiles!E1279+Profiles!F1279</f>
        <v/>
      </c>
      <c r="B1279" s="6">
        <f>Profiles!D1279*sel_solar</f>
        <v/>
      </c>
      <c r="C1279" s="6">
        <f>MIN(B1279,A1279)</f>
        <v/>
      </c>
      <c r="D1279" s="6">
        <f>B1279-C1279</f>
        <v/>
      </c>
      <c r="E1279" s="6">
        <f>A1279-C1279</f>
        <v/>
      </c>
      <c r="F1279" s="6">
        <f>MIN(D1279,in_batt_pw,IF(sel_batt=0,0,(sel_batt-H1278)/in_rte))</f>
        <v/>
      </c>
      <c r="G1279" s="6">
        <f>MIN(E1279,in_batt_pw,H1278)</f>
        <v/>
      </c>
      <c r="H1279" s="6">
        <f>H1278+F1279*in_rte-G1279</f>
        <v/>
      </c>
      <c r="I1279" s="6">
        <f>IF(sel_og=1,0,E1279-G1279)</f>
        <v/>
      </c>
      <c r="J1279" s="6">
        <f>IF(sel_og=1,0,D1279-F1279)</f>
        <v/>
      </c>
      <c r="K1279" s="6">
        <f>IF(sel_og=1,E1279-G1279,0)</f>
        <v/>
      </c>
    </row>
    <row r="1280">
      <c r="A1280" s="6">
        <f>Profiles!E1280+Profiles!F1280</f>
        <v/>
      </c>
      <c r="B1280" s="6">
        <f>Profiles!D1280*sel_solar</f>
        <v/>
      </c>
      <c r="C1280" s="6">
        <f>MIN(B1280,A1280)</f>
        <v/>
      </c>
      <c r="D1280" s="6">
        <f>B1280-C1280</f>
        <v/>
      </c>
      <c r="E1280" s="6">
        <f>A1280-C1280</f>
        <v/>
      </c>
      <c r="F1280" s="6">
        <f>MIN(D1280,in_batt_pw,IF(sel_batt=0,0,(sel_batt-H1279)/in_rte))</f>
        <v/>
      </c>
      <c r="G1280" s="6">
        <f>MIN(E1280,in_batt_pw,H1279)</f>
        <v/>
      </c>
      <c r="H1280" s="6">
        <f>H1279+F1280*in_rte-G1280</f>
        <v/>
      </c>
      <c r="I1280" s="6">
        <f>IF(sel_og=1,0,E1280-G1280)</f>
        <v/>
      </c>
      <c r="J1280" s="6">
        <f>IF(sel_og=1,0,D1280-F1280)</f>
        <v/>
      </c>
      <c r="K1280" s="6">
        <f>IF(sel_og=1,E1280-G1280,0)</f>
        <v/>
      </c>
    </row>
    <row r="1281">
      <c r="A1281" s="6">
        <f>Profiles!E1281+Profiles!F1281</f>
        <v/>
      </c>
      <c r="B1281" s="6">
        <f>Profiles!D1281*sel_solar</f>
        <v/>
      </c>
      <c r="C1281" s="6">
        <f>MIN(B1281,A1281)</f>
        <v/>
      </c>
      <c r="D1281" s="6">
        <f>B1281-C1281</f>
        <v/>
      </c>
      <c r="E1281" s="6">
        <f>A1281-C1281</f>
        <v/>
      </c>
      <c r="F1281" s="6">
        <f>MIN(D1281,in_batt_pw,IF(sel_batt=0,0,(sel_batt-H1280)/in_rte))</f>
        <v/>
      </c>
      <c r="G1281" s="6">
        <f>MIN(E1281,in_batt_pw,H1280)</f>
        <v/>
      </c>
      <c r="H1281" s="6">
        <f>H1280+F1281*in_rte-G1281</f>
        <v/>
      </c>
      <c r="I1281" s="6">
        <f>IF(sel_og=1,0,E1281-G1281)</f>
        <v/>
      </c>
      <c r="J1281" s="6">
        <f>IF(sel_og=1,0,D1281-F1281)</f>
        <v/>
      </c>
      <c r="K1281" s="6">
        <f>IF(sel_og=1,E1281-G1281,0)</f>
        <v/>
      </c>
    </row>
    <row r="1282">
      <c r="A1282" s="6">
        <f>Profiles!E1282+Profiles!F1282</f>
        <v/>
      </c>
      <c r="B1282" s="6">
        <f>Profiles!D1282*sel_solar</f>
        <v/>
      </c>
      <c r="C1282" s="6">
        <f>MIN(B1282,A1282)</f>
        <v/>
      </c>
      <c r="D1282" s="6">
        <f>B1282-C1282</f>
        <v/>
      </c>
      <c r="E1282" s="6">
        <f>A1282-C1282</f>
        <v/>
      </c>
      <c r="F1282" s="6">
        <f>MIN(D1282,in_batt_pw,IF(sel_batt=0,0,(sel_batt-H1281)/in_rte))</f>
        <v/>
      </c>
      <c r="G1282" s="6">
        <f>MIN(E1282,in_batt_pw,H1281)</f>
        <v/>
      </c>
      <c r="H1282" s="6">
        <f>H1281+F1282*in_rte-G1282</f>
        <v/>
      </c>
      <c r="I1282" s="6">
        <f>IF(sel_og=1,0,E1282-G1282)</f>
        <v/>
      </c>
      <c r="J1282" s="6">
        <f>IF(sel_og=1,0,D1282-F1282)</f>
        <v/>
      </c>
      <c r="K1282" s="6">
        <f>IF(sel_og=1,E1282-G1282,0)</f>
        <v/>
      </c>
    </row>
    <row r="1283">
      <c r="A1283" s="6">
        <f>Profiles!E1283+Profiles!F1283</f>
        <v/>
      </c>
      <c r="B1283" s="6">
        <f>Profiles!D1283*sel_solar</f>
        <v/>
      </c>
      <c r="C1283" s="6">
        <f>MIN(B1283,A1283)</f>
        <v/>
      </c>
      <c r="D1283" s="6">
        <f>B1283-C1283</f>
        <v/>
      </c>
      <c r="E1283" s="6">
        <f>A1283-C1283</f>
        <v/>
      </c>
      <c r="F1283" s="6">
        <f>MIN(D1283,in_batt_pw,IF(sel_batt=0,0,(sel_batt-H1282)/in_rte))</f>
        <v/>
      </c>
      <c r="G1283" s="6">
        <f>MIN(E1283,in_batt_pw,H1282)</f>
        <v/>
      </c>
      <c r="H1283" s="6">
        <f>H1282+F1283*in_rte-G1283</f>
        <v/>
      </c>
      <c r="I1283" s="6">
        <f>IF(sel_og=1,0,E1283-G1283)</f>
        <v/>
      </c>
      <c r="J1283" s="6">
        <f>IF(sel_og=1,0,D1283-F1283)</f>
        <v/>
      </c>
      <c r="K1283" s="6">
        <f>IF(sel_og=1,E1283-G1283,0)</f>
        <v/>
      </c>
    </row>
    <row r="1284">
      <c r="A1284" s="6">
        <f>Profiles!E1284+Profiles!F1284</f>
        <v/>
      </c>
      <c r="B1284" s="6">
        <f>Profiles!D1284*sel_solar</f>
        <v/>
      </c>
      <c r="C1284" s="6">
        <f>MIN(B1284,A1284)</f>
        <v/>
      </c>
      <c r="D1284" s="6">
        <f>B1284-C1284</f>
        <v/>
      </c>
      <c r="E1284" s="6">
        <f>A1284-C1284</f>
        <v/>
      </c>
      <c r="F1284" s="6">
        <f>MIN(D1284,in_batt_pw,IF(sel_batt=0,0,(sel_batt-H1283)/in_rte))</f>
        <v/>
      </c>
      <c r="G1284" s="6">
        <f>MIN(E1284,in_batt_pw,H1283)</f>
        <v/>
      </c>
      <c r="H1284" s="6">
        <f>H1283+F1284*in_rte-G1284</f>
        <v/>
      </c>
      <c r="I1284" s="6">
        <f>IF(sel_og=1,0,E1284-G1284)</f>
        <v/>
      </c>
      <c r="J1284" s="6">
        <f>IF(sel_og=1,0,D1284-F1284)</f>
        <v/>
      </c>
      <c r="K1284" s="6">
        <f>IF(sel_og=1,E1284-G1284,0)</f>
        <v/>
      </c>
    </row>
    <row r="1285">
      <c r="A1285" s="6">
        <f>Profiles!E1285+Profiles!F1285</f>
        <v/>
      </c>
      <c r="B1285" s="6">
        <f>Profiles!D1285*sel_solar</f>
        <v/>
      </c>
      <c r="C1285" s="6">
        <f>MIN(B1285,A1285)</f>
        <v/>
      </c>
      <c r="D1285" s="6">
        <f>B1285-C1285</f>
        <v/>
      </c>
      <c r="E1285" s="6">
        <f>A1285-C1285</f>
        <v/>
      </c>
      <c r="F1285" s="6">
        <f>MIN(D1285,in_batt_pw,IF(sel_batt=0,0,(sel_batt-H1284)/in_rte))</f>
        <v/>
      </c>
      <c r="G1285" s="6">
        <f>MIN(E1285,in_batt_pw,H1284)</f>
        <v/>
      </c>
      <c r="H1285" s="6">
        <f>H1284+F1285*in_rte-G1285</f>
        <v/>
      </c>
      <c r="I1285" s="6">
        <f>IF(sel_og=1,0,E1285-G1285)</f>
        <v/>
      </c>
      <c r="J1285" s="6">
        <f>IF(sel_og=1,0,D1285-F1285)</f>
        <v/>
      </c>
      <c r="K1285" s="6">
        <f>IF(sel_og=1,E1285-G1285,0)</f>
        <v/>
      </c>
    </row>
    <row r="1286">
      <c r="A1286" s="6">
        <f>Profiles!E1286+Profiles!F1286</f>
        <v/>
      </c>
      <c r="B1286" s="6">
        <f>Profiles!D1286*sel_solar</f>
        <v/>
      </c>
      <c r="C1286" s="6">
        <f>MIN(B1286,A1286)</f>
        <v/>
      </c>
      <c r="D1286" s="6">
        <f>B1286-C1286</f>
        <v/>
      </c>
      <c r="E1286" s="6">
        <f>A1286-C1286</f>
        <v/>
      </c>
      <c r="F1286" s="6">
        <f>MIN(D1286,in_batt_pw,IF(sel_batt=0,0,(sel_batt-H1285)/in_rte))</f>
        <v/>
      </c>
      <c r="G1286" s="6">
        <f>MIN(E1286,in_batt_pw,H1285)</f>
        <v/>
      </c>
      <c r="H1286" s="6">
        <f>H1285+F1286*in_rte-G1286</f>
        <v/>
      </c>
      <c r="I1286" s="6">
        <f>IF(sel_og=1,0,E1286-G1286)</f>
        <v/>
      </c>
      <c r="J1286" s="6">
        <f>IF(sel_og=1,0,D1286-F1286)</f>
        <v/>
      </c>
      <c r="K1286" s="6">
        <f>IF(sel_og=1,E1286-G1286,0)</f>
        <v/>
      </c>
    </row>
    <row r="1287">
      <c r="A1287" s="6">
        <f>Profiles!E1287+Profiles!F1287</f>
        <v/>
      </c>
      <c r="B1287" s="6">
        <f>Profiles!D1287*sel_solar</f>
        <v/>
      </c>
      <c r="C1287" s="6">
        <f>MIN(B1287,A1287)</f>
        <v/>
      </c>
      <c r="D1287" s="6">
        <f>B1287-C1287</f>
        <v/>
      </c>
      <c r="E1287" s="6">
        <f>A1287-C1287</f>
        <v/>
      </c>
      <c r="F1287" s="6">
        <f>MIN(D1287,in_batt_pw,IF(sel_batt=0,0,(sel_batt-H1286)/in_rte))</f>
        <v/>
      </c>
      <c r="G1287" s="6">
        <f>MIN(E1287,in_batt_pw,H1286)</f>
        <v/>
      </c>
      <c r="H1287" s="6">
        <f>H1286+F1287*in_rte-G1287</f>
        <v/>
      </c>
      <c r="I1287" s="6">
        <f>IF(sel_og=1,0,E1287-G1287)</f>
        <v/>
      </c>
      <c r="J1287" s="6">
        <f>IF(sel_og=1,0,D1287-F1287)</f>
        <v/>
      </c>
      <c r="K1287" s="6">
        <f>IF(sel_og=1,E1287-G1287,0)</f>
        <v/>
      </c>
    </row>
    <row r="1288">
      <c r="A1288" s="6">
        <f>Profiles!E1288+Profiles!F1288</f>
        <v/>
      </c>
      <c r="B1288" s="6">
        <f>Profiles!D1288*sel_solar</f>
        <v/>
      </c>
      <c r="C1288" s="6">
        <f>MIN(B1288,A1288)</f>
        <v/>
      </c>
      <c r="D1288" s="6">
        <f>B1288-C1288</f>
        <v/>
      </c>
      <c r="E1288" s="6">
        <f>A1288-C1288</f>
        <v/>
      </c>
      <c r="F1288" s="6">
        <f>MIN(D1288,in_batt_pw,IF(sel_batt=0,0,(sel_batt-H1287)/in_rte))</f>
        <v/>
      </c>
      <c r="G1288" s="6">
        <f>MIN(E1288,in_batt_pw,H1287)</f>
        <v/>
      </c>
      <c r="H1288" s="6">
        <f>H1287+F1288*in_rte-G1288</f>
        <v/>
      </c>
      <c r="I1288" s="6">
        <f>IF(sel_og=1,0,E1288-G1288)</f>
        <v/>
      </c>
      <c r="J1288" s="6">
        <f>IF(sel_og=1,0,D1288-F1288)</f>
        <v/>
      </c>
      <c r="K1288" s="6">
        <f>IF(sel_og=1,E1288-G1288,0)</f>
        <v/>
      </c>
    </row>
    <row r="1289">
      <c r="A1289" s="6">
        <f>Profiles!E1289+Profiles!F1289</f>
        <v/>
      </c>
      <c r="B1289" s="6">
        <f>Profiles!D1289*sel_solar</f>
        <v/>
      </c>
      <c r="C1289" s="6">
        <f>MIN(B1289,A1289)</f>
        <v/>
      </c>
      <c r="D1289" s="6">
        <f>B1289-C1289</f>
        <v/>
      </c>
      <c r="E1289" s="6">
        <f>A1289-C1289</f>
        <v/>
      </c>
      <c r="F1289" s="6">
        <f>MIN(D1289,in_batt_pw,IF(sel_batt=0,0,(sel_batt-H1288)/in_rte))</f>
        <v/>
      </c>
      <c r="G1289" s="6">
        <f>MIN(E1289,in_batt_pw,H1288)</f>
        <v/>
      </c>
      <c r="H1289" s="6">
        <f>H1288+F1289*in_rte-G1289</f>
        <v/>
      </c>
      <c r="I1289" s="6">
        <f>IF(sel_og=1,0,E1289-G1289)</f>
        <v/>
      </c>
      <c r="J1289" s="6">
        <f>IF(sel_og=1,0,D1289-F1289)</f>
        <v/>
      </c>
      <c r="K1289" s="6">
        <f>IF(sel_og=1,E1289-G1289,0)</f>
        <v/>
      </c>
    </row>
    <row r="1290">
      <c r="A1290" s="6">
        <f>Profiles!E1290+Profiles!F1290</f>
        <v/>
      </c>
      <c r="B1290" s="6">
        <f>Profiles!D1290*sel_solar</f>
        <v/>
      </c>
      <c r="C1290" s="6">
        <f>MIN(B1290,A1290)</f>
        <v/>
      </c>
      <c r="D1290" s="6">
        <f>B1290-C1290</f>
        <v/>
      </c>
      <c r="E1290" s="6">
        <f>A1290-C1290</f>
        <v/>
      </c>
      <c r="F1290" s="6">
        <f>MIN(D1290,in_batt_pw,IF(sel_batt=0,0,(sel_batt-H1289)/in_rte))</f>
        <v/>
      </c>
      <c r="G1290" s="6">
        <f>MIN(E1290,in_batt_pw,H1289)</f>
        <v/>
      </c>
      <c r="H1290" s="6">
        <f>H1289+F1290*in_rte-G1290</f>
        <v/>
      </c>
      <c r="I1290" s="6">
        <f>IF(sel_og=1,0,E1290-G1290)</f>
        <v/>
      </c>
      <c r="J1290" s="6">
        <f>IF(sel_og=1,0,D1290-F1290)</f>
        <v/>
      </c>
      <c r="K1290" s="6">
        <f>IF(sel_og=1,E1290-G1290,0)</f>
        <v/>
      </c>
    </row>
    <row r="1291">
      <c r="A1291" s="6">
        <f>Profiles!E1291+Profiles!F1291</f>
        <v/>
      </c>
      <c r="B1291" s="6">
        <f>Profiles!D1291*sel_solar</f>
        <v/>
      </c>
      <c r="C1291" s="6">
        <f>MIN(B1291,A1291)</f>
        <v/>
      </c>
      <c r="D1291" s="6">
        <f>B1291-C1291</f>
        <v/>
      </c>
      <c r="E1291" s="6">
        <f>A1291-C1291</f>
        <v/>
      </c>
      <c r="F1291" s="6">
        <f>MIN(D1291,in_batt_pw,IF(sel_batt=0,0,(sel_batt-H1290)/in_rte))</f>
        <v/>
      </c>
      <c r="G1291" s="6">
        <f>MIN(E1291,in_batt_pw,H1290)</f>
        <v/>
      </c>
      <c r="H1291" s="6">
        <f>H1290+F1291*in_rte-G1291</f>
        <v/>
      </c>
      <c r="I1291" s="6">
        <f>IF(sel_og=1,0,E1291-G1291)</f>
        <v/>
      </c>
      <c r="J1291" s="6">
        <f>IF(sel_og=1,0,D1291-F1291)</f>
        <v/>
      </c>
      <c r="K1291" s="6">
        <f>IF(sel_og=1,E1291-G1291,0)</f>
        <v/>
      </c>
    </row>
    <row r="1292">
      <c r="A1292" s="6">
        <f>Profiles!E1292+Profiles!F1292</f>
        <v/>
      </c>
      <c r="B1292" s="6">
        <f>Profiles!D1292*sel_solar</f>
        <v/>
      </c>
      <c r="C1292" s="6">
        <f>MIN(B1292,A1292)</f>
        <v/>
      </c>
      <c r="D1292" s="6">
        <f>B1292-C1292</f>
        <v/>
      </c>
      <c r="E1292" s="6">
        <f>A1292-C1292</f>
        <v/>
      </c>
      <c r="F1292" s="6">
        <f>MIN(D1292,in_batt_pw,IF(sel_batt=0,0,(sel_batt-H1291)/in_rte))</f>
        <v/>
      </c>
      <c r="G1292" s="6">
        <f>MIN(E1292,in_batt_pw,H1291)</f>
        <v/>
      </c>
      <c r="H1292" s="6">
        <f>H1291+F1292*in_rte-G1292</f>
        <v/>
      </c>
      <c r="I1292" s="6">
        <f>IF(sel_og=1,0,E1292-G1292)</f>
        <v/>
      </c>
      <c r="J1292" s="6">
        <f>IF(sel_og=1,0,D1292-F1292)</f>
        <v/>
      </c>
      <c r="K1292" s="6">
        <f>IF(sel_og=1,E1292-G1292,0)</f>
        <v/>
      </c>
    </row>
    <row r="1293">
      <c r="A1293" s="6">
        <f>Profiles!E1293+Profiles!F1293</f>
        <v/>
      </c>
      <c r="B1293" s="6">
        <f>Profiles!D1293*sel_solar</f>
        <v/>
      </c>
      <c r="C1293" s="6">
        <f>MIN(B1293,A1293)</f>
        <v/>
      </c>
      <c r="D1293" s="6">
        <f>B1293-C1293</f>
        <v/>
      </c>
      <c r="E1293" s="6">
        <f>A1293-C1293</f>
        <v/>
      </c>
      <c r="F1293" s="6">
        <f>MIN(D1293,in_batt_pw,IF(sel_batt=0,0,(sel_batt-H1292)/in_rte))</f>
        <v/>
      </c>
      <c r="G1293" s="6">
        <f>MIN(E1293,in_batt_pw,H1292)</f>
        <v/>
      </c>
      <c r="H1293" s="6">
        <f>H1292+F1293*in_rte-G1293</f>
        <v/>
      </c>
      <c r="I1293" s="6">
        <f>IF(sel_og=1,0,E1293-G1293)</f>
        <v/>
      </c>
      <c r="J1293" s="6">
        <f>IF(sel_og=1,0,D1293-F1293)</f>
        <v/>
      </c>
      <c r="K1293" s="6">
        <f>IF(sel_og=1,E1293-G1293,0)</f>
        <v/>
      </c>
    </row>
    <row r="1294">
      <c r="A1294" s="6">
        <f>Profiles!E1294+Profiles!F1294</f>
        <v/>
      </c>
      <c r="B1294" s="6">
        <f>Profiles!D1294*sel_solar</f>
        <v/>
      </c>
      <c r="C1294" s="6">
        <f>MIN(B1294,A1294)</f>
        <v/>
      </c>
      <c r="D1294" s="6">
        <f>B1294-C1294</f>
        <v/>
      </c>
      <c r="E1294" s="6">
        <f>A1294-C1294</f>
        <v/>
      </c>
      <c r="F1294" s="6">
        <f>MIN(D1294,in_batt_pw,IF(sel_batt=0,0,(sel_batt-H1293)/in_rte))</f>
        <v/>
      </c>
      <c r="G1294" s="6">
        <f>MIN(E1294,in_batt_pw,H1293)</f>
        <v/>
      </c>
      <c r="H1294" s="6">
        <f>H1293+F1294*in_rte-G1294</f>
        <v/>
      </c>
      <c r="I1294" s="6">
        <f>IF(sel_og=1,0,E1294-G1294)</f>
        <v/>
      </c>
      <c r="J1294" s="6">
        <f>IF(sel_og=1,0,D1294-F1294)</f>
        <v/>
      </c>
      <c r="K1294" s="6">
        <f>IF(sel_og=1,E1294-G1294,0)</f>
        <v/>
      </c>
    </row>
    <row r="1295">
      <c r="A1295" s="6">
        <f>Profiles!E1295+Profiles!F1295</f>
        <v/>
      </c>
      <c r="B1295" s="6">
        <f>Profiles!D1295*sel_solar</f>
        <v/>
      </c>
      <c r="C1295" s="6">
        <f>MIN(B1295,A1295)</f>
        <v/>
      </c>
      <c r="D1295" s="6">
        <f>B1295-C1295</f>
        <v/>
      </c>
      <c r="E1295" s="6">
        <f>A1295-C1295</f>
        <v/>
      </c>
      <c r="F1295" s="6">
        <f>MIN(D1295,in_batt_pw,IF(sel_batt=0,0,(sel_batt-H1294)/in_rte))</f>
        <v/>
      </c>
      <c r="G1295" s="6">
        <f>MIN(E1295,in_batt_pw,H1294)</f>
        <v/>
      </c>
      <c r="H1295" s="6">
        <f>H1294+F1295*in_rte-G1295</f>
        <v/>
      </c>
      <c r="I1295" s="6">
        <f>IF(sel_og=1,0,E1295-G1295)</f>
        <v/>
      </c>
      <c r="J1295" s="6">
        <f>IF(sel_og=1,0,D1295-F1295)</f>
        <v/>
      </c>
      <c r="K1295" s="6">
        <f>IF(sel_og=1,E1295-G1295,0)</f>
        <v/>
      </c>
    </row>
    <row r="1296">
      <c r="A1296" s="6">
        <f>Profiles!E1296+Profiles!F1296</f>
        <v/>
      </c>
      <c r="B1296" s="6">
        <f>Profiles!D1296*sel_solar</f>
        <v/>
      </c>
      <c r="C1296" s="6">
        <f>MIN(B1296,A1296)</f>
        <v/>
      </c>
      <c r="D1296" s="6">
        <f>B1296-C1296</f>
        <v/>
      </c>
      <c r="E1296" s="6">
        <f>A1296-C1296</f>
        <v/>
      </c>
      <c r="F1296" s="6">
        <f>MIN(D1296,in_batt_pw,IF(sel_batt=0,0,(sel_batt-H1295)/in_rte))</f>
        <v/>
      </c>
      <c r="G1296" s="6">
        <f>MIN(E1296,in_batt_pw,H1295)</f>
        <v/>
      </c>
      <c r="H1296" s="6">
        <f>H1295+F1296*in_rte-G1296</f>
        <v/>
      </c>
      <c r="I1296" s="6">
        <f>IF(sel_og=1,0,E1296-G1296)</f>
        <v/>
      </c>
      <c r="J1296" s="6">
        <f>IF(sel_og=1,0,D1296-F1296)</f>
        <v/>
      </c>
      <c r="K1296" s="6">
        <f>IF(sel_og=1,E1296-G1296,0)</f>
        <v/>
      </c>
    </row>
    <row r="1297">
      <c r="A1297" s="6">
        <f>Profiles!E1297+Profiles!F1297</f>
        <v/>
      </c>
      <c r="B1297" s="6">
        <f>Profiles!D1297*sel_solar</f>
        <v/>
      </c>
      <c r="C1297" s="6">
        <f>MIN(B1297,A1297)</f>
        <v/>
      </c>
      <c r="D1297" s="6">
        <f>B1297-C1297</f>
        <v/>
      </c>
      <c r="E1297" s="6">
        <f>A1297-C1297</f>
        <v/>
      </c>
      <c r="F1297" s="6">
        <f>MIN(D1297,in_batt_pw,IF(sel_batt=0,0,(sel_batt-H1296)/in_rte))</f>
        <v/>
      </c>
      <c r="G1297" s="6">
        <f>MIN(E1297,in_batt_pw,H1296)</f>
        <v/>
      </c>
      <c r="H1297" s="6">
        <f>H1296+F1297*in_rte-G1297</f>
        <v/>
      </c>
      <c r="I1297" s="6">
        <f>IF(sel_og=1,0,E1297-G1297)</f>
        <v/>
      </c>
      <c r="J1297" s="6">
        <f>IF(sel_og=1,0,D1297-F1297)</f>
        <v/>
      </c>
      <c r="K1297" s="6">
        <f>IF(sel_og=1,E1297-G1297,0)</f>
        <v/>
      </c>
    </row>
    <row r="1298">
      <c r="A1298" s="6">
        <f>Profiles!E1298+Profiles!F1298</f>
        <v/>
      </c>
      <c r="B1298" s="6">
        <f>Profiles!D1298*sel_solar</f>
        <v/>
      </c>
      <c r="C1298" s="6">
        <f>MIN(B1298,A1298)</f>
        <v/>
      </c>
      <c r="D1298" s="6">
        <f>B1298-C1298</f>
        <v/>
      </c>
      <c r="E1298" s="6">
        <f>A1298-C1298</f>
        <v/>
      </c>
      <c r="F1298" s="6">
        <f>MIN(D1298,in_batt_pw,IF(sel_batt=0,0,(sel_batt-H1297)/in_rte))</f>
        <v/>
      </c>
      <c r="G1298" s="6">
        <f>MIN(E1298,in_batt_pw,H1297)</f>
        <v/>
      </c>
      <c r="H1298" s="6">
        <f>H1297+F1298*in_rte-G1298</f>
        <v/>
      </c>
      <c r="I1298" s="6">
        <f>IF(sel_og=1,0,E1298-G1298)</f>
        <v/>
      </c>
      <c r="J1298" s="6">
        <f>IF(sel_og=1,0,D1298-F1298)</f>
        <v/>
      </c>
      <c r="K1298" s="6">
        <f>IF(sel_og=1,E1298-G1298,0)</f>
        <v/>
      </c>
    </row>
    <row r="1299">
      <c r="A1299" s="6">
        <f>Profiles!E1299+Profiles!F1299</f>
        <v/>
      </c>
      <c r="B1299" s="6">
        <f>Profiles!D1299*sel_solar</f>
        <v/>
      </c>
      <c r="C1299" s="6">
        <f>MIN(B1299,A1299)</f>
        <v/>
      </c>
      <c r="D1299" s="6">
        <f>B1299-C1299</f>
        <v/>
      </c>
      <c r="E1299" s="6">
        <f>A1299-C1299</f>
        <v/>
      </c>
      <c r="F1299" s="6">
        <f>MIN(D1299,in_batt_pw,IF(sel_batt=0,0,(sel_batt-H1298)/in_rte))</f>
        <v/>
      </c>
      <c r="G1299" s="6">
        <f>MIN(E1299,in_batt_pw,H1298)</f>
        <v/>
      </c>
      <c r="H1299" s="6">
        <f>H1298+F1299*in_rte-G1299</f>
        <v/>
      </c>
      <c r="I1299" s="6">
        <f>IF(sel_og=1,0,E1299-G1299)</f>
        <v/>
      </c>
      <c r="J1299" s="6">
        <f>IF(sel_og=1,0,D1299-F1299)</f>
        <v/>
      </c>
      <c r="K1299" s="6">
        <f>IF(sel_og=1,E1299-G1299,0)</f>
        <v/>
      </c>
    </row>
    <row r="1300">
      <c r="A1300" s="6">
        <f>Profiles!E1300+Profiles!F1300</f>
        <v/>
      </c>
      <c r="B1300" s="6">
        <f>Profiles!D1300*sel_solar</f>
        <v/>
      </c>
      <c r="C1300" s="6">
        <f>MIN(B1300,A1300)</f>
        <v/>
      </c>
      <c r="D1300" s="6">
        <f>B1300-C1300</f>
        <v/>
      </c>
      <c r="E1300" s="6">
        <f>A1300-C1300</f>
        <v/>
      </c>
      <c r="F1300" s="6">
        <f>MIN(D1300,in_batt_pw,IF(sel_batt=0,0,(sel_batt-H1299)/in_rte))</f>
        <v/>
      </c>
      <c r="G1300" s="6">
        <f>MIN(E1300,in_batt_pw,H1299)</f>
        <v/>
      </c>
      <c r="H1300" s="6">
        <f>H1299+F1300*in_rte-G1300</f>
        <v/>
      </c>
      <c r="I1300" s="6">
        <f>IF(sel_og=1,0,E1300-G1300)</f>
        <v/>
      </c>
      <c r="J1300" s="6">
        <f>IF(sel_og=1,0,D1300-F1300)</f>
        <v/>
      </c>
      <c r="K1300" s="6">
        <f>IF(sel_og=1,E1300-G1300,0)</f>
        <v/>
      </c>
    </row>
    <row r="1301">
      <c r="A1301" s="6">
        <f>Profiles!E1301+Profiles!F1301</f>
        <v/>
      </c>
      <c r="B1301" s="6">
        <f>Profiles!D1301*sel_solar</f>
        <v/>
      </c>
      <c r="C1301" s="6">
        <f>MIN(B1301,A1301)</f>
        <v/>
      </c>
      <c r="D1301" s="6">
        <f>B1301-C1301</f>
        <v/>
      </c>
      <c r="E1301" s="6">
        <f>A1301-C1301</f>
        <v/>
      </c>
      <c r="F1301" s="6">
        <f>MIN(D1301,in_batt_pw,IF(sel_batt=0,0,(sel_batt-H1300)/in_rte))</f>
        <v/>
      </c>
      <c r="G1301" s="6">
        <f>MIN(E1301,in_batt_pw,H1300)</f>
        <v/>
      </c>
      <c r="H1301" s="6">
        <f>H1300+F1301*in_rte-G1301</f>
        <v/>
      </c>
      <c r="I1301" s="6">
        <f>IF(sel_og=1,0,E1301-G1301)</f>
        <v/>
      </c>
      <c r="J1301" s="6">
        <f>IF(sel_og=1,0,D1301-F1301)</f>
        <v/>
      </c>
      <c r="K1301" s="6">
        <f>IF(sel_og=1,E1301-G1301,0)</f>
        <v/>
      </c>
    </row>
    <row r="1302">
      <c r="A1302" s="6">
        <f>Profiles!E1302+Profiles!F1302</f>
        <v/>
      </c>
      <c r="B1302" s="6">
        <f>Profiles!D1302*sel_solar</f>
        <v/>
      </c>
      <c r="C1302" s="6">
        <f>MIN(B1302,A1302)</f>
        <v/>
      </c>
      <c r="D1302" s="6">
        <f>B1302-C1302</f>
        <v/>
      </c>
      <c r="E1302" s="6">
        <f>A1302-C1302</f>
        <v/>
      </c>
      <c r="F1302" s="6">
        <f>MIN(D1302,in_batt_pw,IF(sel_batt=0,0,(sel_batt-H1301)/in_rte))</f>
        <v/>
      </c>
      <c r="G1302" s="6">
        <f>MIN(E1302,in_batt_pw,H1301)</f>
        <v/>
      </c>
      <c r="H1302" s="6">
        <f>H1301+F1302*in_rte-G1302</f>
        <v/>
      </c>
      <c r="I1302" s="6">
        <f>IF(sel_og=1,0,E1302-G1302)</f>
        <v/>
      </c>
      <c r="J1302" s="6">
        <f>IF(sel_og=1,0,D1302-F1302)</f>
        <v/>
      </c>
      <c r="K1302" s="6">
        <f>IF(sel_og=1,E1302-G1302,0)</f>
        <v/>
      </c>
    </row>
    <row r="1303">
      <c r="A1303" s="6">
        <f>Profiles!E1303+Profiles!F1303</f>
        <v/>
      </c>
      <c r="B1303" s="6">
        <f>Profiles!D1303*sel_solar</f>
        <v/>
      </c>
      <c r="C1303" s="6">
        <f>MIN(B1303,A1303)</f>
        <v/>
      </c>
      <c r="D1303" s="6">
        <f>B1303-C1303</f>
        <v/>
      </c>
      <c r="E1303" s="6">
        <f>A1303-C1303</f>
        <v/>
      </c>
      <c r="F1303" s="6">
        <f>MIN(D1303,in_batt_pw,IF(sel_batt=0,0,(sel_batt-H1302)/in_rte))</f>
        <v/>
      </c>
      <c r="G1303" s="6">
        <f>MIN(E1303,in_batt_pw,H1302)</f>
        <v/>
      </c>
      <c r="H1303" s="6">
        <f>H1302+F1303*in_rte-G1303</f>
        <v/>
      </c>
      <c r="I1303" s="6">
        <f>IF(sel_og=1,0,E1303-G1303)</f>
        <v/>
      </c>
      <c r="J1303" s="6">
        <f>IF(sel_og=1,0,D1303-F1303)</f>
        <v/>
      </c>
      <c r="K1303" s="6">
        <f>IF(sel_og=1,E1303-G1303,0)</f>
        <v/>
      </c>
    </row>
    <row r="1304">
      <c r="A1304" s="6">
        <f>Profiles!E1304+Profiles!F1304</f>
        <v/>
      </c>
      <c r="B1304" s="6">
        <f>Profiles!D1304*sel_solar</f>
        <v/>
      </c>
      <c r="C1304" s="6">
        <f>MIN(B1304,A1304)</f>
        <v/>
      </c>
      <c r="D1304" s="6">
        <f>B1304-C1304</f>
        <v/>
      </c>
      <c r="E1304" s="6">
        <f>A1304-C1304</f>
        <v/>
      </c>
      <c r="F1304" s="6">
        <f>MIN(D1304,in_batt_pw,IF(sel_batt=0,0,(sel_batt-H1303)/in_rte))</f>
        <v/>
      </c>
      <c r="G1304" s="6">
        <f>MIN(E1304,in_batt_pw,H1303)</f>
        <v/>
      </c>
      <c r="H1304" s="6">
        <f>H1303+F1304*in_rte-G1304</f>
        <v/>
      </c>
      <c r="I1304" s="6">
        <f>IF(sel_og=1,0,E1304-G1304)</f>
        <v/>
      </c>
      <c r="J1304" s="6">
        <f>IF(sel_og=1,0,D1304-F1304)</f>
        <v/>
      </c>
      <c r="K1304" s="6">
        <f>IF(sel_og=1,E1304-G1304,0)</f>
        <v/>
      </c>
    </row>
    <row r="1305">
      <c r="A1305" s="6">
        <f>Profiles!E1305+Profiles!F1305</f>
        <v/>
      </c>
      <c r="B1305" s="6">
        <f>Profiles!D1305*sel_solar</f>
        <v/>
      </c>
      <c r="C1305" s="6">
        <f>MIN(B1305,A1305)</f>
        <v/>
      </c>
      <c r="D1305" s="6">
        <f>B1305-C1305</f>
        <v/>
      </c>
      <c r="E1305" s="6">
        <f>A1305-C1305</f>
        <v/>
      </c>
      <c r="F1305" s="6">
        <f>MIN(D1305,in_batt_pw,IF(sel_batt=0,0,(sel_batt-H1304)/in_rte))</f>
        <v/>
      </c>
      <c r="G1305" s="6">
        <f>MIN(E1305,in_batt_pw,H1304)</f>
        <v/>
      </c>
      <c r="H1305" s="6">
        <f>H1304+F1305*in_rte-G1305</f>
        <v/>
      </c>
      <c r="I1305" s="6">
        <f>IF(sel_og=1,0,E1305-G1305)</f>
        <v/>
      </c>
      <c r="J1305" s="6">
        <f>IF(sel_og=1,0,D1305-F1305)</f>
        <v/>
      </c>
      <c r="K1305" s="6">
        <f>IF(sel_og=1,E1305-G1305,0)</f>
        <v/>
      </c>
    </row>
    <row r="1306">
      <c r="A1306" s="6">
        <f>Profiles!E1306+Profiles!F1306</f>
        <v/>
      </c>
      <c r="B1306" s="6">
        <f>Profiles!D1306*sel_solar</f>
        <v/>
      </c>
      <c r="C1306" s="6">
        <f>MIN(B1306,A1306)</f>
        <v/>
      </c>
      <c r="D1306" s="6">
        <f>B1306-C1306</f>
        <v/>
      </c>
      <c r="E1306" s="6">
        <f>A1306-C1306</f>
        <v/>
      </c>
      <c r="F1306" s="6">
        <f>MIN(D1306,in_batt_pw,IF(sel_batt=0,0,(sel_batt-H1305)/in_rte))</f>
        <v/>
      </c>
      <c r="G1306" s="6">
        <f>MIN(E1306,in_batt_pw,H1305)</f>
        <v/>
      </c>
      <c r="H1306" s="6">
        <f>H1305+F1306*in_rte-G1306</f>
        <v/>
      </c>
      <c r="I1306" s="6">
        <f>IF(sel_og=1,0,E1306-G1306)</f>
        <v/>
      </c>
      <c r="J1306" s="6">
        <f>IF(sel_og=1,0,D1306-F1306)</f>
        <v/>
      </c>
      <c r="K1306" s="6">
        <f>IF(sel_og=1,E1306-G1306,0)</f>
        <v/>
      </c>
    </row>
    <row r="1307">
      <c r="A1307" s="6">
        <f>Profiles!E1307+Profiles!F1307</f>
        <v/>
      </c>
      <c r="B1307" s="6">
        <f>Profiles!D1307*sel_solar</f>
        <v/>
      </c>
      <c r="C1307" s="6">
        <f>MIN(B1307,A1307)</f>
        <v/>
      </c>
      <c r="D1307" s="6">
        <f>B1307-C1307</f>
        <v/>
      </c>
      <c r="E1307" s="6">
        <f>A1307-C1307</f>
        <v/>
      </c>
      <c r="F1307" s="6">
        <f>MIN(D1307,in_batt_pw,IF(sel_batt=0,0,(sel_batt-H1306)/in_rte))</f>
        <v/>
      </c>
      <c r="G1307" s="6">
        <f>MIN(E1307,in_batt_pw,H1306)</f>
        <v/>
      </c>
      <c r="H1307" s="6">
        <f>H1306+F1307*in_rte-G1307</f>
        <v/>
      </c>
      <c r="I1307" s="6">
        <f>IF(sel_og=1,0,E1307-G1307)</f>
        <v/>
      </c>
      <c r="J1307" s="6">
        <f>IF(sel_og=1,0,D1307-F1307)</f>
        <v/>
      </c>
      <c r="K1307" s="6">
        <f>IF(sel_og=1,E1307-G1307,0)</f>
        <v/>
      </c>
    </row>
    <row r="1308">
      <c r="A1308" s="6">
        <f>Profiles!E1308+Profiles!F1308</f>
        <v/>
      </c>
      <c r="B1308" s="6">
        <f>Profiles!D1308*sel_solar</f>
        <v/>
      </c>
      <c r="C1308" s="6">
        <f>MIN(B1308,A1308)</f>
        <v/>
      </c>
      <c r="D1308" s="6">
        <f>B1308-C1308</f>
        <v/>
      </c>
      <c r="E1308" s="6">
        <f>A1308-C1308</f>
        <v/>
      </c>
      <c r="F1308" s="6">
        <f>MIN(D1308,in_batt_pw,IF(sel_batt=0,0,(sel_batt-H1307)/in_rte))</f>
        <v/>
      </c>
      <c r="G1308" s="6">
        <f>MIN(E1308,in_batt_pw,H1307)</f>
        <v/>
      </c>
      <c r="H1308" s="6">
        <f>H1307+F1308*in_rte-G1308</f>
        <v/>
      </c>
      <c r="I1308" s="6">
        <f>IF(sel_og=1,0,E1308-G1308)</f>
        <v/>
      </c>
      <c r="J1308" s="6">
        <f>IF(sel_og=1,0,D1308-F1308)</f>
        <v/>
      </c>
      <c r="K1308" s="6">
        <f>IF(sel_og=1,E1308-G1308,0)</f>
        <v/>
      </c>
    </row>
    <row r="1309">
      <c r="A1309" s="6">
        <f>Profiles!E1309+Profiles!F1309</f>
        <v/>
      </c>
      <c r="B1309" s="6">
        <f>Profiles!D1309*sel_solar</f>
        <v/>
      </c>
      <c r="C1309" s="6">
        <f>MIN(B1309,A1309)</f>
        <v/>
      </c>
      <c r="D1309" s="6">
        <f>B1309-C1309</f>
        <v/>
      </c>
      <c r="E1309" s="6">
        <f>A1309-C1309</f>
        <v/>
      </c>
      <c r="F1309" s="6">
        <f>MIN(D1309,in_batt_pw,IF(sel_batt=0,0,(sel_batt-H1308)/in_rte))</f>
        <v/>
      </c>
      <c r="G1309" s="6">
        <f>MIN(E1309,in_batt_pw,H1308)</f>
        <v/>
      </c>
      <c r="H1309" s="6">
        <f>H1308+F1309*in_rte-G1309</f>
        <v/>
      </c>
      <c r="I1309" s="6">
        <f>IF(sel_og=1,0,E1309-G1309)</f>
        <v/>
      </c>
      <c r="J1309" s="6">
        <f>IF(sel_og=1,0,D1309-F1309)</f>
        <v/>
      </c>
      <c r="K1309" s="6">
        <f>IF(sel_og=1,E1309-G1309,0)</f>
        <v/>
      </c>
    </row>
    <row r="1310">
      <c r="A1310" s="6">
        <f>Profiles!E1310+Profiles!F1310</f>
        <v/>
      </c>
      <c r="B1310" s="6">
        <f>Profiles!D1310*sel_solar</f>
        <v/>
      </c>
      <c r="C1310" s="6">
        <f>MIN(B1310,A1310)</f>
        <v/>
      </c>
      <c r="D1310" s="6">
        <f>B1310-C1310</f>
        <v/>
      </c>
      <c r="E1310" s="6">
        <f>A1310-C1310</f>
        <v/>
      </c>
      <c r="F1310" s="6">
        <f>MIN(D1310,in_batt_pw,IF(sel_batt=0,0,(sel_batt-H1309)/in_rte))</f>
        <v/>
      </c>
      <c r="G1310" s="6">
        <f>MIN(E1310,in_batt_pw,H1309)</f>
        <v/>
      </c>
      <c r="H1310" s="6">
        <f>H1309+F1310*in_rte-G1310</f>
        <v/>
      </c>
      <c r="I1310" s="6">
        <f>IF(sel_og=1,0,E1310-G1310)</f>
        <v/>
      </c>
      <c r="J1310" s="6">
        <f>IF(sel_og=1,0,D1310-F1310)</f>
        <v/>
      </c>
      <c r="K1310" s="6">
        <f>IF(sel_og=1,E1310-G1310,0)</f>
        <v/>
      </c>
    </row>
    <row r="1311">
      <c r="A1311" s="6">
        <f>Profiles!E1311+Profiles!F1311</f>
        <v/>
      </c>
      <c r="B1311" s="6">
        <f>Profiles!D1311*sel_solar</f>
        <v/>
      </c>
      <c r="C1311" s="6">
        <f>MIN(B1311,A1311)</f>
        <v/>
      </c>
      <c r="D1311" s="6">
        <f>B1311-C1311</f>
        <v/>
      </c>
      <c r="E1311" s="6">
        <f>A1311-C1311</f>
        <v/>
      </c>
      <c r="F1311" s="6">
        <f>MIN(D1311,in_batt_pw,IF(sel_batt=0,0,(sel_batt-H1310)/in_rte))</f>
        <v/>
      </c>
      <c r="G1311" s="6">
        <f>MIN(E1311,in_batt_pw,H1310)</f>
        <v/>
      </c>
      <c r="H1311" s="6">
        <f>H1310+F1311*in_rte-G1311</f>
        <v/>
      </c>
      <c r="I1311" s="6">
        <f>IF(sel_og=1,0,E1311-G1311)</f>
        <v/>
      </c>
      <c r="J1311" s="6">
        <f>IF(sel_og=1,0,D1311-F1311)</f>
        <v/>
      </c>
      <c r="K1311" s="6">
        <f>IF(sel_og=1,E1311-G1311,0)</f>
        <v/>
      </c>
    </row>
    <row r="1312">
      <c r="A1312" s="6">
        <f>Profiles!E1312+Profiles!F1312</f>
        <v/>
      </c>
      <c r="B1312" s="6">
        <f>Profiles!D1312*sel_solar</f>
        <v/>
      </c>
      <c r="C1312" s="6">
        <f>MIN(B1312,A1312)</f>
        <v/>
      </c>
      <c r="D1312" s="6">
        <f>B1312-C1312</f>
        <v/>
      </c>
      <c r="E1312" s="6">
        <f>A1312-C1312</f>
        <v/>
      </c>
      <c r="F1312" s="6">
        <f>MIN(D1312,in_batt_pw,IF(sel_batt=0,0,(sel_batt-H1311)/in_rte))</f>
        <v/>
      </c>
      <c r="G1312" s="6">
        <f>MIN(E1312,in_batt_pw,H1311)</f>
        <v/>
      </c>
      <c r="H1312" s="6">
        <f>H1311+F1312*in_rte-G1312</f>
        <v/>
      </c>
      <c r="I1312" s="6">
        <f>IF(sel_og=1,0,E1312-G1312)</f>
        <v/>
      </c>
      <c r="J1312" s="6">
        <f>IF(sel_og=1,0,D1312-F1312)</f>
        <v/>
      </c>
      <c r="K1312" s="6">
        <f>IF(sel_og=1,E1312-G1312,0)</f>
        <v/>
      </c>
    </row>
    <row r="1313">
      <c r="A1313" s="6">
        <f>Profiles!E1313+Profiles!F1313</f>
        <v/>
      </c>
      <c r="B1313" s="6">
        <f>Profiles!D1313*sel_solar</f>
        <v/>
      </c>
      <c r="C1313" s="6">
        <f>MIN(B1313,A1313)</f>
        <v/>
      </c>
      <c r="D1313" s="6">
        <f>B1313-C1313</f>
        <v/>
      </c>
      <c r="E1313" s="6">
        <f>A1313-C1313</f>
        <v/>
      </c>
      <c r="F1313" s="6">
        <f>MIN(D1313,in_batt_pw,IF(sel_batt=0,0,(sel_batt-H1312)/in_rte))</f>
        <v/>
      </c>
      <c r="G1313" s="6">
        <f>MIN(E1313,in_batt_pw,H1312)</f>
        <v/>
      </c>
      <c r="H1313" s="6">
        <f>H1312+F1313*in_rte-G1313</f>
        <v/>
      </c>
      <c r="I1313" s="6">
        <f>IF(sel_og=1,0,E1313-G1313)</f>
        <v/>
      </c>
      <c r="J1313" s="6">
        <f>IF(sel_og=1,0,D1313-F1313)</f>
        <v/>
      </c>
      <c r="K1313" s="6">
        <f>IF(sel_og=1,E1313-G1313,0)</f>
        <v/>
      </c>
    </row>
    <row r="1314">
      <c r="A1314" s="6">
        <f>Profiles!E1314+Profiles!F1314</f>
        <v/>
      </c>
      <c r="B1314" s="6">
        <f>Profiles!D1314*sel_solar</f>
        <v/>
      </c>
      <c r="C1314" s="6">
        <f>MIN(B1314,A1314)</f>
        <v/>
      </c>
      <c r="D1314" s="6">
        <f>B1314-C1314</f>
        <v/>
      </c>
      <c r="E1314" s="6">
        <f>A1314-C1314</f>
        <v/>
      </c>
      <c r="F1314" s="6">
        <f>MIN(D1314,in_batt_pw,IF(sel_batt=0,0,(sel_batt-H1313)/in_rte))</f>
        <v/>
      </c>
      <c r="G1314" s="6">
        <f>MIN(E1314,in_batt_pw,H1313)</f>
        <v/>
      </c>
      <c r="H1314" s="6">
        <f>H1313+F1314*in_rte-G1314</f>
        <v/>
      </c>
      <c r="I1314" s="6">
        <f>IF(sel_og=1,0,E1314-G1314)</f>
        <v/>
      </c>
      <c r="J1314" s="6">
        <f>IF(sel_og=1,0,D1314-F1314)</f>
        <v/>
      </c>
      <c r="K1314" s="6">
        <f>IF(sel_og=1,E1314-G1314,0)</f>
        <v/>
      </c>
    </row>
    <row r="1315">
      <c r="A1315" s="6">
        <f>Profiles!E1315+Profiles!F1315</f>
        <v/>
      </c>
      <c r="B1315" s="6">
        <f>Profiles!D1315*sel_solar</f>
        <v/>
      </c>
      <c r="C1315" s="6">
        <f>MIN(B1315,A1315)</f>
        <v/>
      </c>
      <c r="D1315" s="6">
        <f>B1315-C1315</f>
        <v/>
      </c>
      <c r="E1315" s="6">
        <f>A1315-C1315</f>
        <v/>
      </c>
      <c r="F1315" s="6">
        <f>MIN(D1315,in_batt_pw,IF(sel_batt=0,0,(sel_batt-H1314)/in_rte))</f>
        <v/>
      </c>
      <c r="G1315" s="6">
        <f>MIN(E1315,in_batt_pw,H1314)</f>
        <v/>
      </c>
      <c r="H1315" s="6">
        <f>H1314+F1315*in_rte-G1315</f>
        <v/>
      </c>
      <c r="I1315" s="6">
        <f>IF(sel_og=1,0,E1315-G1315)</f>
        <v/>
      </c>
      <c r="J1315" s="6">
        <f>IF(sel_og=1,0,D1315-F1315)</f>
        <v/>
      </c>
      <c r="K1315" s="6">
        <f>IF(sel_og=1,E1315-G1315,0)</f>
        <v/>
      </c>
    </row>
    <row r="1316">
      <c r="A1316" s="6">
        <f>Profiles!E1316+Profiles!F1316</f>
        <v/>
      </c>
      <c r="B1316" s="6">
        <f>Profiles!D1316*sel_solar</f>
        <v/>
      </c>
      <c r="C1316" s="6">
        <f>MIN(B1316,A1316)</f>
        <v/>
      </c>
      <c r="D1316" s="6">
        <f>B1316-C1316</f>
        <v/>
      </c>
      <c r="E1316" s="6">
        <f>A1316-C1316</f>
        <v/>
      </c>
      <c r="F1316" s="6">
        <f>MIN(D1316,in_batt_pw,IF(sel_batt=0,0,(sel_batt-H1315)/in_rte))</f>
        <v/>
      </c>
      <c r="G1316" s="6">
        <f>MIN(E1316,in_batt_pw,H1315)</f>
        <v/>
      </c>
      <c r="H1316" s="6">
        <f>H1315+F1316*in_rte-G1316</f>
        <v/>
      </c>
      <c r="I1316" s="6">
        <f>IF(sel_og=1,0,E1316-G1316)</f>
        <v/>
      </c>
      <c r="J1316" s="6">
        <f>IF(sel_og=1,0,D1316-F1316)</f>
        <v/>
      </c>
      <c r="K1316" s="6">
        <f>IF(sel_og=1,E1316-G1316,0)</f>
        <v/>
      </c>
    </row>
    <row r="1317">
      <c r="A1317" s="6">
        <f>Profiles!E1317+Profiles!F1317</f>
        <v/>
      </c>
      <c r="B1317" s="6">
        <f>Profiles!D1317*sel_solar</f>
        <v/>
      </c>
      <c r="C1317" s="6">
        <f>MIN(B1317,A1317)</f>
        <v/>
      </c>
      <c r="D1317" s="6">
        <f>B1317-C1317</f>
        <v/>
      </c>
      <c r="E1317" s="6">
        <f>A1317-C1317</f>
        <v/>
      </c>
      <c r="F1317" s="6">
        <f>MIN(D1317,in_batt_pw,IF(sel_batt=0,0,(sel_batt-H1316)/in_rte))</f>
        <v/>
      </c>
      <c r="G1317" s="6">
        <f>MIN(E1317,in_batt_pw,H1316)</f>
        <v/>
      </c>
      <c r="H1317" s="6">
        <f>H1316+F1317*in_rte-G1317</f>
        <v/>
      </c>
      <c r="I1317" s="6">
        <f>IF(sel_og=1,0,E1317-G1317)</f>
        <v/>
      </c>
      <c r="J1317" s="6">
        <f>IF(sel_og=1,0,D1317-F1317)</f>
        <v/>
      </c>
      <c r="K1317" s="6">
        <f>IF(sel_og=1,E1317-G1317,0)</f>
        <v/>
      </c>
    </row>
    <row r="1318">
      <c r="A1318" s="6">
        <f>Profiles!E1318+Profiles!F1318</f>
        <v/>
      </c>
      <c r="B1318" s="6">
        <f>Profiles!D1318*sel_solar</f>
        <v/>
      </c>
      <c r="C1318" s="6">
        <f>MIN(B1318,A1318)</f>
        <v/>
      </c>
      <c r="D1318" s="6">
        <f>B1318-C1318</f>
        <v/>
      </c>
      <c r="E1318" s="6">
        <f>A1318-C1318</f>
        <v/>
      </c>
      <c r="F1318" s="6">
        <f>MIN(D1318,in_batt_pw,IF(sel_batt=0,0,(sel_batt-H1317)/in_rte))</f>
        <v/>
      </c>
      <c r="G1318" s="6">
        <f>MIN(E1318,in_batt_pw,H1317)</f>
        <v/>
      </c>
      <c r="H1318" s="6">
        <f>H1317+F1318*in_rte-G1318</f>
        <v/>
      </c>
      <c r="I1318" s="6">
        <f>IF(sel_og=1,0,E1318-G1318)</f>
        <v/>
      </c>
      <c r="J1318" s="6">
        <f>IF(sel_og=1,0,D1318-F1318)</f>
        <v/>
      </c>
      <c r="K1318" s="6">
        <f>IF(sel_og=1,E1318-G1318,0)</f>
        <v/>
      </c>
    </row>
    <row r="1319">
      <c r="A1319" s="6">
        <f>Profiles!E1319+Profiles!F1319</f>
        <v/>
      </c>
      <c r="B1319" s="6">
        <f>Profiles!D1319*sel_solar</f>
        <v/>
      </c>
      <c r="C1319" s="6">
        <f>MIN(B1319,A1319)</f>
        <v/>
      </c>
      <c r="D1319" s="6">
        <f>B1319-C1319</f>
        <v/>
      </c>
      <c r="E1319" s="6">
        <f>A1319-C1319</f>
        <v/>
      </c>
      <c r="F1319" s="6">
        <f>MIN(D1319,in_batt_pw,IF(sel_batt=0,0,(sel_batt-H1318)/in_rte))</f>
        <v/>
      </c>
      <c r="G1319" s="6">
        <f>MIN(E1319,in_batt_pw,H1318)</f>
        <v/>
      </c>
      <c r="H1319" s="6">
        <f>H1318+F1319*in_rte-G1319</f>
        <v/>
      </c>
      <c r="I1319" s="6">
        <f>IF(sel_og=1,0,E1319-G1319)</f>
        <v/>
      </c>
      <c r="J1319" s="6">
        <f>IF(sel_og=1,0,D1319-F1319)</f>
        <v/>
      </c>
      <c r="K1319" s="6">
        <f>IF(sel_og=1,E1319-G1319,0)</f>
        <v/>
      </c>
    </row>
    <row r="1320">
      <c r="A1320" s="6">
        <f>Profiles!E1320+Profiles!F1320</f>
        <v/>
      </c>
      <c r="B1320" s="6">
        <f>Profiles!D1320*sel_solar</f>
        <v/>
      </c>
      <c r="C1320" s="6">
        <f>MIN(B1320,A1320)</f>
        <v/>
      </c>
      <c r="D1320" s="6">
        <f>B1320-C1320</f>
        <v/>
      </c>
      <c r="E1320" s="6">
        <f>A1320-C1320</f>
        <v/>
      </c>
      <c r="F1320" s="6">
        <f>MIN(D1320,in_batt_pw,IF(sel_batt=0,0,(sel_batt-H1319)/in_rte))</f>
        <v/>
      </c>
      <c r="G1320" s="6">
        <f>MIN(E1320,in_batt_pw,H1319)</f>
        <v/>
      </c>
      <c r="H1320" s="6">
        <f>H1319+F1320*in_rte-G1320</f>
        <v/>
      </c>
      <c r="I1320" s="6">
        <f>IF(sel_og=1,0,E1320-G1320)</f>
        <v/>
      </c>
      <c r="J1320" s="6">
        <f>IF(sel_og=1,0,D1320-F1320)</f>
        <v/>
      </c>
      <c r="K1320" s="6">
        <f>IF(sel_og=1,E1320-G1320,0)</f>
        <v/>
      </c>
    </row>
    <row r="1321">
      <c r="A1321" s="6">
        <f>Profiles!E1321+Profiles!F1321</f>
        <v/>
      </c>
      <c r="B1321" s="6">
        <f>Profiles!D1321*sel_solar</f>
        <v/>
      </c>
      <c r="C1321" s="6">
        <f>MIN(B1321,A1321)</f>
        <v/>
      </c>
      <c r="D1321" s="6">
        <f>B1321-C1321</f>
        <v/>
      </c>
      <c r="E1321" s="6">
        <f>A1321-C1321</f>
        <v/>
      </c>
      <c r="F1321" s="6">
        <f>MIN(D1321,in_batt_pw,IF(sel_batt=0,0,(sel_batt-H1320)/in_rte))</f>
        <v/>
      </c>
      <c r="G1321" s="6">
        <f>MIN(E1321,in_batt_pw,H1320)</f>
        <v/>
      </c>
      <c r="H1321" s="6">
        <f>H1320+F1321*in_rte-G1321</f>
        <v/>
      </c>
      <c r="I1321" s="6">
        <f>IF(sel_og=1,0,E1321-G1321)</f>
        <v/>
      </c>
      <c r="J1321" s="6">
        <f>IF(sel_og=1,0,D1321-F1321)</f>
        <v/>
      </c>
      <c r="K1321" s="6">
        <f>IF(sel_og=1,E1321-G1321,0)</f>
        <v/>
      </c>
    </row>
    <row r="1322">
      <c r="A1322" s="6">
        <f>Profiles!E1322+Profiles!F1322</f>
        <v/>
      </c>
      <c r="B1322" s="6">
        <f>Profiles!D1322*sel_solar</f>
        <v/>
      </c>
      <c r="C1322" s="6">
        <f>MIN(B1322,A1322)</f>
        <v/>
      </c>
      <c r="D1322" s="6">
        <f>B1322-C1322</f>
        <v/>
      </c>
      <c r="E1322" s="6">
        <f>A1322-C1322</f>
        <v/>
      </c>
      <c r="F1322" s="6">
        <f>MIN(D1322,in_batt_pw,IF(sel_batt=0,0,(sel_batt-H1321)/in_rte))</f>
        <v/>
      </c>
      <c r="G1322" s="6">
        <f>MIN(E1322,in_batt_pw,H1321)</f>
        <v/>
      </c>
      <c r="H1322" s="6">
        <f>H1321+F1322*in_rte-G1322</f>
        <v/>
      </c>
      <c r="I1322" s="6">
        <f>IF(sel_og=1,0,E1322-G1322)</f>
        <v/>
      </c>
      <c r="J1322" s="6">
        <f>IF(sel_og=1,0,D1322-F1322)</f>
        <v/>
      </c>
      <c r="K1322" s="6">
        <f>IF(sel_og=1,E1322-G1322,0)</f>
        <v/>
      </c>
    </row>
    <row r="1323">
      <c r="A1323" s="6">
        <f>Profiles!E1323+Profiles!F1323</f>
        <v/>
      </c>
      <c r="B1323" s="6">
        <f>Profiles!D1323*sel_solar</f>
        <v/>
      </c>
      <c r="C1323" s="6">
        <f>MIN(B1323,A1323)</f>
        <v/>
      </c>
      <c r="D1323" s="6">
        <f>B1323-C1323</f>
        <v/>
      </c>
      <c r="E1323" s="6">
        <f>A1323-C1323</f>
        <v/>
      </c>
      <c r="F1323" s="6">
        <f>MIN(D1323,in_batt_pw,IF(sel_batt=0,0,(sel_batt-H1322)/in_rte))</f>
        <v/>
      </c>
      <c r="G1323" s="6">
        <f>MIN(E1323,in_batt_pw,H1322)</f>
        <v/>
      </c>
      <c r="H1323" s="6">
        <f>H1322+F1323*in_rte-G1323</f>
        <v/>
      </c>
      <c r="I1323" s="6">
        <f>IF(sel_og=1,0,E1323-G1323)</f>
        <v/>
      </c>
      <c r="J1323" s="6">
        <f>IF(sel_og=1,0,D1323-F1323)</f>
        <v/>
      </c>
      <c r="K1323" s="6">
        <f>IF(sel_og=1,E1323-G1323,0)</f>
        <v/>
      </c>
    </row>
    <row r="1324">
      <c r="A1324" s="6">
        <f>Profiles!E1324+Profiles!F1324</f>
        <v/>
      </c>
      <c r="B1324" s="6">
        <f>Profiles!D1324*sel_solar</f>
        <v/>
      </c>
      <c r="C1324" s="6">
        <f>MIN(B1324,A1324)</f>
        <v/>
      </c>
      <c r="D1324" s="6">
        <f>B1324-C1324</f>
        <v/>
      </c>
      <c r="E1324" s="6">
        <f>A1324-C1324</f>
        <v/>
      </c>
      <c r="F1324" s="6">
        <f>MIN(D1324,in_batt_pw,IF(sel_batt=0,0,(sel_batt-H1323)/in_rte))</f>
        <v/>
      </c>
      <c r="G1324" s="6">
        <f>MIN(E1324,in_batt_pw,H1323)</f>
        <v/>
      </c>
      <c r="H1324" s="6">
        <f>H1323+F1324*in_rte-G1324</f>
        <v/>
      </c>
      <c r="I1324" s="6">
        <f>IF(sel_og=1,0,E1324-G1324)</f>
        <v/>
      </c>
      <c r="J1324" s="6">
        <f>IF(sel_og=1,0,D1324-F1324)</f>
        <v/>
      </c>
      <c r="K1324" s="6">
        <f>IF(sel_og=1,E1324-G1324,0)</f>
        <v/>
      </c>
    </row>
    <row r="1325">
      <c r="A1325" s="6">
        <f>Profiles!E1325+Profiles!F1325</f>
        <v/>
      </c>
      <c r="B1325" s="6">
        <f>Profiles!D1325*sel_solar</f>
        <v/>
      </c>
      <c r="C1325" s="6">
        <f>MIN(B1325,A1325)</f>
        <v/>
      </c>
      <c r="D1325" s="6">
        <f>B1325-C1325</f>
        <v/>
      </c>
      <c r="E1325" s="6">
        <f>A1325-C1325</f>
        <v/>
      </c>
      <c r="F1325" s="6">
        <f>MIN(D1325,in_batt_pw,IF(sel_batt=0,0,(sel_batt-H1324)/in_rte))</f>
        <v/>
      </c>
      <c r="G1325" s="6">
        <f>MIN(E1325,in_batt_pw,H1324)</f>
        <v/>
      </c>
      <c r="H1325" s="6">
        <f>H1324+F1325*in_rte-G1325</f>
        <v/>
      </c>
      <c r="I1325" s="6">
        <f>IF(sel_og=1,0,E1325-G1325)</f>
        <v/>
      </c>
      <c r="J1325" s="6">
        <f>IF(sel_og=1,0,D1325-F1325)</f>
        <v/>
      </c>
      <c r="K1325" s="6">
        <f>IF(sel_og=1,E1325-G1325,0)</f>
        <v/>
      </c>
    </row>
    <row r="1326">
      <c r="A1326" s="6">
        <f>Profiles!E1326+Profiles!F1326</f>
        <v/>
      </c>
      <c r="B1326" s="6">
        <f>Profiles!D1326*sel_solar</f>
        <v/>
      </c>
      <c r="C1326" s="6">
        <f>MIN(B1326,A1326)</f>
        <v/>
      </c>
      <c r="D1326" s="6">
        <f>B1326-C1326</f>
        <v/>
      </c>
      <c r="E1326" s="6">
        <f>A1326-C1326</f>
        <v/>
      </c>
      <c r="F1326" s="6">
        <f>MIN(D1326,in_batt_pw,IF(sel_batt=0,0,(sel_batt-H1325)/in_rte))</f>
        <v/>
      </c>
      <c r="G1326" s="6">
        <f>MIN(E1326,in_batt_pw,H1325)</f>
        <v/>
      </c>
      <c r="H1326" s="6">
        <f>H1325+F1326*in_rte-G1326</f>
        <v/>
      </c>
      <c r="I1326" s="6">
        <f>IF(sel_og=1,0,E1326-G1326)</f>
        <v/>
      </c>
      <c r="J1326" s="6">
        <f>IF(sel_og=1,0,D1326-F1326)</f>
        <v/>
      </c>
      <c r="K1326" s="6">
        <f>IF(sel_og=1,E1326-G1326,0)</f>
        <v/>
      </c>
    </row>
    <row r="1327">
      <c r="A1327" s="6">
        <f>Profiles!E1327+Profiles!F1327</f>
        <v/>
      </c>
      <c r="B1327" s="6">
        <f>Profiles!D1327*sel_solar</f>
        <v/>
      </c>
      <c r="C1327" s="6">
        <f>MIN(B1327,A1327)</f>
        <v/>
      </c>
      <c r="D1327" s="6">
        <f>B1327-C1327</f>
        <v/>
      </c>
      <c r="E1327" s="6">
        <f>A1327-C1327</f>
        <v/>
      </c>
      <c r="F1327" s="6">
        <f>MIN(D1327,in_batt_pw,IF(sel_batt=0,0,(sel_batt-H1326)/in_rte))</f>
        <v/>
      </c>
      <c r="G1327" s="6">
        <f>MIN(E1327,in_batt_pw,H1326)</f>
        <v/>
      </c>
      <c r="H1327" s="6">
        <f>H1326+F1327*in_rte-G1327</f>
        <v/>
      </c>
      <c r="I1327" s="6">
        <f>IF(sel_og=1,0,E1327-G1327)</f>
        <v/>
      </c>
      <c r="J1327" s="6">
        <f>IF(sel_og=1,0,D1327-F1327)</f>
        <v/>
      </c>
      <c r="K1327" s="6">
        <f>IF(sel_og=1,E1327-G1327,0)</f>
        <v/>
      </c>
    </row>
    <row r="1328">
      <c r="A1328" s="6">
        <f>Profiles!E1328+Profiles!F1328</f>
        <v/>
      </c>
      <c r="B1328" s="6">
        <f>Profiles!D1328*sel_solar</f>
        <v/>
      </c>
      <c r="C1328" s="6">
        <f>MIN(B1328,A1328)</f>
        <v/>
      </c>
      <c r="D1328" s="6">
        <f>B1328-C1328</f>
        <v/>
      </c>
      <c r="E1328" s="6">
        <f>A1328-C1328</f>
        <v/>
      </c>
      <c r="F1328" s="6">
        <f>MIN(D1328,in_batt_pw,IF(sel_batt=0,0,(sel_batt-H1327)/in_rte))</f>
        <v/>
      </c>
      <c r="G1328" s="6">
        <f>MIN(E1328,in_batt_pw,H1327)</f>
        <v/>
      </c>
      <c r="H1328" s="6">
        <f>H1327+F1328*in_rte-G1328</f>
        <v/>
      </c>
      <c r="I1328" s="6">
        <f>IF(sel_og=1,0,E1328-G1328)</f>
        <v/>
      </c>
      <c r="J1328" s="6">
        <f>IF(sel_og=1,0,D1328-F1328)</f>
        <v/>
      </c>
      <c r="K1328" s="6">
        <f>IF(sel_og=1,E1328-G1328,0)</f>
        <v/>
      </c>
    </row>
    <row r="1329">
      <c r="A1329" s="6">
        <f>Profiles!E1329+Profiles!F1329</f>
        <v/>
      </c>
      <c r="B1329" s="6">
        <f>Profiles!D1329*sel_solar</f>
        <v/>
      </c>
      <c r="C1329" s="6">
        <f>MIN(B1329,A1329)</f>
        <v/>
      </c>
      <c r="D1329" s="6">
        <f>B1329-C1329</f>
        <v/>
      </c>
      <c r="E1329" s="6">
        <f>A1329-C1329</f>
        <v/>
      </c>
      <c r="F1329" s="6">
        <f>MIN(D1329,in_batt_pw,IF(sel_batt=0,0,(sel_batt-H1328)/in_rte))</f>
        <v/>
      </c>
      <c r="G1329" s="6">
        <f>MIN(E1329,in_batt_pw,H1328)</f>
        <v/>
      </c>
      <c r="H1329" s="6">
        <f>H1328+F1329*in_rte-G1329</f>
        <v/>
      </c>
      <c r="I1329" s="6">
        <f>IF(sel_og=1,0,E1329-G1329)</f>
        <v/>
      </c>
      <c r="J1329" s="6">
        <f>IF(sel_og=1,0,D1329-F1329)</f>
        <v/>
      </c>
      <c r="K1329" s="6">
        <f>IF(sel_og=1,E1329-G1329,0)</f>
        <v/>
      </c>
    </row>
    <row r="1330">
      <c r="A1330" s="6">
        <f>Profiles!E1330+Profiles!F1330</f>
        <v/>
      </c>
      <c r="B1330" s="6">
        <f>Profiles!D1330*sel_solar</f>
        <v/>
      </c>
      <c r="C1330" s="6">
        <f>MIN(B1330,A1330)</f>
        <v/>
      </c>
      <c r="D1330" s="6">
        <f>B1330-C1330</f>
        <v/>
      </c>
      <c r="E1330" s="6">
        <f>A1330-C1330</f>
        <v/>
      </c>
      <c r="F1330" s="6">
        <f>MIN(D1330,in_batt_pw,IF(sel_batt=0,0,(sel_batt-H1329)/in_rte))</f>
        <v/>
      </c>
      <c r="G1330" s="6">
        <f>MIN(E1330,in_batt_pw,H1329)</f>
        <v/>
      </c>
      <c r="H1330" s="6">
        <f>H1329+F1330*in_rte-G1330</f>
        <v/>
      </c>
      <c r="I1330" s="6">
        <f>IF(sel_og=1,0,E1330-G1330)</f>
        <v/>
      </c>
      <c r="J1330" s="6">
        <f>IF(sel_og=1,0,D1330-F1330)</f>
        <v/>
      </c>
      <c r="K1330" s="6">
        <f>IF(sel_og=1,E1330-G1330,0)</f>
        <v/>
      </c>
    </row>
    <row r="1331">
      <c r="A1331" s="6">
        <f>Profiles!E1331+Profiles!F1331</f>
        <v/>
      </c>
      <c r="B1331" s="6">
        <f>Profiles!D1331*sel_solar</f>
        <v/>
      </c>
      <c r="C1331" s="6">
        <f>MIN(B1331,A1331)</f>
        <v/>
      </c>
      <c r="D1331" s="6">
        <f>B1331-C1331</f>
        <v/>
      </c>
      <c r="E1331" s="6">
        <f>A1331-C1331</f>
        <v/>
      </c>
      <c r="F1331" s="6">
        <f>MIN(D1331,in_batt_pw,IF(sel_batt=0,0,(sel_batt-H1330)/in_rte))</f>
        <v/>
      </c>
      <c r="G1331" s="6">
        <f>MIN(E1331,in_batt_pw,H1330)</f>
        <v/>
      </c>
      <c r="H1331" s="6">
        <f>H1330+F1331*in_rte-G1331</f>
        <v/>
      </c>
      <c r="I1331" s="6">
        <f>IF(sel_og=1,0,E1331-G1331)</f>
        <v/>
      </c>
      <c r="J1331" s="6">
        <f>IF(sel_og=1,0,D1331-F1331)</f>
        <v/>
      </c>
      <c r="K1331" s="6">
        <f>IF(sel_og=1,E1331-G1331,0)</f>
        <v/>
      </c>
    </row>
    <row r="1332">
      <c r="A1332" s="6">
        <f>Profiles!E1332+Profiles!F1332</f>
        <v/>
      </c>
      <c r="B1332" s="6">
        <f>Profiles!D1332*sel_solar</f>
        <v/>
      </c>
      <c r="C1332" s="6">
        <f>MIN(B1332,A1332)</f>
        <v/>
      </c>
      <c r="D1332" s="6">
        <f>B1332-C1332</f>
        <v/>
      </c>
      <c r="E1332" s="6">
        <f>A1332-C1332</f>
        <v/>
      </c>
      <c r="F1332" s="6">
        <f>MIN(D1332,in_batt_pw,IF(sel_batt=0,0,(sel_batt-H1331)/in_rte))</f>
        <v/>
      </c>
      <c r="G1332" s="6">
        <f>MIN(E1332,in_batt_pw,H1331)</f>
        <v/>
      </c>
      <c r="H1332" s="6">
        <f>H1331+F1332*in_rte-G1332</f>
        <v/>
      </c>
      <c r="I1332" s="6">
        <f>IF(sel_og=1,0,E1332-G1332)</f>
        <v/>
      </c>
      <c r="J1332" s="6">
        <f>IF(sel_og=1,0,D1332-F1332)</f>
        <v/>
      </c>
      <c r="K1332" s="6">
        <f>IF(sel_og=1,E1332-G1332,0)</f>
        <v/>
      </c>
    </row>
    <row r="1333">
      <c r="A1333" s="6">
        <f>Profiles!E1333+Profiles!F1333</f>
        <v/>
      </c>
      <c r="B1333" s="6">
        <f>Profiles!D1333*sel_solar</f>
        <v/>
      </c>
      <c r="C1333" s="6">
        <f>MIN(B1333,A1333)</f>
        <v/>
      </c>
      <c r="D1333" s="6">
        <f>B1333-C1333</f>
        <v/>
      </c>
      <c r="E1333" s="6">
        <f>A1333-C1333</f>
        <v/>
      </c>
      <c r="F1333" s="6">
        <f>MIN(D1333,in_batt_pw,IF(sel_batt=0,0,(sel_batt-H1332)/in_rte))</f>
        <v/>
      </c>
      <c r="G1333" s="6">
        <f>MIN(E1333,in_batt_pw,H1332)</f>
        <v/>
      </c>
      <c r="H1333" s="6">
        <f>H1332+F1333*in_rte-G1333</f>
        <v/>
      </c>
      <c r="I1333" s="6">
        <f>IF(sel_og=1,0,E1333-G1333)</f>
        <v/>
      </c>
      <c r="J1333" s="6">
        <f>IF(sel_og=1,0,D1333-F1333)</f>
        <v/>
      </c>
      <c r="K1333" s="6">
        <f>IF(sel_og=1,E1333-G1333,0)</f>
        <v/>
      </c>
    </row>
    <row r="1334">
      <c r="A1334" s="6">
        <f>Profiles!E1334+Profiles!F1334</f>
        <v/>
      </c>
      <c r="B1334" s="6">
        <f>Profiles!D1334*sel_solar</f>
        <v/>
      </c>
      <c r="C1334" s="6">
        <f>MIN(B1334,A1334)</f>
        <v/>
      </c>
      <c r="D1334" s="6">
        <f>B1334-C1334</f>
        <v/>
      </c>
      <c r="E1334" s="6">
        <f>A1334-C1334</f>
        <v/>
      </c>
      <c r="F1334" s="6">
        <f>MIN(D1334,in_batt_pw,IF(sel_batt=0,0,(sel_batt-H1333)/in_rte))</f>
        <v/>
      </c>
      <c r="G1334" s="6">
        <f>MIN(E1334,in_batt_pw,H1333)</f>
        <v/>
      </c>
      <c r="H1334" s="6">
        <f>H1333+F1334*in_rte-G1334</f>
        <v/>
      </c>
      <c r="I1334" s="6">
        <f>IF(sel_og=1,0,E1334-G1334)</f>
        <v/>
      </c>
      <c r="J1334" s="6">
        <f>IF(sel_og=1,0,D1334-F1334)</f>
        <v/>
      </c>
      <c r="K1334" s="6">
        <f>IF(sel_og=1,E1334-G1334,0)</f>
        <v/>
      </c>
    </row>
    <row r="1335">
      <c r="A1335" s="6">
        <f>Profiles!E1335+Profiles!F1335</f>
        <v/>
      </c>
      <c r="B1335" s="6">
        <f>Profiles!D1335*sel_solar</f>
        <v/>
      </c>
      <c r="C1335" s="6">
        <f>MIN(B1335,A1335)</f>
        <v/>
      </c>
      <c r="D1335" s="6">
        <f>B1335-C1335</f>
        <v/>
      </c>
      <c r="E1335" s="6">
        <f>A1335-C1335</f>
        <v/>
      </c>
      <c r="F1335" s="6">
        <f>MIN(D1335,in_batt_pw,IF(sel_batt=0,0,(sel_batt-H1334)/in_rte))</f>
        <v/>
      </c>
      <c r="G1335" s="6">
        <f>MIN(E1335,in_batt_pw,H1334)</f>
        <v/>
      </c>
      <c r="H1335" s="6">
        <f>H1334+F1335*in_rte-G1335</f>
        <v/>
      </c>
      <c r="I1335" s="6">
        <f>IF(sel_og=1,0,E1335-G1335)</f>
        <v/>
      </c>
      <c r="J1335" s="6">
        <f>IF(sel_og=1,0,D1335-F1335)</f>
        <v/>
      </c>
      <c r="K1335" s="6">
        <f>IF(sel_og=1,E1335-G1335,0)</f>
        <v/>
      </c>
    </row>
    <row r="1336">
      <c r="A1336" s="6">
        <f>Profiles!E1336+Profiles!F1336</f>
        <v/>
      </c>
      <c r="B1336" s="6">
        <f>Profiles!D1336*sel_solar</f>
        <v/>
      </c>
      <c r="C1336" s="6">
        <f>MIN(B1336,A1336)</f>
        <v/>
      </c>
      <c r="D1336" s="6">
        <f>B1336-C1336</f>
        <v/>
      </c>
      <c r="E1336" s="6">
        <f>A1336-C1336</f>
        <v/>
      </c>
      <c r="F1336" s="6">
        <f>MIN(D1336,in_batt_pw,IF(sel_batt=0,0,(sel_batt-H1335)/in_rte))</f>
        <v/>
      </c>
      <c r="G1336" s="6">
        <f>MIN(E1336,in_batt_pw,H1335)</f>
        <v/>
      </c>
      <c r="H1336" s="6">
        <f>H1335+F1336*in_rte-G1336</f>
        <v/>
      </c>
      <c r="I1336" s="6">
        <f>IF(sel_og=1,0,E1336-G1336)</f>
        <v/>
      </c>
      <c r="J1336" s="6">
        <f>IF(sel_og=1,0,D1336-F1336)</f>
        <v/>
      </c>
      <c r="K1336" s="6">
        <f>IF(sel_og=1,E1336-G1336,0)</f>
        <v/>
      </c>
    </row>
    <row r="1337">
      <c r="A1337" s="6">
        <f>Profiles!E1337+Profiles!F1337</f>
        <v/>
      </c>
      <c r="B1337" s="6">
        <f>Profiles!D1337*sel_solar</f>
        <v/>
      </c>
      <c r="C1337" s="6">
        <f>MIN(B1337,A1337)</f>
        <v/>
      </c>
      <c r="D1337" s="6">
        <f>B1337-C1337</f>
        <v/>
      </c>
      <c r="E1337" s="6">
        <f>A1337-C1337</f>
        <v/>
      </c>
      <c r="F1337" s="6">
        <f>MIN(D1337,in_batt_pw,IF(sel_batt=0,0,(sel_batt-H1336)/in_rte))</f>
        <v/>
      </c>
      <c r="G1337" s="6">
        <f>MIN(E1337,in_batt_pw,H1336)</f>
        <v/>
      </c>
      <c r="H1337" s="6">
        <f>H1336+F1337*in_rte-G1337</f>
        <v/>
      </c>
      <c r="I1337" s="6">
        <f>IF(sel_og=1,0,E1337-G1337)</f>
        <v/>
      </c>
      <c r="J1337" s="6">
        <f>IF(sel_og=1,0,D1337-F1337)</f>
        <v/>
      </c>
      <c r="K1337" s="6">
        <f>IF(sel_og=1,E1337-G1337,0)</f>
        <v/>
      </c>
    </row>
    <row r="1338">
      <c r="A1338" s="6">
        <f>Profiles!E1338+Profiles!F1338</f>
        <v/>
      </c>
      <c r="B1338" s="6">
        <f>Profiles!D1338*sel_solar</f>
        <v/>
      </c>
      <c r="C1338" s="6">
        <f>MIN(B1338,A1338)</f>
        <v/>
      </c>
      <c r="D1338" s="6">
        <f>B1338-C1338</f>
        <v/>
      </c>
      <c r="E1338" s="6">
        <f>A1338-C1338</f>
        <v/>
      </c>
      <c r="F1338" s="6">
        <f>MIN(D1338,in_batt_pw,IF(sel_batt=0,0,(sel_batt-H1337)/in_rte))</f>
        <v/>
      </c>
      <c r="G1338" s="6">
        <f>MIN(E1338,in_batt_pw,H1337)</f>
        <v/>
      </c>
      <c r="H1338" s="6">
        <f>H1337+F1338*in_rte-G1338</f>
        <v/>
      </c>
      <c r="I1338" s="6">
        <f>IF(sel_og=1,0,E1338-G1338)</f>
        <v/>
      </c>
      <c r="J1338" s="6">
        <f>IF(sel_og=1,0,D1338-F1338)</f>
        <v/>
      </c>
      <c r="K1338" s="6">
        <f>IF(sel_og=1,E1338-G1338,0)</f>
        <v/>
      </c>
    </row>
    <row r="1339">
      <c r="A1339" s="6">
        <f>Profiles!E1339+Profiles!F1339</f>
        <v/>
      </c>
      <c r="B1339" s="6">
        <f>Profiles!D1339*sel_solar</f>
        <v/>
      </c>
      <c r="C1339" s="6">
        <f>MIN(B1339,A1339)</f>
        <v/>
      </c>
      <c r="D1339" s="6">
        <f>B1339-C1339</f>
        <v/>
      </c>
      <c r="E1339" s="6">
        <f>A1339-C1339</f>
        <v/>
      </c>
      <c r="F1339" s="6">
        <f>MIN(D1339,in_batt_pw,IF(sel_batt=0,0,(sel_batt-H1338)/in_rte))</f>
        <v/>
      </c>
      <c r="G1339" s="6">
        <f>MIN(E1339,in_batt_pw,H1338)</f>
        <v/>
      </c>
      <c r="H1339" s="6">
        <f>H1338+F1339*in_rte-G1339</f>
        <v/>
      </c>
      <c r="I1339" s="6">
        <f>IF(sel_og=1,0,E1339-G1339)</f>
        <v/>
      </c>
      <c r="J1339" s="6">
        <f>IF(sel_og=1,0,D1339-F1339)</f>
        <v/>
      </c>
      <c r="K1339" s="6">
        <f>IF(sel_og=1,E1339-G1339,0)</f>
        <v/>
      </c>
    </row>
    <row r="1340">
      <c r="A1340" s="6">
        <f>Profiles!E1340+Profiles!F1340</f>
        <v/>
      </c>
      <c r="B1340" s="6">
        <f>Profiles!D1340*sel_solar</f>
        <v/>
      </c>
      <c r="C1340" s="6">
        <f>MIN(B1340,A1340)</f>
        <v/>
      </c>
      <c r="D1340" s="6">
        <f>B1340-C1340</f>
        <v/>
      </c>
      <c r="E1340" s="6">
        <f>A1340-C1340</f>
        <v/>
      </c>
      <c r="F1340" s="6">
        <f>MIN(D1340,in_batt_pw,IF(sel_batt=0,0,(sel_batt-H1339)/in_rte))</f>
        <v/>
      </c>
      <c r="G1340" s="6">
        <f>MIN(E1340,in_batt_pw,H1339)</f>
        <v/>
      </c>
      <c r="H1340" s="6">
        <f>H1339+F1340*in_rte-G1340</f>
        <v/>
      </c>
      <c r="I1340" s="6">
        <f>IF(sel_og=1,0,E1340-G1340)</f>
        <v/>
      </c>
      <c r="J1340" s="6">
        <f>IF(sel_og=1,0,D1340-F1340)</f>
        <v/>
      </c>
      <c r="K1340" s="6">
        <f>IF(sel_og=1,E1340-G1340,0)</f>
        <v/>
      </c>
    </row>
    <row r="1341">
      <c r="A1341" s="6">
        <f>Profiles!E1341+Profiles!F1341</f>
        <v/>
      </c>
      <c r="B1341" s="6">
        <f>Profiles!D1341*sel_solar</f>
        <v/>
      </c>
      <c r="C1341" s="6">
        <f>MIN(B1341,A1341)</f>
        <v/>
      </c>
      <c r="D1341" s="6">
        <f>B1341-C1341</f>
        <v/>
      </c>
      <c r="E1341" s="6">
        <f>A1341-C1341</f>
        <v/>
      </c>
      <c r="F1341" s="6">
        <f>MIN(D1341,in_batt_pw,IF(sel_batt=0,0,(sel_batt-H1340)/in_rte))</f>
        <v/>
      </c>
      <c r="G1341" s="6">
        <f>MIN(E1341,in_batt_pw,H1340)</f>
        <v/>
      </c>
      <c r="H1341" s="6">
        <f>H1340+F1341*in_rte-G1341</f>
        <v/>
      </c>
      <c r="I1341" s="6">
        <f>IF(sel_og=1,0,E1341-G1341)</f>
        <v/>
      </c>
      <c r="J1341" s="6">
        <f>IF(sel_og=1,0,D1341-F1341)</f>
        <v/>
      </c>
      <c r="K1341" s="6">
        <f>IF(sel_og=1,E1341-G1341,0)</f>
        <v/>
      </c>
    </row>
    <row r="1342">
      <c r="A1342" s="6">
        <f>Profiles!E1342+Profiles!F1342</f>
        <v/>
      </c>
      <c r="B1342" s="6">
        <f>Profiles!D1342*sel_solar</f>
        <v/>
      </c>
      <c r="C1342" s="6">
        <f>MIN(B1342,A1342)</f>
        <v/>
      </c>
      <c r="D1342" s="6">
        <f>B1342-C1342</f>
        <v/>
      </c>
      <c r="E1342" s="6">
        <f>A1342-C1342</f>
        <v/>
      </c>
      <c r="F1342" s="6">
        <f>MIN(D1342,in_batt_pw,IF(sel_batt=0,0,(sel_batt-H1341)/in_rte))</f>
        <v/>
      </c>
      <c r="G1342" s="6">
        <f>MIN(E1342,in_batt_pw,H1341)</f>
        <v/>
      </c>
      <c r="H1342" s="6">
        <f>H1341+F1342*in_rte-G1342</f>
        <v/>
      </c>
      <c r="I1342" s="6">
        <f>IF(sel_og=1,0,E1342-G1342)</f>
        <v/>
      </c>
      <c r="J1342" s="6">
        <f>IF(sel_og=1,0,D1342-F1342)</f>
        <v/>
      </c>
      <c r="K1342" s="6">
        <f>IF(sel_og=1,E1342-G1342,0)</f>
        <v/>
      </c>
    </row>
    <row r="1343">
      <c r="A1343" s="6">
        <f>Profiles!E1343+Profiles!F1343</f>
        <v/>
      </c>
      <c r="B1343" s="6">
        <f>Profiles!D1343*sel_solar</f>
        <v/>
      </c>
      <c r="C1343" s="6">
        <f>MIN(B1343,A1343)</f>
        <v/>
      </c>
      <c r="D1343" s="6">
        <f>B1343-C1343</f>
        <v/>
      </c>
      <c r="E1343" s="6">
        <f>A1343-C1343</f>
        <v/>
      </c>
      <c r="F1343" s="6">
        <f>MIN(D1343,in_batt_pw,IF(sel_batt=0,0,(sel_batt-H1342)/in_rte))</f>
        <v/>
      </c>
      <c r="G1343" s="6">
        <f>MIN(E1343,in_batt_pw,H1342)</f>
        <v/>
      </c>
      <c r="H1343" s="6">
        <f>H1342+F1343*in_rte-G1343</f>
        <v/>
      </c>
      <c r="I1343" s="6">
        <f>IF(sel_og=1,0,E1343-G1343)</f>
        <v/>
      </c>
      <c r="J1343" s="6">
        <f>IF(sel_og=1,0,D1343-F1343)</f>
        <v/>
      </c>
      <c r="K1343" s="6">
        <f>IF(sel_og=1,E1343-G1343,0)</f>
        <v/>
      </c>
    </row>
    <row r="1344">
      <c r="A1344" s="6">
        <f>Profiles!E1344+Profiles!F1344</f>
        <v/>
      </c>
      <c r="B1344" s="6">
        <f>Profiles!D1344*sel_solar</f>
        <v/>
      </c>
      <c r="C1344" s="6">
        <f>MIN(B1344,A1344)</f>
        <v/>
      </c>
      <c r="D1344" s="6">
        <f>B1344-C1344</f>
        <v/>
      </c>
      <c r="E1344" s="6">
        <f>A1344-C1344</f>
        <v/>
      </c>
      <c r="F1344" s="6">
        <f>MIN(D1344,in_batt_pw,IF(sel_batt=0,0,(sel_batt-H1343)/in_rte))</f>
        <v/>
      </c>
      <c r="G1344" s="6">
        <f>MIN(E1344,in_batt_pw,H1343)</f>
        <v/>
      </c>
      <c r="H1344" s="6">
        <f>H1343+F1344*in_rte-G1344</f>
        <v/>
      </c>
      <c r="I1344" s="6">
        <f>IF(sel_og=1,0,E1344-G1344)</f>
        <v/>
      </c>
      <c r="J1344" s="6">
        <f>IF(sel_og=1,0,D1344-F1344)</f>
        <v/>
      </c>
      <c r="K1344" s="6">
        <f>IF(sel_og=1,E1344-G1344,0)</f>
        <v/>
      </c>
    </row>
    <row r="1345">
      <c r="A1345" s="6">
        <f>Profiles!E1345+Profiles!F1345</f>
        <v/>
      </c>
      <c r="B1345" s="6">
        <f>Profiles!D1345*sel_solar</f>
        <v/>
      </c>
      <c r="C1345" s="6">
        <f>MIN(B1345,A1345)</f>
        <v/>
      </c>
      <c r="D1345" s="6">
        <f>B1345-C1345</f>
        <v/>
      </c>
      <c r="E1345" s="6">
        <f>A1345-C1345</f>
        <v/>
      </c>
      <c r="F1345" s="6">
        <f>MIN(D1345,in_batt_pw,IF(sel_batt=0,0,(sel_batt-H1344)/in_rte))</f>
        <v/>
      </c>
      <c r="G1345" s="6">
        <f>MIN(E1345,in_batt_pw,H1344)</f>
        <v/>
      </c>
      <c r="H1345" s="6">
        <f>H1344+F1345*in_rte-G1345</f>
        <v/>
      </c>
      <c r="I1345" s="6">
        <f>IF(sel_og=1,0,E1345-G1345)</f>
        <v/>
      </c>
      <c r="J1345" s="6">
        <f>IF(sel_og=1,0,D1345-F1345)</f>
        <v/>
      </c>
      <c r="K1345" s="6">
        <f>IF(sel_og=1,E1345-G1345,0)</f>
        <v/>
      </c>
    </row>
    <row r="1346">
      <c r="A1346" s="6">
        <f>Profiles!E1346+Profiles!F1346</f>
        <v/>
      </c>
      <c r="B1346" s="6">
        <f>Profiles!D1346*sel_solar</f>
        <v/>
      </c>
      <c r="C1346" s="6">
        <f>MIN(B1346,A1346)</f>
        <v/>
      </c>
      <c r="D1346" s="6">
        <f>B1346-C1346</f>
        <v/>
      </c>
      <c r="E1346" s="6">
        <f>A1346-C1346</f>
        <v/>
      </c>
      <c r="F1346" s="6">
        <f>MIN(D1346,in_batt_pw,IF(sel_batt=0,0,(sel_batt-H1345)/in_rte))</f>
        <v/>
      </c>
      <c r="G1346" s="6">
        <f>MIN(E1346,in_batt_pw,H1345)</f>
        <v/>
      </c>
      <c r="H1346" s="6">
        <f>H1345+F1346*in_rte-G1346</f>
        <v/>
      </c>
      <c r="I1346" s="6">
        <f>IF(sel_og=1,0,E1346-G1346)</f>
        <v/>
      </c>
      <c r="J1346" s="6">
        <f>IF(sel_og=1,0,D1346-F1346)</f>
        <v/>
      </c>
      <c r="K1346" s="6">
        <f>IF(sel_og=1,E1346-G1346,0)</f>
        <v/>
      </c>
    </row>
    <row r="1347">
      <c r="A1347" s="6">
        <f>Profiles!E1347+Profiles!F1347</f>
        <v/>
      </c>
      <c r="B1347" s="6">
        <f>Profiles!D1347*sel_solar</f>
        <v/>
      </c>
      <c r="C1347" s="6">
        <f>MIN(B1347,A1347)</f>
        <v/>
      </c>
      <c r="D1347" s="6">
        <f>B1347-C1347</f>
        <v/>
      </c>
      <c r="E1347" s="6">
        <f>A1347-C1347</f>
        <v/>
      </c>
      <c r="F1347" s="6">
        <f>MIN(D1347,in_batt_pw,IF(sel_batt=0,0,(sel_batt-H1346)/in_rte))</f>
        <v/>
      </c>
      <c r="G1347" s="6">
        <f>MIN(E1347,in_batt_pw,H1346)</f>
        <v/>
      </c>
      <c r="H1347" s="6">
        <f>H1346+F1347*in_rte-G1347</f>
        <v/>
      </c>
      <c r="I1347" s="6">
        <f>IF(sel_og=1,0,E1347-G1347)</f>
        <v/>
      </c>
      <c r="J1347" s="6">
        <f>IF(sel_og=1,0,D1347-F1347)</f>
        <v/>
      </c>
      <c r="K1347" s="6">
        <f>IF(sel_og=1,E1347-G1347,0)</f>
        <v/>
      </c>
    </row>
    <row r="1348">
      <c r="A1348" s="6">
        <f>Profiles!E1348+Profiles!F1348</f>
        <v/>
      </c>
      <c r="B1348" s="6">
        <f>Profiles!D1348*sel_solar</f>
        <v/>
      </c>
      <c r="C1348" s="6">
        <f>MIN(B1348,A1348)</f>
        <v/>
      </c>
      <c r="D1348" s="6">
        <f>B1348-C1348</f>
        <v/>
      </c>
      <c r="E1348" s="6">
        <f>A1348-C1348</f>
        <v/>
      </c>
      <c r="F1348" s="6">
        <f>MIN(D1348,in_batt_pw,IF(sel_batt=0,0,(sel_batt-H1347)/in_rte))</f>
        <v/>
      </c>
      <c r="G1348" s="6">
        <f>MIN(E1348,in_batt_pw,H1347)</f>
        <v/>
      </c>
      <c r="H1348" s="6">
        <f>H1347+F1348*in_rte-G1348</f>
        <v/>
      </c>
      <c r="I1348" s="6">
        <f>IF(sel_og=1,0,E1348-G1348)</f>
        <v/>
      </c>
      <c r="J1348" s="6">
        <f>IF(sel_og=1,0,D1348-F1348)</f>
        <v/>
      </c>
      <c r="K1348" s="6">
        <f>IF(sel_og=1,E1348-G1348,0)</f>
        <v/>
      </c>
    </row>
    <row r="1349">
      <c r="A1349" s="6">
        <f>Profiles!E1349+Profiles!F1349</f>
        <v/>
      </c>
      <c r="B1349" s="6">
        <f>Profiles!D1349*sel_solar</f>
        <v/>
      </c>
      <c r="C1349" s="6">
        <f>MIN(B1349,A1349)</f>
        <v/>
      </c>
      <c r="D1349" s="6">
        <f>B1349-C1349</f>
        <v/>
      </c>
      <c r="E1349" s="6">
        <f>A1349-C1349</f>
        <v/>
      </c>
      <c r="F1349" s="6">
        <f>MIN(D1349,in_batt_pw,IF(sel_batt=0,0,(sel_batt-H1348)/in_rte))</f>
        <v/>
      </c>
      <c r="G1349" s="6">
        <f>MIN(E1349,in_batt_pw,H1348)</f>
        <v/>
      </c>
      <c r="H1349" s="6">
        <f>H1348+F1349*in_rte-G1349</f>
        <v/>
      </c>
      <c r="I1349" s="6">
        <f>IF(sel_og=1,0,E1349-G1349)</f>
        <v/>
      </c>
      <c r="J1349" s="6">
        <f>IF(sel_og=1,0,D1349-F1349)</f>
        <v/>
      </c>
      <c r="K1349" s="6">
        <f>IF(sel_og=1,E1349-G1349,0)</f>
        <v/>
      </c>
    </row>
    <row r="1350">
      <c r="A1350" s="6">
        <f>Profiles!E1350+Profiles!F1350</f>
        <v/>
      </c>
      <c r="B1350" s="6">
        <f>Profiles!D1350*sel_solar</f>
        <v/>
      </c>
      <c r="C1350" s="6">
        <f>MIN(B1350,A1350)</f>
        <v/>
      </c>
      <c r="D1350" s="6">
        <f>B1350-C1350</f>
        <v/>
      </c>
      <c r="E1350" s="6">
        <f>A1350-C1350</f>
        <v/>
      </c>
      <c r="F1350" s="6">
        <f>MIN(D1350,in_batt_pw,IF(sel_batt=0,0,(sel_batt-H1349)/in_rte))</f>
        <v/>
      </c>
      <c r="G1350" s="6">
        <f>MIN(E1350,in_batt_pw,H1349)</f>
        <v/>
      </c>
      <c r="H1350" s="6">
        <f>H1349+F1350*in_rte-G1350</f>
        <v/>
      </c>
      <c r="I1350" s="6">
        <f>IF(sel_og=1,0,E1350-G1350)</f>
        <v/>
      </c>
      <c r="J1350" s="6">
        <f>IF(sel_og=1,0,D1350-F1350)</f>
        <v/>
      </c>
      <c r="K1350" s="6">
        <f>IF(sel_og=1,E1350-G1350,0)</f>
        <v/>
      </c>
    </row>
    <row r="1351">
      <c r="A1351" s="6">
        <f>Profiles!E1351+Profiles!F1351</f>
        <v/>
      </c>
      <c r="B1351" s="6">
        <f>Profiles!D1351*sel_solar</f>
        <v/>
      </c>
      <c r="C1351" s="6">
        <f>MIN(B1351,A1351)</f>
        <v/>
      </c>
      <c r="D1351" s="6">
        <f>B1351-C1351</f>
        <v/>
      </c>
      <c r="E1351" s="6">
        <f>A1351-C1351</f>
        <v/>
      </c>
      <c r="F1351" s="6">
        <f>MIN(D1351,in_batt_pw,IF(sel_batt=0,0,(sel_batt-H1350)/in_rte))</f>
        <v/>
      </c>
      <c r="G1351" s="6">
        <f>MIN(E1351,in_batt_pw,H1350)</f>
        <v/>
      </c>
      <c r="H1351" s="6">
        <f>H1350+F1351*in_rte-G1351</f>
        <v/>
      </c>
      <c r="I1351" s="6">
        <f>IF(sel_og=1,0,E1351-G1351)</f>
        <v/>
      </c>
      <c r="J1351" s="6">
        <f>IF(sel_og=1,0,D1351-F1351)</f>
        <v/>
      </c>
      <c r="K1351" s="6">
        <f>IF(sel_og=1,E1351-G1351,0)</f>
        <v/>
      </c>
    </row>
    <row r="1352">
      <c r="A1352" s="6">
        <f>Profiles!E1352+Profiles!F1352</f>
        <v/>
      </c>
      <c r="B1352" s="6">
        <f>Profiles!D1352*sel_solar</f>
        <v/>
      </c>
      <c r="C1352" s="6">
        <f>MIN(B1352,A1352)</f>
        <v/>
      </c>
      <c r="D1352" s="6">
        <f>B1352-C1352</f>
        <v/>
      </c>
      <c r="E1352" s="6">
        <f>A1352-C1352</f>
        <v/>
      </c>
      <c r="F1352" s="6">
        <f>MIN(D1352,in_batt_pw,IF(sel_batt=0,0,(sel_batt-H1351)/in_rte))</f>
        <v/>
      </c>
      <c r="G1352" s="6">
        <f>MIN(E1352,in_batt_pw,H1351)</f>
        <v/>
      </c>
      <c r="H1352" s="6">
        <f>H1351+F1352*in_rte-G1352</f>
        <v/>
      </c>
      <c r="I1352" s="6">
        <f>IF(sel_og=1,0,E1352-G1352)</f>
        <v/>
      </c>
      <c r="J1352" s="6">
        <f>IF(sel_og=1,0,D1352-F1352)</f>
        <v/>
      </c>
      <c r="K1352" s="6">
        <f>IF(sel_og=1,E1352-G1352,0)</f>
        <v/>
      </c>
    </row>
    <row r="1353">
      <c r="A1353" s="6">
        <f>Profiles!E1353+Profiles!F1353</f>
        <v/>
      </c>
      <c r="B1353" s="6">
        <f>Profiles!D1353*sel_solar</f>
        <v/>
      </c>
      <c r="C1353" s="6">
        <f>MIN(B1353,A1353)</f>
        <v/>
      </c>
      <c r="D1353" s="6">
        <f>B1353-C1353</f>
        <v/>
      </c>
      <c r="E1353" s="6">
        <f>A1353-C1353</f>
        <v/>
      </c>
      <c r="F1353" s="6">
        <f>MIN(D1353,in_batt_pw,IF(sel_batt=0,0,(sel_batt-H1352)/in_rte))</f>
        <v/>
      </c>
      <c r="G1353" s="6">
        <f>MIN(E1353,in_batt_pw,H1352)</f>
        <v/>
      </c>
      <c r="H1353" s="6">
        <f>H1352+F1353*in_rte-G1353</f>
        <v/>
      </c>
      <c r="I1353" s="6">
        <f>IF(sel_og=1,0,E1353-G1353)</f>
        <v/>
      </c>
      <c r="J1353" s="6">
        <f>IF(sel_og=1,0,D1353-F1353)</f>
        <v/>
      </c>
      <c r="K1353" s="6">
        <f>IF(sel_og=1,E1353-G1353,0)</f>
        <v/>
      </c>
    </row>
    <row r="1354">
      <c r="A1354" s="6">
        <f>Profiles!E1354+Profiles!F1354</f>
        <v/>
      </c>
      <c r="B1354" s="6">
        <f>Profiles!D1354*sel_solar</f>
        <v/>
      </c>
      <c r="C1354" s="6">
        <f>MIN(B1354,A1354)</f>
        <v/>
      </c>
      <c r="D1354" s="6">
        <f>B1354-C1354</f>
        <v/>
      </c>
      <c r="E1354" s="6">
        <f>A1354-C1354</f>
        <v/>
      </c>
      <c r="F1354" s="6">
        <f>MIN(D1354,in_batt_pw,IF(sel_batt=0,0,(sel_batt-H1353)/in_rte))</f>
        <v/>
      </c>
      <c r="G1354" s="6">
        <f>MIN(E1354,in_batt_pw,H1353)</f>
        <v/>
      </c>
      <c r="H1354" s="6">
        <f>H1353+F1354*in_rte-G1354</f>
        <v/>
      </c>
      <c r="I1354" s="6">
        <f>IF(sel_og=1,0,E1354-G1354)</f>
        <v/>
      </c>
      <c r="J1354" s="6">
        <f>IF(sel_og=1,0,D1354-F1354)</f>
        <v/>
      </c>
      <c r="K1354" s="6">
        <f>IF(sel_og=1,E1354-G1354,0)</f>
        <v/>
      </c>
    </row>
    <row r="1355">
      <c r="A1355" s="6">
        <f>Profiles!E1355+Profiles!F1355</f>
        <v/>
      </c>
      <c r="B1355" s="6">
        <f>Profiles!D1355*sel_solar</f>
        <v/>
      </c>
      <c r="C1355" s="6">
        <f>MIN(B1355,A1355)</f>
        <v/>
      </c>
      <c r="D1355" s="6">
        <f>B1355-C1355</f>
        <v/>
      </c>
      <c r="E1355" s="6">
        <f>A1355-C1355</f>
        <v/>
      </c>
      <c r="F1355" s="6">
        <f>MIN(D1355,in_batt_pw,IF(sel_batt=0,0,(sel_batt-H1354)/in_rte))</f>
        <v/>
      </c>
      <c r="G1355" s="6">
        <f>MIN(E1355,in_batt_pw,H1354)</f>
        <v/>
      </c>
      <c r="H1355" s="6">
        <f>H1354+F1355*in_rte-G1355</f>
        <v/>
      </c>
      <c r="I1355" s="6">
        <f>IF(sel_og=1,0,E1355-G1355)</f>
        <v/>
      </c>
      <c r="J1355" s="6">
        <f>IF(sel_og=1,0,D1355-F1355)</f>
        <v/>
      </c>
      <c r="K1355" s="6">
        <f>IF(sel_og=1,E1355-G1355,0)</f>
        <v/>
      </c>
    </row>
    <row r="1356">
      <c r="A1356" s="6">
        <f>Profiles!E1356+Profiles!F1356</f>
        <v/>
      </c>
      <c r="B1356" s="6">
        <f>Profiles!D1356*sel_solar</f>
        <v/>
      </c>
      <c r="C1356" s="6">
        <f>MIN(B1356,A1356)</f>
        <v/>
      </c>
      <c r="D1356" s="6">
        <f>B1356-C1356</f>
        <v/>
      </c>
      <c r="E1356" s="6">
        <f>A1356-C1356</f>
        <v/>
      </c>
      <c r="F1356" s="6">
        <f>MIN(D1356,in_batt_pw,IF(sel_batt=0,0,(sel_batt-H1355)/in_rte))</f>
        <v/>
      </c>
      <c r="G1356" s="6">
        <f>MIN(E1356,in_batt_pw,H1355)</f>
        <v/>
      </c>
      <c r="H1356" s="6">
        <f>H1355+F1356*in_rte-G1356</f>
        <v/>
      </c>
      <c r="I1356" s="6">
        <f>IF(sel_og=1,0,E1356-G1356)</f>
        <v/>
      </c>
      <c r="J1356" s="6">
        <f>IF(sel_og=1,0,D1356-F1356)</f>
        <v/>
      </c>
      <c r="K1356" s="6">
        <f>IF(sel_og=1,E1356-G1356,0)</f>
        <v/>
      </c>
    </row>
    <row r="1357">
      <c r="A1357" s="6">
        <f>Profiles!E1357+Profiles!F1357</f>
        <v/>
      </c>
      <c r="B1357" s="6">
        <f>Profiles!D1357*sel_solar</f>
        <v/>
      </c>
      <c r="C1357" s="6">
        <f>MIN(B1357,A1357)</f>
        <v/>
      </c>
      <c r="D1357" s="6">
        <f>B1357-C1357</f>
        <v/>
      </c>
      <c r="E1357" s="6">
        <f>A1357-C1357</f>
        <v/>
      </c>
      <c r="F1357" s="6">
        <f>MIN(D1357,in_batt_pw,IF(sel_batt=0,0,(sel_batt-H1356)/in_rte))</f>
        <v/>
      </c>
      <c r="G1357" s="6">
        <f>MIN(E1357,in_batt_pw,H1356)</f>
        <v/>
      </c>
      <c r="H1357" s="6">
        <f>H1356+F1357*in_rte-G1357</f>
        <v/>
      </c>
      <c r="I1357" s="6">
        <f>IF(sel_og=1,0,E1357-G1357)</f>
        <v/>
      </c>
      <c r="J1357" s="6">
        <f>IF(sel_og=1,0,D1357-F1357)</f>
        <v/>
      </c>
      <c r="K1357" s="6">
        <f>IF(sel_og=1,E1357-G1357,0)</f>
        <v/>
      </c>
    </row>
    <row r="1358">
      <c r="A1358" s="6">
        <f>Profiles!E1358+Profiles!F1358</f>
        <v/>
      </c>
      <c r="B1358" s="6">
        <f>Profiles!D1358*sel_solar</f>
        <v/>
      </c>
      <c r="C1358" s="6">
        <f>MIN(B1358,A1358)</f>
        <v/>
      </c>
      <c r="D1358" s="6">
        <f>B1358-C1358</f>
        <v/>
      </c>
      <c r="E1358" s="6">
        <f>A1358-C1358</f>
        <v/>
      </c>
      <c r="F1358" s="6">
        <f>MIN(D1358,in_batt_pw,IF(sel_batt=0,0,(sel_batt-H1357)/in_rte))</f>
        <v/>
      </c>
      <c r="G1358" s="6">
        <f>MIN(E1358,in_batt_pw,H1357)</f>
        <v/>
      </c>
      <c r="H1358" s="6">
        <f>H1357+F1358*in_rte-G1358</f>
        <v/>
      </c>
      <c r="I1358" s="6">
        <f>IF(sel_og=1,0,E1358-G1358)</f>
        <v/>
      </c>
      <c r="J1358" s="6">
        <f>IF(sel_og=1,0,D1358-F1358)</f>
        <v/>
      </c>
      <c r="K1358" s="6">
        <f>IF(sel_og=1,E1358-G1358,0)</f>
        <v/>
      </c>
    </row>
    <row r="1359">
      <c r="A1359" s="6">
        <f>Profiles!E1359+Profiles!F1359</f>
        <v/>
      </c>
      <c r="B1359" s="6">
        <f>Profiles!D1359*sel_solar</f>
        <v/>
      </c>
      <c r="C1359" s="6">
        <f>MIN(B1359,A1359)</f>
        <v/>
      </c>
      <c r="D1359" s="6">
        <f>B1359-C1359</f>
        <v/>
      </c>
      <c r="E1359" s="6">
        <f>A1359-C1359</f>
        <v/>
      </c>
      <c r="F1359" s="6">
        <f>MIN(D1359,in_batt_pw,IF(sel_batt=0,0,(sel_batt-H1358)/in_rte))</f>
        <v/>
      </c>
      <c r="G1359" s="6">
        <f>MIN(E1359,in_batt_pw,H1358)</f>
        <v/>
      </c>
      <c r="H1359" s="6">
        <f>H1358+F1359*in_rte-G1359</f>
        <v/>
      </c>
      <c r="I1359" s="6">
        <f>IF(sel_og=1,0,E1359-G1359)</f>
        <v/>
      </c>
      <c r="J1359" s="6">
        <f>IF(sel_og=1,0,D1359-F1359)</f>
        <v/>
      </c>
      <c r="K1359" s="6">
        <f>IF(sel_og=1,E1359-G1359,0)</f>
        <v/>
      </c>
    </row>
    <row r="1360">
      <c r="A1360" s="6">
        <f>Profiles!E1360+Profiles!F1360</f>
        <v/>
      </c>
      <c r="B1360" s="6">
        <f>Profiles!D1360*sel_solar</f>
        <v/>
      </c>
      <c r="C1360" s="6">
        <f>MIN(B1360,A1360)</f>
        <v/>
      </c>
      <c r="D1360" s="6">
        <f>B1360-C1360</f>
        <v/>
      </c>
      <c r="E1360" s="6">
        <f>A1360-C1360</f>
        <v/>
      </c>
      <c r="F1360" s="6">
        <f>MIN(D1360,in_batt_pw,IF(sel_batt=0,0,(sel_batt-H1359)/in_rte))</f>
        <v/>
      </c>
      <c r="G1360" s="6">
        <f>MIN(E1360,in_batt_pw,H1359)</f>
        <v/>
      </c>
      <c r="H1360" s="6">
        <f>H1359+F1360*in_rte-G1360</f>
        <v/>
      </c>
      <c r="I1360" s="6">
        <f>IF(sel_og=1,0,E1360-G1360)</f>
        <v/>
      </c>
      <c r="J1360" s="6">
        <f>IF(sel_og=1,0,D1360-F1360)</f>
        <v/>
      </c>
      <c r="K1360" s="6">
        <f>IF(sel_og=1,E1360-G1360,0)</f>
        <v/>
      </c>
    </row>
    <row r="1361">
      <c r="A1361" s="6">
        <f>Profiles!E1361+Profiles!F1361</f>
        <v/>
      </c>
      <c r="B1361" s="6">
        <f>Profiles!D1361*sel_solar</f>
        <v/>
      </c>
      <c r="C1361" s="6">
        <f>MIN(B1361,A1361)</f>
        <v/>
      </c>
      <c r="D1361" s="6">
        <f>B1361-C1361</f>
        <v/>
      </c>
      <c r="E1361" s="6">
        <f>A1361-C1361</f>
        <v/>
      </c>
      <c r="F1361" s="6">
        <f>MIN(D1361,in_batt_pw,IF(sel_batt=0,0,(sel_batt-H1360)/in_rte))</f>
        <v/>
      </c>
      <c r="G1361" s="6">
        <f>MIN(E1361,in_batt_pw,H1360)</f>
        <v/>
      </c>
      <c r="H1361" s="6">
        <f>H1360+F1361*in_rte-G1361</f>
        <v/>
      </c>
      <c r="I1361" s="6">
        <f>IF(sel_og=1,0,E1361-G1361)</f>
        <v/>
      </c>
      <c r="J1361" s="6">
        <f>IF(sel_og=1,0,D1361-F1361)</f>
        <v/>
      </c>
      <c r="K1361" s="6">
        <f>IF(sel_og=1,E1361-G1361,0)</f>
        <v/>
      </c>
    </row>
    <row r="1362">
      <c r="A1362" s="6">
        <f>Profiles!E1362+Profiles!F1362</f>
        <v/>
      </c>
      <c r="B1362" s="6">
        <f>Profiles!D1362*sel_solar</f>
        <v/>
      </c>
      <c r="C1362" s="6">
        <f>MIN(B1362,A1362)</f>
        <v/>
      </c>
      <c r="D1362" s="6">
        <f>B1362-C1362</f>
        <v/>
      </c>
      <c r="E1362" s="6">
        <f>A1362-C1362</f>
        <v/>
      </c>
      <c r="F1362" s="6">
        <f>MIN(D1362,in_batt_pw,IF(sel_batt=0,0,(sel_batt-H1361)/in_rte))</f>
        <v/>
      </c>
      <c r="G1362" s="6">
        <f>MIN(E1362,in_batt_pw,H1361)</f>
        <v/>
      </c>
      <c r="H1362" s="6">
        <f>H1361+F1362*in_rte-G1362</f>
        <v/>
      </c>
      <c r="I1362" s="6">
        <f>IF(sel_og=1,0,E1362-G1362)</f>
        <v/>
      </c>
      <c r="J1362" s="6">
        <f>IF(sel_og=1,0,D1362-F1362)</f>
        <v/>
      </c>
      <c r="K1362" s="6">
        <f>IF(sel_og=1,E1362-G1362,0)</f>
        <v/>
      </c>
    </row>
    <row r="1363">
      <c r="A1363" s="6">
        <f>Profiles!E1363+Profiles!F1363</f>
        <v/>
      </c>
      <c r="B1363" s="6">
        <f>Profiles!D1363*sel_solar</f>
        <v/>
      </c>
      <c r="C1363" s="6">
        <f>MIN(B1363,A1363)</f>
        <v/>
      </c>
      <c r="D1363" s="6">
        <f>B1363-C1363</f>
        <v/>
      </c>
      <c r="E1363" s="6">
        <f>A1363-C1363</f>
        <v/>
      </c>
      <c r="F1363" s="6">
        <f>MIN(D1363,in_batt_pw,IF(sel_batt=0,0,(sel_batt-H1362)/in_rte))</f>
        <v/>
      </c>
      <c r="G1363" s="6">
        <f>MIN(E1363,in_batt_pw,H1362)</f>
        <v/>
      </c>
      <c r="H1363" s="6">
        <f>H1362+F1363*in_rte-G1363</f>
        <v/>
      </c>
      <c r="I1363" s="6">
        <f>IF(sel_og=1,0,E1363-G1363)</f>
        <v/>
      </c>
      <c r="J1363" s="6">
        <f>IF(sel_og=1,0,D1363-F1363)</f>
        <v/>
      </c>
      <c r="K1363" s="6">
        <f>IF(sel_og=1,E1363-G1363,0)</f>
        <v/>
      </c>
    </row>
    <row r="1364">
      <c r="A1364" s="6">
        <f>Profiles!E1364+Profiles!F1364</f>
        <v/>
      </c>
      <c r="B1364" s="6">
        <f>Profiles!D1364*sel_solar</f>
        <v/>
      </c>
      <c r="C1364" s="6">
        <f>MIN(B1364,A1364)</f>
        <v/>
      </c>
      <c r="D1364" s="6">
        <f>B1364-C1364</f>
        <v/>
      </c>
      <c r="E1364" s="6">
        <f>A1364-C1364</f>
        <v/>
      </c>
      <c r="F1364" s="6">
        <f>MIN(D1364,in_batt_pw,IF(sel_batt=0,0,(sel_batt-H1363)/in_rte))</f>
        <v/>
      </c>
      <c r="G1364" s="6">
        <f>MIN(E1364,in_batt_pw,H1363)</f>
        <v/>
      </c>
      <c r="H1364" s="6">
        <f>H1363+F1364*in_rte-G1364</f>
        <v/>
      </c>
      <c r="I1364" s="6">
        <f>IF(sel_og=1,0,E1364-G1364)</f>
        <v/>
      </c>
      <c r="J1364" s="6">
        <f>IF(sel_og=1,0,D1364-F1364)</f>
        <v/>
      </c>
      <c r="K1364" s="6">
        <f>IF(sel_og=1,E1364-G1364,0)</f>
        <v/>
      </c>
    </row>
    <row r="1365">
      <c r="A1365" s="6">
        <f>Profiles!E1365+Profiles!F1365</f>
        <v/>
      </c>
      <c r="B1365" s="6">
        <f>Profiles!D1365*sel_solar</f>
        <v/>
      </c>
      <c r="C1365" s="6">
        <f>MIN(B1365,A1365)</f>
        <v/>
      </c>
      <c r="D1365" s="6">
        <f>B1365-C1365</f>
        <v/>
      </c>
      <c r="E1365" s="6">
        <f>A1365-C1365</f>
        <v/>
      </c>
      <c r="F1365" s="6">
        <f>MIN(D1365,in_batt_pw,IF(sel_batt=0,0,(sel_batt-H1364)/in_rte))</f>
        <v/>
      </c>
      <c r="G1365" s="6">
        <f>MIN(E1365,in_batt_pw,H1364)</f>
        <v/>
      </c>
      <c r="H1365" s="6">
        <f>H1364+F1365*in_rte-G1365</f>
        <v/>
      </c>
      <c r="I1365" s="6">
        <f>IF(sel_og=1,0,E1365-G1365)</f>
        <v/>
      </c>
      <c r="J1365" s="6">
        <f>IF(sel_og=1,0,D1365-F1365)</f>
        <v/>
      </c>
      <c r="K1365" s="6">
        <f>IF(sel_og=1,E1365-G1365,0)</f>
        <v/>
      </c>
    </row>
    <row r="1366">
      <c r="A1366" s="6">
        <f>Profiles!E1366+Profiles!F1366</f>
        <v/>
      </c>
      <c r="B1366" s="6">
        <f>Profiles!D1366*sel_solar</f>
        <v/>
      </c>
      <c r="C1366" s="6">
        <f>MIN(B1366,A1366)</f>
        <v/>
      </c>
      <c r="D1366" s="6">
        <f>B1366-C1366</f>
        <v/>
      </c>
      <c r="E1366" s="6">
        <f>A1366-C1366</f>
        <v/>
      </c>
      <c r="F1366" s="6">
        <f>MIN(D1366,in_batt_pw,IF(sel_batt=0,0,(sel_batt-H1365)/in_rte))</f>
        <v/>
      </c>
      <c r="G1366" s="6">
        <f>MIN(E1366,in_batt_pw,H1365)</f>
        <v/>
      </c>
      <c r="H1366" s="6">
        <f>H1365+F1366*in_rte-G1366</f>
        <v/>
      </c>
      <c r="I1366" s="6">
        <f>IF(sel_og=1,0,E1366-G1366)</f>
        <v/>
      </c>
      <c r="J1366" s="6">
        <f>IF(sel_og=1,0,D1366-F1366)</f>
        <v/>
      </c>
      <c r="K1366" s="6">
        <f>IF(sel_og=1,E1366-G1366,0)</f>
        <v/>
      </c>
    </row>
    <row r="1367">
      <c r="A1367" s="6">
        <f>Profiles!E1367+Profiles!F1367</f>
        <v/>
      </c>
      <c r="B1367" s="6">
        <f>Profiles!D1367*sel_solar</f>
        <v/>
      </c>
      <c r="C1367" s="6">
        <f>MIN(B1367,A1367)</f>
        <v/>
      </c>
      <c r="D1367" s="6">
        <f>B1367-C1367</f>
        <v/>
      </c>
      <c r="E1367" s="6">
        <f>A1367-C1367</f>
        <v/>
      </c>
      <c r="F1367" s="6">
        <f>MIN(D1367,in_batt_pw,IF(sel_batt=0,0,(sel_batt-H1366)/in_rte))</f>
        <v/>
      </c>
      <c r="G1367" s="6">
        <f>MIN(E1367,in_batt_pw,H1366)</f>
        <v/>
      </c>
      <c r="H1367" s="6">
        <f>H1366+F1367*in_rte-G1367</f>
        <v/>
      </c>
      <c r="I1367" s="6">
        <f>IF(sel_og=1,0,E1367-G1367)</f>
        <v/>
      </c>
      <c r="J1367" s="6">
        <f>IF(sel_og=1,0,D1367-F1367)</f>
        <v/>
      </c>
      <c r="K1367" s="6">
        <f>IF(sel_og=1,E1367-G1367,0)</f>
        <v/>
      </c>
    </row>
    <row r="1368">
      <c r="A1368" s="6">
        <f>Profiles!E1368+Profiles!F1368</f>
        <v/>
      </c>
      <c r="B1368" s="6">
        <f>Profiles!D1368*sel_solar</f>
        <v/>
      </c>
      <c r="C1368" s="6">
        <f>MIN(B1368,A1368)</f>
        <v/>
      </c>
      <c r="D1368" s="6">
        <f>B1368-C1368</f>
        <v/>
      </c>
      <c r="E1368" s="6">
        <f>A1368-C1368</f>
        <v/>
      </c>
      <c r="F1368" s="6">
        <f>MIN(D1368,in_batt_pw,IF(sel_batt=0,0,(sel_batt-H1367)/in_rte))</f>
        <v/>
      </c>
      <c r="G1368" s="6">
        <f>MIN(E1368,in_batt_pw,H1367)</f>
        <v/>
      </c>
      <c r="H1368" s="6">
        <f>H1367+F1368*in_rte-G1368</f>
        <v/>
      </c>
      <c r="I1368" s="6">
        <f>IF(sel_og=1,0,E1368-G1368)</f>
        <v/>
      </c>
      <c r="J1368" s="6">
        <f>IF(sel_og=1,0,D1368-F1368)</f>
        <v/>
      </c>
      <c r="K1368" s="6">
        <f>IF(sel_og=1,E1368-G1368,0)</f>
        <v/>
      </c>
    </row>
    <row r="1369">
      <c r="A1369" s="6">
        <f>Profiles!E1369+Profiles!F1369</f>
        <v/>
      </c>
      <c r="B1369" s="6">
        <f>Profiles!D1369*sel_solar</f>
        <v/>
      </c>
      <c r="C1369" s="6">
        <f>MIN(B1369,A1369)</f>
        <v/>
      </c>
      <c r="D1369" s="6">
        <f>B1369-C1369</f>
        <v/>
      </c>
      <c r="E1369" s="6">
        <f>A1369-C1369</f>
        <v/>
      </c>
      <c r="F1369" s="6">
        <f>MIN(D1369,in_batt_pw,IF(sel_batt=0,0,(sel_batt-H1368)/in_rte))</f>
        <v/>
      </c>
      <c r="G1369" s="6">
        <f>MIN(E1369,in_batt_pw,H1368)</f>
        <v/>
      </c>
      <c r="H1369" s="6">
        <f>H1368+F1369*in_rte-G1369</f>
        <v/>
      </c>
      <c r="I1369" s="6">
        <f>IF(sel_og=1,0,E1369-G1369)</f>
        <v/>
      </c>
      <c r="J1369" s="6">
        <f>IF(sel_og=1,0,D1369-F1369)</f>
        <v/>
      </c>
      <c r="K1369" s="6">
        <f>IF(sel_og=1,E1369-G1369,0)</f>
        <v/>
      </c>
    </row>
    <row r="1370">
      <c r="A1370" s="6">
        <f>Profiles!E1370+Profiles!F1370</f>
        <v/>
      </c>
      <c r="B1370" s="6">
        <f>Profiles!D1370*sel_solar</f>
        <v/>
      </c>
      <c r="C1370" s="6">
        <f>MIN(B1370,A1370)</f>
        <v/>
      </c>
      <c r="D1370" s="6">
        <f>B1370-C1370</f>
        <v/>
      </c>
      <c r="E1370" s="6">
        <f>A1370-C1370</f>
        <v/>
      </c>
      <c r="F1370" s="6">
        <f>MIN(D1370,in_batt_pw,IF(sel_batt=0,0,(sel_batt-H1369)/in_rte))</f>
        <v/>
      </c>
      <c r="G1370" s="6">
        <f>MIN(E1370,in_batt_pw,H1369)</f>
        <v/>
      </c>
      <c r="H1370" s="6">
        <f>H1369+F1370*in_rte-G1370</f>
        <v/>
      </c>
      <c r="I1370" s="6">
        <f>IF(sel_og=1,0,E1370-G1370)</f>
        <v/>
      </c>
      <c r="J1370" s="6">
        <f>IF(sel_og=1,0,D1370-F1370)</f>
        <v/>
      </c>
      <c r="K1370" s="6">
        <f>IF(sel_og=1,E1370-G1370,0)</f>
        <v/>
      </c>
    </row>
    <row r="1371">
      <c r="A1371" s="6">
        <f>Profiles!E1371+Profiles!F1371</f>
        <v/>
      </c>
      <c r="B1371" s="6">
        <f>Profiles!D1371*sel_solar</f>
        <v/>
      </c>
      <c r="C1371" s="6">
        <f>MIN(B1371,A1371)</f>
        <v/>
      </c>
      <c r="D1371" s="6">
        <f>B1371-C1371</f>
        <v/>
      </c>
      <c r="E1371" s="6">
        <f>A1371-C1371</f>
        <v/>
      </c>
      <c r="F1371" s="6">
        <f>MIN(D1371,in_batt_pw,IF(sel_batt=0,0,(sel_batt-H1370)/in_rte))</f>
        <v/>
      </c>
      <c r="G1371" s="6">
        <f>MIN(E1371,in_batt_pw,H1370)</f>
        <v/>
      </c>
      <c r="H1371" s="6">
        <f>H1370+F1371*in_rte-G1371</f>
        <v/>
      </c>
      <c r="I1371" s="6">
        <f>IF(sel_og=1,0,E1371-G1371)</f>
        <v/>
      </c>
      <c r="J1371" s="6">
        <f>IF(sel_og=1,0,D1371-F1371)</f>
        <v/>
      </c>
      <c r="K1371" s="6">
        <f>IF(sel_og=1,E1371-G1371,0)</f>
        <v/>
      </c>
    </row>
    <row r="1372">
      <c r="A1372" s="6">
        <f>Profiles!E1372+Profiles!F1372</f>
        <v/>
      </c>
      <c r="B1372" s="6">
        <f>Profiles!D1372*sel_solar</f>
        <v/>
      </c>
      <c r="C1372" s="6">
        <f>MIN(B1372,A1372)</f>
        <v/>
      </c>
      <c r="D1372" s="6">
        <f>B1372-C1372</f>
        <v/>
      </c>
      <c r="E1372" s="6">
        <f>A1372-C1372</f>
        <v/>
      </c>
      <c r="F1372" s="6">
        <f>MIN(D1372,in_batt_pw,IF(sel_batt=0,0,(sel_batt-H1371)/in_rte))</f>
        <v/>
      </c>
      <c r="G1372" s="6">
        <f>MIN(E1372,in_batt_pw,H1371)</f>
        <v/>
      </c>
      <c r="H1372" s="6">
        <f>H1371+F1372*in_rte-G1372</f>
        <v/>
      </c>
      <c r="I1372" s="6">
        <f>IF(sel_og=1,0,E1372-G1372)</f>
        <v/>
      </c>
      <c r="J1372" s="6">
        <f>IF(sel_og=1,0,D1372-F1372)</f>
        <v/>
      </c>
      <c r="K1372" s="6">
        <f>IF(sel_og=1,E1372-G1372,0)</f>
        <v/>
      </c>
    </row>
    <row r="1373">
      <c r="A1373" s="6">
        <f>Profiles!E1373+Profiles!F1373</f>
        <v/>
      </c>
      <c r="B1373" s="6">
        <f>Profiles!D1373*sel_solar</f>
        <v/>
      </c>
      <c r="C1373" s="6">
        <f>MIN(B1373,A1373)</f>
        <v/>
      </c>
      <c r="D1373" s="6">
        <f>B1373-C1373</f>
        <v/>
      </c>
      <c r="E1373" s="6">
        <f>A1373-C1373</f>
        <v/>
      </c>
      <c r="F1373" s="6">
        <f>MIN(D1373,in_batt_pw,IF(sel_batt=0,0,(sel_batt-H1372)/in_rte))</f>
        <v/>
      </c>
      <c r="G1373" s="6">
        <f>MIN(E1373,in_batt_pw,H1372)</f>
        <v/>
      </c>
      <c r="H1373" s="6">
        <f>H1372+F1373*in_rte-G1373</f>
        <v/>
      </c>
      <c r="I1373" s="6">
        <f>IF(sel_og=1,0,E1373-G1373)</f>
        <v/>
      </c>
      <c r="J1373" s="6">
        <f>IF(sel_og=1,0,D1373-F1373)</f>
        <v/>
      </c>
      <c r="K1373" s="6">
        <f>IF(sel_og=1,E1373-G1373,0)</f>
        <v/>
      </c>
    </row>
    <row r="1374">
      <c r="A1374" s="6">
        <f>Profiles!E1374+Profiles!F1374</f>
        <v/>
      </c>
      <c r="B1374" s="6">
        <f>Profiles!D1374*sel_solar</f>
        <v/>
      </c>
      <c r="C1374" s="6">
        <f>MIN(B1374,A1374)</f>
        <v/>
      </c>
      <c r="D1374" s="6">
        <f>B1374-C1374</f>
        <v/>
      </c>
      <c r="E1374" s="6">
        <f>A1374-C1374</f>
        <v/>
      </c>
      <c r="F1374" s="6">
        <f>MIN(D1374,in_batt_pw,IF(sel_batt=0,0,(sel_batt-H1373)/in_rte))</f>
        <v/>
      </c>
      <c r="G1374" s="6">
        <f>MIN(E1374,in_batt_pw,H1373)</f>
        <v/>
      </c>
      <c r="H1374" s="6">
        <f>H1373+F1374*in_rte-G1374</f>
        <v/>
      </c>
      <c r="I1374" s="6">
        <f>IF(sel_og=1,0,E1374-G1374)</f>
        <v/>
      </c>
      <c r="J1374" s="6">
        <f>IF(sel_og=1,0,D1374-F1374)</f>
        <v/>
      </c>
      <c r="K1374" s="6">
        <f>IF(sel_og=1,E1374-G1374,0)</f>
        <v/>
      </c>
    </row>
    <row r="1375">
      <c r="A1375" s="6">
        <f>Profiles!E1375+Profiles!F1375</f>
        <v/>
      </c>
      <c r="B1375" s="6">
        <f>Profiles!D1375*sel_solar</f>
        <v/>
      </c>
      <c r="C1375" s="6">
        <f>MIN(B1375,A1375)</f>
        <v/>
      </c>
      <c r="D1375" s="6">
        <f>B1375-C1375</f>
        <v/>
      </c>
      <c r="E1375" s="6">
        <f>A1375-C1375</f>
        <v/>
      </c>
      <c r="F1375" s="6">
        <f>MIN(D1375,in_batt_pw,IF(sel_batt=0,0,(sel_batt-H1374)/in_rte))</f>
        <v/>
      </c>
      <c r="G1375" s="6">
        <f>MIN(E1375,in_batt_pw,H1374)</f>
        <v/>
      </c>
      <c r="H1375" s="6">
        <f>H1374+F1375*in_rte-G1375</f>
        <v/>
      </c>
      <c r="I1375" s="6">
        <f>IF(sel_og=1,0,E1375-G1375)</f>
        <v/>
      </c>
      <c r="J1375" s="6">
        <f>IF(sel_og=1,0,D1375-F1375)</f>
        <v/>
      </c>
      <c r="K1375" s="6">
        <f>IF(sel_og=1,E1375-G1375,0)</f>
        <v/>
      </c>
    </row>
    <row r="1376">
      <c r="A1376" s="6">
        <f>Profiles!E1376+Profiles!F1376</f>
        <v/>
      </c>
      <c r="B1376" s="6">
        <f>Profiles!D1376*sel_solar</f>
        <v/>
      </c>
      <c r="C1376" s="6">
        <f>MIN(B1376,A1376)</f>
        <v/>
      </c>
      <c r="D1376" s="6">
        <f>B1376-C1376</f>
        <v/>
      </c>
      <c r="E1376" s="6">
        <f>A1376-C1376</f>
        <v/>
      </c>
      <c r="F1376" s="6">
        <f>MIN(D1376,in_batt_pw,IF(sel_batt=0,0,(sel_batt-H1375)/in_rte))</f>
        <v/>
      </c>
      <c r="G1376" s="6">
        <f>MIN(E1376,in_batt_pw,H1375)</f>
        <v/>
      </c>
      <c r="H1376" s="6">
        <f>H1375+F1376*in_rte-G1376</f>
        <v/>
      </c>
      <c r="I1376" s="6">
        <f>IF(sel_og=1,0,E1376-G1376)</f>
        <v/>
      </c>
      <c r="J1376" s="6">
        <f>IF(sel_og=1,0,D1376-F1376)</f>
        <v/>
      </c>
      <c r="K1376" s="6">
        <f>IF(sel_og=1,E1376-G1376,0)</f>
        <v/>
      </c>
    </row>
    <row r="1377">
      <c r="A1377" s="6">
        <f>Profiles!E1377+Profiles!F1377</f>
        <v/>
      </c>
      <c r="B1377" s="6">
        <f>Profiles!D1377*sel_solar</f>
        <v/>
      </c>
      <c r="C1377" s="6">
        <f>MIN(B1377,A1377)</f>
        <v/>
      </c>
      <c r="D1377" s="6">
        <f>B1377-C1377</f>
        <v/>
      </c>
      <c r="E1377" s="6">
        <f>A1377-C1377</f>
        <v/>
      </c>
      <c r="F1377" s="6">
        <f>MIN(D1377,in_batt_pw,IF(sel_batt=0,0,(sel_batt-H1376)/in_rte))</f>
        <v/>
      </c>
      <c r="G1377" s="6">
        <f>MIN(E1377,in_batt_pw,H1376)</f>
        <v/>
      </c>
      <c r="H1377" s="6">
        <f>H1376+F1377*in_rte-G1377</f>
        <v/>
      </c>
      <c r="I1377" s="6">
        <f>IF(sel_og=1,0,E1377-G1377)</f>
        <v/>
      </c>
      <c r="J1377" s="6">
        <f>IF(sel_og=1,0,D1377-F1377)</f>
        <v/>
      </c>
      <c r="K1377" s="6">
        <f>IF(sel_og=1,E1377-G1377,0)</f>
        <v/>
      </c>
    </row>
    <row r="1378">
      <c r="A1378" s="6">
        <f>Profiles!E1378+Profiles!F1378</f>
        <v/>
      </c>
      <c r="B1378" s="6">
        <f>Profiles!D1378*sel_solar</f>
        <v/>
      </c>
      <c r="C1378" s="6">
        <f>MIN(B1378,A1378)</f>
        <v/>
      </c>
      <c r="D1378" s="6">
        <f>B1378-C1378</f>
        <v/>
      </c>
      <c r="E1378" s="6">
        <f>A1378-C1378</f>
        <v/>
      </c>
      <c r="F1378" s="6">
        <f>MIN(D1378,in_batt_pw,IF(sel_batt=0,0,(sel_batt-H1377)/in_rte))</f>
        <v/>
      </c>
      <c r="G1378" s="6">
        <f>MIN(E1378,in_batt_pw,H1377)</f>
        <v/>
      </c>
      <c r="H1378" s="6">
        <f>H1377+F1378*in_rte-G1378</f>
        <v/>
      </c>
      <c r="I1378" s="6">
        <f>IF(sel_og=1,0,E1378-G1378)</f>
        <v/>
      </c>
      <c r="J1378" s="6">
        <f>IF(sel_og=1,0,D1378-F1378)</f>
        <v/>
      </c>
      <c r="K1378" s="6">
        <f>IF(sel_og=1,E1378-G1378,0)</f>
        <v/>
      </c>
    </row>
    <row r="1379">
      <c r="A1379" s="6">
        <f>Profiles!E1379+Profiles!F1379</f>
        <v/>
      </c>
      <c r="B1379" s="6">
        <f>Profiles!D1379*sel_solar</f>
        <v/>
      </c>
      <c r="C1379" s="6">
        <f>MIN(B1379,A1379)</f>
        <v/>
      </c>
      <c r="D1379" s="6">
        <f>B1379-C1379</f>
        <v/>
      </c>
      <c r="E1379" s="6">
        <f>A1379-C1379</f>
        <v/>
      </c>
      <c r="F1379" s="6">
        <f>MIN(D1379,in_batt_pw,IF(sel_batt=0,0,(sel_batt-H1378)/in_rte))</f>
        <v/>
      </c>
      <c r="G1379" s="6">
        <f>MIN(E1379,in_batt_pw,H1378)</f>
        <v/>
      </c>
      <c r="H1379" s="6">
        <f>H1378+F1379*in_rte-G1379</f>
        <v/>
      </c>
      <c r="I1379" s="6">
        <f>IF(sel_og=1,0,E1379-G1379)</f>
        <v/>
      </c>
      <c r="J1379" s="6">
        <f>IF(sel_og=1,0,D1379-F1379)</f>
        <v/>
      </c>
      <c r="K1379" s="6">
        <f>IF(sel_og=1,E1379-G1379,0)</f>
        <v/>
      </c>
    </row>
    <row r="1380">
      <c r="A1380" s="6">
        <f>Profiles!E1380+Profiles!F1380</f>
        <v/>
      </c>
      <c r="B1380" s="6">
        <f>Profiles!D1380*sel_solar</f>
        <v/>
      </c>
      <c r="C1380" s="6">
        <f>MIN(B1380,A1380)</f>
        <v/>
      </c>
      <c r="D1380" s="6">
        <f>B1380-C1380</f>
        <v/>
      </c>
      <c r="E1380" s="6">
        <f>A1380-C1380</f>
        <v/>
      </c>
      <c r="F1380" s="6">
        <f>MIN(D1380,in_batt_pw,IF(sel_batt=0,0,(sel_batt-H1379)/in_rte))</f>
        <v/>
      </c>
      <c r="G1380" s="6">
        <f>MIN(E1380,in_batt_pw,H1379)</f>
        <v/>
      </c>
      <c r="H1380" s="6">
        <f>H1379+F1380*in_rte-G1380</f>
        <v/>
      </c>
      <c r="I1380" s="6">
        <f>IF(sel_og=1,0,E1380-G1380)</f>
        <v/>
      </c>
      <c r="J1380" s="6">
        <f>IF(sel_og=1,0,D1380-F1380)</f>
        <v/>
      </c>
      <c r="K1380" s="6">
        <f>IF(sel_og=1,E1380-G1380,0)</f>
        <v/>
      </c>
    </row>
    <row r="1381">
      <c r="A1381" s="6">
        <f>Profiles!E1381+Profiles!F1381</f>
        <v/>
      </c>
      <c r="B1381" s="6">
        <f>Profiles!D1381*sel_solar</f>
        <v/>
      </c>
      <c r="C1381" s="6">
        <f>MIN(B1381,A1381)</f>
        <v/>
      </c>
      <c r="D1381" s="6">
        <f>B1381-C1381</f>
        <v/>
      </c>
      <c r="E1381" s="6">
        <f>A1381-C1381</f>
        <v/>
      </c>
      <c r="F1381" s="6">
        <f>MIN(D1381,in_batt_pw,IF(sel_batt=0,0,(sel_batt-H1380)/in_rte))</f>
        <v/>
      </c>
      <c r="G1381" s="6">
        <f>MIN(E1381,in_batt_pw,H1380)</f>
        <v/>
      </c>
      <c r="H1381" s="6">
        <f>H1380+F1381*in_rte-G1381</f>
        <v/>
      </c>
      <c r="I1381" s="6">
        <f>IF(sel_og=1,0,E1381-G1381)</f>
        <v/>
      </c>
      <c r="J1381" s="6">
        <f>IF(sel_og=1,0,D1381-F1381)</f>
        <v/>
      </c>
      <c r="K1381" s="6">
        <f>IF(sel_og=1,E1381-G1381,0)</f>
        <v/>
      </c>
    </row>
    <row r="1382">
      <c r="A1382" s="6">
        <f>Profiles!E1382+Profiles!F1382</f>
        <v/>
      </c>
      <c r="B1382" s="6">
        <f>Profiles!D1382*sel_solar</f>
        <v/>
      </c>
      <c r="C1382" s="6">
        <f>MIN(B1382,A1382)</f>
        <v/>
      </c>
      <c r="D1382" s="6">
        <f>B1382-C1382</f>
        <v/>
      </c>
      <c r="E1382" s="6">
        <f>A1382-C1382</f>
        <v/>
      </c>
      <c r="F1382" s="6">
        <f>MIN(D1382,in_batt_pw,IF(sel_batt=0,0,(sel_batt-H1381)/in_rte))</f>
        <v/>
      </c>
      <c r="G1382" s="6">
        <f>MIN(E1382,in_batt_pw,H1381)</f>
        <v/>
      </c>
      <c r="H1382" s="6">
        <f>H1381+F1382*in_rte-G1382</f>
        <v/>
      </c>
      <c r="I1382" s="6">
        <f>IF(sel_og=1,0,E1382-G1382)</f>
        <v/>
      </c>
      <c r="J1382" s="6">
        <f>IF(sel_og=1,0,D1382-F1382)</f>
        <v/>
      </c>
      <c r="K1382" s="6">
        <f>IF(sel_og=1,E1382-G1382,0)</f>
        <v/>
      </c>
    </row>
    <row r="1383">
      <c r="A1383" s="6">
        <f>Profiles!E1383+Profiles!F1383</f>
        <v/>
      </c>
      <c r="B1383" s="6">
        <f>Profiles!D1383*sel_solar</f>
        <v/>
      </c>
      <c r="C1383" s="6">
        <f>MIN(B1383,A1383)</f>
        <v/>
      </c>
      <c r="D1383" s="6">
        <f>B1383-C1383</f>
        <v/>
      </c>
      <c r="E1383" s="6">
        <f>A1383-C1383</f>
        <v/>
      </c>
      <c r="F1383" s="6">
        <f>MIN(D1383,in_batt_pw,IF(sel_batt=0,0,(sel_batt-H1382)/in_rte))</f>
        <v/>
      </c>
      <c r="G1383" s="6">
        <f>MIN(E1383,in_batt_pw,H1382)</f>
        <v/>
      </c>
      <c r="H1383" s="6">
        <f>H1382+F1383*in_rte-G1383</f>
        <v/>
      </c>
      <c r="I1383" s="6">
        <f>IF(sel_og=1,0,E1383-G1383)</f>
        <v/>
      </c>
      <c r="J1383" s="6">
        <f>IF(sel_og=1,0,D1383-F1383)</f>
        <v/>
      </c>
      <c r="K1383" s="6">
        <f>IF(sel_og=1,E1383-G1383,0)</f>
        <v/>
      </c>
    </row>
    <row r="1384">
      <c r="A1384" s="6">
        <f>Profiles!E1384+Profiles!F1384</f>
        <v/>
      </c>
      <c r="B1384" s="6">
        <f>Profiles!D1384*sel_solar</f>
        <v/>
      </c>
      <c r="C1384" s="6">
        <f>MIN(B1384,A1384)</f>
        <v/>
      </c>
      <c r="D1384" s="6">
        <f>B1384-C1384</f>
        <v/>
      </c>
      <c r="E1384" s="6">
        <f>A1384-C1384</f>
        <v/>
      </c>
      <c r="F1384" s="6">
        <f>MIN(D1384,in_batt_pw,IF(sel_batt=0,0,(sel_batt-H1383)/in_rte))</f>
        <v/>
      </c>
      <c r="G1384" s="6">
        <f>MIN(E1384,in_batt_pw,H1383)</f>
        <v/>
      </c>
      <c r="H1384" s="6">
        <f>H1383+F1384*in_rte-G1384</f>
        <v/>
      </c>
      <c r="I1384" s="6">
        <f>IF(sel_og=1,0,E1384-G1384)</f>
        <v/>
      </c>
      <c r="J1384" s="6">
        <f>IF(sel_og=1,0,D1384-F1384)</f>
        <v/>
      </c>
      <c r="K1384" s="6">
        <f>IF(sel_og=1,E1384-G1384,0)</f>
        <v/>
      </c>
    </row>
    <row r="1385">
      <c r="A1385" s="6">
        <f>Profiles!E1385+Profiles!F1385</f>
        <v/>
      </c>
      <c r="B1385" s="6">
        <f>Profiles!D1385*sel_solar</f>
        <v/>
      </c>
      <c r="C1385" s="6">
        <f>MIN(B1385,A1385)</f>
        <v/>
      </c>
      <c r="D1385" s="6">
        <f>B1385-C1385</f>
        <v/>
      </c>
      <c r="E1385" s="6">
        <f>A1385-C1385</f>
        <v/>
      </c>
      <c r="F1385" s="6">
        <f>MIN(D1385,in_batt_pw,IF(sel_batt=0,0,(sel_batt-H1384)/in_rte))</f>
        <v/>
      </c>
      <c r="G1385" s="6">
        <f>MIN(E1385,in_batt_pw,H1384)</f>
        <v/>
      </c>
      <c r="H1385" s="6">
        <f>H1384+F1385*in_rte-G1385</f>
        <v/>
      </c>
      <c r="I1385" s="6">
        <f>IF(sel_og=1,0,E1385-G1385)</f>
        <v/>
      </c>
      <c r="J1385" s="6">
        <f>IF(sel_og=1,0,D1385-F1385)</f>
        <v/>
      </c>
      <c r="K1385" s="6">
        <f>IF(sel_og=1,E1385-G1385,0)</f>
        <v/>
      </c>
    </row>
    <row r="1386">
      <c r="A1386" s="6">
        <f>Profiles!E1386+Profiles!F1386</f>
        <v/>
      </c>
      <c r="B1386" s="6">
        <f>Profiles!D1386*sel_solar</f>
        <v/>
      </c>
      <c r="C1386" s="6">
        <f>MIN(B1386,A1386)</f>
        <v/>
      </c>
      <c r="D1386" s="6">
        <f>B1386-C1386</f>
        <v/>
      </c>
      <c r="E1386" s="6">
        <f>A1386-C1386</f>
        <v/>
      </c>
      <c r="F1386" s="6">
        <f>MIN(D1386,in_batt_pw,IF(sel_batt=0,0,(sel_batt-H1385)/in_rte))</f>
        <v/>
      </c>
      <c r="G1386" s="6">
        <f>MIN(E1386,in_batt_pw,H1385)</f>
        <v/>
      </c>
      <c r="H1386" s="6">
        <f>H1385+F1386*in_rte-G1386</f>
        <v/>
      </c>
      <c r="I1386" s="6">
        <f>IF(sel_og=1,0,E1386-G1386)</f>
        <v/>
      </c>
      <c r="J1386" s="6">
        <f>IF(sel_og=1,0,D1386-F1386)</f>
        <v/>
      </c>
      <c r="K1386" s="6">
        <f>IF(sel_og=1,E1386-G1386,0)</f>
        <v/>
      </c>
    </row>
    <row r="1387">
      <c r="A1387" s="6">
        <f>Profiles!E1387+Profiles!F1387</f>
        <v/>
      </c>
      <c r="B1387" s="6">
        <f>Profiles!D1387*sel_solar</f>
        <v/>
      </c>
      <c r="C1387" s="6">
        <f>MIN(B1387,A1387)</f>
        <v/>
      </c>
      <c r="D1387" s="6">
        <f>B1387-C1387</f>
        <v/>
      </c>
      <c r="E1387" s="6">
        <f>A1387-C1387</f>
        <v/>
      </c>
      <c r="F1387" s="6">
        <f>MIN(D1387,in_batt_pw,IF(sel_batt=0,0,(sel_batt-H1386)/in_rte))</f>
        <v/>
      </c>
      <c r="G1387" s="6">
        <f>MIN(E1387,in_batt_pw,H1386)</f>
        <v/>
      </c>
      <c r="H1387" s="6">
        <f>H1386+F1387*in_rte-G1387</f>
        <v/>
      </c>
      <c r="I1387" s="6">
        <f>IF(sel_og=1,0,E1387-G1387)</f>
        <v/>
      </c>
      <c r="J1387" s="6">
        <f>IF(sel_og=1,0,D1387-F1387)</f>
        <v/>
      </c>
      <c r="K1387" s="6">
        <f>IF(sel_og=1,E1387-G1387,0)</f>
        <v/>
      </c>
    </row>
    <row r="1388">
      <c r="A1388" s="6">
        <f>Profiles!E1388+Profiles!F1388</f>
        <v/>
      </c>
      <c r="B1388" s="6">
        <f>Profiles!D1388*sel_solar</f>
        <v/>
      </c>
      <c r="C1388" s="6">
        <f>MIN(B1388,A1388)</f>
        <v/>
      </c>
      <c r="D1388" s="6">
        <f>B1388-C1388</f>
        <v/>
      </c>
      <c r="E1388" s="6">
        <f>A1388-C1388</f>
        <v/>
      </c>
      <c r="F1388" s="6">
        <f>MIN(D1388,in_batt_pw,IF(sel_batt=0,0,(sel_batt-H1387)/in_rte))</f>
        <v/>
      </c>
      <c r="G1388" s="6">
        <f>MIN(E1388,in_batt_pw,H1387)</f>
        <v/>
      </c>
      <c r="H1388" s="6">
        <f>H1387+F1388*in_rte-G1388</f>
        <v/>
      </c>
      <c r="I1388" s="6">
        <f>IF(sel_og=1,0,E1388-G1388)</f>
        <v/>
      </c>
      <c r="J1388" s="6">
        <f>IF(sel_og=1,0,D1388-F1388)</f>
        <v/>
      </c>
      <c r="K1388" s="6">
        <f>IF(sel_og=1,E1388-G1388,0)</f>
        <v/>
      </c>
    </row>
    <row r="1389">
      <c r="A1389" s="6">
        <f>Profiles!E1389+Profiles!F1389</f>
        <v/>
      </c>
      <c r="B1389" s="6">
        <f>Profiles!D1389*sel_solar</f>
        <v/>
      </c>
      <c r="C1389" s="6">
        <f>MIN(B1389,A1389)</f>
        <v/>
      </c>
      <c r="D1389" s="6">
        <f>B1389-C1389</f>
        <v/>
      </c>
      <c r="E1389" s="6">
        <f>A1389-C1389</f>
        <v/>
      </c>
      <c r="F1389" s="6">
        <f>MIN(D1389,in_batt_pw,IF(sel_batt=0,0,(sel_batt-H1388)/in_rte))</f>
        <v/>
      </c>
      <c r="G1389" s="6">
        <f>MIN(E1389,in_batt_pw,H1388)</f>
        <v/>
      </c>
      <c r="H1389" s="6">
        <f>H1388+F1389*in_rte-G1389</f>
        <v/>
      </c>
      <c r="I1389" s="6">
        <f>IF(sel_og=1,0,E1389-G1389)</f>
        <v/>
      </c>
      <c r="J1389" s="6">
        <f>IF(sel_og=1,0,D1389-F1389)</f>
        <v/>
      </c>
      <c r="K1389" s="6">
        <f>IF(sel_og=1,E1389-G1389,0)</f>
        <v/>
      </c>
    </row>
    <row r="1390">
      <c r="A1390" s="6">
        <f>Profiles!E1390+Profiles!F1390</f>
        <v/>
      </c>
      <c r="B1390" s="6">
        <f>Profiles!D1390*sel_solar</f>
        <v/>
      </c>
      <c r="C1390" s="6">
        <f>MIN(B1390,A1390)</f>
        <v/>
      </c>
      <c r="D1390" s="6">
        <f>B1390-C1390</f>
        <v/>
      </c>
      <c r="E1390" s="6">
        <f>A1390-C1390</f>
        <v/>
      </c>
      <c r="F1390" s="6">
        <f>MIN(D1390,in_batt_pw,IF(sel_batt=0,0,(sel_batt-H1389)/in_rte))</f>
        <v/>
      </c>
      <c r="G1390" s="6">
        <f>MIN(E1390,in_batt_pw,H1389)</f>
        <v/>
      </c>
      <c r="H1390" s="6">
        <f>H1389+F1390*in_rte-G1390</f>
        <v/>
      </c>
      <c r="I1390" s="6">
        <f>IF(sel_og=1,0,E1390-G1390)</f>
        <v/>
      </c>
      <c r="J1390" s="6">
        <f>IF(sel_og=1,0,D1390-F1390)</f>
        <v/>
      </c>
      <c r="K1390" s="6">
        <f>IF(sel_og=1,E1390-G1390,0)</f>
        <v/>
      </c>
    </row>
    <row r="1391">
      <c r="A1391" s="6">
        <f>Profiles!E1391+Profiles!F1391</f>
        <v/>
      </c>
      <c r="B1391" s="6">
        <f>Profiles!D1391*sel_solar</f>
        <v/>
      </c>
      <c r="C1391" s="6">
        <f>MIN(B1391,A1391)</f>
        <v/>
      </c>
      <c r="D1391" s="6">
        <f>B1391-C1391</f>
        <v/>
      </c>
      <c r="E1391" s="6">
        <f>A1391-C1391</f>
        <v/>
      </c>
      <c r="F1391" s="6">
        <f>MIN(D1391,in_batt_pw,IF(sel_batt=0,0,(sel_batt-H1390)/in_rte))</f>
        <v/>
      </c>
      <c r="G1391" s="6">
        <f>MIN(E1391,in_batt_pw,H1390)</f>
        <v/>
      </c>
      <c r="H1391" s="6">
        <f>H1390+F1391*in_rte-G1391</f>
        <v/>
      </c>
      <c r="I1391" s="6">
        <f>IF(sel_og=1,0,E1391-G1391)</f>
        <v/>
      </c>
      <c r="J1391" s="6">
        <f>IF(sel_og=1,0,D1391-F1391)</f>
        <v/>
      </c>
      <c r="K1391" s="6">
        <f>IF(sel_og=1,E1391-G1391,0)</f>
        <v/>
      </c>
    </row>
    <row r="1392">
      <c r="A1392" s="6">
        <f>Profiles!E1392+Profiles!F1392</f>
        <v/>
      </c>
      <c r="B1392" s="6">
        <f>Profiles!D1392*sel_solar</f>
        <v/>
      </c>
      <c r="C1392" s="6">
        <f>MIN(B1392,A1392)</f>
        <v/>
      </c>
      <c r="D1392" s="6">
        <f>B1392-C1392</f>
        <v/>
      </c>
      <c r="E1392" s="6">
        <f>A1392-C1392</f>
        <v/>
      </c>
      <c r="F1392" s="6">
        <f>MIN(D1392,in_batt_pw,IF(sel_batt=0,0,(sel_batt-H1391)/in_rte))</f>
        <v/>
      </c>
      <c r="G1392" s="6">
        <f>MIN(E1392,in_batt_pw,H1391)</f>
        <v/>
      </c>
      <c r="H1392" s="6">
        <f>H1391+F1392*in_rte-G1392</f>
        <v/>
      </c>
      <c r="I1392" s="6">
        <f>IF(sel_og=1,0,E1392-G1392)</f>
        <v/>
      </c>
      <c r="J1392" s="6">
        <f>IF(sel_og=1,0,D1392-F1392)</f>
        <v/>
      </c>
      <c r="K1392" s="6">
        <f>IF(sel_og=1,E1392-G1392,0)</f>
        <v/>
      </c>
    </row>
    <row r="1393">
      <c r="A1393" s="6">
        <f>Profiles!E1393+Profiles!F1393</f>
        <v/>
      </c>
      <c r="B1393" s="6">
        <f>Profiles!D1393*sel_solar</f>
        <v/>
      </c>
      <c r="C1393" s="6">
        <f>MIN(B1393,A1393)</f>
        <v/>
      </c>
      <c r="D1393" s="6">
        <f>B1393-C1393</f>
        <v/>
      </c>
      <c r="E1393" s="6">
        <f>A1393-C1393</f>
        <v/>
      </c>
      <c r="F1393" s="6">
        <f>MIN(D1393,in_batt_pw,IF(sel_batt=0,0,(sel_batt-H1392)/in_rte))</f>
        <v/>
      </c>
      <c r="G1393" s="6">
        <f>MIN(E1393,in_batt_pw,H1392)</f>
        <v/>
      </c>
      <c r="H1393" s="6">
        <f>H1392+F1393*in_rte-G1393</f>
        <v/>
      </c>
      <c r="I1393" s="6">
        <f>IF(sel_og=1,0,E1393-G1393)</f>
        <v/>
      </c>
      <c r="J1393" s="6">
        <f>IF(sel_og=1,0,D1393-F1393)</f>
        <v/>
      </c>
      <c r="K1393" s="6">
        <f>IF(sel_og=1,E1393-G1393,0)</f>
        <v/>
      </c>
    </row>
    <row r="1394">
      <c r="A1394" s="6">
        <f>Profiles!E1394+Profiles!F1394</f>
        <v/>
      </c>
      <c r="B1394" s="6">
        <f>Profiles!D1394*sel_solar</f>
        <v/>
      </c>
      <c r="C1394" s="6">
        <f>MIN(B1394,A1394)</f>
        <v/>
      </c>
      <c r="D1394" s="6">
        <f>B1394-C1394</f>
        <v/>
      </c>
      <c r="E1394" s="6">
        <f>A1394-C1394</f>
        <v/>
      </c>
      <c r="F1394" s="6">
        <f>MIN(D1394,in_batt_pw,IF(sel_batt=0,0,(sel_batt-H1393)/in_rte))</f>
        <v/>
      </c>
      <c r="G1394" s="6">
        <f>MIN(E1394,in_batt_pw,H1393)</f>
        <v/>
      </c>
      <c r="H1394" s="6">
        <f>H1393+F1394*in_rte-G1394</f>
        <v/>
      </c>
      <c r="I1394" s="6">
        <f>IF(sel_og=1,0,E1394-G1394)</f>
        <v/>
      </c>
      <c r="J1394" s="6">
        <f>IF(sel_og=1,0,D1394-F1394)</f>
        <v/>
      </c>
      <c r="K1394" s="6">
        <f>IF(sel_og=1,E1394-G1394,0)</f>
        <v/>
      </c>
    </row>
    <row r="1395">
      <c r="A1395" s="6">
        <f>Profiles!E1395+Profiles!F1395</f>
        <v/>
      </c>
      <c r="B1395" s="6">
        <f>Profiles!D1395*sel_solar</f>
        <v/>
      </c>
      <c r="C1395" s="6">
        <f>MIN(B1395,A1395)</f>
        <v/>
      </c>
      <c r="D1395" s="6">
        <f>B1395-C1395</f>
        <v/>
      </c>
      <c r="E1395" s="6">
        <f>A1395-C1395</f>
        <v/>
      </c>
      <c r="F1395" s="6">
        <f>MIN(D1395,in_batt_pw,IF(sel_batt=0,0,(sel_batt-H1394)/in_rte))</f>
        <v/>
      </c>
      <c r="G1395" s="6">
        <f>MIN(E1395,in_batt_pw,H1394)</f>
        <v/>
      </c>
      <c r="H1395" s="6">
        <f>H1394+F1395*in_rte-G1395</f>
        <v/>
      </c>
      <c r="I1395" s="6">
        <f>IF(sel_og=1,0,E1395-G1395)</f>
        <v/>
      </c>
      <c r="J1395" s="6">
        <f>IF(sel_og=1,0,D1395-F1395)</f>
        <v/>
      </c>
      <c r="K1395" s="6">
        <f>IF(sel_og=1,E1395-G1395,0)</f>
        <v/>
      </c>
    </row>
    <row r="1396">
      <c r="A1396" s="6">
        <f>Profiles!E1396+Profiles!F1396</f>
        <v/>
      </c>
      <c r="B1396" s="6">
        <f>Profiles!D1396*sel_solar</f>
        <v/>
      </c>
      <c r="C1396" s="6">
        <f>MIN(B1396,A1396)</f>
        <v/>
      </c>
      <c r="D1396" s="6">
        <f>B1396-C1396</f>
        <v/>
      </c>
      <c r="E1396" s="6">
        <f>A1396-C1396</f>
        <v/>
      </c>
      <c r="F1396" s="6">
        <f>MIN(D1396,in_batt_pw,IF(sel_batt=0,0,(sel_batt-H1395)/in_rte))</f>
        <v/>
      </c>
      <c r="G1396" s="6">
        <f>MIN(E1396,in_batt_pw,H1395)</f>
        <v/>
      </c>
      <c r="H1396" s="6">
        <f>H1395+F1396*in_rte-G1396</f>
        <v/>
      </c>
      <c r="I1396" s="6">
        <f>IF(sel_og=1,0,E1396-G1396)</f>
        <v/>
      </c>
      <c r="J1396" s="6">
        <f>IF(sel_og=1,0,D1396-F1396)</f>
        <v/>
      </c>
      <c r="K1396" s="6">
        <f>IF(sel_og=1,E1396-G1396,0)</f>
        <v/>
      </c>
    </row>
    <row r="1397">
      <c r="A1397" s="6">
        <f>Profiles!E1397+Profiles!F1397</f>
        <v/>
      </c>
      <c r="B1397" s="6">
        <f>Profiles!D1397*sel_solar</f>
        <v/>
      </c>
      <c r="C1397" s="6">
        <f>MIN(B1397,A1397)</f>
        <v/>
      </c>
      <c r="D1397" s="6">
        <f>B1397-C1397</f>
        <v/>
      </c>
      <c r="E1397" s="6">
        <f>A1397-C1397</f>
        <v/>
      </c>
      <c r="F1397" s="6">
        <f>MIN(D1397,in_batt_pw,IF(sel_batt=0,0,(sel_batt-H1396)/in_rte))</f>
        <v/>
      </c>
      <c r="G1397" s="6">
        <f>MIN(E1397,in_batt_pw,H1396)</f>
        <v/>
      </c>
      <c r="H1397" s="6">
        <f>H1396+F1397*in_rte-G1397</f>
        <v/>
      </c>
      <c r="I1397" s="6">
        <f>IF(sel_og=1,0,E1397-G1397)</f>
        <v/>
      </c>
      <c r="J1397" s="6">
        <f>IF(sel_og=1,0,D1397-F1397)</f>
        <v/>
      </c>
      <c r="K1397" s="6">
        <f>IF(sel_og=1,E1397-G1397,0)</f>
        <v/>
      </c>
    </row>
    <row r="1398">
      <c r="A1398" s="6">
        <f>Profiles!E1398+Profiles!F1398</f>
        <v/>
      </c>
      <c r="B1398" s="6">
        <f>Profiles!D1398*sel_solar</f>
        <v/>
      </c>
      <c r="C1398" s="6">
        <f>MIN(B1398,A1398)</f>
        <v/>
      </c>
      <c r="D1398" s="6">
        <f>B1398-C1398</f>
        <v/>
      </c>
      <c r="E1398" s="6">
        <f>A1398-C1398</f>
        <v/>
      </c>
      <c r="F1398" s="6">
        <f>MIN(D1398,in_batt_pw,IF(sel_batt=0,0,(sel_batt-H1397)/in_rte))</f>
        <v/>
      </c>
      <c r="G1398" s="6">
        <f>MIN(E1398,in_batt_pw,H1397)</f>
        <v/>
      </c>
      <c r="H1398" s="6">
        <f>H1397+F1398*in_rte-G1398</f>
        <v/>
      </c>
      <c r="I1398" s="6">
        <f>IF(sel_og=1,0,E1398-G1398)</f>
        <v/>
      </c>
      <c r="J1398" s="6">
        <f>IF(sel_og=1,0,D1398-F1398)</f>
        <v/>
      </c>
      <c r="K1398" s="6">
        <f>IF(sel_og=1,E1398-G1398,0)</f>
        <v/>
      </c>
    </row>
    <row r="1399">
      <c r="A1399" s="6">
        <f>Profiles!E1399+Profiles!F1399</f>
        <v/>
      </c>
      <c r="B1399" s="6">
        <f>Profiles!D1399*sel_solar</f>
        <v/>
      </c>
      <c r="C1399" s="6">
        <f>MIN(B1399,A1399)</f>
        <v/>
      </c>
      <c r="D1399" s="6">
        <f>B1399-C1399</f>
        <v/>
      </c>
      <c r="E1399" s="6">
        <f>A1399-C1399</f>
        <v/>
      </c>
      <c r="F1399" s="6">
        <f>MIN(D1399,in_batt_pw,IF(sel_batt=0,0,(sel_batt-H1398)/in_rte))</f>
        <v/>
      </c>
      <c r="G1399" s="6">
        <f>MIN(E1399,in_batt_pw,H1398)</f>
        <v/>
      </c>
      <c r="H1399" s="6">
        <f>H1398+F1399*in_rte-G1399</f>
        <v/>
      </c>
      <c r="I1399" s="6">
        <f>IF(sel_og=1,0,E1399-G1399)</f>
        <v/>
      </c>
      <c r="J1399" s="6">
        <f>IF(sel_og=1,0,D1399-F1399)</f>
        <v/>
      </c>
      <c r="K1399" s="6">
        <f>IF(sel_og=1,E1399-G1399,0)</f>
        <v/>
      </c>
    </row>
    <row r="1400">
      <c r="A1400" s="6">
        <f>Profiles!E1400+Profiles!F1400</f>
        <v/>
      </c>
      <c r="B1400" s="6">
        <f>Profiles!D1400*sel_solar</f>
        <v/>
      </c>
      <c r="C1400" s="6">
        <f>MIN(B1400,A1400)</f>
        <v/>
      </c>
      <c r="D1400" s="6">
        <f>B1400-C1400</f>
        <v/>
      </c>
      <c r="E1400" s="6">
        <f>A1400-C1400</f>
        <v/>
      </c>
      <c r="F1400" s="6">
        <f>MIN(D1400,in_batt_pw,IF(sel_batt=0,0,(sel_batt-H1399)/in_rte))</f>
        <v/>
      </c>
      <c r="G1400" s="6">
        <f>MIN(E1400,in_batt_pw,H1399)</f>
        <v/>
      </c>
      <c r="H1400" s="6">
        <f>H1399+F1400*in_rte-G1400</f>
        <v/>
      </c>
      <c r="I1400" s="6">
        <f>IF(sel_og=1,0,E1400-G1400)</f>
        <v/>
      </c>
      <c r="J1400" s="6">
        <f>IF(sel_og=1,0,D1400-F1400)</f>
        <v/>
      </c>
      <c r="K1400" s="6">
        <f>IF(sel_og=1,E1400-G1400,0)</f>
        <v/>
      </c>
    </row>
    <row r="1401">
      <c r="A1401" s="6">
        <f>Profiles!E1401+Profiles!F1401</f>
        <v/>
      </c>
      <c r="B1401" s="6">
        <f>Profiles!D1401*sel_solar</f>
        <v/>
      </c>
      <c r="C1401" s="6">
        <f>MIN(B1401,A1401)</f>
        <v/>
      </c>
      <c r="D1401" s="6">
        <f>B1401-C1401</f>
        <v/>
      </c>
      <c r="E1401" s="6">
        <f>A1401-C1401</f>
        <v/>
      </c>
      <c r="F1401" s="6">
        <f>MIN(D1401,in_batt_pw,IF(sel_batt=0,0,(sel_batt-H1400)/in_rte))</f>
        <v/>
      </c>
      <c r="G1401" s="6">
        <f>MIN(E1401,in_batt_pw,H1400)</f>
        <v/>
      </c>
      <c r="H1401" s="6">
        <f>H1400+F1401*in_rte-G1401</f>
        <v/>
      </c>
      <c r="I1401" s="6">
        <f>IF(sel_og=1,0,E1401-G1401)</f>
        <v/>
      </c>
      <c r="J1401" s="6">
        <f>IF(sel_og=1,0,D1401-F1401)</f>
        <v/>
      </c>
      <c r="K1401" s="6">
        <f>IF(sel_og=1,E1401-G1401,0)</f>
        <v/>
      </c>
    </row>
    <row r="1402">
      <c r="A1402" s="6">
        <f>Profiles!E1402+Profiles!F1402</f>
        <v/>
      </c>
      <c r="B1402" s="6">
        <f>Profiles!D1402*sel_solar</f>
        <v/>
      </c>
      <c r="C1402" s="6">
        <f>MIN(B1402,A1402)</f>
        <v/>
      </c>
      <c r="D1402" s="6">
        <f>B1402-C1402</f>
        <v/>
      </c>
      <c r="E1402" s="6">
        <f>A1402-C1402</f>
        <v/>
      </c>
      <c r="F1402" s="6">
        <f>MIN(D1402,in_batt_pw,IF(sel_batt=0,0,(sel_batt-H1401)/in_rte))</f>
        <v/>
      </c>
      <c r="G1402" s="6">
        <f>MIN(E1402,in_batt_pw,H1401)</f>
        <v/>
      </c>
      <c r="H1402" s="6">
        <f>H1401+F1402*in_rte-G1402</f>
        <v/>
      </c>
      <c r="I1402" s="6">
        <f>IF(sel_og=1,0,E1402-G1402)</f>
        <v/>
      </c>
      <c r="J1402" s="6">
        <f>IF(sel_og=1,0,D1402-F1402)</f>
        <v/>
      </c>
      <c r="K1402" s="6">
        <f>IF(sel_og=1,E1402-G1402,0)</f>
        <v/>
      </c>
    </row>
    <row r="1403">
      <c r="A1403" s="6">
        <f>Profiles!E1403+Profiles!F1403</f>
        <v/>
      </c>
      <c r="B1403" s="6">
        <f>Profiles!D1403*sel_solar</f>
        <v/>
      </c>
      <c r="C1403" s="6">
        <f>MIN(B1403,A1403)</f>
        <v/>
      </c>
      <c r="D1403" s="6">
        <f>B1403-C1403</f>
        <v/>
      </c>
      <c r="E1403" s="6">
        <f>A1403-C1403</f>
        <v/>
      </c>
      <c r="F1403" s="6">
        <f>MIN(D1403,in_batt_pw,IF(sel_batt=0,0,(sel_batt-H1402)/in_rte))</f>
        <v/>
      </c>
      <c r="G1403" s="6">
        <f>MIN(E1403,in_batt_pw,H1402)</f>
        <v/>
      </c>
      <c r="H1403" s="6">
        <f>H1402+F1403*in_rte-G1403</f>
        <v/>
      </c>
      <c r="I1403" s="6">
        <f>IF(sel_og=1,0,E1403-G1403)</f>
        <v/>
      </c>
      <c r="J1403" s="6">
        <f>IF(sel_og=1,0,D1403-F1403)</f>
        <v/>
      </c>
      <c r="K1403" s="6">
        <f>IF(sel_og=1,E1403-G1403,0)</f>
        <v/>
      </c>
    </row>
    <row r="1404">
      <c r="A1404" s="6">
        <f>Profiles!E1404+Profiles!F1404</f>
        <v/>
      </c>
      <c r="B1404" s="6">
        <f>Profiles!D1404*sel_solar</f>
        <v/>
      </c>
      <c r="C1404" s="6">
        <f>MIN(B1404,A1404)</f>
        <v/>
      </c>
      <c r="D1404" s="6">
        <f>B1404-C1404</f>
        <v/>
      </c>
      <c r="E1404" s="6">
        <f>A1404-C1404</f>
        <v/>
      </c>
      <c r="F1404" s="6">
        <f>MIN(D1404,in_batt_pw,IF(sel_batt=0,0,(sel_batt-H1403)/in_rte))</f>
        <v/>
      </c>
      <c r="G1404" s="6">
        <f>MIN(E1404,in_batt_pw,H1403)</f>
        <v/>
      </c>
      <c r="H1404" s="6">
        <f>H1403+F1404*in_rte-G1404</f>
        <v/>
      </c>
      <c r="I1404" s="6">
        <f>IF(sel_og=1,0,E1404-G1404)</f>
        <v/>
      </c>
      <c r="J1404" s="6">
        <f>IF(sel_og=1,0,D1404-F1404)</f>
        <v/>
      </c>
      <c r="K1404" s="6">
        <f>IF(sel_og=1,E1404-G1404,0)</f>
        <v/>
      </c>
    </row>
    <row r="1405">
      <c r="A1405" s="6">
        <f>Profiles!E1405+Profiles!F1405</f>
        <v/>
      </c>
      <c r="B1405" s="6">
        <f>Profiles!D1405*sel_solar</f>
        <v/>
      </c>
      <c r="C1405" s="6">
        <f>MIN(B1405,A1405)</f>
        <v/>
      </c>
      <c r="D1405" s="6">
        <f>B1405-C1405</f>
        <v/>
      </c>
      <c r="E1405" s="6">
        <f>A1405-C1405</f>
        <v/>
      </c>
      <c r="F1405" s="6">
        <f>MIN(D1405,in_batt_pw,IF(sel_batt=0,0,(sel_batt-H1404)/in_rte))</f>
        <v/>
      </c>
      <c r="G1405" s="6">
        <f>MIN(E1405,in_batt_pw,H1404)</f>
        <v/>
      </c>
      <c r="H1405" s="6">
        <f>H1404+F1405*in_rte-G1405</f>
        <v/>
      </c>
      <c r="I1405" s="6">
        <f>IF(sel_og=1,0,E1405-G1405)</f>
        <v/>
      </c>
      <c r="J1405" s="6">
        <f>IF(sel_og=1,0,D1405-F1405)</f>
        <v/>
      </c>
      <c r="K1405" s="6">
        <f>IF(sel_og=1,E1405-G1405,0)</f>
        <v/>
      </c>
    </row>
    <row r="1406">
      <c r="A1406" s="6">
        <f>Profiles!E1406+Profiles!F1406</f>
        <v/>
      </c>
      <c r="B1406" s="6">
        <f>Profiles!D1406*sel_solar</f>
        <v/>
      </c>
      <c r="C1406" s="6">
        <f>MIN(B1406,A1406)</f>
        <v/>
      </c>
      <c r="D1406" s="6">
        <f>B1406-C1406</f>
        <v/>
      </c>
      <c r="E1406" s="6">
        <f>A1406-C1406</f>
        <v/>
      </c>
      <c r="F1406" s="6">
        <f>MIN(D1406,in_batt_pw,IF(sel_batt=0,0,(sel_batt-H1405)/in_rte))</f>
        <v/>
      </c>
      <c r="G1406" s="6">
        <f>MIN(E1406,in_batt_pw,H1405)</f>
        <v/>
      </c>
      <c r="H1406" s="6">
        <f>H1405+F1406*in_rte-G1406</f>
        <v/>
      </c>
      <c r="I1406" s="6">
        <f>IF(sel_og=1,0,E1406-G1406)</f>
        <v/>
      </c>
      <c r="J1406" s="6">
        <f>IF(sel_og=1,0,D1406-F1406)</f>
        <v/>
      </c>
      <c r="K1406" s="6">
        <f>IF(sel_og=1,E1406-G1406,0)</f>
        <v/>
      </c>
    </row>
    <row r="1407">
      <c r="A1407" s="6">
        <f>Profiles!E1407+Profiles!F1407</f>
        <v/>
      </c>
      <c r="B1407" s="6">
        <f>Profiles!D1407*sel_solar</f>
        <v/>
      </c>
      <c r="C1407" s="6">
        <f>MIN(B1407,A1407)</f>
        <v/>
      </c>
      <c r="D1407" s="6">
        <f>B1407-C1407</f>
        <v/>
      </c>
      <c r="E1407" s="6">
        <f>A1407-C1407</f>
        <v/>
      </c>
      <c r="F1407" s="6">
        <f>MIN(D1407,in_batt_pw,IF(sel_batt=0,0,(sel_batt-H1406)/in_rte))</f>
        <v/>
      </c>
      <c r="G1407" s="6">
        <f>MIN(E1407,in_batt_pw,H1406)</f>
        <v/>
      </c>
      <c r="H1407" s="6">
        <f>H1406+F1407*in_rte-G1407</f>
        <v/>
      </c>
      <c r="I1407" s="6">
        <f>IF(sel_og=1,0,E1407-G1407)</f>
        <v/>
      </c>
      <c r="J1407" s="6">
        <f>IF(sel_og=1,0,D1407-F1407)</f>
        <v/>
      </c>
      <c r="K1407" s="6">
        <f>IF(sel_og=1,E1407-G1407,0)</f>
        <v/>
      </c>
    </row>
    <row r="1408">
      <c r="A1408" s="6">
        <f>Profiles!E1408+Profiles!F1408</f>
        <v/>
      </c>
      <c r="B1408" s="6">
        <f>Profiles!D1408*sel_solar</f>
        <v/>
      </c>
      <c r="C1408" s="6">
        <f>MIN(B1408,A1408)</f>
        <v/>
      </c>
      <c r="D1408" s="6">
        <f>B1408-C1408</f>
        <v/>
      </c>
      <c r="E1408" s="6">
        <f>A1408-C1408</f>
        <v/>
      </c>
      <c r="F1408" s="6">
        <f>MIN(D1408,in_batt_pw,IF(sel_batt=0,0,(sel_batt-H1407)/in_rte))</f>
        <v/>
      </c>
      <c r="G1408" s="6">
        <f>MIN(E1408,in_batt_pw,H1407)</f>
        <v/>
      </c>
      <c r="H1408" s="6">
        <f>H1407+F1408*in_rte-G1408</f>
        <v/>
      </c>
      <c r="I1408" s="6">
        <f>IF(sel_og=1,0,E1408-G1408)</f>
        <v/>
      </c>
      <c r="J1408" s="6">
        <f>IF(sel_og=1,0,D1408-F1408)</f>
        <v/>
      </c>
      <c r="K1408" s="6">
        <f>IF(sel_og=1,E1408-G1408,0)</f>
        <v/>
      </c>
    </row>
    <row r="1409">
      <c r="A1409" s="6">
        <f>Profiles!E1409+Profiles!F1409</f>
        <v/>
      </c>
      <c r="B1409" s="6">
        <f>Profiles!D1409*sel_solar</f>
        <v/>
      </c>
      <c r="C1409" s="6">
        <f>MIN(B1409,A1409)</f>
        <v/>
      </c>
      <c r="D1409" s="6">
        <f>B1409-C1409</f>
        <v/>
      </c>
      <c r="E1409" s="6">
        <f>A1409-C1409</f>
        <v/>
      </c>
      <c r="F1409" s="6">
        <f>MIN(D1409,in_batt_pw,IF(sel_batt=0,0,(sel_batt-H1408)/in_rte))</f>
        <v/>
      </c>
      <c r="G1409" s="6">
        <f>MIN(E1409,in_batt_pw,H1408)</f>
        <v/>
      </c>
      <c r="H1409" s="6">
        <f>H1408+F1409*in_rte-G1409</f>
        <v/>
      </c>
      <c r="I1409" s="6">
        <f>IF(sel_og=1,0,E1409-G1409)</f>
        <v/>
      </c>
      <c r="J1409" s="6">
        <f>IF(sel_og=1,0,D1409-F1409)</f>
        <v/>
      </c>
      <c r="K1409" s="6">
        <f>IF(sel_og=1,E1409-G1409,0)</f>
        <v/>
      </c>
    </row>
    <row r="1410">
      <c r="A1410" s="6">
        <f>Profiles!E1410+Profiles!F1410</f>
        <v/>
      </c>
      <c r="B1410" s="6">
        <f>Profiles!D1410*sel_solar</f>
        <v/>
      </c>
      <c r="C1410" s="6">
        <f>MIN(B1410,A1410)</f>
        <v/>
      </c>
      <c r="D1410" s="6">
        <f>B1410-C1410</f>
        <v/>
      </c>
      <c r="E1410" s="6">
        <f>A1410-C1410</f>
        <v/>
      </c>
      <c r="F1410" s="6">
        <f>MIN(D1410,in_batt_pw,IF(sel_batt=0,0,(sel_batt-H1409)/in_rte))</f>
        <v/>
      </c>
      <c r="G1410" s="6">
        <f>MIN(E1410,in_batt_pw,H1409)</f>
        <v/>
      </c>
      <c r="H1410" s="6">
        <f>H1409+F1410*in_rte-G1410</f>
        <v/>
      </c>
      <c r="I1410" s="6">
        <f>IF(sel_og=1,0,E1410-G1410)</f>
        <v/>
      </c>
      <c r="J1410" s="6">
        <f>IF(sel_og=1,0,D1410-F1410)</f>
        <v/>
      </c>
      <c r="K1410" s="6">
        <f>IF(sel_og=1,E1410-G1410,0)</f>
        <v/>
      </c>
    </row>
    <row r="1411">
      <c r="A1411" s="6">
        <f>Profiles!E1411+Profiles!F1411</f>
        <v/>
      </c>
      <c r="B1411" s="6">
        <f>Profiles!D1411*sel_solar</f>
        <v/>
      </c>
      <c r="C1411" s="6">
        <f>MIN(B1411,A1411)</f>
        <v/>
      </c>
      <c r="D1411" s="6">
        <f>B1411-C1411</f>
        <v/>
      </c>
      <c r="E1411" s="6">
        <f>A1411-C1411</f>
        <v/>
      </c>
      <c r="F1411" s="6">
        <f>MIN(D1411,in_batt_pw,IF(sel_batt=0,0,(sel_batt-H1410)/in_rte))</f>
        <v/>
      </c>
      <c r="G1411" s="6">
        <f>MIN(E1411,in_batt_pw,H1410)</f>
        <v/>
      </c>
      <c r="H1411" s="6">
        <f>H1410+F1411*in_rte-G1411</f>
        <v/>
      </c>
      <c r="I1411" s="6">
        <f>IF(sel_og=1,0,E1411-G1411)</f>
        <v/>
      </c>
      <c r="J1411" s="6">
        <f>IF(sel_og=1,0,D1411-F1411)</f>
        <v/>
      </c>
      <c r="K1411" s="6">
        <f>IF(sel_og=1,E1411-G1411,0)</f>
        <v/>
      </c>
    </row>
    <row r="1412">
      <c r="A1412" s="6">
        <f>Profiles!E1412+Profiles!F1412</f>
        <v/>
      </c>
      <c r="B1412" s="6">
        <f>Profiles!D1412*sel_solar</f>
        <v/>
      </c>
      <c r="C1412" s="6">
        <f>MIN(B1412,A1412)</f>
        <v/>
      </c>
      <c r="D1412" s="6">
        <f>B1412-C1412</f>
        <v/>
      </c>
      <c r="E1412" s="6">
        <f>A1412-C1412</f>
        <v/>
      </c>
      <c r="F1412" s="6">
        <f>MIN(D1412,in_batt_pw,IF(sel_batt=0,0,(sel_batt-H1411)/in_rte))</f>
        <v/>
      </c>
      <c r="G1412" s="6">
        <f>MIN(E1412,in_batt_pw,H1411)</f>
        <v/>
      </c>
      <c r="H1412" s="6">
        <f>H1411+F1412*in_rte-G1412</f>
        <v/>
      </c>
      <c r="I1412" s="6">
        <f>IF(sel_og=1,0,E1412-G1412)</f>
        <v/>
      </c>
      <c r="J1412" s="6">
        <f>IF(sel_og=1,0,D1412-F1412)</f>
        <v/>
      </c>
      <c r="K1412" s="6">
        <f>IF(sel_og=1,E1412-G1412,0)</f>
        <v/>
      </c>
    </row>
    <row r="1413">
      <c r="A1413" s="6">
        <f>Profiles!E1413+Profiles!F1413</f>
        <v/>
      </c>
      <c r="B1413" s="6">
        <f>Profiles!D1413*sel_solar</f>
        <v/>
      </c>
      <c r="C1413" s="6">
        <f>MIN(B1413,A1413)</f>
        <v/>
      </c>
      <c r="D1413" s="6">
        <f>B1413-C1413</f>
        <v/>
      </c>
      <c r="E1413" s="6">
        <f>A1413-C1413</f>
        <v/>
      </c>
      <c r="F1413" s="6">
        <f>MIN(D1413,in_batt_pw,IF(sel_batt=0,0,(sel_batt-H1412)/in_rte))</f>
        <v/>
      </c>
      <c r="G1413" s="6">
        <f>MIN(E1413,in_batt_pw,H1412)</f>
        <v/>
      </c>
      <c r="H1413" s="6">
        <f>H1412+F1413*in_rte-G1413</f>
        <v/>
      </c>
      <c r="I1413" s="6">
        <f>IF(sel_og=1,0,E1413-G1413)</f>
        <v/>
      </c>
      <c r="J1413" s="6">
        <f>IF(sel_og=1,0,D1413-F1413)</f>
        <v/>
      </c>
      <c r="K1413" s="6">
        <f>IF(sel_og=1,E1413-G1413,0)</f>
        <v/>
      </c>
    </row>
    <row r="1414">
      <c r="A1414" s="6">
        <f>Profiles!E1414+Profiles!F1414</f>
        <v/>
      </c>
      <c r="B1414" s="6">
        <f>Profiles!D1414*sel_solar</f>
        <v/>
      </c>
      <c r="C1414" s="6">
        <f>MIN(B1414,A1414)</f>
        <v/>
      </c>
      <c r="D1414" s="6">
        <f>B1414-C1414</f>
        <v/>
      </c>
      <c r="E1414" s="6">
        <f>A1414-C1414</f>
        <v/>
      </c>
      <c r="F1414" s="6">
        <f>MIN(D1414,in_batt_pw,IF(sel_batt=0,0,(sel_batt-H1413)/in_rte))</f>
        <v/>
      </c>
      <c r="G1414" s="6">
        <f>MIN(E1414,in_batt_pw,H1413)</f>
        <v/>
      </c>
      <c r="H1414" s="6">
        <f>H1413+F1414*in_rte-G1414</f>
        <v/>
      </c>
      <c r="I1414" s="6">
        <f>IF(sel_og=1,0,E1414-G1414)</f>
        <v/>
      </c>
      <c r="J1414" s="6">
        <f>IF(sel_og=1,0,D1414-F1414)</f>
        <v/>
      </c>
      <c r="K1414" s="6">
        <f>IF(sel_og=1,E1414-G1414,0)</f>
        <v/>
      </c>
    </row>
    <row r="1415">
      <c r="A1415" s="6">
        <f>Profiles!E1415+Profiles!F1415</f>
        <v/>
      </c>
      <c r="B1415" s="6">
        <f>Profiles!D1415*sel_solar</f>
        <v/>
      </c>
      <c r="C1415" s="6">
        <f>MIN(B1415,A1415)</f>
        <v/>
      </c>
      <c r="D1415" s="6">
        <f>B1415-C1415</f>
        <v/>
      </c>
      <c r="E1415" s="6">
        <f>A1415-C1415</f>
        <v/>
      </c>
      <c r="F1415" s="6">
        <f>MIN(D1415,in_batt_pw,IF(sel_batt=0,0,(sel_batt-H1414)/in_rte))</f>
        <v/>
      </c>
      <c r="G1415" s="6">
        <f>MIN(E1415,in_batt_pw,H1414)</f>
        <v/>
      </c>
      <c r="H1415" s="6">
        <f>H1414+F1415*in_rte-G1415</f>
        <v/>
      </c>
      <c r="I1415" s="6">
        <f>IF(sel_og=1,0,E1415-G1415)</f>
        <v/>
      </c>
      <c r="J1415" s="6">
        <f>IF(sel_og=1,0,D1415-F1415)</f>
        <v/>
      </c>
      <c r="K1415" s="6">
        <f>IF(sel_og=1,E1415-G1415,0)</f>
        <v/>
      </c>
    </row>
    <row r="1416">
      <c r="A1416" s="6">
        <f>Profiles!E1416+Profiles!F1416</f>
        <v/>
      </c>
      <c r="B1416" s="6">
        <f>Profiles!D1416*sel_solar</f>
        <v/>
      </c>
      <c r="C1416" s="6">
        <f>MIN(B1416,A1416)</f>
        <v/>
      </c>
      <c r="D1416" s="6">
        <f>B1416-C1416</f>
        <v/>
      </c>
      <c r="E1416" s="6">
        <f>A1416-C1416</f>
        <v/>
      </c>
      <c r="F1416" s="6">
        <f>MIN(D1416,in_batt_pw,IF(sel_batt=0,0,(sel_batt-H1415)/in_rte))</f>
        <v/>
      </c>
      <c r="G1416" s="6">
        <f>MIN(E1416,in_batt_pw,H1415)</f>
        <v/>
      </c>
      <c r="H1416" s="6">
        <f>H1415+F1416*in_rte-G1416</f>
        <v/>
      </c>
      <c r="I1416" s="6">
        <f>IF(sel_og=1,0,E1416-G1416)</f>
        <v/>
      </c>
      <c r="J1416" s="6">
        <f>IF(sel_og=1,0,D1416-F1416)</f>
        <v/>
      </c>
      <c r="K1416" s="6">
        <f>IF(sel_og=1,E1416-G1416,0)</f>
        <v/>
      </c>
    </row>
    <row r="1417">
      <c r="A1417" s="6">
        <f>Profiles!E1417+Profiles!F1417</f>
        <v/>
      </c>
      <c r="B1417" s="6">
        <f>Profiles!D1417*sel_solar</f>
        <v/>
      </c>
      <c r="C1417" s="6">
        <f>MIN(B1417,A1417)</f>
        <v/>
      </c>
      <c r="D1417" s="6">
        <f>B1417-C1417</f>
        <v/>
      </c>
      <c r="E1417" s="6">
        <f>A1417-C1417</f>
        <v/>
      </c>
      <c r="F1417" s="6">
        <f>MIN(D1417,in_batt_pw,IF(sel_batt=0,0,(sel_batt-H1416)/in_rte))</f>
        <v/>
      </c>
      <c r="G1417" s="6">
        <f>MIN(E1417,in_batt_pw,H1416)</f>
        <v/>
      </c>
      <c r="H1417" s="6">
        <f>H1416+F1417*in_rte-G1417</f>
        <v/>
      </c>
      <c r="I1417" s="6">
        <f>IF(sel_og=1,0,E1417-G1417)</f>
        <v/>
      </c>
      <c r="J1417" s="6">
        <f>IF(sel_og=1,0,D1417-F1417)</f>
        <v/>
      </c>
      <c r="K1417" s="6">
        <f>IF(sel_og=1,E1417-G1417,0)</f>
        <v/>
      </c>
    </row>
    <row r="1418">
      <c r="A1418" s="6">
        <f>Profiles!E1418+Profiles!F1418</f>
        <v/>
      </c>
      <c r="B1418" s="6">
        <f>Profiles!D1418*sel_solar</f>
        <v/>
      </c>
      <c r="C1418" s="6">
        <f>MIN(B1418,A1418)</f>
        <v/>
      </c>
      <c r="D1418" s="6">
        <f>B1418-C1418</f>
        <v/>
      </c>
      <c r="E1418" s="6">
        <f>A1418-C1418</f>
        <v/>
      </c>
      <c r="F1418" s="6">
        <f>MIN(D1418,in_batt_pw,IF(sel_batt=0,0,(sel_batt-H1417)/in_rte))</f>
        <v/>
      </c>
      <c r="G1418" s="6">
        <f>MIN(E1418,in_batt_pw,H1417)</f>
        <v/>
      </c>
      <c r="H1418" s="6">
        <f>H1417+F1418*in_rte-G1418</f>
        <v/>
      </c>
      <c r="I1418" s="6">
        <f>IF(sel_og=1,0,E1418-G1418)</f>
        <v/>
      </c>
      <c r="J1418" s="6">
        <f>IF(sel_og=1,0,D1418-F1418)</f>
        <v/>
      </c>
      <c r="K1418" s="6">
        <f>IF(sel_og=1,E1418-G1418,0)</f>
        <v/>
      </c>
    </row>
    <row r="1419">
      <c r="A1419" s="6">
        <f>Profiles!E1419+Profiles!F1419</f>
        <v/>
      </c>
      <c r="B1419" s="6">
        <f>Profiles!D1419*sel_solar</f>
        <v/>
      </c>
      <c r="C1419" s="6">
        <f>MIN(B1419,A1419)</f>
        <v/>
      </c>
      <c r="D1419" s="6">
        <f>B1419-C1419</f>
        <v/>
      </c>
      <c r="E1419" s="6">
        <f>A1419-C1419</f>
        <v/>
      </c>
      <c r="F1419" s="6">
        <f>MIN(D1419,in_batt_pw,IF(sel_batt=0,0,(sel_batt-H1418)/in_rte))</f>
        <v/>
      </c>
      <c r="G1419" s="6">
        <f>MIN(E1419,in_batt_pw,H1418)</f>
        <v/>
      </c>
      <c r="H1419" s="6">
        <f>H1418+F1419*in_rte-G1419</f>
        <v/>
      </c>
      <c r="I1419" s="6">
        <f>IF(sel_og=1,0,E1419-G1419)</f>
        <v/>
      </c>
      <c r="J1419" s="6">
        <f>IF(sel_og=1,0,D1419-F1419)</f>
        <v/>
      </c>
      <c r="K1419" s="6">
        <f>IF(sel_og=1,E1419-G1419,0)</f>
        <v/>
      </c>
    </row>
    <row r="1420">
      <c r="A1420" s="6">
        <f>Profiles!E1420+Profiles!F1420</f>
        <v/>
      </c>
      <c r="B1420" s="6">
        <f>Profiles!D1420*sel_solar</f>
        <v/>
      </c>
      <c r="C1420" s="6">
        <f>MIN(B1420,A1420)</f>
        <v/>
      </c>
      <c r="D1420" s="6">
        <f>B1420-C1420</f>
        <v/>
      </c>
      <c r="E1420" s="6">
        <f>A1420-C1420</f>
        <v/>
      </c>
      <c r="F1420" s="6">
        <f>MIN(D1420,in_batt_pw,IF(sel_batt=0,0,(sel_batt-H1419)/in_rte))</f>
        <v/>
      </c>
      <c r="G1420" s="6">
        <f>MIN(E1420,in_batt_pw,H1419)</f>
        <v/>
      </c>
      <c r="H1420" s="6">
        <f>H1419+F1420*in_rte-G1420</f>
        <v/>
      </c>
      <c r="I1420" s="6">
        <f>IF(sel_og=1,0,E1420-G1420)</f>
        <v/>
      </c>
      <c r="J1420" s="6">
        <f>IF(sel_og=1,0,D1420-F1420)</f>
        <v/>
      </c>
      <c r="K1420" s="6">
        <f>IF(sel_og=1,E1420-G1420,0)</f>
        <v/>
      </c>
    </row>
    <row r="1421">
      <c r="A1421" s="6">
        <f>Profiles!E1421+Profiles!F1421</f>
        <v/>
      </c>
      <c r="B1421" s="6">
        <f>Profiles!D1421*sel_solar</f>
        <v/>
      </c>
      <c r="C1421" s="6">
        <f>MIN(B1421,A1421)</f>
        <v/>
      </c>
      <c r="D1421" s="6">
        <f>B1421-C1421</f>
        <v/>
      </c>
      <c r="E1421" s="6">
        <f>A1421-C1421</f>
        <v/>
      </c>
      <c r="F1421" s="6">
        <f>MIN(D1421,in_batt_pw,IF(sel_batt=0,0,(sel_batt-H1420)/in_rte))</f>
        <v/>
      </c>
      <c r="G1421" s="6">
        <f>MIN(E1421,in_batt_pw,H1420)</f>
        <v/>
      </c>
      <c r="H1421" s="6">
        <f>H1420+F1421*in_rte-G1421</f>
        <v/>
      </c>
      <c r="I1421" s="6">
        <f>IF(sel_og=1,0,E1421-G1421)</f>
        <v/>
      </c>
      <c r="J1421" s="6">
        <f>IF(sel_og=1,0,D1421-F1421)</f>
        <v/>
      </c>
      <c r="K1421" s="6">
        <f>IF(sel_og=1,E1421-G1421,0)</f>
        <v/>
      </c>
    </row>
    <row r="1422">
      <c r="A1422" s="6">
        <f>Profiles!E1422+Profiles!F1422</f>
        <v/>
      </c>
      <c r="B1422" s="6">
        <f>Profiles!D1422*sel_solar</f>
        <v/>
      </c>
      <c r="C1422" s="6">
        <f>MIN(B1422,A1422)</f>
        <v/>
      </c>
      <c r="D1422" s="6">
        <f>B1422-C1422</f>
        <v/>
      </c>
      <c r="E1422" s="6">
        <f>A1422-C1422</f>
        <v/>
      </c>
      <c r="F1422" s="6">
        <f>MIN(D1422,in_batt_pw,IF(sel_batt=0,0,(sel_batt-H1421)/in_rte))</f>
        <v/>
      </c>
      <c r="G1422" s="6">
        <f>MIN(E1422,in_batt_pw,H1421)</f>
        <v/>
      </c>
      <c r="H1422" s="6">
        <f>H1421+F1422*in_rte-G1422</f>
        <v/>
      </c>
      <c r="I1422" s="6">
        <f>IF(sel_og=1,0,E1422-G1422)</f>
        <v/>
      </c>
      <c r="J1422" s="6">
        <f>IF(sel_og=1,0,D1422-F1422)</f>
        <v/>
      </c>
      <c r="K1422" s="6">
        <f>IF(sel_og=1,E1422-G1422,0)</f>
        <v/>
      </c>
    </row>
    <row r="1423">
      <c r="A1423" s="6">
        <f>Profiles!E1423+Profiles!F1423</f>
        <v/>
      </c>
      <c r="B1423" s="6">
        <f>Profiles!D1423*sel_solar</f>
        <v/>
      </c>
      <c r="C1423" s="6">
        <f>MIN(B1423,A1423)</f>
        <v/>
      </c>
      <c r="D1423" s="6">
        <f>B1423-C1423</f>
        <v/>
      </c>
      <c r="E1423" s="6">
        <f>A1423-C1423</f>
        <v/>
      </c>
      <c r="F1423" s="6">
        <f>MIN(D1423,in_batt_pw,IF(sel_batt=0,0,(sel_batt-H1422)/in_rte))</f>
        <v/>
      </c>
      <c r="G1423" s="6">
        <f>MIN(E1423,in_batt_pw,H1422)</f>
        <v/>
      </c>
      <c r="H1423" s="6">
        <f>H1422+F1423*in_rte-G1423</f>
        <v/>
      </c>
      <c r="I1423" s="6">
        <f>IF(sel_og=1,0,E1423-G1423)</f>
        <v/>
      </c>
      <c r="J1423" s="6">
        <f>IF(sel_og=1,0,D1423-F1423)</f>
        <v/>
      </c>
      <c r="K1423" s="6">
        <f>IF(sel_og=1,E1423-G1423,0)</f>
        <v/>
      </c>
    </row>
    <row r="1424">
      <c r="A1424" s="6">
        <f>Profiles!E1424+Profiles!F1424</f>
        <v/>
      </c>
      <c r="B1424" s="6">
        <f>Profiles!D1424*sel_solar</f>
        <v/>
      </c>
      <c r="C1424" s="6">
        <f>MIN(B1424,A1424)</f>
        <v/>
      </c>
      <c r="D1424" s="6">
        <f>B1424-C1424</f>
        <v/>
      </c>
      <c r="E1424" s="6">
        <f>A1424-C1424</f>
        <v/>
      </c>
      <c r="F1424" s="6">
        <f>MIN(D1424,in_batt_pw,IF(sel_batt=0,0,(sel_batt-H1423)/in_rte))</f>
        <v/>
      </c>
      <c r="G1424" s="6">
        <f>MIN(E1424,in_batt_pw,H1423)</f>
        <v/>
      </c>
      <c r="H1424" s="6">
        <f>H1423+F1424*in_rte-G1424</f>
        <v/>
      </c>
      <c r="I1424" s="6">
        <f>IF(sel_og=1,0,E1424-G1424)</f>
        <v/>
      </c>
      <c r="J1424" s="6">
        <f>IF(sel_og=1,0,D1424-F1424)</f>
        <v/>
      </c>
      <c r="K1424" s="6">
        <f>IF(sel_og=1,E1424-G1424,0)</f>
        <v/>
      </c>
    </row>
    <row r="1425">
      <c r="A1425" s="6">
        <f>Profiles!E1425+Profiles!F1425</f>
        <v/>
      </c>
      <c r="B1425" s="6">
        <f>Profiles!D1425*sel_solar</f>
        <v/>
      </c>
      <c r="C1425" s="6">
        <f>MIN(B1425,A1425)</f>
        <v/>
      </c>
      <c r="D1425" s="6">
        <f>B1425-C1425</f>
        <v/>
      </c>
      <c r="E1425" s="6">
        <f>A1425-C1425</f>
        <v/>
      </c>
      <c r="F1425" s="6">
        <f>MIN(D1425,in_batt_pw,IF(sel_batt=0,0,(sel_batt-H1424)/in_rte))</f>
        <v/>
      </c>
      <c r="G1425" s="6">
        <f>MIN(E1425,in_batt_pw,H1424)</f>
        <v/>
      </c>
      <c r="H1425" s="6">
        <f>H1424+F1425*in_rte-G1425</f>
        <v/>
      </c>
      <c r="I1425" s="6">
        <f>IF(sel_og=1,0,E1425-G1425)</f>
        <v/>
      </c>
      <c r="J1425" s="6">
        <f>IF(sel_og=1,0,D1425-F1425)</f>
        <v/>
      </c>
      <c r="K1425" s="6">
        <f>IF(sel_og=1,E1425-G1425,0)</f>
        <v/>
      </c>
    </row>
    <row r="1426">
      <c r="A1426" s="6">
        <f>Profiles!E1426+Profiles!F1426</f>
        <v/>
      </c>
      <c r="B1426" s="6">
        <f>Profiles!D1426*sel_solar</f>
        <v/>
      </c>
      <c r="C1426" s="6">
        <f>MIN(B1426,A1426)</f>
        <v/>
      </c>
      <c r="D1426" s="6">
        <f>B1426-C1426</f>
        <v/>
      </c>
      <c r="E1426" s="6">
        <f>A1426-C1426</f>
        <v/>
      </c>
      <c r="F1426" s="6">
        <f>MIN(D1426,in_batt_pw,IF(sel_batt=0,0,(sel_batt-H1425)/in_rte))</f>
        <v/>
      </c>
      <c r="G1426" s="6">
        <f>MIN(E1426,in_batt_pw,H1425)</f>
        <v/>
      </c>
      <c r="H1426" s="6">
        <f>H1425+F1426*in_rte-G1426</f>
        <v/>
      </c>
      <c r="I1426" s="6">
        <f>IF(sel_og=1,0,E1426-G1426)</f>
        <v/>
      </c>
      <c r="J1426" s="6">
        <f>IF(sel_og=1,0,D1426-F1426)</f>
        <v/>
      </c>
      <c r="K1426" s="6">
        <f>IF(sel_og=1,E1426-G1426,0)</f>
        <v/>
      </c>
    </row>
    <row r="1427">
      <c r="A1427" s="6">
        <f>Profiles!E1427+Profiles!F1427</f>
        <v/>
      </c>
      <c r="B1427" s="6">
        <f>Profiles!D1427*sel_solar</f>
        <v/>
      </c>
      <c r="C1427" s="6">
        <f>MIN(B1427,A1427)</f>
        <v/>
      </c>
      <c r="D1427" s="6">
        <f>B1427-C1427</f>
        <v/>
      </c>
      <c r="E1427" s="6">
        <f>A1427-C1427</f>
        <v/>
      </c>
      <c r="F1427" s="6">
        <f>MIN(D1427,in_batt_pw,IF(sel_batt=0,0,(sel_batt-H1426)/in_rte))</f>
        <v/>
      </c>
      <c r="G1427" s="6">
        <f>MIN(E1427,in_batt_pw,H1426)</f>
        <v/>
      </c>
      <c r="H1427" s="6">
        <f>H1426+F1427*in_rte-G1427</f>
        <v/>
      </c>
      <c r="I1427" s="6">
        <f>IF(sel_og=1,0,E1427-G1427)</f>
        <v/>
      </c>
      <c r="J1427" s="6">
        <f>IF(sel_og=1,0,D1427-F1427)</f>
        <v/>
      </c>
      <c r="K1427" s="6">
        <f>IF(sel_og=1,E1427-G1427,0)</f>
        <v/>
      </c>
    </row>
    <row r="1428">
      <c r="A1428" s="6">
        <f>Profiles!E1428+Profiles!F1428</f>
        <v/>
      </c>
      <c r="B1428" s="6">
        <f>Profiles!D1428*sel_solar</f>
        <v/>
      </c>
      <c r="C1428" s="6">
        <f>MIN(B1428,A1428)</f>
        <v/>
      </c>
      <c r="D1428" s="6">
        <f>B1428-C1428</f>
        <v/>
      </c>
      <c r="E1428" s="6">
        <f>A1428-C1428</f>
        <v/>
      </c>
      <c r="F1428" s="6">
        <f>MIN(D1428,in_batt_pw,IF(sel_batt=0,0,(sel_batt-H1427)/in_rte))</f>
        <v/>
      </c>
      <c r="G1428" s="6">
        <f>MIN(E1428,in_batt_pw,H1427)</f>
        <v/>
      </c>
      <c r="H1428" s="6">
        <f>H1427+F1428*in_rte-G1428</f>
        <v/>
      </c>
      <c r="I1428" s="6">
        <f>IF(sel_og=1,0,E1428-G1428)</f>
        <v/>
      </c>
      <c r="J1428" s="6">
        <f>IF(sel_og=1,0,D1428-F1428)</f>
        <v/>
      </c>
      <c r="K1428" s="6">
        <f>IF(sel_og=1,E1428-G1428,0)</f>
        <v/>
      </c>
    </row>
    <row r="1429">
      <c r="A1429" s="6">
        <f>Profiles!E1429+Profiles!F1429</f>
        <v/>
      </c>
      <c r="B1429" s="6">
        <f>Profiles!D1429*sel_solar</f>
        <v/>
      </c>
      <c r="C1429" s="6">
        <f>MIN(B1429,A1429)</f>
        <v/>
      </c>
      <c r="D1429" s="6">
        <f>B1429-C1429</f>
        <v/>
      </c>
      <c r="E1429" s="6">
        <f>A1429-C1429</f>
        <v/>
      </c>
      <c r="F1429" s="6">
        <f>MIN(D1429,in_batt_pw,IF(sel_batt=0,0,(sel_batt-H1428)/in_rte))</f>
        <v/>
      </c>
      <c r="G1429" s="6">
        <f>MIN(E1429,in_batt_pw,H1428)</f>
        <v/>
      </c>
      <c r="H1429" s="6">
        <f>H1428+F1429*in_rte-G1429</f>
        <v/>
      </c>
      <c r="I1429" s="6">
        <f>IF(sel_og=1,0,E1429-G1429)</f>
        <v/>
      </c>
      <c r="J1429" s="6">
        <f>IF(sel_og=1,0,D1429-F1429)</f>
        <v/>
      </c>
      <c r="K1429" s="6">
        <f>IF(sel_og=1,E1429-G1429,0)</f>
        <v/>
      </c>
    </row>
    <row r="1430">
      <c r="A1430" s="6">
        <f>Profiles!E1430+Profiles!F1430</f>
        <v/>
      </c>
      <c r="B1430" s="6">
        <f>Profiles!D1430*sel_solar</f>
        <v/>
      </c>
      <c r="C1430" s="6">
        <f>MIN(B1430,A1430)</f>
        <v/>
      </c>
      <c r="D1430" s="6">
        <f>B1430-C1430</f>
        <v/>
      </c>
      <c r="E1430" s="6">
        <f>A1430-C1430</f>
        <v/>
      </c>
      <c r="F1430" s="6">
        <f>MIN(D1430,in_batt_pw,IF(sel_batt=0,0,(sel_batt-H1429)/in_rte))</f>
        <v/>
      </c>
      <c r="G1430" s="6">
        <f>MIN(E1430,in_batt_pw,H1429)</f>
        <v/>
      </c>
      <c r="H1430" s="6">
        <f>H1429+F1430*in_rte-G1430</f>
        <v/>
      </c>
      <c r="I1430" s="6">
        <f>IF(sel_og=1,0,E1430-G1430)</f>
        <v/>
      </c>
      <c r="J1430" s="6">
        <f>IF(sel_og=1,0,D1430-F1430)</f>
        <v/>
      </c>
      <c r="K1430" s="6">
        <f>IF(sel_og=1,E1430-G1430,0)</f>
        <v/>
      </c>
    </row>
    <row r="1431">
      <c r="A1431" s="6">
        <f>Profiles!E1431+Profiles!F1431</f>
        <v/>
      </c>
      <c r="B1431" s="6">
        <f>Profiles!D1431*sel_solar</f>
        <v/>
      </c>
      <c r="C1431" s="6">
        <f>MIN(B1431,A1431)</f>
        <v/>
      </c>
      <c r="D1431" s="6">
        <f>B1431-C1431</f>
        <v/>
      </c>
      <c r="E1431" s="6">
        <f>A1431-C1431</f>
        <v/>
      </c>
      <c r="F1431" s="6">
        <f>MIN(D1431,in_batt_pw,IF(sel_batt=0,0,(sel_batt-H1430)/in_rte))</f>
        <v/>
      </c>
      <c r="G1431" s="6">
        <f>MIN(E1431,in_batt_pw,H1430)</f>
        <v/>
      </c>
      <c r="H1431" s="6">
        <f>H1430+F1431*in_rte-G1431</f>
        <v/>
      </c>
      <c r="I1431" s="6">
        <f>IF(sel_og=1,0,E1431-G1431)</f>
        <v/>
      </c>
      <c r="J1431" s="6">
        <f>IF(sel_og=1,0,D1431-F1431)</f>
        <v/>
      </c>
      <c r="K1431" s="6">
        <f>IF(sel_og=1,E1431-G1431,0)</f>
        <v/>
      </c>
    </row>
    <row r="1432">
      <c r="A1432" s="6">
        <f>Profiles!E1432+Profiles!F1432</f>
        <v/>
      </c>
      <c r="B1432" s="6">
        <f>Profiles!D1432*sel_solar</f>
        <v/>
      </c>
      <c r="C1432" s="6">
        <f>MIN(B1432,A1432)</f>
        <v/>
      </c>
      <c r="D1432" s="6">
        <f>B1432-C1432</f>
        <v/>
      </c>
      <c r="E1432" s="6">
        <f>A1432-C1432</f>
        <v/>
      </c>
      <c r="F1432" s="6">
        <f>MIN(D1432,in_batt_pw,IF(sel_batt=0,0,(sel_batt-H1431)/in_rte))</f>
        <v/>
      </c>
      <c r="G1432" s="6">
        <f>MIN(E1432,in_batt_pw,H1431)</f>
        <v/>
      </c>
      <c r="H1432" s="6">
        <f>H1431+F1432*in_rte-G1432</f>
        <v/>
      </c>
      <c r="I1432" s="6">
        <f>IF(sel_og=1,0,E1432-G1432)</f>
        <v/>
      </c>
      <c r="J1432" s="6">
        <f>IF(sel_og=1,0,D1432-F1432)</f>
        <v/>
      </c>
      <c r="K1432" s="6">
        <f>IF(sel_og=1,E1432-G1432,0)</f>
        <v/>
      </c>
    </row>
    <row r="1433">
      <c r="A1433" s="6">
        <f>Profiles!E1433+Profiles!F1433</f>
        <v/>
      </c>
      <c r="B1433" s="6">
        <f>Profiles!D1433*sel_solar</f>
        <v/>
      </c>
      <c r="C1433" s="6">
        <f>MIN(B1433,A1433)</f>
        <v/>
      </c>
      <c r="D1433" s="6">
        <f>B1433-C1433</f>
        <v/>
      </c>
      <c r="E1433" s="6">
        <f>A1433-C1433</f>
        <v/>
      </c>
      <c r="F1433" s="6">
        <f>MIN(D1433,in_batt_pw,IF(sel_batt=0,0,(sel_batt-H1432)/in_rte))</f>
        <v/>
      </c>
      <c r="G1433" s="6">
        <f>MIN(E1433,in_batt_pw,H1432)</f>
        <v/>
      </c>
      <c r="H1433" s="6">
        <f>H1432+F1433*in_rte-G1433</f>
        <v/>
      </c>
      <c r="I1433" s="6">
        <f>IF(sel_og=1,0,E1433-G1433)</f>
        <v/>
      </c>
      <c r="J1433" s="6">
        <f>IF(sel_og=1,0,D1433-F1433)</f>
        <v/>
      </c>
      <c r="K1433" s="6">
        <f>IF(sel_og=1,E1433-G1433,0)</f>
        <v/>
      </c>
    </row>
    <row r="1434">
      <c r="A1434" s="6">
        <f>Profiles!E1434+Profiles!F1434</f>
        <v/>
      </c>
      <c r="B1434" s="6">
        <f>Profiles!D1434*sel_solar</f>
        <v/>
      </c>
      <c r="C1434" s="6">
        <f>MIN(B1434,A1434)</f>
        <v/>
      </c>
      <c r="D1434" s="6">
        <f>B1434-C1434</f>
        <v/>
      </c>
      <c r="E1434" s="6">
        <f>A1434-C1434</f>
        <v/>
      </c>
      <c r="F1434" s="6">
        <f>MIN(D1434,in_batt_pw,IF(sel_batt=0,0,(sel_batt-H1433)/in_rte))</f>
        <v/>
      </c>
      <c r="G1434" s="6">
        <f>MIN(E1434,in_batt_pw,H1433)</f>
        <v/>
      </c>
      <c r="H1434" s="6">
        <f>H1433+F1434*in_rte-G1434</f>
        <v/>
      </c>
      <c r="I1434" s="6">
        <f>IF(sel_og=1,0,E1434-G1434)</f>
        <v/>
      </c>
      <c r="J1434" s="6">
        <f>IF(sel_og=1,0,D1434-F1434)</f>
        <v/>
      </c>
      <c r="K1434" s="6">
        <f>IF(sel_og=1,E1434-G1434,0)</f>
        <v/>
      </c>
    </row>
    <row r="1435">
      <c r="A1435" s="6">
        <f>Profiles!E1435+Profiles!F1435</f>
        <v/>
      </c>
      <c r="B1435" s="6">
        <f>Profiles!D1435*sel_solar</f>
        <v/>
      </c>
      <c r="C1435" s="6">
        <f>MIN(B1435,A1435)</f>
        <v/>
      </c>
      <c r="D1435" s="6">
        <f>B1435-C1435</f>
        <v/>
      </c>
      <c r="E1435" s="6">
        <f>A1435-C1435</f>
        <v/>
      </c>
      <c r="F1435" s="6">
        <f>MIN(D1435,in_batt_pw,IF(sel_batt=0,0,(sel_batt-H1434)/in_rte))</f>
        <v/>
      </c>
      <c r="G1435" s="6">
        <f>MIN(E1435,in_batt_pw,H1434)</f>
        <v/>
      </c>
      <c r="H1435" s="6">
        <f>H1434+F1435*in_rte-G1435</f>
        <v/>
      </c>
      <c r="I1435" s="6">
        <f>IF(sel_og=1,0,E1435-G1435)</f>
        <v/>
      </c>
      <c r="J1435" s="6">
        <f>IF(sel_og=1,0,D1435-F1435)</f>
        <v/>
      </c>
      <c r="K1435" s="6">
        <f>IF(sel_og=1,E1435-G1435,0)</f>
        <v/>
      </c>
    </row>
    <row r="1436">
      <c r="A1436" s="6">
        <f>Profiles!E1436+Profiles!F1436</f>
        <v/>
      </c>
      <c r="B1436" s="6">
        <f>Profiles!D1436*sel_solar</f>
        <v/>
      </c>
      <c r="C1436" s="6">
        <f>MIN(B1436,A1436)</f>
        <v/>
      </c>
      <c r="D1436" s="6">
        <f>B1436-C1436</f>
        <v/>
      </c>
      <c r="E1436" s="6">
        <f>A1436-C1436</f>
        <v/>
      </c>
      <c r="F1436" s="6">
        <f>MIN(D1436,in_batt_pw,IF(sel_batt=0,0,(sel_batt-H1435)/in_rte))</f>
        <v/>
      </c>
      <c r="G1436" s="6">
        <f>MIN(E1436,in_batt_pw,H1435)</f>
        <v/>
      </c>
      <c r="H1436" s="6">
        <f>H1435+F1436*in_rte-G1436</f>
        <v/>
      </c>
      <c r="I1436" s="6">
        <f>IF(sel_og=1,0,E1436-G1436)</f>
        <v/>
      </c>
      <c r="J1436" s="6">
        <f>IF(sel_og=1,0,D1436-F1436)</f>
        <v/>
      </c>
      <c r="K1436" s="6">
        <f>IF(sel_og=1,E1436-G1436,0)</f>
        <v/>
      </c>
    </row>
    <row r="1437">
      <c r="A1437" s="6">
        <f>Profiles!E1437+Profiles!F1437</f>
        <v/>
      </c>
      <c r="B1437" s="6">
        <f>Profiles!D1437*sel_solar</f>
        <v/>
      </c>
      <c r="C1437" s="6">
        <f>MIN(B1437,A1437)</f>
        <v/>
      </c>
      <c r="D1437" s="6">
        <f>B1437-C1437</f>
        <v/>
      </c>
      <c r="E1437" s="6">
        <f>A1437-C1437</f>
        <v/>
      </c>
      <c r="F1437" s="6">
        <f>MIN(D1437,in_batt_pw,IF(sel_batt=0,0,(sel_batt-H1436)/in_rte))</f>
        <v/>
      </c>
      <c r="G1437" s="6">
        <f>MIN(E1437,in_batt_pw,H1436)</f>
        <v/>
      </c>
      <c r="H1437" s="6">
        <f>H1436+F1437*in_rte-G1437</f>
        <v/>
      </c>
      <c r="I1437" s="6">
        <f>IF(sel_og=1,0,E1437-G1437)</f>
        <v/>
      </c>
      <c r="J1437" s="6">
        <f>IF(sel_og=1,0,D1437-F1437)</f>
        <v/>
      </c>
      <c r="K1437" s="6">
        <f>IF(sel_og=1,E1437-G1437,0)</f>
        <v/>
      </c>
    </row>
    <row r="1438">
      <c r="A1438" s="6">
        <f>Profiles!E1438+Profiles!F1438</f>
        <v/>
      </c>
      <c r="B1438" s="6">
        <f>Profiles!D1438*sel_solar</f>
        <v/>
      </c>
      <c r="C1438" s="6">
        <f>MIN(B1438,A1438)</f>
        <v/>
      </c>
      <c r="D1438" s="6">
        <f>B1438-C1438</f>
        <v/>
      </c>
      <c r="E1438" s="6">
        <f>A1438-C1438</f>
        <v/>
      </c>
      <c r="F1438" s="6">
        <f>MIN(D1438,in_batt_pw,IF(sel_batt=0,0,(sel_batt-H1437)/in_rte))</f>
        <v/>
      </c>
      <c r="G1438" s="6">
        <f>MIN(E1438,in_batt_pw,H1437)</f>
        <v/>
      </c>
      <c r="H1438" s="6">
        <f>H1437+F1438*in_rte-G1438</f>
        <v/>
      </c>
      <c r="I1438" s="6">
        <f>IF(sel_og=1,0,E1438-G1438)</f>
        <v/>
      </c>
      <c r="J1438" s="6">
        <f>IF(sel_og=1,0,D1438-F1438)</f>
        <v/>
      </c>
      <c r="K1438" s="6">
        <f>IF(sel_og=1,E1438-G1438,0)</f>
        <v/>
      </c>
    </row>
    <row r="1439">
      <c r="A1439" s="6">
        <f>Profiles!E1439+Profiles!F1439</f>
        <v/>
      </c>
      <c r="B1439" s="6">
        <f>Profiles!D1439*sel_solar</f>
        <v/>
      </c>
      <c r="C1439" s="6">
        <f>MIN(B1439,A1439)</f>
        <v/>
      </c>
      <c r="D1439" s="6">
        <f>B1439-C1439</f>
        <v/>
      </c>
      <c r="E1439" s="6">
        <f>A1439-C1439</f>
        <v/>
      </c>
      <c r="F1439" s="6">
        <f>MIN(D1439,in_batt_pw,IF(sel_batt=0,0,(sel_batt-H1438)/in_rte))</f>
        <v/>
      </c>
      <c r="G1439" s="6">
        <f>MIN(E1439,in_batt_pw,H1438)</f>
        <v/>
      </c>
      <c r="H1439" s="6">
        <f>H1438+F1439*in_rte-G1439</f>
        <v/>
      </c>
      <c r="I1439" s="6">
        <f>IF(sel_og=1,0,E1439-G1439)</f>
        <v/>
      </c>
      <c r="J1439" s="6">
        <f>IF(sel_og=1,0,D1439-F1439)</f>
        <v/>
      </c>
      <c r="K1439" s="6">
        <f>IF(sel_og=1,E1439-G1439,0)</f>
        <v/>
      </c>
    </row>
    <row r="1440">
      <c r="A1440" s="6">
        <f>Profiles!E1440+Profiles!F1440</f>
        <v/>
      </c>
      <c r="B1440" s="6">
        <f>Profiles!D1440*sel_solar</f>
        <v/>
      </c>
      <c r="C1440" s="6">
        <f>MIN(B1440,A1440)</f>
        <v/>
      </c>
      <c r="D1440" s="6">
        <f>B1440-C1440</f>
        <v/>
      </c>
      <c r="E1440" s="6">
        <f>A1440-C1440</f>
        <v/>
      </c>
      <c r="F1440" s="6">
        <f>MIN(D1440,in_batt_pw,IF(sel_batt=0,0,(sel_batt-H1439)/in_rte))</f>
        <v/>
      </c>
      <c r="G1440" s="6">
        <f>MIN(E1440,in_batt_pw,H1439)</f>
        <v/>
      </c>
      <c r="H1440" s="6">
        <f>H1439+F1440*in_rte-G1440</f>
        <v/>
      </c>
      <c r="I1440" s="6">
        <f>IF(sel_og=1,0,E1440-G1440)</f>
        <v/>
      </c>
      <c r="J1440" s="6">
        <f>IF(sel_og=1,0,D1440-F1440)</f>
        <v/>
      </c>
      <c r="K1440" s="6">
        <f>IF(sel_og=1,E1440-G1440,0)</f>
        <v/>
      </c>
    </row>
    <row r="1441">
      <c r="A1441" s="6">
        <f>Profiles!E1441+Profiles!F1441</f>
        <v/>
      </c>
      <c r="B1441" s="6">
        <f>Profiles!D1441*sel_solar</f>
        <v/>
      </c>
      <c r="C1441" s="6">
        <f>MIN(B1441,A1441)</f>
        <v/>
      </c>
      <c r="D1441" s="6">
        <f>B1441-C1441</f>
        <v/>
      </c>
      <c r="E1441" s="6">
        <f>A1441-C1441</f>
        <v/>
      </c>
      <c r="F1441" s="6">
        <f>MIN(D1441,in_batt_pw,IF(sel_batt=0,0,(sel_batt-H1440)/in_rte))</f>
        <v/>
      </c>
      <c r="G1441" s="6">
        <f>MIN(E1441,in_batt_pw,H1440)</f>
        <v/>
      </c>
      <c r="H1441" s="6">
        <f>H1440+F1441*in_rte-G1441</f>
        <v/>
      </c>
      <c r="I1441" s="6">
        <f>IF(sel_og=1,0,E1441-G1441)</f>
        <v/>
      </c>
      <c r="J1441" s="6">
        <f>IF(sel_og=1,0,D1441-F1441)</f>
        <v/>
      </c>
      <c r="K1441" s="6">
        <f>IF(sel_og=1,E1441-G1441,0)</f>
        <v/>
      </c>
    </row>
    <row r="1442">
      <c r="A1442" s="6">
        <f>Profiles!E1442+Profiles!F1442</f>
        <v/>
      </c>
      <c r="B1442" s="6">
        <f>Profiles!D1442*sel_solar</f>
        <v/>
      </c>
      <c r="C1442" s="6">
        <f>MIN(B1442,A1442)</f>
        <v/>
      </c>
      <c r="D1442" s="6">
        <f>B1442-C1442</f>
        <v/>
      </c>
      <c r="E1442" s="6">
        <f>A1442-C1442</f>
        <v/>
      </c>
      <c r="F1442" s="6">
        <f>MIN(D1442,in_batt_pw,IF(sel_batt=0,0,(sel_batt-H1441)/in_rte))</f>
        <v/>
      </c>
      <c r="G1442" s="6">
        <f>MIN(E1442,in_batt_pw,H1441)</f>
        <v/>
      </c>
      <c r="H1442" s="6">
        <f>H1441+F1442*in_rte-G1442</f>
        <v/>
      </c>
      <c r="I1442" s="6">
        <f>IF(sel_og=1,0,E1442-G1442)</f>
        <v/>
      </c>
      <c r="J1442" s="6">
        <f>IF(sel_og=1,0,D1442-F1442)</f>
        <v/>
      </c>
      <c r="K1442" s="6">
        <f>IF(sel_og=1,E1442-G1442,0)</f>
        <v/>
      </c>
    </row>
    <row r="1443">
      <c r="A1443" s="6">
        <f>Profiles!E1443+Profiles!F1443</f>
        <v/>
      </c>
      <c r="B1443" s="6">
        <f>Profiles!D1443*sel_solar</f>
        <v/>
      </c>
      <c r="C1443" s="6">
        <f>MIN(B1443,A1443)</f>
        <v/>
      </c>
      <c r="D1443" s="6">
        <f>B1443-C1443</f>
        <v/>
      </c>
      <c r="E1443" s="6">
        <f>A1443-C1443</f>
        <v/>
      </c>
      <c r="F1443" s="6">
        <f>MIN(D1443,in_batt_pw,IF(sel_batt=0,0,(sel_batt-H1442)/in_rte))</f>
        <v/>
      </c>
      <c r="G1443" s="6">
        <f>MIN(E1443,in_batt_pw,H1442)</f>
        <v/>
      </c>
      <c r="H1443" s="6">
        <f>H1442+F1443*in_rte-G1443</f>
        <v/>
      </c>
      <c r="I1443" s="6">
        <f>IF(sel_og=1,0,E1443-G1443)</f>
        <v/>
      </c>
      <c r="J1443" s="6">
        <f>IF(sel_og=1,0,D1443-F1443)</f>
        <v/>
      </c>
      <c r="K1443" s="6">
        <f>IF(sel_og=1,E1443-G1443,0)</f>
        <v/>
      </c>
    </row>
    <row r="1444">
      <c r="A1444" s="6">
        <f>Profiles!E1444+Profiles!F1444</f>
        <v/>
      </c>
      <c r="B1444" s="6">
        <f>Profiles!D1444*sel_solar</f>
        <v/>
      </c>
      <c r="C1444" s="6">
        <f>MIN(B1444,A1444)</f>
        <v/>
      </c>
      <c r="D1444" s="6">
        <f>B1444-C1444</f>
        <v/>
      </c>
      <c r="E1444" s="6">
        <f>A1444-C1444</f>
        <v/>
      </c>
      <c r="F1444" s="6">
        <f>MIN(D1444,in_batt_pw,IF(sel_batt=0,0,(sel_batt-H1443)/in_rte))</f>
        <v/>
      </c>
      <c r="G1444" s="6">
        <f>MIN(E1444,in_batt_pw,H1443)</f>
        <v/>
      </c>
      <c r="H1444" s="6">
        <f>H1443+F1444*in_rte-G1444</f>
        <v/>
      </c>
      <c r="I1444" s="6">
        <f>IF(sel_og=1,0,E1444-G1444)</f>
        <v/>
      </c>
      <c r="J1444" s="6">
        <f>IF(sel_og=1,0,D1444-F1444)</f>
        <v/>
      </c>
      <c r="K1444" s="6">
        <f>IF(sel_og=1,E1444-G1444,0)</f>
        <v/>
      </c>
    </row>
    <row r="1445">
      <c r="A1445" s="6">
        <f>Profiles!E1445+Profiles!F1445</f>
        <v/>
      </c>
      <c r="B1445" s="6">
        <f>Profiles!D1445*sel_solar</f>
        <v/>
      </c>
      <c r="C1445" s="6">
        <f>MIN(B1445,A1445)</f>
        <v/>
      </c>
      <c r="D1445" s="6">
        <f>B1445-C1445</f>
        <v/>
      </c>
      <c r="E1445" s="6">
        <f>A1445-C1445</f>
        <v/>
      </c>
      <c r="F1445" s="6">
        <f>MIN(D1445,in_batt_pw,IF(sel_batt=0,0,(sel_batt-H1444)/in_rte))</f>
        <v/>
      </c>
      <c r="G1445" s="6">
        <f>MIN(E1445,in_batt_pw,H1444)</f>
        <v/>
      </c>
      <c r="H1445" s="6">
        <f>H1444+F1445*in_rte-G1445</f>
        <v/>
      </c>
      <c r="I1445" s="6">
        <f>IF(sel_og=1,0,E1445-G1445)</f>
        <v/>
      </c>
      <c r="J1445" s="6">
        <f>IF(sel_og=1,0,D1445-F1445)</f>
        <v/>
      </c>
      <c r="K1445" s="6">
        <f>IF(sel_og=1,E1445-G1445,0)</f>
        <v/>
      </c>
    </row>
    <row r="1446">
      <c r="A1446" s="6">
        <f>Profiles!E1446+Profiles!F1446</f>
        <v/>
      </c>
      <c r="B1446" s="6">
        <f>Profiles!D1446*sel_solar</f>
        <v/>
      </c>
      <c r="C1446" s="6">
        <f>MIN(B1446,A1446)</f>
        <v/>
      </c>
      <c r="D1446" s="6">
        <f>B1446-C1446</f>
        <v/>
      </c>
      <c r="E1446" s="6">
        <f>A1446-C1446</f>
        <v/>
      </c>
      <c r="F1446" s="6">
        <f>MIN(D1446,in_batt_pw,IF(sel_batt=0,0,(sel_batt-H1445)/in_rte))</f>
        <v/>
      </c>
      <c r="G1446" s="6">
        <f>MIN(E1446,in_batt_pw,H1445)</f>
        <v/>
      </c>
      <c r="H1446" s="6">
        <f>H1445+F1446*in_rte-G1446</f>
        <v/>
      </c>
      <c r="I1446" s="6">
        <f>IF(sel_og=1,0,E1446-G1446)</f>
        <v/>
      </c>
      <c r="J1446" s="6">
        <f>IF(sel_og=1,0,D1446-F1446)</f>
        <v/>
      </c>
      <c r="K1446" s="6">
        <f>IF(sel_og=1,E1446-G1446,0)</f>
        <v/>
      </c>
    </row>
    <row r="1447">
      <c r="A1447" s="6">
        <f>Profiles!E1447+Profiles!F1447</f>
        <v/>
      </c>
      <c r="B1447" s="6">
        <f>Profiles!D1447*sel_solar</f>
        <v/>
      </c>
      <c r="C1447" s="6">
        <f>MIN(B1447,A1447)</f>
        <v/>
      </c>
      <c r="D1447" s="6">
        <f>B1447-C1447</f>
        <v/>
      </c>
      <c r="E1447" s="6">
        <f>A1447-C1447</f>
        <v/>
      </c>
      <c r="F1447" s="6">
        <f>MIN(D1447,in_batt_pw,IF(sel_batt=0,0,(sel_batt-H1446)/in_rte))</f>
        <v/>
      </c>
      <c r="G1447" s="6">
        <f>MIN(E1447,in_batt_pw,H1446)</f>
        <v/>
      </c>
      <c r="H1447" s="6">
        <f>H1446+F1447*in_rte-G1447</f>
        <v/>
      </c>
      <c r="I1447" s="6">
        <f>IF(sel_og=1,0,E1447-G1447)</f>
        <v/>
      </c>
      <c r="J1447" s="6">
        <f>IF(sel_og=1,0,D1447-F1447)</f>
        <v/>
      </c>
      <c r="K1447" s="6">
        <f>IF(sel_og=1,E1447-G1447,0)</f>
        <v/>
      </c>
    </row>
    <row r="1448">
      <c r="A1448" s="6">
        <f>Profiles!E1448+Profiles!F1448</f>
        <v/>
      </c>
      <c r="B1448" s="6">
        <f>Profiles!D1448*sel_solar</f>
        <v/>
      </c>
      <c r="C1448" s="6">
        <f>MIN(B1448,A1448)</f>
        <v/>
      </c>
      <c r="D1448" s="6">
        <f>B1448-C1448</f>
        <v/>
      </c>
      <c r="E1448" s="6">
        <f>A1448-C1448</f>
        <v/>
      </c>
      <c r="F1448" s="6">
        <f>MIN(D1448,in_batt_pw,IF(sel_batt=0,0,(sel_batt-H1447)/in_rte))</f>
        <v/>
      </c>
      <c r="G1448" s="6">
        <f>MIN(E1448,in_batt_pw,H1447)</f>
        <v/>
      </c>
      <c r="H1448" s="6">
        <f>H1447+F1448*in_rte-G1448</f>
        <v/>
      </c>
      <c r="I1448" s="6">
        <f>IF(sel_og=1,0,E1448-G1448)</f>
        <v/>
      </c>
      <c r="J1448" s="6">
        <f>IF(sel_og=1,0,D1448-F1448)</f>
        <v/>
      </c>
      <c r="K1448" s="6">
        <f>IF(sel_og=1,E1448-G1448,0)</f>
        <v/>
      </c>
    </row>
    <row r="1449">
      <c r="A1449" s="6">
        <f>Profiles!E1449+Profiles!F1449</f>
        <v/>
      </c>
      <c r="B1449" s="6">
        <f>Profiles!D1449*sel_solar</f>
        <v/>
      </c>
      <c r="C1449" s="6">
        <f>MIN(B1449,A1449)</f>
        <v/>
      </c>
      <c r="D1449" s="6">
        <f>B1449-C1449</f>
        <v/>
      </c>
      <c r="E1449" s="6">
        <f>A1449-C1449</f>
        <v/>
      </c>
      <c r="F1449" s="6">
        <f>MIN(D1449,in_batt_pw,IF(sel_batt=0,0,(sel_batt-H1448)/in_rte))</f>
        <v/>
      </c>
      <c r="G1449" s="6">
        <f>MIN(E1449,in_batt_pw,H1448)</f>
        <v/>
      </c>
      <c r="H1449" s="6">
        <f>H1448+F1449*in_rte-G1449</f>
        <v/>
      </c>
      <c r="I1449" s="6">
        <f>IF(sel_og=1,0,E1449-G1449)</f>
        <v/>
      </c>
      <c r="J1449" s="6">
        <f>IF(sel_og=1,0,D1449-F1449)</f>
        <v/>
      </c>
      <c r="K1449" s="6">
        <f>IF(sel_og=1,E1449-G1449,0)</f>
        <v/>
      </c>
    </row>
    <row r="1450">
      <c r="A1450" s="6">
        <f>Profiles!E1450+Profiles!F1450</f>
        <v/>
      </c>
      <c r="B1450" s="6">
        <f>Profiles!D1450*sel_solar</f>
        <v/>
      </c>
      <c r="C1450" s="6">
        <f>MIN(B1450,A1450)</f>
        <v/>
      </c>
      <c r="D1450" s="6">
        <f>B1450-C1450</f>
        <v/>
      </c>
      <c r="E1450" s="6">
        <f>A1450-C1450</f>
        <v/>
      </c>
      <c r="F1450" s="6">
        <f>MIN(D1450,in_batt_pw,IF(sel_batt=0,0,(sel_batt-H1449)/in_rte))</f>
        <v/>
      </c>
      <c r="G1450" s="6">
        <f>MIN(E1450,in_batt_pw,H1449)</f>
        <v/>
      </c>
      <c r="H1450" s="6">
        <f>H1449+F1450*in_rte-G1450</f>
        <v/>
      </c>
      <c r="I1450" s="6">
        <f>IF(sel_og=1,0,E1450-G1450)</f>
        <v/>
      </c>
      <c r="J1450" s="6">
        <f>IF(sel_og=1,0,D1450-F1450)</f>
        <v/>
      </c>
      <c r="K1450" s="6">
        <f>IF(sel_og=1,E1450-G1450,0)</f>
        <v/>
      </c>
    </row>
    <row r="1451">
      <c r="A1451" s="6">
        <f>Profiles!E1451+Profiles!F1451</f>
        <v/>
      </c>
      <c r="B1451" s="6">
        <f>Profiles!D1451*sel_solar</f>
        <v/>
      </c>
      <c r="C1451" s="6">
        <f>MIN(B1451,A1451)</f>
        <v/>
      </c>
      <c r="D1451" s="6">
        <f>B1451-C1451</f>
        <v/>
      </c>
      <c r="E1451" s="6">
        <f>A1451-C1451</f>
        <v/>
      </c>
      <c r="F1451" s="6">
        <f>MIN(D1451,in_batt_pw,IF(sel_batt=0,0,(sel_batt-H1450)/in_rte))</f>
        <v/>
      </c>
      <c r="G1451" s="6">
        <f>MIN(E1451,in_batt_pw,H1450)</f>
        <v/>
      </c>
      <c r="H1451" s="6">
        <f>H1450+F1451*in_rte-G1451</f>
        <v/>
      </c>
      <c r="I1451" s="6">
        <f>IF(sel_og=1,0,E1451-G1451)</f>
        <v/>
      </c>
      <c r="J1451" s="6">
        <f>IF(sel_og=1,0,D1451-F1451)</f>
        <v/>
      </c>
      <c r="K1451" s="6">
        <f>IF(sel_og=1,E1451-G1451,0)</f>
        <v/>
      </c>
    </row>
    <row r="1452">
      <c r="A1452" s="6">
        <f>Profiles!E1452+Profiles!F1452</f>
        <v/>
      </c>
      <c r="B1452" s="6">
        <f>Profiles!D1452*sel_solar</f>
        <v/>
      </c>
      <c r="C1452" s="6">
        <f>MIN(B1452,A1452)</f>
        <v/>
      </c>
      <c r="D1452" s="6">
        <f>B1452-C1452</f>
        <v/>
      </c>
      <c r="E1452" s="6">
        <f>A1452-C1452</f>
        <v/>
      </c>
      <c r="F1452" s="6">
        <f>MIN(D1452,in_batt_pw,IF(sel_batt=0,0,(sel_batt-H1451)/in_rte))</f>
        <v/>
      </c>
      <c r="G1452" s="6">
        <f>MIN(E1452,in_batt_pw,H1451)</f>
        <v/>
      </c>
      <c r="H1452" s="6">
        <f>H1451+F1452*in_rte-G1452</f>
        <v/>
      </c>
      <c r="I1452" s="6">
        <f>IF(sel_og=1,0,E1452-G1452)</f>
        <v/>
      </c>
      <c r="J1452" s="6">
        <f>IF(sel_og=1,0,D1452-F1452)</f>
        <v/>
      </c>
      <c r="K1452" s="6">
        <f>IF(sel_og=1,E1452-G1452,0)</f>
        <v/>
      </c>
    </row>
    <row r="1453">
      <c r="A1453" s="6">
        <f>Profiles!E1453+Profiles!F1453</f>
        <v/>
      </c>
      <c r="B1453" s="6">
        <f>Profiles!D1453*sel_solar</f>
        <v/>
      </c>
      <c r="C1453" s="6">
        <f>MIN(B1453,A1453)</f>
        <v/>
      </c>
      <c r="D1453" s="6">
        <f>B1453-C1453</f>
        <v/>
      </c>
      <c r="E1453" s="6">
        <f>A1453-C1453</f>
        <v/>
      </c>
      <c r="F1453" s="6">
        <f>MIN(D1453,in_batt_pw,IF(sel_batt=0,0,(sel_batt-H1452)/in_rte))</f>
        <v/>
      </c>
      <c r="G1453" s="6">
        <f>MIN(E1453,in_batt_pw,H1452)</f>
        <v/>
      </c>
      <c r="H1453" s="6">
        <f>H1452+F1453*in_rte-G1453</f>
        <v/>
      </c>
      <c r="I1453" s="6">
        <f>IF(sel_og=1,0,E1453-G1453)</f>
        <v/>
      </c>
      <c r="J1453" s="6">
        <f>IF(sel_og=1,0,D1453-F1453)</f>
        <v/>
      </c>
      <c r="K1453" s="6">
        <f>IF(sel_og=1,E1453-G1453,0)</f>
        <v/>
      </c>
    </row>
    <row r="1454">
      <c r="A1454" s="6">
        <f>Profiles!E1454+Profiles!F1454</f>
        <v/>
      </c>
      <c r="B1454" s="6">
        <f>Profiles!D1454*sel_solar</f>
        <v/>
      </c>
      <c r="C1454" s="6">
        <f>MIN(B1454,A1454)</f>
        <v/>
      </c>
      <c r="D1454" s="6">
        <f>B1454-C1454</f>
        <v/>
      </c>
      <c r="E1454" s="6">
        <f>A1454-C1454</f>
        <v/>
      </c>
      <c r="F1454" s="6">
        <f>MIN(D1454,in_batt_pw,IF(sel_batt=0,0,(sel_batt-H1453)/in_rte))</f>
        <v/>
      </c>
      <c r="G1454" s="6">
        <f>MIN(E1454,in_batt_pw,H1453)</f>
        <v/>
      </c>
      <c r="H1454" s="6">
        <f>H1453+F1454*in_rte-G1454</f>
        <v/>
      </c>
      <c r="I1454" s="6">
        <f>IF(sel_og=1,0,E1454-G1454)</f>
        <v/>
      </c>
      <c r="J1454" s="6">
        <f>IF(sel_og=1,0,D1454-F1454)</f>
        <v/>
      </c>
      <c r="K1454" s="6">
        <f>IF(sel_og=1,E1454-G1454,0)</f>
        <v/>
      </c>
    </row>
    <row r="1455">
      <c r="A1455" s="6">
        <f>Profiles!E1455+Profiles!F1455</f>
        <v/>
      </c>
      <c r="B1455" s="6">
        <f>Profiles!D1455*sel_solar</f>
        <v/>
      </c>
      <c r="C1455" s="6">
        <f>MIN(B1455,A1455)</f>
        <v/>
      </c>
      <c r="D1455" s="6">
        <f>B1455-C1455</f>
        <v/>
      </c>
      <c r="E1455" s="6">
        <f>A1455-C1455</f>
        <v/>
      </c>
      <c r="F1455" s="6">
        <f>MIN(D1455,in_batt_pw,IF(sel_batt=0,0,(sel_batt-H1454)/in_rte))</f>
        <v/>
      </c>
      <c r="G1455" s="6">
        <f>MIN(E1455,in_batt_pw,H1454)</f>
        <v/>
      </c>
      <c r="H1455" s="6">
        <f>H1454+F1455*in_rte-G1455</f>
        <v/>
      </c>
      <c r="I1455" s="6">
        <f>IF(sel_og=1,0,E1455-G1455)</f>
        <v/>
      </c>
      <c r="J1455" s="6">
        <f>IF(sel_og=1,0,D1455-F1455)</f>
        <v/>
      </c>
      <c r="K1455" s="6">
        <f>IF(sel_og=1,E1455-G1455,0)</f>
        <v/>
      </c>
    </row>
    <row r="1456">
      <c r="A1456" s="6">
        <f>Profiles!E1456+Profiles!F1456</f>
        <v/>
      </c>
      <c r="B1456" s="6">
        <f>Profiles!D1456*sel_solar</f>
        <v/>
      </c>
      <c r="C1456" s="6">
        <f>MIN(B1456,A1456)</f>
        <v/>
      </c>
      <c r="D1456" s="6">
        <f>B1456-C1456</f>
        <v/>
      </c>
      <c r="E1456" s="6">
        <f>A1456-C1456</f>
        <v/>
      </c>
      <c r="F1456" s="6">
        <f>MIN(D1456,in_batt_pw,IF(sel_batt=0,0,(sel_batt-H1455)/in_rte))</f>
        <v/>
      </c>
      <c r="G1456" s="6">
        <f>MIN(E1456,in_batt_pw,H1455)</f>
        <v/>
      </c>
      <c r="H1456" s="6">
        <f>H1455+F1456*in_rte-G1456</f>
        <v/>
      </c>
      <c r="I1456" s="6">
        <f>IF(sel_og=1,0,E1456-G1456)</f>
        <v/>
      </c>
      <c r="J1456" s="6">
        <f>IF(sel_og=1,0,D1456-F1456)</f>
        <v/>
      </c>
      <c r="K1456" s="6">
        <f>IF(sel_og=1,E1456-G1456,0)</f>
        <v/>
      </c>
    </row>
    <row r="1457">
      <c r="A1457" s="6">
        <f>Profiles!E1457+Profiles!F1457</f>
        <v/>
      </c>
      <c r="B1457" s="6">
        <f>Profiles!D1457*sel_solar</f>
        <v/>
      </c>
      <c r="C1457" s="6">
        <f>MIN(B1457,A1457)</f>
        <v/>
      </c>
      <c r="D1457" s="6">
        <f>B1457-C1457</f>
        <v/>
      </c>
      <c r="E1457" s="6">
        <f>A1457-C1457</f>
        <v/>
      </c>
      <c r="F1457" s="6">
        <f>MIN(D1457,in_batt_pw,IF(sel_batt=0,0,(sel_batt-H1456)/in_rte))</f>
        <v/>
      </c>
      <c r="G1457" s="6">
        <f>MIN(E1457,in_batt_pw,H1456)</f>
        <v/>
      </c>
      <c r="H1457" s="6">
        <f>H1456+F1457*in_rte-G1457</f>
        <v/>
      </c>
      <c r="I1457" s="6">
        <f>IF(sel_og=1,0,E1457-G1457)</f>
        <v/>
      </c>
      <c r="J1457" s="6">
        <f>IF(sel_og=1,0,D1457-F1457)</f>
        <v/>
      </c>
      <c r="K1457" s="6">
        <f>IF(sel_og=1,E1457-G1457,0)</f>
        <v/>
      </c>
    </row>
    <row r="1458">
      <c r="A1458" s="6">
        <f>Profiles!E1458+Profiles!F1458</f>
        <v/>
      </c>
      <c r="B1458" s="6">
        <f>Profiles!D1458*sel_solar</f>
        <v/>
      </c>
      <c r="C1458" s="6">
        <f>MIN(B1458,A1458)</f>
        <v/>
      </c>
      <c r="D1458" s="6">
        <f>B1458-C1458</f>
        <v/>
      </c>
      <c r="E1458" s="6">
        <f>A1458-C1458</f>
        <v/>
      </c>
      <c r="F1458" s="6">
        <f>MIN(D1458,in_batt_pw,IF(sel_batt=0,0,(sel_batt-H1457)/in_rte))</f>
        <v/>
      </c>
      <c r="G1458" s="6">
        <f>MIN(E1458,in_batt_pw,H1457)</f>
        <v/>
      </c>
      <c r="H1458" s="6">
        <f>H1457+F1458*in_rte-G1458</f>
        <v/>
      </c>
      <c r="I1458" s="6">
        <f>IF(sel_og=1,0,E1458-G1458)</f>
        <v/>
      </c>
      <c r="J1458" s="6">
        <f>IF(sel_og=1,0,D1458-F1458)</f>
        <v/>
      </c>
      <c r="K1458" s="6">
        <f>IF(sel_og=1,E1458-G1458,0)</f>
        <v/>
      </c>
    </row>
    <row r="1459">
      <c r="A1459" s="6">
        <f>Profiles!E1459+Profiles!F1459</f>
        <v/>
      </c>
      <c r="B1459" s="6">
        <f>Profiles!D1459*sel_solar</f>
        <v/>
      </c>
      <c r="C1459" s="6">
        <f>MIN(B1459,A1459)</f>
        <v/>
      </c>
      <c r="D1459" s="6">
        <f>B1459-C1459</f>
        <v/>
      </c>
      <c r="E1459" s="6">
        <f>A1459-C1459</f>
        <v/>
      </c>
      <c r="F1459" s="6">
        <f>MIN(D1459,in_batt_pw,IF(sel_batt=0,0,(sel_batt-H1458)/in_rte))</f>
        <v/>
      </c>
      <c r="G1459" s="6">
        <f>MIN(E1459,in_batt_pw,H1458)</f>
        <v/>
      </c>
      <c r="H1459" s="6">
        <f>H1458+F1459*in_rte-G1459</f>
        <v/>
      </c>
      <c r="I1459" s="6">
        <f>IF(sel_og=1,0,E1459-G1459)</f>
        <v/>
      </c>
      <c r="J1459" s="6">
        <f>IF(sel_og=1,0,D1459-F1459)</f>
        <v/>
      </c>
      <c r="K1459" s="6">
        <f>IF(sel_og=1,E1459-G1459,0)</f>
        <v/>
      </c>
    </row>
    <row r="1460">
      <c r="A1460" s="6">
        <f>Profiles!E1460+Profiles!F1460</f>
        <v/>
      </c>
      <c r="B1460" s="6">
        <f>Profiles!D1460*sel_solar</f>
        <v/>
      </c>
      <c r="C1460" s="6">
        <f>MIN(B1460,A1460)</f>
        <v/>
      </c>
      <c r="D1460" s="6">
        <f>B1460-C1460</f>
        <v/>
      </c>
      <c r="E1460" s="6">
        <f>A1460-C1460</f>
        <v/>
      </c>
      <c r="F1460" s="6">
        <f>MIN(D1460,in_batt_pw,IF(sel_batt=0,0,(sel_batt-H1459)/in_rte))</f>
        <v/>
      </c>
      <c r="G1460" s="6">
        <f>MIN(E1460,in_batt_pw,H1459)</f>
        <v/>
      </c>
      <c r="H1460" s="6">
        <f>H1459+F1460*in_rte-G1460</f>
        <v/>
      </c>
      <c r="I1460" s="6">
        <f>IF(sel_og=1,0,E1460-G1460)</f>
        <v/>
      </c>
      <c r="J1460" s="6">
        <f>IF(sel_og=1,0,D1460-F1460)</f>
        <v/>
      </c>
      <c r="K1460" s="6">
        <f>IF(sel_og=1,E1460-G1460,0)</f>
        <v/>
      </c>
    </row>
    <row r="1461">
      <c r="A1461" s="6">
        <f>Profiles!E1461+Profiles!F1461</f>
        <v/>
      </c>
      <c r="B1461" s="6">
        <f>Profiles!D1461*sel_solar</f>
        <v/>
      </c>
      <c r="C1461" s="6">
        <f>MIN(B1461,A1461)</f>
        <v/>
      </c>
      <c r="D1461" s="6">
        <f>B1461-C1461</f>
        <v/>
      </c>
      <c r="E1461" s="6">
        <f>A1461-C1461</f>
        <v/>
      </c>
      <c r="F1461" s="6">
        <f>MIN(D1461,in_batt_pw,IF(sel_batt=0,0,(sel_batt-H1460)/in_rte))</f>
        <v/>
      </c>
      <c r="G1461" s="6">
        <f>MIN(E1461,in_batt_pw,H1460)</f>
        <v/>
      </c>
      <c r="H1461" s="6">
        <f>H1460+F1461*in_rte-G1461</f>
        <v/>
      </c>
      <c r="I1461" s="6">
        <f>IF(sel_og=1,0,E1461-G1461)</f>
        <v/>
      </c>
      <c r="J1461" s="6">
        <f>IF(sel_og=1,0,D1461-F1461)</f>
        <v/>
      </c>
      <c r="K1461" s="6">
        <f>IF(sel_og=1,E1461-G1461,0)</f>
        <v/>
      </c>
    </row>
    <row r="1462">
      <c r="A1462" s="6">
        <f>Profiles!E1462+Profiles!F1462</f>
        <v/>
      </c>
      <c r="B1462" s="6">
        <f>Profiles!D1462*sel_solar</f>
        <v/>
      </c>
      <c r="C1462" s="6">
        <f>MIN(B1462,A1462)</f>
        <v/>
      </c>
      <c r="D1462" s="6">
        <f>B1462-C1462</f>
        <v/>
      </c>
      <c r="E1462" s="6">
        <f>A1462-C1462</f>
        <v/>
      </c>
      <c r="F1462" s="6">
        <f>MIN(D1462,in_batt_pw,IF(sel_batt=0,0,(sel_batt-H1461)/in_rte))</f>
        <v/>
      </c>
      <c r="G1462" s="6">
        <f>MIN(E1462,in_batt_pw,H1461)</f>
        <v/>
      </c>
      <c r="H1462" s="6">
        <f>H1461+F1462*in_rte-G1462</f>
        <v/>
      </c>
      <c r="I1462" s="6">
        <f>IF(sel_og=1,0,E1462-G1462)</f>
        <v/>
      </c>
      <c r="J1462" s="6">
        <f>IF(sel_og=1,0,D1462-F1462)</f>
        <v/>
      </c>
      <c r="K1462" s="6">
        <f>IF(sel_og=1,E1462-G1462,0)</f>
        <v/>
      </c>
    </row>
    <row r="1463">
      <c r="A1463" s="6">
        <f>Profiles!E1463+Profiles!F1463</f>
        <v/>
      </c>
      <c r="B1463" s="6">
        <f>Profiles!D1463*sel_solar</f>
        <v/>
      </c>
      <c r="C1463" s="6">
        <f>MIN(B1463,A1463)</f>
        <v/>
      </c>
      <c r="D1463" s="6">
        <f>B1463-C1463</f>
        <v/>
      </c>
      <c r="E1463" s="6">
        <f>A1463-C1463</f>
        <v/>
      </c>
      <c r="F1463" s="6">
        <f>MIN(D1463,in_batt_pw,IF(sel_batt=0,0,(sel_batt-H1462)/in_rte))</f>
        <v/>
      </c>
      <c r="G1463" s="6">
        <f>MIN(E1463,in_batt_pw,H1462)</f>
        <v/>
      </c>
      <c r="H1463" s="6">
        <f>H1462+F1463*in_rte-G1463</f>
        <v/>
      </c>
      <c r="I1463" s="6">
        <f>IF(sel_og=1,0,E1463-G1463)</f>
        <v/>
      </c>
      <c r="J1463" s="6">
        <f>IF(sel_og=1,0,D1463-F1463)</f>
        <v/>
      </c>
      <c r="K1463" s="6">
        <f>IF(sel_og=1,E1463-G1463,0)</f>
        <v/>
      </c>
    </row>
    <row r="1464">
      <c r="A1464" s="6">
        <f>Profiles!E1464+Profiles!F1464</f>
        <v/>
      </c>
      <c r="B1464" s="6">
        <f>Profiles!D1464*sel_solar</f>
        <v/>
      </c>
      <c r="C1464" s="6">
        <f>MIN(B1464,A1464)</f>
        <v/>
      </c>
      <c r="D1464" s="6">
        <f>B1464-C1464</f>
        <v/>
      </c>
      <c r="E1464" s="6">
        <f>A1464-C1464</f>
        <v/>
      </c>
      <c r="F1464" s="6">
        <f>MIN(D1464,in_batt_pw,IF(sel_batt=0,0,(sel_batt-H1463)/in_rte))</f>
        <v/>
      </c>
      <c r="G1464" s="6">
        <f>MIN(E1464,in_batt_pw,H1463)</f>
        <v/>
      </c>
      <c r="H1464" s="6">
        <f>H1463+F1464*in_rte-G1464</f>
        <v/>
      </c>
      <c r="I1464" s="6">
        <f>IF(sel_og=1,0,E1464-G1464)</f>
        <v/>
      </c>
      <c r="J1464" s="6">
        <f>IF(sel_og=1,0,D1464-F1464)</f>
        <v/>
      </c>
      <c r="K1464" s="6">
        <f>IF(sel_og=1,E1464-G1464,0)</f>
        <v/>
      </c>
    </row>
    <row r="1465">
      <c r="A1465" s="6">
        <f>Profiles!E1465+Profiles!F1465</f>
        <v/>
      </c>
      <c r="B1465" s="6">
        <f>Profiles!D1465*sel_solar</f>
        <v/>
      </c>
      <c r="C1465" s="6">
        <f>MIN(B1465,A1465)</f>
        <v/>
      </c>
      <c r="D1465" s="6">
        <f>B1465-C1465</f>
        <v/>
      </c>
      <c r="E1465" s="6">
        <f>A1465-C1465</f>
        <v/>
      </c>
      <c r="F1465" s="6">
        <f>MIN(D1465,in_batt_pw,IF(sel_batt=0,0,(sel_batt-H1464)/in_rte))</f>
        <v/>
      </c>
      <c r="G1465" s="6">
        <f>MIN(E1465,in_batt_pw,H1464)</f>
        <v/>
      </c>
      <c r="H1465" s="6">
        <f>H1464+F1465*in_rte-G1465</f>
        <v/>
      </c>
      <c r="I1465" s="6">
        <f>IF(sel_og=1,0,E1465-G1465)</f>
        <v/>
      </c>
      <c r="J1465" s="6">
        <f>IF(sel_og=1,0,D1465-F1465)</f>
        <v/>
      </c>
      <c r="K1465" s="6">
        <f>IF(sel_og=1,E1465-G1465,0)</f>
        <v/>
      </c>
    </row>
    <row r="1466">
      <c r="A1466" s="6">
        <f>Profiles!E1466+Profiles!F1466</f>
        <v/>
      </c>
      <c r="B1466" s="6">
        <f>Profiles!D1466*sel_solar</f>
        <v/>
      </c>
      <c r="C1466" s="6">
        <f>MIN(B1466,A1466)</f>
        <v/>
      </c>
      <c r="D1466" s="6">
        <f>B1466-C1466</f>
        <v/>
      </c>
      <c r="E1466" s="6">
        <f>A1466-C1466</f>
        <v/>
      </c>
      <c r="F1466" s="6">
        <f>MIN(D1466,in_batt_pw,IF(sel_batt=0,0,(sel_batt-H1465)/in_rte))</f>
        <v/>
      </c>
      <c r="G1466" s="6">
        <f>MIN(E1466,in_batt_pw,H1465)</f>
        <v/>
      </c>
      <c r="H1466" s="6">
        <f>H1465+F1466*in_rte-G1466</f>
        <v/>
      </c>
      <c r="I1466" s="6">
        <f>IF(sel_og=1,0,E1466-G1466)</f>
        <v/>
      </c>
      <c r="J1466" s="6">
        <f>IF(sel_og=1,0,D1466-F1466)</f>
        <v/>
      </c>
      <c r="K1466" s="6">
        <f>IF(sel_og=1,E1466-G1466,0)</f>
        <v/>
      </c>
    </row>
    <row r="1467">
      <c r="A1467" s="6">
        <f>Profiles!E1467+Profiles!F1467</f>
        <v/>
      </c>
      <c r="B1467" s="6">
        <f>Profiles!D1467*sel_solar</f>
        <v/>
      </c>
      <c r="C1467" s="6">
        <f>MIN(B1467,A1467)</f>
        <v/>
      </c>
      <c r="D1467" s="6">
        <f>B1467-C1467</f>
        <v/>
      </c>
      <c r="E1467" s="6">
        <f>A1467-C1467</f>
        <v/>
      </c>
      <c r="F1467" s="6">
        <f>MIN(D1467,in_batt_pw,IF(sel_batt=0,0,(sel_batt-H1466)/in_rte))</f>
        <v/>
      </c>
      <c r="G1467" s="6">
        <f>MIN(E1467,in_batt_pw,H1466)</f>
        <v/>
      </c>
      <c r="H1467" s="6">
        <f>H1466+F1467*in_rte-G1467</f>
        <v/>
      </c>
      <c r="I1467" s="6">
        <f>IF(sel_og=1,0,E1467-G1467)</f>
        <v/>
      </c>
      <c r="J1467" s="6">
        <f>IF(sel_og=1,0,D1467-F1467)</f>
        <v/>
      </c>
      <c r="K1467" s="6">
        <f>IF(sel_og=1,E1467-G1467,0)</f>
        <v/>
      </c>
    </row>
    <row r="1468">
      <c r="A1468" s="6">
        <f>Profiles!E1468+Profiles!F1468</f>
        <v/>
      </c>
      <c r="B1468" s="6">
        <f>Profiles!D1468*sel_solar</f>
        <v/>
      </c>
      <c r="C1468" s="6">
        <f>MIN(B1468,A1468)</f>
        <v/>
      </c>
      <c r="D1468" s="6">
        <f>B1468-C1468</f>
        <v/>
      </c>
      <c r="E1468" s="6">
        <f>A1468-C1468</f>
        <v/>
      </c>
      <c r="F1468" s="6">
        <f>MIN(D1468,in_batt_pw,IF(sel_batt=0,0,(sel_batt-H1467)/in_rte))</f>
        <v/>
      </c>
      <c r="G1468" s="6">
        <f>MIN(E1468,in_batt_pw,H1467)</f>
        <v/>
      </c>
      <c r="H1468" s="6">
        <f>H1467+F1468*in_rte-G1468</f>
        <v/>
      </c>
      <c r="I1468" s="6">
        <f>IF(sel_og=1,0,E1468-G1468)</f>
        <v/>
      </c>
      <c r="J1468" s="6">
        <f>IF(sel_og=1,0,D1468-F1468)</f>
        <v/>
      </c>
      <c r="K1468" s="6">
        <f>IF(sel_og=1,E1468-G1468,0)</f>
        <v/>
      </c>
    </row>
    <row r="1469">
      <c r="A1469" s="6">
        <f>Profiles!E1469+Profiles!F1469</f>
        <v/>
      </c>
      <c r="B1469" s="6">
        <f>Profiles!D1469*sel_solar</f>
        <v/>
      </c>
      <c r="C1469" s="6">
        <f>MIN(B1469,A1469)</f>
        <v/>
      </c>
      <c r="D1469" s="6">
        <f>B1469-C1469</f>
        <v/>
      </c>
      <c r="E1469" s="6">
        <f>A1469-C1469</f>
        <v/>
      </c>
      <c r="F1469" s="6">
        <f>MIN(D1469,in_batt_pw,IF(sel_batt=0,0,(sel_batt-H1468)/in_rte))</f>
        <v/>
      </c>
      <c r="G1469" s="6">
        <f>MIN(E1469,in_batt_pw,H1468)</f>
        <v/>
      </c>
      <c r="H1469" s="6">
        <f>H1468+F1469*in_rte-G1469</f>
        <v/>
      </c>
      <c r="I1469" s="6">
        <f>IF(sel_og=1,0,E1469-G1469)</f>
        <v/>
      </c>
      <c r="J1469" s="6">
        <f>IF(sel_og=1,0,D1469-F1469)</f>
        <v/>
      </c>
      <c r="K1469" s="6">
        <f>IF(sel_og=1,E1469-G1469,0)</f>
        <v/>
      </c>
    </row>
    <row r="1470">
      <c r="A1470" s="6">
        <f>Profiles!E1470+Profiles!F1470</f>
        <v/>
      </c>
      <c r="B1470" s="6">
        <f>Profiles!D1470*sel_solar</f>
        <v/>
      </c>
      <c r="C1470" s="6">
        <f>MIN(B1470,A1470)</f>
        <v/>
      </c>
      <c r="D1470" s="6">
        <f>B1470-C1470</f>
        <v/>
      </c>
      <c r="E1470" s="6">
        <f>A1470-C1470</f>
        <v/>
      </c>
      <c r="F1470" s="6">
        <f>MIN(D1470,in_batt_pw,IF(sel_batt=0,0,(sel_batt-H1469)/in_rte))</f>
        <v/>
      </c>
      <c r="G1470" s="6">
        <f>MIN(E1470,in_batt_pw,H1469)</f>
        <v/>
      </c>
      <c r="H1470" s="6">
        <f>H1469+F1470*in_rte-G1470</f>
        <v/>
      </c>
      <c r="I1470" s="6">
        <f>IF(sel_og=1,0,E1470-G1470)</f>
        <v/>
      </c>
      <c r="J1470" s="6">
        <f>IF(sel_og=1,0,D1470-F1470)</f>
        <v/>
      </c>
      <c r="K1470" s="6">
        <f>IF(sel_og=1,E1470-G1470,0)</f>
        <v/>
      </c>
    </row>
    <row r="1471">
      <c r="A1471" s="6">
        <f>Profiles!E1471+Profiles!F1471</f>
        <v/>
      </c>
      <c r="B1471" s="6">
        <f>Profiles!D1471*sel_solar</f>
        <v/>
      </c>
      <c r="C1471" s="6">
        <f>MIN(B1471,A1471)</f>
        <v/>
      </c>
      <c r="D1471" s="6">
        <f>B1471-C1471</f>
        <v/>
      </c>
      <c r="E1471" s="6">
        <f>A1471-C1471</f>
        <v/>
      </c>
      <c r="F1471" s="6">
        <f>MIN(D1471,in_batt_pw,IF(sel_batt=0,0,(sel_batt-H1470)/in_rte))</f>
        <v/>
      </c>
      <c r="G1471" s="6">
        <f>MIN(E1471,in_batt_pw,H1470)</f>
        <v/>
      </c>
      <c r="H1471" s="6">
        <f>H1470+F1471*in_rte-G1471</f>
        <v/>
      </c>
      <c r="I1471" s="6">
        <f>IF(sel_og=1,0,E1471-G1471)</f>
        <v/>
      </c>
      <c r="J1471" s="6">
        <f>IF(sel_og=1,0,D1471-F1471)</f>
        <v/>
      </c>
      <c r="K1471" s="6">
        <f>IF(sel_og=1,E1471-G1471,0)</f>
        <v/>
      </c>
    </row>
    <row r="1472">
      <c r="A1472" s="6">
        <f>Profiles!E1472+Profiles!F1472</f>
        <v/>
      </c>
      <c r="B1472" s="6">
        <f>Profiles!D1472*sel_solar</f>
        <v/>
      </c>
      <c r="C1472" s="6">
        <f>MIN(B1472,A1472)</f>
        <v/>
      </c>
      <c r="D1472" s="6">
        <f>B1472-C1472</f>
        <v/>
      </c>
      <c r="E1472" s="6">
        <f>A1472-C1472</f>
        <v/>
      </c>
      <c r="F1472" s="6">
        <f>MIN(D1472,in_batt_pw,IF(sel_batt=0,0,(sel_batt-H1471)/in_rte))</f>
        <v/>
      </c>
      <c r="G1472" s="6">
        <f>MIN(E1472,in_batt_pw,H1471)</f>
        <v/>
      </c>
      <c r="H1472" s="6">
        <f>H1471+F1472*in_rte-G1472</f>
        <v/>
      </c>
      <c r="I1472" s="6">
        <f>IF(sel_og=1,0,E1472-G1472)</f>
        <v/>
      </c>
      <c r="J1472" s="6">
        <f>IF(sel_og=1,0,D1472-F1472)</f>
        <v/>
      </c>
      <c r="K1472" s="6">
        <f>IF(sel_og=1,E1472-G1472,0)</f>
        <v/>
      </c>
    </row>
    <row r="1473">
      <c r="A1473" s="6">
        <f>Profiles!E1473+Profiles!F1473</f>
        <v/>
      </c>
      <c r="B1473" s="6">
        <f>Profiles!D1473*sel_solar</f>
        <v/>
      </c>
      <c r="C1473" s="6">
        <f>MIN(B1473,A1473)</f>
        <v/>
      </c>
      <c r="D1473" s="6">
        <f>B1473-C1473</f>
        <v/>
      </c>
      <c r="E1473" s="6">
        <f>A1473-C1473</f>
        <v/>
      </c>
      <c r="F1473" s="6">
        <f>MIN(D1473,in_batt_pw,IF(sel_batt=0,0,(sel_batt-H1472)/in_rte))</f>
        <v/>
      </c>
      <c r="G1473" s="6">
        <f>MIN(E1473,in_batt_pw,H1472)</f>
        <v/>
      </c>
      <c r="H1473" s="6">
        <f>H1472+F1473*in_rte-G1473</f>
        <v/>
      </c>
      <c r="I1473" s="6">
        <f>IF(sel_og=1,0,E1473-G1473)</f>
        <v/>
      </c>
      <c r="J1473" s="6">
        <f>IF(sel_og=1,0,D1473-F1473)</f>
        <v/>
      </c>
      <c r="K1473" s="6">
        <f>IF(sel_og=1,E1473-G1473,0)</f>
        <v/>
      </c>
    </row>
    <row r="1474">
      <c r="A1474" s="6">
        <f>Profiles!E1474+Profiles!F1474</f>
        <v/>
      </c>
      <c r="B1474" s="6">
        <f>Profiles!D1474*sel_solar</f>
        <v/>
      </c>
      <c r="C1474" s="6">
        <f>MIN(B1474,A1474)</f>
        <v/>
      </c>
      <c r="D1474" s="6">
        <f>B1474-C1474</f>
        <v/>
      </c>
      <c r="E1474" s="6">
        <f>A1474-C1474</f>
        <v/>
      </c>
      <c r="F1474" s="6">
        <f>MIN(D1474,in_batt_pw,IF(sel_batt=0,0,(sel_batt-H1473)/in_rte))</f>
        <v/>
      </c>
      <c r="G1474" s="6">
        <f>MIN(E1474,in_batt_pw,H1473)</f>
        <v/>
      </c>
      <c r="H1474" s="6">
        <f>H1473+F1474*in_rte-G1474</f>
        <v/>
      </c>
      <c r="I1474" s="6">
        <f>IF(sel_og=1,0,E1474-G1474)</f>
        <v/>
      </c>
      <c r="J1474" s="6">
        <f>IF(sel_og=1,0,D1474-F1474)</f>
        <v/>
      </c>
      <c r="K1474" s="6">
        <f>IF(sel_og=1,E1474-G1474,0)</f>
        <v/>
      </c>
    </row>
    <row r="1475">
      <c r="A1475" s="6">
        <f>Profiles!E1475+Profiles!F1475</f>
        <v/>
      </c>
      <c r="B1475" s="6">
        <f>Profiles!D1475*sel_solar</f>
        <v/>
      </c>
      <c r="C1475" s="6">
        <f>MIN(B1475,A1475)</f>
        <v/>
      </c>
      <c r="D1475" s="6">
        <f>B1475-C1475</f>
        <v/>
      </c>
      <c r="E1475" s="6">
        <f>A1475-C1475</f>
        <v/>
      </c>
      <c r="F1475" s="6">
        <f>MIN(D1475,in_batt_pw,IF(sel_batt=0,0,(sel_batt-H1474)/in_rte))</f>
        <v/>
      </c>
      <c r="G1475" s="6">
        <f>MIN(E1475,in_batt_pw,H1474)</f>
        <v/>
      </c>
      <c r="H1475" s="6">
        <f>H1474+F1475*in_rte-G1475</f>
        <v/>
      </c>
      <c r="I1475" s="6">
        <f>IF(sel_og=1,0,E1475-G1475)</f>
        <v/>
      </c>
      <c r="J1475" s="6">
        <f>IF(sel_og=1,0,D1475-F1475)</f>
        <v/>
      </c>
      <c r="K1475" s="6">
        <f>IF(sel_og=1,E1475-G1475,0)</f>
        <v/>
      </c>
    </row>
    <row r="1476">
      <c r="A1476" s="6">
        <f>Profiles!E1476+Profiles!F1476</f>
        <v/>
      </c>
      <c r="B1476" s="6">
        <f>Profiles!D1476*sel_solar</f>
        <v/>
      </c>
      <c r="C1476" s="6">
        <f>MIN(B1476,A1476)</f>
        <v/>
      </c>
      <c r="D1476" s="6">
        <f>B1476-C1476</f>
        <v/>
      </c>
      <c r="E1476" s="6">
        <f>A1476-C1476</f>
        <v/>
      </c>
      <c r="F1476" s="6">
        <f>MIN(D1476,in_batt_pw,IF(sel_batt=0,0,(sel_batt-H1475)/in_rte))</f>
        <v/>
      </c>
      <c r="G1476" s="6">
        <f>MIN(E1476,in_batt_pw,H1475)</f>
        <v/>
      </c>
      <c r="H1476" s="6">
        <f>H1475+F1476*in_rte-G1476</f>
        <v/>
      </c>
      <c r="I1476" s="6">
        <f>IF(sel_og=1,0,E1476-G1476)</f>
        <v/>
      </c>
      <c r="J1476" s="6">
        <f>IF(sel_og=1,0,D1476-F1476)</f>
        <v/>
      </c>
      <c r="K1476" s="6">
        <f>IF(sel_og=1,E1476-G1476,0)</f>
        <v/>
      </c>
    </row>
    <row r="1477">
      <c r="A1477" s="6">
        <f>Profiles!E1477+Profiles!F1477</f>
        <v/>
      </c>
      <c r="B1477" s="6">
        <f>Profiles!D1477*sel_solar</f>
        <v/>
      </c>
      <c r="C1477" s="6">
        <f>MIN(B1477,A1477)</f>
        <v/>
      </c>
      <c r="D1477" s="6">
        <f>B1477-C1477</f>
        <v/>
      </c>
      <c r="E1477" s="6">
        <f>A1477-C1477</f>
        <v/>
      </c>
      <c r="F1477" s="6">
        <f>MIN(D1477,in_batt_pw,IF(sel_batt=0,0,(sel_batt-H1476)/in_rte))</f>
        <v/>
      </c>
      <c r="G1477" s="6">
        <f>MIN(E1477,in_batt_pw,H1476)</f>
        <v/>
      </c>
      <c r="H1477" s="6">
        <f>H1476+F1477*in_rte-G1477</f>
        <v/>
      </c>
      <c r="I1477" s="6">
        <f>IF(sel_og=1,0,E1477-G1477)</f>
        <v/>
      </c>
      <c r="J1477" s="6">
        <f>IF(sel_og=1,0,D1477-F1477)</f>
        <v/>
      </c>
      <c r="K1477" s="6">
        <f>IF(sel_og=1,E1477-G1477,0)</f>
        <v/>
      </c>
    </row>
    <row r="1478">
      <c r="A1478" s="6">
        <f>Profiles!E1478+Profiles!F1478</f>
        <v/>
      </c>
      <c r="B1478" s="6">
        <f>Profiles!D1478*sel_solar</f>
        <v/>
      </c>
      <c r="C1478" s="6">
        <f>MIN(B1478,A1478)</f>
        <v/>
      </c>
      <c r="D1478" s="6">
        <f>B1478-C1478</f>
        <v/>
      </c>
      <c r="E1478" s="6">
        <f>A1478-C1478</f>
        <v/>
      </c>
      <c r="F1478" s="6">
        <f>MIN(D1478,in_batt_pw,IF(sel_batt=0,0,(sel_batt-H1477)/in_rte))</f>
        <v/>
      </c>
      <c r="G1478" s="6">
        <f>MIN(E1478,in_batt_pw,H1477)</f>
        <v/>
      </c>
      <c r="H1478" s="6">
        <f>H1477+F1478*in_rte-G1478</f>
        <v/>
      </c>
      <c r="I1478" s="6">
        <f>IF(sel_og=1,0,E1478-G1478)</f>
        <v/>
      </c>
      <c r="J1478" s="6">
        <f>IF(sel_og=1,0,D1478-F1478)</f>
        <v/>
      </c>
      <c r="K1478" s="6">
        <f>IF(sel_og=1,E1478-G1478,0)</f>
        <v/>
      </c>
    </row>
    <row r="1479">
      <c r="A1479" s="6">
        <f>Profiles!E1479+Profiles!F1479</f>
        <v/>
      </c>
      <c r="B1479" s="6">
        <f>Profiles!D1479*sel_solar</f>
        <v/>
      </c>
      <c r="C1479" s="6">
        <f>MIN(B1479,A1479)</f>
        <v/>
      </c>
      <c r="D1479" s="6">
        <f>B1479-C1479</f>
        <v/>
      </c>
      <c r="E1479" s="6">
        <f>A1479-C1479</f>
        <v/>
      </c>
      <c r="F1479" s="6">
        <f>MIN(D1479,in_batt_pw,IF(sel_batt=0,0,(sel_batt-H1478)/in_rte))</f>
        <v/>
      </c>
      <c r="G1479" s="6">
        <f>MIN(E1479,in_batt_pw,H1478)</f>
        <v/>
      </c>
      <c r="H1479" s="6">
        <f>H1478+F1479*in_rte-G1479</f>
        <v/>
      </c>
      <c r="I1479" s="6">
        <f>IF(sel_og=1,0,E1479-G1479)</f>
        <v/>
      </c>
      <c r="J1479" s="6">
        <f>IF(sel_og=1,0,D1479-F1479)</f>
        <v/>
      </c>
      <c r="K1479" s="6">
        <f>IF(sel_og=1,E1479-G1479,0)</f>
        <v/>
      </c>
    </row>
    <row r="1480">
      <c r="A1480" s="6">
        <f>Profiles!E1480+Profiles!F1480</f>
        <v/>
      </c>
      <c r="B1480" s="6">
        <f>Profiles!D1480*sel_solar</f>
        <v/>
      </c>
      <c r="C1480" s="6">
        <f>MIN(B1480,A1480)</f>
        <v/>
      </c>
      <c r="D1480" s="6">
        <f>B1480-C1480</f>
        <v/>
      </c>
      <c r="E1480" s="6">
        <f>A1480-C1480</f>
        <v/>
      </c>
      <c r="F1480" s="6">
        <f>MIN(D1480,in_batt_pw,IF(sel_batt=0,0,(sel_batt-H1479)/in_rte))</f>
        <v/>
      </c>
      <c r="G1480" s="6">
        <f>MIN(E1480,in_batt_pw,H1479)</f>
        <v/>
      </c>
      <c r="H1480" s="6">
        <f>H1479+F1480*in_rte-G1480</f>
        <v/>
      </c>
      <c r="I1480" s="6">
        <f>IF(sel_og=1,0,E1480-G1480)</f>
        <v/>
      </c>
      <c r="J1480" s="6">
        <f>IF(sel_og=1,0,D1480-F1480)</f>
        <v/>
      </c>
      <c r="K1480" s="6">
        <f>IF(sel_og=1,E1480-G1480,0)</f>
        <v/>
      </c>
    </row>
    <row r="1481">
      <c r="A1481" s="6">
        <f>Profiles!E1481+Profiles!F1481</f>
        <v/>
      </c>
      <c r="B1481" s="6">
        <f>Profiles!D1481*sel_solar</f>
        <v/>
      </c>
      <c r="C1481" s="6">
        <f>MIN(B1481,A1481)</f>
        <v/>
      </c>
      <c r="D1481" s="6">
        <f>B1481-C1481</f>
        <v/>
      </c>
      <c r="E1481" s="6">
        <f>A1481-C1481</f>
        <v/>
      </c>
      <c r="F1481" s="6">
        <f>MIN(D1481,in_batt_pw,IF(sel_batt=0,0,(sel_batt-H1480)/in_rte))</f>
        <v/>
      </c>
      <c r="G1481" s="6">
        <f>MIN(E1481,in_batt_pw,H1480)</f>
        <v/>
      </c>
      <c r="H1481" s="6">
        <f>H1480+F1481*in_rte-G1481</f>
        <v/>
      </c>
      <c r="I1481" s="6">
        <f>IF(sel_og=1,0,E1481-G1481)</f>
        <v/>
      </c>
      <c r="J1481" s="6">
        <f>IF(sel_og=1,0,D1481-F1481)</f>
        <v/>
      </c>
      <c r="K1481" s="6">
        <f>IF(sel_og=1,E1481-G1481,0)</f>
        <v/>
      </c>
    </row>
    <row r="1482">
      <c r="A1482" s="6">
        <f>Profiles!E1482+Profiles!F1482</f>
        <v/>
      </c>
      <c r="B1482" s="6">
        <f>Profiles!D1482*sel_solar</f>
        <v/>
      </c>
      <c r="C1482" s="6">
        <f>MIN(B1482,A1482)</f>
        <v/>
      </c>
      <c r="D1482" s="6">
        <f>B1482-C1482</f>
        <v/>
      </c>
      <c r="E1482" s="6">
        <f>A1482-C1482</f>
        <v/>
      </c>
      <c r="F1482" s="6">
        <f>MIN(D1482,in_batt_pw,IF(sel_batt=0,0,(sel_batt-H1481)/in_rte))</f>
        <v/>
      </c>
      <c r="G1482" s="6">
        <f>MIN(E1482,in_batt_pw,H1481)</f>
        <v/>
      </c>
      <c r="H1482" s="6">
        <f>H1481+F1482*in_rte-G1482</f>
        <v/>
      </c>
      <c r="I1482" s="6">
        <f>IF(sel_og=1,0,E1482-G1482)</f>
        <v/>
      </c>
      <c r="J1482" s="6">
        <f>IF(sel_og=1,0,D1482-F1482)</f>
        <v/>
      </c>
      <c r="K1482" s="6">
        <f>IF(sel_og=1,E1482-G1482,0)</f>
        <v/>
      </c>
    </row>
    <row r="1483">
      <c r="A1483" s="6">
        <f>Profiles!E1483+Profiles!F1483</f>
        <v/>
      </c>
      <c r="B1483" s="6">
        <f>Profiles!D1483*sel_solar</f>
        <v/>
      </c>
      <c r="C1483" s="6">
        <f>MIN(B1483,A1483)</f>
        <v/>
      </c>
      <c r="D1483" s="6">
        <f>B1483-C1483</f>
        <v/>
      </c>
      <c r="E1483" s="6">
        <f>A1483-C1483</f>
        <v/>
      </c>
      <c r="F1483" s="6">
        <f>MIN(D1483,in_batt_pw,IF(sel_batt=0,0,(sel_batt-H1482)/in_rte))</f>
        <v/>
      </c>
      <c r="G1483" s="6">
        <f>MIN(E1483,in_batt_pw,H1482)</f>
        <v/>
      </c>
      <c r="H1483" s="6">
        <f>H1482+F1483*in_rte-G1483</f>
        <v/>
      </c>
      <c r="I1483" s="6">
        <f>IF(sel_og=1,0,E1483-G1483)</f>
        <v/>
      </c>
      <c r="J1483" s="6">
        <f>IF(sel_og=1,0,D1483-F1483)</f>
        <v/>
      </c>
      <c r="K1483" s="6">
        <f>IF(sel_og=1,E1483-G1483,0)</f>
        <v/>
      </c>
    </row>
    <row r="1484">
      <c r="A1484" s="6">
        <f>Profiles!E1484+Profiles!F1484</f>
        <v/>
      </c>
      <c r="B1484" s="6">
        <f>Profiles!D1484*sel_solar</f>
        <v/>
      </c>
      <c r="C1484" s="6">
        <f>MIN(B1484,A1484)</f>
        <v/>
      </c>
      <c r="D1484" s="6">
        <f>B1484-C1484</f>
        <v/>
      </c>
      <c r="E1484" s="6">
        <f>A1484-C1484</f>
        <v/>
      </c>
      <c r="F1484" s="6">
        <f>MIN(D1484,in_batt_pw,IF(sel_batt=0,0,(sel_batt-H1483)/in_rte))</f>
        <v/>
      </c>
      <c r="G1484" s="6">
        <f>MIN(E1484,in_batt_pw,H1483)</f>
        <v/>
      </c>
      <c r="H1484" s="6">
        <f>H1483+F1484*in_rte-G1484</f>
        <v/>
      </c>
      <c r="I1484" s="6">
        <f>IF(sel_og=1,0,E1484-G1484)</f>
        <v/>
      </c>
      <c r="J1484" s="6">
        <f>IF(sel_og=1,0,D1484-F1484)</f>
        <v/>
      </c>
      <c r="K1484" s="6">
        <f>IF(sel_og=1,E1484-G1484,0)</f>
        <v/>
      </c>
    </row>
    <row r="1485">
      <c r="A1485" s="6">
        <f>Profiles!E1485+Profiles!F1485</f>
        <v/>
      </c>
      <c r="B1485" s="6">
        <f>Profiles!D1485*sel_solar</f>
        <v/>
      </c>
      <c r="C1485" s="6">
        <f>MIN(B1485,A1485)</f>
        <v/>
      </c>
      <c r="D1485" s="6">
        <f>B1485-C1485</f>
        <v/>
      </c>
      <c r="E1485" s="6">
        <f>A1485-C1485</f>
        <v/>
      </c>
      <c r="F1485" s="6">
        <f>MIN(D1485,in_batt_pw,IF(sel_batt=0,0,(sel_batt-H1484)/in_rte))</f>
        <v/>
      </c>
      <c r="G1485" s="6">
        <f>MIN(E1485,in_batt_pw,H1484)</f>
        <v/>
      </c>
      <c r="H1485" s="6">
        <f>H1484+F1485*in_rte-G1485</f>
        <v/>
      </c>
      <c r="I1485" s="6">
        <f>IF(sel_og=1,0,E1485-G1485)</f>
        <v/>
      </c>
      <c r="J1485" s="6">
        <f>IF(sel_og=1,0,D1485-F1485)</f>
        <v/>
      </c>
      <c r="K1485" s="6">
        <f>IF(sel_og=1,E1485-G1485,0)</f>
        <v/>
      </c>
    </row>
    <row r="1486">
      <c r="A1486" s="6">
        <f>Profiles!E1486+Profiles!F1486</f>
        <v/>
      </c>
      <c r="B1486" s="6">
        <f>Profiles!D1486*sel_solar</f>
        <v/>
      </c>
      <c r="C1486" s="6">
        <f>MIN(B1486,A1486)</f>
        <v/>
      </c>
      <c r="D1486" s="6">
        <f>B1486-C1486</f>
        <v/>
      </c>
      <c r="E1486" s="6">
        <f>A1486-C1486</f>
        <v/>
      </c>
      <c r="F1486" s="6">
        <f>MIN(D1486,in_batt_pw,IF(sel_batt=0,0,(sel_batt-H1485)/in_rte))</f>
        <v/>
      </c>
      <c r="G1486" s="6">
        <f>MIN(E1486,in_batt_pw,H1485)</f>
        <v/>
      </c>
      <c r="H1486" s="6">
        <f>H1485+F1486*in_rte-G1486</f>
        <v/>
      </c>
      <c r="I1486" s="6">
        <f>IF(sel_og=1,0,E1486-G1486)</f>
        <v/>
      </c>
      <c r="J1486" s="6">
        <f>IF(sel_og=1,0,D1486-F1486)</f>
        <v/>
      </c>
      <c r="K1486" s="6">
        <f>IF(sel_og=1,E1486-G1486,0)</f>
        <v/>
      </c>
    </row>
    <row r="1487">
      <c r="A1487" s="6">
        <f>Profiles!E1487+Profiles!F1487</f>
        <v/>
      </c>
      <c r="B1487" s="6">
        <f>Profiles!D1487*sel_solar</f>
        <v/>
      </c>
      <c r="C1487" s="6">
        <f>MIN(B1487,A1487)</f>
        <v/>
      </c>
      <c r="D1487" s="6">
        <f>B1487-C1487</f>
        <v/>
      </c>
      <c r="E1487" s="6">
        <f>A1487-C1487</f>
        <v/>
      </c>
      <c r="F1487" s="6">
        <f>MIN(D1487,in_batt_pw,IF(sel_batt=0,0,(sel_batt-H1486)/in_rte))</f>
        <v/>
      </c>
      <c r="G1487" s="6">
        <f>MIN(E1487,in_batt_pw,H1486)</f>
        <v/>
      </c>
      <c r="H1487" s="6">
        <f>H1486+F1487*in_rte-G1487</f>
        <v/>
      </c>
      <c r="I1487" s="6">
        <f>IF(sel_og=1,0,E1487-G1487)</f>
        <v/>
      </c>
      <c r="J1487" s="6">
        <f>IF(sel_og=1,0,D1487-F1487)</f>
        <v/>
      </c>
      <c r="K1487" s="6">
        <f>IF(sel_og=1,E1487-G1487,0)</f>
        <v/>
      </c>
    </row>
    <row r="1488">
      <c r="A1488" s="6">
        <f>Profiles!E1488+Profiles!F1488</f>
        <v/>
      </c>
      <c r="B1488" s="6">
        <f>Profiles!D1488*sel_solar</f>
        <v/>
      </c>
      <c r="C1488" s="6">
        <f>MIN(B1488,A1488)</f>
        <v/>
      </c>
      <c r="D1488" s="6">
        <f>B1488-C1488</f>
        <v/>
      </c>
      <c r="E1488" s="6">
        <f>A1488-C1488</f>
        <v/>
      </c>
      <c r="F1488" s="6">
        <f>MIN(D1488,in_batt_pw,IF(sel_batt=0,0,(sel_batt-H1487)/in_rte))</f>
        <v/>
      </c>
      <c r="G1488" s="6">
        <f>MIN(E1488,in_batt_pw,H1487)</f>
        <v/>
      </c>
      <c r="H1488" s="6">
        <f>H1487+F1488*in_rte-G1488</f>
        <v/>
      </c>
      <c r="I1488" s="6">
        <f>IF(sel_og=1,0,E1488-G1488)</f>
        <v/>
      </c>
      <c r="J1488" s="6">
        <f>IF(sel_og=1,0,D1488-F1488)</f>
        <v/>
      </c>
      <c r="K1488" s="6">
        <f>IF(sel_og=1,E1488-G1488,0)</f>
        <v/>
      </c>
    </row>
    <row r="1489">
      <c r="A1489" s="6">
        <f>Profiles!E1489+Profiles!F1489</f>
        <v/>
      </c>
      <c r="B1489" s="6">
        <f>Profiles!D1489*sel_solar</f>
        <v/>
      </c>
      <c r="C1489" s="6">
        <f>MIN(B1489,A1489)</f>
        <v/>
      </c>
      <c r="D1489" s="6">
        <f>B1489-C1489</f>
        <v/>
      </c>
      <c r="E1489" s="6">
        <f>A1489-C1489</f>
        <v/>
      </c>
      <c r="F1489" s="6">
        <f>MIN(D1489,in_batt_pw,IF(sel_batt=0,0,(sel_batt-H1488)/in_rte))</f>
        <v/>
      </c>
      <c r="G1489" s="6">
        <f>MIN(E1489,in_batt_pw,H1488)</f>
        <v/>
      </c>
      <c r="H1489" s="6">
        <f>H1488+F1489*in_rte-G1489</f>
        <v/>
      </c>
      <c r="I1489" s="6">
        <f>IF(sel_og=1,0,E1489-G1489)</f>
        <v/>
      </c>
      <c r="J1489" s="6">
        <f>IF(sel_og=1,0,D1489-F1489)</f>
        <v/>
      </c>
      <c r="K1489" s="6">
        <f>IF(sel_og=1,E1489-G1489,0)</f>
        <v/>
      </c>
    </row>
    <row r="1490">
      <c r="A1490" s="6">
        <f>Profiles!E1490+Profiles!F1490</f>
        <v/>
      </c>
      <c r="B1490" s="6">
        <f>Profiles!D1490*sel_solar</f>
        <v/>
      </c>
      <c r="C1490" s="6">
        <f>MIN(B1490,A1490)</f>
        <v/>
      </c>
      <c r="D1490" s="6">
        <f>B1490-C1490</f>
        <v/>
      </c>
      <c r="E1490" s="6">
        <f>A1490-C1490</f>
        <v/>
      </c>
      <c r="F1490" s="6">
        <f>MIN(D1490,in_batt_pw,IF(sel_batt=0,0,(sel_batt-H1489)/in_rte))</f>
        <v/>
      </c>
      <c r="G1490" s="6">
        <f>MIN(E1490,in_batt_pw,H1489)</f>
        <v/>
      </c>
      <c r="H1490" s="6">
        <f>H1489+F1490*in_rte-G1490</f>
        <v/>
      </c>
      <c r="I1490" s="6">
        <f>IF(sel_og=1,0,E1490-G1490)</f>
        <v/>
      </c>
      <c r="J1490" s="6">
        <f>IF(sel_og=1,0,D1490-F1490)</f>
        <v/>
      </c>
      <c r="K1490" s="6">
        <f>IF(sel_og=1,E1490-G1490,0)</f>
        <v/>
      </c>
    </row>
    <row r="1491">
      <c r="A1491" s="6">
        <f>Profiles!E1491+Profiles!F1491</f>
        <v/>
      </c>
      <c r="B1491" s="6">
        <f>Profiles!D1491*sel_solar</f>
        <v/>
      </c>
      <c r="C1491" s="6">
        <f>MIN(B1491,A1491)</f>
        <v/>
      </c>
      <c r="D1491" s="6">
        <f>B1491-C1491</f>
        <v/>
      </c>
      <c r="E1491" s="6">
        <f>A1491-C1491</f>
        <v/>
      </c>
      <c r="F1491" s="6">
        <f>MIN(D1491,in_batt_pw,IF(sel_batt=0,0,(sel_batt-H1490)/in_rte))</f>
        <v/>
      </c>
      <c r="G1491" s="6">
        <f>MIN(E1491,in_batt_pw,H1490)</f>
        <v/>
      </c>
      <c r="H1491" s="6">
        <f>H1490+F1491*in_rte-G1491</f>
        <v/>
      </c>
      <c r="I1491" s="6">
        <f>IF(sel_og=1,0,E1491-G1491)</f>
        <v/>
      </c>
      <c r="J1491" s="6">
        <f>IF(sel_og=1,0,D1491-F1491)</f>
        <v/>
      </c>
      <c r="K1491" s="6">
        <f>IF(sel_og=1,E1491-G1491,0)</f>
        <v/>
      </c>
    </row>
    <row r="1492">
      <c r="A1492" s="6">
        <f>Profiles!E1492+Profiles!F1492</f>
        <v/>
      </c>
      <c r="B1492" s="6">
        <f>Profiles!D1492*sel_solar</f>
        <v/>
      </c>
      <c r="C1492" s="6">
        <f>MIN(B1492,A1492)</f>
        <v/>
      </c>
      <c r="D1492" s="6">
        <f>B1492-C1492</f>
        <v/>
      </c>
      <c r="E1492" s="6">
        <f>A1492-C1492</f>
        <v/>
      </c>
      <c r="F1492" s="6">
        <f>MIN(D1492,in_batt_pw,IF(sel_batt=0,0,(sel_batt-H1491)/in_rte))</f>
        <v/>
      </c>
      <c r="G1492" s="6">
        <f>MIN(E1492,in_batt_pw,H1491)</f>
        <v/>
      </c>
      <c r="H1492" s="6">
        <f>H1491+F1492*in_rte-G1492</f>
        <v/>
      </c>
      <c r="I1492" s="6">
        <f>IF(sel_og=1,0,E1492-G1492)</f>
        <v/>
      </c>
      <c r="J1492" s="6">
        <f>IF(sel_og=1,0,D1492-F1492)</f>
        <v/>
      </c>
      <c r="K1492" s="6">
        <f>IF(sel_og=1,E1492-G1492,0)</f>
        <v/>
      </c>
    </row>
    <row r="1493">
      <c r="A1493" s="6">
        <f>Profiles!E1493+Profiles!F1493</f>
        <v/>
      </c>
      <c r="B1493" s="6">
        <f>Profiles!D1493*sel_solar</f>
        <v/>
      </c>
      <c r="C1493" s="6">
        <f>MIN(B1493,A1493)</f>
        <v/>
      </c>
      <c r="D1493" s="6">
        <f>B1493-C1493</f>
        <v/>
      </c>
      <c r="E1493" s="6">
        <f>A1493-C1493</f>
        <v/>
      </c>
      <c r="F1493" s="6">
        <f>MIN(D1493,in_batt_pw,IF(sel_batt=0,0,(sel_batt-H1492)/in_rte))</f>
        <v/>
      </c>
      <c r="G1493" s="6">
        <f>MIN(E1493,in_batt_pw,H1492)</f>
        <v/>
      </c>
      <c r="H1493" s="6">
        <f>H1492+F1493*in_rte-G1493</f>
        <v/>
      </c>
      <c r="I1493" s="6">
        <f>IF(sel_og=1,0,E1493-G1493)</f>
        <v/>
      </c>
      <c r="J1493" s="6">
        <f>IF(sel_og=1,0,D1493-F1493)</f>
        <v/>
      </c>
      <c r="K1493" s="6">
        <f>IF(sel_og=1,E1493-G1493,0)</f>
        <v/>
      </c>
    </row>
    <row r="1494">
      <c r="A1494" s="6">
        <f>Profiles!E1494+Profiles!F1494</f>
        <v/>
      </c>
      <c r="B1494" s="6">
        <f>Profiles!D1494*sel_solar</f>
        <v/>
      </c>
      <c r="C1494" s="6">
        <f>MIN(B1494,A1494)</f>
        <v/>
      </c>
      <c r="D1494" s="6">
        <f>B1494-C1494</f>
        <v/>
      </c>
      <c r="E1494" s="6">
        <f>A1494-C1494</f>
        <v/>
      </c>
      <c r="F1494" s="6">
        <f>MIN(D1494,in_batt_pw,IF(sel_batt=0,0,(sel_batt-H1493)/in_rte))</f>
        <v/>
      </c>
      <c r="G1494" s="6">
        <f>MIN(E1494,in_batt_pw,H1493)</f>
        <v/>
      </c>
      <c r="H1494" s="6">
        <f>H1493+F1494*in_rte-G1494</f>
        <v/>
      </c>
      <c r="I1494" s="6">
        <f>IF(sel_og=1,0,E1494-G1494)</f>
        <v/>
      </c>
      <c r="J1494" s="6">
        <f>IF(sel_og=1,0,D1494-F1494)</f>
        <v/>
      </c>
      <c r="K1494" s="6">
        <f>IF(sel_og=1,E1494-G1494,0)</f>
        <v/>
      </c>
    </row>
    <row r="1495">
      <c r="A1495" s="6">
        <f>Profiles!E1495+Profiles!F1495</f>
        <v/>
      </c>
      <c r="B1495" s="6">
        <f>Profiles!D1495*sel_solar</f>
        <v/>
      </c>
      <c r="C1495" s="6">
        <f>MIN(B1495,A1495)</f>
        <v/>
      </c>
      <c r="D1495" s="6">
        <f>B1495-C1495</f>
        <v/>
      </c>
      <c r="E1495" s="6">
        <f>A1495-C1495</f>
        <v/>
      </c>
      <c r="F1495" s="6">
        <f>MIN(D1495,in_batt_pw,IF(sel_batt=0,0,(sel_batt-H1494)/in_rte))</f>
        <v/>
      </c>
      <c r="G1495" s="6">
        <f>MIN(E1495,in_batt_pw,H1494)</f>
        <v/>
      </c>
      <c r="H1495" s="6">
        <f>H1494+F1495*in_rte-G1495</f>
        <v/>
      </c>
      <c r="I1495" s="6">
        <f>IF(sel_og=1,0,E1495-G1495)</f>
        <v/>
      </c>
      <c r="J1495" s="6">
        <f>IF(sel_og=1,0,D1495-F1495)</f>
        <v/>
      </c>
      <c r="K1495" s="6">
        <f>IF(sel_og=1,E1495-G1495,0)</f>
        <v/>
      </c>
    </row>
    <row r="1496">
      <c r="A1496" s="6">
        <f>Profiles!E1496+Profiles!F1496</f>
        <v/>
      </c>
      <c r="B1496" s="6">
        <f>Profiles!D1496*sel_solar</f>
        <v/>
      </c>
      <c r="C1496" s="6">
        <f>MIN(B1496,A1496)</f>
        <v/>
      </c>
      <c r="D1496" s="6">
        <f>B1496-C1496</f>
        <v/>
      </c>
      <c r="E1496" s="6">
        <f>A1496-C1496</f>
        <v/>
      </c>
      <c r="F1496" s="6">
        <f>MIN(D1496,in_batt_pw,IF(sel_batt=0,0,(sel_batt-H1495)/in_rte))</f>
        <v/>
      </c>
      <c r="G1496" s="6">
        <f>MIN(E1496,in_batt_pw,H1495)</f>
        <v/>
      </c>
      <c r="H1496" s="6">
        <f>H1495+F1496*in_rte-G1496</f>
        <v/>
      </c>
      <c r="I1496" s="6">
        <f>IF(sel_og=1,0,E1496-G1496)</f>
        <v/>
      </c>
      <c r="J1496" s="6">
        <f>IF(sel_og=1,0,D1496-F1496)</f>
        <v/>
      </c>
      <c r="K1496" s="6">
        <f>IF(sel_og=1,E1496-G1496,0)</f>
        <v/>
      </c>
    </row>
    <row r="1497">
      <c r="A1497" s="6">
        <f>Profiles!E1497+Profiles!F1497</f>
        <v/>
      </c>
      <c r="B1497" s="6">
        <f>Profiles!D1497*sel_solar</f>
        <v/>
      </c>
      <c r="C1497" s="6">
        <f>MIN(B1497,A1497)</f>
        <v/>
      </c>
      <c r="D1497" s="6">
        <f>B1497-C1497</f>
        <v/>
      </c>
      <c r="E1497" s="6">
        <f>A1497-C1497</f>
        <v/>
      </c>
      <c r="F1497" s="6">
        <f>MIN(D1497,in_batt_pw,IF(sel_batt=0,0,(sel_batt-H1496)/in_rte))</f>
        <v/>
      </c>
      <c r="G1497" s="6">
        <f>MIN(E1497,in_batt_pw,H1496)</f>
        <v/>
      </c>
      <c r="H1497" s="6">
        <f>H1496+F1497*in_rte-G1497</f>
        <v/>
      </c>
      <c r="I1497" s="6">
        <f>IF(sel_og=1,0,E1497-G1497)</f>
        <v/>
      </c>
      <c r="J1497" s="6">
        <f>IF(sel_og=1,0,D1497-F1497)</f>
        <v/>
      </c>
      <c r="K1497" s="6">
        <f>IF(sel_og=1,E1497-G1497,0)</f>
        <v/>
      </c>
    </row>
    <row r="1498">
      <c r="A1498" s="6">
        <f>Profiles!E1498+Profiles!F1498</f>
        <v/>
      </c>
      <c r="B1498" s="6">
        <f>Profiles!D1498*sel_solar</f>
        <v/>
      </c>
      <c r="C1498" s="6">
        <f>MIN(B1498,A1498)</f>
        <v/>
      </c>
      <c r="D1498" s="6">
        <f>B1498-C1498</f>
        <v/>
      </c>
      <c r="E1498" s="6">
        <f>A1498-C1498</f>
        <v/>
      </c>
      <c r="F1498" s="6">
        <f>MIN(D1498,in_batt_pw,IF(sel_batt=0,0,(sel_batt-H1497)/in_rte))</f>
        <v/>
      </c>
      <c r="G1498" s="6">
        <f>MIN(E1498,in_batt_pw,H1497)</f>
        <v/>
      </c>
      <c r="H1498" s="6">
        <f>H1497+F1498*in_rte-G1498</f>
        <v/>
      </c>
      <c r="I1498" s="6">
        <f>IF(sel_og=1,0,E1498-G1498)</f>
        <v/>
      </c>
      <c r="J1498" s="6">
        <f>IF(sel_og=1,0,D1498-F1498)</f>
        <v/>
      </c>
      <c r="K1498" s="6">
        <f>IF(sel_og=1,E1498-G1498,0)</f>
        <v/>
      </c>
    </row>
    <row r="1499">
      <c r="A1499" s="6">
        <f>Profiles!E1499+Profiles!F1499</f>
        <v/>
      </c>
      <c r="B1499" s="6">
        <f>Profiles!D1499*sel_solar</f>
        <v/>
      </c>
      <c r="C1499" s="6">
        <f>MIN(B1499,A1499)</f>
        <v/>
      </c>
      <c r="D1499" s="6">
        <f>B1499-C1499</f>
        <v/>
      </c>
      <c r="E1499" s="6">
        <f>A1499-C1499</f>
        <v/>
      </c>
      <c r="F1499" s="6">
        <f>MIN(D1499,in_batt_pw,IF(sel_batt=0,0,(sel_batt-H1498)/in_rte))</f>
        <v/>
      </c>
      <c r="G1499" s="6">
        <f>MIN(E1499,in_batt_pw,H1498)</f>
        <v/>
      </c>
      <c r="H1499" s="6">
        <f>H1498+F1499*in_rte-G1499</f>
        <v/>
      </c>
      <c r="I1499" s="6">
        <f>IF(sel_og=1,0,E1499-G1499)</f>
        <v/>
      </c>
      <c r="J1499" s="6">
        <f>IF(sel_og=1,0,D1499-F1499)</f>
        <v/>
      </c>
      <c r="K1499" s="6">
        <f>IF(sel_og=1,E1499-G1499,0)</f>
        <v/>
      </c>
    </row>
    <row r="1500">
      <c r="A1500" s="6">
        <f>Profiles!E1500+Profiles!F1500</f>
        <v/>
      </c>
      <c r="B1500" s="6">
        <f>Profiles!D1500*sel_solar</f>
        <v/>
      </c>
      <c r="C1500" s="6">
        <f>MIN(B1500,A1500)</f>
        <v/>
      </c>
      <c r="D1500" s="6">
        <f>B1500-C1500</f>
        <v/>
      </c>
      <c r="E1500" s="6">
        <f>A1500-C1500</f>
        <v/>
      </c>
      <c r="F1500" s="6">
        <f>MIN(D1500,in_batt_pw,IF(sel_batt=0,0,(sel_batt-H1499)/in_rte))</f>
        <v/>
      </c>
      <c r="G1500" s="6">
        <f>MIN(E1500,in_batt_pw,H1499)</f>
        <v/>
      </c>
      <c r="H1500" s="6">
        <f>H1499+F1500*in_rte-G1500</f>
        <v/>
      </c>
      <c r="I1500" s="6">
        <f>IF(sel_og=1,0,E1500-G1500)</f>
        <v/>
      </c>
      <c r="J1500" s="6">
        <f>IF(sel_og=1,0,D1500-F1500)</f>
        <v/>
      </c>
      <c r="K1500" s="6">
        <f>IF(sel_og=1,E1500-G1500,0)</f>
        <v/>
      </c>
    </row>
    <row r="1501">
      <c r="A1501" s="6">
        <f>Profiles!E1501+Profiles!F1501</f>
        <v/>
      </c>
      <c r="B1501" s="6">
        <f>Profiles!D1501*sel_solar</f>
        <v/>
      </c>
      <c r="C1501" s="6">
        <f>MIN(B1501,A1501)</f>
        <v/>
      </c>
      <c r="D1501" s="6">
        <f>B1501-C1501</f>
        <v/>
      </c>
      <c r="E1501" s="6">
        <f>A1501-C1501</f>
        <v/>
      </c>
      <c r="F1501" s="6">
        <f>MIN(D1501,in_batt_pw,IF(sel_batt=0,0,(sel_batt-H1500)/in_rte))</f>
        <v/>
      </c>
      <c r="G1501" s="6">
        <f>MIN(E1501,in_batt_pw,H1500)</f>
        <v/>
      </c>
      <c r="H1501" s="6">
        <f>H1500+F1501*in_rte-G1501</f>
        <v/>
      </c>
      <c r="I1501" s="6">
        <f>IF(sel_og=1,0,E1501-G1501)</f>
        <v/>
      </c>
      <c r="J1501" s="6">
        <f>IF(sel_og=1,0,D1501-F1501)</f>
        <v/>
      </c>
      <c r="K1501" s="6">
        <f>IF(sel_og=1,E1501-G1501,0)</f>
        <v/>
      </c>
    </row>
    <row r="1502">
      <c r="A1502" s="6">
        <f>Profiles!E1502+Profiles!F1502</f>
        <v/>
      </c>
      <c r="B1502" s="6">
        <f>Profiles!D1502*sel_solar</f>
        <v/>
      </c>
      <c r="C1502" s="6">
        <f>MIN(B1502,A1502)</f>
        <v/>
      </c>
      <c r="D1502" s="6">
        <f>B1502-C1502</f>
        <v/>
      </c>
      <c r="E1502" s="6">
        <f>A1502-C1502</f>
        <v/>
      </c>
      <c r="F1502" s="6">
        <f>MIN(D1502,in_batt_pw,IF(sel_batt=0,0,(sel_batt-H1501)/in_rte))</f>
        <v/>
      </c>
      <c r="G1502" s="6">
        <f>MIN(E1502,in_batt_pw,H1501)</f>
        <v/>
      </c>
      <c r="H1502" s="6">
        <f>H1501+F1502*in_rte-G1502</f>
        <v/>
      </c>
      <c r="I1502" s="6">
        <f>IF(sel_og=1,0,E1502-G1502)</f>
        <v/>
      </c>
      <c r="J1502" s="6">
        <f>IF(sel_og=1,0,D1502-F1502)</f>
        <v/>
      </c>
      <c r="K1502" s="6">
        <f>IF(sel_og=1,E1502-G1502,0)</f>
        <v/>
      </c>
    </row>
    <row r="1503">
      <c r="A1503" s="6">
        <f>Profiles!E1503+Profiles!F1503</f>
        <v/>
      </c>
      <c r="B1503" s="6">
        <f>Profiles!D1503*sel_solar</f>
        <v/>
      </c>
      <c r="C1503" s="6">
        <f>MIN(B1503,A1503)</f>
        <v/>
      </c>
      <c r="D1503" s="6">
        <f>B1503-C1503</f>
        <v/>
      </c>
      <c r="E1503" s="6">
        <f>A1503-C1503</f>
        <v/>
      </c>
      <c r="F1503" s="6">
        <f>MIN(D1503,in_batt_pw,IF(sel_batt=0,0,(sel_batt-H1502)/in_rte))</f>
        <v/>
      </c>
      <c r="G1503" s="6">
        <f>MIN(E1503,in_batt_pw,H1502)</f>
        <v/>
      </c>
      <c r="H1503" s="6">
        <f>H1502+F1503*in_rte-G1503</f>
        <v/>
      </c>
      <c r="I1503" s="6">
        <f>IF(sel_og=1,0,E1503-G1503)</f>
        <v/>
      </c>
      <c r="J1503" s="6">
        <f>IF(sel_og=1,0,D1503-F1503)</f>
        <v/>
      </c>
      <c r="K1503" s="6">
        <f>IF(sel_og=1,E1503-G1503,0)</f>
        <v/>
      </c>
    </row>
    <row r="1504">
      <c r="A1504" s="6">
        <f>Profiles!E1504+Profiles!F1504</f>
        <v/>
      </c>
      <c r="B1504" s="6">
        <f>Profiles!D1504*sel_solar</f>
        <v/>
      </c>
      <c r="C1504" s="6">
        <f>MIN(B1504,A1504)</f>
        <v/>
      </c>
      <c r="D1504" s="6">
        <f>B1504-C1504</f>
        <v/>
      </c>
      <c r="E1504" s="6">
        <f>A1504-C1504</f>
        <v/>
      </c>
      <c r="F1504" s="6">
        <f>MIN(D1504,in_batt_pw,IF(sel_batt=0,0,(sel_batt-H1503)/in_rte))</f>
        <v/>
      </c>
      <c r="G1504" s="6">
        <f>MIN(E1504,in_batt_pw,H1503)</f>
        <v/>
      </c>
      <c r="H1504" s="6">
        <f>H1503+F1504*in_rte-G1504</f>
        <v/>
      </c>
      <c r="I1504" s="6">
        <f>IF(sel_og=1,0,E1504-G1504)</f>
        <v/>
      </c>
      <c r="J1504" s="6">
        <f>IF(sel_og=1,0,D1504-F1504)</f>
        <v/>
      </c>
      <c r="K1504" s="6">
        <f>IF(sel_og=1,E1504-G1504,0)</f>
        <v/>
      </c>
    </row>
    <row r="1505">
      <c r="A1505" s="6">
        <f>Profiles!E1505+Profiles!F1505</f>
        <v/>
      </c>
      <c r="B1505" s="6">
        <f>Profiles!D1505*sel_solar</f>
        <v/>
      </c>
      <c r="C1505" s="6">
        <f>MIN(B1505,A1505)</f>
        <v/>
      </c>
      <c r="D1505" s="6">
        <f>B1505-C1505</f>
        <v/>
      </c>
      <c r="E1505" s="6">
        <f>A1505-C1505</f>
        <v/>
      </c>
      <c r="F1505" s="6">
        <f>MIN(D1505,in_batt_pw,IF(sel_batt=0,0,(sel_batt-H1504)/in_rte))</f>
        <v/>
      </c>
      <c r="G1505" s="6">
        <f>MIN(E1505,in_batt_pw,H1504)</f>
        <v/>
      </c>
      <c r="H1505" s="6">
        <f>H1504+F1505*in_rte-G1505</f>
        <v/>
      </c>
      <c r="I1505" s="6">
        <f>IF(sel_og=1,0,E1505-G1505)</f>
        <v/>
      </c>
      <c r="J1505" s="6">
        <f>IF(sel_og=1,0,D1505-F1505)</f>
        <v/>
      </c>
      <c r="K1505" s="6">
        <f>IF(sel_og=1,E1505-G1505,0)</f>
        <v/>
      </c>
    </row>
    <row r="1506">
      <c r="A1506" s="6">
        <f>Profiles!E1506+Profiles!F1506</f>
        <v/>
      </c>
      <c r="B1506" s="6">
        <f>Profiles!D1506*sel_solar</f>
        <v/>
      </c>
      <c r="C1506" s="6">
        <f>MIN(B1506,A1506)</f>
        <v/>
      </c>
      <c r="D1506" s="6">
        <f>B1506-C1506</f>
        <v/>
      </c>
      <c r="E1506" s="6">
        <f>A1506-C1506</f>
        <v/>
      </c>
      <c r="F1506" s="6">
        <f>MIN(D1506,in_batt_pw,IF(sel_batt=0,0,(sel_batt-H1505)/in_rte))</f>
        <v/>
      </c>
      <c r="G1506" s="6">
        <f>MIN(E1506,in_batt_pw,H1505)</f>
        <v/>
      </c>
      <c r="H1506" s="6">
        <f>H1505+F1506*in_rte-G1506</f>
        <v/>
      </c>
      <c r="I1506" s="6">
        <f>IF(sel_og=1,0,E1506-G1506)</f>
        <v/>
      </c>
      <c r="J1506" s="6">
        <f>IF(sel_og=1,0,D1506-F1506)</f>
        <v/>
      </c>
      <c r="K1506" s="6">
        <f>IF(sel_og=1,E1506-G1506,0)</f>
        <v/>
      </c>
    </row>
    <row r="1507">
      <c r="A1507" s="6">
        <f>Profiles!E1507+Profiles!F1507</f>
        <v/>
      </c>
      <c r="B1507" s="6">
        <f>Profiles!D1507*sel_solar</f>
        <v/>
      </c>
      <c r="C1507" s="6">
        <f>MIN(B1507,A1507)</f>
        <v/>
      </c>
      <c r="D1507" s="6">
        <f>B1507-C1507</f>
        <v/>
      </c>
      <c r="E1507" s="6">
        <f>A1507-C1507</f>
        <v/>
      </c>
      <c r="F1507" s="6">
        <f>MIN(D1507,in_batt_pw,IF(sel_batt=0,0,(sel_batt-H1506)/in_rte))</f>
        <v/>
      </c>
      <c r="G1507" s="6">
        <f>MIN(E1507,in_batt_pw,H1506)</f>
        <v/>
      </c>
      <c r="H1507" s="6">
        <f>H1506+F1507*in_rte-G1507</f>
        <v/>
      </c>
      <c r="I1507" s="6">
        <f>IF(sel_og=1,0,E1507-G1507)</f>
        <v/>
      </c>
      <c r="J1507" s="6">
        <f>IF(sel_og=1,0,D1507-F1507)</f>
        <v/>
      </c>
      <c r="K1507" s="6">
        <f>IF(sel_og=1,E1507-G1507,0)</f>
        <v/>
      </c>
    </row>
    <row r="1508">
      <c r="A1508" s="6">
        <f>Profiles!E1508+Profiles!F1508</f>
        <v/>
      </c>
      <c r="B1508" s="6">
        <f>Profiles!D1508*sel_solar</f>
        <v/>
      </c>
      <c r="C1508" s="6">
        <f>MIN(B1508,A1508)</f>
        <v/>
      </c>
      <c r="D1508" s="6">
        <f>B1508-C1508</f>
        <v/>
      </c>
      <c r="E1508" s="6">
        <f>A1508-C1508</f>
        <v/>
      </c>
      <c r="F1508" s="6">
        <f>MIN(D1508,in_batt_pw,IF(sel_batt=0,0,(sel_batt-H1507)/in_rte))</f>
        <v/>
      </c>
      <c r="G1508" s="6">
        <f>MIN(E1508,in_batt_pw,H1507)</f>
        <v/>
      </c>
      <c r="H1508" s="6">
        <f>H1507+F1508*in_rte-G1508</f>
        <v/>
      </c>
      <c r="I1508" s="6">
        <f>IF(sel_og=1,0,E1508-G1508)</f>
        <v/>
      </c>
      <c r="J1508" s="6">
        <f>IF(sel_og=1,0,D1508-F1508)</f>
        <v/>
      </c>
      <c r="K1508" s="6">
        <f>IF(sel_og=1,E1508-G1508,0)</f>
        <v/>
      </c>
    </row>
    <row r="1509">
      <c r="A1509" s="6">
        <f>Profiles!E1509+Profiles!F1509</f>
        <v/>
      </c>
      <c r="B1509" s="6">
        <f>Profiles!D1509*sel_solar</f>
        <v/>
      </c>
      <c r="C1509" s="6">
        <f>MIN(B1509,A1509)</f>
        <v/>
      </c>
      <c r="D1509" s="6">
        <f>B1509-C1509</f>
        <v/>
      </c>
      <c r="E1509" s="6">
        <f>A1509-C1509</f>
        <v/>
      </c>
      <c r="F1509" s="6">
        <f>MIN(D1509,in_batt_pw,IF(sel_batt=0,0,(sel_batt-H1508)/in_rte))</f>
        <v/>
      </c>
      <c r="G1509" s="6">
        <f>MIN(E1509,in_batt_pw,H1508)</f>
        <v/>
      </c>
      <c r="H1509" s="6">
        <f>H1508+F1509*in_rte-G1509</f>
        <v/>
      </c>
      <c r="I1509" s="6">
        <f>IF(sel_og=1,0,E1509-G1509)</f>
        <v/>
      </c>
      <c r="J1509" s="6">
        <f>IF(sel_og=1,0,D1509-F1509)</f>
        <v/>
      </c>
      <c r="K1509" s="6">
        <f>IF(sel_og=1,E1509-G1509,0)</f>
        <v/>
      </c>
    </row>
    <row r="1510">
      <c r="A1510" s="6">
        <f>Profiles!E1510+Profiles!F1510</f>
        <v/>
      </c>
      <c r="B1510" s="6">
        <f>Profiles!D1510*sel_solar</f>
        <v/>
      </c>
      <c r="C1510" s="6">
        <f>MIN(B1510,A1510)</f>
        <v/>
      </c>
      <c r="D1510" s="6">
        <f>B1510-C1510</f>
        <v/>
      </c>
      <c r="E1510" s="6">
        <f>A1510-C1510</f>
        <v/>
      </c>
      <c r="F1510" s="6">
        <f>MIN(D1510,in_batt_pw,IF(sel_batt=0,0,(sel_batt-H1509)/in_rte))</f>
        <v/>
      </c>
      <c r="G1510" s="6">
        <f>MIN(E1510,in_batt_pw,H1509)</f>
        <v/>
      </c>
      <c r="H1510" s="6">
        <f>H1509+F1510*in_rte-G1510</f>
        <v/>
      </c>
      <c r="I1510" s="6">
        <f>IF(sel_og=1,0,E1510-G1510)</f>
        <v/>
      </c>
      <c r="J1510" s="6">
        <f>IF(sel_og=1,0,D1510-F1510)</f>
        <v/>
      </c>
      <c r="K1510" s="6">
        <f>IF(sel_og=1,E1510-G1510,0)</f>
        <v/>
      </c>
    </row>
    <row r="1511">
      <c r="A1511" s="6">
        <f>Profiles!E1511+Profiles!F1511</f>
        <v/>
      </c>
      <c r="B1511" s="6">
        <f>Profiles!D1511*sel_solar</f>
        <v/>
      </c>
      <c r="C1511" s="6">
        <f>MIN(B1511,A1511)</f>
        <v/>
      </c>
      <c r="D1511" s="6">
        <f>B1511-C1511</f>
        <v/>
      </c>
      <c r="E1511" s="6">
        <f>A1511-C1511</f>
        <v/>
      </c>
      <c r="F1511" s="6">
        <f>MIN(D1511,in_batt_pw,IF(sel_batt=0,0,(sel_batt-H1510)/in_rte))</f>
        <v/>
      </c>
      <c r="G1511" s="6">
        <f>MIN(E1511,in_batt_pw,H1510)</f>
        <v/>
      </c>
      <c r="H1511" s="6">
        <f>H1510+F1511*in_rte-G1511</f>
        <v/>
      </c>
      <c r="I1511" s="6">
        <f>IF(sel_og=1,0,E1511-G1511)</f>
        <v/>
      </c>
      <c r="J1511" s="6">
        <f>IF(sel_og=1,0,D1511-F1511)</f>
        <v/>
      </c>
      <c r="K1511" s="6">
        <f>IF(sel_og=1,E1511-G1511,0)</f>
        <v/>
      </c>
    </row>
    <row r="1512">
      <c r="A1512" s="6">
        <f>Profiles!E1512+Profiles!F1512</f>
        <v/>
      </c>
      <c r="B1512" s="6">
        <f>Profiles!D1512*sel_solar</f>
        <v/>
      </c>
      <c r="C1512" s="6">
        <f>MIN(B1512,A1512)</f>
        <v/>
      </c>
      <c r="D1512" s="6">
        <f>B1512-C1512</f>
        <v/>
      </c>
      <c r="E1512" s="6">
        <f>A1512-C1512</f>
        <v/>
      </c>
      <c r="F1512" s="6">
        <f>MIN(D1512,in_batt_pw,IF(sel_batt=0,0,(sel_batt-H1511)/in_rte))</f>
        <v/>
      </c>
      <c r="G1512" s="6">
        <f>MIN(E1512,in_batt_pw,H1511)</f>
        <v/>
      </c>
      <c r="H1512" s="6">
        <f>H1511+F1512*in_rte-G1512</f>
        <v/>
      </c>
      <c r="I1512" s="6">
        <f>IF(sel_og=1,0,E1512-G1512)</f>
        <v/>
      </c>
      <c r="J1512" s="6">
        <f>IF(sel_og=1,0,D1512-F1512)</f>
        <v/>
      </c>
      <c r="K1512" s="6">
        <f>IF(sel_og=1,E1512-G1512,0)</f>
        <v/>
      </c>
    </row>
    <row r="1513">
      <c r="A1513" s="6">
        <f>Profiles!E1513+Profiles!F1513</f>
        <v/>
      </c>
      <c r="B1513" s="6">
        <f>Profiles!D1513*sel_solar</f>
        <v/>
      </c>
      <c r="C1513" s="6">
        <f>MIN(B1513,A1513)</f>
        <v/>
      </c>
      <c r="D1513" s="6">
        <f>B1513-C1513</f>
        <v/>
      </c>
      <c r="E1513" s="6">
        <f>A1513-C1513</f>
        <v/>
      </c>
      <c r="F1513" s="6">
        <f>MIN(D1513,in_batt_pw,IF(sel_batt=0,0,(sel_batt-H1512)/in_rte))</f>
        <v/>
      </c>
      <c r="G1513" s="6">
        <f>MIN(E1513,in_batt_pw,H1512)</f>
        <v/>
      </c>
      <c r="H1513" s="6">
        <f>H1512+F1513*in_rte-G1513</f>
        <v/>
      </c>
      <c r="I1513" s="6">
        <f>IF(sel_og=1,0,E1513-G1513)</f>
        <v/>
      </c>
      <c r="J1513" s="6">
        <f>IF(sel_og=1,0,D1513-F1513)</f>
        <v/>
      </c>
      <c r="K1513" s="6">
        <f>IF(sel_og=1,E1513-G1513,0)</f>
        <v/>
      </c>
    </row>
    <row r="1514">
      <c r="A1514" s="6">
        <f>Profiles!E1514+Profiles!F1514</f>
        <v/>
      </c>
      <c r="B1514" s="6">
        <f>Profiles!D1514*sel_solar</f>
        <v/>
      </c>
      <c r="C1514" s="6">
        <f>MIN(B1514,A1514)</f>
        <v/>
      </c>
      <c r="D1514" s="6">
        <f>B1514-C1514</f>
        <v/>
      </c>
      <c r="E1514" s="6">
        <f>A1514-C1514</f>
        <v/>
      </c>
      <c r="F1514" s="6">
        <f>MIN(D1514,in_batt_pw,IF(sel_batt=0,0,(sel_batt-H1513)/in_rte))</f>
        <v/>
      </c>
      <c r="G1514" s="6">
        <f>MIN(E1514,in_batt_pw,H1513)</f>
        <v/>
      </c>
      <c r="H1514" s="6">
        <f>H1513+F1514*in_rte-G1514</f>
        <v/>
      </c>
      <c r="I1514" s="6">
        <f>IF(sel_og=1,0,E1514-G1514)</f>
        <v/>
      </c>
      <c r="J1514" s="6">
        <f>IF(sel_og=1,0,D1514-F1514)</f>
        <v/>
      </c>
      <c r="K1514" s="6">
        <f>IF(sel_og=1,E1514-G1514,0)</f>
        <v/>
      </c>
    </row>
    <row r="1515">
      <c r="A1515" s="6">
        <f>Profiles!E1515+Profiles!F1515</f>
        <v/>
      </c>
      <c r="B1515" s="6">
        <f>Profiles!D1515*sel_solar</f>
        <v/>
      </c>
      <c r="C1515" s="6">
        <f>MIN(B1515,A1515)</f>
        <v/>
      </c>
      <c r="D1515" s="6">
        <f>B1515-C1515</f>
        <v/>
      </c>
      <c r="E1515" s="6">
        <f>A1515-C1515</f>
        <v/>
      </c>
      <c r="F1515" s="6">
        <f>MIN(D1515,in_batt_pw,IF(sel_batt=0,0,(sel_batt-H1514)/in_rte))</f>
        <v/>
      </c>
      <c r="G1515" s="6">
        <f>MIN(E1515,in_batt_pw,H1514)</f>
        <v/>
      </c>
      <c r="H1515" s="6">
        <f>H1514+F1515*in_rte-G1515</f>
        <v/>
      </c>
      <c r="I1515" s="6">
        <f>IF(sel_og=1,0,E1515-G1515)</f>
        <v/>
      </c>
      <c r="J1515" s="6">
        <f>IF(sel_og=1,0,D1515-F1515)</f>
        <v/>
      </c>
      <c r="K1515" s="6">
        <f>IF(sel_og=1,E1515-G1515,0)</f>
        <v/>
      </c>
    </row>
    <row r="1516">
      <c r="A1516" s="6">
        <f>Profiles!E1516+Profiles!F1516</f>
        <v/>
      </c>
      <c r="B1516" s="6">
        <f>Profiles!D1516*sel_solar</f>
        <v/>
      </c>
      <c r="C1516" s="6">
        <f>MIN(B1516,A1516)</f>
        <v/>
      </c>
      <c r="D1516" s="6">
        <f>B1516-C1516</f>
        <v/>
      </c>
      <c r="E1516" s="6">
        <f>A1516-C1516</f>
        <v/>
      </c>
      <c r="F1516" s="6">
        <f>MIN(D1516,in_batt_pw,IF(sel_batt=0,0,(sel_batt-H1515)/in_rte))</f>
        <v/>
      </c>
      <c r="G1516" s="6">
        <f>MIN(E1516,in_batt_pw,H1515)</f>
        <v/>
      </c>
      <c r="H1516" s="6">
        <f>H1515+F1516*in_rte-G1516</f>
        <v/>
      </c>
      <c r="I1516" s="6">
        <f>IF(sel_og=1,0,E1516-G1516)</f>
        <v/>
      </c>
      <c r="J1516" s="6">
        <f>IF(sel_og=1,0,D1516-F1516)</f>
        <v/>
      </c>
      <c r="K1516" s="6">
        <f>IF(sel_og=1,E1516-G1516,0)</f>
        <v/>
      </c>
    </row>
    <row r="1517">
      <c r="A1517" s="6">
        <f>Profiles!E1517+Profiles!F1517</f>
        <v/>
      </c>
      <c r="B1517" s="6">
        <f>Profiles!D1517*sel_solar</f>
        <v/>
      </c>
      <c r="C1517" s="6">
        <f>MIN(B1517,A1517)</f>
        <v/>
      </c>
      <c r="D1517" s="6">
        <f>B1517-C1517</f>
        <v/>
      </c>
      <c r="E1517" s="6">
        <f>A1517-C1517</f>
        <v/>
      </c>
      <c r="F1517" s="6">
        <f>MIN(D1517,in_batt_pw,IF(sel_batt=0,0,(sel_batt-H1516)/in_rte))</f>
        <v/>
      </c>
      <c r="G1517" s="6">
        <f>MIN(E1517,in_batt_pw,H1516)</f>
        <v/>
      </c>
      <c r="H1517" s="6">
        <f>H1516+F1517*in_rte-G1517</f>
        <v/>
      </c>
      <c r="I1517" s="6">
        <f>IF(sel_og=1,0,E1517-G1517)</f>
        <v/>
      </c>
      <c r="J1517" s="6">
        <f>IF(sel_og=1,0,D1517-F1517)</f>
        <v/>
      </c>
      <c r="K1517" s="6">
        <f>IF(sel_og=1,E1517-G1517,0)</f>
        <v/>
      </c>
    </row>
    <row r="1518">
      <c r="A1518" s="6">
        <f>Profiles!E1518+Profiles!F1518</f>
        <v/>
      </c>
      <c r="B1518" s="6">
        <f>Profiles!D1518*sel_solar</f>
        <v/>
      </c>
      <c r="C1518" s="6">
        <f>MIN(B1518,A1518)</f>
        <v/>
      </c>
      <c r="D1518" s="6">
        <f>B1518-C1518</f>
        <v/>
      </c>
      <c r="E1518" s="6">
        <f>A1518-C1518</f>
        <v/>
      </c>
      <c r="F1518" s="6">
        <f>MIN(D1518,in_batt_pw,IF(sel_batt=0,0,(sel_batt-H1517)/in_rte))</f>
        <v/>
      </c>
      <c r="G1518" s="6">
        <f>MIN(E1518,in_batt_pw,H1517)</f>
        <v/>
      </c>
      <c r="H1518" s="6">
        <f>H1517+F1518*in_rte-G1518</f>
        <v/>
      </c>
      <c r="I1518" s="6">
        <f>IF(sel_og=1,0,E1518-G1518)</f>
        <v/>
      </c>
      <c r="J1518" s="6">
        <f>IF(sel_og=1,0,D1518-F1518)</f>
        <v/>
      </c>
      <c r="K1518" s="6">
        <f>IF(sel_og=1,E1518-G1518,0)</f>
        <v/>
      </c>
    </row>
    <row r="1519">
      <c r="A1519" s="6">
        <f>Profiles!E1519+Profiles!F1519</f>
        <v/>
      </c>
      <c r="B1519" s="6">
        <f>Profiles!D1519*sel_solar</f>
        <v/>
      </c>
      <c r="C1519" s="6">
        <f>MIN(B1519,A1519)</f>
        <v/>
      </c>
      <c r="D1519" s="6">
        <f>B1519-C1519</f>
        <v/>
      </c>
      <c r="E1519" s="6">
        <f>A1519-C1519</f>
        <v/>
      </c>
      <c r="F1519" s="6">
        <f>MIN(D1519,in_batt_pw,IF(sel_batt=0,0,(sel_batt-H1518)/in_rte))</f>
        <v/>
      </c>
      <c r="G1519" s="6">
        <f>MIN(E1519,in_batt_pw,H1518)</f>
        <v/>
      </c>
      <c r="H1519" s="6">
        <f>H1518+F1519*in_rte-G1519</f>
        <v/>
      </c>
      <c r="I1519" s="6">
        <f>IF(sel_og=1,0,E1519-G1519)</f>
        <v/>
      </c>
      <c r="J1519" s="6">
        <f>IF(sel_og=1,0,D1519-F1519)</f>
        <v/>
      </c>
      <c r="K1519" s="6">
        <f>IF(sel_og=1,E1519-G1519,0)</f>
        <v/>
      </c>
    </row>
    <row r="1520">
      <c r="A1520" s="6">
        <f>Profiles!E1520+Profiles!F1520</f>
        <v/>
      </c>
      <c r="B1520" s="6">
        <f>Profiles!D1520*sel_solar</f>
        <v/>
      </c>
      <c r="C1520" s="6">
        <f>MIN(B1520,A1520)</f>
        <v/>
      </c>
      <c r="D1520" s="6">
        <f>B1520-C1520</f>
        <v/>
      </c>
      <c r="E1520" s="6">
        <f>A1520-C1520</f>
        <v/>
      </c>
      <c r="F1520" s="6">
        <f>MIN(D1520,in_batt_pw,IF(sel_batt=0,0,(sel_batt-H1519)/in_rte))</f>
        <v/>
      </c>
      <c r="G1520" s="6">
        <f>MIN(E1520,in_batt_pw,H1519)</f>
        <v/>
      </c>
      <c r="H1520" s="6">
        <f>H1519+F1520*in_rte-G1520</f>
        <v/>
      </c>
      <c r="I1520" s="6">
        <f>IF(sel_og=1,0,E1520-G1520)</f>
        <v/>
      </c>
      <c r="J1520" s="6">
        <f>IF(sel_og=1,0,D1520-F1520)</f>
        <v/>
      </c>
      <c r="K1520" s="6">
        <f>IF(sel_og=1,E1520-G1520,0)</f>
        <v/>
      </c>
    </row>
    <row r="1521">
      <c r="A1521" s="6">
        <f>Profiles!E1521+Profiles!F1521</f>
        <v/>
      </c>
      <c r="B1521" s="6">
        <f>Profiles!D1521*sel_solar</f>
        <v/>
      </c>
      <c r="C1521" s="6">
        <f>MIN(B1521,A1521)</f>
        <v/>
      </c>
      <c r="D1521" s="6">
        <f>B1521-C1521</f>
        <v/>
      </c>
      <c r="E1521" s="6">
        <f>A1521-C1521</f>
        <v/>
      </c>
      <c r="F1521" s="6">
        <f>MIN(D1521,in_batt_pw,IF(sel_batt=0,0,(sel_batt-H1520)/in_rte))</f>
        <v/>
      </c>
      <c r="G1521" s="6">
        <f>MIN(E1521,in_batt_pw,H1520)</f>
        <v/>
      </c>
      <c r="H1521" s="6">
        <f>H1520+F1521*in_rte-G1521</f>
        <v/>
      </c>
      <c r="I1521" s="6">
        <f>IF(sel_og=1,0,E1521-G1521)</f>
        <v/>
      </c>
      <c r="J1521" s="6">
        <f>IF(sel_og=1,0,D1521-F1521)</f>
        <v/>
      </c>
      <c r="K1521" s="6">
        <f>IF(sel_og=1,E1521-G1521,0)</f>
        <v/>
      </c>
    </row>
    <row r="1522">
      <c r="A1522" s="6">
        <f>Profiles!E1522+Profiles!F1522</f>
        <v/>
      </c>
      <c r="B1522" s="6">
        <f>Profiles!D1522*sel_solar</f>
        <v/>
      </c>
      <c r="C1522" s="6">
        <f>MIN(B1522,A1522)</f>
        <v/>
      </c>
      <c r="D1522" s="6">
        <f>B1522-C1522</f>
        <v/>
      </c>
      <c r="E1522" s="6">
        <f>A1522-C1522</f>
        <v/>
      </c>
      <c r="F1522" s="6">
        <f>MIN(D1522,in_batt_pw,IF(sel_batt=0,0,(sel_batt-H1521)/in_rte))</f>
        <v/>
      </c>
      <c r="G1522" s="6">
        <f>MIN(E1522,in_batt_pw,H1521)</f>
        <v/>
      </c>
      <c r="H1522" s="6">
        <f>H1521+F1522*in_rte-G1522</f>
        <v/>
      </c>
      <c r="I1522" s="6">
        <f>IF(sel_og=1,0,E1522-G1522)</f>
        <v/>
      </c>
      <c r="J1522" s="6">
        <f>IF(sel_og=1,0,D1522-F1522)</f>
        <v/>
      </c>
      <c r="K1522" s="6">
        <f>IF(sel_og=1,E1522-G1522,0)</f>
        <v/>
      </c>
    </row>
    <row r="1523">
      <c r="A1523" s="6">
        <f>Profiles!E1523+Profiles!F1523</f>
        <v/>
      </c>
      <c r="B1523" s="6">
        <f>Profiles!D1523*sel_solar</f>
        <v/>
      </c>
      <c r="C1523" s="6">
        <f>MIN(B1523,A1523)</f>
        <v/>
      </c>
      <c r="D1523" s="6">
        <f>B1523-C1523</f>
        <v/>
      </c>
      <c r="E1523" s="6">
        <f>A1523-C1523</f>
        <v/>
      </c>
      <c r="F1523" s="6">
        <f>MIN(D1523,in_batt_pw,IF(sel_batt=0,0,(sel_batt-H1522)/in_rte))</f>
        <v/>
      </c>
      <c r="G1523" s="6">
        <f>MIN(E1523,in_batt_pw,H1522)</f>
        <v/>
      </c>
      <c r="H1523" s="6">
        <f>H1522+F1523*in_rte-G1523</f>
        <v/>
      </c>
      <c r="I1523" s="6">
        <f>IF(sel_og=1,0,E1523-G1523)</f>
        <v/>
      </c>
      <c r="J1523" s="6">
        <f>IF(sel_og=1,0,D1523-F1523)</f>
        <v/>
      </c>
      <c r="K1523" s="6">
        <f>IF(sel_og=1,E1523-G1523,0)</f>
        <v/>
      </c>
    </row>
    <row r="1524">
      <c r="A1524" s="6">
        <f>Profiles!E1524+Profiles!F1524</f>
        <v/>
      </c>
      <c r="B1524" s="6">
        <f>Profiles!D1524*sel_solar</f>
        <v/>
      </c>
      <c r="C1524" s="6">
        <f>MIN(B1524,A1524)</f>
        <v/>
      </c>
      <c r="D1524" s="6">
        <f>B1524-C1524</f>
        <v/>
      </c>
      <c r="E1524" s="6">
        <f>A1524-C1524</f>
        <v/>
      </c>
      <c r="F1524" s="6">
        <f>MIN(D1524,in_batt_pw,IF(sel_batt=0,0,(sel_batt-H1523)/in_rte))</f>
        <v/>
      </c>
      <c r="G1524" s="6">
        <f>MIN(E1524,in_batt_pw,H1523)</f>
        <v/>
      </c>
      <c r="H1524" s="6">
        <f>H1523+F1524*in_rte-G1524</f>
        <v/>
      </c>
      <c r="I1524" s="6">
        <f>IF(sel_og=1,0,E1524-G1524)</f>
        <v/>
      </c>
      <c r="J1524" s="6">
        <f>IF(sel_og=1,0,D1524-F1524)</f>
        <v/>
      </c>
      <c r="K1524" s="6">
        <f>IF(sel_og=1,E1524-G1524,0)</f>
        <v/>
      </c>
    </row>
    <row r="1525">
      <c r="A1525" s="6">
        <f>Profiles!E1525+Profiles!F1525</f>
        <v/>
      </c>
      <c r="B1525" s="6">
        <f>Profiles!D1525*sel_solar</f>
        <v/>
      </c>
      <c r="C1525" s="6">
        <f>MIN(B1525,A1525)</f>
        <v/>
      </c>
      <c r="D1525" s="6">
        <f>B1525-C1525</f>
        <v/>
      </c>
      <c r="E1525" s="6">
        <f>A1525-C1525</f>
        <v/>
      </c>
      <c r="F1525" s="6">
        <f>MIN(D1525,in_batt_pw,IF(sel_batt=0,0,(sel_batt-H1524)/in_rte))</f>
        <v/>
      </c>
      <c r="G1525" s="6">
        <f>MIN(E1525,in_batt_pw,H1524)</f>
        <v/>
      </c>
      <c r="H1525" s="6">
        <f>H1524+F1525*in_rte-G1525</f>
        <v/>
      </c>
      <c r="I1525" s="6">
        <f>IF(sel_og=1,0,E1525-G1525)</f>
        <v/>
      </c>
      <c r="J1525" s="6">
        <f>IF(sel_og=1,0,D1525-F1525)</f>
        <v/>
      </c>
      <c r="K1525" s="6">
        <f>IF(sel_og=1,E1525-G1525,0)</f>
        <v/>
      </c>
    </row>
    <row r="1526">
      <c r="A1526" s="6">
        <f>Profiles!E1526+Profiles!F1526</f>
        <v/>
      </c>
      <c r="B1526" s="6">
        <f>Profiles!D1526*sel_solar</f>
        <v/>
      </c>
      <c r="C1526" s="6">
        <f>MIN(B1526,A1526)</f>
        <v/>
      </c>
      <c r="D1526" s="6">
        <f>B1526-C1526</f>
        <v/>
      </c>
      <c r="E1526" s="6">
        <f>A1526-C1526</f>
        <v/>
      </c>
      <c r="F1526" s="6">
        <f>MIN(D1526,in_batt_pw,IF(sel_batt=0,0,(sel_batt-H1525)/in_rte))</f>
        <v/>
      </c>
      <c r="G1526" s="6">
        <f>MIN(E1526,in_batt_pw,H1525)</f>
        <v/>
      </c>
      <c r="H1526" s="6">
        <f>H1525+F1526*in_rte-G1526</f>
        <v/>
      </c>
      <c r="I1526" s="6">
        <f>IF(sel_og=1,0,E1526-G1526)</f>
        <v/>
      </c>
      <c r="J1526" s="6">
        <f>IF(sel_og=1,0,D1526-F1526)</f>
        <v/>
      </c>
      <c r="K1526" s="6">
        <f>IF(sel_og=1,E1526-G1526,0)</f>
        <v/>
      </c>
    </row>
    <row r="1527">
      <c r="A1527" s="6">
        <f>Profiles!E1527+Profiles!F1527</f>
        <v/>
      </c>
      <c r="B1527" s="6">
        <f>Profiles!D1527*sel_solar</f>
        <v/>
      </c>
      <c r="C1527" s="6">
        <f>MIN(B1527,A1527)</f>
        <v/>
      </c>
      <c r="D1527" s="6">
        <f>B1527-C1527</f>
        <v/>
      </c>
      <c r="E1527" s="6">
        <f>A1527-C1527</f>
        <v/>
      </c>
      <c r="F1527" s="6">
        <f>MIN(D1527,in_batt_pw,IF(sel_batt=0,0,(sel_batt-H1526)/in_rte))</f>
        <v/>
      </c>
      <c r="G1527" s="6">
        <f>MIN(E1527,in_batt_pw,H1526)</f>
        <v/>
      </c>
      <c r="H1527" s="6">
        <f>H1526+F1527*in_rte-G1527</f>
        <v/>
      </c>
      <c r="I1527" s="6">
        <f>IF(sel_og=1,0,E1527-G1527)</f>
        <v/>
      </c>
      <c r="J1527" s="6">
        <f>IF(sel_og=1,0,D1527-F1527)</f>
        <v/>
      </c>
      <c r="K1527" s="6">
        <f>IF(sel_og=1,E1527-G1527,0)</f>
        <v/>
      </c>
    </row>
    <row r="1528">
      <c r="A1528" s="6">
        <f>Profiles!E1528+Profiles!F1528</f>
        <v/>
      </c>
      <c r="B1528" s="6">
        <f>Profiles!D1528*sel_solar</f>
        <v/>
      </c>
      <c r="C1528" s="6">
        <f>MIN(B1528,A1528)</f>
        <v/>
      </c>
      <c r="D1528" s="6">
        <f>B1528-C1528</f>
        <v/>
      </c>
      <c r="E1528" s="6">
        <f>A1528-C1528</f>
        <v/>
      </c>
      <c r="F1528" s="6">
        <f>MIN(D1528,in_batt_pw,IF(sel_batt=0,0,(sel_batt-H1527)/in_rte))</f>
        <v/>
      </c>
      <c r="G1528" s="6">
        <f>MIN(E1528,in_batt_pw,H1527)</f>
        <v/>
      </c>
      <c r="H1528" s="6">
        <f>H1527+F1528*in_rte-G1528</f>
        <v/>
      </c>
      <c r="I1528" s="6">
        <f>IF(sel_og=1,0,E1528-G1528)</f>
        <v/>
      </c>
      <c r="J1528" s="6">
        <f>IF(sel_og=1,0,D1528-F1528)</f>
        <v/>
      </c>
      <c r="K1528" s="6">
        <f>IF(sel_og=1,E1528-G1528,0)</f>
        <v/>
      </c>
    </row>
    <row r="1529">
      <c r="A1529" s="6">
        <f>Profiles!E1529+Profiles!F1529</f>
        <v/>
      </c>
      <c r="B1529" s="6">
        <f>Profiles!D1529*sel_solar</f>
        <v/>
      </c>
      <c r="C1529" s="6">
        <f>MIN(B1529,A1529)</f>
        <v/>
      </c>
      <c r="D1529" s="6">
        <f>B1529-C1529</f>
        <v/>
      </c>
      <c r="E1529" s="6">
        <f>A1529-C1529</f>
        <v/>
      </c>
      <c r="F1529" s="6">
        <f>MIN(D1529,in_batt_pw,IF(sel_batt=0,0,(sel_batt-H1528)/in_rte))</f>
        <v/>
      </c>
      <c r="G1529" s="6">
        <f>MIN(E1529,in_batt_pw,H1528)</f>
        <v/>
      </c>
      <c r="H1529" s="6">
        <f>H1528+F1529*in_rte-G1529</f>
        <v/>
      </c>
      <c r="I1529" s="6">
        <f>IF(sel_og=1,0,E1529-G1529)</f>
        <v/>
      </c>
      <c r="J1529" s="6">
        <f>IF(sel_og=1,0,D1529-F1529)</f>
        <v/>
      </c>
      <c r="K1529" s="6">
        <f>IF(sel_og=1,E1529-G1529,0)</f>
        <v/>
      </c>
    </row>
    <row r="1530">
      <c r="A1530" s="6">
        <f>Profiles!E1530+Profiles!F1530</f>
        <v/>
      </c>
      <c r="B1530" s="6">
        <f>Profiles!D1530*sel_solar</f>
        <v/>
      </c>
      <c r="C1530" s="6">
        <f>MIN(B1530,A1530)</f>
        <v/>
      </c>
      <c r="D1530" s="6">
        <f>B1530-C1530</f>
        <v/>
      </c>
      <c r="E1530" s="6">
        <f>A1530-C1530</f>
        <v/>
      </c>
      <c r="F1530" s="6">
        <f>MIN(D1530,in_batt_pw,IF(sel_batt=0,0,(sel_batt-H1529)/in_rte))</f>
        <v/>
      </c>
      <c r="G1530" s="6">
        <f>MIN(E1530,in_batt_pw,H1529)</f>
        <v/>
      </c>
      <c r="H1530" s="6">
        <f>H1529+F1530*in_rte-G1530</f>
        <v/>
      </c>
      <c r="I1530" s="6">
        <f>IF(sel_og=1,0,E1530-G1530)</f>
        <v/>
      </c>
      <c r="J1530" s="6">
        <f>IF(sel_og=1,0,D1530-F1530)</f>
        <v/>
      </c>
      <c r="K1530" s="6">
        <f>IF(sel_og=1,E1530-G1530,0)</f>
        <v/>
      </c>
    </row>
    <row r="1531">
      <c r="A1531" s="6">
        <f>Profiles!E1531+Profiles!F1531</f>
        <v/>
      </c>
      <c r="B1531" s="6">
        <f>Profiles!D1531*sel_solar</f>
        <v/>
      </c>
      <c r="C1531" s="6">
        <f>MIN(B1531,A1531)</f>
        <v/>
      </c>
      <c r="D1531" s="6">
        <f>B1531-C1531</f>
        <v/>
      </c>
      <c r="E1531" s="6">
        <f>A1531-C1531</f>
        <v/>
      </c>
      <c r="F1531" s="6">
        <f>MIN(D1531,in_batt_pw,IF(sel_batt=0,0,(sel_batt-H1530)/in_rte))</f>
        <v/>
      </c>
      <c r="G1531" s="6">
        <f>MIN(E1531,in_batt_pw,H1530)</f>
        <v/>
      </c>
      <c r="H1531" s="6">
        <f>H1530+F1531*in_rte-G1531</f>
        <v/>
      </c>
      <c r="I1531" s="6">
        <f>IF(sel_og=1,0,E1531-G1531)</f>
        <v/>
      </c>
      <c r="J1531" s="6">
        <f>IF(sel_og=1,0,D1531-F1531)</f>
        <v/>
      </c>
      <c r="K1531" s="6">
        <f>IF(sel_og=1,E1531-G1531,0)</f>
        <v/>
      </c>
    </row>
    <row r="1532">
      <c r="A1532" s="6">
        <f>Profiles!E1532+Profiles!F1532</f>
        <v/>
      </c>
      <c r="B1532" s="6">
        <f>Profiles!D1532*sel_solar</f>
        <v/>
      </c>
      <c r="C1532" s="6">
        <f>MIN(B1532,A1532)</f>
        <v/>
      </c>
      <c r="D1532" s="6">
        <f>B1532-C1532</f>
        <v/>
      </c>
      <c r="E1532" s="6">
        <f>A1532-C1532</f>
        <v/>
      </c>
      <c r="F1532" s="6">
        <f>MIN(D1532,in_batt_pw,IF(sel_batt=0,0,(sel_batt-H1531)/in_rte))</f>
        <v/>
      </c>
      <c r="G1532" s="6">
        <f>MIN(E1532,in_batt_pw,H1531)</f>
        <v/>
      </c>
      <c r="H1532" s="6">
        <f>H1531+F1532*in_rte-G1532</f>
        <v/>
      </c>
      <c r="I1532" s="6">
        <f>IF(sel_og=1,0,E1532-G1532)</f>
        <v/>
      </c>
      <c r="J1532" s="6">
        <f>IF(sel_og=1,0,D1532-F1532)</f>
        <v/>
      </c>
      <c r="K1532" s="6">
        <f>IF(sel_og=1,E1532-G1532,0)</f>
        <v/>
      </c>
    </row>
    <row r="1533">
      <c r="A1533" s="6">
        <f>Profiles!E1533+Profiles!F1533</f>
        <v/>
      </c>
      <c r="B1533" s="6">
        <f>Profiles!D1533*sel_solar</f>
        <v/>
      </c>
      <c r="C1533" s="6">
        <f>MIN(B1533,A1533)</f>
        <v/>
      </c>
      <c r="D1533" s="6">
        <f>B1533-C1533</f>
        <v/>
      </c>
      <c r="E1533" s="6">
        <f>A1533-C1533</f>
        <v/>
      </c>
      <c r="F1533" s="6">
        <f>MIN(D1533,in_batt_pw,IF(sel_batt=0,0,(sel_batt-H1532)/in_rte))</f>
        <v/>
      </c>
      <c r="G1533" s="6">
        <f>MIN(E1533,in_batt_pw,H1532)</f>
        <v/>
      </c>
      <c r="H1533" s="6">
        <f>H1532+F1533*in_rte-G1533</f>
        <v/>
      </c>
      <c r="I1533" s="6">
        <f>IF(sel_og=1,0,E1533-G1533)</f>
        <v/>
      </c>
      <c r="J1533" s="6">
        <f>IF(sel_og=1,0,D1533-F1533)</f>
        <v/>
      </c>
      <c r="K1533" s="6">
        <f>IF(sel_og=1,E1533-G1533,0)</f>
        <v/>
      </c>
    </row>
    <row r="1534">
      <c r="A1534" s="6">
        <f>Profiles!E1534+Profiles!F1534</f>
        <v/>
      </c>
      <c r="B1534" s="6">
        <f>Profiles!D1534*sel_solar</f>
        <v/>
      </c>
      <c r="C1534" s="6">
        <f>MIN(B1534,A1534)</f>
        <v/>
      </c>
      <c r="D1534" s="6">
        <f>B1534-C1534</f>
        <v/>
      </c>
      <c r="E1534" s="6">
        <f>A1534-C1534</f>
        <v/>
      </c>
      <c r="F1534" s="6">
        <f>MIN(D1534,in_batt_pw,IF(sel_batt=0,0,(sel_batt-H1533)/in_rte))</f>
        <v/>
      </c>
      <c r="G1534" s="6">
        <f>MIN(E1534,in_batt_pw,H1533)</f>
        <v/>
      </c>
      <c r="H1534" s="6">
        <f>H1533+F1534*in_rte-G1534</f>
        <v/>
      </c>
      <c r="I1534" s="6">
        <f>IF(sel_og=1,0,E1534-G1534)</f>
        <v/>
      </c>
      <c r="J1534" s="6">
        <f>IF(sel_og=1,0,D1534-F1534)</f>
        <v/>
      </c>
      <c r="K1534" s="6">
        <f>IF(sel_og=1,E1534-G1534,0)</f>
        <v/>
      </c>
    </row>
    <row r="1535">
      <c r="A1535" s="6">
        <f>Profiles!E1535+Profiles!F1535</f>
        <v/>
      </c>
      <c r="B1535" s="6">
        <f>Profiles!D1535*sel_solar</f>
        <v/>
      </c>
      <c r="C1535" s="6">
        <f>MIN(B1535,A1535)</f>
        <v/>
      </c>
      <c r="D1535" s="6">
        <f>B1535-C1535</f>
        <v/>
      </c>
      <c r="E1535" s="6">
        <f>A1535-C1535</f>
        <v/>
      </c>
      <c r="F1535" s="6">
        <f>MIN(D1535,in_batt_pw,IF(sel_batt=0,0,(sel_batt-H1534)/in_rte))</f>
        <v/>
      </c>
      <c r="G1535" s="6">
        <f>MIN(E1535,in_batt_pw,H1534)</f>
        <v/>
      </c>
      <c r="H1535" s="6">
        <f>H1534+F1535*in_rte-G1535</f>
        <v/>
      </c>
      <c r="I1535" s="6">
        <f>IF(sel_og=1,0,E1535-G1535)</f>
        <v/>
      </c>
      <c r="J1535" s="6">
        <f>IF(sel_og=1,0,D1535-F1535)</f>
        <v/>
      </c>
      <c r="K1535" s="6">
        <f>IF(sel_og=1,E1535-G1535,0)</f>
        <v/>
      </c>
    </row>
    <row r="1536">
      <c r="A1536" s="6">
        <f>Profiles!E1536+Profiles!F1536</f>
        <v/>
      </c>
      <c r="B1536" s="6">
        <f>Profiles!D1536*sel_solar</f>
        <v/>
      </c>
      <c r="C1536" s="6">
        <f>MIN(B1536,A1536)</f>
        <v/>
      </c>
      <c r="D1536" s="6">
        <f>B1536-C1536</f>
        <v/>
      </c>
      <c r="E1536" s="6">
        <f>A1536-C1536</f>
        <v/>
      </c>
      <c r="F1536" s="6">
        <f>MIN(D1536,in_batt_pw,IF(sel_batt=0,0,(sel_batt-H1535)/in_rte))</f>
        <v/>
      </c>
      <c r="G1536" s="6">
        <f>MIN(E1536,in_batt_pw,H1535)</f>
        <v/>
      </c>
      <c r="H1536" s="6">
        <f>H1535+F1536*in_rte-G1536</f>
        <v/>
      </c>
      <c r="I1536" s="6">
        <f>IF(sel_og=1,0,E1536-G1536)</f>
        <v/>
      </c>
      <c r="J1536" s="6">
        <f>IF(sel_og=1,0,D1536-F1536)</f>
        <v/>
      </c>
      <c r="K1536" s="6">
        <f>IF(sel_og=1,E1536-G1536,0)</f>
        <v/>
      </c>
    </row>
    <row r="1537">
      <c r="A1537" s="6">
        <f>Profiles!E1537+Profiles!F1537</f>
        <v/>
      </c>
      <c r="B1537" s="6">
        <f>Profiles!D1537*sel_solar</f>
        <v/>
      </c>
      <c r="C1537" s="6">
        <f>MIN(B1537,A1537)</f>
        <v/>
      </c>
      <c r="D1537" s="6">
        <f>B1537-C1537</f>
        <v/>
      </c>
      <c r="E1537" s="6">
        <f>A1537-C1537</f>
        <v/>
      </c>
      <c r="F1537" s="6">
        <f>MIN(D1537,in_batt_pw,IF(sel_batt=0,0,(sel_batt-H1536)/in_rte))</f>
        <v/>
      </c>
      <c r="G1537" s="6">
        <f>MIN(E1537,in_batt_pw,H1536)</f>
        <v/>
      </c>
      <c r="H1537" s="6">
        <f>H1536+F1537*in_rte-G1537</f>
        <v/>
      </c>
      <c r="I1537" s="6">
        <f>IF(sel_og=1,0,E1537-G1537)</f>
        <v/>
      </c>
      <c r="J1537" s="6">
        <f>IF(sel_og=1,0,D1537-F1537)</f>
        <v/>
      </c>
      <c r="K1537" s="6">
        <f>IF(sel_og=1,E1537-G1537,0)</f>
        <v/>
      </c>
    </row>
    <row r="1538">
      <c r="A1538" s="6">
        <f>Profiles!E1538+Profiles!F1538</f>
        <v/>
      </c>
      <c r="B1538" s="6">
        <f>Profiles!D1538*sel_solar</f>
        <v/>
      </c>
      <c r="C1538" s="6">
        <f>MIN(B1538,A1538)</f>
        <v/>
      </c>
      <c r="D1538" s="6">
        <f>B1538-C1538</f>
        <v/>
      </c>
      <c r="E1538" s="6">
        <f>A1538-C1538</f>
        <v/>
      </c>
      <c r="F1538" s="6">
        <f>MIN(D1538,in_batt_pw,IF(sel_batt=0,0,(sel_batt-H1537)/in_rte))</f>
        <v/>
      </c>
      <c r="G1538" s="6">
        <f>MIN(E1538,in_batt_pw,H1537)</f>
        <v/>
      </c>
      <c r="H1538" s="6">
        <f>H1537+F1538*in_rte-G1538</f>
        <v/>
      </c>
      <c r="I1538" s="6">
        <f>IF(sel_og=1,0,E1538-G1538)</f>
        <v/>
      </c>
      <c r="J1538" s="6">
        <f>IF(sel_og=1,0,D1538-F1538)</f>
        <v/>
      </c>
      <c r="K1538" s="6">
        <f>IF(sel_og=1,E1538-G1538,0)</f>
        <v/>
      </c>
    </row>
    <row r="1539">
      <c r="A1539" s="6">
        <f>Profiles!E1539+Profiles!F1539</f>
        <v/>
      </c>
      <c r="B1539" s="6">
        <f>Profiles!D1539*sel_solar</f>
        <v/>
      </c>
      <c r="C1539" s="6">
        <f>MIN(B1539,A1539)</f>
        <v/>
      </c>
      <c r="D1539" s="6">
        <f>B1539-C1539</f>
        <v/>
      </c>
      <c r="E1539" s="6">
        <f>A1539-C1539</f>
        <v/>
      </c>
      <c r="F1539" s="6">
        <f>MIN(D1539,in_batt_pw,IF(sel_batt=0,0,(sel_batt-H1538)/in_rte))</f>
        <v/>
      </c>
      <c r="G1539" s="6">
        <f>MIN(E1539,in_batt_pw,H1538)</f>
        <v/>
      </c>
      <c r="H1539" s="6">
        <f>H1538+F1539*in_rte-G1539</f>
        <v/>
      </c>
      <c r="I1539" s="6">
        <f>IF(sel_og=1,0,E1539-G1539)</f>
        <v/>
      </c>
      <c r="J1539" s="6">
        <f>IF(sel_og=1,0,D1539-F1539)</f>
        <v/>
      </c>
      <c r="K1539" s="6">
        <f>IF(sel_og=1,E1539-G1539,0)</f>
        <v/>
      </c>
    </row>
    <row r="1540">
      <c r="A1540" s="6">
        <f>Profiles!E1540+Profiles!F1540</f>
        <v/>
      </c>
      <c r="B1540" s="6">
        <f>Profiles!D1540*sel_solar</f>
        <v/>
      </c>
      <c r="C1540" s="6">
        <f>MIN(B1540,A1540)</f>
        <v/>
      </c>
      <c r="D1540" s="6">
        <f>B1540-C1540</f>
        <v/>
      </c>
      <c r="E1540" s="6">
        <f>A1540-C1540</f>
        <v/>
      </c>
      <c r="F1540" s="6">
        <f>MIN(D1540,in_batt_pw,IF(sel_batt=0,0,(sel_batt-H1539)/in_rte))</f>
        <v/>
      </c>
      <c r="G1540" s="6">
        <f>MIN(E1540,in_batt_pw,H1539)</f>
        <v/>
      </c>
      <c r="H1540" s="6">
        <f>H1539+F1540*in_rte-G1540</f>
        <v/>
      </c>
      <c r="I1540" s="6">
        <f>IF(sel_og=1,0,E1540-G1540)</f>
        <v/>
      </c>
      <c r="J1540" s="6">
        <f>IF(sel_og=1,0,D1540-F1540)</f>
        <v/>
      </c>
      <c r="K1540" s="6">
        <f>IF(sel_og=1,E1540-G1540,0)</f>
        <v/>
      </c>
    </row>
    <row r="1541">
      <c r="A1541" s="6">
        <f>Profiles!E1541+Profiles!F1541</f>
        <v/>
      </c>
      <c r="B1541" s="6">
        <f>Profiles!D1541*sel_solar</f>
        <v/>
      </c>
      <c r="C1541" s="6">
        <f>MIN(B1541,A1541)</f>
        <v/>
      </c>
      <c r="D1541" s="6">
        <f>B1541-C1541</f>
        <v/>
      </c>
      <c r="E1541" s="6">
        <f>A1541-C1541</f>
        <v/>
      </c>
      <c r="F1541" s="6">
        <f>MIN(D1541,in_batt_pw,IF(sel_batt=0,0,(sel_batt-H1540)/in_rte))</f>
        <v/>
      </c>
      <c r="G1541" s="6">
        <f>MIN(E1541,in_batt_pw,H1540)</f>
        <v/>
      </c>
      <c r="H1541" s="6">
        <f>H1540+F1541*in_rte-G1541</f>
        <v/>
      </c>
      <c r="I1541" s="6">
        <f>IF(sel_og=1,0,E1541-G1541)</f>
        <v/>
      </c>
      <c r="J1541" s="6">
        <f>IF(sel_og=1,0,D1541-F1541)</f>
        <v/>
      </c>
      <c r="K1541" s="6">
        <f>IF(sel_og=1,E1541-G1541,0)</f>
        <v/>
      </c>
    </row>
    <row r="1542">
      <c r="A1542" s="6">
        <f>Profiles!E1542+Profiles!F1542</f>
        <v/>
      </c>
      <c r="B1542" s="6">
        <f>Profiles!D1542*sel_solar</f>
        <v/>
      </c>
      <c r="C1542" s="6">
        <f>MIN(B1542,A1542)</f>
        <v/>
      </c>
      <c r="D1542" s="6">
        <f>B1542-C1542</f>
        <v/>
      </c>
      <c r="E1542" s="6">
        <f>A1542-C1542</f>
        <v/>
      </c>
      <c r="F1542" s="6">
        <f>MIN(D1542,in_batt_pw,IF(sel_batt=0,0,(sel_batt-H1541)/in_rte))</f>
        <v/>
      </c>
      <c r="G1542" s="6">
        <f>MIN(E1542,in_batt_pw,H1541)</f>
        <v/>
      </c>
      <c r="H1542" s="6">
        <f>H1541+F1542*in_rte-G1542</f>
        <v/>
      </c>
      <c r="I1542" s="6">
        <f>IF(sel_og=1,0,E1542-G1542)</f>
        <v/>
      </c>
      <c r="J1542" s="6">
        <f>IF(sel_og=1,0,D1542-F1542)</f>
        <v/>
      </c>
      <c r="K1542" s="6">
        <f>IF(sel_og=1,E1542-G1542,0)</f>
        <v/>
      </c>
    </row>
    <row r="1543">
      <c r="A1543" s="6">
        <f>Profiles!E1543+Profiles!F1543</f>
        <v/>
      </c>
      <c r="B1543" s="6">
        <f>Profiles!D1543*sel_solar</f>
        <v/>
      </c>
      <c r="C1543" s="6">
        <f>MIN(B1543,A1543)</f>
        <v/>
      </c>
      <c r="D1543" s="6">
        <f>B1543-C1543</f>
        <v/>
      </c>
      <c r="E1543" s="6">
        <f>A1543-C1543</f>
        <v/>
      </c>
      <c r="F1543" s="6">
        <f>MIN(D1543,in_batt_pw,IF(sel_batt=0,0,(sel_batt-H1542)/in_rte))</f>
        <v/>
      </c>
      <c r="G1543" s="6">
        <f>MIN(E1543,in_batt_pw,H1542)</f>
        <v/>
      </c>
      <c r="H1543" s="6">
        <f>H1542+F1543*in_rte-G1543</f>
        <v/>
      </c>
      <c r="I1543" s="6">
        <f>IF(sel_og=1,0,E1543-G1543)</f>
        <v/>
      </c>
      <c r="J1543" s="6">
        <f>IF(sel_og=1,0,D1543-F1543)</f>
        <v/>
      </c>
      <c r="K1543" s="6">
        <f>IF(sel_og=1,E1543-G1543,0)</f>
        <v/>
      </c>
    </row>
    <row r="1544">
      <c r="A1544" s="6">
        <f>Profiles!E1544+Profiles!F1544</f>
        <v/>
      </c>
      <c r="B1544" s="6">
        <f>Profiles!D1544*sel_solar</f>
        <v/>
      </c>
      <c r="C1544" s="6">
        <f>MIN(B1544,A1544)</f>
        <v/>
      </c>
      <c r="D1544" s="6">
        <f>B1544-C1544</f>
        <v/>
      </c>
      <c r="E1544" s="6">
        <f>A1544-C1544</f>
        <v/>
      </c>
      <c r="F1544" s="6">
        <f>MIN(D1544,in_batt_pw,IF(sel_batt=0,0,(sel_batt-H1543)/in_rte))</f>
        <v/>
      </c>
      <c r="G1544" s="6">
        <f>MIN(E1544,in_batt_pw,H1543)</f>
        <v/>
      </c>
      <c r="H1544" s="6">
        <f>H1543+F1544*in_rte-G1544</f>
        <v/>
      </c>
      <c r="I1544" s="6">
        <f>IF(sel_og=1,0,E1544-G1544)</f>
        <v/>
      </c>
      <c r="J1544" s="6">
        <f>IF(sel_og=1,0,D1544-F1544)</f>
        <v/>
      </c>
      <c r="K1544" s="6">
        <f>IF(sel_og=1,E1544-G1544,0)</f>
        <v/>
      </c>
    </row>
    <row r="1545">
      <c r="A1545" s="6">
        <f>Profiles!E1545+Profiles!F1545</f>
        <v/>
      </c>
      <c r="B1545" s="6">
        <f>Profiles!D1545*sel_solar</f>
        <v/>
      </c>
      <c r="C1545" s="6">
        <f>MIN(B1545,A1545)</f>
        <v/>
      </c>
      <c r="D1545" s="6">
        <f>B1545-C1545</f>
        <v/>
      </c>
      <c r="E1545" s="6">
        <f>A1545-C1545</f>
        <v/>
      </c>
      <c r="F1545" s="6">
        <f>MIN(D1545,in_batt_pw,IF(sel_batt=0,0,(sel_batt-H1544)/in_rte))</f>
        <v/>
      </c>
      <c r="G1545" s="6">
        <f>MIN(E1545,in_batt_pw,H1544)</f>
        <v/>
      </c>
      <c r="H1545" s="6">
        <f>H1544+F1545*in_rte-G1545</f>
        <v/>
      </c>
      <c r="I1545" s="6">
        <f>IF(sel_og=1,0,E1545-G1545)</f>
        <v/>
      </c>
      <c r="J1545" s="6">
        <f>IF(sel_og=1,0,D1545-F1545)</f>
        <v/>
      </c>
      <c r="K1545" s="6">
        <f>IF(sel_og=1,E1545-G1545,0)</f>
        <v/>
      </c>
    </row>
    <row r="1546">
      <c r="A1546" s="6">
        <f>Profiles!E1546+Profiles!F1546</f>
        <v/>
      </c>
      <c r="B1546" s="6">
        <f>Profiles!D1546*sel_solar</f>
        <v/>
      </c>
      <c r="C1546" s="6">
        <f>MIN(B1546,A1546)</f>
        <v/>
      </c>
      <c r="D1546" s="6">
        <f>B1546-C1546</f>
        <v/>
      </c>
      <c r="E1546" s="6">
        <f>A1546-C1546</f>
        <v/>
      </c>
      <c r="F1546" s="6">
        <f>MIN(D1546,in_batt_pw,IF(sel_batt=0,0,(sel_batt-H1545)/in_rte))</f>
        <v/>
      </c>
      <c r="G1546" s="6">
        <f>MIN(E1546,in_batt_pw,H1545)</f>
        <v/>
      </c>
      <c r="H1546" s="6">
        <f>H1545+F1546*in_rte-G1546</f>
        <v/>
      </c>
      <c r="I1546" s="6">
        <f>IF(sel_og=1,0,E1546-G1546)</f>
        <v/>
      </c>
      <c r="J1546" s="6">
        <f>IF(sel_og=1,0,D1546-F1546)</f>
        <v/>
      </c>
      <c r="K1546" s="6">
        <f>IF(sel_og=1,E1546-G1546,0)</f>
        <v/>
      </c>
    </row>
    <row r="1547">
      <c r="A1547" s="6">
        <f>Profiles!E1547+Profiles!F1547</f>
        <v/>
      </c>
      <c r="B1547" s="6">
        <f>Profiles!D1547*sel_solar</f>
        <v/>
      </c>
      <c r="C1547" s="6">
        <f>MIN(B1547,A1547)</f>
        <v/>
      </c>
      <c r="D1547" s="6">
        <f>B1547-C1547</f>
        <v/>
      </c>
      <c r="E1547" s="6">
        <f>A1547-C1547</f>
        <v/>
      </c>
      <c r="F1547" s="6">
        <f>MIN(D1547,in_batt_pw,IF(sel_batt=0,0,(sel_batt-H1546)/in_rte))</f>
        <v/>
      </c>
      <c r="G1547" s="6">
        <f>MIN(E1547,in_batt_pw,H1546)</f>
        <v/>
      </c>
      <c r="H1547" s="6">
        <f>H1546+F1547*in_rte-G1547</f>
        <v/>
      </c>
      <c r="I1547" s="6">
        <f>IF(sel_og=1,0,E1547-G1547)</f>
        <v/>
      </c>
      <c r="J1547" s="6">
        <f>IF(sel_og=1,0,D1547-F1547)</f>
        <v/>
      </c>
      <c r="K1547" s="6">
        <f>IF(sel_og=1,E1547-G1547,0)</f>
        <v/>
      </c>
    </row>
    <row r="1548">
      <c r="A1548" s="6">
        <f>Profiles!E1548+Profiles!F1548</f>
        <v/>
      </c>
      <c r="B1548" s="6">
        <f>Profiles!D1548*sel_solar</f>
        <v/>
      </c>
      <c r="C1548" s="6">
        <f>MIN(B1548,A1548)</f>
        <v/>
      </c>
      <c r="D1548" s="6">
        <f>B1548-C1548</f>
        <v/>
      </c>
      <c r="E1548" s="6">
        <f>A1548-C1548</f>
        <v/>
      </c>
      <c r="F1548" s="6">
        <f>MIN(D1548,in_batt_pw,IF(sel_batt=0,0,(sel_batt-H1547)/in_rte))</f>
        <v/>
      </c>
      <c r="G1548" s="6">
        <f>MIN(E1548,in_batt_pw,H1547)</f>
        <v/>
      </c>
      <c r="H1548" s="6">
        <f>H1547+F1548*in_rte-G1548</f>
        <v/>
      </c>
      <c r="I1548" s="6">
        <f>IF(sel_og=1,0,E1548-G1548)</f>
        <v/>
      </c>
      <c r="J1548" s="6">
        <f>IF(sel_og=1,0,D1548-F1548)</f>
        <v/>
      </c>
      <c r="K1548" s="6">
        <f>IF(sel_og=1,E1548-G1548,0)</f>
        <v/>
      </c>
    </row>
    <row r="1549">
      <c r="A1549" s="6">
        <f>Profiles!E1549+Profiles!F1549</f>
        <v/>
      </c>
      <c r="B1549" s="6">
        <f>Profiles!D1549*sel_solar</f>
        <v/>
      </c>
      <c r="C1549" s="6">
        <f>MIN(B1549,A1549)</f>
        <v/>
      </c>
      <c r="D1549" s="6">
        <f>B1549-C1549</f>
        <v/>
      </c>
      <c r="E1549" s="6">
        <f>A1549-C1549</f>
        <v/>
      </c>
      <c r="F1549" s="6">
        <f>MIN(D1549,in_batt_pw,IF(sel_batt=0,0,(sel_batt-H1548)/in_rte))</f>
        <v/>
      </c>
      <c r="G1549" s="6">
        <f>MIN(E1549,in_batt_pw,H1548)</f>
        <v/>
      </c>
      <c r="H1549" s="6">
        <f>H1548+F1549*in_rte-G1549</f>
        <v/>
      </c>
      <c r="I1549" s="6">
        <f>IF(sel_og=1,0,E1549-G1549)</f>
        <v/>
      </c>
      <c r="J1549" s="6">
        <f>IF(sel_og=1,0,D1549-F1549)</f>
        <v/>
      </c>
      <c r="K1549" s="6">
        <f>IF(sel_og=1,E1549-G1549,0)</f>
        <v/>
      </c>
    </row>
    <row r="1550">
      <c r="A1550" s="6">
        <f>Profiles!E1550+Profiles!F1550</f>
        <v/>
      </c>
      <c r="B1550" s="6">
        <f>Profiles!D1550*sel_solar</f>
        <v/>
      </c>
      <c r="C1550" s="6">
        <f>MIN(B1550,A1550)</f>
        <v/>
      </c>
      <c r="D1550" s="6">
        <f>B1550-C1550</f>
        <v/>
      </c>
      <c r="E1550" s="6">
        <f>A1550-C1550</f>
        <v/>
      </c>
      <c r="F1550" s="6">
        <f>MIN(D1550,in_batt_pw,IF(sel_batt=0,0,(sel_batt-H1549)/in_rte))</f>
        <v/>
      </c>
      <c r="G1550" s="6">
        <f>MIN(E1550,in_batt_pw,H1549)</f>
        <v/>
      </c>
      <c r="H1550" s="6">
        <f>H1549+F1550*in_rte-G1550</f>
        <v/>
      </c>
      <c r="I1550" s="6">
        <f>IF(sel_og=1,0,E1550-G1550)</f>
        <v/>
      </c>
      <c r="J1550" s="6">
        <f>IF(sel_og=1,0,D1550-F1550)</f>
        <v/>
      </c>
      <c r="K1550" s="6">
        <f>IF(sel_og=1,E1550-G1550,0)</f>
        <v/>
      </c>
    </row>
    <row r="1551">
      <c r="A1551" s="6">
        <f>Profiles!E1551+Profiles!F1551</f>
        <v/>
      </c>
      <c r="B1551" s="6">
        <f>Profiles!D1551*sel_solar</f>
        <v/>
      </c>
      <c r="C1551" s="6">
        <f>MIN(B1551,A1551)</f>
        <v/>
      </c>
      <c r="D1551" s="6">
        <f>B1551-C1551</f>
        <v/>
      </c>
      <c r="E1551" s="6">
        <f>A1551-C1551</f>
        <v/>
      </c>
      <c r="F1551" s="6">
        <f>MIN(D1551,in_batt_pw,IF(sel_batt=0,0,(sel_batt-H1550)/in_rte))</f>
        <v/>
      </c>
      <c r="G1551" s="6">
        <f>MIN(E1551,in_batt_pw,H1550)</f>
        <v/>
      </c>
      <c r="H1551" s="6">
        <f>H1550+F1551*in_rte-G1551</f>
        <v/>
      </c>
      <c r="I1551" s="6">
        <f>IF(sel_og=1,0,E1551-G1551)</f>
        <v/>
      </c>
      <c r="J1551" s="6">
        <f>IF(sel_og=1,0,D1551-F1551)</f>
        <v/>
      </c>
      <c r="K1551" s="6">
        <f>IF(sel_og=1,E1551-G1551,0)</f>
        <v/>
      </c>
    </row>
    <row r="1552">
      <c r="A1552" s="6">
        <f>Profiles!E1552+Profiles!F1552</f>
        <v/>
      </c>
      <c r="B1552" s="6">
        <f>Profiles!D1552*sel_solar</f>
        <v/>
      </c>
      <c r="C1552" s="6">
        <f>MIN(B1552,A1552)</f>
        <v/>
      </c>
      <c r="D1552" s="6">
        <f>B1552-C1552</f>
        <v/>
      </c>
      <c r="E1552" s="6">
        <f>A1552-C1552</f>
        <v/>
      </c>
      <c r="F1552" s="6">
        <f>MIN(D1552,in_batt_pw,IF(sel_batt=0,0,(sel_batt-H1551)/in_rte))</f>
        <v/>
      </c>
      <c r="G1552" s="6">
        <f>MIN(E1552,in_batt_pw,H1551)</f>
        <v/>
      </c>
      <c r="H1552" s="6">
        <f>H1551+F1552*in_rte-G1552</f>
        <v/>
      </c>
      <c r="I1552" s="6">
        <f>IF(sel_og=1,0,E1552-G1552)</f>
        <v/>
      </c>
      <c r="J1552" s="6">
        <f>IF(sel_og=1,0,D1552-F1552)</f>
        <v/>
      </c>
      <c r="K1552" s="6">
        <f>IF(sel_og=1,E1552-G1552,0)</f>
        <v/>
      </c>
    </row>
    <row r="1553">
      <c r="A1553" s="6">
        <f>Profiles!E1553+Profiles!F1553</f>
        <v/>
      </c>
      <c r="B1553" s="6">
        <f>Profiles!D1553*sel_solar</f>
        <v/>
      </c>
      <c r="C1553" s="6">
        <f>MIN(B1553,A1553)</f>
        <v/>
      </c>
      <c r="D1553" s="6">
        <f>B1553-C1553</f>
        <v/>
      </c>
      <c r="E1553" s="6">
        <f>A1553-C1553</f>
        <v/>
      </c>
      <c r="F1553" s="6">
        <f>MIN(D1553,in_batt_pw,IF(sel_batt=0,0,(sel_batt-H1552)/in_rte))</f>
        <v/>
      </c>
      <c r="G1553" s="6">
        <f>MIN(E1553,in_batt_pw,H1552)</f>
        <v/>
      </c>
      <c r="H1553" s="6">
        <f>H1552+F1553*in_rte-G1553</f>
        <v/>
      </c>
      <c r="I1553" s="6">
        <f>IF(sel_og=1,0,E1553-G1553)</f>
        <v/>
      </c>
      <c r="J1553" s="6">
        <f>IF(sel_og=1,0,D1553-F1553)</f>
        <v/>
      </c>
      <c r="K1553" s="6">
        <f>IF(sel_og=1,E1553-G1553,0)</f>
        <v/>
      </c>
    </row>
    <row r="1554">
      <c r="A1554" s="6">
        <f>Profiles!E1554+Profiles!F1554</f>
        <v/>
      </c>
      <c r="B1554" s="6">
        <f>Profiles!D1554*sel_solar</f>
        <v/>
      </c>
      <c r="C1554" s="6">
        <f>MIN(B1554,A1554)</f>
        <v/>
      </c>
      <c r="D1554" s="6">
        <f>B1554-C1554</f>
        <v/>
      </c>
      <c r="E1554" s="6">
        <f>A1554-C1554</f>
        <v/>
      </c>
      <c r="F1554" s="6">
        <f>MIN(D1554,in_batt_pw,IF(sel_batt=0,0,(sel_batt-H1553)/in_rte))</f>
        <v/>
      </c>
      <c r="G1554" s="6">
        <f>MIN(E1554,in_batt_pw,H1553)</f>
        <v/>
      </c>
      <c r="H1554" s="6">
        <f>H1553+F1554*in_rte-G1554</f>
        <v/>
      </c>
      <c r="I1554" s="6">
        <f>IF(sel_og=1,0,E1554-G1554)</f>
        <v/>
      </c>
      <c r="J1554" s="6">
        <f>IF(sel_og=1,0,D1554-F1554)</f>
        <v/>
      </c>
      <c r="K1554" s="6">
        <f>IF(sel_og=1,E1554-G1554,0)</f>
        <v/>
      </c>
    </row>
    <row r="1555">
      <c r="A1555" s="6">
        <f>Profiles!E1555+Profiles!F1555</f>
        <v/>
      </c>
      <c r="B1555" s="6">
        <f>Profiles!D1555*sel_solar</f>
        <v/>
      </c>
      <c r="C1555" s="6">
        <f>MIN(B1555,A1555)</f>
        <v/>
      </c>
      <c r="D1555" s="6">
        <f>B1555-C1555</f>
        <v/>
      </c>
      <c r="E1555" s="6">
        <f>A1555-C1555</f>
        <v/>
      </c>
      <c r="F1555" s="6">
        <f>MIN(D1555,in_batt_pw,IF(sel_batt=0,0,(sel_batt-H1554)/in_rte))</f>
        <v/>
      </c>
      <c r="G1555" s="6">
        <f>MIN(E1555,in_batt_pw,H1554)</f>
        <v/>
      </c>
      <c r="H1555" s="6">
        <f>H1554+F1555*in_rte-G1555</f>
        <v/>
      </c>
      <c r="I1555" s="6">
        <f>IF(sel_og=1,0,E1555-G1555)</f>
        <v/>
      </c>
      <c r="J1555" s="6">
        <f>IF(sel_og=1,0,D1555-F1555)</f>
        <v/>
      </c>
      <c r="K1555" s="6">
        <f>IF(sel_og=1,E1555-G1555,0)</f>
        <v/>
      </c>
    </row>
    <row r="1556">
      <c r="A1556" s="6">
        <f>Profiles!E1556+Profiles!F1556</f>
        <v/>
      </c>
      <c r="B1556" s="6">
        <f>Profiles!D1556*sel_solar</f>
        <v/>
      </c>
      <c r="C1556" s="6">
        <f>MIN(B1556,A1556)</f>
        <v/>
      </c>
      <c r="D1556" s="6">
        <f>B1556-C1556</f>
        <v/>
      </c>
      <c r="E1556" s="6">
        <f>A1556-C1556</f>
        <v/>
      </c>
      <c r="F1556" s="6">
        <f>MIN(D1556,in_batt_pw,IF(sel_batt=0,0,(sel_batt-H1555)/in_rte))</f>
        <v/>
      </c>
      <c r="G1556" s="6">
        <f>MIN(E1556,in_batt_pw,H1555)</f>
        <v/>
      </c>
      <c r="H1556" s="6">
        <f>H1555+F1556*in_rte-G1556</f>
        <v/>
      </c>
      <c r="I1556" s="6">
        <f>IF(sel_og=1,0,E1556-G1556)</f>
        <v/>
      </c>
      <c r="J1556" s="6">
        <f>IF(sel_og=1,0,D1556-F1556)</f>
        <v/>
      </c>
      <c r="K1556" s="6">
        <f>IF(sel_og=1,E1556-G1556,0)</f>
        <v/>
      </c>
    </row>
    <row r="1557">
      <c r="A1557" s="6">
        <f>Profiles!E1557+Profiles!F1557</f>
        <v/>
      </c>
      <c r="B1557" s="6">
        <f>Profiles!D1557*sel_solar</f>
        <v/>
      </c>
      <c r="C1557" s="6">
        <f>MIN(B1557,A1557)</f>
        <v/>
      </c>
      <c r="D1557" s="6">
        <f>B1557-C1557</f>
        <v/>
      </c>
      <c r="E1557" s="6">
        <f>A1557-C1557</f>
        <v/>
      </c>
      <c r="F1557" s="6">
        <f>MIN(D1557,in_batt_pw,IF(sel_batt=0,0,(sel_batt-H1556)/in_rte))</f>
        <v/>
      </c>
      <c r="G1557" s="6">
        <f>MIN(E1557,in_batt_pw,H1556)</f>
        <v/>
      </c>
      <c r="H1557" s="6">
        <f>H1556+F1557*in_rte-G1557</f>
        <v/>
      </c>
      <c r="I1557" s="6">
        <f>IF(sel_og=1,0,E1557-G1557)</f>
        <v/>
      </c>
      <c r="J1557" s="6">
        <f>IF(sel_og=1,0,D1557-F1557)</f>
        <v/>
      </c>
      <c r="K1557" s="6">
        <f>IF(sel_og=1,E1557-G1557,0)</f>
        <v/>
      </c>
    </row>
    <row r="1558">
      <c r="A1558" s="6">
        <f>Profiles!E1558+Profiles!F1558</f>
        <v/>
      </c>
      <c r="B1558" s="6">
        <f>Profiles!D1558*sel_solar</f>
        <v/>
      </c>
      <c r="C1558" s="6">
        <f>MIN(B1558,A1558)</f>
        <v/>
      </c>
      <c r="D1558" s="6">
        <f>B1558-C1558</f>
        <v/>
      </c>
      <c r="E1558" s="6">
        <f>A1558-C1558</f>
        <v/>
      </c>
      <c r="F1558" s="6">
        <f>MIN(D1558,in_batt_pw,IF(sel_batt=0,0,(sel_batt-H1557)/in_rte))</f>
        <v/>
      </c>
      <c r="G1558" s="6">
        <f>MIN(E1558,in_batt_pw,H1557)</f>
        <v/>
      </c>
      <c r="H1558" s="6">
        <f>H1557+F1558*in_rte-G1558</f>
        <v/>
      </c>
      <c r="I1558" s="6">
        <f>IF(sel_og=1,0,E1558-G1558)</f>
        <v/>
      </c>
      <c r="J1558" s="6">
        <f>IF(sel_og=1,0,D1558-F1558)</f>
        <v/>
      </c>
      <c r="K1558" s="6">
        <f>IF(sel_og=1,E1558-G1558,0)</f>
        <v/>
      </c>
    </row>
    <row r="1559">
      <c r="A1559" s="6">
        <f>Profiles!E1559+Profiles!F1559</f>
        <v/>
      </c>
      <c r="B1559" s="6">
        <f>Profiles!D1559*sel_solar</f>
        <v/>
      </c>
      <c r="C1559" s="6">
        <f>MIN(B1559,A1559)</f>
        <v/>
      </c>
      <c r="D1559" s="6">
        <f>B1559-C1559</f>
        <v/>
      </c>
      <c r="E1559" s="6">
        <f>A1559-C1559</f>
        <v/>
      </c>
      <c r="F1559" s="6">
        <f>MIN(D1559,in_batt_pw,IF(sel_batt=0,0,(sel_batt-H1558)/in_rte))</f>
        <v/>
      </c>
      <c r="G1559" s="6">
        <f>MIN(E1559,in_batt_pw,H1558)</f>
        <v/>
      </c>
      <c r="H1559" s="6">
        <f>H1558+F1559*in_rte-G1559</f>
        <v/>
      </c>
      <c r="I1559" s="6">
        <f>IF(sel_og=1,0,E1559-G1559)</f>
        <v/>
      </c>
      <c r="J1559" s="6">
        <f>IF(sel_og=1,0,D1559-F1559)</f>
        <v/>
      </c>
      <c r="K1559" s="6">
        <f>IF(sel_og=1,E1559-G1559,0)</f>
        <v/>
      </c>
    </row>
    <row r="1560">
      <c r="A1560" s="6">
        <f>Profiles!E1560+Profiles!F1560</f>
        <v/>
      </c>
      <c r="B1560" s="6">
        <f>Profiles!D1560*sel_solar</f>
        <v/>
      </c>
      <c r="C1560" s="6">
        <f>MIN(B1560,A1560)</f>
        <v/>
      </c>
      <c r="D1560" s="6">
        <f>B1560-C1560</f>
        <v/>
      </c>
      <c r="E1560" s="6">
        <f>A1560-C1560</f>
        <v/>
      </c>
      <c r="F1560" s="6">
        <f>MIN(D1560,in_batt_pw,IF(sel_batt=0,0,(sel_batt-H1559)/in_rte))</f>
        <v/>
      </c>
      <c r="G1560" s="6">
        <f>MIN(E1560,in_batt_pw,H1559)</f>
        <v/>
      </c>
      <c r="H1560" s="6">
        <f>H1559+F1560*in_rte-G1560</f>
        <v/>
      </c>
      <c r="I1560" s="6">
        <f>IF(sel_og=1,0,E1560-G1560)</f>
        <v/>
      </c>
      <c r="J1560" s="6">
        <f>IF(sel_og=1,0,D1560-F1560)</f>
        <v/>
      </c>
      <c r="K1560" s="6">
        <f>IF(sel_og=1,E1560-G1560,0)</f>
        <v/>
      </c>
    </row>
    <row r="1561">
      <c r="A1561" s="6">
        <f>Profiles!E1561+Profiles!F1561</f>
        <v/>
      </c>
      <c r="B1561" s="6">
        <f>Profiles!D1561*sel_solar</f>
        <v/>
      </c>
      <c r="C1561" s="6">
        <f>MIN(B1561,A1561)</f>
        <v/>
      </c>
      <c r="D1561" s="6">
        <f>B1561-C1561</f>
        <v/>
      </c>
      <c r="E1561" s="6">
        <f>A1561-C1561</f>
        <v/>
      </c>
      <c r="F1561" s="6">
        <f>MIN(D1561,in_batt_pw,IF(sel_batt=0,0,(sel_batt-H1560)/in_rte))</f>
        <v/>
      </c>
      <c r="G1561" s="6">
        <f>MIN(E1561,in_batt_pw,H1560)</f>
        <v/>
      </c>
      <c r="H1561" s="6">
        <f>H1560+F1561*in_rte-G1561</f>
        <v/>
      </c>
      <c r="I1561" s="6">
        <f>IF(sel_og=1,0,E1561-G1561)</f>
        <v/>
      </c>
      <c r="J1561" s="6">
        <f>IF(sel_og=1,0,D1561-F1561)</f>
        <v/>
      </c>
      <c r="K1561" s="6">
        <f>IF(sel_og=1,E1561-G1561,0)</f>
        <v/>
      </c>
    </row>
    <row r="1562">
      <c r="A1562" s="6">
        <f>Profiles!E1562+Profiles!F1562</f>
        <v/>
      </c>
      <c r="B1562" s="6">
        <f>Profiles!D1562*sel_solar</f>
        <v/>
      </c>
      <c r="C1562" s="6">
        <f>MIN(B1562,A1562)</f>
        <v/>
      </c>
      <c r="D1562" s="6">
        <f>B1562-C1562</f>
        <v/>
      </c>
      <c r="E1562" s="6">
        <f>A1562-C1562</f>
        <v/>
      </c>
      <c r="F1562" s="6">
        <f>MIN(D1562,in_batt_pw,IF(sel_batt=0,0,(sel_batt-H1561)/in_rte))</f>
        <v/>
      </c>
      <c r="G1562" s="6">
        <f>MIN(E1562,in_batt_pw,H1561)</f>
        <v/>
      </c>
      <c r="H1562" s="6">
        <f>H1561+F1562*in_rte-G1562</f>
        <v/>
      </c>
      <c r="I1562" s="6">
        <f>IF(sel_og=1,0,E1562-G1562)</f>
        <v/>
      </c>
      <c r="J1562" s="6">
        <f>IF(sel_og=1,0,D1562-F1562)</f>
        <v/>
      </c>
      <c r="K1562" s="6">
        <f>IF(sel_og=1,E1562-G1562,0)</f>
        <v/>
      </c>
    </row>
    <row r="1563">
      <c r="A1563" s="6">
        <f>Profiles!E1563+Profiles!F1563</f>
        <v/>
      </c>
      <c r="B1563" s="6">
        <f>Profiles!D1563*sel_solar</f>
        <v/>
      </c>
      <c r="C1563" s="6">
        <f>MIN(B1563,A1563)</f>
        <v/>
      </c>
      <c r="D1563" s="6">
        <f>B1563-C1563</f>
        <v/>
      </c>
      <c r="E1563" s="6">
        <f>A1563-C1563</f>
        <v/>
      </c>
      <c r="F1563" s="6">
        <f>MIN(D1563,in_batt_pw,IF(sel_batt=0,0,(sel_batt-H1562)/in_rte))</f>
        <v/>
      </c>
      <c r="G1563" s="6">
        <f>MIN(E1563,in_batt_pw,H1562)</f>
        <v/>
      </c>
      <c r="H1563" s="6">
        <f>H1562+F1563*in_rte-G1563</f>
        <v/>
      </c>
      <c r="I1563" s="6">
        <f>IF(sel_og=1,0,E1563-G1563)</f>
        <v/>
      </c>
      <c r="J1563" s="6">
        <f>IF(sel_og=1,0,D1563-F1563)</f>
        <v/>
      </c>
      <c r="K1563" s="6">
        <f>IF(sel_og=1,E1563-G1563,0)</f>
        <v/>
      </c>
    </row>
    <row r="1564">
      <c r="A1564" s="6">
        <f>Profiles!E1564+Profiles!F1564</f>
        <v/>
      </c>
      <c r="B1564" s="6">
        <f>Profiles!D1564*sel_solar</f>
        <v/>
      </c>
      <c r="C1564" s="6">
        <f>MIN(B1564,A1564)</f>
        <v/>
      </c>
      <c r="D1564" s="6">
        <f>B1564-C1564</f>
        <v/>
      </c>
      <c r="E1564" s="6">
        <f>A1564-C1564</f>
        <v/>
      </c>
      <c r="F1564" s="6">
        <f>MIN(D1564,in_batt_pw,IF(sel_batt=0,0,(sel_batt-H1563)/in_rte))</f>
        <v/>
      </c>
      <c r="G1564" s="6">
        <f>MIN(E1564,in_batt_pw,H1563)</f>
        <v/>
      </c>
      <c r="H1564" s="6">
        <f>H1563+F1564*in_rte-G1564</f>
        <v/>
      </c>
      <c r="I1564" s="6">
        <f>IF(sel_og=1,0,E1564-G1564)</f>
        <v/>
      </c>
      <c r="J1564" s="6">
        <f>IF(sel_og=1,0,D1564-F1564)</f>
        <v/>
      </c>
      <c r="K1564" s="6">
        <f>IF(sel_og=1,E1564-G1564,0)</f>
        <v/>
      </c>
    </row>
    <row r="1565">
      <c r="A1565" s="6">
        <f>Profiles!E1565+Profiles!F1565</f>
        <v/>
      </c>
      <c r="B1565" s="6">
        <f>Profiles!D1565*sel_solar</f>
        <v/>
      </c>
      <c r="C1565" s="6">
        <f>MIN(B1565,A1565)</f>
        <v/>
      </c>
      <c r="D1565" s="6">
        <f>B1565-C1565</f>
        <v/>
      </c>
      <c r="E1565" s="6">
        <f>A1565-C1565</f>
        <v/>
      </c>
      <c r="F1565" s="6">
        <f>MIN(D1565,in_batt_pw,IF(sel_batt=0,0,(sel_batt-H1564)/in_rte))</f>
        <v/>
      </c>
      <c r="G1565" s="6">
        <f>MIN(E1565,in_batt_pw,H1564)</f>
        <v/>
      </c>
      <c r="H1565" s="6">
        <f>H1564+F1565*in_rte-G1565</f>
        <v/>
      </c>
      <c r="I1565" s="6">
        <f>IF(sel_og=1,0,E1565-G1565)</f>
        <v/>
      </c>
      <c r="J1565" s="6">
        <f>IF(sel_og=1,0,D1565-F1565)</f>
        <v/>
      </c>
      <c r="K1565" s="6">
        <f>IF(sel_og=1,E1565-G1565,0)</f>
        <v/>
      </c>
    </row>
    <row r="1566">
      <c r="A1566" s="6">
        <f>Profiles!E1566+Profiles!F1566</f>
        <v/>
      </c>
      <c r="B1566" s="6">
        <f>Profiles!D1566*sel_solar</f>
        <v/>
      </c>
      <c r="C1566" s="6">
        <f>MIN(B1566,A1566)</f>
        <v/>
      </c>
      <c r="D1566" s="6">
        <f>B1566-C1566</f>
        <v/>
      </c>
      <c r="E1566" s="6">
        <f>A1566-C1566</f>
        <v/>
      </c>
      <c r="F1566" s="6">
        <f>MIN(D1566,in_batt_pw,IF(sel_batt=0,0,(sel_batt-H1565)/in_rte))</f>
        <v/>
      </c>
      <c r="G1566" s="6">
        <f>MIN(E1566,in_batt_pw,H1565)</f>
        <v/>
      </c>
      <c r="H1566" s="6">
        <f>H1565+F1566*in_rte-G1566</f>
        <v/>
      </c>
      <c r="I1566" s="6">
        <f>IF(sel_og=1,0,E1566-G1566)</f>
        <v/>
      </c>
      <c r="J1566" s="6">
        <f>IF(sel_og=1,0,D1566-F1566)</f>
        <v/>
      </c>
      <c r="K1566" s="6">
        <f>IF(sel_og=1,E1566-G1566,0)</f>
        <v/>
      </c>
    </row>
    <row r="1567">
      <c r="A1567" s="6">
        <f>Profiles!E1567+Profiles!F1567</f>
        <v/>
      </c>
      <c r="B1567" s="6">
        <f>Profiles!D1567*sel_solar</f>
        <v/>
      </c>
      <c r="C1567" s="6">
        <f>MIN(B1567,A1567)</f>
        <v/>
      </c>
      <c r="D1567" s="6">
        <f>B1567-C1567</f>
        <v/>
      </c>
      <c r="E1567" s="6">
        <f>A1567-C1567</f>
        <v/>
      </c>
      <c r="F1567" s="6">
        <f>MIN(D1567,in_batt_pw,IF(sel_batt=0,0,(sel_batt-H1566)/in_rte))</f>
        <v/>
      </c>
      <c r="G1567" s="6">
        <f>MIN(E1567,in_batt_pw,H1566)</f>
        <v/>
      </c>
      <c r="H1567" s="6">
        <f>H1566+F1567*in_rte-G1567</f>
        <v/>
      </c>
      <c r="I1567" s="6">
        <f>IF(sel_og=1,0,E1567-G1567)</f>
        <v/>
      </c>
      <c r="J1567" s="6">
        <f>IF(sel_og=1,0,D1567-F1567)</f>
        <v/>
      </c>
      <c r="K1567" s="6">
        <f>IF(sel_og=1,E1567-G1567,0)</f>
        <v/>
      </c>
    </row>
    <row r="1568">
      <c r="A1568" s="6">
        <f>Profiles!E1568+Profiles!F1568</f>
        <v/>
      </c>
      <c r="B1568" s="6">
        <f>Profiles!D1568*sel_solar</f>
        <v/>
      </c>
      <c r="C1568" s="6">
        <f>MIN(B1568,A1568)</f>
        <v/>
      </c>
      <c r="D1568" s="6">
        <f>B1568-C1568</f>
        <v/>
      </c>
      <c r="E1568" s="6">
        <f>A1568-C1568</f>
        <v/>
      </c>
      <c r="F1568" s="6">
        <f>MIN(D1568,in_batt_pw,IF(sel_batt=0,0,(sel_batt-H1567)/in_rte))</f>
        <v/>
      </c>
      <c r="G1568" s="6">
        <f>MIN(E1568,in_batt_pw,H1567)</f>
        <v/>
      </c>
      <c r="H1568" s="6">
        <f>H1567+F1568*in_rte-G1568</f>
        <v/>
      </c>
      <c r="I1568" s="6">
        <f>IF(sel_og=1,0,E1568-G1568)</f>
        <v/>
      </c>
      <c r="J1568" s="6">
        <f>IF(sel_og=1,0,D1568-F1568)</f>
        <v/>
      </c>
      <c r="K1568" s="6">
        <f>IF(sel_og=1,E1568-G1568,0)</f>
        <v/>
      </c>
    </row>
    <row r="1569">
      <c r="A1569" s="6">
        <f>Profiles!E1569+Profiles!F1569</f>
        <v/>
      </c>
      <c r="B1569" s="6">
        <f>Profiles!D1569*sel_solar</f>
        <v/>
      </c>
      <c r="C1569" s="6">
        <f>MIN(B1569,A1569)</f>
        <v/>
      </c>
      <c r="D1569" s="6">
        <f>B1569-C1569</f>
        <v/>
      </c>
      <c r="E1569" s="6">
        <f>A1569-C1569</f>
        <v/>
      </c>
      <c r="F1569" s="6">
        <f>MIN(D1569,in_batt_pw,IF(sel_batt=0,0,(sel_batt-H1568)/in_rte))</f>
        <v/>
      </c>
      <c r="G1569" s="6">
        <f>MIN(E1569,in_batt_pw,H1568)</f>
        <v/>
      </c>
      <c r="H1569" s="6">
        <f>H1568+F1569*in_rte-G1569</f>
        <v/>
      </c>
      <c r="I1569" s="6">
        <f>IF(sel_og=1,0,E1569-G1569)</f>
        <v/>
      </c>
      <c r="J1569" s="6">
        <f>IF(sel_og=1,0,D1569-F1569)</f>
        <v/>
      </c>
      <c r="K1569" s="6">
        <f>IF(sel_og=1,E1569-G1569,0)</f>
        <v/>
      </c>
    </row>
    <row r="1570">
      <c r="A1570" s="6">
        <f>Profiles!E1570+Profiles!F1570</f>
        <v/>
      </c>
      <c r="B1570" s="6">
        <f>Profiles!D1570*sel_solar</f>
        <v/>
      </c>
      <c r="C1570" s="6">
        <f>MIN(B1570,A1570)</f>
        <v/>
      </c>
      <c r="D1570" s="6">
        <f>B1570-C1570</f>
        <v/>
      </c>
      <c r="E1570" s="6">
        <f>A1570-C1570</f>
        <v/>
      </c>
      <c r="F1570" s="6">
        <f>MIN(D1570,in_batt_pw,IF(sel_batt=0,0,(sel_batt-H1569)/in_rte))</f>
        <v/>
      </c>
      <c r="G1570" s="6">
        <f>MIN(E1570,in_batt_pw,H1569)</f>
        <v/>
      </c>
      <c r="H1570" s="6">
        <f>H1569+F1570*in_rte-G1570</f>
        <v/>
      </c>
      <c r="I1570" s="6">
        <f>IF(sel_og=1,0,E1570-G1570)</f>
        <v/>
      </c>
      <c r="J1570" s="6">
        <f>IF(sel_og=1,0,D1570-F1570)</f>
        <v/>
      </c>
      <c r="K1570" s="6">
        <f>IF(sel_og=1,E1570-G1570,0)</f>
        <v/>
      </c>
    </row>
    <row r="1571">
      <c r="A1571" s="6">
        <f>Profiles!E1571+Profiles!F1571</f>
        <v/>
      </c>
      <c r="B1571" s="6">
        <f>Profiles!D1571*sel_solar</f>
        <v/>
      </c>
      <c r="C1571" s="6">
        <f>MIN(B1571,A1571)</f>
        <v/>
      </c>
      <c r="D1571" s="6">
        <f>B1571-C1571</f>
        <v/>
      </c>
      <c r="E1571" s="6">
        <f>A1571-C1571</f>
        <v/>
      </c>
      <c r="F1571" s="6">
        <f>MIN(D1571,in_batt_pw,IF(sel_batt=0,0,(sel_batt-H1570)/in_rte))</f>
        <v/>
      </c>
      <c r="G1571" s="6">
        <f>MIN(E1571,in_batt_pw,H1570)</f>
        <v/>
      </c>
      <c r="H1571" s="6">
        <f>H1570+F1571*in_rte-G1571</f>
        <v/>
      </c>
      <c r="I1571" s="6">
        <f>IF(sel_og=1,0,E1571-G1571)</f>
        <v/>
      </c>
      <c r="J1571" s="6">
        <f>IF(sel_og=1,0,D1571-F1571)</f>
        <v/>
      </c>
      <c r="K1571" s="6">
        <f>IF(sel_og=1,E1571-G1571,0)</f>
        <v/>
      </c>
    </row>
    <row r="1572">
      <c r="A1572" s="6">
        <f>Profiles!E1572+Profiles!F1572</f>
        <v/>
      </c>
      <c r="B1572" s="6">
        <f>Profiles!D1572*sel_solar</f>
        <v/>
      </c>
      <c r="C1572" s="6">
        <f>MIN(B1572,A1572)</f>
        <v/>
      </c>
      <c r="D1572" s="6">
        <f>B1572-C1572</f>
        <v/>
      </c>
      <c r="E1572" s="6">
        <f>A1572-C1572</f>
        <v/>
      </c>
      <c r="F1572" s="6">
        <f>MIN(D1572,in_batt_pw,IF(sel_batt=0,0,(sel_batt-H1571)/in_rte))</f>
        <v/>
      </c>
      <c r="G1572" s="6">
        <f>MIN(E1572,in_batt_pw,H1571)</f>
        <v/>
      </c>
      <c r="H1572" s="6">
        <f>H1571+F1572*in_rte-G1572</f>
        <v/>
      </c>
      <c r="I1572" s="6">
        <f>IF(sel_og=1,0,E1572-G1572)</f>
        <v/>
      </c>
      <c r="J1572" s="6">
        <f>IF(sel_og=1,0,D1572-F1572)</f>
        <v/>
      </c>
      <c r="K1572" s="6">
        <f>IF(sel_og=1,E1572-G1572,0)</f>
        <v/>
      </c>
    </row>
    <row r="1573">
      <c r="A1573" s="6">
        <f>Profiles!E1573+Profiles!F1573</f>
        <v/>
      </c>
      <c r="B1573" s="6">
        <f>Profiles!D1573*sel_solar</f>
        <v/>
      </c>
      <c r="C1573" s="6">
        <f>MIN(B1573,A1573)</f>
        <v/>
      </c>
      <c r="D1573" s="6">
        <f>B1573-C1573</f>
        <v/>
      </c>
      <c r="E1573" s="6">
        <f>A1573-C1573</f>
        <v/>
      </c>
      <c r="F1573" s="6">
        <f>MIN(D1573,in_batt_pw,IF(sel_batt=0,0,(sel_batt-H1572)/in_rte))</f>
        <v/>
      </c>
      <c r="G1573" s="6">
        <f>MIN(E1573,in_batt_pw,H1572)</f>
        <v/>
      </c>
      <c r="H1573" s="6">
        <f>H1572+F1573*in_rte-G1573</f>
        <v/>
      </c>
      <c r="I1573" s="6">
        <f>IF(sel_og=1,0,E1573-G1573)</f>
        <v/>
      </c>
      <c r="J1573" s="6">
        <f>IF(sel_og=1,0,D1573-F1573)</f>
        <v/>
      </c>
      <c r="K1573" s="6">
        <f>IF(sel_og=1,E1573-G1573,0)</f>
        <v/>
      </c>
    </row>
    <row r="1574">
      <c r="A1574" s="6">
        <f>Profiles!E1574+Profiles!F1574</f>
        <v/>
      </c>
      <c r="B1574" s="6">
        <f>Profiles!D1574*sel_solar</f>
        <v/>
      </c>
      <c r="C1574" s="6">
        <f>MIN(B1574,A1574)</f>
        <v/>
      </c>
      <c r="D1574" s="6">
        <f>B1574-C1574</f>
        <v/>
      </c>
      <c r="E1574" s="6">
        <f>A1574-C1574</f>
        <v/>
      </c>
      <c r="F1574" s="6">
        <f>MIN(D1574,in_batt_pw,IF(sel_batt=0,0,(sel_batt-H1573)/in_rte))</f>
        <v/>
      </c>
      <c r="G1574" s="6">
        <f>MIN(E1574,in_batt_pw,H1573)</f>
        <v/>
      </c>
      <c r="H1574" s="6">
        <f>H1573+F1574*in_rte-G1574</f>
        <v/>
      </c>
      <c r="I1574" s="6">
        <f>IF(sel_og=1,0,E1574-G1574)</f>
        <v/>
      </c>
      <c r="J1574" s="6">
        <f>IF(sel_og=1,0,D1574-F1574)</f>
        <v/>
      </c>
      <c r="K1574" s="6">
        <f>IF(sel_og=1,E1574-G1574,0)</f>
        <v/>
      </c>
    </row>
    <row r="1575">
      <c r="A1575" s="6">
        <f>Profiles!E1575+Profiles!F1575</f>
        <v/>
      </c>
      <c r="B1575" s="6">
        <f>Profiles!D1575*sel_solar</f>
        <v/>
      </c>
      <c r="C1575" s="6">
        <f>MIN(B1575,A1575)</f>
        <v/>
      </c>
      <c r="D1575" s="6">
        <f>B1575-C1575</f>
        <v/>
      </c>
      <c r="E1575" s="6">
        <f>A1575-C1575</f>
        <v/>
      </c>
      <c r="F1575" s="6">
        <f>MIN(D1575,in_batt_pw,IF(sel_batt=0,0,(sel_batt-H1574)/in_rte))</f>
        <v/>
      </c>
      <c r="G1575" s="6">
        <f>MIN(E1575,in_batt_pw,H1574)</f>
        <v/>
      </c>
      <c r="H1575" s="6">
        <f>H1574+F1575*in_rte-G1575</f>
        <v/>
      </c>
      <c r="I1575" s="6">
        <f>IF(sel_og=1,0,E1575-G1575)</f>
        <v/>
      </c>
      <c r="J1575" s="6">
        <f>IF(sel_og=1,0,D1575-F1575)</f>
        <v/>
      </c>
      <c r="K1575" s="6">
        <f>IF(sel_og=1,E1575-G1575,0)</f>
        <v/>
      </c>
    </row>
    <row r="1576">
      <c r="A1576" s="6">
        <f>Profiles!E1576+Profiles!F1576</f>
        <v/>
      </c>
      <c r="B1576" s="6">
        <f>Profiles!D1576*sel_solar</f>
        <v/>
      </c>
      <c r="C1576" s="6">
        <f>MIN(B1576,A1576)</f>
        <v/>
      </c>
      <c r="D1576" s="6">
        <f>B1576-C1576</f>
        <v/>
      </c>
      <c r="E1576" s="6">
        <f>A1576-C1576</f>
        <v/>
      </c>
      <c r="F1576" s="6">
        <f>MIN(D1576,in_batt_pw,IF(sel_batt=0,0,(sel_batt-H1575)/in_rte))</f>
        <v/>
      </c>
      <c r="G1576" s="6">
        <f>MIN(E1576,in_batt_pw,H1575)</f>
        <v/>
      </c>
      <c r="H1576" s="6">
        <f>H1575+F1576*in_rte-G1576</f>
        <v/>
      </c>
      <c r="I1576" s="6">
        <f>IF(sel_og=1,0,E1576-G1576)</f>
        <v/>
      </c>
      <c r="J1576" s="6">
        <f>IF(sel_og=1,0,D1576-F1576)</f>
        <v/>
      </c>
      <c r="K1576" s="6">
        <f>IF(sel_og=1,E1576-G1576,0)</f>
        <v/>
      </c>
    </row>
    <row r="1577">
      <c r="A1577" s="6">
        <f>Profiles!E1577+Profiles!F1577</f>
        <v/>
      </c>
      <c r="B1577" s="6">
        <f>Profiles!D1577*sel_solar</f>
        <v/>
      </c>
      <c r="C1577" s="6">
        <f>MIN(B1577,A1577)</f>
        <v/>
      </c>
      <c r="D1577" s="6">
        <f>B1577-C1577</f>
        <v/>
      </c>
      <c r="E1577" s="6">
        <f>A1577-C1577</f>
        <v/>
      </c>
      <c r="F1577" s="6">
        <f>MIN(D1577,in_batt_pw,IF(sel_batt=0,0,(sel_batt-H1576)/in_rte))</f>
        <v/>
      </c>
      <c r="G1577" s="6">
        <f>MIN(E1577,in_batt_pw,H1576)</f>
        <v/>
      </c>
      <c r="H1577" s="6">
        <f>H1576+F1577*in_rte-G1577</f>
        <v/>
      </c>
      <c r="I1577" s="6">
        <f>IF(sel_og=1,0,E1577-G1577)</f>
        <v/>
      </c>
      <c r="J1577" s="6">
        <f>IF(sel_og=1,0,D1577-F1577)</f>
        <v/>
      </c>
      <c r="K1577" s="6">
        <f>IF(sel_og=1,E1577-G1577,0)</f>
        <v/>
      </c>
    </row>
    <row r="1578">
      <c r="A1578" s="6">
        <f>Profiles!E1578+Profiles!F1578</f>
        <v/>
      </c>
      <c r="B1578" s="6">
        <f>Profiles!D1578*sel_solar</f>
        <v/>
      </c>
      <c r="C1578" s="6">
        <f>MIN(B1578,A1578)</f>
        <v/>
      </c>
      <c r="D1578" s="6">
        <f>B1578-C1578</f>
        <v/>
      </c>
      <c r="E1578" s="6">
        <f>A1578-C1578</f>
        <v/>
      </c>
      <c r="F1578" s="6">
        <f>MIN(D1578,in_batt_pw,IF(sel_batt=0,0,(sel_batt-H1577)/in_rte))</f>
        <v/>
      </c>
      <c r="G1578" s="6">
        <f>MIN(E1578,in_batt_pw,H1577)</f>
        <v/>
      </c>
      <c r="H1578" s="6">
        <f>H1577+F1578*in_rte-G1578</f>
        <v/>
      </c>
      <c r="I1578" s="6">
        <f>IF(sel_og=1,0,E1578-G1578)</f>
        <v/>
      </c>
      <c r="J1578" s="6">
        <f>IF(sel_og=1,0,D1578-F1578)</f>
        <v/>
      </c>
      <c r="K1578" s="6">
        <f>IF(sel_og=1,E1578-G1578,0)</f>
        <v/>
      </c>
    </row>
    <row r="1579">
      <c r="A1579" s="6">
        <f>Profiles!E1579+Profiles!F1579</f>
        <v/>
      </c>
      <c r="B1579" s="6">
        <f>Profiles!D1579*sel_solar</f>
        <v/>
      </c>
      <c r="C1579" s="6">
        <f>MIN(B1579,A1579)</f>
        <v/>
      </c>
      <c r="D1579" s="6">
        <f>B1579-C1579</f>
        <v/>
      </c>
      <c r="E1579" s="6">
        <f>A1579-C1579</f>
        <v/>
      </c>
      <c r="F1579" s="6">
        <f>MIN(D1579,in_batt_pw,IF(sel_batt=0,0,(sel_batt-H1578)/in_rte))</f>
        <v/>
      </c>
      <c r="G1579" s="6">
        <f>MIN(E1579,in_batt_pw,H1578)</f>
        <v/>
      </c>
      <c r="H1579" s="6">
        <f>H1578+F1579*in_rte-G1579</f>
        <v/>
      </c>
      <c r="I1579" s="6">
        <f>IF(sel_og=1,0,E1579-G1579)</f>
        <v/>
      </c>
      <c r="J1579" s="6">
        <f>IF(sel_og=1,0,D1579-F1579)</f>
        <v/>
      </c>
      <c r="K1579" s="6">
        <f>IF(sel_og=1,E1579-G1579,0)</f>
        <v/>
      </c>
    </row>
    <row r="1580">
      <c r="A1580" s="6">
        <f>Profiles!E1580+Profiles!F1580</f>
        <v/>
      </c>
      <c r="B1580" s="6">
        <f>Profiles!D1580*sel_solar</f>
        <v/>
      </c>
      <c r="C1580" s="6">
        <f>MIN(B1580,A1580)</f>
        <v/>
      </c>
      <c r="D1580" s="6">
        <f>B1580-C1580</f>
        <v/>
      </c>
      <c r="E1580" s="6">
        <f>A1580-C1580</f>
        <v/>
      </c>
      <c r="F1580" s="6">
        <f>MIN(D1580,in_batt_pw,IF(sel_batt=0,0,(sel_batt-H1579)/in_rte))</f>
        <v/>
      </c>
      <c r="G1580" s="6">
        <f>MIN(E1580,in_batt_pw,H1579)</f>
        <v/>
      </c>
      <c r="H1580" s="6">
        <f>H1579+F1580*in_rte-G1580</f>
        <v/>
      </c>
      <c r="I1580" s="6">
        <f>IF(sel_og=1,0,E1580-G1580)</f>
        <v/>
      </c>
      <c r="J1580" s="6">
        <f>IF(sel_og=1,0,D1580-F1580)</f>
        <v/>
      </c>
      <c r="K1580" s="6">
        <f>IF(sel_og=1,E1580-G1580,0)</f>
        <v/>
      </c>
    </row>
    <row r="1581">
      <c r="A1581" s="6">
        <f>Profiles!E1581+Profiles!F1581</f>
        <v/>
      </c>
      <c r="B1581" s="6">
        <f>Profiles!D1581*sel_solar</f>
        <v/>
      </c>
      <c r="C1581" s="6">
        <f>MIN(B1581,A1581)</f>
        <v/>
      </c>
      <c r="D1581" s="6">
        <f>B1581-C1581</f>
        <v/>
      </c>
      <c r="E1581" s="6">
        <f>A1581-C1581</f>
        <v/>
      </c>
      <c r="F1581" s="6">
        <f>MIN(D1581,in_batt_pw,IF(sel_batt=0,0,(sel_batt-H1580)/in_rte))</f>
        <v/>
      </c>
      <c r="G1581" s="6">
        <f>MIN(E1581,in_batt_pw,H1580)</f>
        <v/>
      </c>
      <c r="H1581" s="6">
        <f>H1580+F1581*in_rte-G1581</f>
        <v/>
      </c>
      <c r="I1581" s="6">
        <f>IF(sel_og=1,0,E1581-G1581)</f>
        <v/>
      </c>
      <c r="J1581" s="6">
        <f>IF(sel_og=1,0,D1581-F1581)</f>
        <v/>
      </c>
      <c r="K1581" s="6">
        <f>IF(sel_og=1,E1581-G1581,0)</f>
        <v/>
      </c>
    </row>
    <row r="1582">
      <c r="A1582" s="6">
        <f>Profiles!E1582+Profiles!F1582</f>
        <v/>
      </c>
      <c r="B1582" s="6">
        <f>Profiles!D1582*sel_solar</f>
        <v/>
      </c>
      <c r="C1582" s="6">
        <f>MIN(B1582,A1582)</f>
        <v/>
      </c>
      <c r="D1582" s="6">
        <f>B1582-C1582</f>
        <v/>
      </c>
      <c r="E1582" s="6">
        <f>A1582-C1582</f>
        <v/>
      </c>
      <c r="F1582" s="6">
        <f>MIN(D1582,in_batt_pw,IF(sel_batt=0,0,(sel_batt-H1581)/in_rte))</f>
        <v/>
      </c>
      <c r="G1582" s="6">
        <f>MIN(E1582,in_batt_pw,H1581)</f>
        <v/>
      </c>
      <c r="H1582" s="6">
        <f>H1581+F1582*in_rte-G1582</f>
        <v/>
      </c>
      <c r="I1582" s="6">
        <f>IF(sel_og=1,0,E1582-G1582)</f>
        <v/>
      </c>
      <c r="J1582" s="6">
        <f>IF(sel_og=1,0,D1582-F1582)</f>
        <v/>
      </c>
      <c r="K1582" s="6">
        <f>IF(sel_og=1,E1582-G1582,0)</f>
        <v/>
      </c>
    </row>
    <row r="1583">
      <c r="A1583" s="6">
        <f>Profiles!E1583+Profiles!F1583</f>
        <v/>
      </c>
      <c r="B1583" s="6">
        <f>Profiles!D1583*sel_solar</f>
        <v/>
      </c>
      <c r="C1583" s="6">
        <f>MIN(B1583,A1583)</f>
        <v/>
      </c>
      <c r="D1583" s="6">
        <f>B1583-C1583</f>
        <v/>
      </c>
      <c r="E1583" s="6">
        <f>A1583-C1583</f>
        <v/>
      </c>
      <c r="F1583" s="6">
        <f>MIN(D1583,in_batt_pw,IF(sel_batt=0,0,(sel_batt-H1582)/in_rte))</f>
        <v/>
      </c>
      <c r="G1583" s="6">
        <f>MIN(E1583,in_batt_pw,H1582)</f>
        <v/>
      </c>
      <c r="H1583" s="6">
        <f>H1582+F1583*in_rte-G1583</f>
        <v/>
      </c>
      <c r="I1583" s="6">
        <f>IF(sel_og=1,0,E1583-G1583)</f>
        <v/>
      </c>
      <c r="J1583" s="6">
        <f>IF(sel_og=1,0,D1583-F1583)</f>
        <v/>
      </c>
      <c r="K1583" s="6">
        <f>IF(sel_og=1,E1583-G1583,0)</f>
        <v/>
      </c>
    </row>
    <row r="1584">
      <c r="A1584" s="6">
        <f>Profiles!E1584+Profiles!F1584</f>
        <v/>
      </c>
      <c r="B1584" s="6">
        <f>Profiles!D1584*sel_solar</f>
        <v/>
      </c>
      <c r="C1584" s="6">
        <f>MIN(B1584,A1584)</f>
        <v/>
      </c>
      <c r="D1584" s="6">
        <f>B1584-C1584</f>
        <v/>
      </c>
      <c r="E1584" s="6">
        <f>A1584-C1584</f>
        <v/>
      </c>
      <c r="F1584" s="6">
        <f>MIN(D1584,in_batt_pw,IF(sel_batt=0,0,(sel_batt-H1583)/in_rte))</f>
        <v/>
      </c>
      <c r="G1584" s="6">
        <f>MIN(E1584,in_batt_pw,H1583)</f>
        <v/>
      </c>
      <c r="H1584" s="6">
        <f>H1583+F1584*in_rte-G1584</f>
        <v/>
      </c>
      <c r="I1584" s="6">
        <f>IF(sel_og=1,0,E1584-G1584)</f>
        <v/>
      </c>
      <c r="J1584" s="6">
        <f>IF(sel_og=1,0,D1584-F1584)</f>
        <v/>
      </c>
      <c r="K1584" s="6">
        <f>IF(sel_og=1,E1584-G1584,0)</f>
        <v/>
      </c>
    </row>
    <row r="1585">
      <c r="A1585" s="6">
        <f>Profiles!E1585+Profiles!F1585</f>
        <v/>
      </c>
      <c r="B1585" s="6">
        <f>Profiles!D1585*sel_solar</f>
        <v/>
      </c>
      <c r="C1585" s="6">
        <f>MIN(B1585,A1585)</f>
        <v/>
      </c>
      <c r="D1585" s="6">
        <f>B1585-C1585</f>
        <v/>
      </c>
      <c r="E1585" s="6">
        <f>A1585-C1585</f>
        <v/>
      </c>
      <c r="F1585" s="6">
        <f>MIN(D1585,in_batt_pw,IF(sel_batt=0,0,(sel_batt-H1584)/in_rte))</f>
        <v/>
      </c>
      <c r="G1585" s="6">
        <f>MIN(E1585,in_batt_pw,H1584)</f>
        <v/>
      </c>
      <c r="H1585" s="6">
        <f>H1584+F1585*in_rte-G1585</f>
        <v/>
      </c>
      <c r="I1585" s="6">
        <f>IF(sel_og=1,0,E1585-G1585)</f>
        <v/>
      </c>
      <c r="J1585" s="6">
        <f>IF(sel_og=1,0,D1585-F1585)</f>
        <v/>
      </c>
      <c r="K1585" s="6">
        <f>IF(sel_og=1,E1585-G1585,0)</f>
        <v/>
      </c>
    </row>
    <row r="1586">
      <c r="A1586" s="6">
        <f>Profiles!E1586+Profiles!F1586</f>
        <v/>
      </c>
      <c r="B1586" s="6">
        <f>Profiles!D1586*sel_solar</f>
        <v/>
      </c>
      <c r="C1586" s="6">
        <f>MIN(B1586,A1586)</f>
        <v/>
      </c>
      <c r="D1586" s="6">
        <f>B1586-C1586</f>
        <v/>
      </c>
      <c r="E1586" s="6">
        <f>A1586-C1586</f>
        <v/>
      </c>
      <c r="F1586" s="6">
        <f>MIN(D1586,in_batt_pw,IF(sel_batt=0,0,(sel_batt-H1585)/in_rte))</f>
        <v/>
      </c>
      <c r="G1586" s="6">
        <f>MIN(E1586,in_batt_pw,H1585)</f>
        <v/>
      </c>
      <c r="H1586" s="6">
        <f>H1585+F1586*in_rte-G1586</f>
        <v/>
      </c>
      <c r="I1586" s="6">
        <f>IF(sel_og=1,0,E1586-G1586)</f>
        <v/>
      </c>
      <c r="J1586" s="6">
        <f>IF(sel_og=1,0,D1586-F1586)</f>
        <v/>
      </c>
      <c r="K1586" s="6">
        <f>IF(sel_og=1,E1586-G1586,0)</f>
        <v/>
      </c>
    </row>
    <row r="1587">
      <c r="A1587" s="6">
        <f>Profiles!E1587+Profiles!F1587</f>
        <v/>
      </c>
      <c r="B1587" s="6">
        <f>Profiles!D1587*sel_solar</f>
        <v/>
      </c>
      <c r="C1587" s="6">
        <f>MIN(B1587,A1587)</f>
        <v/>
      </c>
      <c r="D1587" s="6">
        <f>B1587-C1587</f>
        <v/>
      </c>
      <c r="E1587" s="6">
        <f>A1587-C1587</f>
        <v/>
      </c>
      <c r="F1587" s="6">
        <f>MIN(D1587,in_batt_pw,IF(sel_batt=0,0,(sel_batt-H1586)/in_rte))</f>
        <v/>
      </c>
      <c r="G1587" s="6">
        <f>MIN(E1587,in_batt_pw,H1586)</f>
        <v/>
      </c>
      <c r="H1587" s="6">
        <f>H1586+F1587*in_rte-G1587</f>
        <v/>
      </c>
      <c r="I1587" s="6">
        <f>IF(sel_og=1,0,E1587-G1587)</f>
        <v/>
      </c>
      <c r="J1587" s="6">
        <f>IF(sel_og=1,0,D1587-F1587)</f>
        <v/>
      </c>
      <c r="K1587" s="6">
        <f>IF(sel_og=1,E1587-G1587,0)</f>
        <v/>
      </c>
    </row>
    <row r="1588">
      <c r="A1588" s="6">
        <f>Profiles!E1588+Profiles!F1588</f>
        <v/>
      </c>
      <c r="B1588" s="6">
        <f>Profiles!D1588*sel_solar</f>
        <v/>
      </c>
      <c r="C1588" s="6">
        <f>MIN(B1588,A1588)</f>
        <v/>
      </c>
      <c r="D1588" s="6">
        <f>B1588-C1588</f>
        <v/>
      </c>
      <c r="E1588" s="6">
        <f>A1588-C1588</f>
        <v/>
      </c>
      <c r="F1588" s="6">
        <f>MIN(D1588,in_batt_pw,IF(sel_batt=0,0,(sel_batt-H1587)/in_rte))</f>
        <v/>
      </c>
      <c r="G1588" s="6">
        <f>MIN(E1588,in_batt_pw,H1587)</f>
        <v/>
      </c>
      <c r="H1588" s="6">
        <f>H1587+F1588*in_rte-G1588</f>
        <v/>
      </c>
      <c r="I1588" s="6">
        <f>IF(sel_og=1,0,E1588-G1588)</f>
        <v/>
      </c>
      <c r="J1588" s="6">
        <f>IF(sel_og=1,0,D1588-F1588)</f>
        <v/>
      </c>
      <c r="K1588" s="6">
        <f>IF(sel_og=1,E1588-G1588,0)</f>
        <v/>
      </c>
    </row>
    <row r="1589">
      <c r="A1589" s="6">
        <f>Profiles!E1589+Profiles!F1589</f>
        <v/>
      </c>
      <c r="B1589" s="6">
        <f>Profiles!D1589*sel_solar</f>
        <v/>
      </c>
      <c r="C1589" s="6">
        <f>MIN(B1589,A1589)</f>
        <v/>
      </c>
      <c r="D1589" s="6">
        <f>B1589-C1589</f>
        <v/>
      </c>
      <c r="E1589" s="6">
        <f>A1589-C1589</f>
        <v/>
      </c>
      <c r="F1589" s="6">
        <f>MIN(D1589,in_batt_pw,IF(sel_batt=0,0,(sel_batt-H1588)/in_rte))</f>
        <v/>
      </c>
      <c r="G1589" s="6">
        <f>MIN(E1589,in_batt_pw,H1588)</f>
        <v/>
      </c>
      <c r="H1589" s="6">
        <f>H1588+F1589*in_rte-G1589</f>
        <v/>
      </c>
      <c r="I1589" s="6">
        <f>IF(sel_og=1,0,E1589-G1589)</f>
        <v/>
      </c>
      <c r="J1589" s="6">
        <f>IF(sel_og=1,0,D1589-F1589)</f>
        <v/>
      </c>
      <c r="K1589" s="6">
        <f>IF(sel_og=1,E1589-G1589,0)</f>
        <v/>
      </c>
    </row>
    <row r="1590">
      <c r="A1590" s="6">
        <f>Profiles!E1590+Profiles!F1590</f>
        <v/>
      </c>
      <c r="B1590" s="6">
        <f>Profiles!D1590*sel_solar</f>
        <v/>
      </c>
      <c r="C1590" s="6">
        <f>MIN(B1590,A1590)</f>
        <v/>
      </c>
      <c r="D1590" s="6">
        <f>B1590-C1590</f>
        <v/>
      </c>
      <c r="E1590" s="6">
        <f>A1590-C1590</f>
        <v/>
      </c>
      <c r="F1590" s="6">
        <f>MIN(D1590,in_batt_pw,IF(sel_batt=0,0,(sel_batt-H1589)/in_rte))</f>
        <v/>
      </c>
      <c r="G1590" s="6">
        <f>MIN(E1590,in_batt_pw,H1589)</f>
        <v/>
      </c>
      <c r="H1590" s="6">
        <f>H1589+F1590*in_rte-G1590</f>
        <v/>
      </c>
      <c r="I1590" s="6">
        <f>IF(sel_og=1,0,E1590-G1590)</f>
        <v/>
      </c>
      <c r="J1590" s="6">
        <f>IF(sel_og=1,0,D1590-F1590)</f>
        <v/>
      </c>
      <c r="K1590" s="6">
        <f>IF(sel_og=1,E1590-G1590,0)</f>
        <v/>
      </c>
    </row>
    <row r="1591">
      <c r="A1591" s="6">
        <f>Profiles!E1591+Profiles!F1591</f>
        <v/>
      </c>
      <c r="B1591" s="6">
        <f>Profiles!D1591*sel_solar</f>
        <v/>
      </c>
      <c r="C1591" s="6">
        <f>MIN(B1591,A1591)</f>
        <v/>
      </c>
      <c r="D1591" s="6">
        <f>B1591-C1591</f>
        <v/>
      </c>
      <c r="E1591" s="6">
        <f>A1591-C1591</f>
        <v/>
      </c>
      <c r="F1591" s="6">
        <f>MIN(D1591,in_batt_pw,IF(sel_batt=0,0,(sel_batt-H1590)/in_rte))</f>
        <v/>
      </c>
      <c r="G1591" s="6">
        <f>MIN(E1591,in_batt_pw,H1590)</f>
        <v/>
      </c>
      <c r="H1591" s="6">
        <f>H1590+F1591*in_rte-G1591</f>
        <v/>
      </c>
      <c r="I1591" s="6">
        <f>IF(sel_og=1,0,E1591-G1591)</f>
        <v/>
      </c>
      <c r="J1591" s="6">
        <f>IF(sel_og=1,0,D1591-F1591)</f>
        <v/>
      </c>
      <c r="K1591" s="6">
        <f>IF(sel_og=1,E1591-G1591,0)</f>
        <v/>
      </c>
    </row>
    <row r="1592">
      <c r="A1592" s="6">
        <f>Profiles!E1592+Profiles!F1592</f>
        <v/>
      </c>
      <c r="B1592" s="6">
        <f>Profiles!D1592*sel_solar</f>
        <v/>
      </c>
      <c r="C1592" s="6">
        <f>MIN(B1592,A1592)</f>
        <v/>
      </c>
      <c r="D1592" s="6">
        <f>B1592-C1592</f>
        <v/>
      </c>
      <c r="E1592" s="6">
        <f>A1592-C1592</f>
        <v/>
      </c>
      <c r="F1592" s="6">
        <f>MIN(D1592,in_batt_pw,IF(sel_batt=0,0,(sel_batt-H1591)/in_rte))</f>
        <v/>
      </c>
      <c r="G1592" s="6">
        <f>MIN(E1592,in_batt_pw,H1591)</f>
        <v/>
      </c>
      <c r="H1592" s="6">
        <f>H1591+F1592*in_rte-G1592</f>
        <v/>
      </c>
      <c r="I1592" s="6">
        <f>IF(sel_og=1,0,E1592-G1592)</f>
        <v/>
      </c>
      <c r="J1592" s="6">
        <f>IF(sel_og=1,0,D1592-F1592)</f>
        <v/>
      </c>
      <c r="K1592" s="6">
        <f>IF(sel_og=1,E1592-G1592,0)</f>
        <v/>
      </c>
    </row>
    <row r="1593">
      <c r="A1593" s="6">
        <f>Profiles!E1593+Profiles!F1593</f>
        <v/>
      </c>
      <c r="B1593" s="6">
        <f>Profiles!D1593*sel_solar</f>
        <v/>
      </c>
      <c r="C1593" s="6">
        <f>MIN(B1593,A1593)</f>
        <v/>
      </c>
      <c r="D1593" s="6">
        <f>B1593-C1593</f>
        <v/>
      </c>
      <c r="E1593" s="6">
        <f>A1593-C1593</f>
        <v/>
      </c>
      <c r="F1593" s="6">
        <f>MIN(D1593,in_batt_pw,IF(sel_batt=0,0,(sel_batt-H1592)/in_rte))</f>
        <v/>
      </c>
      <c r="G1593" s="6">
        <f>MIN(E1593,in_batt_pw,H1592)</f>
        <v/>
      </c>
      <c r="H1593" s="6">
        <f>H1592+F1593*in_rte-G1593</f>
        <v/>
      </c>
      <c r="I1593" s="6">
        <f>IF(sel_og=1,0,E1593-G1593)</f>
        <v/>
      </c>
      <c r="J1593" s="6">
        <f>IF(sel_og=1,0,D1593-F1593)</f>
        <v/>
      </c>
      <c r="K1593" s="6">
        <f>IF(sel_og=1,E1593-G1593,0)</f>
        <v/>
      </c>
    </row>
    <row r="1594">
      <c r="A1594" s="6">
        <f>Profiles!E1594+Profiles!F1594</f>
        <v/>
      </c>
      <c r="B1594" s="6">
        <f>Profiles!D1594*sel_solar</f>
        <v/>
      </c>
      <c r="C1594" s="6">
        <f>MIN(B1594,A1594)</f>
        <v/>
      </c>
      <c r="D1594" s="6">
        <f>B1594-C1594</f>
        <v/>
      </c>
      <c r="E1594" s="6">
        <f>A1594-C1594</f>
        <v/>
      </c>
      <c r="F1594" s="6">
        <f>MIN(D1594,in_batt_pw,IF(sel_batt=0,0,(sel_batt-H1593)/in_rte))</f>
        <v/>
      </c>
      <c r="G1594" s="6">
        <f>MIN(E1594,in_batt_pw,H1593)</f>
        <v/>
      </c>
      <c r="H1594" s="6">
        <f>H1593+F1594*in_rte-G1594</f>
        <v/>
      </c>
      <c r="I1594" s="6">
        <f>IF(sel_og=1,0,E1594-G1594)</f>
        <v/>
      </c>
      <c r="J1594" s="6">
        <f>IF(sel_og=1,0,D1594-F1594)</f>
        <v/>
      </c>
      <c r="K1594" s="6">
        <f>IF(sel_og=1,E1594-G1594,0)</f>
        <v/>
      </c>
    </row>
    <row r="1595">
      <c r="A1595" s="6">
        <f>Profiles!E1595+Profiles!F1595</f>
        <v/>
      </c>
      <c r="B1595" s="6">
        <f>Profiles!D1595*sel_solar</f>
        <v/>
      </c>
      <c r="C1595" s="6">
        <f>MIN(B1595,A1595)</f>
        <v/>
      </c>
      <c r="D1595" s="6">
        <f>B1595-C1595</f>
        <v/>
      </c>
      <c r="E1595" s="6">
        <f>A1595-C1595</f>
        <v/>
      </c>
      <c r="F1595" s="6">
        <f>MIN(D1595,in_batt_pw,IF(sel_batt=0,0,(sel_batt-H1594)/in_rte))</f>
        <v/>
      </c>
      <c r="G1595" s="6">
        <f>MIN(E1595,in_batt_pw,H1594)</f>
        <v/>
      </c>
      <c r="H1595" s="6">
        <f>H1594+F1595*in_rte-G1595</f>
        <v/>
      </c>
      <c r="I1595" s="6">
        <f>IF(sel_og=1,0,E1595-G1595)</f>
        <v/>
      </c>
      <c r="J1595" s="6">
        <f>IF(sel_og=1,0,D1595-F1595)</f>
        <v/>
      </c>
      <c r="K1595" s="6">
        <f>IF(sel_og=1,E1595-G1595,0)</f>
        <v/>
      </c>
    </row>
    <row r="1596">
      <c r="A1596" s="6">
        <f>Profiles!E1596+Profiles!F1596</f>
        <v/>
      </c>
      <c r="B1596" s="6">
        <f>Profiles!D1596*sel_solar</f>
        <v/>
      </c>
      <c r="C1596" s="6">
        <f>MIN(B1596,A1596)</f>
        <v/>
      </c>
      <c r="D1596" s="6">
        <f>B1596-C1596</f>
        <v/>
      </c>
      <c r="E1596" s="6">
        <f>A1596-C1596</f>
        <v/>
      </c>
      <c r="F1596" s="6">
        <f>MIN(D1596,in_batt_pw,IF(sel_batt=0,0,(sel_batt-H1595)/in_rte))</f>
        <v/>
      </c>
      <c r="G1596" s="6">
        <f>MIN(E1596,in_batt_pw,H1595)</f>
        <v/>
      </c>
      <c r="H1596" s="6">
        <f>H1595+F1596*in_rte-G1596</f>
        <v/>
      </c>
      <c r="I1596" s="6">
        <f>IF(sel_og=1,0,E1596-G1596)</f>
        <v/>
      </c>
      <c r="J1596" s="6">
        <f>IF(sel_og=1,0,D1596-F1596)</f>
        <v/>
      </c>
      <c r="K1596" s="6">
        <f>IF(sel_og=1,E1596-G1596,0)</f>
        <v/>
      </c>
    </row>
    <row r="1597">
      <c r="A1597" s="6">
        <f>Profiles!E1597+Profiles!F1597</f>
        <v/>
      </c>
      <c r="B1597" s="6">
        <f>Profiles!D1597*sel_solar</f>
        <v/>
      </c>
      <c r="C1597" s="6">
        <f>MIN(B1597,A1597)</f>
        <v/>
      </c>
      <c r="D1597" s="6">
        <f>B1597-C1597</f>
        <v/>
      </c>
      <c r="E1597" s="6">
        <f>A1597-C1597</f>
        <v/>
      </c>
      <c r="F1597" s="6">
        <f>MIN(D1597,in_batt_pw,IF(sel_batt=0,0,(sel_batt-H1596)/in_rte))</f>
        <v/>
      </c>
      <c r="G1597" s="6">
        <f>MIN(E1597,in_batt_pw,H1596)</f>
        <v/>
      </c>
      <c r="H1597" s="6">
        <f>H1596+F1597*in_rte-G1597</f>
        <v/>
      </c>
      <c r="I1597" s="6">
        <f>IF(sel_og=1,0,E1597-G1597)</f>
        <v/>
      </c>
      <c r="J1597" s="6">
        <f>IF(sel_og=1,0,D1597-F1597)</f>
        <v/>
      </c>
      <c r="K1597" s="6">
        <f>IF(sel_og=1,E1597-G1597,0)</f>
        <v/>
      </c>
    </row>
    <row r="1598">
      <c r="A1598" s="6">
        <f>Profiles!E1598+Profiles!F1598</f>
        <v/>
      </c>
      <c r="B1598" s="6">
        <f>Profiles!D1598*sel_solar</f>
        <v/>
      </c>
      <c r="C1598" s="6">
        <f>MIN(B1598,A1598)</f>
        <v/>
      </c>
      <c r="D1598" s="6">
        <f>B1598-C1598</f>
        <v/>
      </c>
      <c r="E1598" s="6">
        <f>A1598-C1598</f>
        <v/>
      </c>
      <c r="F1598" s="6">
        <f>MIN(D1598,in_batt_pw,IF(sel_batt=0,0,(sel_batt-H1597)/in_rte))</f>
        <v/>
      </c>
      <c r="G1598" s="6">
        <f>MIN(E1598,in_batt_pw,H1597)</f>
        <v/>
      </c>
      <c r="H1598" s="6">
        <f>H1597+F1598*in_rte-G1598</f>
        <v/>
      </c>
      <c r="I1598" s="6">
        <f>IF(sel_og=1,0,E1598-G1598)</f>
        <v/>
      </c>
      <c r="J1598" s="6">
        <f>IF(sel_og=1,0,D1598-F1598)</f>
        <v/>
      </c>
      <c r="K1598" s="6">
        <f>IF(sel_og=1,E1598-G1598,0)</f>
        <v/>
      </c>
    </row>
    <row r="1599">
      <c r="A1599" s="6">
        <f>Profiles!E1599+Profiles!F1599</f>
        <v/>
      </c>
      <c r="B1599" s="6">
        <f>Profiles!D1599*sel_solar</f>
        <v/>
      </c>
      <c r="C1599" s="6">
        <f>MIN(B1599,A1599)</f>
        <v/>
      </c>
      <c r="D1599" s="6">
        <f>B1599-C1599</f>
        <v/>
      </c>
      <c r="E1599" s="6">
        <f>A1599-C1599</f>
        <v/>
      </c>
      <c r="F1599" s="6">
        <f>MIN(D1599,in_batt_pw,IF(sel_batt=0,0,(sel_batt-H1598)/in_rte))</f>
        <v/>
      </c>
      <c r="G1599" s="6">
        <f>MIN(E1599,in_batt_pw,H1598)</f>
        <v/>
      </c>
      <c r="H1599" s="6">
        <f>H1598+F1599*in_rte-G1599</f>
        <v/>
      </c>
      <c r="I1599" s="6">
        <f>IF(sel_og=1,0,E1599-G1599)</f>
        <v/>
      </c>
      <c r="J1599" s="6">
        <f>IF(sel_og=1,0,D1599-F1599)</f>
        <v/>
      </c>
      <c r="K1599" s="6">
        <f>IF(sel_og=1,E1599-G1599,0)</f>
        <v/>
      </c>
    </row>
    <row r="1600">
      <c r="A1600" s="6">
        <f>Profiles!E1600+Profiles!F1600</f>
        <v/>
      </c>
      <c r="B1600" s="6">
        <f>Profiles!D1600*sel_solar</f>
        <v/>
      </c>
      <c r="C1600" s="6">
        <f>MIN(B1600,A1600)</f>
        <v/>
      </c>
      <c r="D1600" s="6">
        <f>B1600-C1600</f>
        <v/>
      </c>
      <c r="E1600" s="6">
        <f>A1600-C1600</f>
        <v/>
      </c>
      <c r="F1600" s="6">
        <f>MIN(D1600,in_batt_pw,IF(sel_batt=0,0,(sel_batt-H1599)/in_rte))</f>
        <v/>
      </c>
      <c r="G1600" s="6">
        <f>MIN(E1600,in_batt_pw,H1599)</f>
        <v/>
      </c>
      <c r="H1600" s="6">
        <f>H1599+F1600*in_rte-G1600</f>
        <v/>
      </c>
      <c r="I1600" s="6">
        <f>IF(sel_og=1,0,E1600-G1600)</f>
        <v/>
      </c>
      <c r="J1600" s="6">
        <f>IF(sel_og=1,0,D1600-F1600)</f>
        <v/>
      </c>
      <c r="K1600" s="6">
        <f>IF(sel_og=1,E1600-G1600,0)</f>
        <v/>
      </c>
    </row>
    <row r="1601">
      <c r="A1601" s="6">
        <f>Profiles!E1601+Profiles!F1601</f>
        <v/>
      </c>
      <c r="B1601" s="6">
        <f>Profiles!D1601*sel_solar</f>
        <v/>
      </c>
      <c r="C1601" s="6">
        <f>MIN(B1601,A1601)</f>
        <v/>
      </c>
      <c r="D1601" s="6">
        <f>B1601-C1601</f>
        <v/>
      </c>
      <c r="E1601" s="6">
        <f>A1601-C1601</f>
        <v/>
      </c>
      <c r="F1601" s="6">
        <f>MIN(D1601,in_batt_pw,IF(sel_batt=0,0,(sel_batt-H1600)/in_rte))</f>
        <v/>
      </c>
      <c r="G1601" s="6">
        <f>MIN(E1601,in_batt_pw,H1600)</f>
        <v/>
      </c>
      <c r="H1601" s="6">
        <f>H1600+F1601*in_rte-G1601</f>
        <v/>
      </c>
      <c r="I1601" s="6">
        <f>IF(sel_og=1,0,E1601-G1601)</f>
        <v/>
      </c>
      <c r="J1601" s="6">
        <f>IF(sel_og=1,0,D1601-F1601)</f>
        <v/>
      </c>
      <c r="K1601" s="6">
        <f>IF(sel_og=1,E1601-G1601,0)</f>
        <v/>
      </c>
    </row>
    <row r="1602">
      <c r="A1602" s="6">
        <f>Profiles!E1602+Profiles!F1602</f>
        <v/>
      </c>
      <c r="B1602" s="6">
        <f>Profiles!D1602*sel_solar</f>
        <v/>
      </c>
      <c r="C1602" s="6">
        <f>MIN(B1602,A1602)</f>
        <v/>
      </c>
      <c r="D1602" s="6">
        <f>B1602-C1602</f>
        <v/>
      </c>
      <c r="E1602" s="6">
        <f>A1602-C1602</f>
        <v/>
      </c>
      <c r="F1602" s="6">
        <f>MIN(D1602,in_batt_pw,IF(sel_batt=0,0,(sel_batt-H1601)/in_rte))</f>
        <v/>
      </c>
      <c r="G1602" s="6">
        <f>MIN(E1602,in_batt_pw,H1601)</f>
        <v/>
      </c>
      <c r="H1602" s="6">
        <f>H1601+F1602*in_rte-G1602</f>
        <v/>
      </c>
      <c r="I1602" s="6">
        <f>IF(sel_og=1,0,E1602-G1602)</f>
        <v/>
      </c>
      <c r="J1602" s="6">
        <f>IF(sel_og=1,0,D1602-F1602)</f>
        <v/>
      </c>
      <c r="K1602" s="6">
        <f>IF(sel_og=1,E1602-G1602,0)</f>
        <v/>
      </c>
    </row>
    <row r="1603">
      <c r="A1603" s="6">
        <f>Profiles!E1603+Profiles!F1603</f>
        <v/>
      </c>
      <c r="B1603" s="6">
        <f>Profiles!D1603*sel_solar</f>
        <v/>
      </c>
      <c r="C1603" s="6">
        <f>MIN(B1603,A1603)</f>
        <v/>
      </c>
      <c r="D1603" s="6">
        <f>B1603-C1603</f>
        <v/>
      </c>
      <c r="E1603" s="6">
        <f>A1603-C1603</f>
        <v/>
      </c>
      <c r="F1603" s="6">
        <f>MIN(D1603,in_batt_pw,IF(sel_batt=0,0,(sel_batt-H1602)/in_rte))</f>
        <v/>
      </c>
      <c r="G1603" s="6">
        <f>MIN(E1603,in_batt_pw,H1602)</f>
        <v/>
      </c>
      <c r="H1603" s="6">
        <f>H1602+F1603*in_rte-G1603</f>
        <v/>
      </c>
      <c r="I1603" s="6">
        <f>IF(sel_og=1,0,E1603-G1603)</f>
        <v/>
      </c>
      <c r="J1603" s="6">
        <f>IF(sel_og=1,0,D1603-F1603)</f>
        <v/>
      </c>
      <c r="K1603" s="6">
        <f>IF(sel_og=1,E1603-G1603,0)</f>
        <v/>
      </c>
    </row>
    <row r="1604">
      <c r="A1604" s="6">
        <f>Profiles!E1604+Profiles!F1604</f>
        <v/>
      </c>
      <c r="B1604" s="6">
        <f>Profiles!D1604*sel_solar</f>
        <v/>
      </c>
      <c r="C1604" s="6">
        <f>MIN(B1604,A1604)</f>
        <v/>
      </c>
      <c r="D1604" s="6">
        <f>B1604-C1604</f>
        <v/>
      </c>
      <c r="E1604" s="6">
        <f>A1604-C1604</f>
        <v/>
      </c>
      <c r="F1604" s="6">
        <f>MIN(D1604,in_batt_pw,IF(sel_batt=0,0,(sel_batt-H1603)/in_rte))</f>
        <v/>
      </c>
      <c r="G1604" s="6">
        <f>MIN(E1604,in_batt_pw,H1603)</f>
        <v/>
      </c>
      <c r="H1604" s="6">
        <f>H1603+F1604*in_rte-G1604</f>
        <v/>
      </c>
      <c r="I1604" s="6">
        <f>IF(sel_og=1,0,E1604-G1604)</f>
        <v/>
      </c>
      <c r="J1604" s="6">
        <f>IF(sel_og=1,0,D1604-F1604)</f>
        <v/>
      </c>
      <c r="K1604" s="6">
        <f>IF(sel_og=1,E1604-G1604,0)</f>
        <v/>
      </c>
    </row>
    <row r="1605">
      <c r="A1605" s="6">
        <f>Profiles!E1605+Profiles!F1605</f>
        <v/>
      </c>
      <c r="B1605" s="6">
        <f>Profiles!D1605*sel_solar</f>
        <v/>
      </c>
      <c r="C1605" s="6">
        <f>MIN(B1605,A1605)</f>
        <v/>
      </c>
      <c r="D1605" s="6">
        <f>B1605-C1605</f>
        <v/>
      </c>
      <c r="E1605" s="6">
        <f>A1605-C1605</f>
        <v/>
      </c>
      <c r="F1605" s="6">
        <f>MIN(D1605,in_batt_pw,IF(sel_batt=0,0,(sel_batt-H1604)/in_rte))</f>
        <v/>
      </c>
      <c r="G1605" s="6">
        <f>MIN(E1605,in_batt_pw,H1604)</f>
        <v/>
      </c>
      <c r="H1605" s="6">
        <f>H1604+F1605*in_rte-G1605</f>
        <v/>
      </c>
      <c r="I1605" s="6">
        <f>IF(sel_og=1,0,E1605-G1605)</f>
        <v/>
      </c>
      <c r="J1605" s="6">
        <f>IF(sel_og=1,0,D1605-F1605)</f>
        <v/>
      </c>
      <c r="K1605" s="6">
        <f>IF(sel_og=1,E1605-G1605,0)</f>
        <v/>
      </c>
    </row>
    <row r="1606">
      <c r="A1606" s="6">
        <f>Profiles!E1606+Profiles!F1606</f>
        <v/>
      </c>
      <c r="B1606" s="6">
        <f>Profiles!D1606*sel_solar</f>
        <v/>
      </c>
      <c r="C1606" s="6">
        <f>MIN(B1606,A1606)</f>
        <v/>
      </c>
      <c r="D1606" s="6">
        <f>B1606-C1606</f>
        <v/>
      </c>
      <c r="E1606" s="6">
        <f>A1606-C1606</f>
        <v/>
      </c>
      <c r="F1606" s="6">
        <f>MIN(D1606,in_batt_pw,IF(sel_batt=0,0,(sel_batt-H1605)/in_rte))</f>
        <v/>
      </c>
      <c r="G1606" s="6">
        <f>MIN(E1606,in_batt_pw,H1605)</f>
        <v/>
      </c>
      <c r="H1606" s="6">
        <f>H1605+F1606*in_rte-G1606</f>
        <v/>
      </c>
      <c r="I1606" s="6">
        <f>IF(sel_og=1,0,E1606-G1606)</f>
        <v/>
      </c>
      <c r="J1606" s="6">
        <f>IF(sel_og=1,0,D1606-F1606)</f>
        <v/>
      </c>
      <c r="K1606" s="6">
        <f>IF(sel_og=1,E1606-G1606,0)</f>
        <v/>
      </c>
    </row>
    <row r="1607">
      <c r="A1607" s="6">
        <f>Profiles!E1607+Profiles!F1607</f>
        <v/>
      </c>
      <c r="B1607" s="6">
        <f>Profiles!D1607*sel_solar</f>
        <v/>
      </c>
      <c r="C1607" s="6">
        <f>MIN(B1607,A1607)</f>
        <v/>
      </c>
      <c r="D1607" s="6">
        <f>B1607-C1607</f>
        <v/>
      </c>
      <c r="E1607" s="6">
        <f>A1607-C1607</f>
        <v/>
      </c>
      <c r="F1607" s="6">
        <f>MIN(D1607,in_batt_pw,IF(sel_batt=0,0,(sel_batt-H1606)/in_rte))</f>
        <v/>
      </c>
      <c r="G1607" s="6">
        <f>MIN(E1607,in_batt_pw,H1606)</f>
        <v/>
      </c>
      <c r="H1607" s="6">
        <f>H1606+F1607*in_rte-G1607</f>
        <v/>
      </c>
      <c r="I1607" s="6">
        <f>IF(sel_og=1,0,E1607-G1607)</f>
        <v/>
      </c>
      <c r="J1607" s="6">
        <f>IF(sel_og=1,0,D1607-F1607)</f>
        <v/>
      </c>
      <c r="K1607" s="6">
        <f>IF(sel_og=1,E1607-G1607,0)</f>
        <v/>
      </c>
    </row>
    <row r="1608">
      <c r="A1608" s="6">
        <f>Profiles!E1608+Profiles!F1608</f>
        <v/>
      </c>
      <c r="B1608" s="6">
        <f>Profiles!D1608*sel_solar</f>
        <v/>
      </c>
      <c r="C1608" s="6">
        <f>MIN(B1608,A1608)</f>
        <v/>
      </c>
      <c r="D1608" s="6">
        <f>B1608-C1608</f>
        <v/>
      </c>
      <c r="E1608" s="6">
        <f>A1608-C1608</f>
        <v/>
      </c>
      <c r="F1608" s="6">
        <f>MIN(D1608,in_batt_pw,IF(sel_batt=0,0,(sel_batt-H1607)/in_rte))</f>
        <v/>
      </c>
      <c r="G1608" s="6">
        <f>MIN(E1608,in_batt_pw,H1607)</f>
        <v/>
      </c>
      <c r="H1608" s="6">
        <f>H1607+F1608*in_rte-G1608</f>
        <v/>
      </c>
      <c r="I1608" s="6">
        <f>IF(sel_og=1,0,E1608-G1608)</f>
        <v/>
      </c>
      <c r="J1608" s="6">
        <f>IF(sel_og=1,0,D1608-F1608)</f>
        <v/>
      </c>
      <c r="K1608" s="6">
        <f>IF(sel_og=1,E1608-G1608,0)</f>
        <v/>
      </c>
    </row>
    <row r="1609">
      <c r="A1609" s="6">
        <f>Profiles!E1609+Profiles!F1609</f>
        <v/>
      </c>
      <c r="B1609" s="6">
        <f>Profiles!D1609*sel_solar</f>
        <v/>
      </c>
      <c r="C1609" s="6">
        <f>MIN(B1609,A1609)</f>
        <v/>
      </c>
      <c r="D1609" s="6">
        <f>B1609-C1609</f>
        <v/>
      </c>
      <c r="E1609" s="6">
        <f>A1609-C1609</f>
        <v/>
      </c>
      <c r="F1609" s="6">
        <f>MIN(D1609,in_batt_pw,IF(sel_batt=0,0,(sel_batt-H1608)/in_rte))</f>
        <v/>
      </c>
      <c r="G1609" s="6">
        <f>MIN(E1609,in_batt_pw,H1608)</f>
        <v/>
      </c>
      <c r="H1609" s="6">
        <f>H1608+F1609*in_rte-G1609</f>
        <v/>
      </c>
      <c r="I1609" s="6">
        <f>IF(sel_og=1,0,E1609-G1609)</f>
        <v/>
      </c>
      <c r="J1609" s="6">
        <f>IF(sel_og=1,0,D1609-F1609)</f>
        <v/>
      </c>
      <c r="K1609" s="6">
        <f>IF(sel_og=1,E1609-G1609,0)</f>
        <v/>
      </c>
    </row>
    <row r="1610">
      <c r="A1610" s="6">
        <f>Profiles!E1610+Profiles!F1610</f>
        <v/>
      </c>
      <c r="B1610" s="6">
        <f>Profiles!D1610*sel_solar</f>
        <v/>
      </c>
      <c r="C1610" s="6">
        <f>MIN(B1610,A1610)</f>
        <v/>
      </c>
      <c r="D1610" s="6">
        <f>B1610-C1610</f>
        <v/>
      </c>
      <c r="E1610" s="6">
        <f>A1610-C1610</f>
        <v/>
      </c>
      <c r="F1610" s="6">
        <f>MIN(D1610,in_batt_pw,IF(sel_batt=0,0,(sel_batt-H1609)/in_rte))</f>
        <v/>
      </c>
      <c r="G1610" s="6">
        <f>MIN(E1610,in_batt_pw,H1609)</f>
        <v/>
      </c>
      <c r="H1610" s="6">
        <f>H1609+F1610*in_rte-G1610</f>
        <v/>
      </c>
      <c r="I1610" s="6">
        <f>IF(sel_og=1,0,E1610-G1610)</f>
        <v/>
      </c>
      <c r="J1610" s="6">
        <f>IF(sel_og=1,0,D1610-F1610)</f>
        <v/>
      </c>
      <c r="K1610" s="6">
        <f>IF(sel_og=1,E1610-G1610,0)</f>
        <v/>
      </c>
    </row>
    <row r="1611">
      <c r="A1611" s="6">
        <f>Profiles!E1611+Profiles!F1611</f>
        <v/>
      </c>
      <c r="B1611" s="6">
        <f>Profiles!D1611*sel_solar</f>
        <v/>
      </c>
      <c r="C1611" s="6">
        <f>MIN(B1611,A1611)</f>
        <v/>
      </c>
      <c r="D1611" s="6">
        <f>B1611-C1611</f>
        <v/>
      </c>
      <c r="E1611" s="6">
        <f>A1611-C1611</f>
        <v/>
      </c>
      <c r="F1611" s="6">
        <f>MIN(D1611,in_batt_pw,IF(sel_batt=0,0,(sel_batt-H1610)/in_rte))</f>
        <v/>
      </c>
      <c r="G1611" s="6">
        <f>MIN(E1611,in_batt_pw,H1610)</f>
        <v/>
      </c>
      <c r="H1611" s="6">
        <f>H1610+F1611*in_rte-G1611</f>
        <v/>
      </c>
      <c r="I1611" s="6">
        <f>IF(sel_og=1,0,E1611-G1611)</f>
        <v/>
      </c>
      <c r="J1611" s="6">
        <f>IF(sel_og=1,0,D1611-F1611)</f>
        <v/>
      </c>
      <c r="K1611" s="6">
        <f>IF(sel_og=1,E1611-G1611,0)</f>
        <v/>
      </c>
    </row>
    <row r="1612">
      <c r="A1612" s="6">
        <f>Profiles!E1612+Profiles!F1612</f>
        <v/>
      </c>
      <c r="B1612" s="6">
        <f>Profiles!D1612*sel_solar</f>
        <v/>
      </c>
      <c r="C1612" s="6">
        <f>MIN(B1612,A1612)</f>
        <v/>
      </c>
      <c r="D1612" s="6">
        <f>B1612-C1612</f>
        <v/>
      </c>
      <c r="E1612" s="6">
        <f>A1612-C1612</f>
        <v/>
      </c>
      <c r="F1612" s="6">
        <f>MIN(D1612,in_batt_pw,IF(sel_batt=0,0,(sel_batt-H1611)/in_rte))</f>
        <v/>
      </c>
      <c r="G1612" s="6">
        <f>MIN(E1612,in_batt_pw,H1611)</f>
        <v/>
      </c>
      <c r="H1612" s="6">
        <f>H1611+F1612*in_rte-G1612</f>
        <v/>
      </c>
      <c r="I1612" s="6">
        <f>IF(sel_og=1,0,E1612-G1612)</f>
        <v/>
      </c>
      <c r="J1612" s="6">
        <f>IF(sel_og=1,0,D1612-F1612)</f>
        <v/>
      </c>
      <c r="K1612" s="6">
        <f>IF(sel_og=1,E1612-G1612,0)</f>
        <v/>
      </c>
    </row>
    <row r="1613">
      <c r="A1613" s="6">
        <f>Profiles!E1613+Profiles!F1613</f>
        <v/>
      </c>
      <c r="B1613" s="6">
        <f>Profiles!D1613*sel_solar</f>
        <v/>
      </c>
      <c r="C1613" s="6">
        <f>MIN(B1613,A1613)</f>
        <v/>
      </c>
      <c r="D1613" s="6">
        <f>B1613-C1613</f>
        <v/>
      </c>
      <c r="E1613" s="6">
        <f>A1613-C1613</f>
        <v/>
      </c>
      <c r="F1613" s="6">
        <f>MIN(D1613,in_batt_pw,IF(sel_batt=0,0,(sel_batt-H1612)/in_rte))</f>
        <v/>
      </c>
      <c r="G1613" s="6">
        <f>MIN(E1613,in_batt_pw,H1612)</f>
        <v/>
      </c>
      <c r="H1613" s="6">
        <f>H1612+F1613*in_rte-G1613</f>
        <v/>
      </c>
      <c r="I1613" s="6">
        <f>IF(sel_og=1,0,E1613-G1613)</f>
        <v/>
      </c>
      <c r="J1613" s="6">
        <f>IF(sel_og=1,0,D1613-F1613)</f>
        <v/>
      </c>
      <c r="K1613" s="6">
        <f>IF(sel_og=1,E1613-G1613,0)</f>
        <v/>
      </c>
    </row>
    <row r="1614">
      <c r="A1614" s="6">
        <f>Profiles!E1614+Profiles!F1614</f>
        <v/>
      </c>
      <c r="B1614" s="6">
        <f>Profiles!D1614*sel_solar</f>
        <v/>
      </c>
      <c r="C1614" s="6">
        <f>MIN(B1614,A1614)</f>
        <v/>
      </c>
      <c r="D1614" s="6">
        <f>B1614-C1614</f>
        <v/>
      </c>
      <c r="E1614" s="6">
        <f>A1614-C1614</f>
        <v/>
      </c>
      <c r="F1614" s="6">
        <f>MIN(D1614,in_batt_pw,IF(sel_batt=0,0,(sel_batt-H1613)/in_rte))</f>
        <v/>
      </c>
      <c r="G1614" s="6">
        <f>MIN(E1614,in_batt_pw,H1613)</f>
        <v/>
      </c>
      <c r="H1614" s="6">
        <f>H1613+F1614*in_rte-G1614</f>
        <v/>
      </c>
      <c r="I1614" s="6">
        <f>IF(sel_og=1,0,E1614-G1614)</f>
        <v/>
      </c>
      <c r="J1614" s="6">
        <f>IF(sel_og=1,0,D1614-F1614)</f>
        <v/>
      </c>
      <c r="K1614" s="6">
        <f>IF(sel_og=1,E1614-G1614,0)</f>
        <v/>
      </c>
    </row>
    <row r="1615">
      <c r="A1615" s="6">
        <f>Profiles!E1615+Profiles!F1615</f>
        <v/>
      </c>
      <c r="B1615" s="6">
        <f>Profiles!D1615*sel_solar</f>
        <v/>
      </c>
      <c r="C1615" s="6">
        <f>MIN(B1615,A1615)</f>
        <v/>
      </c>
      <c r="D1615" s="6">
        <f>B1615-C1615</f>
        <v/>
      </c>
      <c r="E1615" s="6">
        <f>A1615-C1615</f>
        <v/>
      </c>
      <c r="F1615" s="6">
        <f>MIN(D1615,in_batt_pw,IF(sel_batt=0,0,(sel_batt-H1614)/in_rte))</f>
        <v/>
      </c>
      <c r="G1615" s="6">
        <f>MIN(E1615,in_batt_pw,H1614)</f>
        <v/>
      </c>
      <c r="H1615" s="6">
        <f>H1614+F1615*in_rte-G1615</f>
        <v/>
      </c>
      <c r="I1615" s="6">
        <f>IF(sel_og=1,0,E1615-G1615)</f>
        <v/>
      </c>
      <c r="J1615" s="6">
        <f>IF(sel_og=1,0,D1615-F1615)</f>
        <v/>
      </c>
      <c r="K1615" s="6">
        <f>IF(sel_og=1,E1615-G1615,0)</f>
        <v/>
      </c>
    </row>
    <row r="1616">
      <c r="A1616" s="6">
        <f>Profiles!E1616+Profiles!F1616</f>
        <v/>
      </c>
      <c r="B1616" s="6">
        <f>Profiles!D1616*sel_solar</f>
        <v/>
      </c>
      <c r="C1616" s="6">
        <f>MIN(B1616,A1616)</f>
        <v/>
      </c>
      <c r="D1616" s="6">
        <f>B1616-C1616</f>
        <v/>
      </c>
      <c r="E1616" s="6">
        <f>A1616-C1616</f>
        <v/>
      </c>
      <c r="F1616" s="6">
        <f>MIN(D1616,in_batt_pw,IF(sel_batt=0,0,(sel_batt-H1615)/in_rte))</f>
        <v/>
      </c>
      <c r="G1616" s="6">
        <f>MIN(E1616,in_batt_pw,H1615)</f>
        <v/>
      </c>
      <c r="H1616" s="6">
        <f>H1615+F1616*in_rte-G1616</f>
        <v/>
      </c>
      <c r="I1616" s="6">
        <f>IF(sel_og=1,0,E1616-G1616)</f>
        <v/>
      </c>
      <c r="J1616" s="6">
        <f>IF(sel_og=1,0,D1616-F1616)</f>
        <v/>
      </c>
      <c r="K1616" s="6">
        <f>IF(sel_og=1,E1616-G1616,0)</f>
        <v/>
      </c>
    </row>
    <row r="1617">
      <c r="A1617" s="6">
        <f>Profiles!E1617+Profiles!F1617</f>
        <v/>
      </c>
      <c r="B1617" s="6">
        <f>Profiles!D1617*sel_solar</f>
        <v/>
      </c>
      <c r="C1617" s="6">
        <f>MIN(B1617,A1617)</f>
        <v/>
      </c>
      <c r="D1617" s="6">
        <f>B1617-C1617</f>
        <v/>
      </c>
      <c r="E1617" s="6">
        <f>A1617-C1617</f>
        <v/>
      </c>
      <c r="F1617" s="6">
        <f>MIN(D1617,in_batt_pw,IF(sel_batt=0,0,(sel_batt-H1616)/in_rte))</f>
        <v/>
      </c>
      <c r="G1617" s="6">
        <f>MIN(E1617,in_batt_pw,H1616)</f>
        <v/>
      </c>
      <c r="H1617" s="6">
        <f>H1616+F1617*in_rte-G1617</f>
        <v/>
      </c>
      <c r="I1617" s="6">
        <f>IF(sel_og=1,0,E1617-G1617)</f>
        <v/>
      </c>
      <c r="J1617" s="6">
        <f>IF(sel_og=1,0,D1617-F1617)</f>
        <v/>
      </c>
      <c r="K1617" s="6">
        <f>IF(sel_og=1,E1617-G1617,0)</f>
        <v/>
      </c>
    </row>
    <row r="1618">
      <c r="A1618" s="6">
        <f>Profiles!E1618+Profiles!F1618</f>
        <v/>
      </c>
      <c r="B1618" s="6">
        <f>Profiles!D1618*sel_solar</f>
        <v/>
      </c>
      <c r="C1618" s="6">
        <f>MIN(B1618,A1618)</f>
        <v/>
      </c>
      <c r="D1618" s="6">
        <f>B1618-C1618</f>
        <v/>
      </c>
      <c r="E1618" s="6">
        <f>A1618-C1618</f>
        <v/>
      </c>
      <c r="F1618" s="6">
        <f>MIN(D1618,in_batt_pw,IF(sel_batt=0,0,(sel_batt-H1617)/in_rte))</f>
        <v/>
      </c>
      <c r="G1618" s="6">
        <f>MIN(E1618,in_batt_pw,H1617)</f>
        <v/>
      </c>
      <c r="H1618" s="6">
        <f>H1617+F1618*in_rte-G1618</f>
        <v/>
      </c>
      <c r="I1618" s="6">
        <f>IF(sel_og=1,0,E1618-G1618)</f>
        <v/>
      </c>
      <c r="J1618" s="6">
        <f>IF(sel_og=1,0,D1618-F1618)</f>
        <v/>
      </c>
      <c r="K1618" s="6">
        <f>IF(sel_og=1,E1618-G1618,0)</f>
        <v/>
      </c>
    </row>
    <row r="1619">
      <c r="A1619" s="6">
        <f>Profiles!E1619+Profiles!F1619</f>
        <v/>
      </c>
      <c r="B1619" s="6">
        <f>Profiles!D1619*sel_solar</f>
        <v/>
      </c>
      <c r="C1619" s="6">
        <f>MIN(B1619,A1619)</f>
        <v/>
      </c>
      <c r="D1619" s="6">
        <f>B1619-C1619</f>
        <v/>
      </c>
      <c r="E1619" s="6">
        <f>A1619-C1619</f>
        <v/>
      </c>
      <c r="F1619" s="6">
        <f>MIN(D1619,in_batt_pw,IF(sel_batt=0,0,(sel_batt-H1618)/in_rte))</f>
        <v/>
      </c>
      <c r="G1619" s="6">
        <f>MIN(E1619,in_batt_pw,H1618)</f>
        <v/>
      </c>
      <c r="H1619" s="6">
        <f>H1618+F1619*in_rte-G1619</f>
        <v/>
      </c>
      <c r="I1619" s="6">
        <f>IF(sel_og=1,0,E1619-G1619)</f>
        <v/>
      </c>
      <c r="J1619" s="6">
        <f>IF(sel_og=1,0,D1619-F1619)</f>
        <v/>
      </c>
      <c r="K1619" s="6">
        <f>IF(sel_og=1,E1619-G1619,0)</f>
        <v/>
      </c>
    </row>
    <row r="1620">
      <c r="A1620" s="6">
        <f>Profiles!E1620+Profiles!F1620</f>
        <v/>
      </c>
      <c r="B1620" s="6">
        <f>Profiles!D1620*sel_solar</f>
        <v/>
      </c>
      <c r="C1620" s="6">
        <f>MIN(B1620,A1620)</f>
        <v/>
      </c>
      <c r="D1620" s="6">
        <f>B1620-C1620</f>
        <v/>
      </c>
      <c r="E1620" s="6">
        <f>A1620-C1620</f>
        <v/>
      </c>
      <c r="F1620" s="6">
        <f>MIN(D1620,in_batt_pw,IF(sel_batt=0,0,(sel_batt-H1619)/in_rte))</f>
        <v/>
      </c>
      <c r="G1620" s="6">
        <f>MIN(E1620,in_batt_pw,H1619)</f>
        <v/>
      </c>
      <c r="H1620" s="6">
        <f>H1619+F1620*in_rte-G1620</f>
        <v/>
      </c>
      <c r="I1620" s="6">
        <f>IF(sel_og=1,0,E1620-G1620)</f>
        <v/>
      </c>
      <c r="J1620" s="6">
        <f>IF(sel_og=1,0,D1620-F1620)</f>
        <v/>
      </c>
      <c r="K1620" s="6">
        <f>IF(sel_og=1,E1620-G1620,0)</f>
        <v/>
      </c>
    </row>
    <row r="1621">
      <c r="A1621" s="6">
        <f>Profiles!E1621+Profiles!F1621</f>
        <v/>
      </c>
      <c r="B1621" s="6">
        <f>Profiles!D1621*sel_solar</f>
        <v/>
      </c>
      <c r="C1621" s="6">
        <f>MIN(B1621,A1621)</f>
        <v/>
      </c>
      <c r="D1621" s="6">
        <f>B1621-C1621</f>
        <v/>
      </c>
      <c r="E1621" s="6">
        <f>A1621-C1621</f>
        <v/>
      </c>
      <c r="F1621" s="6">
        <f>MIN(D1621,in_batt_pw,IF(sel_batt=0,0,(sel_batt-H1620)/in_rte))</f>
        <v/>
      </c>
      <c r="G1621" s="6">
        <f>MIN(E1621,in_batt_pw,H1620)</f>
        <v/>
      </c>
      <c r="H1621" s="6">
        <f>H1620+F1621*in_rte-G1621</f>
        <v/>
      </c>
      <c r="I1621" s="6">
        <f>IF(sel_og=1,0,E1621-G1621)</f>
        <v/>
      </c>
      <c r="J1621" s="6">
        <f>IF(sel_og=1,0,D1621-F1621)</f>
        <v/>
      </c>
      <c r="K1621" s="6">
        <f>IF(sel_og=1,E1621-G1621,0)</f>
        <v/>
      </c>
    </row>
    <row r="1622">
      <c r="A1622" s="6">
        <f>Profiles!E1622+Profiles!F1622</f>
        <v/>
      </c>
      <c r="B1622" s="6">
        <f>Profiles!D1622*sel_solar</f>
        <v/>
      </c>
      <c r="C1622" s="6">
        <f>MIN(B1622,A1622)</f>
        <v/>
      </c>
      <c r="D1622" s="6">
        <f>B1622-C1622</f>
        <v/>
      </c>
      <c r="E1622" s="6">
        <f>A1622-C1622</f>
        <v/>
      </c>
      <c r="F1622" s="6">
        <f>MIN(D1622,in_batt_pw,IF(sel_batt=0,0,(sel_batt-H1621)/in_rte))</f>
        <v/>
      </c>
      <c r="G1622" s="6">
        <f>MIN(E1622,in_batt_pw,H1621)</f>
        <v/>
      </c>
      <c r="H1622" s="6">
        <f>H1621+F1622*in_rte-G1622</f>
        <v/>
      </c>
      <c r="I1622" s="6">
        <f>IF(sel_og=1,0,E1622-G1622)</f>
        <v/>
      </c>
      <c r="J1622" s="6">
        <f>IF(sel_og=1,0,D1622-F1622)</f>
        <v/>
      </c>
      <c r="K1622" s="6">
        <f>IF(sel_og=1,E1622-G1622,0)</f>
        <v/>
      </c>
    </row>
    <row r="1623">
      <c r="A1623" s="6">
        <f>Profiles!E1623+Profiles!F1623</f>
        <v/>
      </c>
      <c r="B1623" s="6">
        <f>Profiles!D1623*sel_solar</f>
        <v/>
      </c>
      <c r="C1623" s="6">
        <f>MIN(B1623,A1623)</f>
        <v/>
      </c>
      <c r="D1623" s="6">
        <f>B1623-C1623</f>
        <v/>
      </c>
      <c r="E1623" s="6">
        <f>A1623-C1623</f>
        <v/>
      </c>
      <c r="F1623" s="6">
        <f>MIN(D1623,in_batt_pw,IF(sel_batt=0,0,(sel_batt-H1622)/in_rte))</f>
        <v/>
      </c>
      <c r="G1623" s="6">
        <f>MIN(E1623,in_batt_pw,H1622)</f>
        <v/>
      </c>
      <c r="H1623" s="6">
        <f>H1622+F1623*in_rte-G1623</f>
        <v/>
      </c>
      <c r="I1623" s="6">
        <f>IF(sel_og=1,0,E1623-G1623)</f>
        <v/>
      </c>
      <c r="J1623" s="6">
        <f>IF(sel_og=1,0,D1623-F1623)</f>
        <v/>
      </c>
      <c r="K1623" s="6">
        <f>IF(sel_og=1,E1623-G1623,0)</f>
        <v/>
      </c>
    </row>
    <row r="1624">
      <c r="A1624" s="6">
        <f>Profiles!E1624+Profiles!F1624</f>
        <v/>
      </c>
      <c r="B1624" s="6">
        <f>Profiles!D1624*sel_solar</f>
        <v/>
      </c>
      <c r="C1624" s="6">
        <f>MIN(B1624,A1624)</f>
        <v/>
      </c>
      <c r="D1624" s="6">
        <f>B1624-C1624</f>
        <v/>
      </c>
      <c r="E1624" s="6">
        <f>A1624-C1624</f>
        <v/>
      </c>
      <c r="F1624" s="6">
        <f>MIN(D1624,in_batt_pw,IF(sel_batt=0,0,(sel_batt-H1623)/in_rte))</f>
        <v/>
      </c>
      <c r="G1624" s="6">
        <f>MIN(E1624,in_batt_pw,H1623)</f>
        <v/>
      </c>
      <c r="H1624" s="6">
        <f>H1623+F1624*in_rte-G1624</f>
        <v/>
      </c>
      <c r="I1624" s="6">
        <f>IF(sel_og=1,0,E1624-G1624)</f>
        <v/>
      </c>
      <c r="J1624" s="6">
        <f>IF(sel_og=1,0,D1624-F1624)</f>
        <v/>
      </c>
      <c r="K1624" s="6">
        <f>IF(sel_og=1,E1624-G1624,0)</f>
        <v/>
      </c>
    </row>
    <row r="1625">
      <c r="A1625" s="6">
        <f>Profiles!E1625+Profiles!F1625</f>
        <v/>
      </c>
      <c r="B1625" s="6">
        <f>Profiles!D1625*sel_solar</f>
        <v/>
      </c>
      <c r="C1625" s="6">
        <f>MIN(B1625,A1625)</f>
        <v/>
      </c>
      <c r="D1625" s="6">
        <f>B1625-C1625</f>
        <v/>
      </c>
      <c r="E1625" s="6">
        <f>A1625-C1625</f>
        <v/>
      </c>
      <c r="F1625" s="6">
        <f>MIN(D1625,in_batt_pw,IF(sel_batt=0,0,(sel_batt-H1624)/in_rte))</f>
        <v/>
      </c>
      <c r="G1625" s="6">
        <f>MIN(E1625,in_batt_pw,H1624)</f>
        <v/>
      </c>
      <c r="H1625" s="6">
        <f>H1624+F1625*in_rte-G1625</f>
        <v/>
      </c>
      <c r="I1625" s="6">
        <f>IF(sel_og=1,0,E1625-G1625)</f>
        <v/>
      </c>
      <c r="J1625" s="6">
        <f>IF(sel_og=1,0,D1625-F1625)</f>
        <v/>
      </c>
      <c r="K1625" s="6">
        <f>IF(sel_og=1,E1625-G1625,0)</f>
        <v/>
      </c>
    </row>
    <row r="1626">
      <c r="A1626" s="6">
        <f>Profiles!E1626+Profiles!F1626</f>
        <v/>
      </c>
      <c r="B1626" s="6">
        <f>Profiles!D1626*sel_solar</f>
        <v/>
      </c>
      <c r="C1626" s="6">
        <f>MIN(B1626,A1626)</f>
        <v/>
      </c>
      <c r="D1626" s="6">
        <f>B1626-C1626</f>
        <v/>
      </c>
      <c r="E1626" s="6">
        <f>A1626-C1626</f>
        <v/>
      </c>
      <c r="F1626" s="6">
        <f>MIN(D1626,in_batt_pw,IF(sel_batt=0,0,(sel_batt-H1625)/in_rte))</f>
        <v/>
      </c>
      <c r="G1626" s="6">
        <f>MIN(E1626,in_batt_pw,H1625)</f>
        <v/>
      </c>
      <c r="H1626" s="6">
        <f>H1625+F1626*in_rte-G1626</f>
        <v/>
      </c>
      <c r="I1626" s="6">
        <f>IF(sel_og=1,0,E1626-G1626)</f>
        <v/>
      </c>
      <c r="J1626" s="6">
        <f>IF(sel_og=1,0,D1626-F1626)</f>
        <v/>
      </c>
      <c r="K1626" s="6">
        <f>IF(sel_og=1,E1626-G1626,0)</f>
        <v/>
      </c>
    </row>
    <row r="1627">
      <c r="A1627" s="6">
        <f>Profiles!E1627+Profiles!F1627</f>
        <v/>
      </c>
      <c r="B1627" s="6">
        <f>Profiles!D1627*sel_solar</f>
        <v/>
      </c>
      <c r="C1627" s="6">
        <f>MIN(B1627,A1627)</f>
        <v/>
      </c>
      <c r="D1627" s="6">
        <f>B1627-C1627</f>
        <v/>
      </c>
      <c r="E1627" s="6">
        <f>A1627-C1627</f>
        <v/>
      </c>
      <c r="F1627" s="6">
        <f>MIN(D1627,in_batt_pw,IF(sel_batt=0,0,(sel_batt-H1626)/in_rte))</f>
        <v/>
      </c>
      <c r="G1627" s="6">
        <f>MIN(E1627,in_batt_pw,H1626)</f>
        <v/>
      </c>
      <c r="H1627" s="6">
        <f>H1626+F1627*in_rte-G1627</f>
        <v/>
      </c>
      <c r="I1627" s="6">
        <f>IF(sel_og=1,0,E1627-G1627)</f>
        <v/>
      </c>
      <c r="J1627" s="6">
        <f>IF(sel_og=1,0,D1627-F1627)</f>
        <v/>
      </c>
      <c r="K1627" s="6">
        <f>IF(sel_og=1,E1627-G1627,0)</f>
        <v/>
      </c>
    </row>
    <row r="1628">
      <c r="A1628" s="6">
        <f>Profiles!E1628+Profiles!F1628</f>
        <v/>
      </c>
      <c r="B1628" s="6">
        <f>Profiles!D1628*sel_solar</f>
        <v/>
      </c>
      <c r="C1628" s="6">
        <f>MIN(B1628,A1628)</f>
        <v/>
      </c>
      <c r="D1628" s="6">
        <f>B1628-C1628</f>
        <v/>
      </c>
      <c r="E1628" s="6">
        <f>A1628-C1628</f>
        <v/>
      </c>
      <c r="F1628" s="6">
        <f>MIN(D1628,in_batt_pw,IF(sel_batt=0,0,(sel_batt-H1627)/in_rte))</f>
        <v/>
      </c>
      <c r="G1628" s="6">
        <f>MIN(E1628,in_batt_pw,H1627)</f>
        <v/>
      </c>
      <c r="H1628" s="6">
        <f>H1627+F1628*in_rte-G1628</f>
        <v/>
      </c>
      <c r="I1628" s="6">
        <f>IF(sel_og=1,0,E1628-G1628)</f>
        <v/>
      </c>
      <c r="J1628" s="6">
        <f>IF(sel_og=1,0,D1628-F1628)</f>
        <v/>
      </c>
      <c r="K1628" s="6">
        <f>IF(sel_og=1,E1628-G1628,0)</f>
        <v/>
      </c>
    </row>
    <row r="1629">
      <c r="A1629" s="6">
        <f>Profiles!E1629+Profiles!F1629</f>
        <v/>
      </c>
      <c r="B1629" s="6">
        <f>Profiles!D1629*sel_solar</f>
        <v/>
      </c>
      <c r="C1629" s="6">
        <f>MIN(B1629,A1629)</f>
        <v/>
      </c>
      <c r="D1629" s="6">
        <f>B1629-C1629</f>
        <v/>
      </c>
      <c r="E1629" s="6">
        <f>A1629-C1629</f>
        <v/>
      </c>
      <c r="F1629" s="6">
        <f>MIN(D1629,in_batt_pw,IF(sel_batt=0,0,(sel_batt-H1628)/in_rte))</f>
        <v/>
      </c>
      <c r="G1629" s="6">
        <f>MIN(E1629,in_batt_pw,H1628)</f>
        <v/>
      </c>
      <c r="H1629" s="6">
        <f>H1628+F1629*in_rte-G1629</f>
        <v/>
      </c>
      <c r="I1629" s="6">
        <f>IF(sel_og=1,0,E1629-G1629)</f>
        <v/>
      </c>
      <c r="J1629" s="6">
        <f>IF(sel_og=1,0,D1629-F1629)</f>
        <v/>
      </c>
      <c r="K1629" s="6">
        <f>IF(sel_og=1,E1629-G1629,0)</f>
        <v/>
      </c>
    </row>
    <row r="1630">
      <c r="A1630" s="6">
        <f>Profiles!E1630+Profiles!F1630</f>
        <v/>
      </c>
      <c r="B1630" s="6">
        <f>Profiles!D1630*sel_solar</f>
        <v/>
      </c>
      <c r="C1630" s="6">
        <f>MIN(B1630,A1630)</f>
        <v/>
      </c>
      <c r="D1630" s="6">
        <f>B1630-C1630</f>
        <v/>
      </c>
      <c r="E1630" s="6">
        <f>A1630-C1630</f>
        <v/>
      </c>
      <c r="F1630" s="6">
        <f>MIN(D1630,in_batt_pw,IF(sel_batt=0,0,(sel_batt-H1629)/in_rte))</f>
        <v/>
      </c>
      <c r="G1630" s="6">
        <f>MIN(E1630,in_batt_pw,H1629)</f>
        <v/>
      </c>
      <c r="H1630" s="6">
        <f>H1629+F1630*in_rte-G1630</f>
        <v/>
      </c>
      <c r="I1630" s="6">
        <f>IF(sel_og=1,0,E1630-G1630)</f>
        <v/>
      </c>
      <c r="J1630" s="6">
        <f>IF(sel_og=1,0,D1630-F1630)</f>
        <v/>
      </c>
      <c r="K1630" s="6">
        <f>IF(sel_og=1,E1630-G1630,0)</f>
        <v/>
      </c>
    </row>
    <row r="1631">
      <c r="A1631" s="6">
        <f>Profiles!E1631+Profiles!F1631</f>
        <v/>
      </c>
      <c r="B1631" s="6">
        <f>Profiles!D1631*sel_solar</f>
        <v/>
      </c>
      <c r="C1631" s="6">
        <f>MIN(B1631,A1631)</f>
        <v/>
      </c>
      <c r="D1631" s="6">
        <f>B1631-C1631</f>
        <v/>
      </c>
      <c r="E1631" s="6">
        <f>A1631-C1631</f>
        <v/>
      </c>
      <c r="F1631" s="6">
        <f>MIN(D1631,in_batt_pw,IF(sel_batt=0,0,(sel_batt-H1630)/in_rte))</f>
        <v/>
      </c>
      <c r="G1631" s="6">
        <f>MIN(E1631,in_batt_pw,H1630)</f>
        <v/>
      </c>
      <c r="H1631" s="6">
        <f>H1630+F1631*in_rte-G1631</f>
        <v/>
      </c>
      <c r="I1631" s="6">
        <f>IF(sel_og=1,0,E1631-G1631)</f>
        <v/>
      </c>
      <c r="J1631" s="6">
        <f>IF(sel_og=1,0,D1631-F1631)</f>
        <v/>
      </c>
      <c r="K1631" s="6">
        <f>IF(sel_og=1,E1631-G1631,0)</f>
        <v/>
      </c>
    </row>
    <row r="1632">
      <c r="A1632" s="6">
        <f>Profiles!E1632+Profiles!F1632</f>
        <v/>
      </c>
      <c r="B1632" s="6">
        <f>Profiles!D1632*sel_solar</f>
        <v/>
      </c>
      <c r="C1632" s="6">
        <f>MIN(B1632,A1632)</f>
        <v/>
      </c>
      <c r="D1632" s="6">
        <f>B1632-C1632</f>
        <v/>
      </c>
      <c r="E1632" s="6">
        <f>A1632-C1632</f>
        <v/>
      </c>
      <c r="F1632" s="6">
        <f>MIN(D1632,in_batt_pw,IF(sel_batt=0,0,(sel_batt-H1631)/in_rte))</f>
        <v/>
      </c>
      <c r="G1632" s="6">
        <f>MIN(E1632,in_batt_pw,H1631)</f>
        <v/>
      </c>
      <c r="H1632" s="6">
        <f>H1631+F1632*in_rte-G1632</f>
        <v/>
      </c>
      <c r="I1632" s="6">
        <f>IF(sel_og=1,0,E1632-G1632)</f>
        <v/>
      </c>
      <c r="J1632" s="6">
        <f>IF(sel_og=1,0,D1632-F1632)</f>
        <v/>
      </c>
      <c r="K1632" s="6">
        <f>IF(sel_og=1,E1632-G1632,0)</f>
        <v/>
      </c>
    </row>
    <row r="1633">
      <c r="A1633" s="6">
        <f>Profiles!E1633+Profiles!F1633</f>
        <v/>
      </c>
      <c r="B1633" s="6">
        <f>Profiles!D1633*sel_solar</f>
        <v/>
      </c>
      <c r="C1633" s="6">
        <f>MIN(B1633,A1633)</f>
        <v/>
      </c>
      <c r="D1633" s="6">
        <f>B1633-C1633</f>
        <v/>
      </c>
      <c r="E1633" s="6">
        <f>A1633-C1633</f>
        <v/>
      </c>
      <c r="F1633" s="6">
        <f>MIN(D1633,in_batt_pw,IF(sel_batt=0,0,(sel_batt-H1632)/in_rte))</f>
        <v/>
      </c>
      <c r="G1633" s="6">
        <f>MIN(E1633,in_batt_pw,H1632)</f>
        <v/>
      </c>
      <c r="H1633" s="6">
        <f>H1632+F1633*in_rte-G1633</f>
        <v/>
      </c>
      <c r="I1633" s="6">
        <f>IF(sel_og=1,0,E1633-G1633)</f>
        <v/>
      </c>
      <c r="J1633" s="6">
        <f>IF(sel_og=1,0,D1633-F1633)</f>
        <v/>
      </c>
      <c r="K1633" s="6">
        <f>IF(sel_og=1,E1633-G1633,0)</f>
        <v/>
      </c>
    </row>
    <row r="1634">
      <c r="A1634" s="6">
        <f>Profiles!E1634+Profiles!F1634</f>
        <v/>
      </c>
      <c r="B1634" s="6">
        <f>Profiles!D1634*sel_solar</f>
        <v/>
      </c>
      <c r="C1634" s="6">
        <f>MIN(B1634,A1634)</f>
        <v/>
      </c>
      <c r="D1634" s="6">
        <f>B1634-C1634</f>
        <v/>
      </c>
      <c r="E1634" s="6">
        <f>A1634-C1634</f>
        <v/>
      </c>
      <c r="F1634" s="6">
        <f>MIN(D1634,in_batt_pw,IF(sel_batt=0,0,(sel_batt-H1633)/in_rte))</f>
        <v/>
      </c>
      <c r="G1634" s="6">
        <f>MIN(E1634,in_batt_pw,H1633)</f>
        <v/>
      </c>
      <c r="H1634" s="6">
        <f>H1633+F1634*in_rte-G1634</f>
        <v/>
      </c>
      <c r="I1634" s="6">
        <f>IF(sel_og=1,0,E1634-G1634)</f>
        <v/>
      </c>
      <c r="J1634" s="6">
        <f>IF(sel_og=1,0,D1634-F1634)</f>
        <v/>
      </c>
      <c r="K1634" s="6">
        <f>IF(sel_og=1,E1634-G1634,0)</f>
        <v/>
      </c>
    </row>
    <row r="1635">
      <c r="A1635" s="6">
        <f>Profiles!E1635+Profiles!F1635</f>
        <v/>
      </c>
      <c r="B1635" s="6">
        <f>Profiles!D1635*sel_solar</f>
        <v/>
      </c>
      <c r="C1635" s="6">
        <f>MIN(B1635,A1635)</f>
        <v/>
      </c>
      <c r="D1635" s="6">
        <f>B1635-C1635</f>
        <v/>
      </c>
      <c r="E1635" s="6">
        <f>A1635-C1635</f>
        <v/>
      </c>
      <c r="F1635" s="6">
        <f>MIN(D1635,in_batt_pw,IF(sel_batt=0,0,(sel_batt-H1634)/in_rte))</f>
        <v/>
      </c>
      <c r="G1635" s="6">
        <f>MIN(E1635,in_batt_pw,H1634)</f>
        <v/>
      </c>
      <c r="H1635" s="6">
        <f>H1634+F1635*in_rte-G1635</f>
        <v/>
      </c>
      <c r="I1635" s="6">
        <f>IF(sel_og=1,0,E1635-G1635)</f>
        <v/>
      </c>
      <c r="J1635" s="6">
        <f>IF(sel_og=1,0,D1635-F1635)</f>
        <v/>
      </c>
      <c r="K1635" s="6">
        <f>IF(sel_og=1,E1635-G1635,0)</f>
        <v/>
      </c>
    </row>
    <row r="1636">
      <c r="A1636" s="6">
        <f>Profiles!E1636+Profiles!F1636</f>
        <v/>
      </c>
      <c r="B1636" s="6">
        <f>Profiles!D1636*sel_solar</f>
        <v/>
      </c>
      <c r="C1636" s="6">
        <f>MIN(B1636,A1636)</f>
        <v/>
      </c>
      <c r="D1636" s="6">
        <f>B1636-C1636</f>
        <v/>
      </c>
      <c r="E1636" s="6">
        <f>A1636-C1636</f>
        <v/>
      </c>
      <c r="F1636" s="6">
        <f>MIN(D1636,in_batt_pw,IF(sel_batt=0,0,(sel_batt-H1635)/in_rte))</f>
        <v/>
      </c>
      <c r="G1636" s="6">
        <f>MIN(E1636,in_batt_pw,H1635)</f>
        <v/>
      </c>
      <c r="H1636" s="6">
        <f>H1635+F1636*in_rte-G1636</f>
        <v/>
      </c>
      <c r="I1636" s="6">
        <f>IF(sel_og=1,0,E1636-G1636)</f>
        <v/>
      </c>
      <c r="J1636" s="6">
        <f>IF(sel_og=1,0,D1636-F1636)</f>
        <v/>
      </c>
      <c r="K1636" s="6">
        <f>IF(sel_og=1,E1636-G1636,0)</f>
        <v/>
      </c>
    </row>
    <row r="1637">
      <c r="A1637" s="6">
        <f>Profiles!E1637+Profiles!F1637</f>
        <v/>
      </c>
      <c r="B1637" s="6">
        <f>Profiles!D1637*sel_solar</f>
        <v/>
      </c>
      <c r="C1637" s="6">
        <f>MIN(B1637,A1637)</f>
        <v/>
      </c>
      <c r="D1637" s="6">
        <f>B1637-C1637</f>
        <v/>
      </c>
      <c r="E1637" s="6">
        <f>A1637-C1637</f>
        <v/>
      </c>
      <c r="F1637" s="6">
        <f>MIN(D1637,in_batt_pw,IF(sel_batt=0,0,(sel_batt-H1636)/in_rte))</f>
        <v/>
      </c>
      <c r="G1637" s="6">
        <f>MIN(E1637,in_batt_pw,H1636)</f>
        <v/>
      </c>
      <c r="H1637" s="6">
        <f>H1636+F1637*in_rte-G1637</f>
        <v/>
      </c>
      <c r="I1637" s="6">
        <f>IF(sel_og=1,0,E1637-G1637)</f>
        <v/>
      </c>
      <c r="J1637" s="6">
        <f>IF(sel_og=1,0,D1637-F1637)</f>
        <v/>
      </c>
      <c r="K1637" s="6">
        <f>IF(sel_og=1,E1637-G1637,0)</f>
        <v/>
      </c>
    </row>
    <row r="1638">
      <c r="A1638" s="6">
        <f>Profiles!E1638+Profiles!F1638</f>
        <v/>
      </c>
      <c r="B1638" s="6">
        <f>Profiles!D1638*sel_solar</f>
        <v/>
      </c>
      <c r="C1638" s="6">
        <f>MIN(B1638,A1638)</f>
        <v/>
      </c>
      <c r="D1638" s="6">
        <f>B1638-C1638</f>
        <v/>
      </c>
      <c r="E1638" s="6">
        <f>A1638-C1638</f>
        <v/>
      </c>
      <c r="F1638" s="6">
        <f>MIN(D1638,in_batt_pw,IF(sel_batt=0,0,(sel_batt-H1637)/in_rte))</f>
        <v/>
      </c>
      <c r="G1638" s="6">
        <f>MIN(E1638,in_batt_pw,H1637)</f>
        <v/>
      </c>
      <c r="H1638" s="6">
        <f>H1637+F1638*in_rte-G1638</f>
        <v/>
      </c>
      <c r="I1638" s="6">
        <f>IF(sel_og=1,0,E1638-G1638)</f>
        <v/>
      </c>
      <c r="J1638" s="6">
        <f>IF(sel_og=1,0,D1638-F1638)</f>
        <v/>
      </c>
      <c r="K1638" s="6">
        <f>IF(sel_og=1,E1638-G1638,0)</f>
        <v/>
      </c>
    </row>
    <row r="1639">
      <c r="A1639" s="6">
        <f>Profiles!E1639+Profiles!F1639</f>
        <v/>
      </c>
      <c r="B1639" s="6">
        <f>Profiles!D1639*sel_solar</f>
        <v/>
      </c>
      <c r="C1639" s="6">
        <f>MIN(B1639,A1639)</f>
        <v/>
      </c>
      <c r="D1639" s="6">
        <f>B1639-C1639</f>
        <v/>
      </c>
      <c r="E1639" s="6">
        <f>A1639-C1639</f>
        <v/>
      </c>
      <c r="F1639" s="6">
        <f>MIN(D1639,in_batt_pw,IF(sel_batt=0,0,(sel_batt-H1638)/in_rte))</f>
        <v/>
      </c>
      <c r="G1639" s="6">
        <f>MIN(E1639,in_batt_pw,H1638)</f>
        <v/>
      </c>
      <c r="H1639" s="6">
        <f>H1638+F1639*in_rte-G1639</f>
        <v/>
      </c>
      <c r="I1639" s="6">
        <f>IF(sel_og=1,0,E1639-G1639)</f>
        <v/>
      </c>
      <c r="J1639" s="6">
        <f>IF(sel_og=1,0,D1639-F1639)</f>
        <v/>
      </c>
      <c r="K1639" s="6">
        <f>IF(sel_og=1,E1639-G1639,0)</f>
        <v/>
      </c>
    </row>
    <row r="1640">
      <c r="A1640" s="6">
        <f>Profiles!E1640+Profiles!F1640</f>
        <v/>
      </c>
      <c r="B1640" s="6">
        <f>Profiles!D1640*sel_solar</f>
        <v/>
      </c>
      <c r="C1640" s="6">
        <f>MIN(B1640,A1640)</f>
        <v/>
      </c>
      <c r="D1640" s="6">
        <f>B1640-C1640</f>
        <v/>
      </c>
      <c r="E1640" s="6">
        <f>A1640-C1640</f>
        <v/>
      </c>
      <c r="F1640" s="6">
        <f>MIN(D1640,in_batt_pw,IF(sel_batt=0,0,(sel_batt-H1639)/in_rte))</f>
        <v/>
      </c>
      <c r="G1640" s="6">
        <f>MIN(E1640,in_batt_pw,H1639)</f>
        <v/>
      </c>
      <c r="H1640" s="6">
        <f>H1639+F1640*in_rte-G1640</f>
        <v/>
      </c>
      <c r="I1640" s="6">
        <f>IF(sel_og=1,0,E1640-G1640)</f>
        <v/>
      </c>
      <c r="J1640" s="6">
        <f>IF(sel_og=1,0,D1640-F1640)</f>
        <v/>
      </c>
      <c r="K1640" s="6">
        <f>IF(sel_og=1,E1640-G1640,0)</f>
        <v/>
      </c>
    </row>
    <row r="1641">
      <c r="A1641" s="6">
        <f>Profiles!E1641+Profiles!F1641</f>
        <v/>
      </c>
      <c r="B1641" s="6">
        <f>Profiles!D1641*sel_solar</f>
        <v/>
      </c>
      <c r="C1641" s="6">
        <f>MIN(B1641,A1641)</f>
        <v/>
      </c>
      <c r="D1641" s="6">
        <f>B1641-C1641</f>
        <v/>
      </c>
      <c r="E1641" s="6">
        <f>A1641-C1641</f>
        <v/>
      </c>
      <c r="F1641" s="6">
        <f>MIN(D1641,in_batt_pw,IF(sel_batt=0,0,(sel_batt-H1640)/in_rte))</f>
        <v/>
      </c>
      <c r="G1641" s="6">
        <f>MIN(E1641,in_batt_pw,H1640)</f>
        <v/>
      </c>
      <c r="H1641" s="6">
        <f>H1640+F1641*in_rte-G1641</f>
        <v/>
      </c>
      <c r="I1641" s="6">
        <f>IF(sel_og=1,0,E1641-G1641)</f>
        <v/>
      </c>
      <c r="J1641" s="6">
        <f>IF(sel_og=1,0,D1641-F1641)</f>
        <v/>
      </c>
      <c r="K1641" s="6">
        <f>IF(sel_og=1,E1641-G1641,0)</f>
        <v/>
      </c>
    </row>
    <row r="1642">
      <c r="A1642" s="6">
        <f>Profiles!E1642+Profiles!F1642</f>
        <v/>
      </c>
      <c r="B1642" s="6">
        <f>Profiles!D1642*sel_solar</f>
        <v/>
      </c>
      <c r="C1642" s="6">
        <f>MIN(B1642,A1642)</f>
        <v/>
      </c>
      <c r="D1642" s="6">
        <f>B1642-C1642</f>
        <v/>
      </c>
      <c r="E1642" s="6">
        <f>A1642-C1642</f>
        <v/>
      </c>
      <c r="F1642" s="6">
        <f>MIN(D1642,in_batt_pw,IF(sel_batt=0,0,(sel_batt-H1641)/in_rte))</f>
        <v/>
      </c>
      <c r="G1642" s="6">
        <f>MIN(E1642,in_batt_pw,H1641)</f>
        <v/>
      </c>
      <c r="H1642" s="6">
        <f>H1641+F1642*in_rte-G1642</f>
        <v/>
      </c>
      <c r="I1642" s="6">
        <f>IF(sel_og=1,0,E1642-G1642)</f>
        <v/>
      </c>
      <c r="J1642" s="6">
        <f>IF(sel_og=1,0,D1642-F1642)</f>
        <v/>
      </c>
      <c r="K1642" s="6">
        <f>IF(sel_og=1,E1642-G1642,0)</f>
        <v/>
      </c>
    </row>
    <row r="1643">
      <c r="A1643" s="6">
        <f>Profiles!E1643+Profiles!F1643</f>
        <v/>
      </c>
      <c r="B1643" s="6">
        <f>Profiles!D1643*sel_solar</f>
        <v/>
      </c>
      <c r="C1643" s="6">
        <f>MIN(B1643,A1643)</f>
        <v/>
      </c>
      <c r="D1643" s="6">
        <f>B1643-C1643</f>
        <v/>
      </c>
      <c r="E1643" s="6">
        <f>A1643-C1643</f>
        <v/>
      </c>
      <c r="F1643" s="6">
        <f>MIN(D1643,in_batt_pw,IF(sel_batt=0,0,(sel_batt-H1642)/in_rte))</f>
        <v/>
      </c>
      <c r="G1643" s="6">
        <f>MIN(E1643,in_batt_pw,H1642)</f>
        <v/>
      </c>
      <c r="H1643" s="6">
        <f>H1642+F1643*in_rte-G1643</f>
        <v/>
      </c>
      <c r="I1643" s="6">
        <f>IF(sel_og=1,0,E1643-G1643)</f>
        <v/>
      </c>
      <c r="J1643" s="6">
        <f>IF(sel_og=1,0,D1643-F1643)</f>
        <v/>
      </c>
      <c r="K1643" s="6">
        <f>IF(sel_og=1,E1643-G1643,0)</f>
        <v/>
      </c>
    </row>
    <row r="1644">
      <c r="A1644" s="6">
        <f>Profiles!E1644+Profiles!F1644</f>
        <v/>
      </c>
      <c r="B1644" s="6">
        <f>Profiles!D1644*sel_solar</f>
        <v/>
      </c>
      <c r="C1644" s="6">
        <f>MIN(B1644,A1644)</f>
        <v/>
      </c>
      <c r="D1644" s="6">
        <f>B1644-C1644</f>
        <v/>
      </c>
      <c r="E1644" s="6">
        <f>A1644-C1644</f>
        <v/>
      </c>
      <c r="F1644" s="6">
        <f>MIN(D1644,in_batt_pw,IF(sel_batt=0,0,(sel_batt-H1643)/in_rte))</f>
        <v/>
      </c>
      <c r="G1644" s="6">
        <f>MIN(E1644,in_batt_pw,H1643)</f>
        <v/>
      </c>
      <c r="H1644" s="6">
        <f>H1643+F1644*in_rte-G1644</f>
        <v/>
      </c>
      <c r="I1644" s="6">
        <f>IF(sel_og=1,0,E1644-G1644)</f>
        <v/>
      </c>
      <c r="J1644" s="6">
        <f>IF(sel_og=1,0,D1644-F1644)</f>
        <v/>
      </c>
      <c r="K1644" s="6">
        <f>IF(sel_og=1,E1644-G1644,0)</f>
        <v/>
      </c>
    </row>
    <row r="1645">
      <c r="A1645" s="6">
        <f>Profiles!E1645+Profiles!F1645</f>
        <v/>
      </c>
      <c r="B1645" s="6">
        <f>Profiles!D1645*sel_solar</f>
        <v/>
      </c>
      <c r="C1645" s="6">
        <f>MIN(B1645,A1645)</f>
        <v/>
      </c>
      <c r="D1645" s="6">
        <f>B1645-C1645</f>
        <v/>
      </c>
      <c r="E1645" s="6">
        <f>A1645-C1645</f>
        <v/>
      </c>
      <c r="F1645" s="6">
        <f>MIN(D1645,in_batt_pw,IF(sel_batt=0,0,(sel_batt-H1644)/in_rte))</f>
        <v/>
      </c>
      <c r="G1645" s="6">
        <f>MIN(E1645,in_batt_pw,H1644)</f>
        <v/>
      </c>
      <c r="H1645" s="6">
        <f>H1644+F1645*in_rte-G1645</f>
        <v/>
      </c>
      <c r="I1645" s="6">
        <f>IF(sel_og=1,0,E1645-G1645)</f>
        <v/>
      </c>
      <c r="J1645" s="6">
        <f>IF(sel_og=1,0,D1645-F1645)</f>
        <v/>
      </c>
      <c r="K1645" s="6">
        <f>IF(sel_og=1,E1645-G1645,0)</f>
        <v/>
      </c>
    </row>
    <row r="1646">
      <c r="A1646" s="6">
        <f>Profiles!E1646+Profiles!F1646</f>
        <v/>
      </c>
      <c r="B1646" s="6">
        <f>Profiles!D1646*sel_solar</f>
        <v/>
      </c>
      <c r="C1646" s="6">
        <f>MIN(B1646,A1646)</f>
        <v/>
      </c>
      <c r="D1646" s="6">
        <f>B1646-C1646</f>
        <v/>
      </c>
      <c r="E1646" s="6">
        <f>A1646-C1646</f>
        <v/>
      </c>
      <c r="F1646" s="6">
        <f>MIN(D1646,in_batt_pw,IF(sel_batt=0,0,(sel_batt-H1645)/in_rte))</f>
        <v/>
      </c>
      <c r="G1646" s="6">
        <f>MIN(E1646,in_batt_pw,H1645)</f>
        <v/>
      </c>
      <c r="H1646" s="6">
        <f>H1645+F1646*in_rte-G1646</f>
        <v/>
      </c>
      <c r="I1646" s="6">
        <f>IF(sel_og=1,0,E1646-G1646)</f>
        <v/>
      </c>
      <c r="J1646" s="6">
        <f>IF(sel_og=1,0,D1646-F1646)</f>
        <v/>
      </c>
      <c r="K1646" s="6">
        <f>IF(sel_og=1,E1646-G1646,0)</f>
        <v/>
      </c>
    </row>
    <row r="1647">
      <c r="A1647" s="6">
        <f>Profiles!E1647+Profiles!F1647</f>
        <v/>
      </c>
      <c r="B1647" s="6">
        <f>Profiles!D1647*sel_solar</f>
        <v/>
      </c>
      <c r="C1647" s="6">
        <f>MIN(B1647,A1647)</f>
        <v/>
      </c>
      <c r="D1647" s="6">
        <f>B1647-C1647</f>
        <v/>
      </c>
      <c r="E1647" s="6">
        <f>A1647-C1647</f>
        <v/>
      </c>
      <c r="F1647" s="6">
        <f>MIN(D1647,in_batt_pw,IF(sel_batt=0,0,(sel_batt-H1646)/in_rte))</f>
        <v/>
      </c>
      <c r="G1647" s="6">
        <f>MIN(E1647,in_batt_pw,H1646)</f>
        <v/>
      </c>
      <c r="H1647" s="6">
        <f>H1646+F1647*in_rte-G1647</f>
        <v/>
      </c>
      <c r="I1647" s="6">
        <f>IF(sel_og=1,0,E1647-G1647)</f>
        <v/>
      </c>
      <c r="J1647" s="6">
        <f>IF(sel_og=1,0,D1647-F1647)</f>
        <v/>
      </c>
      <c r="K1647" s="6">
        <f>IF(sel_og=1,E1647-G1647,0)</f>
        <v/>
      </c>
    </row>
    <row r="1648">
      <c r="A1648" s="6">
        <f>Profiles!E1648+Profiles!F1648</f>
        <v/>
      </c>
      <c r="B1648" s="6">
        <f>Profiles!D1648*sel_solar</f>
        <v/>
      </c>
      <c r="C1648" s="6">
        <f>MIN(B1648,A1648)</f>
        <v/>
      </c>
      <c r="D1648" s="6">
        <f>B1648-C1648</f>
        <v/>
      </c>
      <c r="E1648" s="6">
        <f>A1648-C1648</f>
        <v/>
      </c>
      <c r="F1648" s="6">
        <f>MIN(D1648,in_batt_pw,IF(sel_batt=0,0,(sel_batt-H1647)/in_rte))</f>
        <v/>
      </c>
      <c r="G1648" s="6">
        <f>MIN(E1648,in_batt_pw,H1647)</f>
        <v/>
      </c>
      <c r="H1648" s="6">
        <f>H1647+F1648*in_rte-G1648</f>
        <v/>
      </c>
      <c r="I1648" s="6">
        <f>IF(sel_og=1,0,E1648-G1648)</f>
        <v/>
      </c>
      <c r="J1648" s="6">
        <f>IF(sel_og=1,0,D1648-F1648)</f>
        <v/>
      </c>
      <c r="K1648" s="6">
        <f>IF(sel_og=1,E1648-G1648,0)</f>
        <v/>
      </c>
    </row>
    <row r="1649">
      <c r="A1649" s="6">
        <f>Profiles!E1649+Profiles!F1649</f>
        <v/>
      </c>
      <c r="B1649" s="6">
        <f>Profiles!D1649*sel_solar</f>
        <v/>
      </c>
      <c r="C1649" s="6">
        <f>MIN(B1649,A1649)</f>
        <v/>
      </c>
      <c r="D1649" s="6">
        <f>B1649-C1649</f>
        <v/>
      </c>
      <c r="E1649" s="6">
        <f>A1649-C1649</f>
        <v/>
      </c>
      <c r="F1649" s="6">
        <f>MIN(D1649,in_batt_pw,IF(sel_batt=0,0,(sel_batt-H1648)/in_rte))</f>
        <v/>
      </c>
      <c r="G1649" s="6">
        <f>MIN(E1649,in_batt_pw,H1648)</f>
        <v/>
      </c>
      <c r="H1649" s="6">
        <f>H1648+F1649*in_rte-G1649</f>
        <v/>
      </c>
      <c r="I1649" s="6">
        <f>IF(sel_og=1,0,E1649-G1649)</f>
        <v/>
      </c>
      <c r="J1649" s="6">
        <f>IF(sel_og=1,0,D1649-F1649)</f>
        <v/>
      </c>
      <c r="K1649" s="6">
        <f>IF(sel_og=1,E1649-G1649,0)</f>
        <v/>
      </c>
    </row>
    <row r="1650">
      <c r="A1650" s="6">
        <f>Profiles!E1650+Profiles!F1650</f>
        <v/>
      </c>
      <c r="B1650" s="6">
        <f>Profiles!D1650*sel_solar</f>
        <v/>
      </c>
      <c r="C1650" s="6">
        <f>MIN(B1650,A1650)</f>
        <v/>
      </c>
      <c r="D1650" s="6">
        <f>B1650-C1650</f>
        <v/>
      </c>
      <c r="E1650" s="6">
        <f>A1650-C1650</f>
        <v/>
      </c>
      <c r="F1650" s="6">
        <f>MIN(D1650,in_batt_pw,IF(sel_batt=0,0,(sel_batt-H1649)/in_rte))</f>
        <v/>
      </c>
      <c r="G1650" s="6">
        <f>MIN(E1650,in_batt_pw,H1649)</f>
        <v/>
      </c>
      <c r="H1650" s="6">
        <f>H1649+F1650*in_rte-G1650</f>
        <v/>
      </c>
      <c r="I1650" s="6">
        <f>IF(sel_og=1,0,E1650-G1650)</f>
        <v/>
      </c>
      <c r="J1650" s="6">
        <f>IF(sel_og=1,0,D1650-F1650)</f>
        <v/>
      </c>
      <c r="K1650" s="6">
        <f>IF(sel_og=1,E1650-G1650,0)</f>
        <v/>
      </c>
    </row>
    <row r="1651">
      <c r="A1651" s="6">
        <f>Profiles!E1651+Profiles!F1651</f>
        <v/>
      </c>
      <c r="B1651" s="6">
        <f>Profiles!D1651*sel_solar</f>
        <v/>
      </c>
      <c r="C1651" s="6">
        <f>MIN(B1651,A1651)</f>
        <v/>
      </c>
      <c r="D1651" s="6">
        <f>B1651-C1651</f>
        <v/>
      </c>
      <c r="E1651" s="6">
        <f>A1651-C1651</f>
        <v/>
      </c>
      <c r="F1651" s="6">
        <f>MIN(D1651,in_batt_pw,IF(sel_batt=0,0,(sel_batt-H1650)/in_rte))</f>
        <v/>
      </c>
      <c r="G1651" s="6">
        <f>MIN(E1651,in_batt_pw,H1650)</f>
        <v/>
      </c>
      <c r="H1651" s="6">
        <f>H1650+F1651*in_rte-G1651</f>
        <v/>
      </c>
      <c r="I1651" s="6">
        <f>IF(sel_og=1,0,E1651-G1651)</f>
        <v/>
      </c>
      <c r="J1651" s="6">
        <f>IF(sel_og=1,0,D1651-F1651)</f>
        <v/>
      </c>
      <c r="K1651" s="6">
        <f>IF(sel_og=1,E1651-G1651,0)</f>
        <v/>
      </c>
    </row>
    <row r="1652">
      <c r="A1652" s="6">
        <f>Profiles!E1652+Profiles!F1652</f>
        <v/>
      </c>
      <c r="B1652" s="6">
        <f>Profiles!D1652*sel_solar</f>
        <v/>
      </c>
      <c r="C1652" s="6">
        <f>MIN(B1652,A1652)</f>
        <v/>
      </c>
      <c r="D1652" s="6">
        <f>B1652-C1652</f>
        <v/>
      </c>
      <c r="E1652" s="6">
        <f>A1652-C1652</f>
        <v/>
      </c>
      <c r="F1652" s="6">
        <f>MIN(D1652,in_batt_pw,IF(sel_batt=0,0,(sel_batt-H1651)/in_rte))</f>
        <v/>
      </c>
      <c r="G1652" s="6">
        <f>MIN(E1652,in_batt_pw,H1651)</f>
        <v/>
      </c>
      <c r="H1652" s="6">
        <f>H1651+F1652*in_rte-G1652</f>
        <v/>
      </c>
      <c r="I1652" s="6">
        <f>IF(sel_og=1,0,E1652-G1652)</f>
        <v/>
      </c>
      <c r="J1652" s="6">
        <f>IF(sel_og=1,0,D1652-F1652)</f>
        <v/>
      </c>
      <c r="K1652" s="6">
        <f>IF(sel_og=1,E1652-G1652,0)</f>
        <v/>
      </c>
    </row>
    <row r="1653">
      <c r="A1653" s="6">
        <f>Profiles!E1653+Profiles!F1653</f>
        <v/>
      </c>
      <c r="B1653" s="6">
        <f>Profiles!D1653*sel_solar</f>
        <v/>
      </c>
      <c r="C1653" s="6">
        <f>MIN(B1653,A1653)</f>
        <v/>
      </c>
      <c r="D1653" s="6">
        <f>B1653-C1653</f>
        <v/>
      </c>
      <c r="E1653" s="6">
        <f>A1653-C1653</f>
        <v/>
      </c>
      <c r="F1653" s="6">
        <f>MIN(D1653,in_batt_pw,IF(sel_batt=0,0,(sel_batt-H1652)/in_rte))</f>
        <v/>
      </c>
      <c r="G1653" s="6">
        <f>MIN(E1653,in_batt_pw,H1652)</f>
        <v/>
      </c>
      <c r="H1653" s="6">
        <f>H1652+F1653*in_rte-G1653</f>
        <v/>
      </c>
      <c r="I1653" s="6">
        <f>IF(sel_og=1,0,E1653-G1653)</f>
        <v/>
      </c>
      <c r="J1653" s="6">
        <f>IF(sel_og=1,0,D1653-F1653)</f>
        <v/>
      </c>
      <c r="K1653" s="6">
        <f>IF(sel_og=1,E1653-G1653,0)</f>
        <v/>
      </c>
    </row>
    <row r="1654">
      <c r="A1654" s="6">
        <f>Profiles!E1654+Profiles!F1654</f>
        <v/>
      </c>
      <c r="B1654" s="6">
        <f>Profiles!D1654*sel_solar</f>
        <v/>
      </c>
      <c r="C1654" s="6">
        <f>MIN(B1654,A1654)</f>
        <v/>
      </c>
      <c r="D1654" s="6">
        <f>B1654-C1654</f>
        <v/>
      </c>
      <c r="E1654" s="6">
        <f>A1654-C1654</f>
        <v/>
      </c>
      <c r="F1654" s="6">
        <f>MIN(D1654,in_batt_pw,IF(sel_batt=0,0,(sel_batt-H1653)/in_rte))</f>
        <v/>
      </c>
      <c r="G1654" s="6">
        <f>MIN(E1654,in_batt_pw,H1653)</f>
        <v/>
      </c>
      <c r="H1654" s="6">
        <f>H1653+F1654*in_rte-G1654</f>
        <v/>
      </c>
      <c r="I1654" s="6">
        <f>IF(sel_og=1,0,E1654-G1654)</f>
        <v/>
      </c>
      <c r="J1654" s="6">
        <f>IF(sel_og=1,0,D1654-F1654)</f>
        <v/>
      </c>
      <c r="K1654" s="6">
        <f>IF(sel_og=1,E1654-G1654,0)</f>
        <v/>
      </c>
    </row>
    <row r="1655">
      <c r="A1655" s="6">
        <f>Profiles!E1655+Profiles!F1655</f>
        <v/>
      </c>
      <c r="B1655" s="6">
        <f>Profiles!D1655*sel_solar</f>
        <v/>
      </c>
      <c r="C1655" s="6">
        <f>MIN(B1655,A1655)</f>
        <v/>
      </c>
      <c r="D1655" s="6">
        <f>B1655-C1655</f>
        <v/>
      </c>
      <c r="E1655" s="6">
        <f>A1655-C1655</f>
        <v/>
      </c>
      <c r="F1655" s="6">
        <f>MIN(D1655,in_batt_pw,IF(sel_batt=0,0,(sel_batt-H1654)/in_rte))</f>
        <v/>
      </c>
      <c r="G1655" s="6">
        <f>MIN(E1655,in_batt_pw,H1654)</f>
        <v/>
      </c>
      <c r="H1655" s="6">
        <f>H1654+F1655*in_rte-G1655</f>
        <v/>
      </c>
      <c r="I1655" s="6">
        <f>IF(sel_og=1,0,E1655-G1655)</f>
        <v/>
      </c>
      <c r="J1655" s="6">
        <f>IF(sel_og=1,0,D1655-F1655)</f>
        <v/>
      </c>
      <c r="K1655" s="6">
        <f>IF(sel_og=1,E1655-G1655,0)</f>
        <v/>
      </c>
    </row>
    <row r="1656">
      <c r="A1656" s="6">
        <f>Profiles!E1656+Profiles!F1656</f>
        <v/>
      </c>
      <c r="B1656" s="6">
        <f>Profiles!D1656*sel_solar</f>
        <v/>
      </c>
      <c r="C1656" s="6">
        <f>MIN(B1656,A1656)</f>
        <v/>
      </c>
      <c r="D1656" s="6">
        <f>B1656-C1656</f>
        <v/>
      </c>
      <c r="E1656" s="6">
        <f>A1656-C1656</f>
        <v/>
      </c>
      <c r="F1656" s="6">
        <f>MIN(D1656,in_batt_pw,IF(sel_batt=0,0,(sel_batt-H1655)/in_rte))</f>
        <v/>
      </c>
      <c r="G1656" s="6">
        <f>MIN(E1656,in_batt_pw,H1655)</f>
        <v/>
      </c>
      <c r="H1656" s="6">
        <f>H1655+F1656*in_rte-G1656</f>
        <v/>
      </c>
      <c r="I1656" s="6">
        <f>IF(sel_og=1,0,E1656-G1656)</f>
        <v/>
      </c>
      <c r="J1656" s="6">
        <f>IF(sel_og=1,0,D1656-F1656)</f>
        <v/>
      </c>
      <c r="K1656" s="6">
        <f>IF(sel_og=1,E1656-G1656,0)</f>
        <v/>
      </c>
    </row>
    <row r="1657">
      <c r="A1657" s="6">
        <f>Profiles!E1657+Profiles!F1657</f>
        <v/>
      </c>
      <c r="B1657" s="6">
        <f>Profiles!D1657*sel_solar</f>
        <v/>
      </c>
      <c r="C1657" s="6">
        <f>MIN(B1657,A1657)</f>
        <v/>
      </c>
      <c r="D1657" s="6">
        <f>B1657-C1657</f>
        <v/>
      </c>
      <c r="E1657" s="6">
        <f>A1657-C1657</f>
        <v/>
      </c>
      <c r="F1657" s="6">
        <f>MIN(D1657,in_batt_pw,IF(sel_batt=0,0,(sel_batt-H1656)/in_rte))</f>
        <v/>
      </c>
      <c r="G1657" s="6">
        <f>MIN(E1657,in_batt_pw,H1656)</f>
        <v/>
      </c>
      <c r="H1657" s="6">
        <f>H1656+F1657*in_rte-G1657</f>
        <v/>
      </c>
      <c r="I1657" s="6">
        <f>IF(sel_og=1,0,E1657-G1657)</f>
        <v/>
      </c>
      <c r="J1657" s="6">
        <f>IF(sel_og=1,0,D1657-F1657)</f>
        <v/>
      </c>
      <c r="K1657" s="6">
        <f>IF(sel_og=1,E1657-G1657,0)</f>
        <v/>
      </c>
    </row>
    <row r="1658">
      <c r="A1658" s="6">
        <f>Profiles!E1658+Profiles!F1658</f>
        <v/>
      </c>
      <c r="B1658" s="6">
        <f>Profiles!D1658*sel_solar</f>
        <v/>
      </c>
      <c r="C1658" s="6">
        <f>MIN(B1658,A1658)</f>
        <v/>
      </c>
      <c r="D1658" s="6">
        <f>B1658-C1658</f>
        <v/>
      </c>
      <c r="E1658" s="6">
        <f>A1658-C1658</f>
        <v/>
      </c>
      <c r="F1658" s="6">
        <f>MIN(D1658,in_batt_pw,IF(sel_batt=0,0,(sel_batt-H1657)/in_rte))</f>
        <v/>
      </c>
      <c r="G1658" s="6">
        <f>MIN(E1658,in_batt_pw,H1657)</f>
        <v/>
      </c>
      <c r="H1658" s="6">
        <f>H1657+F1658*in_rte-G1658</f>
        <v/>
      </c>
      <c r="I1658" s="6">
        <f>IF(sel_og=1,0,E1658-G1658)</f>
        <v/>
      </c>
      <c r="J1658" s="6">
        <f>IF(sel_og=1,0,D1658-F1658)</f>
        <v/>
      </c>
      <c r="K1658" s="6">
        <f>IF(sel_og=1,E1658-G1658,0)</f>
        <v/>
      </c>
    </row>
    <row r="1659">
      <c r="A1659" s="6">
        <f>Profiles!E1659+Profiles!F1659</f>
        <v/>
      </c>
      <c r="B1659" s="6">
        <f>Profiles!D1659*sel_solar</f>
        <v/>
      </c>
      <c r="C1659" s="6">
        <f>MIN(B1659,A1659)</f>
        <v/>
      </c>
      <c r="D1659" s="6">
        <f>B1659-C1659</f>
        <v/>
      </c>
      <c r="E1659" s="6">
        <f>A1659-C1659</f>
        <v/>
      </c>
      <c r="F1659" s="6">
        <f>MIN(D1659,in_batt_pw,IF(sel_batt=0,0,(sel_batt-H1658)/in_rte))</f>
        <v/>
      </c>
      <c r="G1659" s="6">
        <f>MIN(E1659,in_batt_pw,H1658)</f>
        <v/>
      </c>
      <c r="H1659" s="6">
        <f>H1658+F1659*in_rte-G1659</f>
        <v/>
      </c>
      <c r="I1659" s="6">
        <f>IF(sel_og=1,0,E1659-G1659)</f>
        <v/>
      </c>
      <c r="J1659" s="6">
        <f>IF(sel_og=1,0,D1659-F1659)</f>
        <v/>
      </c>
      <c r="K1659" s="6">
        <f>IF(sel_og=1,E1659-G1659,0)</f>
        <v/>
      </c>
    </row>
    <row r="1660">
      <c r="A1660" s="6">
        <f>Profiles!E1660+Profiles!F1660</f>
        <v/>
      </c>
      <c r="B1660" s="6">
        <f>Profiles!D1660*sel_solar</f>
        <v/>
      </c>
      <c r="C1660" s="6">
        <f>MIN(B1660,A1660)</f>
        <v/>
      </c>
      <c r="D1660" s="6">
        <f>B1660-C1660</f>
        <v/>
      </c>
      <c r="E1660" s="6">
        <f>A1660-C1660</f>
        <v/>
      </c>
      <c r="F1660" s="6">
        <f>MIN(D1660,in_batt_pw,IF(sel_batt=0,0,(sel_batt-H1659)/in_rte))</f>
        <v/>
      </c>
      <c r="G1660" s="6">
        <f>MIN(E1660,in_batt_pw,H1659)</f>
        <v/>
      </c>
      <c r="H1660" s="6">
        <f>H1659+F1660*in_rte-G1660</f>
        <v/>
      </c>
      <c r="I1660" s="6">
        <f>IF(sel_og=1,0,E1660-G1660)</f>
        <v/>
      </c>
      <c r="J1660" s="6">
        <f>IF(sel_og=1,0,D1660-F1660)</f>
        <v/>
      </c>
      <c r="K1660" s="6">
        <f>IF(sel_og=1,E1660-G1660,0)</f>
        <v/>
      </c>
    </row>
    <row r="1661">
      <c r="A1661" s="6">
        <f>Profiles!E1661+Profiles!F1661</f>
        <v/>
      </c>
      <c r="B1661" s="6">
        <f>Profiles!D1661*sel_solar</f>
        <v/>
      </c>
      <c r="C1661" s="6">
        <f>MIN(B1661,A1661)</f>
        <v/>
      </c>
      <c r="D1661" s="6">
        <f>B1661-C1661</f>
        <v/>
      </c>
      <c r="E1661" s="6">
        <f>A1661-C1661</f>
        <v/>
      </c>
      <c r="F1661" s="6">
        <f>MIN(D1661,in_batt_pw,IF(sel_batt=0,0,(sel_batt-H1660)/in_rte))</f>
        <v/>
      </c>
      <c r="G1661" s="6">
        <f>MIN(E1661,in_batt_pw,H1660)</f>
        <v/>
      </c>
      <c r="H1661" s="6">
        <f>H1660+F1661*in_rte-G1661</f>
        <v/>
      </c>
      <c r="I1661" s="6">
        <f>IF(sel_og=1,0,E1661-G1661)</f>
        <v/>
      </c>
      <c r="J1661" s="6">
        <f>IF(sel_og=1,0,D1661-F1661)</f>
        <v/>
      </c>
      <c r="K1661" s="6">
        <f>IF(sel_og=1,E1661-G1661,0)</f>
        <v/>
      </c>
    </row>
    <row r="1662">
      <c r="A1662" s="6">
        <f>Profiles!E1662+Profiles!F1662</f>
        <v/>
      </c>
      <c r="B1662" s="6">
        <f>Profiles!D1662*sel_solar</f>
        <v/>
      </c>
      <c r="C1662" s="6">
        <f>MIN(B1662,A1662)</f>
        <v/>
      </c>
      <c r="D1662" s="6">
        <f>B1662-C1662</f>
        <v/>
      </c>
      <c r="E1662" s="6">
        <f>A1662-C1662</f>
        <v/>
      </c>
      <c r="F1662" s="6">
        <f>MIN(D1662,in_batt_pw,IF(sel_batt=0,0,(sel_batt-H1661)/in_rte))</f>
        <v/>
      </c>
      <c r="G1662" s="6">
        <f>MIN(E1662,in_batt_pw,H1661)</f>
        <v/>
      </c>
      <c r="H1662" s="6">
        <f>H1661+F1662*in_rte-G1662</f>
        <v/>
      </c>
      <c r="I1662" s="6">
        <f>IF(sel_og=1,0,E1662-G1662)</f>
        <v/>
      </c>
      <c r="J1662" s="6">
        <f>IF(sel_og=1,0,D1662-F1662)</f>
        <v/>
      </c>
      <c r="K1662" s="6">
        <f>IF(sel_og=1,E1662-G1662,0)</f>
        <v/>
      </c>
    </row>
    <row r="1663">
      <c r="A1663" s="6">
        <f>Profiles!E1663+Profiles!F1663</f>
        <v/>
      </c>
      <c r="B1663" s="6">
        <f>Profiles!D1663*sel_solar</f>
        <v/>
      </c>
      <c r="C1663" s="6">
        <f>MIN(B1663,A1663)</f>
        <v/>
      </c>
      <c r="D1663" s="6">
        <f>B1663-C1663</f>
        <v/>
      </c>
      <c r="E1663" s="6">
        <f>A1663-C1663</f>
        <v/>
      </c>
      <c r="F1663" s="6">
        <f>MIN(D1663,in_batt_pw,IF(sel_batt=0,0,(sel_batt-H1662)/in_rte))</f>
        <v/>
      </c>
      <c r="G1663" s="6">
        <f>MIN(E1663,in_batt_pw,H1662)</f>
        <v/>
      </c>
      <c r="H1663" s="6">
        <f>H1662+F1663*in_rte-G1663</f>
        <v/>
      </c>
      <c r="I1663" s="6">
        <f>IF(sel_og=1,0,E1663-G1663)</f>
        <v/>
      </c>
      <c r="J1663" s="6">
        <f>IF(sel_og=1,0,D1663-F1663)</f>
        <v/>
      </c>
      <c r="K1663" s="6">
        <f>IF(sel_og=1,E1663-G1663,0)</f>
        <v/>
      </c>
    </row>
    <row r="1664">
      <c r="A1664" s="6">
        <f>Profiles!E1664+Profiles!F1664</f>
        <v/>
      </c>
      <c r="B1664" s="6">
        <f>Profiles!D1664*sel_solar</f>
        <v/>
      </c>
      <c r="C1664" s="6">
        <f>MIN(B1664,A1664)</f>
        <v/>
      </c>
      <c r="D1664" s="6">
        <f>B1664-C1664</f>
        <v/>
      </c>
      <c r="E1664" s="6">
        <f>A1664-C1664</f>
        <v/>
      </c>
      <c r="F1664" s="6">
        <f>MIN(D1664,in_batt_pw,IF(sel_batt=0,0,(sel_batt-H1663)/in_rte))</f>
        <v/>
      </c>
      <c r="G1664" s="6">
        <f>MIN(E1664,in_batt_pw,H1663)</f>
        <v/>
      </c>
      <c r="H1664" s="6">
        <f>H1663+F1664*in_rte-G1664</f>
        <v/>
      </c>
      <c r="I1664" s="6">
        <f>IF(sel_og=1,0,E1664-G1664)</f>
        <v/>
      </c>
      <c r="J1664" s="6">
        <f>IF(sel_og=1,0,D1664-F1664)</f>
        <v/>
      </c>
      <c r="K1664" s="6">
        <f>IF(sel_og=1,E1664-G1664,0)</f>
        <v/>
      </c>
    </row>
    <row r="1665">
      <c r="A1665" s="6">
        <f>Profiles!E1665+Profiles!F1665</f>
        <v/>
      </c>
      <c r="B1665" s="6">
        <f>Profiles!D1665*sel_solar</f>
        <v/>
      </c>
      <c r="C1665" s="6">
        <f>MIN(B1665,A1665)</f>
        <v/>
      </c>
      <c r="D1665" s="6">
        <f>B1665-C1665</f>
        <v/>
      </c>
      <c r="E1665" s="6">
        <f>A1665-C1665</f>
        <v/>
      </c>
      <c r="F1665" s="6">
        <f>MIN(D1665,in_batt_pw,IF(sel_batt=0,0,(sel_batt-H1664)/in_rte))</f>
        <v/>
      </c>
      <c r="G1665" s="6">
        <f>MIN(E1665,in_batt_pw,H1664)</f>
        <v/>
      </c>
      <c r="H1665" s="6">
        <f>H1664+F1665*in_rte-G1665</f>
        <v/>
      </c>
      <c r="I1665" s="6">
        <f>IF(sel_og=1,0,E1665-G1665)</f>
        <v/>
      </c>
      <c r="J1665" s="6">
        <f>IF(sel_og=1,0,D1665-F1665)</f>
        <v/>
      </c>
      <c r="K1665" s="6">
        <f>IF(sel_og=1,E1665-G1665,0)</f>
        <v/>
      </c>
    </row>
    <row r="1666">
      <c r="A1666" s="6">
        <f>Profiles!E1666+Profiles!F1666</f>
        <v/>
      </c>
      <c r="B1666" s="6">
        <f>Profiles!D1666*sel_solar</f>
        <v/>
      </c>
      <c r="C1666" s="6">
        <f>MIN(B1666,A1666)</f>
        <v/>
      </c>
      <c r="D1666" s="6">
        <f>B1666-C1666</f>
        <v/>
      </c>
      <c r="E1666" s="6">
        <f>A1666-C1666</f>
        <v/>
      </c>
      <c r="F1666" s="6">
        <f>MIN(D1666,in_batt_pw,IF(sel_batt=0,0,(sel_batt-H1665)/in_rte))</f>
        <v/>
      </c>
      <c r="G1666" s="6">
        <f>MIN(E1666,in_batt_pw,H1665)</f>
        <v/>
      </c>
      <c r="H1666" s="6">
        <f>H1665+F1666*in_rte-G1666</f>
        <v/>
      </c>
      <c r="I1666" s="6">
        <f>IF(sel_og=1,0,E1666-G1666)</f>
        <v/>
      </c>
      <c r="J1666" s="6">
        <f>IF(sel_og=1,0,D1666-F1666)</f>
        <v/>
      </c>
      <c r="K1666" s="6">
        <f>IF(sel_og=1,E1666-G1666,0)</f>
        <v/>
      </c>
    </row>
    <row r="1667">
      <c r="A1667" s="6">
        <f>Profiles!E1667+Profiles!F1667</f>
        <v/>
      </c>
      <c r="B1667" s="6">
        <f>Profiles!D1667*sel_solar</f>
        <v/>
      </c>
      <c r="C1667" s="6">
        <f>MIN(B1667,A1667)</f>
        <v/>
      </c>
      <c r="D1667" s="6">
        <f>B1667-C1667</f>
        <v/>
      </c>
      <c r="E1667" s="6">
        <f>A1667-C1667</f>
        <v/>
      </c>
      <c r="F1667" s="6">
        <f>MIN(D1667,in_batt_pw,IF(sel_batt=0,0,(sel_batt-H1666)/in_rte))</f>
        <v/>
      </c>
      <c r="G1667" s="6">
        <f>MIN(E1667,in_batt_pw,H1666)</f>
        <v/>
      </c>
      <c r="H1667" s="6">
        <f>H1666+F1667*in_rte-G1667</f>
        <v/>
      </c>
      <c r="I1667" s="6">
        <f>IF(sel_og=1,0,E1667-G1667)</f>
        <v/>
      </c>
      <c r="J1667" s="6">
        <f>IF(sel_og=1,0,D1667-F1667)</f>
        <v/>
      </c>
      <c r="K1667" s="6">
        <f>IF(sel_og=1,E1667-G1667,0)</f>
        <v/>
      </c>
    </row>
    <row r="1668">
      <c r="A1668" s="6">
        <f>Profiles!E1668+Profiles!F1668</f>
        <v/>
      </c>
      <c r="B1668" s="6">
        <f>Profiles!D1668*sel_solar</f>
        <v/>
      </c>
      <c r="C1668" s="6">
        <f>MIN(B1668,A1668)</f>
        <v/>
      </c>
      <c r="D1668" s="6">
        <f>B1668-C1668</f>
        <v/>
      </c>
      <c r="E1668" s="6">
        <f>A1668-C1668</f>
        <v/>
      </c>
      <c r="F1668" s="6">
        <f>MIN(D1668,in_batt_pw,IF(sel_batt=0,0,(sel_batt-H1667)/in_rte))</f>
        <v/>
      </c>
      <c r="G1668" s="6">
        <f>MIN(E1668,in_batt_pw,H1667)</f>
        <v/>
      </c>
      <c r="H1668" s="6">
        <f>H1667+F1668*in_rte-G1668</f>
        <v/>
      </c>
      <c r="I1668" s="6">
        <f>IF(sel_og=1,0,E1668-G1668)</f>
        <v/>
      </c>
      <c r="J1668" s="6">
        <f>IF(sel_og=1,0,D1668-F1668)</f>
        <v/>
      </c>
      <c r="K1668" s="6">
        <f>IF(sel_og=1,E1668-G1668,0)</f>
        <v/>
      </c>
    </row>
    <row r="1669">
      <c r="A1669" s="6">
        <f>Profiles!E1669+Profiles!F1669</f>
        <v/>
      </c>
      <c r="B1669" s="6">
        <f>Profiles!D1669*sel_solar</f>
        <v/>
      </c>
      <c r="C1669" s="6">
        <f>MIN(B1669,A1669)</f>
        <v/>
      </c>
      <c r="D1669" s="6">
        <f>B1669-C1669</f>
        <v/>
      </c>
      <c r="E1669" s="6">
        <f>A1669-C1669</f>
        <v/>
      </c>
      <c r="F1669" s="6">
        <f>MIN(D1669,in_batt_pw,IF(sel_batt=0,0,(sel_batt-H1668)/in_rte))</f>
        <v/>
      </c>
      <c r="G1669" s="6">
        <f>MIN(E1669,in_batt_pw,H1668)</f>
        <v/>
      </c>
      <c r="H1669" s="6">
        <f>H1668+F1669*in_rte-G1669</f>
        <v/>
      </c>
      <c r="I1669" s="6">
        <f>IF(sel_og=1,0,E1669-G1669)</f>
        <v/>
      </c>
      <c r="J1669" s="6">
        <f>IF(sel_og=1,0,D1669-F1669)</f>
        <v/>
      </c>
      <c r="K1669" s="6">
        <f>IF(sel_og=1,E1669-G1669,0)</f>
        <v/>
      </c>
    </row>
    <row r="1670">
      <c r="A1670" s="6">
        <f>Profiles!E1670+Profiles!F1670</f>
        <v/>
      </c>
      <c r="B1670" s="6">
        <f>Profiles!D1670*sel_solar</f>
        <v/>
      </c>
      <c r="C1670" s="6">
        <f>MIN(B1670,A1670)</f>
        <v/>
      </c>
      <c r="D1670" s="6">
        <f>B1670-C1670</f>
        <v/>
      </c>
      <c r="E1670" s="6">
        <f>A1670-C1670</f>
        <v/>
      </c>
      <c r="F1670" s="6">
        <f>MIN(D1670,in_batt_pw,IF(sel_batt=0,0,(sel_batt-H1669)/in_rte))</f>
        <v/>
      </c>
      <c r="G1670" s="6">
        <f>MIN(E1670,in_batt_pw,H1669)</f>
        <v/>
      </c>
      <c r="H1670" s="6">
        <f>H1669+F1670*in_rte-G1670</f>
        <v/>
      </c>
      <c r="I1670" s="6">
        <f>IF(sel_og=1,0,E1670-G1670)</f>
        <v/>
      </c>
      <c r="J1670" s="6">
        <f>IF(sel_og=1,0,D1670-F1670)</f>
        <v/>
      </c>
      <c r="K1670" s="6">
        <f>IF(sel_og=1,E1670-G1670,0)</f>
        <v/>
      </c>
    </row>
    <row r="1671">
      <c r="A1671" s="6">
        <f>Profiles!E1671+Profiles!F1671</f>
        <v/>
      </c>
      <c r="B1671" s="6">
        <f>Profiles!D1671*sel_solar</f>
        <v/>
      </c>
      <c r="C1671" s="6">
        <f>MIN(B1671,A1671)</f>
        <v/>
      </c>
      <c r="D1671" s="6">
        <f>B1671-C1671</f>
        <v/>
      </c>
      <c r="E1671" s="6">
        <f>A1671-C1671</f>
        <v/>
      </c>
      <c r="F1671" s="6">
        <f>MIN(D1671,in_batt_pw,IF(sel_batt=0,0,(sel_batt-H1670)/in_rte))</f>
        <v/>
      </c>
      <c r="G1671" s="6">
        <f>MIN(E1671,in_batt_pw,H1670)</f>
        <v/>
      </c>
      <c r="H1671" s="6">
        <f>H1670+F1671*in_rte-G1671</f>
        <v/>
      </c>
      <c r="I1671" s="6">
        <f>IF(sel_og=1,0,E1671-G1671)</f>
        <v/>
      </c>
      <c r="J1671" s="6">
        <f>IF(sel_og=1,0,D1671-F1671)</f>
        <v/>
      </c>
      <c r="K1671" s="6">
        <f>IF(sel_og=1,E1671-G1671,0)</f>
        <v/>
      </c>
    </row>
    <row r="1672">
      <c r="A1672" s="6">
        <f>Profiles!E1672+Profiles!F1672</f>
        <v/>
      </c>
      <c r="B1672" s="6">
        <f>Profiles!D1672*sel_solar</f>
        <v/>
      </c>
      <c r="C1672" s="6">
        <f>MIN(B1672,A1672)</f>
        <v/>
      </c>
      <c r="D1672" s="6">
        <f>B1672-C1672</f>
        <v/>
      </c>
      <c r="E1672" s="6">
        <f>A1672-C1672</f>
        <v/>
      </c>
      <c r="F1672" s="6">
        <f>MIN(D1672,in_batt_pw,IF(sel_batt=0,0,(sel_batt-H1671)/in_rte))</f>
        <v/>
      </c>
      <c r="G1672" s="6">
        <f>MIN(E1672,in_batt_pw,H1671)</f>
        <v/>
      </c>
      <c r="H1672" s="6">
        <f>H1671+F1672*in_rte-G1672</f>
        <v/>
      </c>
      <c r="I1672" s="6">
        <f>IF(sel_og=1,0,E1672-G1672)</f>
        <v/>
      </c>
      <c r="J1672" s="6">
        <f>IF(sel_og=1,0,D1672-F1672)</f>
        <v/>
      </c>
      <c r="K1672" s="6">
        <f>IF(sel_og=1,E1672-G1672,0)</f>
        <v/>
      </c>
    </row>
    <row r="1673">
      <c r="A1673" s="6">
        <f>Profiles!E1673+Profiles!F1673</f>
        <v/>
      </c>
      <c r="B1673" s="6">
        <f>Profiles!D1673*sel_solar</f>
        <v/>
      </c>
      <c r="C1673" s="6">
        <f>MIN(B1673,A1673)</f>
        <v/>
      </c>
      <c r="D1673" s="6">
        <f>B1673-C1673</f>
        <v/>
      </c>
      <c r="E1673" s="6">
        <f>A1673-C1673</f>
        <v/>
      </c>
      <c r="F1673" s="6">
        <f>MIN(D1673,in_batt_pw,IF(sel_batt=0,0,(sel_batt-H1672)/in_rte))</f>
        <v/>
      </c>
      <c r="G1673" s="6">
        <f>MIN(E1673,in_batt_pw,H1672)</f>
        <v/>
      </c>
      <c r="H1673" s="6">
        <f>H1672+F1673*in_rte-G1673</f>
        <v/>
      </c>
      <c r="I1673" s="6">
        <f>IF(sel_og=1,0,E1673-G1673)</f>
        <v/>
      </c>
      <c r="J1673" s="6">
        <f>IF(sel_og=1,0,D1673-F1673)</f>
        <v/>
      </c>
      <c r="K1673" s="6">
        <f>IF(sel_og=1,E1673-G1673,0)</f>
        <v/>
      </c>
    </row>
    <row r="1674">
      <c r="A1674" s="6">
        <f>Profiles!E1674+Profiles!F1674</f>
        <v/>
      </c>
      <c r="B1674" s="6">
        <f>Profiles!D1674*sel_solar</f>
        <v/>
      </c>
      <c r="C1674" s="6">
        <f>MIN(B1674,A1674)</f>
        <v/>
      </c>
      <c r="D1674" s="6">
        <f>B1674-C1674</f>
        <v/>
      </c>
      <c r="E1674" s="6">
        <f>A1674-C1674</f>
        <v/>
      </c>
      <c r="F1674" s="6">
        <f>MIN(D1674,in_batt_pw,IF(sel_batt=0,0,(sel_batt-H1673)/in_rte))</f>
        <v/>
      </c>
      <c r="G1674" s="6">
        <f>MIN(E1674,in_batt_pw,H1673)</f>
        <v/>
      </c>
      <c r="H1674" s="6">
        <f>H1673+F1674*in_rte-G1674</f>
        <v/>
      </c>
      <c r="I1674" s="6">
        <f>IF(sel_og=1,0,E1674-G1674)</f>
        <v/>
      </c>
      <c r="J1674" s="6">
        <f>IF(sel_og=1,0,D1674-F1674)</f>
        <v/>
      </c>
      <c r="K1674" s="6">
        <f>IF(sel_og=1,E1674-G1674,0)</f>
        <v/>
      </c>
    </row>
    <row r="1675">
      <c r="A1675" s="6">
        <f>Profiles!E1675+Profiles!F1675</f>
        <v/>
      </c>
      <c r="B1675" s="6">
        <f>Profiles!D1675*sel_solar</f>
        <v/>
      </c>
      <c r="C1675" s="6">
        <f>MIN(B1675,A1675)</f>
        <v/>
      </c>
      <c r="D1675" s="6">
        <f>B1675-C1675</f>
        <v/>
      </c>
      <c r="E1675" s="6">
        <f>A1675-C1675</f>
        <v/>
      </c>
      <c r="F1675" s="6">
        <f>MIN(D1675,in_batt_pw,IF(sel_batt=0,0,(sel_batt-H1674)/in_rte))</f>
        <v/>
      </c>
      <c r="G1675" s="6">
        <f>MIN(E1675,in_batt_pw,H1674)</f>
        <v/>
      </c>
      <c r="H1675" s="6">
        <f>H1674+F1675*in_rte-G1675</f>
        <v/>
      </c>
      <c r="I1675" s="6">
        <f>IF(sel_og=1,0,E1675-G1675)</f>
        <v/>
      </c>
      <c r="J1675" s="6">
        <f>IF(sel_og=1,0,D1675-F1675)</f>
        <v/>
      </c>
      <c r="K1675" s="6">
        <f>IF(sel_og=1,E1675-G1675,0)</f>
        <v/>
      </c>
    </row>
    <row r="1676">
      <c r="A1676" s="6">
        <f>Profiles!E1676+Profiles!F1676</f>
        <v/>
      </c>
      <c r="B1676" s="6">
        <f>Profiles!D1676*sel_solar</f>
        <v/>
      </c>
      <c r="C1676" s="6">
        <f>MIN(B1676,A1676)</f>
        <v/>
      </c>
      <c r="D1676" s="6">
        <f>B1676-C1676</f>
        <v/>
      </c>
      <c r="E1676" s="6">
        <f>A1676-C1676</f>
        <v/>
      </c>
      <c r="F1676" s="6">
        <f>MIN(D1676,in_batt_pw,IF(sel_batt=0,0,(sel_batt-H1675)/in_rte))</f>
        <v/>
      </c>
      <c r="G1676" s="6">
        <f>MIN(E1676,in_batt_pw,H1675)</f>
        <v/>
      </c>
      <c r="H1676" s="6">
        <f>H1675+F1676*in_rte-G1676</f>
        <v/>
      </c>
      <c r="I1676" s="6">
        <f>IF(sel_og=1,0,E1676-G1676)</f>
        <v/>
      </c>
      <c r="J1676" s="6">
        <f>IF(sel_og=1,0,D1676-F1676)</f>
        <v/>
      </c>
      <c r="K1676" s="6">
        <f>IF(sel_og=1,E1676-G1676,0)</f>
        <v/>
      </c>
    </row>
    <row r="1677">
      <c r="A1677" s="6">
        <f>Profiles!E1677+Profiles!F1677</f>
        <v/>
      </c>
      <c r="B1677" s="6">
        <f>Profiles!D1677*sel_solar</f>
        <v/>
      </c>
      <c r="C1677" s="6">
        <f>MIN(B1677,A1677)</f>
        <v/>
      </c>
      <c r="D1677" s="6">
        <f>B1677-C1677</f>
        <v/>
      </c>
      <c r="E1677" s="6">
        <f>A1677-C1677</f>
        <v/>
      </c>
      <c r="F1677" s="6">
        <f>MIN(D1677,in_batt_pw,IF(sel_batt=0,0,(sel_batt-H1676)/in_rte))</f>
        <v/>
      </c>
      <c r="G1677" s="6">
        <f>MIN(E1677,in_batt_pw,H1676)</f>
        <v/>
      </c>
      <c r="H1677" s="6">
        <f>H1676+F1677*in_rte-G1677</f>
        <v/>
      </c>
      <c r="I1677" s="6">
        <f>IF(sel_og=1,0,E1677-G1677)</f>
        <v/>
      </c>
      <c r="J1677" s="6">
        <f>IF(sel_og=1,0,D1677-F1677)</f>
        <v/>
      </c>
      <c r="K1677" s="6">
        <f>IF(sel_og=1,E1677-G1677,0)</f>
        <v/>
      </c>
    </row>
    <row r="1678">
      <c r="A1678" s="6">
        <f>Profiles!E1678+Profiles!F1678</f>
        <v/>
      </c>
      <c r="B1678" s="6">
        <f>Profiles!D1678*sel_solar</f>
        <v/>
      </c>
      <c r="C1678" s="6">
        <f>MIN(B1678,A1678)</f>
        <v/>
      </c>
      <c r="D1678" s="6">
        <f>B1678-C1678</f>
        <v/>
      </c>
      <c r="E1678" s="6">
        <f>A1678-C1678</f>
        <v/>
      </c>
      <c r="F1678" s="6">
        <f>MIN(D1678,in_batt_pw,IF(sel_batt=0,0,(sel_batt-H1677)/in_rte))</f>
        <v/>
      </c>
      <c r="G1678" s="6">
        <f>MIN(E1678,in_batt_pw,H1677)</f>
        <v/>
      </c>
      <c r="H1678" s="6">
        <f>H1677+F1678*in_rte-G1678</f>
        <v/>
      </c>
      <c r="I1678" s="6">
        <f>IF(sel_og=1,0,E1678-G1678)</f>
        <v/>
      </c>
      <c r="J1678" s="6">
        <f>IF(sel_og=1,0,D1678-F1678)</f>
        <v/>
      </c>
      <c r="K1678" s="6">
        <f>IF(sel_og=1,E1678-G1678,0)</f>
        <v/>
      </c>
    </row>
    <row r="1679">
      <c r="A1679" s="6">
        <f>Profiles!E1679+Profiles!F1679</f>
        <v/>
      </c>
      <c r="B1679" s="6">
        <f>Profiles!D1679*sel_solar</f>
        <v/>
      </c>
      <c r="C1679" s="6">
        <f>MIN(B1679,A1679)</f>
        <v/>
      </c>
      <c r="D1679" s="6">
        <f>B1679-C1679</f>
        <v/>
      </c>
      <c r="E1679" s="6">
        <f>A1679-C1679</f>
        <v/>
      </c>
      <c r="F1679" s="6">
        <f>MIN(D1679,in_batt_pw,IF(sel_batt=0,0,(sel_batt-H1678)/in_rte))</f>
        <v/>
      </c>
      <c r="G1679" s="6">
        <f>MIN(E1679,in_batt_pw,H1678)</f>
        <v/>
      </c>
      <c r="H1679" s="6">
        <f>H1678+F1679*in_rte-G1679</f>
        <v/>
      </c>
      <c r="I1679" s="6">
        <f>IF(sel_og=1,0,E1679-G1679)</f>
        <v/>
      </c>
      <c r="J1679" s="6">
        <f>IF(sel_og=1,0,D1679-F1679)</f>
        <v/>
      </c>
      <c r="K1679" s="6">
        <f>IF(sel_og=1,E1679-G1679,0)</f>
        <v/>
      </c>
    </row>
    <row r="1680">
      <c r="A1680" s="6">
        <f>Profiles!E1680+Profiles!F1680</f>
        <v/>
      </c>
      <c r="B1680" s="6">
        <f>Profiles!D1680*sel_solar</f>
        <v/>
      </c>
      <c r="C1680" s="6">
        <f>MIN(B1680,A1680)</f>
        <v/>
      </c>
      <c r="D1680" s="6">
        <f>B1680-C1680</f>
        <v/>
      </c>
      <c r="E1680" s="6">
        <f>A1680-C1680</f>
        <v/>
      </c>
      <c r="F1680" s="6">
        <f>MIN(D1680,in_batt_pw,IF(sel_batt=0,0,(sel_batt-H1679)/in_rte))</f>
        <v/>
      </c>
      <c r="G1680" s="6">
        <f>MIN(E1680,in_batt_pw,H1679)</f>
        <v/>
      </c>
      <c r="H1680" s="6">
        <f>H1679+F1680*in_rte-G1680</f>
        <v/>
      </c>
      <c r="I1680" s="6">
        <f>IF(sel_og=1,0,E1680-G1680)</f>
        <v/>
      </c>
      <c r="J1680" s="6">
        <f>IF(sel_og=1,0,D1680-F1680)</f>
        <v/>
      </c>
      <c r="K1680" s="6">
        <f>IF(sel_og=1,E1680-G1680,0)</f>
        <v/>
      </c>
    </row>
    <row r="1681">
      <c r="A1681" s="6">
        <f>Profiles!E1681+Profiles!F1681</f>
        <v/>
      </c>
      <c r="B1681" s="6">
        <f>Profiles!D1681*sel_solar</f>
        <v/>
      </c>
      <c r="C1681" s="6">
        <f>MIN(B1681,A1681)</f>
        <v/>
      </c>
      <c r="D1681" s="6">
        <f>B1681-C1681</f>
        <v/>
      </c>
      <c r="E1681" s="6">
        <f>A1681-C1681</f>
        <v/>
      </c>
      <c r="F1681" s="6">
        <f>MIN(D1681,in_batt_pw,IF(sel_batt=0,0,(sel_batt-H1680)/in_rte))</f>
        <v/>
      </c>
      <c r="G1681" s="6">
        <f>MIN(E1681,in_batt_pw,H1680)</f>
        <v/>
      </c>
      <c r="H1681" s="6">
        <f>H1680+F1681*in_rte-G1681</f>
        <v/>
      </c>
      <c r="I1681" s="6">
        <f>IF(sel_og=1,0,E1681-G1681)</f>
        <v/>
      </c>
      <c r="J1681" s="6">
        <f>IF(sel_og=1,0,D1681-F1681)</f>
        <v/>
      </c>
      <c r="K1681" s="6">
        <f>IF(sel_og=1,E1681-G1681,0)</f>
        <v/>
      </c>
    </row>
    <row r="1682">
      <c r="A1682" s="6">
        <f>Profiles!E1682+Profiles!F1682</f>
        <v/>
      </c>
      <c r="B1682" s="6">
        <f>Profiles!D1682*sel_solar</f>
        <v/>
      </c>
      <c r="C1682" s="6">
        <f>MIN(B1682,A1682)</f>
        <v/>
      </c>
      <c r="D1682" s="6">
        <f>B1682-C1682</f>
        <v/>
      </c>
      <c r="E1682" s="6">
        <f>A1682-C1682</f>
        <v/>
      </c>
      <c r="F1682" s="6">
        <f>MIN(D1682,in_batt_pw,IF(sel_batt=0,0,(sel_batt-H1681)/in_rte))</f>
        <v/>
      </c>
      <c r="G1682" s="6">
        <f>MIN(E1682,in_batt_pw,H1681)</f>
        <v/>
      </c>
      <c r="H1682" s="6">
        <f>H1681+F1682*in_rte-G1682</f>
        <v/>
      </c>
      <c r="I1682" s="6">
        <f>IF(sel_og=1,0,E1682-G1682)</f>
        <v/>
      </c>
      <c r="J1682" s="6">
        <f>IF(sel_og=1,0,D1682-F1682)</f>
        <v/>
      </c>
      <c r="K1682" s="6">
        <f>IF(sel_og=1,E1682-G1682,0)</f>
        <v/>
      </c>
    </row>
    <row r="1683">
      <c r="A1683" s="6">
        <f>Profiles!E1683+Profiles!F1683</f>
        <v/>
      </c>
      <c r="B1683" s="6">
        <f>Profiles!D1683*sel_solar</f>
        <v/>
      </c>
      <c r="C1683" s="6">
        <f>MIN(B1683,A1683)</f>
        <v/>
      </c>
      <c r="D1683" s="6">
        <f>B1683-C1683</f>
        <v/>
      </c>
      <c r="E1683" s="6">
        <f>A1683-C1683</f>
        <v/>
      </c>
      <c r="F1683" s="6">
        <f>MIN(D1683,in_batt_pw,IF(sel_batt=0,0,(sel_batt-H1682)/in_rte))</f>
        <v/>
      </c>
      <c r="G1683" s="6">
        <f>MIN(E1683,in_batt_pw,H1682)</f>
        <v/>
      </c>
      <c r="H1683" s="6">
        <f>H1682+F1683*in_rte-G1683</f>
        <v/>
      </c>
      <c r="I1683" s="6">
        <f>IF(sel_og=1,0,E1683-G1683)</f>
        <v/>
      </c>
      <c r="J1683" s="6">
        <f>IF(sel_og=1,0,D1683-F1683)</f>
        <v/>
      </c>
      <c r="K1683" s="6">
        <f>IF(sel_og=1,E1683-G1683,0)</f>
        <v/>
      </c>
    </row>
    <row r="1684">
      <c r="A1684" s="6">
        <f>Profiles!E1684+Profiles!F1684</f>
        <v/>
      </c>
      <c r="B1684" s="6">
        <f>Profiles!D1684*sel_solar</f>
        <v/>
      </c>
      <c r="C1684" s="6">
        <f>MIN(B1684,A1684)</f>
        <v/>
      </c>
      <c r="D1684" s="6">
        <f>B1684-C1684</f>
        <v/>
      </c>
      <c r="E1684" s="6">
        <f>A1684-C1684</f>
        <v/>
      </c>
      <c r="F1684" s="6">
        <f>MIN(D1684,in_batt_pw,IF(sel_batt=0,0,(sel_batt-H1683)/in_rte))</f>
        <v/>
      </c>
      <c r="G1684" s="6">
        <f>MIN(E1684,in_batt_pw,H1683)</f>
        <v/>
      </c>
      <c r="H1684" s="6">
        <f>H1683+F1684*in_rte-G1684</f>
        <v/>
      </c>
      <c r="I1684" s="6">
        <f>IF(sel_og=1,0,E1684-G1684)</f>
        <v/>
      </c>
      <c r="J1684" s="6">
        <f>IF(sel_og=1,0,D1684-F1684)</f>
        <v/>
      </c>
      <c r="K1684" s="6">
        <f>IF(sel_og=1,E1684-G1684,0)</f>
        <v/>
      </c>
    </row>
    <row r="1685">
      <c r="A1685" s="6">
        <f>Profiles!E1685+Profiles!F1685</f>
        <v/>
      </c>
      <c r="B1685" s="6">
        <f>Profiles!D1685*sel_solar</f>
        <v/>
      </c>
      <c r="C1685" s="6">
        <f>MIN(B1685,A1685)</f>
        <v/>
      </c>
      <c r="D1685" s="6">
        <f>B1685-C1685</f>
        <v/>
      </c>
      <c r="E1685" s="6">
        <f>A1685-C1685</f>
        <v/>
      </c>
      <c r="F1685" s="6">
        <f>MIN(D1685,in_batt_pw,IF(sel_batt=0,0,(sel_batt-H1684)/in_rte))</f>
        <v/>
      </c>
      <c r="G1685" s="6">
        <f>MIN(E1685,in_batt_pw,H1684)</f>
        <v/>
      </c>
      <c r="H1685" s="6">
        <f>H1684+F1685*in_rte-G1685</f>
        <v/>
      </c>
      <c r="I1685" s="6">
        <f>IF(sel_og=1,0,E1685-G1685)</f>
        <v/>
      </c>
      <c r="J1685" s="6">
        <f>IF(sel_og=1,0,D1685-F1685)</f>
        <v/>
      </c>
      <c r="K1685" s="6">
        <f>IF(sel_og=1,E1685-G1685,0)</f>
        <v/>
      </c>
    </row>
    <row r="1686">
      <c r="A1686" s="6">
        <f>Profiles!E1686+Profiles!F1686</f>
        <v/>
      </c>
      <c r="B1686" s="6">
        <f>Profiles!D1686*sel_solar</f>
        <v/>
      </c>
      <c r="C1686" s="6">
        <f>MIN(B1686,A1686)</f>
        <v/>
      </c>
      <c r="D1686" s="6">
        <f>B1686-C1686</f>
        <v/>
      </c>
      <c r="E1686" s="6">
        <f>A1686-C1686</f>
        <v/>
      </c>
      <c r="F1686" s="6">
        <f>MIN(D1686,in_batt_pw,IF(sel_batt=0,0,(sel_batt-H1685)/in_rte))</f>
        <v/>
      </c>
      <c r="G1686" s="6">
        <f>MIN(E1686,in_batt_pw,H1685)</f>
        <v/>
      </c>
      <c r="H1686" s="6">
        <f>H1685+F1686*in_rte-G1686</f>
        <v/>
      </c>
      <c r="I1686" s="6">
        <f>IF(sel_og=1,0,E1686-G1686)</f>
        <v/>
      </c>
      <c r="J1686" s="6">
        <f>IF(sel_og=1,0,D1686-F1686)</f>
        <v/>
      </c>
      <c r="K1686" s="6">
        <f>IF(sel_og=1,E1686-G1686,0)</f>
        <v/>
      </c>
    </row>
    <row r="1687">
      <c r="A1687" s="6">
        <f>Profiles!E1687+Profiles!F1687</f>
        <v/>
      </c>
      <c r="B1687" s="6">
        <f>Profiles!D1687*sel_solar</f>
        <v/>
      </c>
      <c r="C1687" s="6">
        <f>MIN(B1687,A1687)</f>
        <v/>
      </c>
      <c r="D1687" s="6">
        <f>B1687-C1687</f>
        <v/>
      </c>
      <c r="E1687" s="6">
        <f>A1687-C1687</f>
        <v/>
      </c>
      <c r="F1687" s="6">
        <f>MIN(D1687,in_batt_pw,IF(sel_batt=0,0,(sel_batt-H1686)/in_rte))</f>
        <v/>
      </c>
      <c r="G1687" s="6">
        <f>MIN(E1687,in_batt_pw,H1686)</f>
        <v/>
      </c>
      <c r="H1687" s="6">
        <f>H1686+F1687*in_rte-G1687</f>
        <v/>
      </c>
      <c r="I1687" s="6">
        <f>IF(sel_og=1,0,E1687-G1687)</f>
        <v/>
      </c>
      <c r="J1687" s="6">
        <f>IF(sel_og=1,0,D1687-F1687)</f>
        <v/>
      </c>
      <c r="K1687" s="6">
        <f>IF(sel_og=1,E1687-G1687,0)</f>
        <v/>
      </c>
    </row>
    <row r="1688">
      <c r="A1688" s="6">
        <f>Profiles!E1688+Profiles!F1688</f>
        <v/>
      </c>
      <c r="B1688" s="6">
        <f>Profiles!D1688*sel_solar</f>
        <v/>
      </c>
      <c r="C1688" s="6">
        <f>MIN(B1688,A1688)</f>
        <v/>
      </c>
      <c r="D1688" s="6">
        <f>B1688-C1688</f>
        <v/>
      </c>
      <c r="E1688" s="6">
        <f>A1688-C1688</f>
        <v/>
      </c>
      <c r="F1688" s="6">
        <f>MIN(D1688,in_batt_pw,IF(sel_batt=0,0,(sel_batt-H1687)/in_rte))</f>
        <v/>
      </c>
      <c r="G1688" s="6">
        <f>MIN(E1688,in_batt_pw,H1687)</f>
        <v/>
      </c>
      <c r="H1688" s="6">
        <f>H1687+F1688*in_rte-G1688</f>
        <v/>
      </c>
      <c r="I1688" s="6">
        <f>IF(sel_og=1,0,E1688-G1688)</f>
        <v/>
      </c>
      <c r="J1688" s="6">
        <f>IF(sel_og=1,0,D1688-F1688)</f>
        <v/>
      </c>
      <c r="K1688" s="6">
        <f>IF(sel_og=1,E1688-G1688,0)</f>
        <v/>
      </c>
    </row>
    <row r="1689">
      <c r="A1689" s="6">
        <f>Profiles!E1689+Profiles!F1689</f>
        <v/>
      </c>
      <c r="B1689" s="6">
        <f>Profiles!D1689*sel_solar</f>
        <v/>
      </c>
      <c r="C1689" s="6">
        <f>MIN(B1689,A1689)</f>
        <v/>
      </c>
      <c r="D1689" s="6">
        <f>B1689-C1689</f>
        <v/>
      </c>
      <c r="E1689" s="6">
        <f>A1689-C1689</f>
        <v/>
      </c>
      <c r="F1689" s="6">
        <f>MIN(D1689,in_batt_pw,IF(sel_batt=0,0,(sel_batt-H1688)/in_rte))</f>
        <v/>
      </c>
      <c r="G1689" s="6">
        <f>MIN(E1689,in_batt_pw,H1688)</f>
        <v/>
      </c>
      <c r="H1689" s="6">
        <f>H1688+F1689*in_rte-G1689</f>
        <v/>
      </c>
      <c r="I1689" s="6">
        <f>IF(sel_og=1,0,E1689-G1689)</f>
        <v/>
      </c>
      <c r="J1689" s="6">
        <f>IF(sel_og=1,0,D1689-F1689)</f>
        <v/>
      </c>
      <c r="K1689" s="6">
        <f>IF(sel_og=1,E1689-G1689,0)</f>
        <v/>
      </c>
    </row>
    <row r="1690">
      <c r="A1690" s="6">
        <f>Profiles!E1690+Profiles!F1690</f>
        <v/>
      </c>
      <c r="B1690" s="6">
        <f>Profiles!D1690*sel_solar</f>
        <v/>
      </c>
      <c r="C1690" s="6">
        <f>MIN(B1690,A1690)</f>
        <v/>
      </c>
      <c r="D1690" s="6">
        <f>B1690-C1690</f>
        <v/>
      </c>
      <c r="E1690" s="6">
        <f>A1690-C1690</f>
        <v/>
      </c>
      <c r="F1690" s="6">
        <f>MIN(D1690,in_batt_pw,IF(sel_batt=0,0,(sel_batt-H1689)/in_rte))</f>
        <v/>
      </c>
      <c r="G1690" s="6">
        <f>MIN(E1690,in_batt_pw,H1689)</f>
        <v/>
      </c>
      <c r="H1690" s="6">
        <f>H1689+F1690*in_rte-G1690</f>
        <v/>
      </c>
      <c r="I1690" s="6">
        <f>IF(sel_og=1,0,E1690-G1690)</f>
        <v/>
      </c>
      <c r="J1690" s="6">
        <f>IF(sel_og=1,0,D1690-F1690)</f>
        <v/>
      </c>
      <c r="K1690" s="6">
        <f>IF(sel_og=1,E1690-G1690,0)</f>
        <v/>
      </c>
    </row>
    <row r="1691">
      <c r="A1691" s="6">
        <f>Profiles!E1691+Profiles!F1691</f>
        <v/>
      </c>
      <c r="B1691" s="6">
        <f>Profiles!D1691*sel_solar</f>
        <v/>
      </c>
      <c r="C1691" s="6">
        <f>MIN(B1691,A1691)</f>
        <v/>
      </c>
      <c r="D1691" s="6">
        <f>B1691-C1691</f>
        <v/>
      </c>
      <c r="E1691" s="6">
        <f>A1691-C1691</f>
        <v/>
      </c>
      <c r="F1691" s="6">
        <f>MIN(D1691,in_batt_pw,IF(sel_batt=0,0,(sel_batt-H1690)/in_rte))</f>
        <v/>
      </c>
      <c r="G1691" s="6">
        <f>MIN(E1691,in_batt_pw,H1690)</f>
        <v/>
      </c>
      <c r="H1691" s="6">
        <f>H1690+F1691*in_rte-G1691</f>
        <v/>
      </c>
      <c r="I1691" s="6">
        <f>IF(sel_og=1,0,E1691-G1691)</f>
        <v/>
      </c>
      <c r="J1691" s="6">
        <f>IF(sel_og=1,0,D1691-F1691)</f>
        <v/>
      </c>
      <c r="K1691" s="6">
        <f>IF(sel_og=1,E1691-G1691,0)</f>
        <v/>
      </c>
    </row>
    <row r="1692">
      <c r="A1692" s="6">
        <f>Profiles!E1692+Profiles!F1692</f>
        <v/>
      </c>
      <c r="B1692" s="6">
        <f>Profiles!D1692*sel_solar</f>
        <v/>
      </c>
      <c r="C1692" s="6">
        <f>MIN(B1692,A1692)</f>
        <v/>
      </c>
      <c r="D1692" s="6">
        <f>B1692-C1692</f>
        <v/>
      </c>
      <c r="E1692" s="6">
        <f>A1692-C1692</f>
        <v/>
      </c>
      <c r="F1692" s="6">
        <f>MIN(D1692,in_batt_pw,IF(sel_batt=0,0,(sel_batt-H1691)/in_rte))</f>
        <v/>
      </c>
      <c r="G1692" s="6">
        <f>MIN(E1692,in_batt_pw,H1691)</f>
        <v/>
      </c>
      <c r="H1692" s="6">
        <f>H1691+F1692*in_rte-G1692</f>
        <v/>
      </c>
      <c r="I1692" s="6">
        <f>IF(sel_og=1,0,E1692-G1692)</f>
        <v/>
      </c>
      <c r="J1692" s="6">
        <f>IF(sel_og=1,0,D1692-F1692)</f>
        <v/>
      </c>
      <c r="K1692" s="6">
        <f>IF(sel_og=1,E1692-G1692,0)</f>
        <v/>
      </c>
    </row>
    <row r="1693">
      <c r="A1693" s="6">
        <f>Profiles!E1693+Profiles!F1693</f>
        <v/>
      </c>
      <c r="B1693" s="6">
        <f>Profiles!D1693*sel_solar</f>
        <v/>
      </c>
      <c r="C1693" s="6">
        <f>MIN(B1693,A1693)</f>
        <v/>
      </c>
      <c r="D1693" s="6">
        <f>B1693-C1693</f>
        <v/>
      </c>
      <c r="E1693" s="6">
        <f>A1693-C1693</f>
        <v/>
      </c>
      <c r="F1693" s="6">
        <f>MIN(D1693,in_batt_pw,IF(sel_batt=0,0,(sel_batt-H1692)/in_rte))</f>
        <v/>
      </c>
      <c r="G1693" s="6">
        <f>MIN(E1693,in_batt_pw,H1692)</f>
        <v/>
      </c>
      <c r="H1693" s="6">
        <f>H1692+F1693*in_rte-G1693</f>
        <v/>
      </c>
      <c r="I1693" s="6">
        <f>IF(sel_og=1,0,E1693-G1693)</f>
        <v/>
      </c>
      <c r="J1693" s="6">
        <f>IF(sel_og=1,0,D1693-F1693)</f>
        <v/>
      </c>
      <c r="K1693" s="6">
        <f>IF(sel_og=1,E1693-G1693,0)</f>
        <v/>
      </c>
    </row>
    <row r="1694">
      <c r="A1694" s="6">
        <f>Profiles!E1694+Profiles!F1694</f>
        <v/>
      </c>
      <c r="B1694" s="6">
        <f>Profiles!D1694*sel_solar</f>
        <v/>
      </c>
      <c r="C1694" s="6">
        <f>MIN(B1694,A1694)</f>
        <v/>
      </c>
      <c r="D1694" s="6">
        <f>B1694-C1694</f>
        <v/>
      </c>
      <c r="E1694" s="6">
        <f>A1694-C1694</f>
        <v/>
      </c>
      <c r="F1694" s="6">
        <f>MIN(D1694,in_batt_pw,IF(sel_batt=0,0,(sel_batt-H1693)/in_rte))</f>
        <v/>
      </c>
      <c r="G1694" s="6">
        <f>MIN(E1694,in_batt_pw,H1693)</f>
        <v/>
      </c>
      <c r="H1694" s="6">
        <f>H1693+F1694*in_rte-G1694</f>
        <v/>
      </c>
      <c r="I1694" s="6">
        <f>IF(sel_og=1,0,E1694-G1694)</f>
        <v/>
      </c>
      <c r="J1694" s="6">
        <f>IF(sel_og=1,0,D1694-F1694)</f>
        <v/>
      </c>
      <c r="K1694" s="6">
        <f>IF(sel_og=1,E1694-G1694,0)</f>
        <v/>
      </c>
    </row>
    <row r="1695">
      <c r="A1695" s="6">
        <f>Profiles!E1695+Profiles!F1695</f>
        <v/>
      </c>
      <c r="B1695" s="6">
        <f>Profiles!D1695*sel_solar</f>
        <v/>
      </c>
      <c r="C1695" s="6">
        <f>MIN(B1695,A1695)</f>
        <v/>
      </c>
      <c r="D1695" s="6">
        <f>B1695-C1695</f>
        <v/>
      </c>
      <c r="E1695" s="6">
        <f>A1695-C1695</f>
        <v/>
      </c>
      <c r="F1695" s="6">
        <f>MIN(D1695,in_batt_pw,IF(sel_batt=0,0,(sel_batt-H1694)/in_rte))</f>
        <v/>
      </c>
      <c r="G1695" s="6">
        <f>MIN(E1695,in_batt_pw,H1694)</f>
        <v/>
      </c>
      <c r="H1695" s="6">
        <f>H1694+F1695*in_rte-G1695</f>
        <v/>
      </c>
      <c r="I1695" s="6">
        <f>IF(sel_og=1,0,E1695-G1695)</f>
        <v/>
      </c>
      <c r="J1695" s="6">
        <f>IF(sel_og=1,0,D1695-F1695)</f>
        <v/>
      </c>
      <c r="K1695" s="6">
        <f>IF(sel_og=1,E1695-G1695,0)</f>
        <v/>
      </c>
    </row>
    <row r="1696">
      <c r="A1696" s="6">
        <f>Profiles!E1696+Profiles!F1696</f>
        <v/>
      </c>
      <c r="B1696" s="6">
        <f>Profiles!D1696*sel_solar</f>
        <v/>
      </c>
      <c r="C1696" s="6">
        <f>MIN(B1696,A1696)</f>
        <v/>
      </c>
      <c r="D1696" s="6">
        <f>B1696-C1696</f>
        <v/>
      </c>
      <c r="E1696" s="6">
        <f>A1696-C1696</f>
        <v/>
      </c>
      <c r="F1696" s="6">
        <f>MIN(D1696,in_batt_pw,IF(sel_batt=0,0,(sel_batt-H1695)/in_rte))</f>
        <v/>
      </c>
      <c r="G1696" s="6">
        <f>MIN(E1696,in_batt_pw,H1695)</f>
        <v/>
      </c>
      <c r="H1696" s="6">
        <f>H1695+F1696*in_rte-G1696</f>
        <v/>
      </c>
      <c r="I1696" s="6">
        <f>IF(sel_og=1,0,E1696-G1696)</f>
        <v/>
      </c>
      <c r="J1696" s="6">
        <f>IF(sel_og=1,0,D1696-F1696)</f>
        <v/>
      </c>
      <c r="K1696" s="6">
        <f>IF(sel_og=1,E1696-G1696,0)</f>
        <v/>
      </c>
    </row>
    <row r="1697">
      <c r="A1697" s="6">
        <f>Profiles!E1697+Profiles!F1697</f>
        <v/>
      </c>
      <c r="B1697" s="6">
        <f>Profiles!D1697*sel_solar</f>
        <v/>
      </c>
      <c r="C1697" s="6">
        <f>MIN(B1697,A1697)</f>
        <v/>
      </c>
      <c r="D1697" s="6">
        <f>B1697-C1697</f>
        <v/>
      </c>
      <c r="E1697" s="6">
        <f>A1697-C1697</f>
        <v/>
      </c>
      <c r="F1697" s="6">
        <f>MIN(D1697,in_batt_pw,IF(sel_batt=0,0,(sel_batt-H1696)/in_rte))</f>
        <v/>
      </c>
      <c r="G1697" s="6">
        <f>MIN(E1697,in_batt_pw,H1696)</f>
        <v/>
      </c>
      <c r="H1697" s="6">
        <f>H1696+F1697*in_rte-G1697</f>
        <v/>
      </c>
      <c r="I1697" s="6">
        <f>IF(sel_og=1,0,E1697-G1697)</f>
        <v/>
      </c>
      <c r="J1697" s="6">
        <f>IF(sel_og=1,0,D1697-F1697)</f>
        <v/>
      </c>
      <c r="K1697" s="6">
        <f>IF(sel_og=1,E1697-G1697,0)</f>
        <v/>
      </c>
    </row>
    <row r="1698">
      <c r="A1698" s="6">
        <f>Profiles!E1698+Profiles!F1698</f>
        <v/>
      </c>
      <c r="B1698" s="6">
        <f>Profiles!D1698*sel_solar</f>
        <v/>
      </c>
      <c r="C1698" s="6">
        <f>MIN(B1698,A1698)</f>
        <v/>
      </c>
      <c r="D1698" s="6">
        <f>B1698-C1698</f>
        <v/>
      </c>
      <c r="E1698" s="6">
        <f>A1698-C1698</f>
        <v/>
      </c>
      <c r="F1698" s="6">
        <f>MIN(D1698,in_batt_pw,IF(sel_batt=0,0,(sel_batt-H1697)/in_rte))</f>
        <v/>
      </c>
      <c r="G1698" s="6">
        <f>MIN(E1698,in_batt_pw,H1697)</f>
        <v/>
      </c>
      <c r="H1698" s="6">
        <f>H1697+F1698*in_rte-G1698</f>
        <v/>
      </c>
      <c r="I1698" s="6">
        <f>IF(sel_og=1,0,E1698-G1698)</f>
        <v/>
      </c>
      <c r="J1698" s="6">
        <f>IF(sel_og=1,0,D1698-F1698)</f>
        <v/>
      </c>
      <c r="K1698" s="6">
        <f>IF(sel_og=1,E1698-G1698,0)</f>
        <v/>
      </c>
    </row>
    <row r="1699">
      <c r="A1699" s="6">
        <f>Profiles!E1699+Profiles!F1699</f>
        <v/>
      </c>
      <c r="B1699" s="6">
        <f>Profiles!D1699*sel_solar</f>
        <v/>
      </c>
      <c r="C1699" s="6">
        <f>MIN(B1699,A1699)</f>
        <v/>
      </c>
      <c r="D1699" s="6">
        <f>B1699-C1699</f>
        <v/>
      </c>
      <c r="E1699" s="6">
        <f>A1699-C1699</f>
        <v/>
      </c>
      <c r="F1699" s="6">
        <f>MIN(D1699,in_batt_pw,IF(sel_batt=0,0,(sel_batt-H1698)/in_rte))</f>
        <v/>
      </c>
      <c r="G1699" s="6">
        <f>MIN(E1699,in_batt_pw,H1698)</f>
        <v/>
      </c>
      <c r="H1699" s="6">
        <f>H1698+F1699*in_rte-G1699</f>
        <v/>
      </c>
      <c r="I1699" s="6">
        <f>IF(sel_og=1,0,E1699-G1699)</f>
        <v/>
      </c>
      <c r="J1699" s="6">
        <f>IF(sel_og=1,0,D1699-F1699)</f>
        <v/>
      </c>
      <c r="K1699" s="6">
        <f>IF(sel_og=1,E1699-G1699,0)</f>
        <v/>
      </c>
    </row>
    <row r="1700">
      <c r="A1700" s="6">
        <f>Profiles!E1700+Profiles!F1700</f>
        <v/>
      </c>
      <c r="B1700" s="6">
        <f>Profiles!D1700*sel_solar</f>
        <v/>
      </c>
      <c r="C1700" s="6">
        <f>MIN(B1700,A1700)</f>
        <v/>
      </c>
      <c r="D1700" s="6">
        <f>B1700-C1700</f>
        <v/>
      </c>
      <c r="E1700" s="6">
        <f>A1700-C1700</f>
        <v/>
      </c>
      <c r="F1700" s="6">
        <f>MIN(D1700,in_batt_pw,IF(sel_batt=0,0,(sel_batt-H1699)/in_rte))</f>
        <v/>
      </c>
      <c r="G1700" s="6">
        <f>MIN(E1700,in_batt_pw,H1699)</f>
        <v/>
      </c>
      <c r="H1700" s="6">
        <f>H1699+F1700*in_rte-G1700</f>
        <v/>
      </c>
      <c r="I1700" s="6">
        <f>IF(sel_og=1,0,E1700-G1700)</f>
        <v/>
      </c>
      <c r="J1700" s="6">
        <f>IF(sel_og=1,0,D1700-F1700)</f>
        <v/>
      </c>
      <c r="K1700" s="6">
        <f>IF(sel_og=1,E1700-G1700,0)</f>
        <v/>
      </c>
    </row>
    <row r="1701">
      <c r="A1701" s="6">
        <f>Profiles!E1701+Profiles!F1701</f>
        <v/>
      </c>
      <c r="B1701" s="6">
        <f>Profiles!D1701*sel_solar</f>
        <v/>
      </c>
      <c r="C1701" s="6">
        <f>MIN(B1701,A1701)</f>
        <v/>
      </c>
      <c r="D1701" s="6">
        <f>B1701-C1701</f>
        <v/>
      </c>
      <c r="E1701" s="6">
        <f>A1701-C1701</f>
        <v/>
      </c>
      <c r="F1701" s="6">
        <f>MIN(D1701,in_batt_pw,IF(sel_batt=0,0,(sel_batt-H1700)/in_rte))</f>
        <v/>
      </c>
      <c r="G1701" s="6">
        <f>MIN(E1701,in_batt_pw,H1700)</f>
        <v/>
      </c>
      <c r="H1701" s="6">
        <f>H1700+F1701*in_rte-G1701</f>
        <v/>
      </c>
      <c r="I1701" s="6">
        <f>IF(sel_og=1,0,E1701-G1701)</f>
        <v/>
      </c>
      <c r="J1701" s="6">
        <f>IF(sel_og=1,0,D1701-F1701)</f>
        <v/>
      </c>
      <c r="K1701" s="6">
        <f>IF(sel_og=1,E1701-G1701,0)</f>
        <v/>
      </c>
    </row>
    <row r="1702">
      <c r="A1702" s="6">
        <f>Profiles!E1702+Profiles!F1702</f>
        <v/>
      </c>
      <c r="B1702" s="6">
        <f>Profiles!D1702*sel_solar</f>
        <v/>
      </c>
      <c r="C1702" s="6">
        <f>MIN(B1702,A1702)</f>
        <v/>
      </c>
      <c r="D1702" s="6">
        <f>B1702-C1702</f>
        <v/>
      </c>
      <c r="E1702" s="6">
        <f>A1702-C1702</f>
        <v/>
      </c>
      <c r="F1702" s="6">
        <f>MIN(D1702,in_batt_pw,IF(sel_batt=0,0,(sel_batt-H1701)/in_rte))</f>
        <v/>
      </c>
      <c r="G1702" s="6">
        <f>MIN(E1702,in_batt_pw,H1701)</f>
        <v/>
      </c>
      <c r="H1702" s="6">
        <f>H1701+F1702*in_rte-G1702</f>
        <v/>
      </c>
      <c r="I1702" s="6">
        <f>IF(sel_og=1,0,E1702-G1702)</f>
        <v/>
      </c>
      <c r="J1702" s="6">
        <f>IF(sel_og=1,0,D1702-F1702)</f>
        <v/>
      </c>
      <c r="K1702" s="6">
        <f>IF(sel_og=1,E1702-G1702,0)</f>
        <v/>
      </c>
    </row>
    <row r="1703">
      <c r="A1703" s="6">
        <f>Profiles!E1703+Profiles!F1703</f>
        <v/>
      </c>
      <c r="B1703" s="6">
        <f>Profiles!D1703*sel_solar</f>
        <v/>
      </c>
      <c r="C1703" s="6">
        <f>MIN(B1703,A1703)</f>
        <v/>
      </c>
      <c r="D1703" s="6">
        <f>B1703-C1703</f>
        <v/>
      </c>
      <c r="E1703" s="6">
        <f>A1703-C1703</f>
        <v/>
      </c>
      <c r="F1703" s="6">
        <f>MIN(D1703,in_batt_pw,IF(sel_batt=0,0,(sel_batt-H1702)/in_rte))</f>
        <v/>
      </c>
      <c r="G1703" s="6">
        <f>MIN(E1703,in_batt_pw,H1702)</f>
        <v/>
      </c>
      <c r="H1703" s="6">
        <f>H1702+F1703*in_rte-G1703</f>
        <v/>
      </c>
      <c r="I1703" s="6">
        <f>IF(sel_og=1,0,E1703-G1703)</f>
        <v/>
      </c>
      <c r="J1703" s="6">
        <f>IF(sel_og=1,0,D1703-F1703)</f>
        <v/>
      </c>
      <c r="K1703" s="6">
        <f>IF(sel_og=1,E1703-G1703,0)</f>
        <v/>
      </c>
    </row>
    <row r="1704">
      <c r="A1704" s="6">
        <f>Profiles!E1704+Profiles!F1704</f>
        <v/>
      </c>
      <c r="B1704" s="6">
        <f>Profiles!D1704*sel_solar</f>
        <v/>
      </c>
      <c r="C1704" s="6">
        <f>MIN(B1704,A1704)</f>
        <v/>
      </c>
      <c r="D1704" s="6">
        <f>B1704-C1704</f>
        <v/>
      </c>
      <c r="E1704" s="6">
        <f>A1704-C1704</f>
        <v/>
      </c>
      <c r="F1704" s="6">
        <f>MIN(D1704,in_batt_pw,IF(sel_batt=0,0,(sel_batt-H1703)/in_rte))</f>
        <v/>
      </c>
      <c r="G1704" s="6">
        <f>MIN(E1704,in_batt_pw,H1703)</f>
        <v/>
      </c>
      <c r="H1704" s="6">
        <f>H1703+F1704*in_rte-G1704</f>
        <v/>
      </c>
      <c r="I1704" s="6">
        <f>IF(sel_og=1,0,E1704-G1704)</f>
        <v/>
      </c>
      <c r="J1704" s="6">
        <f>IF(sel_og=1,0,D1704-F1704)</f>
        <v/>
      </c>
      <c r="K1704" s="6">
        <f>IF(sel_og=1,E1704-G1704,0)</f>
        <v/>
      </c>
    </row>
    <row r="1705">
      <c r="A1705" s="6">
        <f>Profiles!E1705+Profiles!F1705</f>
        <v/>
      </c>
      <c r="B1705" s="6">
        <f>Profiles!D1705*sel_solar</f>
        <v/>
      </c>
      <c r="C1705" s="6">
        <f>MIN(B1705,A1705)</f>
        <v/>
      </c>
      <c r="D1705" s="6">
        <f>B1705-C1705</f>
        <v/>
      </c>
      <c r="E1705" s="6">
        <f>A1705-C1705</f>
        <v/>
      </c>
      <c r="F1705" s="6">
        <f>MIN(D1705,in_batt_pw,IF(sel_batt=0,0,(sel_batt-H1704)/in_rte))</f>
        <v/>
      </c>
      <c r="G1705" s="6">
        <f>MIN(E1705,in_batt_pw,H1704)</f>
        <v/>
      </c>
      <c r="H1705" s="6">
        <f>H1704+F1705*in_rte-G1705</f>
        <v/>
      </c>
      <c r="I1705" s="6">
        <f>IF(sel_og=1,0,E1705-G1705)</f>
        <v/>
      </c>
      <c r="J1705" s="6">
        <f>IF(sel_og=1,0,D1705-F1705)</f>
        <v/>
      </c>
      <c r="K1705" s="6">
        <f>IF(sel_og=1,E1705-G1705,0)</f>
        <v/>
      </c>
    </row>
    <row r="1706">
      <c r="A1706" s="6">
        <f>Profiles!E1706+Profiles!F1706</f>
        <v/>
      </c>
      <c r="B1706" s="6">
        <f>Profiles!D1706*sel_solar</f>
        <v/>
      </c>
      <c r="C1706" s="6">
        <f>MIN(B1706,A1706)</f>
        <v/>
      </c>
      <c r="D1706" s="6">
        <f>B1706-C1706</f>
        <v/>
      </c>
      <c r="E1706" s="6">
        <f>A1706-C1706</f>
        <v/>
      </c>
      <c r="F1706" s="6">
        <f>MIN(D1706,in_batt_pw,IF(sel_batt=0,0,(sel_batt-H1705)/in_rte))</f>
        <v/>
      </c>
      <c r="G1706" s="6">
        <f>MIN(E1706,in_batt_pw,H1705)</f>
        <v/>
      </c>
      <c r="H1706" s="6">
        <f>H1705+F1706*in_rte-G1706</f>
        <v/>
      </c>
      <c r="I1706" s="6">
        <f>IF(sel_og=1,0,E1706-G1706)</f>
        <v/>
      </c>
      <c r="J1706" s="6">
        <f>IF(sel_og=1,0,D1706-F1706)</f>
        <v/>
      </c>
      <c r="K1706" s="6">
        <f>IF(sel_og=1,E1706-G1706,0)</f>
        <v/>
      </c>
    </row>
    <row r="1707">
      <c r="A1707" s="6">
        <f>Profiles!E1707+Profiles!F1707</f>
        <v/>
      </c>
      <c r="B1707" s="6">
        <f>Profiles!D1707*sel_solar</f>
        <v/>
      </c>
      <c r="C1707" s="6">
        <f>MIN(B1707,A1707)</f>
        <v/>
      </c>
      <c r="D1707" s="6">
        <f>B1707-C1707</f>
        <v/>
      </c>
      <c r="E1707" s="6">
        <f>A1707-C1707</f>
        <v/>
      </c>
      <c r="F1707" s="6">
        <f>MIN(D1707,in_batt_pw,IF(sel_batt=0,0,(sel_batt-H1706)/in_rte))</f>
        <v/>
      </c>
      <c r="G1707" s="6">
        <f>MIN(E1707,in_batt_pw,H1706)</f>
        <v/>
      </c>
      <c r="H1707" s="6">
        <f>H1706+F1707*in_rte-G1707</f>
        <v/>
      </c>
      <c r="I1707" s="6">
        <f>IF(sel_og=1,0,E1707-G1707)</f>
        <v/>
      </c>
      <c r="J1707" s="6">
        <f>IF(sel_og=1,0,D1707-F1707)</f>
        <v/>
      </c>
      <c r="K1707" s="6">
        <f>IF(sel_og=1,E1707-G1707,0)</f>
        <v/>
      </c>
    </row>
    <row r="1708">
      <c r="A1708" s="6">
        <f>Profiles!E1708+Profiles!F1708</f>
        <v/>
      </c>
      <c r="B1708" s="6">
        <f>Profiles!D1708*sel_solar</f>
        <v/>
      </c>
      <c r="C1708" s="6">
        <f>MIN(B1708,A1708)</f>
        <v/>
      </c>
      <c r="D1708" s="6">
        <f>B1708-C1708</f>
        <v/>
      </c>
      <c r="E1708" s="6">
        <f>A1708-C1708</f>
        <v/>
      </c>
      <c r="F1708" s="6">
        <f>MIN(D1708,in_batt_pw,IF(sel_batt=0,0,(sel_batt-H1707)/in_rte))</f>
        <v/>
      </c>
      <c r="G1708" s="6">
        <f>MIN(E1708,in_batt_pw,H1707)</f>
        <v/>
      </c>
      <c r="H1708" s="6">
        <f>H1707+F1708*in_rte-G1708</f>
        <v/>
      </c>
      <c r="I1708" s="6">
        <f>IF(sel_og=1,0,E1708-G1708)</f>
        <v/>
      </c>
      <c r="J1708" s="6">
        <f>IF(sel_og=1,0,D1708-F1708)</f>
        <v/>
      </c>
      <c r="K1708" s="6">
        <f>IF(sel_og=1,E1708-G1708,0)</f>
        <v/>
      </c>
    </row>
    <row r="1709">
      <c r="A1709" s="6">
        <f>Profiles!E1709+Profiles!F1709</f>
        <v/>
      </c>
      <c r="B1709" s="6">
        <f>Profiles!D1709*sel_solar</f>
        <v/>
      </c>
      <c r="C1709" s="6">
        <f>MIN(B1709,A1709)</f>
        <v/>
      </c>
      <c r="D1709" s="6">
        <f>B1709-C1709</f>
        <v/>
      </c>
      <c r="E1709" s="6">
        <f>A1709-C1709</f>
        <v/>
      </c>
      <c r="F1709" s="6">
        <f>MIN(D1709,in_batt_pw,IF(sel_batt=0,0,(sel_batt-H1708)/in_rte))</f>
        <v/>
      </c>
      <c r="G1709" s="6">
        <f>MIN(E1709,in_batt_pw,H1708)</f>
        <v/>
      </c>
      <c r="H1709" s="6">
        <f>H1708+F1709*in_rte-G1709</f>
        <v/>
      </c>
      <c r="I1709" s="6">
        <f>IF(sel_og=1,0,E1709-G1709)</f>
        <v/>
      </c>
      <c r="J1709" s="6">
        <f>IF(sel_og=1,0,D1709-F1709)</f>
        <v/>
      </c>
      <c r="K1709" s="6">
        <f>IF(sel_og=1,E1709-G1709,0)</f>
        <v/>
      </c>
    </row>
    <row r="1710">
      <c r="A1710" s="6">
        <f>Profiles!E1710+Profiles!F1710</f>
        <v/>
      </c>
      <c r="B1710" s="6">
        <f>Profiles!D1710*sel_solar</f>
        <v/>
      </c>
      <c r="C1710" s="6">
        <f>MIN(B1710,A1710)</f>
        <v/>
      </c>
      <c r="D1710" s="6">
        <f>B1710-C1710</f>
        <v/>
      </c>
      <c r="E1710" s="6">
        <f>A1710-C1710</f>
        <v/>
      </c>
      <c r="F1710" s="6">
        <f>MIN(D1710,in_batt_pw,IF(sel_batt=0,0,(sel_batt-H1709)/in_rte))</f>
        <v/>
      </c>
      <c r="G1710" s="6">
        <f>MIN(E1710,in_batt_pw,H1709)</f>
        <v/>
      </c>
      <c r="H1710" s="6">
        <f>H1709+F1710*in_rte-G1710</f>
        <v/>
      </c>
      <c r="I1710" s="6">
        <f>IF(sel_og=1,0,E1710-G1710)</f>
        <v/>
      </c>
      <c r="J1710" s="6">
        <f>IF(sel_og=1,0,D1710-F1710)</f>
        <v/>
      </c>
      <c r="K1710" s="6">
        <f>IF(sel_og=1,E1710-G1710,0)</f>
        <v/>
      </c>
    </row>
    <row r="1711">
      <c r="A1711" s="6">
        <f>Profiles!E1711+Profiles!F1711</f>
        <v/>
      </c>
      <c r="B1711" s="6">
        <f>Profiles!D1711*sel_solar</f>
        <v/>
      </c>
      <c r="C1711" s="6">
        <f>MIN(B1711,A1711)</f>
        <v/>
      </c>
      <c r="D1711" s="6">
        <f>B1711-C1711</f>
        <v/>
      </c>
      <c r="E1711" s="6">
        <f>A1711-C1711</f>
        <v/>
      </c>
      <c r="F1711" s="6">
        <f>MIN(D1711,in_batt_pw,IF(sel_batt=0,0,(sel_batt-H1710)/in_rte))</f>
        <v/>
      </c>
      <c r="G1711" s="6">
        <f>MIN(E1711,in_batt_pw,H1710)</f>
        <v/>
      </c>
      <c r="H1711" s="6">
        <f>H1710+F1711*in_rte-G1711</f>
        <v/>
      </c>
      <c r="I1711" s="6">
        <f>IF(sel_og=1,0,E1711-G1711)</f>
        <v/>
      </c>
      <c r="J1711" s="6">
        <f>IF(sel_og=1,0,D1711-F1711)</f>
        <v/>
      </c>
      <c r="K1711" s="6">
        <f>IF(sel_og=1,E1711-G1711,0)</f>
        <v/>
      </c>
    </row>
    <row r="1712">
      <c r="A1712" s="6">
        <f>Profiles!E1712+Profiles!F1712</f>
        <v/>
      </c>
      <c r="B1712" s="6">
        <f>Profiles!D1712*sel_solar</f>
        <v/>
      </c>
      <c r="C1712" s="6">
        <f>MIN(B1712,A1712)</f>
        <v/>
      </c>
      <c r="D1712" s="6">
        <f>B1712-C1712</f>
        <v/>
      </c>
      <c r="E1712" s="6">
        <f>A1712-C1712</f>
        <v/>
      </c>
      <c r="F1712" s="6">
        <f>MIN(D1712,in_batt_pw,IF(sel_batt=0,0,(sel_batt-H1711)/in_rte))</f>
        <v/>
      </c>
      <c r="G1712" s="6">
        <f>MIN(E1712,in_batt_pw,H1711)</f>
        <v/>
      </c>
      <c r="H1712" s="6">
        <f>H1711+F1712*in_rte-G1712</f>
        <v/>
      </c>
      <c r="I1712" s="6">
        <f>IF(sel_og=1,0,E1712-G1712)</f>
        <v/>
      </c>
      <c r="J1712" s="6">
        <f>IF(sel_og=1,0,D1712-F1712)</f>
        <v/>
      </c>
      <c r="K1712" s="6">
        <f>IF(sel_og=1,E1712-G1712,0)</f>
        <v/>
      </c>
    </row>
    <row r="1713">
      <c r="A1713" s="6">
        <f>Profiles!E1713+Profiles!F1713</f>
        <v/>
      </c>
      <c r="B1713" s="6">
        <f>Profiles!D1713*sel_solar</f>
        <v/>
      </c>
      <c r="C1713" s="6">
        <f>MIN(B1713,A1713)</f>
        <v/>
      </c>
      <c r="D1713" s="6">
        <f>B1713-C1713</f>
        <v/>
      </c>
      <c r="E1713" s="6">
        <f>A1713-C1713</f>
        <v/>
      </c>
      <c r="F1713" s="6">
        <f>MIN(D1713,in_batt_pw,IF(sel_batt=0,0,(sel_batt-H1712)/in_rte))</f>
        <v/>
      </c>
      <c r="G1713" s="6">
        <f>MIN(E1713,in_batt_pw,H1712)</f>
        <v/>
      </c>
      <c r="H1713" s="6">
        <f>H1712+F1713*in_rte-G1713</f>
        <v/>
      </c>
      <c r="I1713" s="6">
        <f>IF(sel_og=1,0,E1713-G1713)</f>
        <v/>
      </c>
      <c r="J1713" s="6">
        <f>IF(sel_og=1,0,D1713-F1713)</f>
        <v/>
      </c>
      <c r="K1713" s="6">
        <f>IF(sel_og=1,E1713-G1713,0)</f>
        <v/>
      </c>
    </row>
    <row r="1714">
      <c r="A1714" s="6">
        <f>Profiles!E1714+Profiles!F1714</f>
        <v/>
      </c>
      <c r="B1714" s="6">
        <f>Profiles!D1714*sel_solar</f>
        <v/>
      </c>
      <c r="C1714" s="6">
        <f>MIN(B1714,A1714)</f>
        <v/>
      </c>
      <c r="D1714" s="6">
        <f>B1714-C1714</f>
        <v/>
      </c>
      <c r="E1714" s="6">
        <f>A1714-C1714</f>
        <v/>
      </c>
      <c r="F1714" s="6">
        <f>MIN(D1714,in_batt_pw,IF(sel_batt=0,0,(sel_batt-H1713)/in_rte))</f>
        <v/>
      </c>
      <c r="G1714" s="6">
        <f>MIN(E1714,in_batt_pw,H1713)</f>
        <v/>
      </c>
      <c r="H1714" s="6">
        <f>H1713+F1714*in_rte-G1714</f>
        <v/>
      </c>
      <c r="I1714" s="6">
        <f>IF(sel_og=1,0,E1714-G1714)</f>
        <v/>
      </c>
      <c r="J1714" s="6">
        <f>IF(sel_og=1,0,D1714-F1714)</f>
        <v/>
      </c>
      <c r="K1714" s="6">
        <f>IF(sel_og=1,E1714-G1714,0)</f>
        <v/>
      </c>
    </row>
    <row r="1715">
      <c r="A1715" s="6">
        <f>Profiles!E1715+Profiles!F1715</f>
        <v/>
      </c>
      <c r="B1715" s="6">
        <f>Profiles!D1715*sel_solar</f>
        <v/>
      </c>
      <c r="C1715" s="6">
        <f>MIN(B1715,A1715)</f>
        <v/>
      </c>
      <c r="D1715" s="6">
        <f>B1715-C1715</f>
        <v/>
      </c>
      <c r="E1715" s="6">
        <f>A1715-C1715</f>
        <v/>
      </c>
      <c r="F1715" s="6">
        <f>MIN(D1715,in_batt_pw,IF(sel_batt=0,0,(sel_batt-H1714)/in_rte))</f>
        <v/>
      </c>
      <c r="G1715" s="6">
        <f>MIN(E1715,in_batt_pw,H1714)</f>
        <v/>
      </c>
      <c r="H1715" s="6">
        <f>H1714+F1715*in_rte-G1715</f>
        <v/>
      </c>
      <c r="I1715" s="6">
        <f>IF(sel_og=1,0,E1715-G1715)</f>
        <v/>
      </c>
      <c r="J1715" s="6">
        <f>IF(sel_og=1,0,D1715-F1715)</f>
        <v/>
      </c>
      <c r="K1715" s="6">
        <f>IF(sel_og=1,E1715-G1715,0)</f>
        <v/>
      </c>
    </row>
    <row r="1716">
      <c r="A1716" s="6">
        <f>Profiles!E1716+Profiles!F1716</f>
        <v/>
      </c>
      <c r="B1716" s="6">
        <f>Profiles!D1716*sel_solar</f>
        <v/>
      </c>
      <c r="C1716" s="6">
        <f>MIN(B1716,A1716)</f>
        <v/>
      </c>
      <c r="D1716" s="6">
        <f>B1716-C1716</f>
        <v/>
      </c>
      <c r="E1716" s="6">
        <f>A1716-C1716</f>
        <v/>
      </c>
      <c r="F1716" s="6">
        <f>MIN(D1716,in_batt_pw,IF(sel_batt=0,0,(sel_batt-H1715)/in_rte))</f>
        <v/>
      </c>
      <c r="G1716" s="6">
        <f>MIN(E1716,in_batt_pw,H1715)</f>
        <v/>
      </c>
      <c r="H1716" s="6">
        <f>H1715+F1716*in_rte-G1716</f>
        <v/>
      </c>
      <c r="I1716" s="6">
        <f>IF(sel_og=1,0,E1716-G1716)</f>
        <v/>
      </c>
      <c r="J1716" s="6">
        <f>IF(sel_og=1,0,D1716-F1716)</f>
        <v/>
      </c>
      <c r="K1716" s="6">
        <f>IF(sel_og=1,E1716-G1716,0)</f>
        <v/>
      </c>
    </row>
    <row r="1717">
      <c r="A1717" s="6">
        <f>Profiles!E1717+Profiles!F1717</f>
        <v/>
      </c>
      <c r="B1717" s="6">
        <f>Profiles!D1717*sel_solar</f>
        <v/>
      </c>
      <c r="C1717" s="6">
        <f>MIN(B1717,A1717)</f>
        <v/>
      </c>
      <c r="D1717" s="6">
        <f>B1717-C1717</f>
        <v/>
      </c>
      <c r="E1717" s="6">
        <f>A1717-C1717</f>
        <v/>
      </c>
      <c r="F1717" s="6">
        <f>MIN(D1717,in_batt_pw,IF(sel_batt=0,0,(sel_batt-H1716)/in_rte))</f>
        <v/>
      </c>
      <c r="G1717" s="6">
        <f>MIN(E1717,in_batt_pw,H1716)</f>
        <v/>
      </c>
      <c r="H1717" s="6">
        <f>H1716+F1717*in_rte-G1717</f>
        <v/>
      </c>
      <c r="I1717" s="6">
        <f>IF(sel_og=1,0,E1717-G1717)</f>
        <v/>
      </c>
      <c r="J1717" s="6">
        <f>IF(sel_og=1,0,D1717-F1717)</f>
        <v/>
      </c>
      <c r="K1717" s="6">
        <f>IF(sel_og=1,E1717-G1717,0)</f>
        <v/>
      </c>
    </row>
    <row r="1718">
      <c r="A1718" s="6">
        <f>Profiles!E1718+Profiles!F1718</f>
        <v/>
      </c>
      <c r="B1718" s="6">
        <f>Profiles!D1718*sel_solar</f>
        <v/>
      </c>
      <c r="C1718" s="6">
        <f>MIN(B1718,A1718)</f>
        <v/>
      </c>
      <c r="D1718" s="6">
        <f>B1718-C1718</f>
        <v/>
      </c>
      <c r="E1718" s="6">
        <f>A1718-C1718</f>
        <v/>
      </c>
      <c r="F1718" s="6">
        <f>MIN(D1718,in_batt_pw,IF(sel_batt=0,0,(sel_batt-H1717)/in_rte))</f>
        <v/>
      </c>
      <c r="G1718" s="6">
        <f>MIN(E1718,in_batt_pw,H1717)</f>
        <v/>
      </c>
      <c r="H1718" s="6">
        <f>H1717+F1718*in_rte-G1718</f>
        <v/>
      </c>
      <c r="I1718" s="6">
        <f>IF(sel_og=1,0,E1718-G1718)</f>
        <v/>
      </c>
      <c r="J1718" s="6">
        <f>IF(sel_og=1,0,D1718-F1718)</f>
        <v/>
      </c>
      <c r="K1718" s="6">
        <f>IF(sel_og=1,E1718-G1718,0)</f>
        <v/>
      </c>
    </row>
    <row r="1719">
      <c r="A1719" s="6">
        <f>Profiles!E1719+Profiles!F1719</f>
        <v/>
      </c>
      <c r="B1719" s="6">
        <f>Profiles!D1719*sel_solar</f>
        <v/>
      </c>
      <c r="C1719" s="6">
        <f>MIN(B1719,A1719)</f>
        <v/>
      </c>
      <c r="D1719" s="6">
        <f>B1719-C1719</f>
        <v/>
      </c>
      <c r="E1719" s="6">
        <f>A1719-C1719</f>
        <v/>
      </c>
      <c r="F1719" s="6">
        <f>MIN(D1719,in_batt_pw,IF(sel_batt=0,0,(sel_batt-H1718)/in_rte))</f>
        <v/>
      </c>
      <c r="G1719" s="6">
        <f>MIN(E1719,in_batt_pw,H1718)</f>
        <v/>
      </c>
      <c r="H1719" s="6">
        <f>H1718+F1719*in_rte-G1719</f>
        <v/>
      </c>
      <c r="I1719" s="6">
        <f>IF(sel_og=1,0,E1719-G1719)</f>
        <v/>
      </c>
      <c r="J1719" s="6">
        <f>IF(sel_og=1,0,D1719-F1719)</f>
        <v/>
      </c>
      <c r="K1719" s="6">
        <f>IF(sel_og=1,E1719-G1719,0)</f>
        <v/>
      </c>
    </row>
    <row r="1720">
      <c r="A1720" s="6">
        <f>Profiles!E1720+Profiles!F1720</f>
        <v/>
      </c>
      <c r="B1720" s="6">
        <f>Profiles!D1720*sel_solar</f>
        <v/>
      </c>
      <c r="C1720" s="6">
        <f>MIN(B1720,A1720)</f>
        <v/>
      </c>
      <c r="D1720" s="6">
        <f>B1720-C1720</f>
        <v/>
      </c>
      <c r="E1720" s="6">
        <f>A1720-C1720</f>
        <v/>
      </c>
      <c r="F1720" s="6">
        <f>MIN(D1720,in_batt_pw,IF(sel_batt=0,0,(sel_batt-H1719)/in_rte))</f>
        <v/>
      </c>
      <c r="G1720" s="6">
        <f>MIN(E1720,in_batt_pw,H1719)</f>
        <v/>
      </c>
      <c r="H1720" s="6">
        <f>H1719+F1720*in_rte-G1720</f>
        <v/>
      </c>
      <c r="I1720" s="6">
        <f>IF(sel_og=1,0,E1720-G1720)</f>
        <v/>
      </c>
      <c r="J1720" s="6">
        <f>IF(sel_og=1,0,D1720-F1720)</f>
        <v/>
      </c>
      <c r="K1720" s="6">
        <f>IF(sel_og=1,E1720-G1720,0)</f>
        <v/>
      </c>
    </row>
    <row r="1721">
      <c r="A1721" s="6">
        <f>Profiles!E1721+Profiles!F1721</f>
        <v/>
      </c>
      <c r="B1721" s="6">
        <f>Profiles!D1721*sel_solar</f>
        <v/>
      </c>
      <c r="C1721" s="6">
        <f>MIN(B1721,A1721)</f>
        <v/>
      </c>
      <c r="D1721" s="6">
        <f>B1721-C1721</f>
        <v/>
      </c>
      <c r="E1721" s="6">
        <f>A1721-C1721</f>
        <v/>
      </c>
      <c r="F1721" s="6">
        <f>MIN(D1721,in_batt_pw,IF(sel_batt=0,0,(sel_batt-H1720)/in_rte))</f>
        <v/>
      </c>
      <c r="G1721" s="6">
        <f>MIN(E1721,in_batt_pw,H1720)</f>
        <v/>
      </c>
      <c r="H1721" s="6">
        <f>H1720+F1721*in_rte-G1721</f>
        <v/>
      </c>
      <c r="I1721" s="6">
        <f>IF(sel_og=1,0,E1721-G1721)</f>
        <v/>
      </c>
      <c r="J1721" s="6">
        <f>IF(sel_og=1,0,D1721-F1721)</f>
        <v/>
      </c>
      <c r="K1721" s="6">
        <f>IF(sel_og=1,E1721-G1721,0)</f>
        <v/>
      </c>
    </row>
    <row r="1722">
      <c r="A1722" s="6">
        <f>Profiles!E1722+Profiles!F1722</f>
        <v/>
      </c>
      <c r="B1722" s="6">
        <f>Profiles!D1722*sel_solar</f>
        <v/>
      </c>
      <c r="C1722" s="6">
        <f>MIN(B1722,A1722)</f>
        <v/>
      </c>
      <c r="D1722" s="6">
        <f>B1722-C1722</f>
        <v/>
      </c>
      <c r="E1722" s="6">
        <f>A1722-C1722</f>
        <v/>
      </c>
      <c r="F1722" s="6">
        <f>MIN(D1722,in_batt_pw,IF(sel_batt=0,0,(sel_batt-H1721)/in_rte))</f>
        <v/>
      </c>
      <c r="G1722" s="6">
        <f>MIN(E1722,in_batt_pw,H1721)</f>
        <v/>
      </c>
      <c r="H1722" s="6">
        <f>H1721+F1722*in_rte-G1722</f>
        <v/>
      </c>
      <c r="I1722" s="6">
        <f>IF(sel_og=1,0,E1722-G1722)</f>
        <v/>
      </c>
      <c r="J1722" s="6">
        <f>IF(sel_og=1,0,D1722-F1722)</f>
        <v/>
      </c>
      <c r="K1722" s="6">
        <f>IF(sel_og=1,E1722-G1722,0)</f>
        <v/>
      </c>
    </row>
    <row r="1723">
      <c r="A1723" s="6">
        <f>Profiles!E1723+Profiles!F1723</f>
        <v/>
      </c>
      <c r="B1723" s="6">
        <f>Profiles!D1723*sel_solar</f>
        <v/>
      </c>
      <c r="C1723" s="6">
        <f>MIN(B1723,A1723)</f>
        <v/>
      </c>
      <c r="D1723" s="6">
        <f>B1723-C1723</f>
        <v/>
      </c>
      <c r="E1723" s="6">
        <f>A1723-C1723</f>
        <v/>
      </c>
      <c r="F1723" s="6">
        <f>MIN(D1723,in_batt_pw,IF(sel_batt=0,0,(sel_batt-H1722)/in_rte))</f>
        <v/>
      </c>
      <c r="G1723" s="6">
        <f>MIN(E1723,in_batt_pw,H1722)</f>
        <v/>
      </c>
      <c r="H1723" s="6">
        <f>H1722+F1723*in_rte-G1723</f>
        <v/>
      </c>
      <c r="I1723" s="6">
        <f>IF(sel_og=1,0,E1723-G1723)</f>
        <v/>
      </c>
      <c r="J1723" s="6">
        <f>IF(sel_og=1,0,D1723-F1723)</f>
        <v/>
      </c>
      <c r="K1723" s="6">
        <f>IF(sel_og=1,E1723-G1723,0)</f>
        <v/>
      </c>
    </row>
    <row r="1724">
      <c r="A1724" s="6">
        <f>Profiles!E1724+Profiles!F1724</f>
        <v/>
      </c>
      <c r="B1724" s="6">
        <f>Profiles!D1724*sel_solar</f>
        <v/>
      </c>
      <c r="C1724" s="6">
        <f>MIN(B1724,A1724)</f>
        <v/>
      </c>
      <c r="D1724" s="6">
        <f>B1724-C1724</f>
        <v/>
      </c>
      <c r="E1724" s="6">
        <f>A1724-C1724</f>
        <v/>
      </c>
      <c r="F1724" s="6">
        <f>MIN(D1724,in_batt_pw,IF(sel_batt=0,0,(sel_batt-H1723)/in_rte))</f>
        <v/>
      </c>
      <c r="G1724" s="6">
        <f>MIN(E1724,in_batt_pw,H1723)</f>
        <v/>
      </c>
      <c r="H1724" s="6">
        <f>H1723+F1724*in_rte-G1724</f>
        <v/>
      </c>
      <c r="I1724" s="6">
        <f>IF(sel_og=1,0,E1724-G1724)</f>
        <v/>
      </c>
      <c r="J1724" s="6">
        <f>IF(sel_og=1,0,D1724-F1724)</f>
        <v/>
      </c>
      <c r="K1724" s="6">
        <f>IF(sel_og=1,E1724-G1724,0)</f>
        <v/>
      </c>
    </row>
    <row r="1725">
      <c r="A1725" s="6">
        <f>Profiles!E1725+Profiles!F1725</f>
        <v/>
      </c>
      <c r="B1725" s="6">
        <f>Profiles!D1725*sel_solar</f>
        <v/>
      </c>
      <c r="C1725" s="6">
        <f>MIN(B1725,A1725)</f>
        <v/>
      </c>
      <c r="D1725" s="6">
        <f>B1725-C1725</f>
        <v/>
      </c>
      <c r="E1725" s="6">
        <f>A1725-C1725</f>
        <v/>
      </c>
      <c r="F1725" s="6">
        <f>MIN(D1725,in_batt_pw,IF(sel_batt=0,0,(sel_batt-H1724)/in_rte))</f>
        <v/>
      </c>
      <c r="G1725" s="6">
        <f>MIN(E1725,in_batt_pw,H1724)</f>
        <v/>
      </c>
      <c r="H1725" s="6">
        <f>H1724+F1725*in_rte-G1725</f>
        <v/>
      </c>
      <c r="I1725" s="6">
        <f>IF(sel_og=1,0,E1725-G1725)</f>
        <v/>
      </c>
      <c r="J1725" s="6">
        <f>IF(sel_og=1,0,D1725-F1725)</f>
        <v/>
      </c>
      <c r="K1725" s="6">
        <f>IF(sel_og=1,E1725-G1725,0)</f>
        <v/>
      </c>
    </row>
    <row r="1726">
      <c r="A1726" s="6">
        <f>Profiles!E1726+Profiles!F1726</f>
        <v/>
      </c>
      <c r="B1726" s="6">
        <f>Profiles!D1726*sel_solar</f>
        <v/>
      </c>
      <c r="C1726" s="6">
        <f>MIN(B1726,A1726)</f>
        <v/>
      </c>
      <c r="D1726" s="6">
        <f>B1726-C1726</f>
        <v/>
      </c>
      <c r="E1726" s="6">
        <f>A1726-C1726</f>
        <v/>
      </c>
      <c r="F1726" s="6">
        <f>MIN(D1726,in_batt_pw,IF(sel_batt=0,0,(sel_batt-H1725)/in_rte))</f>
        <v/>
      </c>
      <c r="G1726" s="6">
        <f>MIN(E1726,in_batt_pw,H1725)</f>
        <v/>
      </c>
      <c r="H1726" s="6">
        <f>H1725+F1726*in_rte-G1726</f>
        <v/>
      </c>
      <c r="I1726" s="6">
        <f>IF(sel_og=1,0,E1726-G1726)</f>
        <v/>
      </c>
      <c r="J1726" s="6">
        <f>IF(sel_og=1,0,D1726-F1726)</f>
        <v/>
      </c>
      <c r="K1726" s="6">
        <f>IF(sel_og=1,E1726-G1726,0)</f>
        <v/>
      </c>
    </row>
    <row r="1727">
      <c r="A1727" s="6">
        <f>Profiles!E1727+Profiles!F1727</f>
        <v/>
      </c>
      <c r="B1727" s="6">
        <f>Profiles!D1727*sel_solar</f>
        <v/>
      </c>
      <c r="C1727" s="6">
        <f>MIN(B1727,A1727)</f>
        <v/>
      </c>
      <c r="D1727" s="6">
        <f>B1727-C1727</f>
        <v/>
      </c>
      <c r="E1727" s="6">
        <f>A1727-C1727</f>
        <v/>
      </c>
      <c r="F1727" s="6">
        <f>MIN(D1727,in_batt_pw,IF(sel_batt=0,0,(sel_batt-H1726)/in_rte))</f>
        <v/>
      </c>
      <c r="G1727" s="6">
        <f>MIN(E1727,in_batt_pw,H1726)</f>
        <v/>
      </c>
      <c r="H1727" s="6">
        <f>H1726+F1727*in_rte-G1727</f>
        <v/>
      </c>
      <c r="I1727" s="6">
        <f>IF(sel_og=1,0,E1727-G1727)</f>
        <v/>
      </c>
      <c r="J1727" s="6">
        <f>IF(sel_og=1,0,D1727-F1727)</f>
        <v/>
      </c>
      <c r="K1727" s="6">
        <f>IF(sel_og=1,E1727-G1727,0)</f>
        <v/>
      </c>
    </row>
    <row r="1728">
      <c r="A1728" s="6">
        <f>Profiles!E1728+Profiles!F1728</f>
        <v/>
      </c>
      <c r="B1728" s="6">
        <f>Profiles!D1728*sel_solar</f>
        <v/>
      </c>
      <c r="C1728" s="6">
        <f>MIN(B1728,A1728)</f>
        <v/>
      </c>
      <c r="D1728" s="6">
        <f>B1728-C1728</f>
        <v/>
      </c>
      <c r="E1728" s="6">
        <f>A1728-C1728</f>
        <v/>
      </c>
      <c r="F1728" s="6">
        <f>MIN(D1728,in_batt_pw,IF(sel_batt=0,0,(sel_batt-H1727)/in_rte))</f>
        <v/>
      </c>
      <c r="G1728" s="6">
        <f>MIN(E1728,in_batt_pw,H1727)</f>
        <v/>
      </c>
      <c r="H1728" s="6">
        <f>H1727+F1728*in_rte-G1728</f>
        <v/>
      </c>
      <c r="I1728" s="6">
        <f>IF(sel_og=1,0,E1728-G1728)</f>
        <v/>
      </c>
      <c r="J1728" s="6">
        <f>IF(sel_og=1,0,D1728-F1728)</f>
        <v/>
      </c>
      <c r="K1728" s="6">
        <f>IF(sel_og=1,E1728-G1728,0)</f>
        <v/>
      </c>
    </row>
    <row r="1729">
      <c r="A1729" s="6">
        <f>Profiles!E1729+Profiles!F1729</f>
        <v/>
      </c>
      <c r="B1729" s="6">
        <f>Profiles!D1729*sel_solar</f>
        <v/>
      </c>
      <c r="C1729" s="6">
        <f>MIN(B1729,A1729)</f>
        <v/>
      </c>
      <c r="D1729" s="6">
        <f>B1729-C1729</f>
        <v/>
      </c>
      <c r="E1729" s="6">
        <f>A1729-C1729</f>
        <v/>
      </c>
      <c r="F1729" s="6">
        <f>MIN(D1729,in_batt_pw,IF(sel_batt=0,0,(sel_batt-H1728)/in_rte))</f>
        <v/>
      </c>
      <c r="G1729" s="6">
        <f>MIN(E1729,in_batt_pw,H1728)</f>
        <v/>
      </c>
      <c r="H1729" s="6">
        <f>H1728+F1729*in_rte-G1729</f>
        <v/>
      </c>
      <c r="I1729" s="6">
        <f>IF(sel_og=1,0,E1729-G1729)</f>
        <v/>
      </c>
      <c r="J1729" s="6">
        <f>IF(sel_og=1,0,D1729-F1729)</f>
        <v/>
      </c>
      <c r="K1729" s="6">
        <f>IF(sel_og=1,E1729-G1729,0)</f>
        <v/>
      </c>
    </row>
    <row r="1730">
      <c r="A1730" s="6">
        <f>Profiles!E1730+Profiles!F1730</f>
        <v/>
      </c>
      <c r="B1730" s="6">
        <f>Profiles!D1730*sel_solar</f>
        <v/>
      </c>
      <c r="C1730" s="6">
        <f>MIN(B1730,A1730)</f>
        <v/>
      </c>
      <c r="D1730" s="6">
        <f>B1730-C1730</f>
        <v/>
      </c>
      <c r="E1730" s="6">
        <f>A1730-C1730</f>
        <v/>
      </c>
      <c r="F1730" s="6">
        <f>MIN(D1730,in_batt_pw,IF(sel_batt=0,0,(sel_batt-H1729)/in_rte))</f>
        <v/>
      </c>
      <c r="G1730" s="6">
        <f>MIN(E1730,in_batt_pw,H1729)</f>
        <v/>
      </c>
      <c r="H1730" s="6">
        <f>H1729+F1730*in_rte-G1730</f>
        <v/>
      </c>
      <c r="I1730" s="6">
        <f>IF(sel_og=1,0,E1730-G1730)</f>
        <v/>
      </c>
      <c r="J1730" s="6">
        <f>IF(sel_og=1,0,D1730-F1730)</f>
        <v/>
      </c>
      <c r="K1730" s="6">
        <f>IF(sel_og=1,E1730-G1730,0)</f>
        <v/>
      </c>
    </row>
    <row r="1731">
      <c r="A1731" s="6">
        <f>Profiles!E1731+Profiles!F1731</f>
        <v/>
      </c>
      <c r="B1731" s="6">
        <f>Profiles!D1731*sel_solar</f>
        <v/>
      </c>
      <c r="C1731" s="6">
        <f>MIN(B1731,A1731)</f>
        <v/>
      </c>
      <c r="D1731" s="6">
        <f>B1731-C1731</f>
        <v/>
      </c>
      <c r="E1731" s="6">
        <f>A1731-C1731</f>
        <v/>
      </c>
      <c r="F1731" s="6">
        <f>MIN(D1731,in_batt_pw,IF(sel_batt=0,0,(sel_batt-H1730)/in_rte))</f>
        <v/>
      </c>
      <c r="G1731" s="6">
        <f>MIN(E1731,in_batt_pw,H1730)</f>
        <v/>
      </c>
      <c r="H1731" s="6">
        <f>H1730+F1731*in_rte-G1731</f>
        <v/>
      </c>
      <c r="I1731" s="6">
        <f>IF(sel_og=1,0,E1731-G1731)</f>
        <v/>
      </c>
      <c r="J1731" s="6">
        <f>IF(sel_og=1,0,D1731-F1731)</f>
        <v/>
      </c>
      <c r="K1731" s="6">
        <f>IF(sel_og=1,E1731-G1731,0)</f>
        <v/>
      </c>
    </row>
    <row r="1732">
      <c r="A1732" s="6">
        <f>Profiles!E1732+Profiles!F1732</f>
        <v/>
      </c>
      <c r="B1732" s="6">
        <f>Profiles!D1732*sel_solar</f>
        <v/>
      </c>
      <c r="C1732" s="6">
        <f>MIN(B1732,A1732)</f>
        <v/>
      </c>
      <c r="D1732" s="6">
        <f>B1732-C1732</f>
        <v/>
      </c>
      <c r="E1732" s="6">
        <f>A1732-C1732</f>
        <v/>
      </c>
      <c r="F1732" s="6">
        <f>MIN(D1732,in_batt_pw,IF(sel_batt=0,0,(sel_batt-H1731)/in_rte))</f>
        <v/>
      </c>
      <c r="G1732" s="6">
        <f>MIN(E1732,in_batt_pw,H1731)</f>
        <v/>
      </c>
      <c r="H1732" s="6">
        <f>H1731+F1732*in_rte-G1732</f>
        <v/>
      </c>
      <c r="I1732" s="6">
        <f>IF(sel_og=1,0,E1732-G1732)</f>
        <v/>
      </c>
      <c r="J1732" s="6">
        <f>IF(sel_og=1,0,D1732-F1732)</f>
        <v/>
      </c>
      <c r="K1732" s="6">
        <f>IF(sel_og=1,E1732-G1732,0)</f>
        <v/>
      </c>
    </row>
    <row r="1733">
      <c r="A1733" s="6">
        <f>Profiles!E1733+Profiles!F1733</f>
        <v/>
      </c>
      <c r="B1733" s="6">
        <f>Profiles!D1733*sel_solar</f>
        <v/>
      </c>
      <c r="C1733" s="6">
        <f>MIN(B1733,A1733)</f>
        <v/>
      </c>
      <c r="D1733" s="6">
        <f>B1733-C1733</f>
        <v/>
      </c>
      <c r="E1733" s="6">
        <f>A1733-C1733</f>
        <v/>
      </c>
      <c r="F1733" s="6">
        <f>MIN(D1733,in_batt_pw,IF(sel_batt=0,0,(sel_batt-H1732)/in_rte))</f>
        <v/>
      </c>
      <c r="G1733" s="6">
        <f>MIN(E1733,in_batt_pw,H1732)</f>
        <v/>
      </c>
      <c r="H1733" s="6">
        <f>H1732+F1733*in_rte-G1733</f>
        <v/>
      </c>
      <c r="I1733" s="6">
        <f>IF(sel_og=1,0,E1733-G1733)</f>
        <v/>
      </c>
      <c r="J1733" s="6">
        <f>IF(sel_og=1,0,D1733-F1733)</f>
        <v/>
      </c>
      <c r="K1733" s="6">
        <f>IF(sel_og=1,E1733-G1733,0)</f>
        <v/>
      </c>
    </row>
    <row r="1734">
      <c r="A1734" s="6">
        <f>Profiles!E1734+Profiles!F1734</f>
        <v/>
      </c>
      <c r="B1734" s="6">
        <f>Profiles!D1734*sel_solar</f>
        <v/>
      </c>
      <c r="C1734" s="6">
        <f>MIN(B1734,A1734)</f>
        <v/>
      </c>
      <c r="D1734" s="6">
        <f>B1734-C1734</f>
        <v/>
      </c>
      <c r="E1734" s="6">
        <f>A1734-C1734</f>
        <v/>
      </c>
      <c r="F1734" s="6">
        <f>MIN(D1734,in_batt_pw,IF(sel_batt=0,0,(sel_batt-H1733)/in_rte))</f>
        <v/>
      </c>
      <c r="G1734" s="6">
        <f>MIN(E1734,in_batt_pw,H1733)</f>
        <v/>
      </c>
      <c r="H1734" s="6">
        <f>H1733+F1734*in_rte-G1734</f>
        <v/>
      </c>
      <c r="I1734" s="6">
        <f>IF(sel_og=1,0,E1734-G1734)</f>
        <v/>
      </c>
      <c r="J1734" s="6">
        <f>IF(sel_og=1,0,D1734-F1734)</f>
        <v/>
      </c>
      <c r="K1734" s="6">
        <f>IF(sel_og=1,E1734-G1734,0)</f>
        <v/>
      </c>
    </row>
    <row r="1735">
      <c r="A1735" s="6">
        <f>Profiles!E1735+Profiles!F1735</f>
        <v/>
      </c>
      <c r="B1735" s="6">
        <f>Profiles!D1735*sel_solar</f>
        <v/>
      </c>
      <c r="C1735" s="6">
        <f>MIN(B1735,A1735)</f>
        <v/>
      </c>
      <c r="D1735" s="6">
        <f>B1735-C1735</f>
        <v/>
      </c>
      <c r="E1735" s="6">
        <f>A1735-C1735</f>
        <v/>
      </c>
      <c r="F1735" s="6">
        <f>MIN(D1735,in_batt_pw,IF(sel_batt=0,0,(sel_batt-H1734)/in_rte))</f>
        <v/>
      </c>
      <c r="G1735" s="6">
        <f>MIN(E1735,in_batt_pw,H1734)</f>
        <v/>
      </c>
      <c r="H1735" s="6">
        <f>H1734+F1735*in_rte-G1735</f>
        <v/>
      </c>
      <c r="I1735" s="6">
        <f>IF(sel_og=1,0,E1735-G1735)</f>
        <v/>
      </c>
      <c r="J1735" s="6">
        <f>IF(sel_og=1,0,D1735-F1735)</f>
        <v/>
      </c>
      <c r="K1735" s="6">
        <f>IF(sel_og=1,E1735-G1735,0)</f>
        <v/>
      </c>
    </row>
    <row r="1736">
      <c r="A1736" s="6">
        <f>Profiles!E1736+Profiles!F1736</f>
        <v/>
      </c>
      <c r="B1736" s="6">
        <f>Profiles!D1736*sel_solar</f>
        <v/>
      </c>
      <c r="C1736" s="6">
        <f>MIN(B1736,A1736)</f>
        <v/>
      </c>
      <c r="D1736" s="6">
        <f>B1736-C1736</f>
        <v/>
      </c>
      <c r="E1736" s="6">
        <f>A1736-C1736</f>
        <v/>
      </c>
      <c r="F1736" s="6">
        <f>MIN(D1736,in_batt_pw,IF(sel_batt=0,0,(sel_batt-H1735)/in_rte))</f>
        <v/>
      </c>
      <c r="G1736" s="6">
        <f>MIN(E1736,in_batt_pw,H1735)</f>
        <v/>
      </c>
      <c r="H1736" s="6">
        <f>H1735+F1736*in_rte-G1736</f>
        <v/>
      </c>
      <c r="I1736" s="6">
        <f>IF(sel_og=1,0,E1736-G1736)</f>
        <v/>
      </c>
      <c r="J1736" s="6">
        <f>IF(sel_og=1,0,D1736-F1736)</f>
        <v/>
      </c>
      <c r="K1736" s="6">
        <f>IF(sel_og=1,E1736-G1736,0)</f>
        <v/>
      </c>
    </row>
    <row r="1737">
      <c r="A1737" s="6">
        <f>Profiles!E1737+Profiles!F1737</f>
        <v/>
      </c>
      <c r="B1737" s="6">
        <f>Profiles!D1737*sel_solar</f>
        <v/>
      </c>
      <c r="C1737" s="6">
        <f>MIN(B1737,A1737)</f>
        <v/>
      </c>
      <c r="D1737" s="6">
        <f>B1737-C1737</f>
        <v/>
      </c>
      <c r="E1737" s="6">
        <f>A1737-C1737</f>
        <v/>
      </c>
      <c r="F1737" s="6">
        <f>MIN(D1737,in_batt_pw,IF(sel_batt=0,0,(sel_batt-H1736)/in_rte))</f>
        <v/>
      </c>
      <c r="G1737" s="6">
        <f>MIN(E1737,in_batt_pw,H1736)</f>
        <v/>
      </c>
      <c r="H1737" s="6">
        <f>H1736+F1737*in_rte-G1737</f>
        <v/>
      </c>
      <c r="I1737" s="6">
        <f>IF(sel_og=1,0,E1737-G1737)</f>
        <v/>
      </c>
      <c r="J1737" s="6">
        <f>IF(sel_og=1,0,D1737-F1737)</f>
        <v/>
      </c>
      <c r="K1737" s="6">
        <f>IF(sel_og=1,E1737-G1737,0)</f>
        <v/>
      </c>
    </row>
    <row r="1738">
      <c r="A1738" s="6">
        <f>Profiles!E1738+Profiles!F1738</f>
        <v/>
      </c>
      <c r="B1738" s="6">
        <f>Profiles!D1738*sel_solar</f>
        <v/>
      </c>
      <c r="C1738" s="6">
        <f>MIN(B1738,A1738)</f>
        <v/>
      </c>
      <c r="D1738" s="6">
        <f>B1738-C1738</f>
        <v/>
      </c>
      <c r="E1738" s="6">
        <f>A1738-C1738</f>
        <v/>
      </c>
      <c r="F1738" s="6">
        <f>MIN(D1738,in_batt_pw,IF(sel_batt=0,0,(sel_batt-H1737)/in_rte))</f>
        <v/>
      </c>
      <c r="G1738" s="6">
        <f>MIN(E1738,in_batt_pw,H1737)</f>
        <v/>
      </c>
      <c r="H1738" s="6">
        <f>H1737+F1738*in_rte-G1738</f>
        <v/>
      </c>
      <c r="I1738" s="6">
        <f>IF(sel_og=1,0,E1738-G1738)</f>
        <v/>
      </c>
      <c r="J1738" s="6">
        <f>IF(sel_og=1,0,D1738-F1738)</f>
        <v/>
      </c>
      <c r="K1738" s="6">
        <f>IF(sel_og=1,E1738-G1738,0)</f>
        <v/>
      </c>
    </row>
    <row r="1739">
      <c r="A1739" s="6">
        <f>Profiles!E1739+Profiles!F1739</f>
        <v/>
      </c>
      <c r="B1739" s="6">
        <f>Profiles!D1739*sel_solar</f>
        <v/>
      </c>
      <c r="C1739" s="6">
        <f>MIN(B1739,A1739)</f>
        <v/>
      </c>
      <c r="D1739" s="6">
        <f>B1739-C1739</f>
        <v/>
      </c>
      <c r="E1739" s="6">
        <f>A1739-C1739</f>
        <v/>
      </c>
      <c r="F1739" s="6">
        <f>MIN(D1739,in_batt_pw,IF(sel_batt=0,0,(sel_batt-H1738)/in_rte))</f>
        <v/>
      </c>
      <c r="G1739" s="6">
        <f>MIN(E1739,in_batt_pw,H1738)</f>
        <v/>
      </c>
      <c r="H1739" s="6">
        <f>H1738+F1739*in_rte-G1739</f>
        <v/>
      </c>
      <c r="I1739" s="6">
        <f>IF(sel_og=1,0,E1739-G1739)</f>
        <v/>
      </c>
      <c r="J1739" s="6">
        <f>IF(sel_og=1,0,D1739-F1739)</f>
        <v/>
      </c>
      <c r="K1739" s="6">
        <f>IF(sel_og=1,E1739-G1739,0)</f>
        <v/>
      </c>
    </row>
    <row r="1740">
      <c r="A1740" s="6">
        <f>Profiles!E1740+Profiles!F1740</f>
        <v/>
      </c>
      <c r="B1740" s="6">
        <f>Profiles!D1740*sel_solar</f>
        <v/>
      </c>
      <c r="C1740" s="6">
        <f>MIN(B1740,A1740)</f>
        <v/>
      </c>
      <c r="D1740" s="6">
        <f>B1740-C1740</f>
        <v/>
      </c>
      <c r="E1740" s="6">
        <f>A1740-C1740</f>
        <v/>
      </c>
      <c r="F1740" s="6">
        <f>MIN(D1740,in_batt_pw,IF(sel_batt=0,0,(sel_batt-H1739)/in_rte))</f>
        <v/>
      </c>
      <c r="G1740" s="6">
        <f>MIN(E1740,in_batt_pw,H1739)</f>
        <v/>
      </c>
      <c r="H1740" s="6">
        <f>H1739+F1740*in_rte-G1740</f>
        <v/>
      </c>
      <c r="I1740" s="6">
        <f>IF(sel_og=1,0,E1740-G1740)</f>
        <v/>
      </c>
      <c r="J1740" s="6">
        <f>IF(sel_og=1,0,D1740-F1740)</f>
        <v/>
      </c>
      <c r="K1740" s="6">
        <f>IF(sel_og=1,E1740-G1740,0)</f>
        <v/>
      </c>
    </row>
    <row r="1741">
      <c r="A1741" s="6">
        <f>Profiles!E1741+Profiles!F1741</f>
        <v/>
      </c>
      <c r="B1741" s="6">
        <f>Profiles!D1741*sel_solar</f>
        <v/>
      </c>
      <c r="C1741" s="6">
        <f>MIN(B1741,A1741)</f>
        <v/>
      </c>
      <c r="D1741" s="6">
        <f>B1741-C1741</f>
        <v/>
      </c>
      <c r="E1741" s="6">
        <f>A1741-C1741</f>
        <v/>
      </c>
      <c r="F1741" s="6">
        <f>MIN(D1741,in_batt_pw,IF(sel_batt=0,0,(sel_batt-H1740)/in_rte))</f>
        <v/>
      </c>
      <c r="G1741" s="6">
        <f>MIN(E1741,in_batt_pw,H1740)</f>
        <v/>
      </c>
      <c r="H1741" s="6">
        <f>H1740+F1741*in_rte-G1741</f>
        <v/>
      </c>
      <c r="I1741" s="6">
        <f>IF(sel_og=1,0,E1741-G1741)</f>
        <v/>
      </c>
      <c r="J1741" s="6">
        <f>IF(sel_og=1,0,D1741-F1741)</f>
        <v/>
      </c>
      <c r="K1741" s="6">
        <f>IF(sel_og=1,E1741-G1741,0)</f>
        <v/>
      </c>
    </row>
    <row r="1742">
      <c r="A1742" s="6">
        <f>Profiles!E1742+Profiles!F1742</f>
        <v/>
      </c>
      <c r="B1742" s="6">
        <f>Profiles!D1742*sel_solar</f>
        <v/>
      </c>
      <c r="C1742" s="6">
        <f>MIN(B1742,A1742)</f>
        <v/>
      </c>
      <c r="D1742" s="6">
        <f>B1742-C1742</f>
        <v/>
      </c>
      <c r="E1742" s="6">
        <f>A1742-C1742</f>
        <v/>
      </c>
      <c r="F1742" s="6">
        <f>MIN(D1742,in_batt_pw,IF(sel_batt=0,0,(sel_batt-H1741)/in_rte))</f>
        <v/>
      </c>
      <c r="G1742" s="6">
        <f>MIN(E1742,in_batt_pw,H1741)</f>
        <v/>
      </c>
      <c r="H1742" s="6">
        <f>H1741+F1742*in_rte-G1742</f>
        <v/>
      </c>
      <c r="I1742" s="6">
        <f>IF(sel_og=1,0,E1742-G1742)</f>
        <v/>
      </c>
      <c r="J1742" s="6">
        <f>IF(sel_og=1,0,D1742-F1742)</f>
        <v/>
      </c>
      <c r="K1742" s="6">
        <f>IF(sel_og=1,E1742-G1742,0)</f>
        <v/>
      </c>
    </row>
    <row r="1743">
      <c r="A1743" s="6">
        <f>Profiles!E1743+Profiles!F1743</f>
        <v/>
      </c>
      <c r="B1743" s="6">
        <f>Profiles!D1743*sel_solar</f>
        <v/>
      </c>
      <c r="C1743" s="6">
        <f>MIN(B1743,A1743)</f>
        <v/>
      </c>
      <c r="D1743" s="6">
        <f>B1743-C1743</f>
        <v/>
      </c>
      <c r="E1743" s="6">
        <f>A1743-C1743</f>
        <v/>
      </c>
      <c r="F1743" s="6">
        <f>MIN(D1743,in_batt_pw,IF(sel_batt=0,0,(sel_batt-H1742)/in_rte))</f>
        <v/>
      </c>
      <c r="G1743" s="6">
        <f>MIN(E1743,in_batt_pw,H1742)</f>
        <v/>
      </c>
      <c r="H1743" s="6">
        <f>H1742+F1743*in_rte-G1743</f>
        <v/>
      </c>
      <c r="I1743" s="6">
        <f>IF(sel_og=1,0,E1743-G1743)</f>
        <v/>
      </c>
      <c r="J1743" s="6">
        <f>IF(sel_og=1,0,D1743-F1743)</f>
        <v/>
      </c>
      <c r="K1743" s="6">
        <f>IF(sel_og=1,E1743-G1743,0)</f>
        <v/>
      </c>
    </row>
    <row r="1744">
      <c r="A1744" s="6">
        <f>Profiles!E1744+Profiles!F1744</f>
        <v/>
      </c>
      <c r="B1744" s="6">
        <f>Profiles!D1744*sel_solar</f>
        <v/>
      </c>
      <c r="C1744" s="6">
        <f>MIN(B1744,A1744)</f>
        <v/>
      </c>
      <c r="D1744" s="6">
        <f>B1744-C1744</f>
        <v/>
      </c>
      <c r="E1744" s="6">
        <f>A1744-C1744</f>
        <v/>
      </c>
      <c r="F1744" s="6">
        <f>MIN(D1744,in_batt_pw,IF(sel_batt=0,0,(sel_batt-H1743)/in_rte))</f>
        <v/>
      </c>
      <c r="G1744" s="6">
        <f>MIN(E1744,in_batt_pw,H1743)</f>
        <v/>
      </c>
      <c r="H1744" s="6">
        <f>H1743+F1744*in_rte-G1744</f>
        <v/>
      </c>
      <c r="I1744" s="6">
        <f>IF(sel_og=1,0,E1744-G1744)</f>
        <v/>
      </c>
      <c r="J1744" s="6">
        <f>IF(sel_og=1,0,D1744-F1744)</f>
        <v/>
      </c>
      <c r="K1744" s="6">
        <f>IF(sel_og=1,E1744-G1744,0)</f>
        <v/>
      </c>
    </row>
    <row r="1745">
      <c r="A1745" s="6">
        <f>Profiles!E1745+Profiles!F1745</f>
        <v/>
      </c>
      <c r="B1745" s="6">
        <f>Profiles!D1745*sel_solar</f>
        <v/>
      </c>
      <c r="C1745" s="6">
        <f>MIN(B1745,A1745)</f>
        <v/>
      </c>
      <c r="D1745" s="6">
        <f>B1745-C1745</f>
        <v/>
      </c>
      <c r="E1745" s="6">
        <f>A1745-C1745</f>
        <v/>
      </c>
      <c r="F1745" s="6">
        <f>MIN(D1745,in_batt_pw,IF(sel_batt=0,0,(sel_batt-H1744)/in_rte))</f>
        <v/>
      </c>
      <c r="G1745" s="6">
        <f>MIN(E1745,in_batt_pw,H1744)</f>
        <v/>
      </c>
      <c r="H1745" s="6">
        <f>H1744+F1745*in_rte-G1745</f>
        <v/>
      </c>
      <c r="I1745" s="6">
        <f>IF(sel_og=1,0,E1745-G1745)</f>
        <v/>
      </c>
      <c r="J1745" s="6">
        <f>IF(sel_og=1,0,D1745-F1745)</f>
        <v/>
      </c>
      <c r="K1745" s="6">
        <f>IF(sel_og=1,E1745-G1745,0)</f>
        <v/>
      </c>
    </row>
    <row r="1746">
      <c r="A1746" s="6">
        <f>Profiles!E1746+Profiles!F1746</f>
        <v/>
      </c>
      <c r="B1746" s="6">
        <f>Profiles!D1746*sel_solar</f>
        <v/>
      </c>
      <c r="C1746" s="6">
        <f>MIN(B1746,A1746)</f>
        <v/>
      </c>
      <c r="D1746" s="6">
        <f>B1746-C1746</f>
        <v/>
      </c>
      <c r="E1746" s="6">
        <f>A1746-C1746</f>
        <v/>
      </c>
      <c r="F1746" s="6">
        <f>MIN(D1746,in_batt_pw,IF(sel_batt=0,0,(sel_batt-H1745)/in_rte))</f>
        <v/>
      </c>
      <c r="G1746" s="6">
        <f>MIN(E1746,in_batt_pw,H1745)</f>
        <v/>
      </c>
      <c r="H1746" s="6">
        <f>H1745+F1746*in_rte-G1746</f>
        <v/>
      </c>
      <c r="I1746" s="6">
        <f>IF(sel_og=1,0,E1746-G1746)</f>
        <v/>
      </c>
      <c r="J1746" s="6">
        <f>IF(sel_og=1,0,D1746-F1746)</f>
        <v/>
      </c>
      <c r="K1746" s="6">
        <f>IF(sel_og=1,E1746-G1746,0)</f>
        <v/>
      </c>
    </row>
    <row r="1747">
      <c r="A1747" s="6">
        <f>Profiles!E1747+Profiles!F1747</f>
        <v/>
      </c>
      <c r="B1747" s="6">
        <f>Profiles!D1747*sel_solar</f>
        <v/>
      </c>
      <c r="C1747" s="6">
        <f>MIN(B1747,A1747)</f>
        <v/>
      </c>
      <c r="D1747" s="6">
        <f>B1747-C1747</f>
        <v/>
      </c>
      <c r="E1747" s="6">
        <f>A1747-C1747</f>
        <v/>
      </c>
      <c r="F1747" s="6">
        <f>MIN(D1747,in_batt_pw,IF(sel_batt=0,0,(sel_batt-H1746)/in_rte))</f>
        <v/>
      </c>
      <c r="G1747" s="6">
        <f>MIN(E1747,in_batt_pw,H1746)</f>
        <v/>
      </c>
      <c r="H1747" s="6">
        <f>H1746+F1747*in_rte-G1747</f>
        <v/>
      </c>
      <c r="I1747" s="6">
        <f>IF(sel_og=1,0,E1747-G1747)</f>
        <v/>
      </c>
      <c r="J1747" s="6">
        <f>IF(sel_og=1,0,D1747-F1747)</f>
        <v/>
      </c>
      <c r="K1747" s="6">
        <f>IF(sel_og=1,E1747-G1747,0)</f>
        <v/>
      </c>
    </row>
    <row r="1748">
      <c r="A1748" s="6">
        <f>Profiles!E1748+Profiles!F1748</f>
        <v/>
      </c>
      <c r="B1748" s="6">
        <f>Profiles!D1748*sel_solar</f>
        <v/>
      </c>
      <c r="C1748" s="6">
        <f>MIN(B1748,A1748)</f>
        <v/>
      </c>
      <c r="D1748" s="6">
        <f>B1748-C1748</f>
        <v/>
      </c>
      <c r="E1748" s="6">
        <f>A1748-C1748</f>
        <v/>
      </c>
      <c r="F1748" s="6">
        <f>MIN(D1748,in_batt_pw,IF(sel_batt=0,0,(sel_batt-H1747)/in_rte))</f>
        <v/>
      </c>
      <c r="G1748" s="6">
        <f>MIN(E1748,in_batt_pw,H1747)</f>
        <v/>
      </c>
      <c r="H1748" s="6">
        <f>H1747+F1748*in_rte-G1748</f>
        <v/>
      </c>
      <c r="I1748" s="6">
        <f>IF(sel_og=1,0,E1748-G1748)</f>
        <v/>
      </c>
      <c r="J1748" s="6">
        <f>IF(sel_og=1,0,D1748-F1748)</f>
        <v/>
      </c>
      <c r="K1748" s="6">
        <f>IF(sel_og=1,E1748-G1748,0)</f>
        <v/>
      </c>
    </row>
    <row r="1749">
      <c r="A1749" s="6">
        <f>Profiles!E1749+Profiles!F1749</f>
        <v/>
      </c>
      <c r="B1749" s="6">
        <f>Profiles!D1749*sel_solar</f>
        <v/>
      </c>
      <c r="C1749" s="6">
        <f>MIN(B1749,A1749)</f>
        <v/>
      </c>
      <c r="D1749" s="6">
        <f>B1749-C1749</f>
        <v/>
      </c>
      <c r="E1749" s="6">
        <f>A1749-C1749</f>
        <v/>
      </c>
      <c r="F1749" s="6">
        <f>MIN(D1749,in_batt_pw,IF(sel_batt=0,0,(sel_batt-H1748)/in_rte))</f>
        <v/>
      </c>
      <c r="G1749" s="6">
        <f>MIN(E1749,in_batt_pw,H1748)</f>
        <v/>
      </c>
      <c r="H1749" s="6">
        <f>H1748+F1749*in_rte-G1749</f>
        <v/>
      </c>
      <c r="I1749" s="6">
        <f>IF(sel_og=1,0,E1749-G1749)</f>
        <v/>
      </c>
      <c r="J1749" s="6">
        <f>IF(sel_og=1,0,D1749-F1749)</f>
        <v/>
      </c>
      <c r="K1749" s="6">
        <f>IF(sel_og=1,E1749-G1749,0)</f>
        <v/>
      </c>
    </row>
    <row r="1750">
      <c r="A1750" s="6">
        <f>Profiles!E1750+Profiles!F1750</f>
        <v/>
      </c>
      <c r="B1750" s="6">
        <f>Profiles!D1750*sel_solar</f>
        <v/>
      </c>
      <c r="C1750" s="6">
        <f>MIN(B1750,A1750)</f>
        <v/>
      </c>
      <c r="D1750" s="6">
        <f>B1750-C1750</f>
        <v/>
      </c>
      <c r="E1750" s="6">
        <f>A1750-C1750</f>
        <v/>
      </c>
      <c r="F1750" s="6">
        <f>MIN(D1750,in_batt_pw,IF(sel_batt=0,0,(sel_batt-H1749)/in_rte))</f>
        <v/>
      </c>
      <c r="G1750" s="6">
        <f>MIN(E1750,in_batt_pw,H1749)</f>
        <v/>
      </c>
      <c r="H1750" s="6">
        <f>H1749+F1750*in_rte-G1750</f>
        <v/>
      </c>
      <c r="I1750" s="6">
        <f>IF(sel_og=1,0,E1750-G1750)</f>
        <v/>
      </c>
      <c r="J1750" s="6">
        <f>IF(sel_og=1,0,D1750-F1750)</f>
        <v/>
      </c>
      <c r="K1750" s="6">
        <f>IF(sel_og=1,E1750-G1750,0)</f>
        <v/>
      </c>
    </row>
    <row r="1751">
      <c r="A1751" s="6">
        <f>Profiles!E1751+Profiles!F1751</f>
        <v/>
      </c>
      <c r="B1751" s="6">
        <f>Profiles!D1751*sel_solar</f>
        <v/>
      </c>
      <c r="C1751" s="6">
        <f>MIN(B1751,A1751)</f>
        <v/>
      </c>
      <c r="D1751" s="6">
        <f>B1751-C1751</f>
        <v/>
      </c>
      <c r="E1751" s="6">
        <f>A1751-C1751</f>
        <v/>
      </c>
      <c r="F1751" s="6">
        <f>MIN(D1751,in_batt_pw,IF(sel_batt=0,0,(sel_batt-H1750)/in_rte))</f>
        <v/>
      </c>
      <c r="G1751" s="6">
        <f>MIN(E1751,in_batt_pw,H1750)</f>
        <v/>
      </c>
      <c r="H1751" s="6">
        <f>H1750+F1751*in_rte-G1751</f>
        <v/>
      </c>
      <c r="I1751" s="6">
        <f>IF(sel_og=1,0,E1751-G1751)</f>
        <v/>
      </c>
      <c r="J1751" s="6">
        <f>IF(sel_og=1,0,D1751-F1751)</f>
        <v/>
      </c>
      <c r="K1751" s="6">
        <f>IF(sel_og=1,E1751-G1751,0)</f>
        <v/>
      </c>
    </row>
    <row r="1752">
      <c r="A1752" s="6">
        <f>Profiles!E1752+Profiles!F1752</f>
        <v/>
      </c>
      <c r="B1752" s="6">
        <f>Profiles!D1752*sel_solar</f>
        <v/>
      </c>
      <c r="C1752" s="6">
        <f>MIN(B1752,A1752)</f>
        <v/>
      </c>
      <c r="D1752" s="6">
        <f>B1752-C1752</f>
        <v/>
      </c>
      <c r="E1752" s="6">
        <f>A1752-C1752</f>
        <v/>
      </c>
      <c r="F1752" s="6">
        <f>MIN(D1752,in_batt_pw,IF(sel_batt=0,0,(sel_batt-H1751)/in_rte))</f>
        <v/>
      </c>
      <c r="G1752" s="6">
        <f>MIN(E1752,in_batt_pw,H1751)</f>
        <v/>
      </c>
      <c r="H1752" s="6">
        <f>H1751+F1752*in_rte-G1752</f>
        <v/>
      </c>
      <c r="I1752" s="6">
        <f>IF(sel_og=1,0,E1752-G1752)</f>
        <v/>
      </c>
      <c r="J1752" s="6">
        <f>IF(sel_og=1,0,D1752-F1752)</f>
        <v/>
      </c>
      <c r="K1752" s="6">
        <f>IF(sel_og=1,E1752-G1752,0)</f>
        <v/>
      </c>
    </row>
    <row r="1753">
      <c r="A1753" s="6">
        <f>Profiles!E1753+Profiles!F1753</f>
        <v/>
      </c>
      <c r="B1753" s="6">
        <f>Profiles!D1753*sel_solar</f>
        <v/>
      </c>
      <c r="C1753" s="6">
        <f>MIN(B1753,A1753)</f>
        <v/>
      </c>
      <c r="D1753" s="6">
        <f>B1753-C1753</f>
        <v/>
      </c>
      <c r="E1753" s="6">
        <f>A1753-C1753</f>
        <v/>
      </c>
      <c r="F1753" s="6">
        <f>MIN(D1753,in_batt_pw,IF(sel_batt=0,0,(sel_batt-H1752)/in_rte))</f>
        <v/>
      </c>
      <c r="G1753" s="6">
        <f>MIN(E1753,in_batt_pw,H1752)</f>
        <v/>
      </c>
      <c r="H1753" s="6">
        <f>H1752+F1753*in_rte-G1753</f>
        <v/>
      </c>
      <c r="I1753" s="6">
        <f>IF(sel_og=1,0,E1753-G1753)</f>
        <v/>
      </c>
      <c r="J1753" s="6">
        <f>IF(sel_og=1,0,D1753-F1753)</f>
        <v/>
      </c>
      <c r="K1753" s="6">
        <f>IF(sel_og=1,E1753-G1753,0)</f>
        <v/>
      </c>
    </row>
    <row r="1754">
      <c r="A1754" s="6">
        <f>Profiles!E1754+Profiles!F1754</f>
        <v/>
      </c>
      <c r="B1754" s="6">
        <f>Profiles!D1754*sel_solar</f>
        <v/>
      </c>
      <c r="C1754" s="6">
        <f>MIN(B1754,A1754)</f>
        <v/>
      </c>
      <c r="D1754" s="6">
        <f>B1754-C1754</f>
        <v/>
      </c>
      <c r="E1754" s="6">
        <f>A1754-C1754</f>
        <v/>
      </c>
      <c r="F1754" s="6">
        <f>MIN(D1754,in_batt_pw,IF(sel_batt=0,0,(sel_batt-H1753)/in_rte))</f>
        <v/>
      </c>
      <c r="G1754" s="6">
        <f>MIN(E1754,in_batt_pw,H1753)</f>
        <v/>
      </c>
      <c r="H1754" s="6">
        <f>H1753+F1754*in_rte-G1754</f>
        <v/>
      </c>
      <c r="I1754" s="6">
        <f>IF(sel_og=1,0,E1754-G1754)</f>
        <v/>
      </c>
      <c r="J1754" s="6">
        <f>IF(sel_og=1,0,D1754-F1754)</f>
        <v/>
      </c>
      <c r="K1754" s="6">
        <f>IF(sel_og=1,E1754-G1754,0)</f>
        <v/>
      </c>
    </row>
    <row r="1755">
      <c r="A1755" s="6">
        <f>Profiles!E1755+Profiles!F1755</f>
        <v/>
      </c>
      <c r="B1755" s="6">
        <f>Profiles!D1755*sel_solar</f>
        <v/>
      </c>
      <c r="C1755" s="6">
        <f>MIN(B1755,A1755)</f>
        <v/>
      </c>
      <c r="D1755" s="6">
        <f>B1755-C1755</f>
        <v/>
      </c>
      <c r="E1755" s="6">
        <f>A1755-C1755</f>
        <v/>
      </c>
      <c r="F1755" s="6">
        <f>MIN(D1755,in_batt_pw,IF(sel_batt=0,0,(sel_batt-H1754)/in_rte))</f>
        <v/>
      </c>
      <c r="G1755" s="6">
        <f>MIN(E1755,in_batt_pw,H1754)</f>
        <v/>
      </c>
      <c r="H1755" s="6">
        <f>H1754+F1755*in_rte-G1755</f>
        <v/>
      </c>
      <c r="I1755" s="6">
        <f>IF(sel_og=1,0,E1755-G1755)</f>
        <v/>
      </c>
      <c r="J1755" s="6">
        <f>IF(sel_og=1,0,D1755-F1755)</f>
        <v/>
      </c>
      <c r="K1755" s="6">
        <f>IF(sel_og=1,E1755-G1755,0)</f>
        <v/>
      </c>
    </row>
    <row r="1756">
      <c r="A1756" s="6">
        <f>Profiles!E1756+Profiles!F1756</f>
        <v/>
      </c>
      <c r="B1756" s="6">
        <f>Profiles!D1756*sel_solar</f>
        <v/>
      </c>
      <c r="C1756" s="6">
        <f>MIN(B1756,A1756)</f>
        <v/>
      </c>
      <c r="D1756" s="6">
        <f>B1756-C1756</f>
        <v/>
      </c>
      <c r="E1756" s="6">
        <f>A1756-C1756</f>
        <v/>
      </c>
      <c r="F1756" s="6">
        <f>MIN(D1756,in_batt_pw,IF(sel_batt=0,0,(sel_batt-H1755)/in_rte))</f>
        <v/>
      </c>
      <c r="G1756" s="6">
        <f>MIN(E1756,in_batt_pw,H1755)</f>
        <v/>
      </c>
      <c r="H1756" s="6">
        <f>H1755+F1756*in_rte-G1756</f>
        <v/>
      </c>
      <c r="I1756" s="6">
        <f>IF(sel_og=1,0,E1756-G1756)</f>
        <v/>
      </c>
      <c r="J1756" s="6">
        <f>IF(sel_og=1,0,D1756-F1756)</f>
        <v/>
      </c>
      <c r="K1756" s="6">
        <f>IF(sel_og=1,E1756-G1756,0)</f>
        <v/>
      </c>
    </row>
    <row r="1757">
      <c r="A1757" s="6">
        <f>Profiles!E1757+Profiles!F1757</f>
        <v/>
      </c>
      <c r="B1757" s="6">
        <f>Profiles!D1757*sel_solar</f>
        <v/>
      </c>
      <c r="C1757" s="6">
        <f>MIN(B1757,A1757)</f>
        <v/>
      </c>
      <c r="D1757" s="6">
        <f>B1757-C1757</f>
        <v/>
      </c>
      <c r="E1757" s="6">
        <f>A1757-C1757</f>
        <v/>
      </c>
      <c r="F1757" s="6">
        <f>MIN(D1757,in_batt_pw,IF(sel_batt=0,0,(sel_batt-H1756)/in_rte))</f>
        <v/>
      </c>
      <c r="G1757" s="6">
        <f>MIN(E1757,in_batt_pw,H1756)</f>
        <v/>
      </c>
      <c r="H1757" s="6">
        <f>H1756+F1757*in_rte-G1757</f>
        <v/>
      </c>
      <c r="I1757" s="6">
        <f>IF(sel_og=1,0,E1757-G1757)</f>
        <v/>
      </c>
      <c r="J1757" s="6">
        <f>IF(sel_og=1,0,D1757-F1757)</f>
        <v/>
      </c>
      <c r="K1757" s="6">
        <f>IF(sel_og=1,E1757-G1757,0)</f>
        <v/>
      </c>
    </row>
    <row r="1758">
      <c r="A1758" s="6">
        <f>Profiles!E1758+Profiles!F1758</f>
        <v/>
      </c>
      <c r="B1758" s="6">
        <f>Profiles!D1758*sel_solar</f>
        <v/>
      </c>
      <c r="C1758" s="6">
        <f>MIN(B1758,A1758)</f>
        <v/>
      </c>
      <c r="D1758" s="6">
        <f>B1758-C1758</f>
        <v/>
      </c>
      <c r="E1758" s="6">
        <f>A1758-C1758</f>
        <v/>
      </c>
      <c r="F1758" s="6">
        <f>MIN(D1758,in_batt_pw,IF(sel_batt=0,0,(sel_batt-H1757)/in_rte))</f>
        <v/>
      </c>
      <c r="G1758" s="6">
        <f>MIN(E1758,in_batt_pw,H1757)</f>
        <v/>
      </c>
      <c r="H1758" s="6">
        <f>H1757+F1758*in_rte-G1758</f>
        <v/>
      </c>
      <c r="I1758" s="6">
        <f>IF(sel_og=1,0,E1758-G1758)</f>
        <v/>
      </c>
      <c r="J1758" s="6">
        <f>IF(sel_og=1,0,D1758-F1758)</f>
        <v/>
      </c>
      <c r="K1758" s="6">
        <f>IF(sel_og=1,E1758-G1758,0)</f>
        <v/>
      </c>
    </row>
    <row r="1759">
      <c r="A1759" s="6">
        <f>Profiles!E1759+Profiles!F1759</f>
        <v/>
      </c>
      <c r="B1759" s="6">
        <f>Profiles!D1759*sel_solar</f>
        <v/>
      </c>
      <c r="C1759" s="6">
        <f>MIN(B1759,A1759)</f>
        <v/>
      </c>
      <c r="D1759" s="6">
        <f>B1759-C1759</f>
        <v/>
      </c>
      <c r="E1759" s="6">
        <f>A1759-C1759</f>
        <v/>
      </c>
      <c r="F1759" s="6">
        <f>MIN(D1759,in_batt_pw,IF(sel_batt=0,0,(sel_batt-H1758)/in_rte))</f>
        <v/>
      </c>
      <c r="G1759" s="6">
        <f>MIN(E1759,in_batt_pw,H1758)</f>
        <v/>
      </c>
      <c r="H1759" s="6">
        <f>H1758+F1759*in_rte-G1759</f>
        <v/>
      </c>
      <c r="I1759" s="6">
        <f>IF(sel_og=1,0,E1759-G1759)</f>
        <v/>
      </c>
      <c r="J1759" s="6">
        <f>IF(sel_og=1,0,D1759-F1759)</f>
        <v/>
      </c>
      <c r="K1759" s="6">
        <f>IF(sel_og=1,E1759-G1759,0)</f>
        <v/>
      </c>
    </row>
    <row r="1760">
      <c r="A1760" s="6">
        <f>Profiles!E1760+Profiles!F1760</f>
        <v/>
      </c>
      <c r="B1760" s="6">
        <f>Profiles!D1760*sel_solar</f>
        <v/>
      </c>
      <c r="C1760" s="6">
        <f>MIN(B1760,A1760)</f>
        <v/>
      </c>
      <c r="D1760" s="6">
        <f>B1760-C1760</f>
        <v/>
      </c>
      <c r="E1760" s="6">
        <f>A1760-C1760</f>
        <v/>
      </c>
      <c r="F1760" s="6">
        <f>MIN(D1760,in_batt_pw,IF(sel_batt=0,0,(sel_batt-H1759)/in_rte))</f>
        <v/>
      </c>
      <c r="G1760" s="6">
        <f>MIN(E1760,in_batt_pw,H1759)</f>
        <v/>
      </c>
      <c r="H1760" s="6">
        <f>H1759+F1760*in_rte-G1760</f>
        <v/>
      </c>
      <c r="I1760" s="6">
        <f>IF(sel_og=1,0,E1760-G1760)</f>
        <v/>
      </c>
      <c r="J1760" s="6">
        <f>IF(sel_og=1,0,D1760-F1760)</f>
        <v/>
      </c>
      <c r="K1760" s="6">
        <f>IF(sel_og=1,E1760-G1760,0)</f>
        <v/>
      </c>
    </row>
    <row r="1761">
      <c r="A1761" s="6">
        <f>Profiles!E1761+Profiles!F1761</f>
        <v/>
      </c>
      <c r="B1761" s="6">
        <f>Profiles!D1761*sel_solar</f>
        <v/>
      </c>
      <c r="C1761" s="6">
        <f>MIN(B1761,A1761)</f>
        <v/>
      </c>
      <c r="D1761" s="6">
        <f>B1761-C1761</f>
        <v/>
      </c>
      <c r="E1761" s="6">
        <f>A1761-C1761</f>
        <v/>
      </c>
      <c r="F1761" s="6">
        <f>MIN(D1761,in_batt_pw,IF(sel_batt=0,0,(sel_batt-H1760)/in_rte))</f>
        <v/>
      </c>
      <c r="G1761" s="6">
        <f>MIN(E1761,in_batt_pw,H1760)</f>
        <v/>
      </c>
      <c r="H1761" s="6">
        <f>H1760+F1761*in_rte-G1761</f>
        <v/>
      </c>
      <c r="I1761" s="6">
        <f>IF(sel_og=1,0,E1761-G1761)</f>
        <v/>
      </c>
      <c r="J1761" s="6">
        <f>IF(sel_og=1,0,D1761-F1761)</f>
        <v/>
      </c>
      <c r="K1761" s="6">
        <f>IF(sel_og=1,E1761-G1761,0)</f>
        <v/>
      </c>
    </row>
    <row r="1762">
      <c r="A1762" s="6">
        <f>Profiles!E1762+Profiles!F1762</f>
        <v/>
      </c>
      <c r="B1762" s="6">
        <f>Profiles!D1762*sel_solar</f>
        <v/>
      </c>
      <c r="C1762" s="6">
        <f>MIN(B1762,A1762)</f>
        <v/>
      </c>
      <c r="D1762" s="6">
        <f>B1762-C1762</f>
        <v/>
      </c>
      <c r="E1762" s="6">
        <f>A1762-C1762</f>
        <v/>
      </c>
      <c r="F1762" s="6">
        <f>MIN(D1762,in_batt_pw,IF(sel_batt=0,0,(sel_batt-H1761)/in_rte))</f>
        <v/>
      </c>
      <c r="G1762" s="6">
        <f>MIN(E1762,in_batt_pw,H1761)</f>
        <v/>
      </c>
      <c r="H1762" s="6">
        <f>H1761+F1762*in_rte-G1762</f>
        <v/>
      </c>
      <c r="I1762" s="6">
        <f>IF(sel_og=1,0,E1762-G1762)</f>
        <v/>
      </c>
      <c r="J1762" s="6">
        <f>IF(sel_og=1,0,D1762-F1762)</f>
        <v/>
      </c>
      <c r="K1762" s="6">
        <f>IF(sel_og=1,E1762-G1762,0)</f>
        <v/>
      </c>
    </row>
    <row r="1763">
      <c r="A1763" s="6">
        <f>Profiles!E1763+Profiles!F1763</f>
        <v/>
      </c>
      <c r="B1763" s="6">
        <f>Profiles!D1763*sel_solar</f>
        <v/>
      </c>
      <c r="C1763" s="6">
        <f>MIN(B1763,A1763)</f>
        <v/>
      </c>
      <c r="D1763" s="6">
        <f>B1763-C1763</f>
        <v/>
      </c>
      <c r="E1763" s="6">
        <f>A1763-C1763</f>
        <v/>
      </c>
      <c r="F1763" s="6">
        <f>MIN(D1763,in_batt_pw,IF(sel_batt=0,0,(sel_batt-H1762)/in_rte))</f>
        <v/>
      </c>
      <c r="G1763" s="6">
        <f>MIN(E1763,in_batt_pw,H1762)</f>
        <v/>
      </c>
      <c r="H1763" s="6">
        <f>H1762+F1763*in_rte-G1763</f>
        <v/>
      </c>
      <c r="I1763" s="6">
        <f>IF(sel_og=1,0,E1763-G1763)</f>
        <v/>
      </c>
      <c r="J1763" s="6">
        <f>IF(sel_og=1,0,D1763-F1763)</f>
        <v/>
      </c>
      <c r="K1763" s="6">
        <f>IF(sel_og=1,E1763-G1763,0)</f>
        <v/>
      </c>
    </row>
    <row r="1764">
      <c r="A1764" s="6">
        <f>Profiles!E1764+Profiles!F1764</f>
        <v/>
      </c>
      <c r="B1764" s="6">
        <f>Profiles!D1764*sel_solar</f>
        <v/>
      </c>
      <c r="C1764" s="6">
        <f>MIN(B1764,A1764)</f>
        <v/>
      </c>
      <c r="D1764" s="6">
        <f>B1764-C1764</f>
        <v/>
      </c>
      <c r="E1764" s="6">
        <f>A1764-C1764</f>
        <v/>
      </c>
      <c r="F1764" s="6">
        <f>MIN(D1764,in_batt_pw,IF(sel_batt=0,0,(sel_batt-H1763)/in_rte))</f>
        <v/>
      </c>
      <c r="G1764" s="6">
        <f>MIN(E1764,in_batt_pw,H1763)</f>
        <v/>
      </c>
      <c r="H1764" s="6">
        <f>H1763+F1764*in_rte-G1764</f>
        <v/>
      </c>
      <c r="I1764" s="6">
        <f>IF(sel_og=1,0,E1764-G1764)</f>
        <v/>
      </c>
      <c r="J1764" s="6">
        <f>IF(sel_og=1,0,D1764-F1764)</f>
        <v/>
      </c>
      <c r="K1764" s="6">
        <f>IF(sel_og=1,E1764-G1764,0)</f>
        <v/>
      </c>
    </row>
    <row r="1765">
      <c r="A1765" s="6">
        <f>Profiles!E1765+Profiles!F1765</f>
        <v/>
      </c>
      <c r="B1765" s="6">
        <f>Profiles!D1765*sel_solar</f>
        <v/>
      </c>
      <c r="C1765" s="6">
        <f>MIN(B1765,A1765)</f>
        <v/>
      </c>
      <c r="D1765" s="6">
        <f>B1765-C1765</f>
        <v/>
      </c>
      <c r="E1765" s="6">
        <f>A1765-C1765</f>
        <v/>
      </c>
      <c r="F1765" s="6">
        <f>MIN(D1765,in_batt_pw,IF(sel_batt=0,0,(sel_batt-H1764)/in_rte))</f>
        <v/>
      </c>
      <c r="G1765" s="6">
        <f>MIN(E1765,in_batt_pw,H1764)</f>
        <v/>
      </c>
      <c r="H1765" s="6">
        <f>H1764+F1765*in_rte-G1765</f>
        <v/>
      </c>
      <c r="I1765" s="6">
        <f>IF(sel_og=1,0,E1765-G1765)</f>
        <v/>
      </c>
      <c r="J1765" s="6">
        <f>IF(sel_og=1,0,D1765-F1765)</f>
        <v/>
      </c>
      <c r="K1765" s="6">
        <f>IF(sel_og=1,E1765-G1765,0)</f>
        <v/>
      </c>
    </row>
    <row r="1766">
      <c r="A1766" s="6">
        <f>Profiles!E1766+Profiles!F1766</f>
        <v/>
      </c>
      <c r="B1766" s="6">
        <f>Profiles!D1766*sel_solar</f>
        <v/>
      </c>
      <c r="C1766" s="6">
        <f>MIN(B1766,A1766)</f>
        <v/>
      </c>
      <c r="D1766" s="6">
        <f>B1766-C1766</f>
        <v/>
      </c>
      <c r="E1766" s="6">
        <f>A1766-C1766</f>
        <v/>
      </c>
      <c r="F1766" s="6">
        <f>MIN(D1766,in_batt_pw,IF(sel_batt=0,0,(sel_batt-H1765)/in_rte))</f>
        <v/>
      </c>
      <c r="G1766" s="6">
        <f>MIN(E1766,in_batt_pw,H1765)</f>
        <v/>
      </c>
      <c r="H1766" s="6">
        <f>H1765+F1766*in_rte-G1766</f>
        <v/>
      </c>
      <c r="I1766" s="6">
        <f>IF(sel_og=1,0,E1766-G1766)</f>
        <v/>
      </c>
      <c r="J1766" s="6">
        <f>IF(sel_og=1,0,D1766-F1766)</f>
        <v/>
      </c>
      <c r="K1766" s="6">
        <f>IF(sel_og=1,E1766-G1766,0)</f>
        <v/>
      </c>
    </row>
    <row r="1767">
      <c r="A1767" s="6">
        <f>Profiles!E1767+Profiles!F1767</f>
        <v/>
      </c>
      <c r="B1767" s="6">
        <f>Profiles!D1767*sel_solar</f>
        <v/>
      </c>
      <c r="C1767" s="6">
        <f>MIN(B1767,A1767)</f>
        <v/>
      </c>
      <c r="D1767" s="6">
        <f>B1767-C1767</f>
        <v/>
      </c>
      <c r="E1767" s="6">
        <f>A1767-C1767</f>
        <v/>
      </c>
      <c r="F1767" s="6">
        <f>MIN(D1767,in_batt_pw,IF(sel_batt=0,0,(sel_batt-H1766)/in_rte))</f>
        <v/>
      </c>
      <c r="G1767" s="6">
        <f>MIN(E1767,in_batt_pw,H1766)</f>
        <v/>
      </c>
      <c r="H1767" s="6">
        <f>H1766+F1767*in_rte-G1767</f>
        <v/>
      </c>
      <c r="I1767" s="6">
        <f>IF(sel_og=1,0,E1767-G1767)</f>
        <v/>
      </c>
      <c r="J1767" s="6">
        <f>IF(sel_og=1,0,D1767-F1767)</f>
        <v/>
      </c>
      <c r="K1767" s="6">
        <f>IF(sel_og=1,E1767-G1767,0)</f>
        <v/>
      </c>
    </row>
    <row r="1768">
      <c r="A1768" s="6">
        <f>Profiles!E1768+Profiles!F1768</f>
        <v/>
      </c>
      <c r="B1768" s="6">
        <f>Profiles!D1768*sel_solar</f>
        <v/>
      </c>
      <c r="C1768" s="6">
        <f>MIN(B1768,A1768)</f>
        <v/>
      </c>
      <c r="D1768" s="6">
        <f>B1768-C1768</f>
        <v/>
      </c>
      <c r="E1768" s="6">
        <f>A1768-C1768</f>
        <v/>
      </c>
      <c r="F1768" s="6">
        <f>MIN(D1768,in_batt_pw,IF(sel_batt=0,0,(sel_batt-H1767)/in_rte))</f>
        <v/>
      </c>
      <c r="G1768" s="6">
        <f>MIN(E1768,in_batt_pw,H1767)</f>
        <v/>
      </c>
      <c r="H1768" s="6">
        <f>H1767+F1768*in_rte-G1768</f>
        <v/>
      </c>
      <c r="I1768" s="6">
        <f>IF(sel_og=1,0,E1768-G1768)</f>
        <v/>
      </c>
      <c r="J1768" s="6">
        <f>IF(sel_og=1,0,D1768-F1768)</f>
        <v/>
      </c>
      <c r="K1768" s="6">
        <f>IF(sel_og=1,E1768-G1768,0)</f>
        <v/>
      </c>
    </row>
    <row r="1769">
      <c r="A1769" s="6">
        <f>Profiles!E1769+Profiles!F1769</f>
        <v/>
      </c>
      <c r="B1769" s="6">
        <f>Profiles!D1769*sel_solar</f>
        <v/>
      </c>
      <c r="C1769" s="6">
        <f>MIN(B1769,A1769)</f>
        <v/>
      </c>
      <c r="D1769" s="6">
        <f>B1769-C1769</f>
        <v/>
      </c>
      <c r="E1769" s="6">
        <f>A1769-C1769</f>
        <v/>
      </c>
      <c r="F1769" s="6">
        <f>MIN(D1769,in_batt_pw,IF(sel_batt=0,0,(sel_batt-H1768)/in_rte))</f>
        <v/>
      </c>
      <c r="G1769" s="6">
        <f>MIN(E1769,in_batt_pw,H1768)</f>
        <v/>
      </c>
      <c r="H1769" s="6">
        <f>H1768+F1769*in_rte-G1769</f>
        <v/>
      </c>
      <c r="I1769" s="6">
        <f>IF(sel_og=1,0,E1769-G1769)</f>
        <v/>
      </c>
      <c r="J1769" s="6">
        <f>IF(sel_og=1,0,D1769-F1769)</f>
        <v/>
      </c>
      <c r="K1769" s="6">
        <f>IF(sel_og=1,E1769-G1769,0)</f>
        <v/>
      </c>
    </row>
    <row r="1770">
      <c r="A1770" s="6">
        <f>Profiles!E1770+Profiles!F1770</f>
        <v/>
      </c>
      <c r="B1770" s="6">
        <f>Profiles!D1770*sel_solar</f>
        <v/>
      </c>
      <c r="C1770" s="6">
        <f>MIN(B1770,A1770)</f>
        <v/>
      </c>
      <c r="D1770" s="6">
        <f>B1770-C1770</f>
        <v/>
      </c>
      <c r="E1770" s="6">
        <f>A1770-C1770</f>
        <v/>
      </c>
      <c r="F1770" s="6">
        <f>MIN(D1770,in_batt_pw,IF(sel_batt=0,0,(sel_batt-H1769)/in_rte))</f>
        <v/>
      </c>
      <c r="G1770" s="6">
        <f>MIN(E1770,in_batt_pw,H1769)</f>
        <v/>
      </c>
      <c r="H1770" s="6">
        <f>H1769+F1770*in_rte-G1770</f>
        <v/>
      </c>
      <c r="I1770" s="6">
        <f>IF(sel_og=1,0,E1770-G1770)</f>
        <v/>
      </c>
      <c r="J1770" s="6">
        <f>IF(sel_og=1,0,D1770-F1770)</f>
        <v/>
      </c>
      <c r="K1770" s="6">
        <f>IF(sel_og=1,E1770-G1770,0)</f>
        <v/>
      </c>
    </row>
    <row r="1771">
      <c r="A1771" s="6">
        <f>Profiles!E1771+Profiles!F1771</f>
        <v/>
      </c>
      <c r="B1771" s="6">
        <f>Profiles!D1771*sel_solar</f>
        <v/>
      </c>
      <c r="C1771" s="6">
        <f>MIN(B1771,A1771)</f>
        <v/>
      </c>
      <c r="D1771" s="6">
        <f>B1771-C1771</f>
        <v/>
      </c>
      <c r="E1771" s="6">
        <f>A1771-C1771</f>
        <v/>
      </c>
      <c r="F1771" s="6">
        <f>MIN(D1771,in_batt_pw,IF(sel_batt=0,0,(sel_batt-H1770)/in_rte))</f>
        <v/>
      </c>
      <c r="G1771" s="6">
        <f>MIN(E1771,in_batt_pw,H1770)</f>
        <v/>
      </c>
      <c r="H1771" s="6">
        <f>H1770+F1771*in_rte-G1771</f>
        <v/>
      </c>
      <c r="I1771" s="6">
        <f>IF(sel_og=1,0,E1771-G1771)</f>
        <v/>
      </c>
      <c r="J1771" s="6">
        <f>IF(sel_og=1,0,D1771-F1771)</f>
        <v/>
      </c>
      <c r="K1771" s="6">
        <f>IF(sel_og=1,E1771-G1771,0)</f>
        <v/>
      </c>
    </row>
    <row r="1772">
      <c r="A1772" s="6">
        <f>Profiles!E1772+Profiles!F1772</f>
        <v/>
      </c>
      <c r="B1772" s="6">
        <f>Profiles!D1772*sel_solar</f>
        <v/>
      </c>
      <c r="C1772" s="6">
        <f>MIN(B1772,A1772)</f>
        <v/>
      </c>
      <c r="D1772" s="6">
        <f>B1772-C1772</f>
        <v/>
      </c>
      <c r="E1772" s="6">
        <f>A1772-C1772</f>
        <v/>
      </c>
      <c r="F1772" s="6">
        <f>MIN(D1772,in_batt_pw,IF(sel_batt=0,0,(sel_batt-H1771)/in_rte))</f>
        <v/>
      </c>
      <c r="G1772" s="6">
        <f>MIN(E1772,in_batt_pw,H1771)</f>
        <v/>
      </c>
      <c r="H1772" s="6">
        <f>H1771+F1772*in_rte-G1772</f>
        <v/>
      </c>
      <c r="I1772" s="6">
        <f>IF(sel_og=1,0,E1772-G1772)</f>
        <v/>
      </c>
      <c r="J1772" s="6">
        <f>IF(sel_og=1,0,D1772-F1772)</f>
        <v/>
      </c>
      <c r="K1772" s="6">
        <f>IF(sel_og=1,E1772-G1772,0)</f>
        <v/>
      </c>
    </row>
    <row r="1773">
      <c r="A1773" s="6">
        <f>Profiles!E1773+Profiles!F1773</f>
        <v/>
      </c>
      <c r="B1773" s="6">
        <f>Profiles!D1773*sel_solar</f>
        <v/>
      </c>
      <c r="C1773" s="6">
        <f>MIN(B1773,A1773)</f>
        <v/>
      </c>
      <c r="D1773" s="6">
        <f>B1773-C1773</f>
        <v/>
      </c>
      <c r="E1773" s="6">
        <f>A1773-C1773</f>
        <v/>
      </c>
      <c r="F1773" s="6">
        <f>MIN(D1773,in_batt_pw,IF(sel_batt=0,0,(sel_batt-H1772)/in_rte))</f>
        <v/>
      </c>
      <c r="G1773" s="6">
        <f>MIN(E1773,in_batt_pw,H1772)</f>
        <v/>
      </c>
      <c r="H1773" s="6">
        <f>H1772+F1773*in_rte-G1773</f>
        <v/>
      </c>
      <c r="I1773" s="6">
        <f>IF(sel_og=1,0,E1773-G1773)</f>
        <v/>
      </c>
      <c r="J1773" s="6">
        <f>IF(sel_og=1,0,D1773-F1773)</f>
        <v/>
      </c>
      <c r="K1773" s="6">
        <f>IF(sel_og=1,E1773-G1773,0)</f>
        <v/>
      </c>
    </row>
    <row r="1774">
      <c r="A1774" s="6">
        <f>Profiles!E1774+Profiles!F1774</f>
        <v/>
      </c>
      <c r="B1774" s="6">
        <f>Profiles!D1774*sel_solar</f>
        <v/>
      </c>
      <c r="C1774" s="6">
        <f>MIN(B1774,A1774)</f>
        <v/>
      </c>
      <c r="D1774" s="6">
        <f>B1774-C1774</f>
        <v/>
      </c>
      <c r="E1774" s="6">
        <f>A1774-C1774</f>
        <v/>
      </c>
      <c r="F1774" s="6">
        <f>MIN(D1774,in_batt_pw,IF(sel_batt=0,0,(sel_batt-H1773)/in_rte))</f>
        <v/>
      </c>
      <c r="G1774" s="6">
        <f>MIN(E1774,in_batt_pw,H1773)</f>
        <v/>
      </c>
      <c r="H1774" s="6">
        <f>H1773+F1774*in_rte-G1774</f>
        <v/>
      </c>
      <c r="I1774" s="6">
        <f>IF(sel_og=1,0,E1774-G1774)</f>
        <v/>
      </c>
      <c r="J1774" s="6">
        <f>IF(sel_og=1,0,D1774-F1774)</f>
        <v/>
      </c>
      <c r="K1774" s="6">
        <f>IF(sel_og=1,E1774-G1774,0)</f>
        <v/>
      </c>
    </row>
    <row r="1775">
      <c r="A1775" s="6">
        <f>Profiles!E1775+Profiles!F1775</f>
        <v/>
      </c>
      <c r="B1775" s="6">
        <f>Profiles!D1775*sel_solar</f>
        <v/>
      </c>
      <c r="C1775" s="6">
        <f>MIN(B1775,A1775)</f>
        <v/>
      </c>
      <c r="D1775" s="6">
        <f>B1775-C1775</f>
        <v/>
      </c>
      <c r="E1775" s="6">
        <f>A1775-C1775</f>
        <v/>
      </c>
      <c r="F1775" s="6">
        <f>MIN(D1775,in_batt_pw,IF(sel_batt=0,0,(sel_batt-H1774)/in_rte))</f>
        <v/>
      </c>
      <c r="G1775" s="6">
        <f>MIN(E1775,in_batt_pw,H1774)</f>
        <v/>
      </c>
      <c r="H1775" s="6">
        <f>H1774+F1775*in_rte-G1775</f>
        <v/>
      </c>
      <c r="I1775" s="6">
        <f>IF(sel_og=1,0,E1775-G1775)</f>
        <v/>
      </c>
      <c r="J1775" s="6">
        <f>IF(sel_og=1,0,D1775-F1775)</f>
        <v/>
      </c>
      <c r="K1775" s="6">
        <f>IF(sel_og=1,E1775-G1775,0)</f>
        <v/>
      </c>
    </row>
    <row r="1776">
      <c r="A1776" s="6">
        <f>Profiles!E1776+Profiles!F1776</f>
        <v/>
      </c>
      <c r="B1776" s="6">
        <f>Profiles!D1776*sel_solar</f>
        <v/>
      </c>
      <c r="C1776" s="6">
        <f>MIN(B1776,A1776)</f>
        <v/>
      </c>
      <c r="D1776" s="6">
        <f>B1776-C1776</f>
        <v/>
      </c>
      <c r="E1776" s="6">
        <f>A1776-C1776</f>
        <v/>
      </c>
      <c r="F1776" s="6">
        <f>MIN(D1776,in_batt_pw,IF(sel_batt=0,0,(sel_batt-H1775)/in_rte))</f>
        <v/>
      </c>
      <c r="G1776" s="6">
        <f>MIN(E1776,in_batt_pw,H1775)</f>
        <v/>
      </c>
      <c r="H1776" s="6">
        <f>H1775+F1776*in_rte-G1776</f>
        <v/>
      </c>
      <c r="I1776" s="6">
        <f>IF(sel_og=1,0,E1776-G1776)</f>
        <v/>
      </c>
      <c r="J1776" s="6">
        <f>IF(sel_og=1,0,D1776-F1776)</f>
        <v/>
      </c>
      <c r="K1776" s="6">
        <f>IF(sel_og=1,E1776-G1776,0)</f>
        <v/>
      </c>
    </row>
    <row r="1777">
      <c r="A1777" s="6">
        <f>Profiles!E1777+Profiles!F1777</f>
        <v/>
      </c>
      <c r="B1777" s="6">
        <f>Profiles!D1777*sel_solar</f>
        <v/>
      </c>
      <c r="C1777" s="6">
        <f>MIN(B1777,A1777)</f>
        <v/>
      </c>
      <c r="D1777" s="6">
        <f>B1777-C1777</f>
        <v/>
      </c>
      <c r="E1777" s="6">
        <f>A1777-C1777</f>
        <v/>
      </c>
      <c r="F1777" s="6">
        <f>MIN(D1777,in_batt_pw,IF(sel_batt=0,0,(sel_batt-H1776)/in_rte))</f>
        <v/>
      </c>
      <c r="G1777" s="6">
        <f>MIN(E1777,in_batt_pw,H1776)</f>
        <v/>
      </c>
      <c r="H1777" s="6">
        <f>H1776+F1777*in_rte-G1777</f>
        <v/>
      </c>
      <c r="I1777" s="6">
        <f>IF(sel_og=1,0,E1777-G1777)</f>
        <v/>
      </c>
      <c r="J1777" s="6">
        <f>IF(sel_og=1,0,D1777-F1777)</f>
        <v/>
      </c>
      <c r="K1777" s="6">
        <f>IF(sel_og=1,E1777-G1777,0)</f>
        <v/>
      </c>
    </row>
    <row r="1778">
      <c r="A1778" s="6">
        <f>Profiles!E1778+Profiles!F1778</f>
        <v/>
      </c>
      <c r="B1778" s="6">
        <f>Profiles!D1778*sel_solar</f>
        <v/>
      </c>
      <c r="C1778" s="6">
        <f>MIN(B1778,A1778)</f>
        <v/>
      </c>
      <c r="D1778" s="6">
        <f>B1778-C1778</f>
        <v/>
      </c>
      <c r="E1778" s="6">
        <f>A1778-C1778</f>
        <v/>
      </c>
      <c r="F1778" s="6">
        <f>MIN(D1778,in_batt_pw,IF(sel_batt=0,0,(sel_batt-H1777)/in_rte))</f>
        <v/>
      </c>
      <c r="G1778" s="6">
        <f>MIN(E1778,in_batt_pw,H1777)</f>
        <v/>
      </c>
      <c r="H1778" s="6">
        <f>H1777+F1778*in_rte-G1778</f>
        <v/>
      </c>
      <c r="I1778" s="6">
        <f>IF(sel_og=1,0,E1778-G1778)</f>
        <v/>
      </c>
      <c r="J1778" s="6">
        <f>IF(sel_og=1,0,D1778-F1778)</f>
        <v/>
      </c>
      <c r="K1778" s="6">
        <f>IF(sel_og=1,E1778-G1778,0)</f>
        <v/>
      </c>
    </row>
    <row r="1779">
      <c r="A1779" s="6">
        <f>Profiles!E1779+Profiles!F1779</f>
        <v/>
      </c>
      <c r="B1779" s="6">
        <f>Profiles!D1779*sel_solar</f>
        <v/>
      </c>
      <c r="C1779" s="6">
        <f>MIN(B1779,A1779)</f>
        <v/>
      </c>
      <c r="D1779" s="6">
        <f>B1779-C1779</f>
        <v/>
      </c>
      <c r="E1779" s="6">
        <f>A1779-C1779</f>
        <v/>
      </c>
      <c r="F1779" s="6">
        <f>MIN(D1779,in_batt_pw,IF(sel_batt=0,0,(sel_batt-H1778)/in_rte))</f>
        <v/>
      </c>
      <c r="G1779" s="6">
        <f>MIN(E1779,in_batt_pw,H1778)</f>
        <v/>
      </c>
      <c r="H1779" s="6">
        <f>H1778+F1779*in_rte-G1779</f>
        <v/>
      </c>
      <c r="I1779" s="6">
        <f>IF(sel_og=1,0,E1779-G1779)</f>
        <v/>
      </c>
      <c r="J1779" s="6">
        <f>IF(sel_og=1,0,D1779-F1779)</f>
        <v/>
      </c>
      <c r="K1779" s="6">
        <f>IF(sel_og=1,E1779-G1779,0)</f>
        <v/>
      </c>
    </row>
    <row r="1780">
      <c r="A1780" s="6">
        <f>Profiles!E1780+Profiles!F1780</f>
        <v/>
      </c>
      <c r="B1780" s="6">
        <f>Profiles!D1780*sel_solar</f>
        <v/>
      </c>
      <c r="C1780" s="6">
        <f>MIN(B1780,A1780)</f>
        <v/>
      </c>
      <c r="D1780" s="6">
        <f>B1780-C1780</f>
        <v/>
      </c>
      <c r="E1780" s="6">
        <f>A1780-C1780</f>
        <v/>
      </c>
      <c r="F1780" s="6">
        <f>MIN(D1780,in_batt_pw,IF(sel_batt=0,0,(sel_batt-H1779)/in_rte))</f>
        <v/>
      </c>
      <c r="G1780" s="6">
        <f>MIN(E1780,in_batt_pw,H1779)</f>
        <v/>
      </c>
      <c r="H1780" s="6">
        <f>H1779+F1780*in_rte-G1780</f>
        <v/>
      </c>
      <c r="I1780" s="6">
        <f>IF(sel_og=1,0,E1780-G1780)</f>
        <v/>
      </c>
      <c r="J1780" s="6">
        <f>IF(sel_og=1,0,D1780-F1780)</f>
        <v/>
      </c>
      <c r="K1780" s="6">
        <f>IF(sel_og=1,E1780-G1780,0)</f>
        <v/>
      </c>
    </row>
    <row r="1781">
      <c r="A1781" s="6">
        <f>Profiles!E1781+Profiles!F1781</f>
        <v/>
      </c>
      <c r="B1781" s="6">
        <f>Profiles!D1781*sel_solar</f>
        <v/>
      </c>
      <c r="C1781" s="6">
        <f>MIN(B1781,A1781)</f>
        <v/>
      </c>
      <c r="D1781" s="6">
        <f>B1781-C1781</f>
        <v/>
      </c>
      <c r="E1781" s="6">
        <f>A1781-C1781</f>
        <v/>
      </c>
      <c r="F1781" s="6">
        <f>MIN(D1781,in_batt_pw,IF(sel_batt=0,0,(sel_batt-H1780)/in_rte))</f>
        <v/>
      </c>
      <c r="G1781" s="6">
        <f>MIN(E1781,in_batt_pw,H1780)</f>
        <v/>
      </c>
      <c r="H1781" s="6">
        <f>H1780+F1781*in_rte-G1781</f>
        <v/>
      </c>
      <c r="I1781" s="6">
        <f>IF(sel_og=1,0,E1781-G1781)</f>
        <v/>
      </c>
      <c r="J1781" s="6">
        <f>IF(sel_og=1,0,D1781-F1781)</f>
        <v/>
      </c>
      <c r="K1781" s="6">
        <f>IF(sel_og=1,E1781-G1781,0)</f>
        <v/>
      </c>
    </row>
    <row r="1782">
      <c r="A1782" s="6">
        <f>Profiles!E1782+Profiles!F1782</f>
        <v/>
      </c>
      <c r="B1782" s="6">
        <f>Profiles!D1782*sel_solar</f>
        <v/>
      </c>
      <c r="C1782" s="6">
        <f>MIN(B1782,A1782)</f>
        <v/>
      </c>
      <c r="D1782" s="6">
        <f>B1782-C1782</f>
        <v/>
      </c>
      <c r="E1782" s="6">
        <f>A1782-C1782</f>
        <v/>
      </c>
      <c r="F1782" s="6">
        <f>MIN(D1782,in_batt_pw,IF(sel_batt=0,0,(sel_batt-H1781)/in_rte))</f>
        <v/>
      </c>
      <c r="G1782" s="6">
        <f>MIN(E1782,in_batt_pw,H1781)</f>
        <v/>
      </c>
      <c r="H1782" s="6">
        <f>H1781+F1782*in_rte-G1782</f>
        <v/>
      </c>
      <c r="I1782" s="6">
        <f>IF(sel_og=1,0,E1782-G1782)</f>
        <v/>
      </c>
      <c r="J1782" s="6">
        <f>IF(sel_og=1,0,D1782-F1782)</f>
        <v/>
      </c>
      <c r="K1782" s="6">
        <f>IF(sel_og=1,E1782-G1782,0)</f>
        <v/>
      </c>
    </row>
    <row r="1783">
      <c r="A1783" s="6">
        <f>Profiles!E1783+Profiles!F1783</f>
        <v/>
      </c>
      <c r="B1783" s="6">
        <f>Profiles!D1783*sel_solar</f>
        <v/>
      </c>
      <c r="C1783" s="6">
        <f>MIN(B1783,A1783)</f>
        <v/>
      </c>
      <c r="D1783" s="6">
        <f>B1783-C1783</f>
        <v/>
      </c>
      <c r="E1783" s="6">
        <f>A1783-C1783</f>
        <v/>
      </c>
      <c r="F1783" s="6">
        <f>MIN(D1783,in_batt_pw,IF(sel_batt=0,0,(sel_batt-H1782)/in_rte))</f>
        <v/>
      </c>
      <c r="G1783" s="6">
        <f>MIN(E1783,in_batt_pw,H1782)</f>
        <v/>
      </c>
      <c r="H1783" s="6">
        <f>H1782+F1783*in_rte-G1783</f>
        <v/>
      </c>
      <c r="I1783" s="6">
        <f>IF(sel_og=1,0,E1783-G1783)</f>
        <v/>
      </c>
      <c r="J1783" s="6">
        <f>IF(sel_og=1,0,D1783-F1783)</f>
        <v/>
      </c>
      <c r="K1783" s="6">
        <f>IF(sel_og=1,E1783-G1783,0)</f>
        <v/>
      </c>
    </row>
    <row r="1784">
      <c r="A1784" s="6">
        <f>Profiles!E1784+Profiles!F1784</f>
        <v/>
      </c>
      <c r="B1784" s="6">
        <f>Profiles!D1784*sel_solar</f>
        <v/>
      </c>
      <c r="C1784" s="6">
        <f>MIN(B1784,A1784)</f>
        <v/>
      </c>
      <c r="D1784" s="6">
        <f>B1784-C1784</f>
        <v/>
      </c>
      <c r="E1784" s="6">
        <f>A1784-C1784</f>
        <v/>
      </c>
      <c r="F1784" s="6">
        <f>MIN(D1784,in_batt_pw,IF(sel_batt=0,0,(sel_batt-H1783)/in_rte))</f>
        <v/>
      </c>
      <c r="G1784" s="6">
        <f>MIN(E1784,in_batt_pw,H1783)</f>
        <v/>
      </c>
      <c r="H1784" s="6">
        <f>H1783+F1784*in_rte-G1784</f>
        <v/>
      </c>
      <c r="I1784" s="6">
        <f>IF(sel_og=1,0,E1784-G1784)</f>
        <v/>
      </c>
      <c r="J1784" s="6">
        <f>IF(sel_og=1,0,D1784-F1784)</f>
        <v/>
      </c>
      <c r="K1784" s="6">
        <f>IF(sel_og=1,E1784-G1784,0)</f>
        <v/>
      </c>
    </row>
    <row r="1785">
      <c r="A1785" s="6">
        <f>Profiles!E1785+Profiles!F1785</f>
        <v/>
      </c>
      <c r="B1785" s="6">
        <f>Profiles!D1785*sel_solar</f>
        <v/>
      </c>
      <c r="C1785" s="6">
        <f>MIN(B1785,A1785)</f>
        <v/>
      </c>
      <c r="D1785" s="6">
        <f>B1785-C1785</f>
        <v/>
      </c>
      <c r="E1785" s="6">
        <f>A1785-C1785</f>
        <v/>
      </c>
      <c r="F1785" s="6">
        <f>MIN(D1785,in_batt_pw,IF(sel_batt=0,0,(sel_batt-H1784)/in_rte))</f>
        <v/>
      </c>
      <c r="G1785" s="6">
        <f>MIN(E1785,in_batt_pw,H1784)</f>
        <v/>
      </c>
      <c r="H1785" s="6">
        <f>H1784+F1785*in_rte-G1785</f>
        <v/>
      </c>
      <c r="I1785" s="6">
        <f>IF(sel_og=1,0,E1785-G1785)</f>
        <v/>
      </c>
      <c r="J1785" s="6">
        <f>IF(sel_og=1,0,D1785-F1785)</f>
        <v/>
      </c>
      <c r="K1785" s="6">
        <f>IF(sel_og=1,E1785-G1785,0)</f>
        <v/>
      </c>
    </row>
    <row r="1786">
      <c r="A1786" s="6">
        <f>Profiles!E1786+Profiles!F1786</f>
        <v/>
      </c>
      <c r="B1786" s="6">
        <f>Profiles!D1786*sel_solar</f>
        <v/>
      </c>
      <c r="C1786" s="6">
        <f>MIN(B1786,A1786)</f>
        <v/>
      </c>
      <c r="D1786" s="6">
        <f>B1786-C1786</f>
        <v/>
      </c>
      <c r="E1786" s="6">
        <f>A1786-C1786</f>
        <v/>
      </c>
      <c r="F1786" s="6">
        <f>MIN(D1786,in_batt_pw,IF(sel_batt=0,0,(sel_batt-H1785)/in_rte))</f>
        <v/>
      </c>
      <c r="G1786" s="6">
        <f>MIN(E1786,in_batt_pw,H1785)</f>
        <v/>
      </c>
      <c r="H1786" s="6">
        <f>H1785+F1786*in_rte-G1786</f>
        <v/>
      </c>
      <c r="I1786" s="6">
        <f>IF(sel_og=1,0,E1786-G1786)</f>
        <v/>
      </c>
      <c r="J1786" s="6">
        <f>IF(sel_og=1,0,D1786-F1786)</f>
        <v/>
      </c>
      <c r="K1786" s="6">
        <f>IF(sel_og=1,E1786-G1786,0)</f>
        <v/>
      </c>
    </row>
    <row r="1787">
      <c r="A1787" s="6">
        <f>Profiles!E1787+Profiles!F1787</f>
        <v/>
      </c>
      <c r="B1787" s="6">
        <f>Profiles!D1787*sel_solar</f>
        <v/>
      </c>
      <c r="C1787" s="6">
        <f>MIN(B1787,A1787)</f>
        <v/>
      </c>
      <c r="D1787" s="6">
        <f>B1787-C1787</f>
        <v/>
      </c>
      <c r="E1787" s="6">
        <f>A1787-C1787</f>
        <v/>
      </c>
      <c r="F1787" s="6">
        <f>MIN(D1787,in_batt_pw,IF(sel_batt=0,0,(sel_batt-H1786)/in_rte))</f>
        <v/>
      </c>
      <c r="G1787" s="6">
        <f>MIN(E1787,in_batt_pw,H1786)</f>
        <v/>
      </c>
      <c r="H1787" s="6">
        <f>H1786+F1787*in_rte-G1787</f>
        <v/>
      </c>
      <c r="I1787" s="6">
        <f>IF(sel_og=1,0,E1787-G1787)</f>
        <v/>
      </c>
      <c r="J1787" s="6">
        <f>IF(sel_og=1,0,D1787-F1787)</f>
        <v/>
      </c>
      <c r="K1787" s="6">
        <f>IF(sel_og=1,E1787-G1787,0)</f>
        <v/>
      </c>
    </row>
    <row r="1788">
      <c r="A1788" s="6">
        <f>Profiles!E1788+Profiles!F1788</f>
        <v/>
      </c>
      <c r="B1788" s="6">
        <f>Profiles!D1788*sel_solar</f>
        <v/>
      </c>
      <c r="C1788" s="6">
        <f>MIN(B1788,A1788)</f>
        <v/>
      </c>
      <c r="D1788" s="6">
        <f>B1788-C1788</f>
        <v/>
      </c>
      <c r="E1788" s="6">
        <f>A1788-C1788</f>
        <v/>
      </c>
      <c r="F1788" s="6">
        <f>MIN(D1788,in_batt_pw,IF(sel_batt=0,0,(sel_batt-H1787)/in_rte))</f>
        <v/>
      </c>
      <c r="G1788" s="6">
        <f>MIN(E1788,in_batt_pw,H1787)</f>
        <v/>
      </c>
      <c r="H1788" s="6">
        <f>H1787+F1788*in_rte-G1788</f>
        <v/>
      </c>
      <c r="I1788" s="6">
        <f>IF(sel_og=1,0,E1788-G1788)</f>
        <v/>
      </c>
      <c r="J1788" s="6">
        <f>IF(sel_og=1,0,D1788-F1788)</f>
        <v/>
      </c>
      <c r="K1788" s="6">
        <f>IF(sel_og=1,E1788-G1788,0)</f>
        <v/>
      </c>
    </row>
    <row r="1789">
      <c r="A1789" s="6">
        <f>Profiles!E1789+Profiles!F1789</f>
        <v/>
      </c>
      <c r="B1789" s="6">
        <f>Profiles!D1789*sel_solar</f>
        <v/>
      </c>
      <c r="C1789" s="6">
        <f>MIN(B1789,A1789)</f>
        <v/>
      </c>
      <c r="D1789" s="6">
        <f>B1789-C1789</f>
        <v/>
      </c>
      <c r="E1789" s="6">
        <f>A1789-C1789</f>
        <v/>
      </c>
      <c r="F1789" s="6">
        <f>MIN(D1789,in_batt_pw,IF(sel_batt=0,0,(sel_batt-H1788)/in_rte))</f>
        <v/>
      </c>
      <c r="G1789" s="6">
        <f>MIN(E1789,in_batt_pw,H1788)</f>
        <v/>
      </c>
      <c r="H1789" s="6">
        <f>H1788+F1789*in_rte-G1789</f>
        <v/>
      </c>
      <c r="I1789" s="6">
        <f>IF(sel_og=1,0,E1789-G1789)</f>
        <v/>
      </c>
      <c r="J1789" s="6">
        <f>IF(sel_og=1,0,D1789-F1789)</f>
        <v/>
      </c>
      <c r="K1789" s="6">
        <f>IF(sel_og=1,E1789-G1789,0)</f>
        <v/>
      </c>
    </row>
    <row r="1790">
      <c r="A1790" s="6">
        <f>Profiles!E1790+Profiles!F1790</f>
        <v/>
      </c>
      <c r="B1790" s="6">
        <f>Profiles!D1790*sel_solar</f>
        <v/>
      </c>
      <c r="C1790" s="6">
        <f>MIN(B1790,A1790)</f>
        <v/>
      </c>
      <c r="D1790" s="6">
        <f>B1790-C1790</f>
        <v/>
      </c>
      <c r="E1790" s="6">
        <f>A1790-C1790</f>
        <v/>
      </c>
      <c r="F1790" s="6">
        <f>MIN(D1790,in_batt_pw,IF(sel_batt=0,0,(sel_batt-H1789)/in_rte))</f>
        <v/>
      </c>
      <c r="G1790" s="6">
        <f>MIN(E1790,in_batt_pw,H1789)</f>
        <v/>
      </c>
      <c r="H1790" s="6">
        <f>H1789+F1790*in_rte-G1790</f>
        <v/>
      </c>
      <c r="I1790" s="6">
        <f>IF(sel_og=1,0,E1790-G1790)</f>
        <v/>
      </c>
      <c r="J1790" s="6">
        <f>IF(sel_og=1,0,D1790-F1790)</f>
        <v/>
      </c>
      <c r="K1790" s="6">
        <f>IF(sel_og=1,E1790-G1790,0)</f>
        <v/>
      </c>
    </row>
    <row r="1791">
      <c r="A1791" s="6">
        <f>Profiles!E1791+Profiles!F1791</f>
        <v/>
      </c>
      <c r="B1791" s="6">
        <f>Profiles!D1791*sel_solar</f>
        <v/>
      </c>
      <c r="C1791" s="6">
        <f>MIN(B1791,A1791)</f>
        <v/>
      </c>
      <c r="D1791" s="6">
        <f>B1791-C1791</f>
        <v/>
      </c>
      <c r="E1791" s="6">
        <f>A1791-C1791</f>
        <v/>
      </c>
      <c r="F1791" s="6">
        <f>MIN(D1791,in_batt_pw,IF(sel_batt=0,0,(sel_batt-H1790)/in_rte))</f>
        <v/>
      </c>
      <c r="G1791" s="6">
        <f>MIN(E1791,in_batt_pw,H1790)</f>
        <v/>
      </c>
      <c r="H1791" s="6">
        <f>H1790+F1791*in_rte-G1791</f>
        <v/>
      </c>
      <c r="I1791" s="6">
        <f>IF(sel_og=1,0,E1791-G1791)</f>
        <v/>
      </c>
      <c r="J1791" s="6">
        <f>IF(sel_og=1,0,D1791-F1791)</f>
        <v/>
      </c>
      <c r="K1791" s="6">
        <f>IF(sel_og=1,E1791-G1791,0)</f>
        <v/>
      </c>
    </row>
    <row r="1792">
      <c r="A1792" s="6">
        <f>Profiles!E1792+Profiles!F1792</f>
        <v/>
      </c>
      <c r="B1792" s="6">
        <f>Profiles!D1792*sel_solar</f>
        <v/>
      </c>
      <c r="C1792" s="6">
        <f>MIN(B1792,A1792)</f>
        <v/>
      </c>
      <c r="D1792" s="6">
        <f>B1792-C1792</f>
        <v/>
      </c>
      <c r="E1792" s="6">
        <f>A1792-C1792</f>
        <v/>
      </c>
      <c r="F1792" s="6">
        <f>MIN(D1792,in_batt_pw,IF(sel_batt=0,0,(sel_batt-H1791)/in_rte))</f>
        <v/>
      </c>
      <c r="G1792" s="6">
        <f>MIN(E1792,in_batt_pw,H1791)</f>
        <v/>
      </c>
      <c r="H1792" s="6">
        <f>H1791+F1792*in_rte-G1792</f>
        <v/>
      </c>
      <c r="I1792" s="6">
        <f>IF(sel_og=1,0,E1792-G1792)</f>
        <v/>
      </c>
      <c r="J1792" s="6">
        <f>IF(sel_og=1,0,D1792-F1792)</f>
        <v/>
      </c>
      <c r="K1792" s="6">
        <f>IF(sel_og=1,E1792-G1792,0)</f>
        <v/>
      </c>
    </row>
    <row r="1793">
      <c r="A1793" s="6">
        <f>Profiles!E1793+Profiles!F1793</f>
        <v/>
      </c>
      <c r="B1793" s="6">
        <f>Profiles!D1793*sel_solar</f>
        <v/>
      </c>
      <c r="C1793" s="6">
        <f>MIN(B1793,A1793)</f>
        <v/>
      </c>
      <c r="D1793" s="6">
        <f>B1793-C1793</f>
        <v/>
      </c>
      <c r="E1793" s="6">
        <f>A1793-C1793</f>
        <v/>
      </c>
      <c r="F1793" s="6">
        <f>MIN(D1793,in_batt_pw,IF(sel_batt=0,0,(sel_batt-H1792)/in_rte))</f>
        <v/>
      </c>
      <c r="G1793" s="6">
        <f>MIN(E1793,in_batt_pw,H1792)</f>
        <v/>
      </c>
      <c r="H1793" s="6">
        <f>H1792+F1793*in_rte-G1793</f>
        <v/>
      </c>
      <c r="I1793" s="6">
        <f>IF(sel_og=1,0,E1793-G1793)</f>
        <v/>
      </c>
      <c r="J1793" s="6">
        <f>IF(sel_og=1,0,D1793-F1793)</f>
        <v/>
      </c>
      <c r="K1793" s="6">
        <f>IF(sel_og=1,E1793-G1793,0)</f>
        <v/>
      </c>
    </row>
    <row r="1794">
      <c r="A1794" s="6">
        <f>Profiles!E1794+Profiles!F1794</f>
        <v/>
      </c>
      <c r="B1794" s="6">
        <f>Profiles!D1794*sel_solar</f>
        <v/>
      </c>
      <c r="C1794" s="6">
        <f>MIN(B1794,A1794)</f>
        <v/>
      </c>
      <c r="D1794" s="6">
        <f>B1794-C1794</f>
        <v/>
      </c>
      <c r="E1794" s="6">
        <f>A1794-C1794</f>
        <v/>
      </c>
      <c r="F1794" s="6">
        <f>MIN(D1794,in_batt_pw,IF(sel_batt=0,0,(sel_batt-H1793)/in_rte))</f>
        <v/>
      </c>
      <c r="G1794" s="6">
        <f>MIN(E1794,in_batt_pw,H1793)</f>
        <v/>
      </c>
      <c r="H1794" s="6">
        <f>H1793+F1794*in_rte-G1794</f>
        <v/>
      </c>
      <c r="I1794" s="6">
        <f>IF(sel_og=1,0,E1794-G1794)</f>
        <v/>
      </c>
      <c r="J1794" s="6">
        <f>IF(sel_og=1,0,D1794-F1794)</f>
        <v/>
      </c>
      <c r="K1794" s="6">
        <f>IF(sel_og=1,E1794-G1794,0)</f>
        <v/>
      </c>
    </row>
    <row r="1795">
      <c r="A1795" s="6">
        <f>Profiles!E1795+Profiles!F1795</f>
        <v/>
      </c>
      <c r="B1795" s="6">
        <f>Profiles!D1795*sel_solar</f>
        <v/>
      </c>
      <c r="C1795" s="6">
        <f>MIN(B1795,A1795)</f>
        <v/>
      </c>
      <c r="D1795" s="6">
        <f>B1795-C1795</f>
        <v/>
      </c>
      <c r="E1795" s="6">
        <f>A1795-C1795</f>
        <v/>
      </c>
      <c r="F1795" s="6">
        <f>MIN(D1795,in_batt_pw,IF(sel_batt=0,0,(sel_batt-H1794)/in_rte))</f>
        <v/>
      </c>
      <c r="G1795" s="6">
        <f>MIN(E1795,in_batt_pw,H1794)</f>
        <v/>
      </c>
      <c r="H1795" s="6">
        <f>H1794+F1795*in_rte-G1795</f>
        <v/>
      </c>
      <c r="I1795" s="6">
        <f>IF(sel_og=1,0,E1795-G1795)</f>
        <v/>
      </c>
      <c r="J1795" s="6">
        <f>IF(sel_og=1,0,D1795-F1795)</f>
        <v/>
      </c>
      <c r="K1795" s="6">
        <f>IF(sel_og=1,E1795-G1795,0)</f>
        <v/>
      </c>
    </row>
    <row r="1796">
      <c r="A1796" s="6">
        <f>Profiles!E1796+Profiles!F1796</f>
        <v/>
      </c>
      <c r="B1796" s="6">
        <f>Profiles!D1796*sel_solar</f>
        <v/>
      </c>
      <c r="C1796" s="6">
        <f>MIN(B1796,A1796)</f>
        <v/>
      </c>
      <c r="D1796" s="6">
        <f>B1796-C1796</f>
        <v/>
      </c>
      <c r="E1796" s="6">
        <f>A1796-C1796</f>
        <v/>
      </c>
      <c r="F1796" s="6">
        <f>MIN(D1796,in_batt_pw,IF(sel_batt=0,0,(sel_batt-H1795)/in_rte))</f>
        <v/>
      </c>
      <c r="G1796" s="6">
        <f>MIN(E1796,in_batt_pw,H1795)</f>
        <v/>
      </c>
      <c r="H1796" s="6">
        <f>H1795+F1796*in_rte-G1796</f>
        <v/>
      </c>
      <c r="I1796" s="6">
        <f>IF(sel_og=1,0,E1796-G1796)</f>
        <v/>
      </c>
      <c r="J1796" s="6">
        <f>IF(sel_og=1,0,D1796-F1796)</f>
        <v/>
      </c>
      <c r="K1796" s="6">
        <f>IF(sel_og=1,E1796-G1796,0)</f>
        <v/>
      </c>
    </row>
    <row r="1797">
      <c r="A1797" s="6">
        <f>Profiles!E1797+Profiles!F1797</f>
        <v/>
      </c>
      <c r="B1797" s="6">
        <f>Profiles!D1797*sel_solar</f>
        <v/>
      </c>
      <c r="C1797" s="6">
        <f>MIN(B1797,A1797)</f>
        <v/>
      </c>
      <c r="D1797" s="6">
        <f>B1797-C1797</f>
        <v/>
      </c>
      <c r="E1797" s="6">
        <f>A1797-C1797</f>
        <v/>
      </c>
      <c r="F1797" s="6">
        <f>MIN(D1797,in_batt_pw,IF(sel_batt=0,0,(sel_batt-H1796)/in_rte))</f>
        <v/>
      </c>
      <c r="G1797" s="6">
        <f>MIN(E1797,in_batt_pw,H1796)</f>
        <v/>
      </c>
      <c r="H1797" s="6">
        <f>H1796+F1797*in_rte-G1797</f>
        <v/>
      </c>
      <c r="I1797" s="6">
        <f>IF(sel_og=1,0,E1797-G1797)</f>
        <v/>
      </c>
      <c r="J1797" s="6">
        <f>IF(sel_og=1,0,D1797-F1797)</f>
        <v/>
      </c>
      <c r="K1797" s="6">
        <f>IF(sel_og=1,E1797-G1797,0)</f>
        <v/>
      </c>
    </row>
    <row r="1798">
      <c r="A1798" s="6">
        <f>Profiles!E1798+Profiles!F1798</f>
        <v/>
      </c>
      <c r="B1798" s="6">
        <f>Profiles!D1798*sel_solar</f>
        <v/>
      </c>
      <c r="C1798" s="6">
        <f>MIN(B1798,A1798)</f>
        <v/>
      </c>
      <c r="D1798" s="6">
        <f>B1798-C1798</f>
        <v/>
      </c>
      <c r="E1798" s="6">
        <f>A1798-C1798</f>
        <v/>
      </c>
      <c r="F1798" s="6">
        <f>MIN(D1798,in_batt_pw,IF(sel_batt=0,0,(sel_batt-H1797)/in_rte))</f>
        <v/>
      </c>
      <c r="G1798" s="6">
        <f>MIN(E1798,in_batt_pw,H1797)</f>
        <v/>
      </c>
      <c r="H1798" s="6">
        <f>H1797+F1798*in_rte-G1798</f>
        <v/>
      </c>
      <c r="I1798" s="6">
        <f>IF(sel_og=1,0,E1798-G1798)</f>
        <v/>
      </c>
      <c r="J1798" s="6">
        <f>IF(sel_og=1,0,D1798-F1798)</f>
        <v/>
      </c>
      <c r="K1798" s="6">
        <f>IF(sel_og=1,E1798-G1798,0)</f>
        <v/>
      </c>
    </row>
    <row r="1799">
      <c r="A1799" s="6">
        <f>Profiles!E1799+Profiles!F1799</f>
        <v/>
      </c>
      <c r="B1799" s="6">
        <f>Profiles!D1799*sel_solar</f>
        <v/>
      </c>
      <c r="C1799" s="6">
        <f>MIN(B1799,A1799)</f>
        <v/>
      </c>
      <c r="D1799" s="6">
        <f>B1799-C1799</f>
        <v/>
      </c>
      <c r="E1799" s="6">
        <f>A1799-C1799</f>
        <v/>
      </c>
      <c r="F1799" s="6">
        <f>MIN(D1799,in_batt_pw,IF(sel_batt=0,0,(sel_batt-H1798)/in_rte))</f>
        <v/>
      </c>
      <c r="G1799" s="6">
        <f>MIN(E1799,in_batt_pw,H1798)</f>
        <v/>
      </c>
      <c r="H1799" s="6">
        <f>H1798+F1799*in_rte-G1799</f>
        <v/>
      </c>
      <c r="I1799" s="6">
        <f>IF(sel_og=1,0,E1799-G1799)</f>
        <v/>
      </c>
      <c r="J1799" s="6">
        <f>IF(sel_og=1,0,D1799-F1799)</f>
        <v/>
      </c>
      <c r="K1799" s="6">
        <f>IF(sel_og=1,E1799-G1799,0)</f>
        <v/>
      </c>
    </row>
    <row r="1800">
      <c r="A1800" s="6">
        <f>Profiles!E1800+Profiles!F1800</f>
        <v/>
      </c>
      <c r="B1800" s="6">
        <f>Profiles!D1800*sel_solar</f>
        <v/>
      </c>
      <c r="C1800" s="6">
        <f>MIN(B1800,A1800)</f>
        <v/>
      </c>
      <c r="D1800" s="6">
        <f>B1800-C1800</f>
        <v/>
      </c>
      <c r="E1800" s="6">
        <f>A1800-C1800</f>
        <v/>
      </c>
      <c r="F1800" s="6">
        <f>MIN(D1800,in_batt_pw,IF(sel_batt=0,0,(sel_batt-H1799)/in_rte))</f>
        <v/>
      </c>
      <c r="G1800" s="6">
        <f>MIN(E1800,in_batt_pw,H1799)</f>
        <v/>
      </c>
      <c r="H1800" s="6">
        <f>H1799+F1800*in_rte-G1800</f>
        <v/>
      </c>
      <c r="I1800" s="6">
        <f>IF(sel_og=1,0,E1800-G1800)</f>
        <v/>
      </c>
      <c r="J1800" s="6">
        <f>IF(sel_og=1,0,D1800-F1800)</f>
        <v/>
      </c>
      <c r="K1800" s="6">
        <f>IF(sel_og=1,E1800-G1800,0)</f>
        <v/>
      </c>
    </row>
    <row r="1801">
      <c r="A1801" s="6">
        <f>Profiles!E1801+Profiles!F1801</f>
        <v/>
      </c>
      <c r="B1801" s="6">
        <f>Profiles!D1801*sel_solar</f>
        <v/>
      </c>
      <c r="C1801" s="6">
        <f>MIN(B1801,A1801)</f>
        <v/>
      </c>
      <c r="D1801" s="6">
        <f>B1801-C1801</f>
        <v/>
      </c>
      <c r="E1801" s="6">
        <f>A1801-C1801</f>
        <v/>
      </c>
      <c r="F1801" s="6">
        <f>MIN(D1801,in_batt_pw,IF(sel_batt=0,0,(sel_batt-H1800)/in_rte))</f>
        <v/>
      </c>
      <c r="G1801" s="6">
        <f>MIN(E1801,in_batt_pw,H1800)</f>
        <v/>
      </c>
      <c r="H1801" s="6">
        <f>H1800+F1801*in_rte-G1801</f>
        <v/>
      </c>
      <c r="I1801" s="6">
        <f>IF(sel_og=1,0,E1801-G1801)</f>
        <v/>
      </c>
      <c r="J1801" s="6">
        <f>IF(sel_og=1,0,D1801-F1801)</f>
        <v/>
      </c>
      <c r="K1801" s="6">
        <f>IF(sel_og=1,E1801-G1801,0)</f>
        <v/>
      </c>
    </row>
    <row r="1802">
      <c r="A1802" s="6">
        <f>Profiles!E1802+Profiles!F1802</f>
        <v/>
      </c>
      <c r="B1802" s="6">
        <f>Profiles!D1802*sel_solar</f>
        <v/>
      </c>
      <c r="C1802" s="6">
        <f>MIN(B1802,A1802)</f>
        <v/>
      </c>
      <c r="D1802" s="6">
        <f>B1802-C1802</f>
        <v/>
      </c>
      <c r="E1802" s="6">
        <f>A1802-C1802</f>
        <v/>
      </c>
      <c r="F1802" s="6">
        <f>MIN(D1802,in_batt_pw,IF(sel_batt=0,0,(sel_batt-H1801)/in_rte))</f>
        <v/>
      </c>
      <c r="G1802" s="6">
        <f>MIN(E1802,in_batt_pw,H1801)</f>
        <v/>
      </c>
      <c r="H1802" s="6">
        <f>H1801+F1802*in_rte-G1802</f>
        <v/>
      </c>
      <c r="I1802" s="6">
        <f>IF(sel_og=1,0,E1802-G1802)</f>
        <v/>
      </c>
      <c r="J1802" s="6">
        <f>IF(sel_og=1,0,D1802-F1802)</f>
        <v/>
      </c>
      <c r="K1802" s="6">
        <f>IF(sel_og=1,E1802-G1802,0)</f>
        <v/>
      </c>
    </row>
    <row r="1803">
      <c r="A1803" s="6">
        <f>Profiles!E1803+Profiles!F1803</f>
        <v/>
      </c>
      <c r="B1803" s="6">
        <f>Profiles!D1803*sel_solar</f>
        <v/>
      </c>
      <c r="C1803" s="6">
        <f>MIN(B1803,A1803)</f>
        <v/>
      </c>
      <c r="D1803" s="6">
        <f>B1803-C1803</f>
        <v/>
      </c>
      <c r="E1803" s="6">
        <f>A1803-C1803</f>
        <v/>
      </c>
      <c r="F1803" s="6">
        <f>MIN(D1803,in_batt_pw,IF(sel_batt=0,0,(sel_batt-H1802)/in_rte))</f>
        <v/>
      </c>
      <c r="G1803" s="6">
        <f>MIN(E1803,in_batt_pw,H1802)</f>
        <v/>
      </c>
      <c r="H1803" s="6">
        <f>H1802+F1803*in_rte-G1803</f>
        <v/>
      </c>
      <c r="I1803" s="6">
        <f>IF(sel_og=1,0,E1803-G1803)</f>
        <v/>
      </c>
      <c r="J1803" s="6">
        <f>IF(sel_og=1,0,D1803-F1803)</f>
        <v/>
      </c>
      <c r="K1803" s="6">
        <f>IF(sel_og=1,E1803-G1803,0)</f>
        <v/>
      </c>
    </row>
    <row r="1804">
      <c r="A1804" s="6">
        <f>Profiles!E1804+Profiles!F1804</f>
        <v/>
      </c>
      <c r="B1804" s="6">
        <f>Profiles!D1804*sel_solar</f>
        <v/>
      </c>
      <c r="C1804" s="6">
        <f>MIN(B1804,A1804)</f>
        <v/>
      </c>
      <c r="D1804" s="6">
        <f>B1804-C1804</f>
        <v/>
      </c>
      <c r="E1804" s="6">
        <f>A1804-C1804</f>
        <v/>
      </c>
      <c r="F1804" s="6">
        <f>MIN(D1804,in_batt_pw,IF(sel_batt=0,0,(sel_batt-H1803)/in_rte))</f>
        <v/>
      </c>
      <c r="G1804" s="6">
        <f>MIN(E1804,in_batt_pw,H1803)</f>
        <v/>
      </c>
      <c r="H1804" s="6">
        <f>H1803+F1804*in_rte-G1804</f>
        <v/>
      </c>
      <c r="I1804" s="6">
        <f>IF(sel_og=1,0,E1804-G1804)</f>
        <v/>
      </c>
      <c r="J1804" s="6">
        <f>IF(sel_og=1,0,D1804-F1804)</f>
        <v/>
      </c>
      <c r="K1804" s="6">
        <f>IF(sel_og=1,E1804-G1804,0)</f>
        <v/>
      </c>
    </row>
    <row r="1805">
      <c r="A1805" s="6">
        <f>Profiles!E1805+Profiles!F1805</f>
        <v/>
      </c>
      <c r="B1805" s="6">
        <f>Profiles!D1805*sel_solar</f>
        <v/>
      </c>
      <c r="C1805" s="6">
        <f>MIN(B1805,A1805)</f>
        <v/>
      </c>
      <c r="D1805" s="6">
        <f>B1805-C1805</f>
        <v/>
      </c>
      <c r="E1805" s="6">
        <f>A1805-C1805</f>
        <v/>
      </c>
      <c r="F1805" s="6">
        <f>MIN(D1805,in_batt_pw,IF(sel_batt=0,0,(sel_batt-H1804)/in_rte))</f>
        <v/>
      </c>
      <c r="G1805" s="6">
        <f>MIN(E1805,in_batt_pw,H1804)</f>
        <v/>
      </c>
      <c r="H1805" s="6">
        <f>H1804+F1805*in_rte-G1805</f>
        <v/>
      </c>
      <c r="I1805" s="6">
        <f>IF(sel_og=1,0,E1805-G1805)</f>
        <v/>
      </c>
      <c r="J1805" s="6">
        <f>IF(sel_og=1,0,D1805-F1805)</f>
        <v/>
      </c>
      <c r="K1805" s="6">
        <f>IF(sel_og=1,E1805-G1805,0)</f>
        <v/>
      </c>
    </row>
    <row r="1806">
      <c r="A1806" s="6">
        <f>Profiles!E1806+Profiles!F1806</f>
        <v/>
      </c>
      <c r="B1806" s="6">
        <f>Profiles!D1806*sel_solar</f>
        <v/>
      </c>
      <c r="C1806" s="6">
        <f>MIN(B1806,A1806)</f>
        <v/>
      </c>
      <c r="D1806" s="6">
        <f>B1806-C1806</f>
        <v/>
      </c>
      <c r="E1806" s="6">
        <f>A1806-C1806</f>
        <v/>
      </c>
      <c r="F1806" s="6">
        <f>MIN(D1806,in_batt_pw,IF(sel_batt=0,0,(sel_batt-H1805)/in_rte))</f>
        <v/>
      </c>
      <c r="G1806" s="6">
        <f>MIN(E1806,in_batt_pw,H1805)</f>
        <v/>
      </c>
      <c r="H1806" s="6">
        <f>H1805+F1806*in_rte-G1806</f>
        <v/>
      </c>
      <c r="I1806" s="6">
        <f>IF(sel_og=1,0,E1806-G1806)</f>
        <v/>
      </c>
      <c r="J1806" s="6">
        <f>IF(sel_og=1,0,D1806-F1806)</f>
        <v/>
      </c>
      <c r="K1806" s="6">
        <f>IF(sel_og=1,E1806-G1806,0)</f>
        <v/>
      </c>
    </row>
    <row r="1807">
      <c r="A1807" s="6">
        <f>Profiles!E1807+Profiles!F1807</f>
        <v/>
      </c>
      <c r="B1807" s="6">
        <f>Profiles!D1807*sel_solar</f>
        <v/>
      </c>
      <c r="C1807" s="6">
        <f>MIN(B1807,A1807)</f>
        <v/>
      </c>
      <c r="D1807" s="6">
        <f>B1807-C1807</f>
        <v/>
      </c>
      <c r="E1807" s="6">
        <f>A1807-C1807</f>
        <v/>
      </c>
      <c r="F1807" s="6">
        <f>MIN(D1807,in_batt_pw,IF(sel_batt=0,0,(sel_batt-H1806)/in_rte))</f>
        <v/>
      </c>
      <c r="G1807" s="6">
        <f>MIN(E1807,in_batt_pw,H1806)</f>
        <v/>
      </c>
      <c r="H1807" s="6">
        <f>H1806+F1807*in_rte-G1807</f>
        <v/>
      </c>
      <c r="I1807" s="6">
        <f>IF(sel_og=1,0,E1807-G1807)</f>
        <v/>
      </c>
      <c r="J1807" s="6">
        <f>IF(sel_og=1,0,D1807-F1807)</f>
        <v/>
      </c>
      <c r="K1807" s="6">
        <f>IF(sel_og=1,E1807-G1807,0)</f>
        <v/>
      </c>
    </row>
    <row r="1808">
      <c r="A1808" s="6">
        <f>Profiles!E1808+Profiles!F1808</f>
        <v/>
      </c>
      <c r="B1808" s="6">
        <f>Profiles!D1808*sel_solar</f>
        <v/>
      </c>
      <c r="C1808" s="6">
        <f>MIN(B1808,A1808)</f>
        <v/>
      </c>
      <c r="D1808" s="6">
        <f>B1808-C1808</f>
        <v/>
      </c>
      <c r="E1808" s="6">
        <f>A1808-C1808</f>
        <v/>
      </c>
      <c r="F1808" s="6">
        <f>MIN(D1808,in_batt_pw,IF(sel_batt=0,0,(sel_batt-H1807)/in_rte))</f>
        <v/>
      </c>
      <c r="G1808" s="6">
        <f>MIN(E1808,in_batt_pw,H1807)</f>
        <v/>
      </c>
      <c r="H1808" s="6">
        <f>H1807+F1808*in_rte-G1808</f>
        <v/>
      </c>
      <c r="I1808" s="6">
        <f>IF(sel_og=1,0,E1808-G1808)</f>
        <v/>
      </c>
      <c r="J1808" s="6">
        <f>IF(sel_og=1,0,D1808-F1808)</f>
        <v/>
      </c>
      <c r="K1808" s="6">
        <f>IF(sel_og=1,E1808-G1808,0)</f>
        <v/>
      </c>
    </row>
    <row r="1809">
      <c r="A1809" s="6">
        <f>Profiles!E1809+Profiles!F1809</f>
        <v/>
      </c>
      <c r="B1809" s="6">
        <f>Profiles!D1809*sel_solar</f>
        <v/>
      </c>
      <c r="C1809" s="6">
        <f>MIN(B1809,A1809)</f>
        <v/>
      </c>
      <c r="D1809" s="6">
        <f>B1809-C1809</f>
        <v/>
      </c>
      <c r="E1809" s="6">
        <f>A1809-C1809</f>
        <v/>
      </c>
      <c r="F1809" s="6">
        <f>MIN(D1809,in_batt_pw,IF(sel_batt=0,0,(sel_batt-H1808)/in_rte))</f>
        <v/>
      </c>
      <c r="G1809" s="6">
        <f>MIN(E1809,in_batt_pw,H1808)</f>
        <v/>
      </c>
      <c r="H1809" s="6">
        <f>H1808+F1809*in_rte-G1809</f>
        <v/>
      </c>
      <c r="I1809" s="6">
        <f>IF(sel_og=1,0,E1809-G1809)</f>
        <v/>
      </c>
      <c r="J1809" s="6">
        <f>IF(sel_og=1,0,D1809-F1809)</f>
        <v/>
      </c>
      <c r="K1809" s="6">
        <f>IF(sel_og=1,E1809-G1809,0)</f>
        <v/>
      </c>
    </row>
    <row r="1810">
      <c r="A1810" s="6">
        <f>Profiles!E1810+Profiles!F1810</f>
        <v/>
      </c>
      <c r="B1810" s="6">
        <f>Profiles!D1810*sel_solar</f>
        <v/>
      </c>
      <c r="C1810" s="6">
        <f>MIN(B1810,A1810)</f>
        <v/>
      </c>
      <c r="D1810" s="6">
        <f>B1810-C1810</f>
        <v/>
      </c>
      <c r="E1810" s="6">
        <f>A1810-C1810</f>
        <v/>
      </c>
      <c r="F1810" s="6">
        <f>MIN(D1810,in_batt_pw,IF(sel_batt=0,0,(sel_batt-H1809)/in_rte))</f>
        <v/>
      </c>
      <c r="G1810" s="6">
        <f>MIN(E1810,in_batt_pw,H1809)</f>
        <v/>
      </c>
      <c r="H1810" s="6">
        <f>H1809+F1810*in_rte-G1810</f>
        <v/>
      </c>
      <c r="I1810" s="6">
        <f>IF(sel_og=1,0,E1810-G1810)</f>
        <v/>
      </c>
      <c r="J1810" s="6">
        <f>IF(sel_og=1,0,D1810-F1810)</f>
        <v/>
      </c>
      <c r="K1810" s="6">
        <f>IF(sel_og=1,E1810-G1810,0)</f>
        <v/>
      </c>
    </row>
    <row r="1811">
      <c r="A1811" s="6">
        <f>Profiles!E1811+Profiles!F1811</f>
        <v/>
      </c>
      <c r="B1811" s="6">
        <f>Profiles!D1811*sel_solar</f>
        <v/>
      </c>
      <c r="C1811" s="6">
        <f>MIN(B1811,A1811)</f>
        <v/>
      </c>
      <c r="D1811" s="6">
        <f>B1811-C1811</f>
        <v/>
      </c>
      <c r="E1811" s="6">
        <f>A1811-C1811</f>
        <v/>
      </c>
      <c r="F1811" s="6">
        <f>MIN(D1811,in_batt_pw,IF(sel_batt=0,0,(sel_batt-H1810)/in_rte))</f>
        <v/>
      </c>
      <c r="G1811" s="6">
        <f>MIN(E1811,in_batt_pw,H1810)</f>
        <v/>
      </c>
      <c r="H1811" s="6">
        <f>H1810+F1811*in_rte-G1811</f>
        <v/>
      </c>
      <c r="I1811" s="6">
        <f>IF(sel_og=1,0,E1811-G1811)</f>
        <v/>
      </c>
      <c r="J1811" s="6">
        <f>IF(sel_og=1,0,D1811-F1811)</f>
        <v/>
      </c>
      <c r="K1811" s="6">
        <f>IF(sel_og=1,E1811-G1811,0)</f>
        <v/>
      </c>
    </row>
    <row r="1812">
      <c r="A1812" s="6">
        <f>Profiles!E1812+Profiles!F1812</f>
        <v/>
      </c>
      <c r="B1812" s="6">
        <f>Profiles!D1812*sel_solar</f>
        <v/>
      </c>
      <c r="C1812" s="6">
        <f>MIN(B1812,A1812)</f>
        <v/>
      </c>
      <c r="D1812" s="6">
        <f>B1812-C1812</f>
        <v/>
      </c>
      <c r="E1812" s="6">
        <f>A1812-C1812</f>
        <v/>
      </c>
      <c r="F1812" s="6">
        <f>MIN(D1812,in_batt_pw,IF(sel_batt=0,0,(sel_batt-H1811)/in_rte))</f>
        <v/>
      </c>
      <c r="G1812" s="6">
        <f>MIN(E1812,in_batt_pw,H1811)</f>
        <v/>
      </c>
      <c r="H1812" s="6">
        <f>H1811+F1812*in_rte-G1812</f>
        <v/>
      </c>
      <c r="I1812" s="6">
        <f>IF(sel_og=1,0,E1812-G1812)</f>
        <v/>
      </c>
      <c r="J1812" s="6">
        <f>IF(sel_og=1,0,D1812-F1812)</f>
        <v/>
      </c>
      <c r="K1812" s="6">
        <f>IF(sel_og=1,E1812-G1812,0)</f>
        <v/>
      </c>
    </row>
    <row r="1813">
      <c r="A1813" s="6">
        <f>Profiles!E1813+Profiles!F1813</f>
        <v/>
      </c>
      <c r="B1813" s="6">
        <f>Profiles!D1813*sel_solar</f>
        <v/>
      </c>
      <c r="C1813" s="6">
        <f>MIN(B1813,A1813)</f>
        <v/>
      </c>
      <c r="D1813" s="6">
        <f>B1813-C1813</f>
        <v/>
      </c>
      <c r="E1813" s="6">
        <f>A1813-C1813</f>
        <v/>
      </c>
      <c r="F1813" s="6">
        <f>MIN(D1813,in_batt_pw,IF(sel_batt=0,0,(sel_batt-H1812)/in_rte))</f>
        <v/>
      </c>
      <c r="G1813" s="6">
        <f>MIN(E1813,in_batt_pw,H1812)</f>
        <v/>
      </c>
      <c r="H1813" s="6">
        <f>H1812+F1813*in_rte-G1813</f>
        <v/>
      </c>
      <c r="I1813" s="6">
        <f>IF(sel_og=1,0,E1813-G1813)</f>
        <v/>
      </c>
      <c r="J1813" s="6">
        <f>IF(sel_og=1,0,D1813-F1813)</f>
        <v/>
      </c>
      <c r="K1813" s="6">
        <f>IF(sel_og=1,E1813-G1813,0)</f>
        <v/>
      </c>
    </row>
    <row r="1814">
      <c r="A1814" s="6">
        <f>Profiles!E1814+Profiles!F1814</f>
        <v/>
      </c>
      <c r="B1814" s="6">
        <f>Profiles!D1814*sel_solar</f>
        <v/>
      </c>
      <c r="C1814" s="6">
        <f>MIN(B1814,A1814)</f>
        <v/>
      </c>
      <c r="D1814" s="6">
        <f>B1814-C1814</f>
        <v/>
      </c>
      <c r="E1814" s="6">
        <f>A1814-C1814</f>
        <v/>
      </c>
      <c r="F1814" s="6">
        <f>MIN(D1814,in_batt_pw,IF(sel_batt=0,0,(sel_batt-H1813)/in_rte))</f>
        <v/>
      </c>
      <c r="G1814" s="6">
        <f>MIN(E1814,in_batt_pw,H1813)</f>
        <v/>
      </c>
      <c r="H1814" s="6">
        <f>H1813+F1814*in_rte-G1814</f>
        <v/>
      </c>
      <c r="I1814" s="6">
        <f>IF(sel_og=1,0,E1814-G1814)</f>
        <v/>
      </c>
      <c r="J1814" s="6">
        <f>IF(sel_og=1,0,D1814-F1814)</f>
        <v/>
      </c>
      <c r="K1814" s="6">
        <f>IF(sel_og=1,E1814-G1814,0)</f>
        <v/>
      </c>
    </row>
    <row r="1815">
      <c r="A1815" s="6">
        <f>Profiles!E1815+Profiles!F1815</f>
        <v/>
      </c>
      <c r="B1815" s="6">
        <f>Profiles!D1815*sel_solar</f>
        <v/>
      </c>
      <c r="C1815" s="6">
        <f>MIN(B1815,A1815)</f>
        <v/>
      </c>
      <c r="D1815" s="6">
        <f>B1815-C1815</f>
        <v/>
      </c>
      <c r="E1815" s="6">
        <f>A1815-C1815</f>
        <v/>
      </c>
      <c r="F1815" s="6">
        <f>MIN(D1815,in_batt_pw,IF(sel_batt=0,0,(sel_batt-H1814)/in_rte))</f>
        <v/>
      </c>
      <c r="G1815" s="6">
        <f>MIN(E1815,in_batt_pw,H1814)</f>
        <v/>
      </c>
      <c r="H1815" s="6">
        <f>H1814+F1815*in_rte-G1815</f>
        <v/>
      </c>
      <c r="I1815" s="6">
        <f>IF(sel_og=1,0,E1815-G1815)</f>
        <v/>
      </c>
      <c r="J1815" s="6">
        <f>IF(sel_og=1,0,D1815-F1815)</f>
        <v/>
      </c>
      <c r="K1815" s="6">
        <f>IF(sel_og=1,E1815-G1815,0)</f>
        <v/>
      </c>
    </row>
    <row r="1816">
      <c r="A1816" s="6">
        <f>Profiles!E1816+Profiles!F1816</f>
        <v/>
      </c>
      <c r="B1816" s="6">
        <f>Profiles!D1816*sel_solar</f>
        <v/>
      </c>
      <c r="C1816" s="6">
        <f>MIN(B1816,A1816)</f>
        <v/>
      </c>
      <c r="D1816" s="6">
        <f>B1816-C1816</f>
        <v/>
      </c>
      <c r="E1816" s="6">
        <f>A1816-C1816</f>
        <v/>
      </c>
      <c r="F1816" s="6">
        <f>MIN(D1816,in_batt_pw,IF(sel_batt=0,0,(sel_batt-H1815)/in_rte))</f>
        <v/>
      </c>
      <c r="G1816" s="6">
        <f>MIN(E1816,in_batt_pw,H1815)</f>
        <v/>
      </c>
      <c r="H1816" s="6">
        <f>H1815+F1816*in_rte-G1816</f>
        <v/>
      </c>
      <c r="I1816" s="6">
        <f>IF(sel_og=1,0,E1816-G1816)</f>
        <v/>
      </c>
      <c r="J1816" s="6">
        <f>IF(sel_og=1,0,D1816-F1816)</f>
        <v/>
      </c>
      <c r="K1816" s="6">
        <f>IF(sel_og=1,E1816-G1816,0)</f>
        <v/>
      </c>
    </row>
    <row r="1817">
      <c r="A1817" s="6">
        <f>Profiles!E1817+Profiles!F1817</f>
        <v/>
      </c>
      <c r="B1817" s="6">
        <f>Profiles!D1817*sel_solar</f>
        <v/>
      </c>
      <c r="C1817" s="6">
        <f>MIN(B1817,A1817)</f>
        <v/>
      </c>
      <c r="D1817" s="6">
        <f>B1817-C1817</f>
        <v/>
      </c>
      <c r="E1817" s="6">
        <f>A1817-C1817</f>
        <v/>
      </c>
      <c r="F1817" s="6">
        <f>MIN(D1817,in_batt_pw,IF(sel_batt=0,0,(sel_batt-H1816)/in_rte))</f>
        <v/>
      </c>
      <c r="G1817" s="6">
        <f>MIN(E1817,in_batt_pw,H1816)</f>
        <v/>
      </c>
      <c r="H1817" s="6">
        <f>H1816+F1817*in_rte-G1817</f>
        <v/>
      </c>
      <c r="I1817" s="6">
        <f>IF(sel_og=1,0,E1817-G1817)</f>
        <v/>
      </c>
      <c r="J1817" s="6">
        <f>IF(sel_og=1,0,D1817-F1817)</f>
        <v/>
      </c>
      <c r="K1817" s="6">
        <f>IF(sel_og=1,E1817-G1817,0)</f>
        <v/>
      </c>
    </row>
    <row r="1818">
      <c r="A1818" s="6">
        <f>Profiles!E1818+Profiles!F1818</f>
        <v/>
      </c>
      <c r="B1818" s="6">
        <f>Profiles!D1818*sel_solar</f>
        <v/>
      </c>
      <c r="C1818" s="6">
        <f>MIN(B1818,A1818)</f>
        <v/>
      </c>
      <c r="D1818" s="6">
        <f>B1818-C1818</f>
        <v/>
      </c>
      <c r="E1818" s="6">
        <f>A1818-C1818</f>
        <v/>
      </c>
      <c r="F1818" s="6">
        <f>MIN(D1818,in_batt_pw,IF(sel_batt=0,0,(sel_batt-H1817)/in_rte))</f>
        <v/>
      </c>
      <c r="G1818" s="6">
        <f>MIN(E1818,in_batt_pw,H1817)</f>
        <v/>
      </c>
      <c r="H1818" s="6">
        <f>H1817+F1818*in_rte-G1818</f>
        <v/>
      </c>
      <c r="I1818" s="6">
        <f>IF(sel_og=1,0,E1818-G1818)</f>
        <v/>
      </c>
      <c r="J1818" s="6">
        <f>IF(sel_og=1,0,D1818-F1818)</f>
        <v/>
      </c>
      <c r="K1818" s="6">
        <f>IF(sel_og=1,E1818-G1818,0)</f>
        <v/>
      </c>
    </row>
    <row r="1819">
      <c r="A1819" s="6">
        <f>Profiles!E1819+Profiles!F1819</f>
        <v/>
      </c>
      <c r="B1819" s="6">
        <f>Profiles!D1819*sel_solar</f>
        <v/>
      </c>
      <c r="C1819" s="6">
        <f>MIN(B1819,A1819)</f>
        <v/>
      </c>
      <c r="D1819" s="6">
        <f>B1819-C1819</f>
        <v/>
      </c>
      <c r="E1819" s="6">
        <f>A1819-C1819</f>
        <v/>
      </c>
      <c r="F1819" s="6">
        <f>MIN(D1819,in_batt_pw,IF(sel_batt=0,0,(sel_batt-H1818)/in_rte))</f>
        <v/>
      </c>
      <c r="G1819" s="6">
        <f>MIN(E1819,in_batt_pw,H1818)</f>
        <v/>
      </c>
      <c r="H1819" s="6">
        <f>H1818+F1819*in_rte-G1819</f>
        <v/>
      </c>
      <c r="I1819" s="6">
        <f>IF(sel_og=1,0,E1819-G1819)</f>
        <v/>
      </c>
      <c r="J1819" s="6">
        <f>IF(sel_og=1,0,D1819-F1819)</f>
        <v/>
      </c>
      <c r="K1819" s="6">
        <f>IF(sel_og=1,E1819-G1819,0)</f>
        <v/>
      </c>
    </row>
    <row r="1820">
      <c r="A1820" s="6">
        <f>Profiles!E1820+Profiles!F1820</f>
        <v/>
      </c>
      <c r="B1820" s="6">
        <f>Profiles!D1820*sel_solar</f>
        <v/>
      </c>
      <c r="C1820" s="6">
        <f>MIN(B1820,A1820)</f>
        <v/>
      </c>
      <c r="D1820" s="6">
        <f>B1820-C1820</f>
        <v/>
      </c>
      <c r="E1820" s="6">
        <f>A1820-C1820</f>
        <v/>
      </c>
      <c r="F1820" s="6">
        <f>MIN(D1820,in_batt_pw,IF(sel_batt=0,0,(sel_batt-H1819)/in_rte))</f>
        <v/>
      </c>
      <c r="G1820" s="6">
        <f>MIN(E1820,in_batt_pw,H1819)</f>
        <v/>
      </c>
      <c r="H1820" s="6">
        <f>H1819+F1820*in_rte-G1820</f>
        <v/>
      </c>
      <c r="I1820" s="6">
        <f>IF(sel_og=1,0,E1820-G1820)</f>
        <v/>
      </c>
      <c r="J1820" s="6">
        <f>IF(sel_og=1,0,D1820-F1820)</f>
        <v/>
      </c>
      <c r="K1820" s="6">
        <f>IF(sel_og=1,E1820-G1820,0)</f>
        <v/>
      </c>
    </row>
    <row r="1821">
      <c r="A1821" s="6">
        <f>Profiles!E1821+Profiles!F1821</f>
        <v/>
      </c>
      <c r="B1821" s="6">
        <f>Profiles!D1821*sel_solar</f>
        <v/>
      </c>
      <c r="C1821" s="6">
        <f>MIN(B1821,A1821)</f>
        <v/>
      </c>
      <c r="D1821" s="6">
        <f>B1821-C1821</f>
        <v/>
      </c>
      <c r="E1821" s="6">
        <f>A1821-C1821</f>
        <v/>
      </c>
      <c r="F1821" s="6">
        <f>MIN(D1821,in_batt_pw,IF(sel_batt=0,0,(sel_batt-H1820)/in_rte))</f>
        <v/>
      </c>
      <c r="G1821" s="6">
        <f>MIN(E1821,in_batt_pw,H1820)</f>
        <v/>
      </c>
      <c r="H1821" s="6">
        <f>H1820+F1821*in_rte-G1821</f>
        <v/>
      </c>
      <c r="I1821" s="6">
        <f>IF(sel_og=1,0,E1821-G1821)</f>
        <v/>
      </c>
      <c r="J1821" s="6">
        <f>IF(sel_og=1,0,D1821-F1821)</f>
        <v/>
      </c>
      <c r="K1821" s="6">
        <f>IF(sel_og=1,E1821-G1821,0)</f>
        <v/>
      </c>
    </row>
    <row r="1822">
      <c r="A1822" s="6">
        <f>Profiles!E1822+Profiles!F1822</f>
        <v/>
      </c>
      <c r="B1822" s="6">
        <f>Profiles!D1822*sel_solar</f>
        <v/>
      </c>
      <c r="C1822" s="6">
        <f>MIN(B1822,A1822)</f>
        <v/>
      </c>
      <c r="D1822" s="6">
        <f>B1822-C1822</f>
        <v/>
      </c>
      <c r="E1822" s="6">
        <f>A1822-C1822</f>
        <v/>
      </c>
      <c r="F1822" s="6">
        <f>MIN(D1822,in_batt_pw,IF(sel_batt=0,0,(sel_batt-H1821)/in_rte))</f>
        <v/>
      </c>
      <c r="G1822" s="6">
        <f>MIN(E1822,in_batt_pw,H1821)</f>
        <v/>
      </c>
      <c r="H1822" s="6">
        <f>H1821+F1822*in_rte-G1822</f>
        <v/>
      </c>
      <c r="I1822" s="6">
        <f>IF(sel_og=1,0,E1822-G1822)</f>
        <v/>
      </c>
      <c r="J1822" s="6">
        <f>IF(sel_og=1,0,D1822-F1822)</f>
        <v/>
      </c>
      <c r="K1822" s="6">
        <f>IF(sel_og=1,E1822-G1822,0)</f>
        <v/>
      </c>
    </row>
    <row r="1823">
      <c r="A1823" s="6">
        <f>Profiles!E1823+Profiles!F1823</f>
        <v/>
      </c>
      <c r="B1823" s="6">
        <f>Profiles!D1823*sel_solar</f>
        <v/>
      </c>
      <c r="C1823" s="6">
        <f>MIN(B1823,A1823)</f>
        <v/>
      </c>
      <c r="D1823" s="6">
        <f>B1823-C1823</f>
        <v/>
      </c>
      <c r="E1823" s="6">
        <f>A1823-C1823</f>
        <v/>
      </c>
      <c r="F1823" s="6">
        <f>MIN(D1823,in_batt_pw,IF(sel_batt=0,0,(sel_batt-H1822)/in_rte))</f>
        <v/>
      </c>
      <c r="G1823" s="6">
        <f>MIN(E1823,in_batt_pw,H1822)</f>
        <v/>
      </c>
      <c r="H1823" s="6">
        <f>H1822+F1823*in_rte-G1823</f>
        <v/>
      </c>
      <c r="I1823" s="6">
        <f>IF(sel_og=1,0,E1823-G1823)</f>
        <v/>
      </c>
      <c r="J1823" s="6">
        <f>IF(sel_og=1,0,D1823-F1823)</f>
        <v/>
      </c>
      <c r="K1823" s="6">
        <f>IF(sel_og=1,E1823-G1823,0)</f>
        <v/>
      </c>
    </row>
    <row r="1824">
      <c r="A1824" s="6">
        <f>Profiles!E1824+Profiles!F1824</f>
        <v/>
      </c>
      <c r="B1824" s="6">
        <f>Profiles!D1824*sel_solar</f>
        <v/>
      </c>
      <c r="C1824" s="6">
        <f>MIN(B1824,A1824)</f>
        <v/>
      </c>
      <c r="D1824" s="6">
        <f>B1824-C1824</f>
        <v/>
      </c>
      <c r="E1824" s="6">
        <f>A1824-C1824</f>
        <v/>
      </c>
      <c r="F1824" s="6">
        <f>MIN(D1824,in_batt_pw,IF(sel_batt=0,0,(sel_batt-H1823)/in_rte))</f>
        <v/>
      </c>
      <c r="G1824" s="6">
        <f>MIN(E1824,in_batt_pw,H1823)</f>
        <v/>
      </c>
      <c r="H1824" s="6">
        <f>H1823+F1824*in_rte-G1824</f>
        <v/>
      </c>
      <c r="I1824" s="6">
        <f>IF(sel_og=1,0,E1824-G1824)</f>
        <v/>
      </c>
      <c r="J1824" s="6">
        <f>IF(sel_og=1,0,D1824-F1824)</f>
        <v/>
      </c>
      <c r="K1824" s="6">
        <f>IF(sel_og=1,E1824-G1824,0)</f>
        <v/>
      </c>
    </row>
    <row r="1825">
      <c r="A1825" s="6">
        <f>Profiles!E1825+Profiles!F1825</f>
        <v/>
      </c>
      <c r="B1825" s="6">
        <f>Profiles!D1825*sel_solar</f>
        <v/>
      </c>
      <c r="C1825" s="6">
        <f>MIN(B1825,A1825)</f>
        <v/>
      </c>
      <c r="D1825" s="6">
        <f>B1825-C1825</f>
        <v/>
      </c>
      <c r="E1825" s="6">
        <f>A1825-C1825</f>
        <v/>
      </c>
      <c r="F1825" s="6">
        <f>MIN(D1825,in_batt_pw,IF(sel_batt=0,0,(sel_batt-H1824)/in_rte))</f>
        <v/>
      </c>
      <c r="G1825" s="6">
        <f>MIN(E1825,in_batt_pw,H1824)</f>
        <v/>
      </c>
      <c r="H1825" s="6">
        <f>H1824+F1825*in_rte-G1825</f>
        <v/>
      </c>
      <c r="I1825" s="6">
        <f>IF(sel_og=1,0,E1825-G1825)</f>
        <v/>
      </c>
      <c r="J1825" s="6">
        <f>IF(sel_og=1,0,D1825-F1825)</f>
        <v/>
      </c>
      <c r="K1825" s="6">
        <f>IF(sel_og=1,E1825-G1825,0)</f>
        <v/>
      </c>
    </row>
    <row r="1826">
      <c r="A1826" s="6">
        <f>Profiles!E1826+Profiles!F1826</f>
        <v/>
      </c>
      <c r="B1826" s="6">
        <f>Profiles!D1826*sel_solar</f>
        <v/>
      </c>
      <c r="C1826" s="6">
        <f>MIN(B1826,A1826)</f>
        <v/>
      </c>
      <c r="D1826" s="6">
        <f>B1826-C1826</f>
        <v/>
      </c>
      <c r="E1826" s="6">
        <f>A1826-C1826</f>
        <v/>
      </c>
      <c r="F1826" s="6">
        <f>MIN(D1826,in_batt_pw,IF(sel_batt=0,0,(sel_batt-H1825)/in_rte))</f>
        <v/>
      </c>
      <c r="G1826" s="6">
        <f>MIN(E1826,in_batt_pw,H1825)</f>
        <v/>
      </c>
      <c r="H1826" s="6">
        <f>H1825+F1826*in_rte-G1826</f>
        <v/>
      </c>
      <c r="I1826" s="6">
        <f>IF(sel_og=1,0,E1826-G1826)</f>
        <v/>
      </c>
      <c r="J1826" s="6">
        <f>IF(sel_og=1,0,D1826-F1826)</f>
        <v/>
      </c>
      <c r="K1826" s="6">
        <f>IF(sel_og=1,E1826-G1826,0)</f>
        <v/>
      </c>
    </row>
    <row r="1827">
      <c r="A1827" s="6">
        <f>Profiles!E1827+Profiles!F1827</f>
        <v/>
      </c>
      <c r="B1827" s="6">
        <f>Profiles!D1827*sel_solar</f>
        <v/>
      </c>
      <c r="C1827" s="6">
        <f>MIN(B1827,A1827)</f>
        <v/>
      </c>
      <c r="D1827" s="6">
        <f>B1827-C1827</f>
        <v/>
      </c>
      <c r="E1827" s="6">
        <f>A1827-C1827</f>
        <v/>
      </c>
      <c r="F1827" s="6">
        <f>MIN(D1827,in_batt_pw,IF(sel_batt=0,0,(sel_batt-H1826)/in_rte))</f>
        <v/>
      </c>
      <c r="G1827" s="6">
        <f>MIN(E1827,in_batt_pw,H1826)</f>
        <v/>
      </c>
      <c r="H1827" s="6">
        <f>H1826+F1827*in_rte-G1827</f>
        <v/>
      </c>
      <c r="I1827" s="6">
        <f>IF(sel_og=1,0,E1827-G1827)</f>
        <v/>
      </c>
      <c r="J1827" s="6">
        <f>IF(sel_og=1,0,D1827-F1827)</f>
        <v/>
      </c>
      <c r="K1827" s="6">
        <f>IF(sel_og=1,E1827-G1827,0)</f>
        <v/>
      </c>
    </row>
    <row r="1828">
      <c r="A1828" s="6">
        <f>Profiles!E1828+Profiles!F1828</f>
        <v/>
      </c>
      <c r="B1828" s="6">
        <f>Profiles!D1828*sel_solar</f>
        <v/>
      </c>
      <c r="C1828" s="6">
        <f>MIN(B1828,A1828)</f>
        <v/>
      </c>
      <c r="D1828" s="6">
        <f>B1828-C1828</f>
        <v/>
      </c>
      <c r="E1828" s="6">
        <f>A1828-C1828</f>
        <v/>
      </c>
      <c r="F1828" s="6">
        <f>MIN(D1828,in_batt_pw,IF(sel_batt=0,0,(sel_batt-H1827)/in_rte))</f>
        <v/>
      </c>
      <c r="G1828" s="6">
        <f>MIN(E1828,in_batt_pw,H1827)</f>
        <v/>
      </c>
      <c r="H1828" s="6">
        <f>H1827+F1828*in_rte-G1828</f>
        <v/>
      </c>
      <c r="I1828" s="6">
        <f>IF(sel_og=1,0,E1828-G1828)</f>
        <v/>
      </c>
      <c r="J1828" s="6">
        <f>IF(sel_og=1,0,D1828-F1828)</f>
        <v/>
      </c>
      <c r="K1828" s="6">
        <f>IF(sel_og=1,E1828-G1828,0)</f>
        <v/>
      </c>
    </row>
    <row r="1829">
      <c r="A1829" s="6">
        <f>Profiles!E1829+Profiles!F1829</f>
        <v/>
      </c>
      <c r="B1829" s="6">
        <f>Profiles!D1829*sel_solar</f>
        <v/>
      </c>
      <c r="C1829" s="6">
        <f>MIN(B1829,A1829)</f>
        <v/>
      </c>
      <c r="D1829" s="6">
        <f>B1829-C1829</f>
        <v/>
      </c>
      <c r="E1829" s="6">
        <f>A1829-C1829</f>
        <v/>
      </c>
      <c r="F1829" s="6">
        <f>MIN(D1829,in_batt_pw,IF(sel_batt=0,0,(sel_batt-H1828)/in_rte))</f>
        <v/>
      </c>
      <c r="G1829" s="6">
        <f>MIN(E1829,in_batt_pw,H1828)</f>
        <v/>
      </c>
      <c r="H1829" s="6">
        <f>H1828+F1829*in_rte-G1829</f>
        <v/>
      </c>
      <c r="I1829" s="6">
        <f>IF(sel_og=1,0,E1829-G1829)</f>
        <v/>
      </c>
      <c r="J1829" s="6">
        <f>IF(sel_og=1,0,D1829-F1829)</f>
        <v/>
      </c>
      <c r="K1829" s="6">
        <f>IF(sel_og=1,E1829-G1829,0)</f>
        <v/>
      </c>
    </row>
    <row r="1830">
      <c r="A1830" s="6">
        <f>Profiles!E1830+Profiles!F1830</f>
        <v/>
      </c>
      <c r="B1830" s="6">
        <f>Profiles!D1830*sel_solar</f>
        <v/>
      </c>
      <c r="C1830" s="6">
        <f>MIN(B1830,A1830)</f>
        <v/>
      </c>
      <c r="D1830" s="6">
        <f>B1830-C1830</f>
        <v/>
      </c>
      <c r="E1830" s="6">
        <f>A1830-C1830</f>
        <v/>
      </c>
      <c r="F1830" s="6">
        <f>MIN(D1830,in_batt_pw,IF(sel_batt=0,0,(sel_batt-H1829)/in_rte))</f>
        <v/>
      </c>
      <c r="G1830" s="6">
        <f>MIN(E1830,in_batt_pw,H1829)</f>
        <v/>
      </c>
      <c r="H1830" s="6">
        <f>H1829+F1830*in_rte-G1830</f>
        <v/>
      </c>
      <c r="I1830" s="6">
        <f>IF(sel_og=1,0,E1830-G1830)</f>
        <v/>
      </c>
      <c r="J1830" s="6">
        <f>IF(sel_og=1,0,D1830-F1830)</f>
        <v/>
      </c>
      <c r="K1830" s="6">
        <f>IF(sel_og=1,E1830-G1830,0)</f>
        <v/>
      </c>
    </row>
    <row r="1831">
      <c r="A1831" s="6">
        <f>Profiles!E1831+Profiles!F1831</f>
        <v/>
      </c>
      <c r="B1831" s="6">
        <f>Profiles!D1831*sel_solar</f>
        <v/>
      </c>
      <c r="C1831" s="6">
        <f>MIN(B1831,A1831)</f>
        <v/>
      </c>
      <c r="D1831" s="6">
        <f>B1831-C1831</f>
        <v/>
      </c>
      <c r="E1831" s="6">
        <f>A1831-C1831</f>
        <v/>
      </c>
      <c r="F1831" s="6">
        <f>MIN(D1831,in_batt_pw,IF(sel_batt=0,0,(sel_batt-H1830)/in_rte))</f>
        <v/>
      </c>
      <c r="G1831" s="6">
        <f>MIN(E1831,in_batt_pw,H1830)</f>
        <v/>
      </c>
      <c r="H1831" s="6">
        <f>H1830+F1831*in_rte-G1831</f>
        <v/>
      </c>
      <c r="I1831" s="6">
        <f>IF(sel_og=1,0,E1831-G1831)</f>
        <v/>
      </c>
      <c r="J1831" s="6">
        <f>IF(sel_og=1,0,D1831-F1831)</f>
        <v/>
      </c>
      <c r="K1831" s="6">
        <f>IF(sel_og=1,E1831-G1831,0)</f>
        <v/>
      </c>
    </row>
    <row r="1832">
      <c r="A1832" s="6">
        <f>Profiles!E1832+Profiles!F1832</f>
        <v/>
      </c>
      <c r="B1832" s="6">
        <f>Profiles!D1832*sel_solar</f>
        <v/>
      </c>
      <c r="C1832" s="6">
        <f>MIN(B1832,A1832)</f>
        <v/>
      </c>
      <c r="D1832" s="6">
        <f>B1832-C1832</f>
        <v/>
      </c>
      <c r="E1832" s="6">
        <f>A1832-C1832</f>
        <v/>
      </c>
      <c r="F1832" s="6">
        <f>MIN(D1832,in_batt_pw,IF(sel_batt=0,0,(sel_batt-H1831)/in_rte))</f>
        <v/>
      </c>
      <c r="G1832" s="6">
        <f>MIN(E1832,in_batt_pw,H1831)</f>
        <v/>
      </c>
      <c r="H1832" s="6">
        <f>H1831+F1832*in_rte-G1832</f>
        <v/>
      </c>
      <c r="I1832" s="6">
        <f>IF(sel_og=1,0,E1832-G1832)</f>
        <v/>
      </c>
      <c r="J1832" s="6">
        <f>IF(sel_og=1,0,D1832-F1832)</f>
        <v/>
      </c>
      <c r="K1832" s="6">
        <f>IF(sel_og=1,E1832-G1832,0)</f>
        <v/>
      </c>
    </row>
    <row r="1833">
      <c r="A1833" s="6">
        <f>Profiles!E1833+Profiles!F1833</f>
        <v/>
      </c>
      <c r="B1833" s="6">
        <f>Profiles!D1833*sel_solar</f>
        <v/>
      </c>
      <c r="C1833" s="6">
        <f>MIN(B1833,A1833)</f>
        <v/>
      </c>
      <c r="D1833" s="6">
        <f>B1833-C1833</f>
        <v/>
      </c>
      <c r="E1833" s="6">
        <f>A1833-C1833</f>
        <v/>
      </c>
      <c r="F1833" s="6">
        <f>MIN(D1833,in_batt_pw,IF(sel_batt=0,0,(sel_batt-H1832)/in_rte))</f>
        <v/>
      </c>
      <c r="G1833" s="6">
        <f>MIN(E1833,in_batt_pw,H1832)</f>
        <v/>
      </c>
      <c r="H1833" s="6">
        <f>H1832+F1833*in_rte-G1833</f>
        <v/>
      </c>
      <c r="I1833" s="6">
        <f>IF(sel_og=1,0,E1833-G1833)</f>
        <v/>
      </c>
      <c r="J1833" s="6">
        <f>IF(sel_og=1,0,D1833-F1833)</f>
        <v/>
      </c>
      <c r="K1833" s="6">
        <f>IF(sel_og=1,E1833-G1833,0)</f>
        <v/>
      </c>
    </row>
    <row r="1834">
      <c r="A1834" s="6">
        <f>Profiles!E1834+Profiles!F1834</f>
        <v/>
      </c>
      <c r="B1834" s="6">
        <f>Profiles!D1834*sel_solar</f>
        <v/>
      </c>
      <c r="C1834" s="6">
        <f>MIN(B1834,A1834)</f>
        <v/>
      </c>
      <c r="D1834" s="6">
        <f>B1834-C1834</f>
        <v/>
      </c>
      <c r="E1834" s="6">
        <f>A1834-C1834</f>
        <v/>
      </c>
      <c r="F1834" s="6">
        <f>MIN(D1834,in_batt_pw,IF(sel_batt=0,0,(sel_batt-H1833)/in_rte))</f>
        <v/>
      </c>
      <c r="G1834" s="6">
        <f>MIN(E1834,in_batt_pw,H1833)</f>
        <v/>
      </c>
      <c r="H1834" s="6">
        <f>H1833+F1834*in_rte-G1834</f>
        <v/>
      </c>
      <c r="I1834" s="6">
        <f>IF(sel_og=1,0,E1834-G1834)</f>
        <v/>
      </c>
      <c r="J1834" s="6">
        <f>IF(sel_og=1,0,D1834-F1834)</f>
        <v/>
      </c>
      <c r="K1834" s="6">
        <f>IF(sel_og=1,E1834-G1834,0)</f>
        <v/>
      </c>
    </row>
    <row r="1835">
      <c r="A1835" s="6">
        <f>Profiles!E1835+Profiles!F1835</f>
        <v/>
      </c>
      <c r="B1835" s="6">
        <f>Profiles!D1835*sel_solar</f>
        <v/>
      </c>
      <c r="C1835" s="6">
        <f>MIN(B1835,A1835)</f>
        <v/>
      </c>
      <c r="D1835" s="6">
        <f>B1835-C1835</f>
        <v/>
      </c>
      <c r="E1835" s="6">
        <f>A1835-C1835</f>
        <v/>
      </c>
      <c r="F1835" s="6">
        <f>MIN(D1835,in_batt_pw,IF(sel_batt=0,0,(sel_batt-H1834)/in_rte))</f>
        <v/>
      </c>
      <c r="G1835" s="6">
        <f>MIN(E1835,in_batt_pw,H1834)</f>
        <v/>
      </c>
      <c r="H1835" s="6">
        <f>H1834+F1835*in_rte-G1835</f>
        <v/>
      </c>
      <c r="I1835" s="6">
        <f>IF(sel_og=1,0,E1835-G1835)</f>
        <v/>
      </c>
      <c r="J1835" s="6">
        <f>IF(sel_og=1,0,D1835-F1835)</f>
        <v/>
      </c>
      <c r="K1835" s="6">
        <f>IF(sel_og=1,E1835-G1835,0)</f>
        <v/>
      </c>
    </row>
    <row r="1836">
      <c r="A1836" s="6">
        <f>Profiles!E1836+Profiles!F1836</f>
        <v/>
      </c>
      <c r="B1836" s="6">
        <f>Profiles!D1836*sel_solar</f>
        <v/>
      </c>
      <c r="C1836" s="6">
        <f>MIN(B1836,A1836)</f>
        <v/>
      </c>
      <c r="D1836" s="6">
        <f>B1836-C1836</f>
        <v/>
      </c>
      <c r="E1836" s="6">
        <f>A1836-C1836</f>
        <v/>
      </c>
      <c r="F1836" s="6">
        <f>MIN(D1836,in_batt_pw,IF(sel_batt=0,0,(sel_batt-H1835)/in_rte))</f>
        <v/>
      </c>
      <c r="G1836" s="6">
        <f>MIN(E1836,in_batt_pw,H1835)</f>
        <v/>
      </c>
      <c r="H1836" s="6">
        <f>H1835+F1836*in_rte-G1836</f>
        <v/>
      </c>
      <c r="I1836" s="6">
        <f>IF(sel_og=1,0,E1836-G1836)</f>
        <v/>
      </c>
      <c r="J1836" s="6">
        <f>IF(sel_og=1,0,D1836-F1836)</f>
        <v/>
      </c>
      <c r="K1836" s="6">
        <f>IF(sel_og=1,E1836-G1836,0)</f>
        <v/>
      </c>
    </row>
    <row r="1837">
      <c r="A1837" s="6">
        <f>Profiles!E1837+Profiles!F1837</f>
        <v/>
      </c>
      <c r="B1837" s="6">
        <f>Profiles!D1837*sel_solar</f>
        <v/>
      </c>
      <c r="C1837" s="6">
        <f>MIN(B1837,A1837)</f>
        <v/>
      </c>
      <c r="D1837" s="6">
        <f>B1837-C1837</f>
        <v/>
      </c>
      <c r="E1837" s="6">
        <f>A1837-C1837</f>
        <v/>
      </c>
      <c r="F1837" s="6">
        <f>MIN(D1837,in_batt_pw,IF(sel_batt=0,0,(sel_batt-H1836)/in_rte))</f>
        <v/>
      </c>
      <c r="G1837" s="6">
        <f>MIN(E1837,in_batt_pw,H1836)</f>
        <v/>
      </c>
      <c r="H1837" s="6">
        <f>H1836+F1837*in_rte-G1837</f>
        <v/>
      </c>
      <c r="I1837" s="6">
        <f>IF(sel_og=1,0,E1837-G1837)</f>
        <v/>
      </c>
      <c r="J1837" s="6">
        <f>IF(sel_og=1,0,D1837-F1837)</f>
        <v/>
      </c>
      <c r="K1837" s="6">
        <f>IF(sel_og=1,E1837-G1837,0)</f>
        <v/>
      </c>
    </row>
    <row r="1838">
      <c r="A1838" s="6">
        <f>Profiles!E1838+Profiles!F1838</f>
        <v/>
      </c>
      <c r="B1838" s="6">
        <f>Profiles!D1838*sel_solar</f>
        <v/>
      </c>
      <c r="C1838" s="6">
        <f>MIN(B1838,A1838)</f>
        <v/>
      </c>
      <c r="D1838" s="6">
        <f>B1838-C1838</f>
        <v/>
      </c>
      <c r="E1838" s="6">
        <f>A1838-C1838</f>
        <v/>
      </c>
      <c r="F1838" s="6">
        <f>MIN(D1838,in_batt_pw,IF(sel_batt=0,0,(sel_batt-H1837)/in_rte))</f>
        <v/>
      </c>
      <c r="G1838" s="6">
        <f>MIN(E1838,in_batt_pw,H1837)</f>
        <v/>
      </c>
      <c r="H1838" s="6">
        <f>H1837+F1838*in_rte-G1838</f>
        <v/>
      </c>
      <c r="I1838" s="6">
        <f>IF(sel_og=1,0,E1838-G1838)</f>
        <v/>
      </c>
      <c r="J1838" s="6">
        <f>IF(sel_og=1,0,D1838-F1838)</f>
        <v/>
      </c>
      <c r="K1838" s="6">
        <f>IF(sel_og=1,E1838-G1838,0)</f>
        <v/>
      </c>
    </row>
    <row r="1839">
      <c r="A1839" s="6">
        <f>Profiles!E1839+Profiles!F1839</f>
        <v/>
      </c>
      <c r="B1839" s="6">
        <f>Profiles!D1839*sel_solar</f>
        <v/>
      </c>
      <c r="C1839" s="6">
        <f>MIN(B1839,A1839)</f>
        <v/>
      </c>
      <c r="D1839" s="6">
        <f>B1839-C1839</f>
        <v/>
      </c>
      <c r="E1839" s="6">
        <f>A1839-C1839</f>
        <v/>
      </c>
      <c r="F1839" s="6">
        <f>MIN(D1839,in_batt_pw,IF(sel_batt=0,0,(sel_batt-H1838)/in_rte))</f>
        <v/>
      </c>
      <c r="G1839" s="6">
        <f>MIN(E1839,in_batt_pw,H1838)</f>
        <v/>
      </c>
      <c r="H1839" s="6">
        <f>H1838+F1839*in_rte-G1839</f>
        <v/>
      </c>
      <c r="I1839" s="6">
        <f>IF(sel_og=1,0,E1839-G1839)</f>
        <v/>
      </c>
      <c r="J1839" s="6">
        <f>IF(sel_og=1,0,D1839-F1839)</f>
        <v/>
      </c>
      <c r="K1839" s="6">
        <f>IF(sel_og=1,E1839-G1839,0)</f>
        <v/>
      </c>
    </row>
    <row r="1840">
      <c r="A1840" s="6">
        <f>Profiles!E1840+Profiles!F1840</f>
        <v/>
      </c>
      <c r="B1840" s="6">
        <f>Profiles!D1840*sel_solar</f>
        <v/>
      </c>
      <c r="C1840" s="6">
        <f>MIN(B1840,A1840)</f>
        <v/>
      </c>
      <c r="D1840" s="6">
        <f>B1840-C1840</f>
        <v/>
      </c>
      <c r="E1840" s="6">
        <f>A1840-C1840</f>
        <v/>
      </c>
      <c r="F1840" s="6">
        <f>MIN(D1840,in_batt_pw,IF(sel_batt=0,0,(sel_batt-H1839)/in_rte))</f>
        <v/>
      </c>
      <c r="G1840" s="6">
        <f>MIN(E1840,in_batt_pw,H1839)</f>
        <v/>
      </c>
      <c r="H1840" s="6">
        <f>H1839+F1840*in_rte-G1840</f>
        <v/>
      </c>
      <c r="I1840" s="6">
        <f>IF(sel_og=1,0,E1840-G1840)</f>
        <v/>
      </c>
      <c r="J1840" s="6">
        <f>IF(sel_og=1,0,D1840-F1840)</f>
        <v/>
      </c>
      <c r="K1840" s="6">
        <f>IF(sel_og=1,E1840-G1840,0)</f>
        <v/>
      </c>
    </row>
    <row r="1841">
      <c r="A1841" s="6">
        <f>Profiles!E1841+Profiles!F1841</f>
        <v/>
      </c>
      <c r="B1841" s="6">
        <f>Profiles!D1841*sel_solar</f>
        <v/>
      </c>
      <c r="C1841" s="6">
        <f>MIN(B1841,A1841)</f>
        <v/>
      </c>
      <c r="D1841" s="6">
        <f>B1841-C1841</f>
        <v/>
      </c>
      <c r="E1841" s="6">
        <f>A1841-C1841</f>
        <v/>
      </c>
      <c r="F1841" s="6">
        <f>MIN(D1841,in_batt_pw,IF(sel_batt=0,0,(sel_batt-H1840)/in_rte))</f>
        <v/>
      </c>
      <c r="G1841" s="6">
        <f>MIN(E1841,in_batt_pw,H1840)</f>
        <v/>
      </c>
      <c r="H1841" s="6">
        <f>H1840+F1841*in_rte-G1841</f>
        <v/>
      </c>
      <c r="I1841" s="6">
        <f>IF(sel_og=1,0,E1841-G1841)</f>
        <v/>
      </c>
      <c r="J1841" s="6">
        <f>IF(sel_og=1,0,D1841-F1841)</f>
        <v/>
      </c>
      <c r="K1841" s="6">
        <f>IF(sel_og=1,E1841-G1841,0)</f>
        <v/>
      </c>
    </row>
    <row r="1842">
      <c r="A1842" s="6">
        <f>Profiles!E1842+Profiles!F1842</f>
        <v/>
      </c>
      <c r="B1842" s="6">
        <f>Profiles!D1842*sel_solar</f>
        <v/>
      </c>
      <c r="C1842" s="6">
        <f>MIN(B1842,A1842)</f>
        <v/>
      </c>
      <c r="D1842" s="6">
        <f>B1842-C1842</f>
        <v/>
      </c>
      <c r="E1842" s="6">
        <f>A1842-C1842</f>
        <v/>
      </c>
      <c r="F1842" s="6">
        <f>MIN(D1842,in_batt_pw,IF(sel_batt=0,0,(sel_batt-H1841)/in_rte))</f>
        <v/>
      </c>
      <c r="G1842" s="6">
        <f>MIN(E1842,in_batt_pw,H1841)</f>
        <v/>
      </c>
      <c r="H1842" s="6">
        <f>H1841+F1842*in_rte-G1842</f>
        <v/>
      </c>
      <c r="I1842" s="6">
        <f>IF(sel_og=1,0,E1842-G1842)</f>
        <v/>
      </c>
      <c r="J1842" s="6">
        <f>IF(sel_og=1,0,D1842-F1842)</f>
        <v/>
      </c>
      <c r="K1842" s="6">
        <f>IF(sel_og=1,E1842-G1842,0)</f>
        <v/>
      </c>
    </row>
    <row r="1843">
      <c r="A1843" s="6">
        <f>Profiles!E1843+Profiles!F1843</f>
        <v/>
      </c>
      <c r="B1843" s="6">
        <f>Profiles!D1843*sel_solar</f>
        <v/>
      </c>
      <c r="C1843" s="6">
        <f>MIN(B1843,A1843)</f>
        <v/>
      </c>
      <c r="D1843" s="6">
        <f>B1843-C1843</f>
        <v/>
      </c>
      <c r="E1843" s="6">
        <f>A1843-C1843</f>
        <v/>
      </c>
      <c r="F1843" s="6">
        <f>MIN(D1843,in_batt_pw,IF(sel_batt=0,0,(sel_batt-H1842)/in_rte))</f>
        <v/>
      </c>
      <c r="G1843" s="6">
        <f>MIN(E1843,in_batt_pw,H1842)</f>
        <v/>
      </c>
      <c r="H1843" s="6">
        <f>H1842+F1843*in_rte-G1843</f>
        <v/>
      </c>
      <c r="I1843" s="6">
        <f>IF(sel_og=1,0,E1843-G1843)</f>
        <v/>
      </c>
      <c r="J1843" s="6">
        <f>IF(sel_og=1,0,D1843-F1843)</f>
        <v/>
      </c>
      <c r="K1843" s="6">
        <f>IF(sel_og=1,E1843-G1843,0)</f>
        <v/>
      </c>
    </row>
    <row r="1844">
      <c r="A1844" s="6">
        <f>Profiles!E1844+Profiles!F1844</f>
        <v/>
      </c>
      <c r="B1844" s="6">
        <f>Profiles!D1844*sel_solar</f>
        <v/>
      </c>
      <c r="C1844" s="6">
        <f>MIN(B1844,A1844)</f>
        <v/>
      </c>
      <c r="D1844" s="6">
        <f>B1844-C1844</f>
        <v/>
      </c>
      <c r="E1844" s="6">
        <f>A1844-C1844</f>
        <v/>
      </c>
      <c r="F1844" s="6">
        <f>MIN(D1844,in_batt_pw,IF(sel_batt=0,0,(sel_batt-H1843)/in_rte))</f>
        <v/>
      </c>
      <c r="G1844" s="6">
        <f>MIN(E1844,in_batt_pw,H1843)</f>
        <v/>
      </c>
      <c r="H1844" s="6">
        <f>H1843+F1844*in_rte-G1844</f>
        <v/>
      </c>
      <c r="I1844" s="6">
        <f>IF(sel_og=1,0,E1844-G1844)</f>
        <v/>
      </c>
      <c r="J1844" s="6">
        <f>IF(sel_og=1,0,D1844-F1844)</f>
        <v/>
      </c>
      <c r="K1844" s="6">
        <f>IF(sel_og=1,E1844-G1844,0)</f>
        <v/>
      </c>
    </row>
    <row r="1845">
      <c r="A1845" s="6">
        <f>Profiles!E1845+Profiles!F1845</f>
        <v/>
      </c>
      <c r="B1845" s="6">
        <f>Profiles!D1845*sel_solar</f>
        <v/>
      </c>
      <c r="C1845" s="6">
        <f>MIN(B1845,A1845)</f>
        <v/>
      </c>
      <c r="D1845" s="6">
        <f>B1845-C1845</f>
        <v/>
      </c>
      <c r="E1845" s="6">
        <f>A1845-C1845</f>
        <v/>
      </c>
      <c r="F1845" s="6">
        <f>MIN(D1845,in_batt_pw,IF(sel_batt=0,0,(sel_batt-H1844)/in_rte))</f>
        <v/>
      </c>
      <c r="G1845" s="6">
        <f>MIN(E1845,in_batt_pw,H1844)</f>
        <v/>
      </c>
      <c r="H1845" s="6">
        <f>H1844+F1845*in_rte-G1845</f>
        <v/>
      </c>
      <c r="I1845" s="6">
        <f>IF(sel_og=1,0,E1845-G1845)</f>
        <v/>
      </c>
      <c r="J1845" s="6">
        <f>IF(sel_og=1,0,D1845-F1845)</f>
        <v/>
      </c>
      <c r="K1845" s="6">
        <f>IF(sel_og=1,E1845-G1845,0)</f>
        <v/>
      </c>
    </row>
    <row r="1846">
      <c r="A1846" s="6">
        <f>Profiles!E1846+Profiles!F1846</f>
        <v/>
      </c>
      <c r="B1846" s="6">
        <f>Profiles!D1846*sel_solar</f>
        <v/>
      </c>
      <c r="C1846" s="6">
        <f>MIN(B1846,A1846)</f>
        <v/>
      </c>
      <c r="D1846" s="6">
        <f>B1846-C1846</f>
        <v/>
      </c>
      <c r="E1846" s="6">
        <f>A1846-C1846</f>
        <v/>
      </c>
      <c r="F1846" s="6">
        <f>MIN(D1846,in_batt_pw,IF(sel_batt=0,0,(sel_batt-H1845)/in_rte))</f>
        <v/>
      </c>
      <c r="G1846" s="6">
        <f>MIN(E1846,in_batt_pw,H1845)</f>
        <v/>
      </c>
      <c r="H1846" s="6">
        <f>H1845+F1846*in_rte-G1846</f>
        <v/>
      </c>
      <c r="I1846" s="6">
        <f>IF(sel_og=1,0,E1846-G1846)</f>
        <v/>
      </c>
      <c r="J1846" s="6">
        <f>IF(sel_og=1,0,D1846-F1846)</f>
        <v/>
      </c>
      <c r="K1846" s="6">
        <f>IF(sel_og=1,E1846-G1846,0)</f>
        <v/>
      </c>
    </row>
    <row r="1847">
      <c r="A1847" s="6">
        <f>Profiles!E1847+Profiles!F1847</f>
        <v/>
      </c>
      <c r="B1847" s="6">
        <f>Profiles!D1847*sel_solar</f>
        <v/>
      </c>
      <c r="C1847" s="6">
        <f>MIN(B1847,A1847)</f>
        <v/>
      </c>
      <c r="D1847" s="6">
        <f>B1847-C1847</f>
        <v/>
      </c>
      <c r="E1847" s="6">
        <f>A1847-C1847</f>
        <v/>
      </c>
      <c r="F1847" s="6">
        <f>MIN(D1847,in_batt_pw,IF(sel_batt=0,0,(sel_batt-H1846)/in_rte))</f>
        <v/>
      </c>
      <c r="G1847" s="6">
        <f>MIN(E1847,in_batt_pw,H1846)</f>
        <v/>
      </c>
      <c r="H1847" s="6">
        <f>H1846+F1847*in_rte-G1847</f>
        <v/>
      </c>
      <c r="I1847" s="6">
        <f>IF(sel_og=1,0,E1847-G1847)</f>
        <v/>
      </c>
      <c r="J1847" s="6">
        <f>IF(sel_og=1,0,D1847-F1847)</f>
        <v/>
      </c>
      <c r="K1847" s="6">
        <f>IF(sel_og=1,E1847-G1847,0)</f>
        <v/>
      </c>
    </row>
    <row r="1848">
      <c r="A1848" s="6">
        <f>Profiles!E1848+Profiles!F1848</f>
        <v/>
      </c>
      <c r="B1848" s="6">
        <f>Profiles!D1848*sel_solar</f>
        <v/>
      </c>
      <c r="C1848" s="6">
        <f>MIN(B1848,A1848)</f>
        <v/>
      </c>
      <c r="D1848" s="6">
        <f>B1848-C1848</f>
        <v/>
      </c>
      <c r="E1848" s="6">
        <f>A1848-C1848</f>
        <v/>
      </c>
      <c r="F1848" s="6">
        <f>MIN(D1848,in_batt_pw,IF(sel_batt=0,0,(sel_batt-H1847)/in_rte))</f>
        <v/>
      </c>
      <c r="G1848" s="6">
        <f>MIN(E1848,in_batt_pw,H1847)</f>
        <v/>
      </c>
      <c r="H1848" s="6">
        <f>H1847+F1848*in_rte-G1848</f>
        <v/>
      </c>
      <c r="I1848" s="6">
        <f>IF(sel_og=1,0,E1848-G1848)</f>
        <v/>
      </c>
      <c r="J1848" s="6">
        <f>IF(sel_og=1,0,D1848-F1848)</f>
        <v/>
      </c>
      <c r="K1848" s="6">
        <f>IF(sel_og=1,E1848-G1848,0)</f>
        <v/>
      </c>
    </row>
    <row r="1849">
      <c r="A1849" s="6">
        <f>Profiles!E1849+Profiles!F1849</f>
        <v/>
      </c>
      <c r="B1849" s="6">
        <f>Profiles!D1849*sel_solar</f>
        <v/>
      </c>
      <c r="C1849" s="6">
        <f>MIN(B1849,A1849)</f>
        <v/>
      </c>
      <c r="D1849" s="6">
        <f>B1849-C1849</f>
        <v/>
      </c>
      <c r="E1849" s="6">
        <f>A1849-C1849</f>
        <v/>
      </c>
      <c r="F1849" s="6">
        <f>MIN(D1849,in_batt_pw,IF(sel_batt=0,0,(sel_batt-H1848)/in_rte))</f>
        <v/>
      </c>
      <c r="G1849" s="6">
        <f>MIN(E1849,in_batt_pw,H1848)</f>
        <v/>
      </c>
      <c r="H1849" s="6">
        <f>H1848+F1849*in_rte-G1849</f>
        <v/>
      </c>
      <c r="I1849" s="6">
        <f>IF(sel_og=1,0,E1849-G1849)</f>
        <v/>
      </c>
      <c r="J1849" s="6">
        <f>IF(sel_og=1,0,D1849-F1849)</f>
        <v/>
      </c>
      <c r="K1849" s="6">
        <f>IF(sel_og=1,E1849-G1849,0)</f>
        <v/>
      </c>
    </row>
    <row r="1850">
      <c r="A1850" s="6">
        <f>Profiles!E1850+Profiles!F1850</f>
        <v/>
      </c>
      <c r="B1850" s="6">
        <f>Profiles!D1850*sel_solar</f>
        <v/>
      </c>
      <c r="C1850" s="6">
        <f>MIN(B1850,A1850)</f>
        <v/>
      </c>
      <c r="D1850" s="6">
        <f>B1850-C1850</f>
        <v/>
      </c>
      <c r="E1850" s="6">
        <f>A1850-C1850</f>
        <v/>
      </c>
      <c r="F1850" s="6">
        <f>MIN(D1850,in_batt_pw,IF(sel_batt=0,0,(sel_batt-H1849)/in_rte))</f>
        <v/>
      </c>
      <c r="G1850" s="6">
        <f>MIN(E1850,in_batt_pw,H1849)</f>
        <v/>
      </c>
      <c r="H1850" s="6">
        <f>H1849+F1850*in_rte-G1850</f>
        <v/>
      </c>
      <c r="I1850" s="6">
        <f>IF(sel_og=1,0,E1850-G1850)</f>
        <v/>
      </c>
      <c r="J1850" s="6">
        <f>IF(sel_og=1,0,D1850-F1850)</f>
        <v/>
      </c>
      <c r="K1850" s="6">
        <f>IF(sel_og=1,E1850-G1850,0)</f>
        <v/>
      </c>
    </row>
    <row r="1851">
      <c r="A1851" s="6">
        <f>Profiles!E1851+Profiles!F1851</f>
        <v/>
      </c>
      <c r="B1851" s="6">
        <f>Profiles!D1851*sel_solar</f>
        <v/>
      </c>
      <c r="C1851" s="6">
        <f>MIN(B1851,A1851)</f>
        <v/>
      </c>
      <c r="D1851" s="6">
        <f>B1851-C1851</f>
        <v/>
      </c>
      <c r="E1851" s="6">
        <f>A1851-C1851</f>
        <v/>
      </c>
      <c r="F1851" s="6">
        <f>MIN(D1851,in_batt_pw,IF(sel_batt=0,0,(sel_batt-H1850)/in_rte))</f>
        <v/>
      </c>
      <c r="G1851" s="6">
        <f>MIN(E1851,in_batt_pw,H1850)</f>
        <v/>
      </c>
      <c r="H1851" s="6">
        <f>H1850+F1851*in_rte-G1851</f>
        <v/>
      </c>
      <c r="I1851" s="6">
        <f>IF(sel_og=1,0,E1851-G1851)</f>
        <v/>
      </c>
      <c r="J1851" s="6">
        <f>IF(sel_og=1,0,D1851-F1851)</f>
        <v/>
      </c>
      <c r="K1851" s="6">
        <f>IF(sel_og=1,E1851-G1851,0)</f>
        <v/>
      </c>
    </row>
    <row r="1852">
      <c r="A1852" s="6">
        <f>Profiles!E1852+Profiles!F1852</f>
        <v/>
      </c>
      <c r="B1852" s="6">
        <f>Profiles!D1852*sel_solar</f>
        <v/>
      </c>
      <c r="C1852" s="6">
        <f>MIN(B1852,A1852)</f>
        <v/>
      </c>
      <c r="D1852" s="6">
        <f>B1852-C1852</f>
        <v/>
      </c>
      <c r="E1852" s="6">
        <f>A1852-C1852</f>
        <v/>
      </c>
      <c r="F1852" s="6">
        <f>MIN(D1852,in_batt_pw,IF(sel_batt=0,0,(sel_batt-H1851)/in_rte))</f>
        <v/>
      </c>
      <c r="G1852" s="6">
        <f>MIN(E1852,in_batt_pw,H1851)</f>
        <v/>
      </c>
      <c r="H1852" s="6">
        <f>H1851+F1852*in_rte-G1852</f>
        <v/>
      </c>
      <c r="I1852" s="6">
        <f>IF(sel_og=1,0,E1852-G1852)</f>
        <v/>
      </c>
      <c r="J1852" s="6">
        <f>IF(sel_og=1,0,D1852-F1852)</f>
        <v/>
      </c>
      <c r="K1852" s="6">
        <f>IF(sel_og=1,E1852-G1852,0)</f>
        <v/>
      </c>
    </row>
    <row r="1853">
      <c r="A1853" s="6">
        <f>Profiles!E1853+Profiles!F1853</f>
        <v/>
      </c>
      <c r="B1853" s="6">
        <f>Profiles!D1853*sel_solar</f>
        <v/>
      </c>
      <c r="C1853" s="6">
        <f>MIN(B1853,A1853)</f>
        <v/>
      </c>
      <c r="D1853" s="6">
        <f>B1853-C1853</f>
        <v/>
      </c>
      <c r="E1853" s="6">
        <f>A1853-C1853</f>
        <v/>
      </c>
      <c r="F1853" s="6">
        <f>MIN(D1853,in_batt_pw,IF(sel_batt=0,0,(sel_batt-H1852)/in_rte))</f>
        <v/>
      </c>
      <c r="G1853" s="6">
        <f>MIN(E1853,in_batt_pw,H1852)</f>
        <v/>
      </c>
      <c r="H1853" s="6">
        <f>H1852+F1853*in_rte-G1853</f>
        <v/>
      </c>
      <c r="I1853" s="6">
        <f>IF(sel_og=1,0,E1853-G1853)</f>
        <v/>
      </c>
      <c r="J1853" s="6">
        <f>IF(sel_og=1,0,D1853-F1853)</f>
        <v/>
      </c>
      <c r="K1853" s="6">
        <f>IF(sel_og=1,E1853-G1853,0)</f>
        <v/>
      </c>
    </row>
    <row r="1854">
      <c r="A1854" s="6">
        <f>Profiles!E1854+Profiles!F1854</f>
        <v/>
      </c>
      <c r="B1854" s="6">
        <f>Profiles!D1854*sel_solar</f>
        <v/>
      </c>
      <c r="C1854" s="6">
        <f>MIN(B1854,A1854)</f>
        <v/>
      </c>
      <c r="D1854" s="6">
        <f>B1854-C1854</f>
        <v/>
      </c>
      <c r="E1854" s="6">
        <f>A1854-C1854</f>
        <v/>
      </c>
      <c r="F1854" s="6">
        <f>MIN(D1854,in_batt_pw,IF(sel_batt=0,0,(sel_batt-H1853)/in_rte))</f>
        <v/>
      </c>
      <c r="G1854" s="6">
        <f>MIN(E1854,in_batt_pw,H1853)</f>
        <v/>
      </c>
      <c r="H1854" s="6">
        <f>H1853+F1854*in_rte-G1854</f>
        <v/>
      </c>
      <c r="I1854" s="6">
        <f>IF(sel_og=1,0,E1854-G1854)</f>
        <v/>
      </c>
      <c r="J1854" s="6">
        <f>IF(sel_og=1,0,D1854-F1854)</f>
        <v/>
      </c>
      <c r="K1854" s="6">
        <f>IF(sel_og=1,E1854-G1854,0)</f>
        <v/>
      </c>
    </row>
    <row r="1855">
      <c r="A1855" s="6">
        <f>Profiles!E1855+Profiles!F1855</f>
        <v/>
      </c>
      <c r="B1855" s="6">
        <f>Profiles!D1855*sel_solar</f>
        <v/>
      </c>
      <c r="C1855" s="6">
        <f>MIN(B1855,A1855)</f>
        <v/>
      </c>
      <c r="D1855" s="6">
        <f>B1855-C1855</f>
        <v/>
      </c>
      <c r="E1855" s="6">
        <f>A1855-C1855</f>
        <v/>
      </c>
      <c r="F1855" s="6">
        <f>MIN(D1855,in_batt_pw,IF(sel_batt=0,0,(sel_batt-H1854)/in_rte))</f>
        <v/>
      </c>
      <c r="G1855" s="6">
        <f>MIN(E1855,in_batt_pw,H1854)</f>
        <v/>
      </c>
      <c r="H1855" s="6">
        <f>H1854+F1855*in_rte-G1855</f>
        <v/>
      </c>
      <c r="I1855" s="6">
        <f>IF(sel_og=1,0,E1855-G1855)</f>
        <v/>
      </c>
      <c r="J1855" s="6">
        <f>IF(sel_og=1,0,D1855-F1855)</f>
        <v/>
      </c>
      <c r="K1855" s="6">
        <f>IF(sel_og=1,E1855-G1855,0)</f>
        <v/>
      </c>
    </row>
    <row r="1856">
      <c r="A1856" s="6">
        <f>Profiles!E1856+Profiles!F1856</f>
        <v/>
      </c>
      <c r="B1856" s="6">
        <f>Profiles!D1856*sel_solar</f>
        <v/>
      </c>
      <c r="C1856" s="6">
        <f>MIN(B1856,A1856)</f>
        <v/>
      </c>
      <c r="D1856" s="6">
        <f>B1856-C1856</f>
        <v/>
      </c>
      <c r="E1856" s="6">
        <f>A1856-C1856</f>
        <v/>
      </c>
      <c r="F1856" s="6">
        <f>MIN(D1856,in_batt_pw,IF(sel_batt=0,0,(sel_batt-H1855)/in_rte))</f>
        <v/>
      </c>
      <c r="G1856" s="6">
        <f>MIN(E1856,in_batt_pw,H1855)</f>
        <v/>
      </c>
      <c r="H1856" s="6">
        <f>H1855+F1856*in_rte-G1856</f>
        <v/>
      </c>
      <c r="I1856" s="6">
        <f>IF(sel_og=1,0,E1856-G1856)</f>
        <v/>
      </c>
      <c r="J1856" s="6">
        <f>IF(sel_og=1,0,D1856-F1856)</f>
        <v/>
      </c>
      <c r="K1856" s="6">
        <f>IF(sel_og=1,E1856-G1856,0)</f>
        <v/>
      </c>
    </row>
    <row r="1857">
      <c r="A1857" s="6">
        <f>Profiles!E1857+Profiles!F1857</f>
        <v/>
      </c>
      <c r="B1857" s="6">
        <f>Profiles!D1857*sel_solar</f>
        <v/>
      </c>
      <c r="C1857" s="6">
        <f>MIN(B1857,A1857)</f>
        <v/>
      </c>
      <c r="D1857" s="6">
        <f>B1857-C1857</f>
        <v/>
      </c>
      <c r="E1857" s="6">
        <f>A1857-C1857</f>
        <v/>
      </c>
      <c r="F1857" s="6">
        <f>MIN(D1857,in_batt_pw,IF(sel_batt=0,0,(sel_batt-H1856)/in_rte))</f>
        <v/>
      </c>
      <c r="G1857" s="6">
        <f>MIN(E1857,in_batt_pw,H1856)</f>
        <v/>
      </c>
      <c r="H1857" s="6">
        <f>H1856+F1857*in_rte-G1857</f>
        <v/>
      </c>
      <c r="I1857" s="6">
        <f>IF(sel_og=1,0,E1857-G1857)</f>
        <v/>
      </c>
      <c r="J1857" s="6">
        <f>IF(sel_og=1,0,D1857-F1857)</f>
        <v/>
      </c>
      <c r="K1857" s="6">
        <f>IF(sel_og=1,E1857-G1857,0)</f>
        <v/>
      </c>
    </row>
    <row r="1858">
      <c r="A1858" s="6">
        <f>Profiles!E1858+Profiles!F1858</f>
        <v/>
      </c>
      <c r="B1858" s="6">
        <f>Profiles!D1858*sel_solar</f>
        <v/>
      </c>
      <c r="C1858" s="6">
        <f>MIN(B1858,A1858)</f>
        <v/>
      </c>
      <c r="D1858" s="6">
        <f>B1858-C1858</f>
        <v/>
      </c>
      <c r="E1858" s="6">
        <f>A1858-C1858</f>
        <v/>
      </c>
      <c r="F1858" s="6">
        <f>MIN(D1858,in_batt_pw,IF(sel_batt=0,0,(sel_batt-H1857)/in_rte))</f>
        <v/>
      </c>
      <c r="G1858" s="6">
        <f>MIN(E1858,in_batt_pw,H1857)</f>
        <v/>
      </c>
      <c r="H1858" s="6">
        <f>H1857+F1858*in_rte-G1858</f>
        <v/>
      </c>
      <c r="I1858" s="6">
        <f>IF(sel_og=1,0,E1858-G1858)</f>
        <v/>
      </c>
      <c r="J1858" s="6">
        <f>IF(sel_og=1,0,D1858-F1858)</f>
        <v/>
      </c>
      <c r="K1858" s="6">
        <f>IF(sel_og=1,E1858-G1858,0)</f>
        <v/>
      </c>
    </row>
    <row r="1859">
      <c r="A1859" s="6">
        <f>Profiles!E1859+Profiles!F1859</f>
        <v/>
      </c>
      <c r="B1859" s="6">
        <f>Profiles!D1859*sel_solar</f>
        <v/>
      </c>
      <c r="C1859" s="6">
        <f>MIN(B1859,A1859)</f>
        <v/>
      </c>
      <c r="D1859" s="6">
        <f>B1859-C1859</f>
        <v/>
      </c>
      <c r="E1859" s="6">
        <f>A1859-C1859</f>
        <v/>
      </c>
      <c r="F1859" s="6">
        <f>MIN(D1859,in_batt_pw,IF(sel_batt=0,0,(sel_batt-H1858)/in_rte))</f>
        <v/>
      </c>
      <c r="G1859" s="6">
        <f>MIN(E1859,in_batt_pw,H1858)</f>
        <v/>
      </c>
      <c r="H1859" s="6">
        <f>H1858+F1859*in_rte-G1859</f>
        <v/>
      </c>
      <c r="I1859" s="6">
        <f>IF(sel_og=1,0,E1859-G1859)</f>
        <v/>
      </c>
      <c r="J1859" s="6">
        <f>IF(sel_og=1,0,D1859-F1859)</f>
        <v/>
      </c>
      <c r="K1859" s="6">
        <f>IF(sel_og=1,E1859-G1859,0)</f>
        <v/>
      </c>
    </row>
    <row r="1860">
      <c r="A1860" s="6">
        <f>Profiles!E1860+Profiles!F1860</f>
        <v/>
      </c>
      <c r="B1860" s="6">
        <f>Profiles!D1860*sel_solar</f>
        <v/>
      </c>
      <c r="C1860" s="6">
        <f>MIN(B1860,A1860)</f>
        <v/>
      </c>
      <c r="D1860" s="6">
        <f>B1860-C1860</f>
        <v/>
      </c>
      <c r="E1860" s="6">
        <f>A1860-C1860</f>
        <v/>
      </c>
      <c r="F1860" s="6">
        <f>MIN(D1860,in_batt_pw,IF(sel_batt=0,0,(sel_batt-H1859)/in_rte))</f>
        <v/>
      </c>
      <c r="G1860" s="6">
        <f>MIN(E1860,in_batt_pw,H1859)</f>
        <v/>
      </c>
      <c r="H1860" s="6">
        <f>H1859+F1860*in_rte-G1860</f>
        <v/>
      </c>
      <c r="I1860" s="6">
        <f>IF(sel_og=1,0,E1860-G1860)</f>
        <v/>
      </c>
      <c r="J1860" s="6">
        <f>IF(sel_og=1,0,D1860-F1860)</f>
        <v/>
      </c>
      <c r="K1860" s="6">
        <f>IF(sel_og=1,E1860-G1860,0)</f>
        <v/>
      </c>
    </row>
    <row r="1861">
      <c r="A1861" s="6">
        <f>Profiles!E1861+Profiles!F1861</f>
        <v/>
      </c>
      <c r="B1861" s="6">
        <f>Profiles!D1861*sel_solar</f>
        <v/>
      </c>
      <c r="C1861" s="6">
        <f>MIN(B1861,A1861)</f>
        <v/>
      </c>
      <c r="D1861" s="6">
        <f>B1861-C1861</f>
        <v/>
      </c>
      <c r="E1861" s="6">
        <f>A1861-C1861</f>
        <v/>
      </c>
      <c r="F1861" s="6">
        <f>MIN(D1861,in_batt_pw,IF(sel_batt=0,0,(sel_batt-H1860)/in_rte))</f>
        <v/>
      </c>
      <c r="G1861" s="6">
        <f>MIN(E1861,in_batt_pw,H1860)</f>
        <v/>
      </c>
      <c r="H1861" s="6">
        <f>H1860+F1861*in_rte-G1861</f>
        <v/>
      </c>
      <c r="I1861" s="6">
        <f>IF(sel_og=1,0,E1861-G1861)</f>
        <v/>
      </c>
      <c r="J1861" s="6">
        <f>IF(sel_og=1,0,D1861-F1861)</f>
        <v/>
      </c>
      <c r="K1861" s="6">
        <f>IF(sel_og=1,E1861-G1861,0)</f>
        <v/>
      </c>
    </row>
    <row r="1862">
      <c r="A1862" s="6">
        <f>Profiles!E1862+Profiles!F1862</f>
        <v/>
      </c>
      <c r="B1862" s="6">
        <f>Profiles!D1862*sel_solar</f>
        <v/>
      </c>
      <c r="C1862" s="6">
        <f>MIN(B1862,A1862)</f>
        <v/>
      </c>
      <c r="D1862" s="6">
        <f>B1862-C1862</f>
        <v/>
      </c>
      <c r="E1862" s="6">
        <f>A1862-C1862</f>
        <v/>
      </c>
      <c r="F1862" s="6">
        <f>MIN(D1862,in_batt_pw,IF(sel_batt=0,0,(sel_batt-H1861)/in_rte))</f>
        <v/>
      </c>
      <c r="G1862" s="6">
        <f>MIN(E1862,in_batt_pw,H1861)</f>
        <v/>
      </c>
      <c r="H1862" s="6">
        <f>H1861+F1862*in_rte-G1862</f>
        <v/>
      </c>
      <c r="I1862" s="6">
        <f>IF(sel_og=1,0,E1862-G1862)</f>
        <v/>
      </c>
      <c r="J1862" s="6">
        <f>IF(sel_og=1,0,D1862-F1862)</f>
        <v/>
      </c>
      <c r="K1862" s="6">
        <f>IF(sel_og=1,E1862-G1862,0)</f>
        <v/>
      </c>
    </row>
    <row r="1863">
      <c r="A1863" s="6">
        <f>Profiles!E1863+Profiles!F1863</f>
        <v/>
      </c>
      <c r="B1863" s="6">
        <f>Profiles!D1863*sel_solar</f>
        <v/>
      </c>
      <c r="C1863" s="6">
        <f>MIN(B1863,A1863)</f>
        <v/>
      </c>
      <c r="D1863" s="6">
        <f>B1863-C1863</f>
        <v/>
      </c>
      <c r="E1863" s="6">
        <f>A1863-C1863</f>
        <v/>
      </c>
      <c r="F1863" s="6">
        <f>MIN(D1863,in_batt_pw,IF(sel_batt=0,0,(sel_batt-H1862)/in_rte))</f>
        <v/>
      </c>
      <c r="G1863" s="6">
        <f>MIN(E1863,in_batt_pw,H1862)</f>
        <v/>
      </c>
      <c r="H1863" s="6">
        <f>H1862+F1863*in_rte-G1863</f>
        <v/>
      </c>
      <c r="I1863" s="6">
        <f>IF(sel_og=1,0,E1863-G1863)</f>
        <v/>
      </c>
      <c r="J1863" s="6">
        <f>IF(sel_og=1,0,D1863-F1863)</f>
        <v/>
      </c>
      <c r="K1863" s="6">
        <f>IF(sel_og=1,E1863-G1863,0)</f>
        <v/>
      </c>
    </row>
    <row r="1864">
      <c r="A1864" s="6">
        <f>Profiles!E1864+Profiles!F1864</f>
        <v/>
      </c>
      <c r="B1864" s="6">
        <f>Profiles!D1864*sel_solar</f>
        <v/>
      </c>
      <c r="C1864" s="6">
        <f>MIN(B1864,A1864)</f>
        <v/>
      </c>
      <c r="D1864" s="6">
        <f>B1864-C1864</f>
        <v/>
      </c>
      <c r="E1864" s="6">
        <f>A1864-C1864</f>
        <v/>
      </c>
      <c r="F1864" s="6">
        <f>MIN(D1864,in_batt_pw,IF(sel_batt=0,0,(sel_batt-H1863)/in_rte))</f>
        <v/>
      </c>
      <c r="G1864" s="6">
        <f>MIN(E1864,in_batt_pw,H1863)</f>
        <v/>
      </c>
      <c r="H1864" s="6">
        <f>H1863+F1864*in_rte-G1864</f>
        <v/>
      </c>
      <c r="I1864" s="6">
        <f>IF(sel_og=1,0,E1864-G1864)</f>
        <v/>
      </c>
      <c r="J1864" s="6">
        <f>IF(sel_og=1,0,D1864-F1864)</f>
        <v/>
      </c>
      <c r="K1864" s="6">
        <f>IF(sel_og=1,E1864-G1864,0)</f>
        <v/>
      </c>
    </row>
    <row r="1865">
      <c r="A1865" s="6">
        <f>Profiles!E1865+Profiles!F1865</f>
        <v/>
      </c>
      <c r="B1865" s="6">
        <f>Profiles!D1865*sel_solar</f>
        <v/>
      </c>
      <c r="C1865" s="6">
        <f>MIN(B1865,A1865)</f>
        <v/>
      </c>
      <c r="D1865" s="6">
        <f>B1865-C1865</f>
        <v/>
      </c>
      <c r="E1865" s="6">
        <f>A1865-C1865</f>
        <v/>
      </c>
      <c r="F1865" s="6">
        <f>MIN(D1865,in_batt_pw,IF(sel_batt=0,0,(sel_batt-H1864)/in_rte))</f>
        <v/>
      </c>
      <c r="G1865" s="6">
        <f>MIN(E1865,in_batt_pw,H1864)</f>
        <v/>
      </c>
      <c r="H1865" s="6">
        <f>H1864+F1865*in_rte-G1865</f>
        <v/>
      </c>
      <c r="I1865" s="6">
        <f>IF(sel_og=1,0,E1865-G1865)</f>
        <v/>
      </c>
      <c r="J1865" s="6">
        <f>IF(sel_og=1,0,D1865-F1865)</f>
        <v/>
      </c>
      <c r="K1865" s="6">
        <f>IF(sel_og=1,E1865-G1865,0)</f>
        <v/>
      </c>
    </row>
    <row r="1866">
      <c r="A1866" s="6">
        <f>Profiles!E1866+Profiles!F1866</f>
        <v/>
      </c>
      <c r="B1866" s="6">
        <f>Profiles!D1866*sel_solar</f>
        <v/>
      </c>
      <c r="C1866" s="6">
        <f>MIN(B1866,A1866)</f>
        <v/>
      </c>
      <c r="D1866" s="6">
        <f>B1866-C1866</f>
        <v/>
      </c>
      <c r="E1866" s="6">
        <f>A1866-C1866</f>
        <v/>
      </c>
      <c r="F1866" s="6">
        <f>MIN(D1866,in_batt_pw,IF(sel_batt=0,0,(sel_batt-H1865)/in_rte))</f>
        <v/>
      </c>
      <c r="G1866" s="6">
        <f>MIN(E1866,in_batt_pw,H1865)</f>
        <v/>
      </c>
      <c r="H1866" s="6">
        <f>H1865+F1866*in_rte-G1866</f>
        <v/>
      </c>
      <c r="I1866" s="6">
        <f>IF(sel_og=1,0,E1866-G1866)</f>
        <v/>
      </c>
      <c r="J1866" s="6">
        <f>IF(sel_og=1,0,D1866-F1866)</f>
        <v/>
      </c>
      <c r="K1866" s="6">
        <f>IF(sel_og=1,E1866-G1866,0)</f>
        <v/>
      </c>
    </row>
    <row r="1867">
      <c r="A1867" s="6">
        <f>Profiles!E1867+Profiles!F1867</f>
        <v/>
      </c>
      <c r="B1867" s="6">
        <f>Profiles!D1867*sel_solar</f>
        <v/>
      </c>
      <c r="C1867" s="6">
        <f>MIN(B1867,A1867)</f>
        <v/>
      </c>
      <c r="D1867" s="6">
        <f>B1867-C1867</f>
        <v/>
      </c>
      <c r="E1867" s="6">
        <f>A1867-C1867</f>
        <v/>
      </c>
      <c r="F1867" s="6">
        <f>MIN(D1867,in_batt_pw,IF(sel_batt=0,0,(sel_batt-H1866)/in_rte))</f>
        <v/>
      </c>
      <c r="G1867" s="6">
        <f>MIN(E1867,in_batt_pw,H1866)</f>
        <v/>
      </c>
      <c r="H1867" s="6">
        <f>H1866+F1867*in_rte-G1867</f>
        <v/>
      </c>
      <c r="I1867" s="6">
        <f>IF(sel_og=1,0,E1867-G1867)</f>
        <v/>
      </c>
      <c r="J1867" s="6">
        <f>IF(sel_og=1,0,D1867-F1867)</f>
        <v/>
      </c>
      <c r="K1867" s="6">
        <f>IF(sel_og=1,E1867-G1867,0)</f>
        <v/>
      </c>
    </row>
    <row r="1868">
      <c r="A1868" s="6">
        <f>Profiles!E1868+Profiles!F1868</f>
        <v/>
      </c>
      <c r="B1868" s="6">
        <f>Profiles!D1868*sel_solar</f>
        <v/>
      </c>
      <c r="C1868" s="6">
        <f>MIN(B1868,A1868)</f>
        <v/>
      </c>
      <c r="D1868" s="6">
        <f>B1868-C1868</f>
        <v/>
      </c>
      <c r="E1868" s="6">
        <f>A1868-C1868</f>
        <v/>
      </c>
      <c r="F1868" s="6">
        <f>MIN(D1868,in_batt_pw,IF(sel_batt=0,0,(sel_batt-H1867)/in_rte))</f>
        <v/>
      </c>
      <c r="G1868" s="6">
        <f>MIN(E1868,in_batt_pw,H1867)</f>
        <v/>
      </c>
      <c r="H1868" s="6">
        <f>H1867+F1868*in_rte-G1868</f>
        <v/>
      </c>
      <c r="I1868" s="6">
        <f>IF(sel_og=1,0,E1868-G1868)</f>
        <v/>
      </c>
      <c r="J1868" s="6">
        <f>IF(sel_og=1,0,D1868-F1868)</f>
        <v/>
      </c>
      <c r="K1868" s="6">
        <f>IF(sel_og=1,E1868-G1868,0)</f>
        <v/>
      </c>
    </row>
    <row r="1869">
      <c r="A1869" s="6">
        <f>Profiles!E1869+Profiles!F1869</f>
        <v/>
      </c>
      <c r="B1869" s="6">
        <f>Profiles!D1869*sel_solar</f>
        <v/>
      </c>
      <c r="C1869" s="6">
        <f>MIN(B1869,A1869)</f>
        <v/>
      </c>
      <c r="D1869" s="6">
        <f>B1869-C1869</f>
        <v/>
      </c>
      <c r="E1869" s="6">
        <f>A1869-C1869</f>
        <v/>
      </c>
      <c r="F1869" s="6">
        <f>MIN(D1869,in_batt_pw,IF(sel_batt=0,0,(sel_batt-H1868)/in_rte))</f>
        <v/>
      </c>
      <c r="G1869" s="6">
        <f>MIN(E1869,in_batt_pw,H1868)</f>
        <v/>
      </c>
      <c r="H1869" s="6">
        <f>H1868+F1869*in_rte-G1869</f>
        <v/>
      </c>
      <c r="I1869" s="6">
        <f>IF(sel_og=1,0,E1869-G1869)</f>
        <v/>
      </c>
      <c r="J1869" s="6">
        <f>IF(sel_og=1,0,D1869-F1869)</f>
        <v/>
      </c>
      <c r="K1869" s="6">
        <f>IF(sel_og=1,E1869-G1869,0)</f>
        <v/>
      </c>
    </row>
    <row r="1870">
      <c r="A1870" s="6">
        <f>Profiles!E1870+Profiles!F1870</f>
        <v/>
      </c>
      <c r="B1870" s="6">
        <f>Profiles!D1870*sel_solar</f>
        <v/>
      </c>
      <c r="C1870" s="6">
        <f>MIN(B1870,A1870)</f>
        <v/>
      </c>
      <c r="D1870" s="6">
        <f>B1870-C1870</f>
        <v/>
      </c>
      <c r="E1870" s="6">
        <f>A1870-C1870</f>
        <v/>
      </c>
      <c r="F1870" s="6">
        <f>MIN(D1870,in_batt_pw,IF(sel_batt=0,0,(sel_batt-H1869)/in_rte))</f>
        <v/>
      </c>
      <c r="G1870" s="6">
        <f>MIN(E1870,in_batt_pw,H1869)</f>
        <v/>
      </c>
      <c r="H1870" s="6">
        <f>H1869+F1870*in_rte-G1870</f>
        <v/>
      </c>
      <c r="I1870" s="6">
        <f>IF(sel_og=1,0,E1870-G1870)</f>
        <v/>
      </c>
      <c r="J1870" s="6">
        <f>IF(sel_og=1,0,D1870-F1870)</f>
        <v/>
      </c>
      <c r="K1870" s="6">
        <f>IF(sel_og=1,E1870-G1870,0)</f>
        <v/>
      </c>
    </row>
    <row r="1871">
      <c r="A1871" s="6">
        <f>Profiles!E1871+Profiles!F1871</f>
        <v/>
      </c>
      <c r="B1871" s="6">
        <f>Profiles!D1871*sel_solar</f>
        <v/>
      </c>
      <c r="C1871" s="6">
        <f>MIN(B1871,A1871)</f>
        <v/>
      </c>
      <c r="D1871" s="6">
        <f>B1871-C1871</f>
        <v/>
      </c>
      <c r="E1871" s="6">
        <f>A1871-C1871</f>
        <v/>
      </c>
      <c r="F1871" s="6">
        <f>MIN(D1871,in_batt_pw,IF(sel_batt=0,0,(sel_batt-H1870)/in_rte))</f>
        <v/>
      </c>
      <c r="G1871" s="6">
        <f>MIN(E1871,in_batt_pw,H1870)</f>
        <v/>
      </c>
      <c r="H1871" s="6">
        <f>H1870+F1871*in_rte-G1871</f>
        <v/>
      </c>
      <c r="I1871" s="6">
        <f>IF(sel_og=1,0,E1871-G1871)</f>
        <v/>
      </c>
      <c r="J1871" s="6">
        <f>IF(sel_og=1,0,D1871-F1871)</f>
        <v/>
      </c>
      <c r="K1871" s="6">
        <f>IF(sel_og=1,E1871-G1871,0)</f>
        <v/>
      </c>
    </row>
    <row r="1872">
      <c r="A1872" s="6">
        <f>Profiles!E1872+Profiles!F1872</f>
        <v/>
      </c>
      <c r="B1872" s="6">
        <f>Profiles!D1872*sel_solar</f>
        <v/>
      </c>
      <c r="C1872" s="6">
        <f>MIN(B1872,A1872)</f>
        <v/>
      </c>
      <c r="D1872" s="6">
        <f>B1872-C1872</f>
        <v/>
      </c>
      <c r="E1872" s="6">
        <f>A1872-C1872</f>
        <v/>
      </c>
      <c r="F1872" s="6">
        <f>MIN(D1872,in_batt_pw,IF(sel_batt=0,0,(sel_batt-H1871)/in_rte))</f>
        <v/>
      </c>
      <c r="G1872" s="6">
        <f>MIN(E1872,in_batt_pw,H1871)</f>
        <v/>
      </c>
      <c r="H1872" s="6">
        <f>H1871+F1872*in_rte-G1872</f>
        <v/>
      </c>
      <c r="I1872" s="6">
        <f>IF(sel_og=1,0,E1872-G1872)</f>
        <v/>
      </c>
      <c r="J1872" s="6">
        <f>IF(sel_og=1,0,D1872-F1872)</f>
        <v/>
      </c>
      <c r="K1872" s="6">
        <f>IF(sel_og=1,E1872-G1872,0)</f>
        <v/>
      </c>
    </row>
    <row r="1873">
      <c r="A1873" s="6">
        <f>Profiles!E1873+Profiles!F1873</f>
        <v/>
      </c>
      <c r="B1873" s="6">
        <f>Profiles!D1873*sel_solar</f>
        <v/>
      </c>
      <c r="C1873" s="6">
        <f>MIN(B1873,A1873)</f>
        <v/>
      </c>
      <c r="D1873" s="6">
        <f>B1873-C1873</f>
        <v/>
      </c>
      <c r="E1873" s="6">
        <f>A1873-C1873</f>
        <v/>
      </c>
      <c r="F1873" s="6">
        <f>MIN(D1873,in_batt_pw,IF(sel_batt=0,0,(sel_batt-H1872)/in_rte))</f>
        <v/>
      </c>
      <c r="G1873" s="6">
        <f>MIN(E1873,in_batt_pw,H1872)</f>
        <v/>
      </c>
      <c r="H1873" s="6">
        <f>H1872+F1873*in_rte-G1873</f>
        <v/>
      </c>
      <c r="I1873" s="6">
        <f>IF(sel_og=1,0,E1873-G1873)</f>
        <v/>
      </c>
      <c r="J1873" s="6">
        <f>IF(sel_og=1,0,D1873-F1873)</f>
        <v/>
      </c>
      <c r="K1873" s="6">
        <f>IF(sel_og=1,E1873-G1873,0)</f>
        <v/>
      </c>
    </row>
    <row r="1874">
      <c r="A1874" s="6">
        <f>Profiles!E1874+Profiles!F1874</f>
        <v/>
      </c>
      <c r="B1874" s="6">
        <f>Profiles!D1874*sel_solar</f>
        <v/>
      </c>
      <c r="C1874" s="6">
        <f>MIN(B1874,A1874)</f>
        <v/>
      </c>
      <c r="D1874" s="6">
        <f>B1874-C1874</f>
        <v/>
      </c>
      <c r="E1874" s="6">
        <f>A1874-C1874</f>
        <v/>
      </c>
      <c r="F1874" s="6">
        <f>MIN(D1874,in_batt_pw,IF(sel_batt=0,0,(sel_batt-H1873)/in_rte))</f>
        <v/>
      </c>
      <c r="G1874" s="6">
        <f>MIN(E1874,in_batt_pw,H1873)</f>
        <v/>
      </c>
      <c r="H1874" s="6">
        <f>H1873+F1874*in_rte-G1874</f>
        <v/>
      </c>
      <c r="I1874" s="6">
        <f>IF(sel_og=1,0,E1874-G1874)</f>
        <v/>
      </c>
      <c r="J1874" s="6">
        <f>IF(sel_og=1,0,D1874-F1874)</f>
        <v/>
      </c>
      <c r="K1874" s="6">
        <f>IF(sel_og=1,E1874-G1874,0)</f>
        <v/>
      </c>
    </row>
    <row r="1875">
      <c r="A1875" s="6">
        <f>Profiles!E1875+Profiles!F1875</f>
        <v/>
      </c>
      <c r="B1875" s="6">
        <f>Profiles!D1875*sel_solar</f>
        <v/>
      </c>
      <c r="C1875" s="6">
        <f>MIN(B1875,A1875)</f>
        <v/>
      </c>
      <c r="D1875" s="6">
        <f>B1875-C1875</f>
        <v/>
      </c>
      <c r="E1875" s="6">
        <f>A1875-C1875</f>
        <v/>
      </c>
      <c r="F1875" s="6">
        <f>MIN(D1875,in_batt_pw,IF(sel_batt=0,0,(sel_batt-H1874)/in_rte))</f>
        <v/>
      </c>
      <c r="G1875" s="6">
        <f>MIN(E1875,in_batt_pw,H1874)</f>
        <v/>
      </c>
      <c r="H1875" s="6">
        <f>H1874+F1875*in_rte-G1875</f>
        <v/>
      </c>
      <c r="I1875" s="6">
        <f>IF(sel_og=1,0,E1875-G1875)</f>
        <v/>
      </c>
      <c r="J1875" s="6">
        <f>IF(sel_og=1,0,D1875-F1875)</f>
        <v/>
      </c>
      <c r="K1875" s="6">
        <f>IF(sel_og=1,E1875-G1875,0)</f>
        <v/>
      </c>
    </row>
    <row r="1876">
      <c r="A1876" s="6">
        <f>Profiles!E1876+Profiles!F1876</f>
        <v/>
      </c>
      <c r="B1876" s="6">
        <f>Profiles!D1876*sel_solar</f>
        <v/>
      </c>
      <c r="C1876" s="6">
        <f>MIN(B1876,A1876)</f>
        <v/>
      </c>
      <c r="D1876" s="6">
        <f>B1876-C1876</f>
        <v/>
      </c>
      <c r="E1876" s="6">
        <f>A1876-C1876</f>
        <v/>
      </c>
      <c r="F1876" s="6">
        <f>MIN(D1876,in_batt_pw,IF(sel_batt=0,0,(sel_batt-H1875)/in_rte))</f>
        <v/>
      </c>
      <c r="G1876" s="6">
        <f>MIN(E1876,in_batt_pw,H1875)</f>
        <v/>
      </c>
      <c r="H1876" s="6">
        <f>H1875+F1876*in_rte-G1876</f>
        <v/>
      </c>
      <c r="I1876" s="6">
        <f>IF(sel_og=1,0,E1876-G1876)</f>
        <v/>
      </c>
      <c r="J1876" s="6">
        <f>IF(sel_og=1,0,D1876-F1876)</f>
        <v/>
      </c>
      <c r="K1876" s="6">
        <f>IF(sel_og=1,E1876-G1876,0)</f>
        <v/>
      </c>
    </row>
    <row r="1877">
      <c r="A1877" s="6">
        <f>Profiles!E1877+Profiles!F1877</f>
        <v/>
      </c>
      <c r="B1877" s="6">
        <f>Profiles!D1877*sel_solar</f>
        <v/>
      </c>
      <c r="C1877" s="6">
        <f>MIN(B1877,A1877)</f>
        <v/>
      </c>
      <c r="D1877" s="6">
        <f>B1877-C1877</f>
        <v/>
      </c>
      <c r="E1877" s="6">
        <f>A1877-C1877</f>
        <v/>
      </c>
      <c r="F1877" s="6">
        <f>MIN(D1877,in_batt_pw,IF(sel_batt=0,0,(sel_batt-H1876)/in_rte))</f>
        <v/>
      </c>
      <c r="G1877" s="6">
        <f>MIN(E1877,in_batt_pw,H1876)</f>
        <v/>
      </c>
      <c r="H1877" s="6">
        <f>H1876+F1877*in_rte-G1877</f>
        <v/>
      </c>
      <c r="I1877" s="6">
        <f>IF(sel_og=1,0,E1877-G1877)</f>
        <v/>
      </c>
      <c r="J1877" s="6">
        <f>IF(sel_og=1,0,D1877-F1877)</f>
        <v/>
      </c>
      <c r="K1877" s="6">
        <f>IF(sel_og=1,E1877-G1877,0)</f>
        <v/>
      </c>
    </row>
    <row r="1878">
      <c r="A1878" s="6">
        <f>Profiles!E1878+Profiles!F1878</f>
        <v/>
      </c>
      <c r="B1878" s="6">
        <f>Profiles!D1878*sel_solar</f>
        <v/>
      </c>
      <c r="C1878" s="6">
        <f>MIN(B1878,A1878)</f>
        <v/>
      </c>
      <c r="D1878" s="6">
        <f>B1878-C1878</f>
        <v/>
      </c>
      <c r="E1878" s="6">
        <f>A1878-C1878</f>
        <v/>
      </c>
      <c r="F1878" s="6">
        <f>MIN(D1878,in_batt_pw,IF(sel_batt=0,0,(sel_batt-H1877)/in_rte))</f>
        <v/>
      </c>
      <c r="G1878" s="6">
        <f>MIN(E1878,in_batt_pw,H1877)</f>
        <v/>
      </c>
      <c r="H1878" s="6">
        <f>H1877+F1878*in_rte-G1878</f>
        <v/>
      </c>
      <c r="I1878" s="6">
        <f>IF(sel_og=1,0,E1878-G1878)</f>
        <v/>
      </c>
      <c r="J1878" s="6">
        <f>IF(sel_og=1,0,D1878-F1878)</f>
        <v/>
      </c>
      <c r="K1878" s="6">
        <f>IF(sel_og=1,E1878-G1878,0)</f>
        <v/>
      </c>
    </row>
    <row r="1879">
      <c r="A1879" s="6">
        <f>Profiles!E1879+Profiles!F1879</f>
        <v/>
      </c>
      <c r="B1879" s="6">
        <f>Profiles!D1879*sel_solar</f>
        <v/>
      </c>
      <c r="C1879" s="6">
        <f>MIN(B1879,A1879)</f>
        <v/>
      </c>
      <c r="D1879" s="6">
        <f>B1879-C1879</f>
        <v/>
      </c>
      <c r="E1879" s="6">
        <f>A1879-C1879</f>
        <v/>
      </c>
      <c r="F1879" s="6">
        <f>MIN(D1879,in_batt_pw,IF(sel_batt=0,0,(sel_batt-H1878)/in_rte))</f>
        <v/>
      </c>
      <c r="G1879" s="6">
        <f>MIN(E1879,in_batt_pw,H1878)</f>
        <v/>
      </c>
      <c r="H1879" s="6">
        <f>H1878+F1879*in_rte-G1879</f>
        <v/>
      </c>
      <c r="I1879" s="6">
        <f>IF(sel_og=1,0,E1879-G1879)</f>
        <v/>
      </c>
      <c r="J1879" s="6">
        <f>IF(sel_og=1,0,D1879-F1879)</f>
        <v/>
      </c>
      <c r="K1879" s="6">
        <f>IF(sel_og=1,E1879-G1879,0)</f>
        <v/>
      </c>
    </row>
    <row r="1880">
      <c r="A1880" s="6">
        <f>Profiles!E1880+Profiles!F1880</f>
        <v/>
      </c>
      <c r="B1880" s="6">
        <f>Profiles!D1880*sel_solar</f>
        <v/>
      </c>
      <c r="C1880" s="6">
        <f>MIN(B1880,A1880)</f>
        <v/>
      </c>
      <c r="D1880" s="6">
        <f>B1880-C1880</f>
        <v/>
      </c>
      <c r="E1880" s="6">
        <f>A1880-C1880</f>
        <v/>
      </c>
      <c r="F1880" s="6">
        <f>MIN(D1880,in_batt_pw,IF(sel_batt=0,0,(sel_batt-H1879)/in_rte))</f>
        <v/>
      </c>
      <c r="G1880" s="6">
        <f>MIN(E1880,in_batt_pw,H1879)</f>
        <v/>
      </c>
      <c r="H1880" s="6">
        <f>H1879+F1880*in_rte-G1880</f>
        <v/>
      </c>
      <c r="I1880" s="6">
        <f>IF(sel_og=1,0,E1880-G1880)</f>
        <v/>
      </c>
      <c r="J1880" s="6">
        <f>IF(sel_og=1,0,D1880-F1880)</f>
        <v/>
      </c>
      <c r="K1880" s="6">
        <f>IF(sel_og=1,E1880-G1880,0)</f>
        <v/>
      </c>
    </row>
    <row r="1881">
      <c r="A1881" s="6">
        <f>Profiles!E1881+Profiles!F1881</f>
        <v/>
      </c>
      <c r="B1881" s="6">
        <f>Profiles!D1881*sel_solar</f>
        <v/>
      </c>
      <c r="C1881" s="6">
        <f>MIN(B1881,A1881)</f>
        <v/>
      </c>
      <c r="D1881" s="6">
        <f>B1881-C1881</f>
        <v/>
      </c>
      <c r="E1881" s="6">
        <f>A1881-C1881</f>
        <v/>
      </c>
      <c r="F1881" s="6">
        <f>MIN(D1881,in_batt_pw,IF(sel_batt=0,0,(sel_batt-H1880)/in_rte))</f>
        <v/>
      </c>
      <c r="G1881" s="6">
        <f>MIN(E1881,in_batt_pw,H1880)</f>
        <v/>
      </c>
      <c r="H1881" s="6">
        <f>H1880+F1881*in_rte-G1881</f>
        <v/>
      </c>
      <c r="I1881" s="6">
        <f>IF(sel_og=1,0,E1881-G1881)</f>
        <v/>
      </c>
      <c r="J1881" s="6">
        <f>IF(sel_og=1,0,D1881-F1881)</f>
        <v/>
      </c>
      <c r="K1881" s="6">
        <f>IF(sel_og=1,E1881-G1881,0)</f>
        <v/>
      </c>
    </row>
    <row r="1882">
      <c r="A1882" s="6">
        <f>Profiles!E1882+Profiles!F1882</f>
        <v/>
      </c>
      <c r="B1882" s="6">
        <f>Profiles!D1882*sel_solar</f>
        <v/>
      </c>
      <c r="C1882" s="6">
        <f>MIN(B1882,A1882)</f>
        <v/>
      </c>
      <c r="D1882" s="6">
        <f>B1882-C1882</f>
        <v/>
      </c>
      <c r="E1882" s="6">
        <f>A1882-C1882</f>
        <v/>
      </c>
      <c r="F1882" s="6">
        <f>MIN(D1882,in_batt_pw,IF(sel_batt=0,0,(sel_batt-H1881)/in_rte))</f>
        <v/>
      </c>
      <c r="G1882" s="6">
        <f>MIN(E1882,in_batt_pw,H1881)</f>
        <v/>
      </c>
      <c r="H1882" s="6">
        <f>H1881+F1882*in_rte-G1882</f>
        <v/>
      </c>
      <c r="I1882" s="6">
        <f>IF(sel_og=1,0,E1882-G1882)</f>
        <v/>
      </c>
      <c r="J1882" s="6">
        <f>IF(sel_og=1,0,D1882-F1882)</f>
        <v/>
      </c>
      <c r="K1882" s="6">
        <f>IF(sel_og=1,E1882-G1882,0)</f>
        <v/>
      </c>
    </row>
    <row r="1883">
      <c r="A1883" s="6">
        <f>Profiles!E1883+Profiles!F1883</f>
        <v/>
      </c>
      <c r="B1883" s="6">
        <f>Profiles!D1883*sel_solar</f>
        <v/>
      </c>
      <c r="C1883" s="6">
        <f>MIN(B1883,A1883)</f>
        <v/>
      </c>
      <c r="D1883" s="6">
        <f>B1883-C1883</f>
        <v/>
      </c>
      <c r="E1883" s="6">
        <f>A1883-C1883</f>
        <v/>
      </c>
      <c r="F1883" s="6">
        <f>MIN(D1883,in_batt_pw,IF(sel_batt=0,0,(sel_batt-H1882)/in_rte))</f>
        <v/>
      </c>
      <c r="G1883" s="6">
        <f>MIN(E1883,in_batt_pw,H1882)</f>
        <v/>
      </c>
      <c r="H1883" s="6">
        <f>H1882+F1883*in_rte-G1883</f>
        <v/>
      </c>
      <c r="I1883" s="6">
        <f>IF(sel_og=1,0,E1883-G1883)</f>
        <v/>
      </c>
      <c r="J1883" s="6">
        <f>IF(sel_og=1,0,D1883-F1883)</f>
        <v/>
      </c>
      <c r="K1883" s="6">
        <f>IF(sel_og=1,E1883-G1883,0)</f>
        <v/>
      </c>
    </row>
    <row r="1884">
      <c r="A1884" s="6">
        <f>Profiles!E1884+Profiles!F1884</f>
        <v/>
      </c>
      <c r="B1884" s="6">
        <f>Profiles!D1884*sel_solar</f>
        <v/>
      </c>
      <c r="C1884" s="6">
        <f>MIN(B1884,A1884)</f>
        <v/>
      </c>
      <c r="D1884" s="6">
        <f>B1884-C1884</f>
        <v/>
      </c>
      <c r="E1884" s="6">
        <f>A1884-C1884</f>
        <v/>
      </c>
      <c r="F1884" s="6">
        <f>MIN(D1884,in_batt_pw,IF(sel_batt=0,0,(sel_batt-H1883)/in_rte))</f>
        <v/>
      </c>
      <c r="G1884" s="6">
        <f>MIN(E1884,in_batt_pw,H1883)</f>
        <v/>
      </c>
      <c r="H1884" s="6">
        <f>H1883+F1884*in_rte-G1884</f>
        <v/>
      </c>
      <c r="I1884" s="6">
        <f>IF(sel_og=1,0,E1884-G1884)</f>
        <v/>
      </c>
      <c r="J1884" s="6">
        <f>IF(sel_og=1,0,D1884-F1884)</f>
        <v/>
      </c>
      <c r="K1884" s="6">
        <f>IF(sel_og=1,E1884-G1884,0)</f>
        <v/>
      </c>
    </row>
    <row r="1885">
      <c r="A1885" s="6">
        <f>Profiles!E1885+Profiles!F1885</f>
        <v/>
      </c>
      <c r="B1885" s="6">
        <f>Profiles!D1885*sel_solar</f>
        <v/>
      </c>
      <c r="C1885" s="6">
        <f>MIN(B1885,A1885)</f>
        <v/>
      </c>
      <c r="D1885" s="6">
        <f>B1885-C1885</f>
        <v/>
      </c>
      <c r="E1885" s="6">
        <f>A1885-C1885</f>
        <v/>
      </c>
      <c r="F1885" s="6">
        <f>MIN(D1885,in_batt_pw,IF(sel_batt=0,0,(sel_batt-H1884)/in_rte))</f>
        <v/>
      </c>
      <c r="G1885" s="6">
        <f>MIN(E1885,in_batt_pw,H1884)</f>
        <v/>
      </c>
      <c r="H1885" s="6">
        <f>H1884+F1885*in_rte-G1885</f>
        <v/>
      </c>
      <c r="I1885" s="6">
        <f>IF(sel_og=1,0,E1885-G1885)</f>
        <v/>
      </c>
      <c r="J1885" s="6">
        <f>IF(sel_og=1,0,D1885-F1885)</f>
        <v/>
      </c>
      <c r="K1885" s="6">
        <f>IF(sel_og=1,E1885-G1885,0)</f>
        <v/>
      </c>
    </row>
    <row r="1886">
      <c r="A1886" s="6">
        <f>Profiles!E1886+Profiles!F1886</f>
        <v/>
      </c>
      <c r="B1886" s="6">
        <f>Profiles!D1886*sel_solar</f>
        <v/>
      </c>
      <c r="C1886" s="6">
        <f>MIN(B1886,A1886)</f>
        <v/>
      </c>
      <c r="D1886" s="6">
        <f>B1886-C1886</f>
        <v/>
      </c>
      <c r="E1886" s="6">
        <f>A1886-C1886</f>
        <v/>
      </c>
      <c r="F1886" s="6">
        <f>MIN(D1886,in_batt_pw,IF(sel_batt=0,0,(sel_batt-H1885)/in_rte))</f>
        <v/>
      </c>
      <c r="G1886" s="6">
        <f>MIN(E1886,in_batt_pw,H1885)</f>
        <v/>
      </c>
      <c r="H1886" s="6">
        <f>H1885+F1886*in_rte-G1886</f>
        <v/>
      </c>
      <c r="I1886" s="6">
        <f>IF(sel_og=1,0,E1886-G1886)</f>
        <v/>
      </c>
      <c r="J1886" s="6">
        <f>IF(sel_og=1,0,D1886-F1886)</f>
        <v/>
      </c>
      <c r="K1886" s="6">
        <f>IF(sel_og=1,E1886-G1886,0)</f>
        <v/>
      </c>
    </row>
    <row r="1887">
      <c r="A1887" s="6">
        <f>Profiles!E1887+Profiles!F1887</f>
        <v/>
      </c>
      <c r="B1887" s="6">
        <f>Profiles!D1887*sel_solar</f>
        <v/>
      </c>
      <c r="C1887" s="6">
        <f>MIN(B1887,A1887)</f>
        <v/>
      </c>
      <c r="D1887" s="6">
        <f>B1887-C1887</f>
        <v/>
      </c>
      <c r="E1887" s="6">
        <f>A1887-C1887</f>
        <v/>
      </c>
      <c r="F1887" s="6">
        <f>MIN(D1887,in_batt_pw,IF(sel_batt=0,0,(sel_batt-H1886)/in_rte))</f>
        <v/>
      </c>
      <c r="G1887" s="6">
        <f>MIN(E1887,in_batt_pw,H1886)</f>
        <v/>
      </c>
      <c r="H1887" s="6">
        <f>H1886+F1887*in_rte-G1887</f>
        <v/>
      </c>
      <c r="I1887" s="6">
        <f>IF(sel_og=1,0,E1887-G1887)</f>
        <v/>
      </c>
      <c r="J1887" s="6">
        <f>IF(sel_og=1,0,D1887-F1887)</f>
        <v/>
      </c>
      <c r="K1887" s="6">
        <f>IF(sel_og=1,E1887-G1887,0)</f>
        <v/>
      </c>
    </row>
    <row r="1888">
      <c r="A1888" s="6">
        <f>Profiles!E1888+Profiles!F1888</f>
        <v/>
      </c>
      <c r="B1888" s="6">
        <f>Profiles!D1888*sel_solar</f>
        <v/>
      </c>
      <c r="C1888" s="6">
        <f>MIN(B1888,A1888)</f>
        <v/>
      </c>
      <c r="D1888" s="6">
        <f>B1888-C1888</f>
        <v/>
      </c>
      <c r="E1888" s="6">
        <f>A1888-C1888</f>
        <v/>
      </c>
      <c r="F1888" s="6">
        <f>MIN(D1888,in_batt_pw,IF(sel_batt=0,0,(sel_batt-H1887)/in_rte))</f>
        <v/>
      </c>
      <c r="G1888" s="6">
        <f>MIN(E1888,in_batt_pw,H1887)</f>
        <v/>
      </c>
      <c r="H1888" s="6">
        <f>H1887+F1888*in_rte-G1888</f>
        <v/>
      </c>
      <c r="I1888" s="6">
        <f>IF(sel_og=1,0,E1888-G1888)</f>
        <v/>
      </c>
      <c r="J1888" s="6">
        <f>IF(sel_og=1,0,D1888-F1888)</f>
        <v/>
      </c>
      <c r="K1888" s="6">
        <f>IF(sel_og=1,E1888-G1888,0)</f>
        <v/>
      </c>
    </row>
    <row r="1889">
      <c r="A1889" s="6">
        <f>Profiles!E1889+Profiles!F1889</f>
        <v/>
      </c>
      <c r="B1889" s="6">
        <f>Profiles!D1889*sel_solar</f>
        <v/>
      </c>
      <c r="C1889" s="6">
        <f>MIN(B1889,A1889)</f>
        <v/>
      </c>
      <c r="D1889" s="6">
        <f>B1889-C1889</f>
        <v/>
      </c>
      <c r="E1889" s="6">
        <f>A1889-C1889</f>
        <v/>
      </c>
      <c r="F1889" s="6">
        <f>MIN(D1889,in_batt_pw,IF(sel_batt=0,0,(sel_batt-H1888)/in_rte))</f>
        <v/>
      </c>
      <c r="G1889" s="6">
        <f>MIN(E1889,in_batt_pw,H1888)</f>
        <v/>
      </c>
      <c r="H1889" s="6">
        <f>H1888+F1889*in_rte-G1889</f>
        <v/>
      </c>
      <c r="I1889" s="6">
        <f>IF(sel_og=1,0,E1889-G1889)</f>
        <v/>
      </c>
      <c r="J1889" s="6">
        <f>IF(sel_og=1,0,D1889-F1889)</f>
        <v/>
      </c>
      <c r="K1889" s="6">
        <f>IF(sel_og=1,E1889-G1889,0)</f>
        <v/>
      </c>
    </row>
    <row r="1890">
      <c r="A1890" s="6">
        <f>Profiles!E1890+Profiles!F1890</f>
        <v/>
      </c>
      <c r="B1890" s="6">
        <f>Profiles!D1890*sel_solar</f>
        <v/>
      </c>
      <c r="C1890" s="6">
        <f>MIN(B1890,A1890)</f>
        <v/>
      </c>
      <c r="D1890" s="6">
        <f>B1890-C1890</f>
        <v/>
      </c>
      <c r="E1890" s="6">
        <f>A1890-C1890</f>
        <v/>
      </c>
      <c r="F1890" s="6">
        <f>MIN(D1890,in_batt_pw,IF(sel_batt=0,0,(sel_batt-H1889)/in_rte))</f>
        <v/>
      </c>
      <c r="G1890" s="6">
        <f>MIN(E1890,in_batt_pw,H1889)</f>
        <v/>
      </c>
      <c r="H1890" s="6">
        <f>H1889+F1890*in_rte-G1890</f>
        <v/>
      </c>
      <c r="I1890" s="6">
        <f>IF(sel_og=1,0,E1890-G1890)</f>
        <v/>
      </c>
      <c r="J1890" s="6">
        <f>IF(sel_og=1,0,D1890-F1890)</f>
        <v/>
      </c>
      <c r="K1890" s="6">
        <f>IF(sel_og=1,E1890-G1890,0)</f>
        <v/>
      </c>
    </row>
    <row r="1891">
      <c r="A1891" s="6">
        <f>Profiles!E1891+Profiles!F1891</f>
        <v/>
      </c>
      <c r="B1891" s="6">
        <f>Profiles!D1891*sel_solar</f>
        <v/>
      </c>
      <c r="C1891" s="6">
        <f>MIN(B1891,A1891)</f>
        <v/>
      </c>
      <c r="D1891" s="6">
        <f>B1891-C1891</f>
        <v/>
      </c>
      <c r="E1891" s="6">
        <f>A1891-C1891</f>
        <v/>
      </c>
      <c r="F1891" s="6">
        <f>MIN(D1891,in_batt_pw,IF(sel_batt=0,0,(sel_batt-H1890)/in_rte))</f>
        <v/>
      </c>
      <c r="G1891" s="6">
        <f>MIN(E1891,in_batt_pw,H1890)</f>
        <v/>
      </c>
      <c r="H1891" s="6">
        <f>H1890+F1891*in_rte-G1891</f>
        <v/>
      </c>
      <c r="I1891" s="6">
        <f>IF(sel_og=1,0,E1891-G1891)</f>
        <v/>
      </c>
      <c r="J1891" s="6">
        <f>IF(sel_og=1,0,D1891-F1891)</f>
        <v/>
      </c>
      <c r="K1891" s="6">
        <f>IF(sel_og=1,E1891-G1891,0)</f>
        <v/>
      </c>
    </row>
    <row r="1892">
      <c r="A1892" s="6">
        <f>Profiles!E1892+Profiles!F1892</f>
        <v/>
      </c>
      <c r="B1892" s="6">
        <f>Profiles!D1892*sel_solar</f>
        <v/>
      </c>
      <c r="C1892" s="6">
        <f>MIN(B1892,A1892)</f>
        <v/>
      </c>
      <c r="D1892" s="6">
        <f>B1892-C1892</f>
        <v/>
      </c>
      <c r="E1892" s="6">
        <f>A1892-C1892</f>
        <v/>
      </c>
      <c r="F1892" s="6">
        <f>MIN(D1892,in_batt_pw,IF(sel_batt=0,0,(sel_batt-H1891)/in_rte))</f>
        <v/>
      </c>
      <c r="G1892" s="6">
        <f>MIN(E1892,in_batt_pw,H1891)</f>
        <v/>
      </c>
      <c r="H1892" s="6">
        <f>H1891+F1892*in_rte-G1892</f>
        <v/>
      </c>
      <c r="I1892" s="6">
        <f>IF(sel_og=1,0,E1892-G1892)</f>
        <v/>
      </c>
      <c r="J1892" s="6">
        <f>IF(sel_og=1,0,D1892-F1892)</f>
        <v/>
      </c>
      <c r="K1892" s="6">
        <f>IF(sel_og=1,E1892-G1892,0)</f>
        <v/>
      </c>
    </row>
    <row r="1893">
      <c r="A1893" s="6">
        <f>Profiles!E1893+Profiles!F1893</f>
        <v/>
      </c>
      <c r="B1893" s="6">
        <f>Profiles!D1893*sel_solar</f>
        <v/>
      </c>
      <c r="C1893" s="6">
        <f>MIN(B1893,A1893)</f>
        <v/>
      </c>
      <c r="D1893" s="6">
        <f>B1893-C1893</f>
        <v/>
      </c>
      <c r="E1893" s="6">
        <f>A1893-C1893</f>
        <v/>
      </c>
      <c r="F1893" s="6">
        <f>MIN(D1893,in_batt_pw,IF(sel_batt=0,0,(sel_batt-H1892)/in_rte))</f>
        <v/>
      </c>
      <c r="G1893" s="6">
        <f>MIN(E1893,in_batt_pw,H1892)</f>
        <v/>
      </c>
      <c r="H1893" s="6">
        <f>H1892+F1893*in_rte-G1893</f>
        <v/>
      </c>
      <c r="I1893" s="6">
        <f>IF(sel_og=1,0,E1893-G1893)</f>
        <v/>
      </c>
      <c r="J1893" s="6">
        <f>IF(sel_og=1,0,D1893-F1893)</f>
        <v/>
      </c>
      <c r="K1893" s="6">
        <f>IF(sel_og=1,E1893-G1893,0)</f>
        <v/>
      </c>
    </row>
    <row r="1894">
      <c r="A1894" s="6">
        <f>Profiles!E1894+Profiles!F1894</f>
        <v/>
      </c>
      <c r="B1894" s="6">
        <f>Profiles!D1894*sel_solar</f>
        <v/>
      </c>
      <c r="C1894" s="6">
        <f>MIN(B1894,A1894)</f>
        <v/>
      </c>
      <c r="D1894" s="6">
        <f>B1894-C1894</f>
        <v/>
      </c>
      <c r="E1894" s="6">
        <f>A1894-C1894</f>
        <v/>
      </c>
      <c r="F1894" s="6">
        <f>MIN(D1894,in_batt_pw,IF(sel_batt=0,0,(sel_batt-H1893)/in_rte))</f>
        <v/>
      </c>
      <c r="G1894" s="6">
        <f>MIN(E1894,in_batt_pw,H1893)</f>
        <v/>
      </c>
      <c r="H1894" s="6">
        <f>H1893+F1894*in_rte-G1894</f>
        <v/>
      </c>
      <c r="I1894" s="6">
        <f>IF(sel_og=1,0,E1894-G1894)</f>
        <v/>
      </c>
      <c r="J1894" s="6">
        <f>IF(sel_og=1,0,D1894-F1894)</f>
        <v/>
      </c>
      <c r="K1894" s="6">
        <f>IF(sel_og=1,E1894-G1894,0)</f>
        <v/>
      </c>
    </row>
    <row r="1895">
      <c r="A1895" s="6">
        <f>Profiles!E1895+Profiles!F1895</f>
        <v/>
      </c>
      <c r="B1895" s="6">
        <f>Profiles!D1895*sel_solar</f>
        <v/>
      </c>
      <c r="C1895" s="6">
        <f>MIN(B1895,A1895)</f>
        <v/>
      </c>
      <c r="D1895" s="6">
        <f>B1895-C1895</f>
        <v/>
      </c>
      <c r="E1895" s="6">
        <f>A1895-C1895</f>
        <v/>
      </c>
      <c r="F1895" s="6">
        <f>MIN(D1895,in_batt_pw,IF(sel_batt=0,0,(sel_batt-H1894)/in_rte))</f>
        <v/>
      </c>
      <c r="G1895" s="6">
        <f>MIN(E1895,in_batt_pw,H1894)</f>
        <v/>
      </c>
      <c r="H1895" s="6">
        <f>H1894+F1895*in_rte-G1895</f>
        <v/>
      </c>
      <c r="I1895" s="6">
        <f>IF(sel_og=1,0,E1895-G1895)</f>
        <v/>
      </c>
      <c r="J1895" s="6">
        <f>IF(sel_og=1,0,D1895-F1895)</f>
        <v/>
      </c>
      <c r="K1895" s="6">
        <f>IF(sel_og=1,E1895-G1895,0)</f>
        <v/>
      </c>
    </row>
    <row r="1896">
      <c r="A1896" s="6">
        <f>Profiles!E1896+Profiles!F1896</f>
        <v/>
      </c>
      <c r="B1896" s="6">
        <f>Profiles!D1896*sel_solar</f>
        <v/>
      </c>
      <c r="C1896" s="6">
        <f>MIN(B1896,A1896)</f>
        <v/>
      </c>
      <c r="D1896" s="6">
        <f>B1896-C1896</f>
        <v/>
      </c>
      <c r="E1896" s="6">
        <f>A1896-C1896</f>
        <v/>
      </c>
      <c r="F1896" s="6">
        <f>MIN(D1896,in_batt_pw,IF(sel_batt=0,0,(sel_batt-H1895)/in_rte))</f>
        <v/>
      </c>
      <c r="G1896" s="6">
        <f>MIN(E1896,in_batt_pw,H1895)</f>
        <v/>
      </c>
      <c r="H1896" s="6">
        <f>H1895+F1896*in_rte-G1896</f>
        <v/>
      </c>
      <c r="I1896" s="6">
        <f>IF(sel_og=1,0,E1896-G1896)</f>
        <v/>
      </c>
      <c r="J1896" s="6">
        <f>IF(sel_og=1,0,D1896-F1896)</f>
        <v/>
      </c>
      <c r="K1896" s="6">
        <f>IF(sel_og=1,E1896-G1896,0)</f>
        <v/>
      </c>
    </row>
    <row r="1897">
      <c r="A1897" s="6">
        <f>Profiles!E1897+Profiles!F1897</f>
        <v/>
      </c>
      <c r="B1897" s="6">
        <f>Profiles!D1897*sel_solar</f>
        <v/>
      </c>
      <c r="C1897" s="6">
        <f>MIN(B1897,A1897)</f>
        <v/>
      </c>
      <c r="D1897" s="6">
        <f>B1897-C1897</f>
        <v/>
      </c>
      <c r="E1897" s="6">
        <f>A1897-C1897</f>
        <v/>
      </c>
      <c r="F1897" s="6">
        <f>MIN(D1897,in_batt_pw,IF(sel_batt=0,0,(sel_batt-H1896)/in_rte))</f>
        <v/>
      </c>
      <c r="G1897" s="6">
        <f>MIN(E1897,in_batt_pw,H1896)</f>
        <v/>
      </c>
      <c r="H1897" s="6">
        <f>H1896+F1897*in_rte-G1897</f>
        <v/>
      </c>
      <c r="I1897" s="6">
        <f>IF(sel_og=1,0,E1897-G1897)</f>
        <v/>
      </c>
      <c r="J1897" s="6">
        <f>IF(sel_og=1,0,D1897-F1897)</f>
        <v/>
      </c>
      <c r="K1897" s="6">
        <f>IF(sel_og=1,E1897-G1897,0)</f>
        <v/>
      </c>
    </row>
    <row r="1898">
      <c r="A1898" s="6">
        <f>Profiles!E1898+Profiles!F1898</f>
        <v/>
      </c>
      <c r="B1898" s="6">
        <f>Profiles!D1898*sel_solar</f>
        <v/>
      </c>
      <c r="C1898" s="6">
        <f>MIN(B1898,A1898)</f>
        <v/>
      </c>
      <c r="D1898" s="6">
        <f>B1898-C1898</f>
        <v/>
      </c>
      <c r="E1898" s="6">
        <f>A1898-C1898</f>
        <v/>
      </c>
      <c r="F1898" s="6">
        <f>MIN(D1898,in_batt_pw,IF(sel_batt=0,0,(sel_batt-H1897)/in_rte))</f>
        <v/>
      </c>
      <c r="G1898" s="6">
        <f>MIN(E1898,in_batt_pw,H1897)</f>
        <v/>
      </c>
      <c r="H1898" s="6">
        <f>H1897+F1898*in_rte-G1898</f>
        <v/>
      </c>
      <c r="I1898" s="6">
        <f>IF(sel_og=1,0,E1898-G1898)</f>
        <v/>
      </c>
      <c r="J1898" s="6">
        <f>IF(sel_og=1,0,D1898-F1898)</f>
        <v/>
      </c>
      <c r="K1898" s="6">
        <f>IF(sel_og=1,E1898-G1898,0)</f>
        <v/>
      </c>
    </row>
    <row r="1899">
      <c r="A1899" s="6">
        <f>Profiles!E1899+Profiles!F1899</f>
        <v/>
      </c>
      <c r="B1899" s="6">
        <f>Profiles!D1899*sel_solar</f>
        <v/>
      </c>
      <c r="C1899" s="6">
        <f>MIN(B1899,A1899)</f>
        <v/>
      </c>
      <c r="D1899" s="6">
        <f>B1899-C1899</f>
        <v/>
      </c>
      <c r="E1899" s="6">
        <f>A1899-C1899</f>
        <v/>
      </c>
      <c r="F1899" s="6">
        <f>MIN(D1899,in_batt_pw,IF(sel_batt=0,0,(sel_batt-H1898)/in_rte))</f>
        <v/>
      </c>
      <c r="G1899" s="6">
        <f>MIN(E1899,in_batt_pw,H1898)</f>
        <v/>
      </c>
      <c r="H1899" s="6">
        <f>H1898+F1899*in_rte-G1899</f>
        <v/>
      </c>
      <c r="I1899" s="6">
        <f>IF(sel_og=1,0,E1899-G1899)</f>
        <v/>
      </c>
      <c r="J1899" s="6">
        <f>IF(sel_og=1,0,D1899-F1899)</f>
        <v/>
      </c>
      <c r="K1899" s="6">
        <f>IF(sel_og=1,E1899-G1899,0)</f>
        <v/>
      </c>
    </row>
    <row r="1900">
      <c r="A1900" s="6">
        <f>Profiles!E1900+Profiles!F1900</f>
        <v/>
      </c>
      <c r="B1900" s="6">
        <f>Profiles!D1900*sel_solar</f>
        <v/>
      </c>
      <c r="C1900" s="6">
        <f>MIN(B1900,A1900)</f>
        <v/>
      </c>
      <c r="D1900" s="6">
        <f>B1900-C1900</f>
        <v/>
      </c>
      <c r="E1900" s="6">
        <f>A1900-C1900</f>
        <v/>
      </c>
      <c r="F1900" s="6">
        <f>MIN(D1900,in_batt_pw,IF(sel_batt=0,0,(sel_batt-H1899)/in_rte))</f>
        <v/>
      </c>
      <c r="G1900" s="6">
        <f>MIN(E1900,in_batt_pw,H1899)</f>
        <v/>
      </c>
      <c r="H1900" s="6">
        <f>H1899+F1900*in_rte-G1900</f>
        <v/>
      </c>
      <c r="I1900" s="6">
        <f>IF(sel_og=1,0,E1900-G1900)</f>
        <v/>
      </c>
      <c r="J1900" s="6">
        <f>IF(sel_og=1,0,D1900-F1900)</f>
        <v/>
      </c>
      <c r="K1900" s="6">
        <f>IF(sel_og=1,E1900-G1900,0)</f>
        <v/>
      </c>
    </row>
    <row r="1901">
      <c r="A1901" s="6">
        <f>Profiles!E1901+Profiles!F1901</f>
        <v/>
      </c>
      <c r="B1901" s="6">
        <f>Profiles!D1901*sel_solar</f>
        <v/>
      </c>
      <c r="C1901" s="6">
        <f>MIN(B1901,A1901)</f>
        <v/>
      </c>
      <c r="D1901" s="6">
        <f>B1901-C1901</f>
        <v/>
      </c>
      <c r="E1901" s="6">
        <f>A1901-C1901</f>
        <v/>
      </c>
      <c r="F1901" s="6">
        <f>MIN(D1901,in_batt_pw,IF(sel_batt=0,0,(sel_batt-H1900)/in_rte))</f>
        <v/>
      </c>
      <c r="G1901" s="6">
        <f>MIN(E1901,in_batt_pw,H1900)</f>
        <v/>
      </c>
      <c r="H1901" s="6">
        <f>H1900+F1901*in_rte-G1901</f>
        <v/>
      </c>
      <c r="I1901" s="6">
        <f>IF(sel_og=1,0,E1901-G1901)</f>
        <v/>
      </c>
      <c r="J1901" s="6">
        <f>IF(sel_og=1,0,D1901-F1901)</f>
        <v/>
      </c>
      <c r="K1901" s="6">
        <f>IF(sel_og=1,E1901-G1901,0)</f>
        <v/>
      </c>
    </row>
    <row r="1902">
      <c r="A1902" s="6">
        <f>Profiles!E1902+Profiles!F1902</f>
        <v/>
      </c>
      <c r="B1902" s="6">
        <f>Profiles!D1902*sel_solar</f>
        <v/>
      </c>
      <c r="C1902" s="6">
        <f>MIN(B1902,A1902)</f>
        <v/>
      </c>
      <c r="D1902" s="6">
        <f>B1902-C1902</f>
        <v/>
      </c>
      <c r="E1902" s="6">
        <f>A1902-C1902</f>
        <v/>
      </c>
      <c r="F1902" s="6">
        <f>MIN(D1902,in_batt_pw,IF(sel_batt=0,0,(sel_batt-H1901)/in_rte))</f>
        <v/>
      </c>
      <c r="G1902" s="6">
        <f>MIN(E1902,in_batt_pw,H1901)</f>
        <v/>
      </c>
      <c r="H1902" s="6">
        <f>H1901+F1902*in_rte-G1902</f>
        <v/>
      </c>
      <c r="I1902" s="6">
        <f>IF(sel_og=1,0,E1902-G1902)</f>
        <v/>
      </c>
      <c r="J1902" s="6">
        <f>IF(sel_og=1,0,D1902-F1902)</f>
        <v/>
      </c>
      <c r="K1902" s="6">
        <f>IF(sel_og=1,E1902-G1902,0)</f>
        <v/>
      </c>
    </row>
    <row r="1903">
      <c r="A1903" s="6">
        <f>Profiles!E1903+Profiles!F1903</f>
        <v/>
      </c>
      <c r="B1903" s="6">
        <f>Profiles!D1903*sel_solar</f>
        <v/>
      </c>
      <c r="C1903" s="6">
        <f>MIN(B1903,A1903)</f>
        <v/>
      </c>
      <c r="D1903" s="6">
        <f>B1903-C1903</f>
        <v/>
      </c>
      <c r="E1903" s="6">
        <f>A1903-C1903</f>
        <v/>
      </c>
      <c r="F1903" s="6">
        <f>MIN(D1903,in_batt_pw,IF(sel_batt=0,0,(sel_batt-H1902)/in_rte))</f>
        <v/>
      </c>
      <c r="G1903" s="6">
        <f>MIN(E1903,in_batt_pw,H1902)</f>
        <v/>
      </c>
      <c r="H1903" s="6">
        <f>H1902+F1903*in_rte-G1903</f>
        <v/>
      </c>
      <c r="I1903" s="6">
        <f>IF(sel_og=1,0,E1903-G1903)</f>
        <v/>
      </c>
      <c r="J1903" s="6">
        <f>IF(sel_og=1,0,D1903-F1903)</f>
        <v/>
      </c>
      <c r="K1903" s="6">
        <f>IF(sel_og=1,E1903-G1903,0)</f>
        <v/>
      </c>
    </row>
    <row r="1904">
      <c r="A1904" s="6">
        <f>Profiles!E1904+Profiles!F1904</f>
        <v/>
      </c>
      <c r="B1904" s="6">
        <f>Profiles!D1904*sel_solar</f>
        <v/>
      </c>
      <c r="C1904" s="6">
        <f>MIN(B1904,A1904)</f>
        <v/>
      </c>
      <c r="D1904" s="6">
        <f>B1904-C1904</f>
        <v/>
      </c>
      <c r="E1904" s="6">
        <f>A1904-C1904</f>
        <v/>
      </c>
      <c r="F1904" s="6">
        <f>MIN(D1904,in_batt_pw,IF(sel_batt=0,0,(sel_batt-H1903)/in_rte))</f>
        <v/>
      </c>
      <c r="G1904" s="6">
        <f>MIN(E1904,in_batt_pw,H1903)</f>
        <v/>
      </c>
      <c r="H1904" s="6">
        <f>H1903+F1904*in_rte-G1904</f>
        <v/>
      </c>
      <c r="I1904" s="6">
        <f>IF(sel_og=1,0,E1904-G1904)</f>
        <v/>
      </c>
      <c r="J1904" s="6">
        <f>IF(sel_og=1,0,D1904-F1904)</f>
        <v/>
      </c>
      <c r="K1904" s="6">
        <f>IF(sel_og=1,E1904-G1904,0)</f>
        <v/>
      </c>
    </row>
    <row r="1905">
      <c r="A1905" s="6">
        <f>Profiles!E1905+Profiles!F1905</f>
        <v/>
      </c>
      <c r="B1905" s="6">
        <f>Profiles!D1905*sel_solar</f>
        <v/>
      </c>
      <c r="C1905" s="6">
        <f>MIN(B1905,A1905)</f>
        <v/>
      </c>
      <c r="D1905" s="6">
        <f>B1905-C1905</f>
        <v/>
      </c>
      <c r="E1905" s="6">
        <f>A1905-C1905</f>
        <v/>
      </c>
      <c r="F1905" s="6">
        <f>MIN(D1905,in_batt_pw,IF(sel_batt=0,0,(sel_batt-H1904)/in_rte))</f>
        <v/>
      </c>
      <c r="G1905" s="6">
        <f>MIN(E1905,in_batt_pw,H1904)</f>
        <v/>
      </c>
      <c r="H1905" s="6">
        <f>H1904+F1905*in_rte-G1905</f>
        <v/>
      </c>
      <c r="I1905" s="6">
        <f>IF(sel_og=1,0,E1905-G1905)</f>
        <v/>
      </c>
      <c r="J1905" s="6">
        <f>IF(sel_og=1,0,D1905-F1905)</f>
        <v/>
      </c>
      <c r="K1905" s="6">
        <f>IF(sel_og=1,E1905-G1905,0)</f>
        <v/>
      </c>
    </row>
    <row r="1906">
      <c r="A1906" s="6">
        <f>Profiles!E1906+Profiles!F1906</f>
        <v/>
      </c>
      <c r="B1906" s="6">
        <f>Profiles!D1906*sel_solar</f>
        <v/>
      </c>
      <c r="C1906" s="6">
        <f>MIN(B1906,A1906)</f>
        <v/>
      </c>
      <c r="D1906" s="6">
        <f>B1906-C1906</f>
        <v/>
      </c>
      <c r="E1906" s="6">
        <f>A1906-C1906</f>
        <v/>
      </c>
      <c r="F1906" s="6">
        <f>MIN(D1906,in_batt_pw,IF(sel_batt=0,0,(sel_batt-H1905)/in_rte))</f>
        <v/>
      </c>
      <c r="G1906" s="6">
        <f>MIN(E1906,in_batt_pw,H1905)</f>
        <v/>
      </c>
      <c r="H1906" s="6">
        <f>H1905+F1906*in_rte-G1906</f>
        <v/>
      </c>
      <c r="I1906" s="6">
        <f>IF(sel_og=1,0,E1906-G1906)</f>
        <v/>
      </c>
      <c r="J1906" s="6">
        <f>IF(sel_og=1,0,D1906-F1906)</f>
        <v/>
      </c>
      <c r="K1906" s="6">
        <f>IF(sel_og=1,E1906-G1906,0)</f>
        <v/>
      </c>
    </row>
    <row r="1907">
      <c r="A1907" s="6">
        <f>Profiles!E1907+Profiles!F1907</f>
        <v/>
      </c>
      <c r="B1907" s="6">
        <f>Profiles!D1907*sel_solar</f>
        <v/>
      </c>
      <c r="C1907" s="6">
        <f>MIN(B1907,A1907)</f>
        <v/>
      </c>
      <c r="D1907" s="6">
        <f>B1907-C1907</f>
        <v/>
      </c>
      <c r="E1907" s="6">
        <f>A1907-C1907</f>
        <v/>
      </c>
      <c r="F1907" s="6">
        <f>MIN(D1907,in_batt_pw,IF(sel_batt=0,0,(sel_batt-H1906)/in_rte))</f>
        <v/>
      </c>
      <c r="G1907" s="6">
        <f>MIN(E1907,in_batt_pw,H1906)</f>
        <v/>
      </c>
      <c r="H1907" s="6">
        <f>H1906+F1907*in_rte-G1907</f>
        <v/>
      </c>
      <c r="I1907" s="6">
        <f>IF(sel_og=1,0,E1907-G1907)</f>
        <v/>
      </c>
      <c r="J1907" s="6">
        <f>IF(sel_og=1,0,D1907-F1907)</f>
        <v/>
      </c>
      <c r="K1907" s="6">
        <f>IF(sel_og=1,E1907-G1907,0)</f>
        <v/>
      </c>
    </row>
    <row r="1908">
      <c r="A1908" s="6">
        <f>Profiles!E1908+Profiles!F1908</f>
        <v/>
      </c>
      <c r="B1908" s="6">
        <f>Profiles!D1908*sel_solar</f>
        <v/>
      </c>
      <c r="C1908" s="6">
        <f>MIN(B1908,A1908)</f>
        <v/>
      </c>
      <c r="D1908" s="6">
        <f>B1908-C1908</f>
        <v/>
      </c>
      <c r="E1908" s="6">
        <f>A1908-C1908</f>
        <v/>
      </c>
      <c r="F1908" s="6">
        <f>MIN(D1908,in_batt_pw,IF(sel_batt=0,0,(sel_batt-H1907)/in_rte))</f>
        <v/>
      </c>
      <c r="G1908" s="6">
        <f>MIN(E1908,in_batt_pw,H1907)</f>
        <v/>
      </c>
      <c r="H1908" s="6">
        <f>H1907+F1908*in_rte-G1908</f>
        <v/>
      </c>
      <c r="I1908" s="6">
        <f>IF(sel_og=1,0,E1908-G1908)</f>
        <v/>
      </c>
      <c r="J1908" s="6">
        <f>IF(sel_og=1,0,D1908-F1908)</f>
        <v/>
      </c>
      <c r="K1908" s="6">
        <f>IF(sel_og=1,E1908-G1908,0)</f>
        <v/>
      </c>
    </row>
    <row r="1909">
      <c r="A1909" s="6">
        <f>Profiles!E1909+Profiles!F1909</f>
        <v/>
      </c>
      <c r="B1909" s="6">
        <f>Profiles!D1909*sel_solar</f>
        <v/>
      </c>
      <c r="C1909" s="6">
        <f>MIN(B1909,A1909)</f>
        <v/>
      </c>
      <c r="D1909" s="6">
        <f>B1909-C1909</f>
        <v/>
      </c>
      <c r="E1909" s="6">
        <f>A1909-C1909</f>
        <v/>
      </c>
      <c r="F1909" s="6">
        <f>MIN(D1909,in_batt_pw,IF(sel_batt=0,0,(sel_batt-H1908)/in_rte))</f>
        <v/>
      </c>
      <c r="G1909" s="6">
        <f>MIN(E1909,in_batt_pw,H1908)</f>
        <v/>
      </c>
      <c r="H1909" s="6">
        <f>H1908+F1909*in_rte-G1909</f>
        <v/>
      </c>
      <c r="I1909" s="6">
        <f>IF(sel_og=1,0,E1909-G1909)</f>
        <v/>
      </c>
      <c r="J1909" s="6">
        <f>IF(sel_og=1,0,D1909-F1909)</f>
        <v/>
      </c>
      <c r="K1909" s="6">
        <f>IF(sel_og=1,E1909-G1909,0)</f>
        <v/>
      </c>
    </row>
    <row r="1910">
      <c r="A1910" s="6">
        <f>Profiles!E1910+Profiles!F1910</f>
        <v/>
      </c>
      <c r="B1910" s="6">
        <f>Profiles!D1910*sel_solar</f>
        <v/>
      </c>
      <c r="C1910" s="6">
        <f>MIN(B1910,A1910)</f>
        <v/>
      </c>
      <c r="D1910" s="6">
        <f>B1910-C1910</f>
        <v/>
      </c>
      <c r="E1910" s="6">
        <f>A1910-C1910</f>
        <v/>
      </c>
      <c r="F1910" s="6">
        <f>MIN(D1910,in_batt_pw,IF(sel_batt=0,0,(sel_batt-H1909)/in_rte))</f>
        <v/>
      </c>
      <c r="G1910" s="6">
        <f>MIN(E1910,in_batt_pw,H1909)</f>
        <v/>
      </c>
      <c r="H1910" s="6">
        <f>H1909+F1910*in_rte-G1910</f>
        <v/>
      </c>
      <c r="I1910" s="6">
        <f>IF(sel_og=1,0,E1910-G1910)</f>
        <v/>
      </c>
      <c r="J1910" s="6">
        <f>IF(sel_og=1,0,D1910-F1910)</f>
        <v/>
      </c>
      <c r="K1910" s="6">
        <f>IF(sel_og=1,E1910-G1910,0)</f>
        <v/>
      </c>
    </row>
    <row r="1911">
      <c r="A1911" s="6">
        <f>Profiles!E1911+Profiles!F1911</f>
        <v/>
      </c>
      <c r="B1911" s="6">
        <f>Profiles!D1911*sel_solar</f>
        <v/>
      </c>
      <c r="C1911" s="6">
        <f>MIN(B1911,A1911)</f>
        <v/>
      </c>
      <c r="D1911" s="6">
        <f>B1911-C1911</f>
        <v/>
      </c>
      <c r="E1911" s="6">
        <f>A1911-C1911</f>
        <v/>
      </c>
      <c r="F1911" s="6">
        <f>MIN(D1911,in_batt_pw,IF(sel_batt=0,0,(sel_batt-H1910)/in_rte))</f>
        <v/>
      </c>
      <c r="G1911" s="6">
        <f>MIN(E1911,in_batt_pw,H1910)</f>
        <v/>
      </c>
      <c r="H1911" s="6">
        <f>H1910+F1911*in_rte-G1911</f>
        <v/>
      </c>
      <c r="I1911" s="6">
        <f>IF(sel_og=1,0,E1911-G1911)</f>
        <v/>
      </c>
      <c r="J1911" s="6">
        <f>IF(sel_og=1,0,D1911-F1911)</f>
        <v/>
      </c>
      <c r="K1911" s="6">
        <f>IF(sel_og=1,E1911-G1911,0)</f>
        <v/>
      </c>
    </row>
    <row r="1912">
      <c r="A1912" s="6">
        <f>Profiles!E1912+Profiles!F1912</f>
        <v/>
      </c>
      <c r="B1912" s="6">
        <f>Profiles!D1912*sel_solar</f>
        <v/>
      </c>
      <c r="C1912" s="6">
        <f>MIN(B1912,A1912)</f>
        <v/>
      </c>
      <c r="D1912" s="6">
        <f>B1912-C1912</f>
        <v/>
      </c>
      <c r="E1912" s="6">
        <f>A1912-C1912</f>
        <v/>
      </c>
      <c r="F1912" s="6">
        <f>MIN(D1912,in_batt_pw,IF(sel_batt=0,0,(sel_batt-H1911)/in_rte))</f>
        <v/>
      </c>
      <c r="G1912" s="6">
        <f>MIN(E1912,in_batt_pw,H1911)</f>
        <v/>
      </c>
      <c r="H1912" s="6">
        <f>H1911+F1912*in_rte-G1912</f>
        <v/>
      </c>
      <c r="I1912" s="6">
        <f>IF(sel_og=1,0,E1912-G1912)</f>
        <v/>
      </c>
      <c r="J1912" s="6">
        <f>IF(sel_og=1,0,D1912-F1912)</f>
        <v/>
      </c>
      <c r="K1912" s="6">
        <f>IF(sel_og=1,E1912-G1912,0)</f>
        <v/>
      </c>
    </row>
    <row r="1913">
      <c r="A1913" s="6">
        <f>Profiles!E1913+Profiles!F1913</f>
        <v/>
      </c>
      <c r="B1913" s="6">
        <f>Profiles!D1913*sel_solar</f>
        <v/>
      </c>
      <c r="C1913" s="6">
        <f>MIN(B1913,A1913)</f>
        <v/>
      </c>
      <c r="D1913" s="6">
        <f>B1913-C1913</f>
        <v/>
      </c>
      <c r="E1913" s="6">
        <f>A1913-C1913</f>
        <v/>
      </c>
      <c r="F1913" s="6">
        <f>MIN(D1913,in_batt_pw,IF(sel_batt=0,0,(sel_batt-H1912)/in_rte))</f>
        <v/>
      </c>
      <c r="G1913" s="6">
        <f>MIN(E1913,in_batt_pw,H1912)</f>
        <v/>
      </c>
      <c r="H1913" s="6">
        <f>H1912+F1913*in_rte-G1913</f>
        <v/>
      </c>
      <c r="I1913" s="6">
        <f>IF(sel_og=1,0,E1913-G1913)</f>
        <v/>
      </c>
      <c r="J1913" s="6">
        <f>IF(sel_og=1,0,D1913-F1913)</f>
        <v/>
      </c>
      <c r="K1913" s="6">
        <f>IF(sel_og=1,E1913-G1913,0)</f>
        <v/>
      </c>
    </row>
    <row r="1914">
      <c r="A1914" s="6">
        <f>Profiles!E1914+Profiles!F1914</f>
        <v/>
      </c>
      <c r="B1914" s="6">
        <f>Profiles!D1914*sel_solar</f>
        <v/>
      </c>
      <c r="C1914" s="6">
        <f>MIN(B1914,A1914)</f>
        <v/>
      </c>
      <c r="D1914" s="6">
        <f>B1914-C1914</f>
        <v/>
      </c>
      <c r="E1914" s="6">
        <f>A1914-C1914</f>
        <v/>
      </c>
      <c r="F1914" s="6">
        <f>MIN(D1914,in_batt_pw,IF(sel_batt=0,0,(sel_batt-H1913)/in_rte))</f>
        <v/>
      </c>
      <c r="G1914" s="6">
        <f>MIN(E1914,in_batt_pw,H1913)</f>
        <v/>
      </c>
      <c r="H1914" s="6">
        <f>H1913+F1914*in_rte-G1914</f>
        <v/>
      </c>
      <c r="I1914" s="6">
        <f>IF(sel_og=1,0,E1914-G1914)</f>
        <v/>
      </c>
      <c r="J1914" s="6">
        <f>IF(sel_og=1,0,D1914-F1914)</f>
        <v/>
      </c>
      <c r="K1914" s="6">
        <f>IF(sel_og=1,E1914-G1914,0)</f>
        <v/>
      </c>
    </row>
    <row r="1915">
      <c r="A1915" s="6">
        <f>Profiles!E1915+Profiles!F1915</f>
        <v/>
      </c>
      <c r="B1915" s="6">
        <f>Profiles!D1915*sel_solar</f>
        <v/>
      </c>
      <c r="C1915" s="6">
        <f>MIN(B1915,A1915)</f>
        <v/>
      </c>
      <c r="D1915" s="6">
        <f>B1915-C1915</f>
        <v/>
      </c>
      <c r="E1915" s="6">
        <f>A1915-C1915</f>
        <v/>
      </c>
      <c r="F1915" s="6">
        <f>MIN(D1915,in_batt_pw,IF(sel_batt=0,0,(sel_batt-H1914)/in_rte))</f>
        <v/>
      </c>
      <c r="G1915" s="6">
        <f>MIN(E1915,in_batt_pw,H1914)</f>
        <v/>
      </c>
      <c r="H1915" s="6">
        <f>H1914+F1915*in_rte-G1915</f>
        <v/>
      </c>
      <c r="I1915" s="6">
        <f>IF(sel_og=1,0,E1915-G1915)</f>
        <v/>
      </c>
      <c r="J1915" s="6">
        <f>IF(sel_og=1,0,D1915-F1915)</f>
        <v/>
      </c>
      <c r="K1915" s="6">
        <f>IF(sel_og=1,E1915-G1915,0)</f>
        <v/>
      </c>
    </row>
    <row r="1916">
      <c r="A1916" s="6">
        <f>Profiles!E1916+Profiles!F1916</f>
        <v/>
      </c>
      <c r="B1916" s="6">
        <f>Profiles!D1916*sel_solar</f>
        <v/>
      </c>
      <c r="C1916" s="6">
        <f>MIN(B1916,A1916)</f>
        <v/>
      </c>
      <c r="D1916" s="6">
        <f>B1916-C1916</f>
        <v/>
      </c>
      <c r="E1916" s="6">
        <f>A1916-C1916</f>
        <v/>
      </c>
      <c r="F1916" s="6">
        <f>MIN(D1916,in_batt_pw,IF(sel_batt=0,0,(sel_batt-H1915)/in_rte))</f>
        <v/>
      </c>
      <c r="G1916" s="6">
        <f>MIN(E1916,in_batt_pw,H1915)</f>
        <v/>
      </c>
      <c r="H1916" s="6">
        <f>H1915+F1916*in_rte-G1916</f>
        <v/>
      </c>
      <c r="I1916" s="6">
        <f>IF(sel_og=1,0,E1916-G1916)</f>
        <v/>
      </c>
      <c r="J1916" s="6">
        <f>IF(sel_og=1,0,D1916-F1916)</f>
        <v/>
      </c>
      <c r="K1916" s="6">
        <f>IF(sel_og=1,E1916-G1916,0)</f>
        <v/>
      </c>
    </row>
    <row r="1917">
      <c r="A1917" s="6">
        <f>Profiles!E1917+Profiles!F1917</f>
        <v/>
      </c>
      <c r="B1917" s="6">
        <f>Profiles!D1917*sel_solar</f>
        <v/>
      </c>
      <c r="C1917" s="6">
        <f>MIN(B1917,A1917)</f>
        <v/>
      </c>
      <c r="D1917" s="6">
        <f>B1917-C1917</f>
        <v/>
      </c>
      <c r="E1917" s="6">
        <f>A1917-C1917</f>
        <v/>
      </c>
      <c r="F1917" s="6">
        <f>MIN(D1917,in_batt_pw,IF(sel_batt=0,0,(sel_batt-H1916)/in_rte))</f>
        <v/>
      </c>
      <c r="G1917" s="6">
        <f>MIN(E1917,in_batt_pw,H1916)</f>
        <v/>
      </c>
      <c r="H1917" s="6">
        <f>H1916+F1917*in_rte-G1917</f>
        <v/>
      </c>
      <c r="I1917" s="6">
        <f>IF(sel_og=1,0,E1917-G1917)</f>
        <v/>
      </c>
      <c r="J1917" s="6">
        <f>IF(sel_og=1,0,D1917-F1917)</f>
        <v/>
      </c>
      <c r="K1917" s="6">
        <f>IF(sel_og=1,E1917-G1917,0)</f>
        <v/>
      </c>
    </row>
    <row r="1918">
      <c r="A1918" s="6">
        <f>Profiles!E1918+Profiles!F1918</f>
        <v/>
      </c>
      <c r="B1918" s="6">
        <f>Profiles!D1918*sel_solar</f>
        <v/>
      </c>
      <c r="C1918" s="6">
        <f>MIN(B1918,A1918)</f>
        <v/>
      </c>
      <c r="D1918" s="6">
        <f>B1918-C1918</f>
        <v/>
      </c>
      <c r="E1918" s="6">
        <f>A1918-C1918</f>
        <v/>
      </c>
      <c r="F1918" s="6">
        <f>MIN(D1918,in_batt_pw,IF(sel_batt=0,0,(sel_batt-H1917)/in_rte))</f>
        <v/>
      </c>
      <c r="G1918" s="6">
        <f>MIN(E1918,in_batt_pw,H1917)</f>
        <v/>
      </c>
      <c r="H1918" s="6">
        <f>H1917+F1918*in_rte-G1918</f>
        <v/>
      </c>
      <c r="I1918" s="6">
        <f>IF(sel_og=1,0,E1918-G1918)</f>
        <v/>
      </c>
      <c r="J1918" s="6">
        <f>IF(sel_og=1,0,D1918-F1918)</f>
        <v/>
      </c>
      <c r="K1918" s="6">
        <f>IF(sel_og=1,E1918-G1918,0)</f>
        <v/>
      </c>
    </row>
    <row r="1919">
      <c r="A1919" s="6">
        <f>Profiles!E1919+Profiles!F1919</f>
        <v/>
      </c>
      <c r="B1919" s="6">
        <f>Profiles!D1919*sel_solar</f>
        <v/>
      </c>
      <c r="C1919" s="6">
        <f>MIN(B1919,A1919)</f>
        <v/>
      </c>
      <c r="D1919" s="6">
        <f>B1919-C1919</f>
        <v/>
      </c>
      <c r="E1919" s="6">
        <f>A1919-C1919</f>
        <v/>
      </c>
      <c r="F1919" s="6">
        <f>MIN(D1919,in_batt_pw,IF(sel_batt=0,0,(sel_batt-H1918)/in_rte))</f>
        <v/>
      </c>
      <c r="G1919" s="6">
        <f>MIN(E1919,in_batt_pw,H1918)</f>
        <v/>
      </c>
      <c r="H1919" s="6">
        <f>H1918+F1919*in_rte-G1919</f>
        <v/>
      </c>
      <c r="I1919" s="6">
        <f>IF(sel_og=1,0,E1919-G1919)</f>
        <v/>
      </c>
      <c r="J1919" s="6">
        <f>IF(sel_og=1,0,D1919-F1919)</f>
        <v/>
      </c>
      <c r="K1919" s="6">
        <f>IF(sel_og=1,E1919-G1919,0)</f>
        <v/>
      </c>
    </row>
    <row r="1920">
      <c r="A1920" s="6">
        <f>Profiles!E1920+Profiles!F1920</f>
        <v/>
      </c>
      <c r="B1920" s="6">
        <f>Profiles!D1920*sel_solar</f>
        <v/>
      </c>
      <c r="C1920" s="6">
        <f>MIN(B1920,A1920)</f>
        <v/>
      </c>
      <c r="D1920" s="6">
        <f>B1920-C1920</f>
        <v/>
      </c>
      <c r="E1920" s="6">
        <f>A1920-C1920</f>
        <v/>
      </c>
      <c r="F1920" s="6">
        <f>MIN(D1920,in_batt_pw,IF(sel_batt=0,0,(sel_batt-H1919)/in_rte))</f>
        <v/>
      </c>
      <c r="G1920" s="6">
        <f>MIN(E1920,in_batt_pw,H1919)</f>
        <v/>
      </c>
      <c r="H1920" s="6">
        <f>H1919+F1920*in_rte-G1920</f>
        <v/>
      </c>
      <c r="I1920" s="6">
        <f>IF(sel_og=1,0,E1920-G1920)</f>
        <v/>
      </c>
      <c r="J1920" s="6">
        <f>IF(sel_og=1,0,D1920-F1920)</f>
        <v/>
      </c>
      <c r="K1920" s="6">
        <f>IF(sel_og=1,E1920-G1920,0)</f>
        <v/>
      </c>
    </row>
    <row r="1921">
      <c r="A1921" s="6">
        <f>Profiles!E1921+Profiles!F1921</f>
        <v/>
      </c>
      <c r="B1921" s="6">
        <f>Profiles!D1921*sel_solar</f>
        <v/>
      </c>
      <c r="C1921" s="6">
        <f>MIN(B1921,A1921)</f>
        <v/>
      </c>
      <c r="D1921" s="6">
        <f>B1921-C1921</f>
        <v/>
      </c>
      <c r="E1921" s="6">
        <f>A1921-C1921</f>
        <v/>
      </c>
      <c r="F1921" s="6">
        <f>MIN(D1921,in_batt_pw,IF(sel_batt=0,0,(sel_batt-H1920)/in_rte))</f>
        <v/>
      </c>
      <c r="G1921" s="6">
        <f>MIN(E1921,in_batt_pw,H1920)</f>
        <v/>
      </c>
      <c r="H1921" s="6">
        <f>H1920+F1921*in_rte-G1921</f>
        <v/>
      </c>
      <c r="I1921" s="6">
        <f>IF(sel_og=1,0,E1921-G1921)</f>
        <v/>
      </c>
      <c r="J1921" s="6">
        <f>IF(sel_og=1,0,D1921-F1921)</f>
        <v/>
      </c>
      <c r="K1921" s="6">
        <f>IF(sel_og=1,E1921-G1921,0)</f>
        <v/>
      </c>
    </row>
    <row r="1922">
      <c r="A1922" s="6">
        <f>Profiles!E1922+Profiles!F1922</f>
        <v/>
      </c>
      <c r="B1922" s="6">
        <f>Profiles!D1922*sel_solar</f>
        <v/>
      </c>
      <c r="C1922" s="6">
        <f>MIN(B1922,A1922)</f>
        <v/>
      </c>
      <c r="D1922" s="6">
        <f>B1922-C1922</f>
        <v/>
      </c>
      <c r="E1922" s="6">
        <f>A1922-C1922</f>
        <v/>
      </c>
      <c r="F1922" s="6">
        <f>MIN(D1922,in_batt_pw,IF(sel_batt=0,0,(sel_batt-H1921)/in_rte))</f>
        <v/>
      </c>
      <c r="G1922" s="6">
        <f>MIN(E1922,in_batt_pw,H1921)</f>
        <v/>
      </c>
      <c r="H1922" s="6">
        <f>H1921+F1922*in_rte-G1922</f>
        <v/>
      </c>
      <c r="I1922" s="6">
        <f>IF(sel_og=1,0,E1922-G1922)</f>
        <v/>
      </c>
      <c r="J1922" s="6">
        <f>IF(sel_og=1,0,D1922-F1922)</f>
        <v/>
      </c>
      <c r="K1922" s="6">
        <f>IF(sel_og=1,E1922-G1922,0)</f>
        <v/>
      </c>
    </row>
    <row r="1923">
      <c r="A1923" s="6">
        <f>Profiles!E1923+Profiles!F1923</f>
        <v/>
      </c>
      <c r="B1923" s="6">
        <f>Profiles!D1923*sel_solar</f>
        <v/>
      </c>
      <c r="C1923" s="6">
        <f>MIN(B1923,A1923)</f>
        <v/>
      </c>
      <c r="D1923" s="6">
        <f>B1923-C1923</f>
        <v/>
      </c>
      <c r="E1923" s="6">
        <f>A1923-C1923</f>
        <v/>
      </c>
      <c r="F1923" s="6">
        <f>MIN(D1923,in_batt_pw,IF(sel_batt=0,0,(sel_batt-H1922)/in_rte))</f>
        <v/>
      </c>
      <c r="G1923" s="6">
        <f>MIN(E1923,in_batt_pw,H1922)</f>
        <v/>
      </c>
      <c r="H1923" s="6">
        <f>H1922+F1923*in_rte-G1923</f>
        <v/>
      </c>
      <c r="I1923" s="6">
        <f>IF(sel_og=1,0,E1923-G1923)</f>
        <v/>
      </c>
      <c r="J1923" s="6">
        <f>IF(sel_og=1,0,D1923-F1923)</f>
        <v/>
      </c>
      <c r="K1923" s="6">
        <f>IF(sel_og=1,E1923-G1923,0)</f>
        <v/>
      </c>
    </row>
    <row r="1924">
      <c r="A1924" s="6">
        <f>Profiles!E1924+Profiles!F1924</f>
        <v/>
      </c>
      <c r="B1924" s="6">
        <f>Profiles!D1924*sel_solar</f>
        <v/>
      </c>
      <c r="C1924" s="6">
        <f>MIN(B1924,A1924)</f>
        <v/>
      </c>
      <c r="D1924" s="6">
        <f>B1924-C1924</f>
        <v/>
      </c>
      <c r="E1924" s="6">
        <f>A1924-C1924</f>
        <v/>
      </c>
      <c r="F1924" s="6">
        <f>MIN(D1924,in_batt_pw,IF(sel_batt=0,0,(sel_batt-H1923)/in_rte))</f>
        <v/>
      </c>
      <c r="G1924" s="6">
        <f>MIN(E1924,in_batt_pw,H1923)</f>
        <v/>
      </c>
      <c r="H1924" s="6">
        <f>H1923+F1924*in_rte-G1924</f>
        <v/>
      </c>
      <c r="I1924" s="6">
        <f>IF(sel_og=1,0,E1924-G1924)</f>
        <v/>
      </c>
      <c r="J1924" s="6">
        <f>IF(sel_og=1,0,D1924-F1924)</f>
        <v/>
      </c>
      <c r="K1924" s="6">
        <f>IF(sel_og=1,E1924-G1924,0)</f>
        <v/>
      </c>
    </row>
    <row r="1925">
      <c r="A1925" s="6">
        <f>Profiles!E1925+Profiles!F1925</f>
        <v/>
      </c>
      <c r="B1925" s="6">
        <f>Profiles!D1925*sel_solar</f>
        <v/>
      </c>
      <c r="C1925" s="6">
        <f>MIN(B1925,A1925)</f>
        <v/>
      </c>
      <c r="D1925" s="6">
        <f>B1925-C1925</f>
        <v/>
      </c>
      <c r="E1925" s="6">
        <f>A1925-C1925</f>
        <v/>
      </c>
      <c r="F1925" s="6">
        <f>MIN(D1925,in_batt_pw,IF(sel_batt=0,0,(sel_batt-H1924)/in_rte))</f>
        <v/>
      </c>
      <c r="G1925" s="6">
        <f>MIN(E1925,in_batt_pw,H1924)</f>
        <v/>
      </c>
      <c r="H1925" s="6">
        <f>H1924+F1925*in_rte-G1925</f>
        <v/>
      </c>
      <c r="I1925" s="6">
        <f>IF(sel_og=1,0,E1925-G1925)</f>
        <v/>
      </c>
      <c r="J1925" s="6">
        <f>IF(sel_og=1,0,D1925-F1925)</f>
        <v/>
      </c>
      <c r="K1925" s="6">
        <f>IF(sel_og=1,E1925-G1925,0)</f>
        <v/>
      </c>
    </row>
    <row r="1926">
      <c r="A1926" s="6">
        <f>Profiles!E1926+Profiles!F1926</f>
        <v/>
      </c>
      <c r="B1926" s="6">
        <f>Profiles!D1926*sel_solar</f>
        <v/>
      </c>
      <c r="C1926" s="6">
        <f>MIN(B1926,A1926)</f>
        <v/>
      </c>
      <c r="D1926" s="6">
        <f>B1926-C1926</f>
        <v/>
      </c>
      <c r="E1926" s="6">
        <f>A1926-C1926</f>
        <v/>
      </c>
      <c r="F1926" s="6">
        <f>MIN(D1926,in_batt_pw,IF(sel_batt=0,0,(sel_batt-H1925)/in_rte))</f>
        <v/>
      </c>
      <c r="G1926" s="6">
        <f>MIN(E1926,in_batt_pw,H1925)</f>
        <v/>
      </c>
      <c r="H1926" s="6">
        <f>H1925+F1926*in_rte-G1926</f>
        <v/>
      </c>
      <c r="I1926" s="6">
        <f>IF(sel_og=1,0,E1926-G1926)</f>
        <v/>
      </c>
      <c r="J1926" s="6">
        <f>IF(sel_og=1,0,D1926-F1926)</f>
        <v/>
      </c>
      <c r="K1926" s="6">
        <f>IF(sel_og=1,E1926-G1926,0)</f>
        <v/>
      </c>
    </row>
    <row r="1927">
      <c r="A1927" s="6">
        <f>Profiles!E1927+Profiles!F1927</f>
        <v/>
      </c>
      <c r="B1927" s="6">
        <f>Profiles!D1927*sel_solar</f>
        <v/>
      </c>
      <c r="C1927" s="6">
        <f>MIN(B1927,A1927)</f>
        <v/>
      </c>
      <c r="D1927" s="6">
        <f>B1927-C1927</f>
        <v/>
      </c>
      <c r="E1927" s="6">
        <f>A1927-C1927</f>
        <v/>
      </c>
      <c r="F1927" s="6">
        <f>MIN(D1927,in_batt_pw,IF(sel_batt=0,0,(sel_batt-H1926)/in_rte))</f>
        <v/>
      </c>
      <c r="G1927" s="6">
        <f>MIN(E1927,in_batt_pw,H1926)</f>
        <v/>
      </c>
      <c r="H1927" s="6">
        <f>H1926+F1927*in_rte-G1927</f>
        <v/>
      </c>
      <c r="I1927" s="6">
        <f>IF(sel_og=1,0,E1927-G1927)</f>
        <v/>
      </c>
      <c r="J1927" s="6">
        <f>IF(sel_og=1,0,D1927-F1927)</f>
        <v/>
      </c>
      <c r="K1927" s="6">
        <f>IF(sel_og=1,E1927-G1927,0)</f>
        <v/>
      </c>
    </row>
    <row r="1928">
      <c r="A1928" s="6">
        <f>Profiles!E1928+Profiles!F1928</f>
        <v/>
      </c>
      <c r="B1928" s="6">
        <f>Profiles!D1928*sel_solar</f>
        <v/>
      </c>
      <c r="C1928" s="6">
        <f>MIN(B1928,A1928)</f>
        <v/>
      </c>
      <c r="D1928" s="6">
        <f>B1928-C1928</f>
        <v/>
      </c>
      <c r="E1928" s="6">
        <f>A1928-C1928</f>
        <v/>
      </c>
      <c r="F1928" s="6">
        <f>MIN(D1928,in_batt_pw,IF(sel_batt=0,0,(sel_batt-H1927)/in_rte))</f>
        <v/>
      </c>
      <c r="G1928" s="6">
        <f>MIN(E1928,in_batt_pw,H1927)</f>
        <v/>
      </c>
      <c r="H1928" s="6">
        <f>H1927+F1928*in_rte-G1928</f>
        <v/>
      </c>
      <c r="I1928" s="6">
        <f>IF(sel_og=1,0,E1928-G1928)</f>
        <v/>
      </c>
      <c r="J1928" s="6">
        <f>IF(sel_og=1,0,D1928-F1928)</f>
        <v/>
      </c>
      <c r="K1928" s="6">
        <f>IF(sel_og=1,E1928-G1928,0)</f>
        <v/>
      </c>
    </row>
    <row r="1929">
      <c r="A1929" s="6">
        <f>Profiles!E1929+Profiles!F1929</f>
        <v/>
      </c>
      <c r="B1929" s="6">
        <f>Profiles!D1929*sel_solar</f>
        <v/>
      </c>
      <c r="C1929" s="6">
        <f>MIN(B1929,A1929)</f>
        <v/>
      </c>
      <c r="D1929" s="6">
        <f>B1929-C1929</f>
        <v/>
      </c>
      <c r="E1929" s="6">
        <f>A1929-C1929</f>
        <v/>
      </c>
      <c r="F1929" s="6">
        <f>MIN(D1929,in_batt_pw,IF(sel_batt=0,0,(sel_batt-H1928)/in_rte))</f>
        <v/>
      </c>
      <c r="G1929" s="6">
        <f>MIN(E1929,in_batt_pw,H1928)</f>
        <v/>
      </c>
      <c r="H1929" s="6">
        <f>H1928+F1929*in_rte-G1929</f>
        <v/>
      </c>
      <c r="I1929" s="6">
        <f>IF(sel_og=1,0,E1929-G1929)</f>
        <v/>
      </c>
      <c r="J1929" s="6">
        <f>IF(sel_og=1,0,D1929-F1929)</f>
        <v/>
      </c>
      <c r="K1929" s="6">
        <f>IF(sel_og=1,E1929-G1929,0)</f>
        <v/>
      </c>
    </row>
    <row r="1930">
      <c r="A1930" s="6">
        <f>Profiles!E1930+Profiles!F1930</f>
        <v/>
      </c>
      <c r="B1930" s="6">
        <f>Profiles!D1930*sel_solar</f>
        <v/>
      </c>
      <c r="C1930" s="6">
        <f>MIN(B1930,A1930)</f>
        <v/>
      </c>
      <c r="D1930" s="6">
        <f>B1930-C1930</f>
        <v/>
      </c>
      <c r="E1930" s="6">
        <f>A1930-C1930</f>
        <v/>
      </c>
      <c r="F1930" s="6">
        <f>MIN(D1930,in_batt_pw,IF(sel_batt=0,0,(sel_batt-H1929)/in_rte))</f>
        <v/>
      </c>
      <c r="G1930" s="6">
        <f>MIN(E1930,in_batt_pw,H1929)</f>
        <v/>
      </c>
      <c r="H1930" s="6">
        <f>H1929+F1930*in_rte-G1930</f>
        <v/>
      </c>
      <c r="I1930" s="6">
        <f>IF(sel_og=1,0,E1930-G1930)</f>
        <v/>
      </c>
      <c r="J1930" s="6">
        <f>IF(sel_og=1,0,D1930-F1930)</f>
        <v/>
      </c>
      <c r="K1930" s="6">
        <f>IF(sel_og=1,E1930-G1930,0)</f>
        <v/>
      </c>
    </row>
    <row r="1931">
      <c r="A1931" s="6">
        <f>Profiles!E1931+Profiles!F1931</f>
        <v/>
      </c>
      <c r="B1931" s="6">
        <f>Profiles!D1931*sel_solar</f>
        <v/>
      </c>
      <c r="C1931" s="6">
        <f>MIN(B1931,A1931)</f>
        <v/>
      </c>
      <c r="D1931" s="6">
        <f>B1931-C1931</f>
        <v/>
      </c>
      <c r="E1931" s="6">
        <f>A1931-C1931</f>
        <v/>
      </c>
      <c r="F1931" s="6">
        <f>MIN(D1931,in_batt_pw,IF(sel_batt=0,0,(sel_batt-H1930)/in_rte))</f>
        <v/>
      </c>
      <c r="G1931" s="6">
        <f>MIN(E1931,in_batt_pw,H1930)</f>
        <v/>
      </c>
      <c r="H1931" s="6">
        <f>H1930+F1931*in_rte-G1931</f>
        <v/>
      </c>
      <c r="I1931" s="6">
        <f>IF(sel_og=1,0,E1931-G1931)</f>
        <v/>
      </c>
      <c r="J1931" s="6">
        <f>IF(sel_og=1,0,D1931-F1931)</f>
        <v/>
      </c>
      <c r="K1931" s="6">
        <f>IF(sel_og=1,E1931-G1931,0)</f>
        <v/>
      </c>
    </row>
    <row r="1932">
      <c r="A1932" s="6">
        <f>Profiles!E1932+Profiles!F1932</f>
        <v/>
      </c>
      <c r="B1932" s="6">
        <f>Profiles!D1932*sel_solar</f>
        <v/>
      </c>
      <c r="C1932" s="6">
        <f>MIN(B1932,A1932)</f>
        <v/>
      </c>
      <c r="D1932" s="6">
        <f>B1932-C1932</f>
        <v/>
      </c>
      <c r="E1932" s="6">
        <f>A1932-C1932</f>
        <v/>
      </c>
      <c r="F1932" s="6">
        <f>MIN(D1932,in_batt_pw,IF(sel_batt=0,0,(sel_batt-H1931)/in_rte))</f>
        <v/>
      </c>
      <c r="G1932" s="6">
        <f>MIN(E1932,in_batt_pw,H1931)</f>
        <v/>
      </c>
      <c r="H1932" s="6">
        <f>H1931+F1932*in_rte-G1932</f>
        <v/>
      </c>
      <c r="I1932" s="6">
        <f>IF(sel_og=1,0,E1932-G1932)</f>
        <v/>
      </c>
      <c r="J1932" s="6">
        <f>IF(sel_og=1,0,D1932-F1932)</f>
        <v/>
      </c>
      <c r="K1932" s="6">
        <f>IF(sel_og=1,E1932-G1932,0)</f>
        <v/>
      </c>
    </row>
    <row r="1933">
      <c r="A1933" s="6">
        <f>Profiles!E1933+Profiles!F1933</f>
        <v/>
      </c>
      <c r="B1933" s="6">
        <f>Profiles!D1933*sel_solar</f>
        <v/>
      </c>
      <c r="C1933" s="6">
        <f>MIN(B1933,A1933)</f>
        <v/>
      </c>
      <c r="D1933" s="6">
        <f>B1933-C1933</f>
        <v/>
      </c>
      <c r="E1933" s="6">
        <f>A1933-C1933</f>
        <v/>
      </c>
      <c r="F1933" s="6">
        <f>MIN(D1933,in_batt_pw,IF(sel_batt=0,0,(sel_batt-H1932)/in_rte))</f>
        <v/>
      </c>
      <c r="G1933" s="6">
        <f>MIN(E1933,in_batt_pw,H1932)</f>
        <v/>
      </c>
      <c r="H1933" s="6">
        <f>H1932+F1933*in_rte-G1933</f>
        <v/>
      </c>
      <c r="I1933" s="6">
        <f>IF(sel_og=1,0,E1933-G1933)</f>
        <v/>
      </c>
      <c r="J1933" s="6">
        <f>IF(sel_og=1,0,D1933-F1933)</f>
        <v/>
      </c>
      <c r="K1933" s="6">
        <f>IF(sel_og=1,E1933-G1933,0)</f>
        <v/>
      </c>
    </row>
    <row r="1934">
      <c r="A1934" s="6">
        <f>Profiles!E1934+Profiles!F1934</f>
        <v/>
      </c>
      <c r="B1934" s="6">
        <f>Profiles!D1934*sel_solar</f>
        <v/>
      </c>
      <c r="C1934" s="6">
        <f>MIN(B1934,A1934)</f>
        <v/>
      </c>
      <c r="D1934" s="6">
        <f>B1934-C1934</f>
        <v/>
      </c>
      <c r="E1934" s="6">
        <f>A1934-C1934</f>
        <v/>
      </c>
      <c r="F1934" s="6">
        <f>MIN(D1934,in_batt_pw,IF(sel_batt=0,0,(sel_batt-H1933)/in_rte))</f>
        <v/>
      </c>
      <c r="G1934" s="6">
        <f>MIN(E1934,in_batt_pw,H1933)</f>
        <v/>
      </c>
      <c r="H1934" s="6">
        <f>H1933+F1934*in_rte-G1934</f>
        <v/>
      </c>
      <c r="I1934" s="6">
        <f>IF(sel_og=1,0,E1934-G1934)</f>
        <v/>
      </c>
      <c r="J1934" s="6">
        <f>IF(sel_og=1,0,D1934-F1934)</f>
        <v/>
      </c>
      <c r="K1934" s="6">
        <f>IF(sel_og=1,E1934-G1934,0)</f>
        <v/>
      </c>
    </row>
    <row r="1935">
      <c r="A1935" s="6">
        <f>Profiles!E1935+Profiles!F1935</f>
        <v/>
      </c>
      <c r="B1935" s="6">
        <f>Profiles!D1935*sel_solar</f>
        <v/>
      </c>
      <c r="C1935" s="6">
        <f>MIN(B1935,A1935)</f>
        <v/>
      </c>
      <c r="D1935" s="6">
        <f>B1935-C1935</f>
        <v/>
      </c>
      <c r="E1935" s="6">
        <f>A1935-C1935</f>
        <v/>
      </c>
      <c r="F1935" s="6">
        <f>MIN(D1935,in_batt_pw,IF(sel_batt=0,0,(sel_batt-H1934)/in_rte))</f>
        <v/>
      </c>
      <c r="G1935" s="6">
        <f>MIN(E1935,in_batt_pw,H1934)</f>
        <v/>
      </c>
      <c r="H1935" s="6">
        <f>H1934+F1935*in_rte-G1935</f>
        <v/>
      </c>
      <c r="I1935" s="6">
        <f>IF(sel_og=1,0,E1935-G1935)</f>
        <v/>
      </c>
      <c r="J1935" s="6">
        <f>IF(sel_og=1,0,D1935-F1935)</f>
        <v/>
      </c>
      <c r="K1935" s="6">
        <f>IF(sel_og=1,E1935-G1935,0)</f>
        <v/>
      </c>
    </row>
    <row r="1936">
      <c r="A1936" s="6">
        <f>Profiles!E1936+Profiles!F1936</f>
        <v/>
      </c>
      <c r="B1936" s="6">
        <f>Profiles!D1936*sel_solar</f>
        <v/>
      </c>
      <c r="C1936" s="6">
        <f>MIN(B1936,A1936)</f>
        <v/>
      </c>
      <c r="D1936" s="6">
        <f>B1936-C1936</f>
        <v/>
      </c>
      <c r="E1936" s="6">
        <f>A1936-C1936</f>
        <v/>
      </c>
      <c r="F1936" s="6">
        <f>MIN(D1936,in_batt_pw,IF(sel_batt=0,0,(sel_batt-H1935)/in_rte))</f>
        <v/>
      </c>
      <c r="G1936" s="6">
        <f>MIN(E1936,in_batt_pw,H1935)</f>
        <v/>
      </c>
      <c r="H1936" s="6">
        <f>H1935+F1936*in_rte-G1936</f>
        <v/>
      </c>
      <c r="I1936" s="6">
        <f>IF(sel_og=1,0,E1936-G1936)</f>
        <v/>
      </c>
      <c r="J1936" s="6">
        <f>IF(sel_og=1,0,D1936-F1936)</f>
        <v/>
      </c>
      <c r="K1936" s="6">
        <f>IF(sel_og=1,E1936-G1936,0)</f>
        <v/>
      </c>
    </row>
    <row r="1937">
      <c r="A1937" s="6">
        <f>Profiles!E1937+Profiles!F1937</f>
        <v/>
      </c>
      <c r="B1937" s="6">
        <f>Profiles!D1937*sel_solar</f>
        <v/>
      </c>
      <c r="C1937" s="6">
        <f>MIN(B1937,A1937)</f>
        <v/>
      </c>
      <c r="D1937" s="6">
        <f>B1937-C1937</f>
        <v/>
      </c>
      <c r="E1937" s="6">
        <f>A1937-C1937</f>
        <v/>
      </c>
      <c r="F1937" s="6">
        <f>MIN(D1937,in_batt_pw,IF(sel_batt=0,0,(sel_batt-H1936)/in_rte))</f>
        <v/>
      </c>
      <c r="G1937" s="6">
        <f>MIN(E1937,in_batt_pw,H1936)</f>
        <v/>
      </c>
      <c r="H1937" s="6">
        <f>H1936+F1937*in_rte-G1937</f>
        <v/>
      </c>
      <c r="I1937" s="6">
        <f>IF(sel_og=1,0,E1937-G1937)</f>
        <v/>
      </c>
      <c r="J1937" s="6">
        <f>IF(sel_og=1,0,D1937-F1937)</f>
        <v/>
      </c>
      <c r="K1937" s="6">
        <f>IF(sel_og=1,E1937-G1937,0)</f>
        <v/>
      </c>
    </row>
    <row r="1938">
      <c r="A1938" s="6">
        <f>Profiles!E1938+Profiles!F1938</f>
        <v/>
      </c>
      <c r="B1938" s="6">
        <f>Profiles!D1938*sel_solar</f>
        <v/>
      </c>
      <c r="C1938" s="6">
        <f>MIN(B1938,A1938)</f>
        <v/>
      </c>
      <c r="D1938" s="6">
        <f>B1938-C1938</f>
        <v/>
      </c>
      <c r="E1938" s="6">
        <f>A1938-C1938</f>
        <v/>
      </c>
      <c r="F1938" s="6">
        <f>MIN(D1938,in_batt_pw,IF(sel_batt=0,0,(sel_batt-H1937)/in_rte))</f>
        <v/>
      </c>
      <c r="G1938" s="6">
        <f>MIN(E1938,in_batt_pw,H1937)</f>
        <v/>
      </c>
      <c r="H1938" s="6">
        <f>H1937+F1938*in_rte-G1938</f>
        <v/>
      </c>
      <c r="I1938" s="6">
        <f>IF(sel_og=1,0,E1938-G1938)</f>
        <v/>
      </c>
      <c r="J1938" s="6">
        <f>IF(sel_og=1,0,D1938-F1938)</f>
        <v/>
      </c>
      <c r="K1938" s="6">
        <f>IF(sel_og=1,E1938-G1938,0)</f>
        <v/>
      </c>
    </row>
    <row r="1939">
      <c r="A1939" s="6">
        <f>Profiles!E1939+Profiles!F1939</f>
        <v/>
      </c>
      <c r="B1939" s="6">
        <f>Profiles!D1939*sel_solar</f>
        <v/>
      </c>
      <c r="C1939" s="6">
        <f>MIN(B1939,A1939)</f>
        <v/>
      </c>
      <c r="D1939" s="6">
        <f>B1939-C1939</f>
        <v/>
      </c>
      <c r="E1939" s="6">
        <f>A1939-C1939</f>
        <v/>
      </c>
      <c r="F1939" s="6">
        <f>MIN(D1939,in_batt_pw,IF(sel_batt=0,0,(sel_batt-H1938)/in_rte))</f>
        <v/>
      </c>
      <c r="G1939" s="6">
        <f>MIN(E1939,in_batt_pw,H1938)</f>
        <v/>
      </c>
      <c r="H1939" s="6">
        <f>H1938+F1939*in_rte-G1939</f>
        <v/>
      </c>
      <c r="I1939" s="6">
        <f>IF(sel_og=1,0,E1939-G1939)</f>
        <v/>
      </c>
      <c r="J1939" s="6">
        <f>IF(sel_og=1,0,D1939-F1939)</f>
        <v/>
      </c>
      <c r="K1939" s="6">
        <f>IF(sel_og=1,E1939-G1939,0)</f>
        <v/>
      </c>
    </row>
    <row r="1940">
      <c r="A1940" s="6">
        <f>Profiles!E1940+Profiles!F1940</f>
        <v/>
      </c>
      <c r="B1940" s="6">
        <f>Profiles!D1940*sel_solar</f>
        <v/>
      </c>
      <c r="C1940" s="6">
        <f>MIN(B1940,A1940)</f>
        <v/>
      </c>
      <c r="D1940" s="6">
        <f>B1940-C1940</f>
        <v/>
      </c>
      <c r="E1940" s="6">
        <f>A1940-C1940</f>
        <v/>
      </c>
      <c r="F1940" s="6">
        <f>MIN(D1940,in_batt_pw,IF(sel_batt=0,0,(sel_batt-H1939)/in_rte))</f>
        <v/>
      </c>
      <c r="G1940" s="6">
        <f>MIN(E1940,in_batt_pw,H1939)</f>
        <v/>
      </c>
      <c r="H1940" s="6">
        <f>H1939+F1940*in_rte-G1940</f>
        <v/>
      </c>
      <c r="I1940" s="6">
        <f>IF(sel_og=1,0,E1940-G1940)</f>
        <v/>
      </c>
      <c r="J1940" s="6">
        <f>IF(sel_og=1,0,D1940-F1940)</f>
        <v/>
      </c>
      <c r="K1940" s="6">
        <f>IF(sel_og=1,E1940-G1940,0)</f>
        <v/>
      </c>
    </row>
    <row r="1941">
      <c r="A1941" s="6">
        <f>Profiles!E1941+Profiles!F1941</f>
        <v/>
      </c>
      <c r="B1941" s="6">
        <f>Profiles!D1941*sel_solar</f>
        <v/>
      </c>
      <c r="C1941" s="6">
        <f>MIN(B1941,A1941)</f>
        <v/>
      </c>
      <c r="D1941" s="6">
        <f>B1941-C1941</f>
        <v/>
      </c>
      <c r="E1941" s="6">
        <f>A1941-C1941</f>
        <v/>
      </c>
      <c r="F1941" s="6">
        <f>MIN(D1941,in_batt_pw,IF(sel_batt=0,0,(sel_batt-H1940)/in_rte))</f>
        <v/>
      </c>
      <c r="G1941" s="6">
        <f>MIN(E1941,in_batt_pw,H1940)</f>
        <v/>
      </c>
      <c r="H1941" s="6">
        <f>H1940+F1941*in_rte-G1941</f>
        <v/>
      </c>
      <c r="I1941" s="6">
        <f>IF(sel_og=1,0,E1941-G1941)</f>
        <v/>
      </c>
      <c r="J1941" s="6">
        <f>IF(sel_og=1,0,D1941-F1941)</f>
        <v/>
      </c>
      <c r="K1941" s="6">
        <f>IF(sel_og=1,E1941-G1941,0)</f>
        <v/>
      </c>
    </row>
    <row r="1942">
      <c r="A1942" s="6">
        <f>Profiles!E1942+Profiles!F1942</f>
        <v/>
      </c>
      <c r="B1942" s="6">
        <f>Profiles!D1942*sel_solar</f>
        <v/>
      </c>
      <c r="C1942" s="6">
        <f>MIN(B1942,A1942)</f>
        <v/>
      </c>
      <c r="D1942" s="6">
        <f>B1942-C1942</f>
        <v/>
      </c>
      <c r="E1942" s="6">
        <f>A1942-C1942</f>
        <v/>
      </c>
      <c r="F1942" s="6">
        <f>MIN(D1942,in_batt_pw,IF(sel_batt=0,0,(sel_batt-H1941)/in_rte))</f>
        <v/>
      </c>
      <c r="G1942" s="6">
        <f>MIN(E1942,in_batt_pw,H1941)</f>
        <v/>
      </c>
      <c r="H1942" s="6">
        <f>H1941+F1942*in_rte-G1942</f>
        <v/>
      </c>
      <c r="I1942" s="6">
        <f>IF(sel_og=1,0,E1942-G1942)</f>
        <v/>
      </c>
      <c r="J1942" s="6">
        <f>IF(sel_og=1,0,D1942-F1942)</f>
        <v/>
      </c>
      <c r="K1942" s="6">
        <f>IF(sel_og=1,E1942-G1942,0)</f>
        <v/>
      </c>
    </row>
    <row r="1943">
      <c r="A1943" s="6">
        <f>Profiles!E1943+Profiles!F1943</f>
        <v/>
      </c>
      <c r="B1943" s="6">
        <f>Profiles!D1943*sel_solar</f>
        <v/>
      </c>
      <c r="C1943" s="6">
        <f>MIN(B1943,A1943)</f>
        <v/>
      </c>
      <c r="D1943" s="6">
        <f>B1943-C1943</f>
        <v/>
      </c>
      <c r="E1943" s="6">
        <f>A1943-C1943</f>
        <v/>
      </c>
      <c r="F1943" s="6">
        <f>MIN(D1943,in_batt_pw,IF(sel_batt=0,0,(sel_batt-H1942)/in_rte))</f>
        <v/>
      </c>
      <c r="G1943" s="6">
        <f>MIN(E1943,in_batt_pw,H1942)</f>
        <v/>
      </c>
      <c r="H1943" s="6">
        <f>H1942+F1943*in_rte-G1943</f>
        <v/>
      </c>
      <c r="I1943" s="6">
        <f>IF(sel_og=1,0,E1943-G1943)</f>
        <v/>
      </c>
      <c r="J1943" s="6">
        <f>IF(sel_og=1,0,D1943-F1943)</f>
        <v/>
      </c>
      <c r="K1943" s="6">
        <f>IF(sel_og=1,E1943-G1943,0)</f>
        <v/>
      </c>
    </row>
    <row r="1944">
      <c r="A1944" s="6">
        <f>Profiles!E1944+Profiles!F1944</f>
        <v/>
      </c>
      <c r="B1944" s="6">
        <f>Profiles!D1944*sel_solar</f>
        <v/>
      </c>
      <c r="C1944" s="6">
        <f>MIN(B1944,A1944)</f>
        <v/>
      </c>
      <c r="D1944" s="6">
        <f>B1944-C1944</f>
        <v/>
      </c>
      <c r="E1944" s="6">
        <f>A1944-C1944</f>
        <v/>
      </c>
      <c r="F1944" s="6">
        <f>MIN(D1944,in_batt_pw,IF(sel_batt=0,0,(sel_batt-H1943)/in_rte))</f>
        <v/>
      </c>
      <c r="G1944" s="6">
        <f>MIN(E1944,in_batt_pw,H1943)</f>
        <v/>
      </c>
      <c r="H1944" s="6">
        <f>H1943+F1944*in_rte-G1944</f>
        <v/>
      </c>
      <c r="I1944" s="6">
        <f>IF(sel_og=1,0,E1944-G1944)</f>
        <v/>
      </c>
      <c r="J1944" s="6">
        <f>IF(sel_og=1,0,D1944-F1944)</f>
        <v/>
      </c>
      <c r="K1944" s="6">
        <f>IF(sel_og=1,E1944-G1944,0)</f>
        <v/>
      </c>
    </row>
    <row r="1945">
      <c r="A1945" s="6">
        <f>Profiles!E1945+Profiles!F1945</f>
        <v/>
      </c>
      <c r="B1945" s="6">
        <f>Profiles!D1945*sel_solar</f>
        <v/>
      </c>
      <c r="C1945" s="6">
        <f>MIN(B1945,A1945)</f>
        <v/>
      </c>
      <c r="D1945" s="6">
        <f>B1945-C1945</f>
        <v/>
      </c>
      <c r="E1945" s="6">
        <f>A1945-C1945</f>
        <v/>
      </c>
      <c r="F1945" s="6">
        <f>MIN(D1945,in_batt_pw,IF(sel_batt=0,0,(sel_batt-H1944)/in_rte))</f>
        <v/>
      </c>
      <c r="G1945" s="6">
        <f>MIN(E1945,in_batt_pw,H1944)</f>
        <v/>
      </c>
      <c r="H1945" s="6">
        <f>H1944+F1945*in_rte-G1945</f>
        <v/>
      </c>
      <c r="I1945" s="6">
        <f>IF(sel_og=1,0,E1945-G1945)</f>
        <v/>
      </c>
      <c r="J1945" s="6">
        <f>IF(sel_og=1,0,D1945-F1945)</f>
        <v/>
      </c>
      <c r="K1945" s="6">
        <f>IF(sel_og=1,E1945-G1945,0)</f>
        <v/>
      </c>
    </row>
    <row r="1946">
      <c r="A1946" s="6">
        <f>Profiles!E1946+Profiles!F1946</f>
        <v/>
      </c>
      <c r="B1946" s="6">
        <f>Profiles!D1946*sel_solar</f>
        <v/>
      </c>
      <c r="C1946" s="6">
        <f>MIN(B1946,A1946)</f>
        <v/>
      </c>
      <c r="D1946" s="6">
        <f>B1946-C1946</f>
        <v/>
      </c>
      <c r="E1946" s="6">
        <f>A1946-C1946</f>
        <v/>
      </c>
      <c r="F1946" s="6">
        <f>MIN(D1946,in_batt_pw,IF(sel_batt=0,0,(sel_batt-H1945)/in_rte))</f>
        <v/>
      </c>
      <c r="G1946" s="6">
        <f>MIN(E1946,in_batt_pw,H1945)</f>
        <v/>
      </c>
      <c r="H1946" s="6">
        <f>H1945+F1946*in_rte-G1946</f>
        <v/>
      </c>
      <c r="I1946" s="6">
        <f>IF(sel_og=1,0,E1946-G1946)</f>
        <v/>
      </c>
      <c r="J1946" s="6">
        <f>IF(sel_og=1,0,D1946-F1946)</f>
        <v/>
      </c>
      <c r="K1946" s="6">
        <f>IF(sel_og=1,E1946-G1946,0)</f>
        <v/>
      </c>
    </row>
    <row r="1947">
      <c r="A1947" s="6">
        <f>Profiles!E1947+Profiles!F1947</f>
        <v/>
      </c>
      <c r="B1947" s="6">
        <f>Profiles!D1947*sel_solar</f>
        <v/>
      </c>
      <c r="C1947" s="6">
        <f>MIN(B1947,A1947)</f>
        <v/>
      </c>
      <c r="D1947" s="6">
        <f>B1947-C1947</f>
        <v/>
      </c>
      <c r="E1947" s="6">
        <f>A1947-C1947</f>
        <v/>
      </c>
      <c r="F1947" s="6">
        <f>MIN(D1947,in_batt_pw,IF(sel_batt=0,0,(sel_batt-H1946)/in_rte))</f>
        <v/>
      </c>
      <c r="G1947" s="6">
        <f>MIN(E1947,in_batt_pw,H1946)</f>
        <v/>
      </c>
      <c r="H1947" s="6">
        <f>H1946+F1947*in_rte-G1947</f>
        <v/>
      </c>
      <c r="I1947" s="6">
        <f>IF(sel_og=1,0,E1947-G1947)</f>
        <v/>
      </c>
      <c r="J1947" s="6">
        <f>IF(sel_og=1,0,D1947-F1947)</f>
        <v/>
      </c>
      <c r="K1947" s="6">
        <f>IF(sel_og=1,E1947-G1947,0)</f>
        <v/>
      </c>
    </row>
    <row r="1948">
      <c r="A1948" s="6">
        <f>Profiles!E1948+Profiles!F1948</f>
        <v/>
      </c>
      <c r="B1948" s="6">
        <f>Profiles!D1948*sel_solar</f>
        <v/>
      </c>
      <c r="C1948" s="6">
        <f>MIN(B1948,A1948)</f>
        <v/>
      </c>
      <c r="D1948" s="6">
        <f>B1948-C1948</f>
        <v/>
      </c>
      <c r="E1948" s="6">
        <f>A1948-C1948</f>
        <v/>
      </c>
      <c r="F1948" s="6">
        <f>MIN(D1948,in_batt_pw,IF(sel_batt=0,0,(sel_batt-H1947)/in_rte))</f>
        <v/>
      </c>
      <c r="G1948" s="6">
        <f>MIN(E1948,in_batt_pw,H1947)</f>
        <v/>
      </c>
      <c r="H1948" s="6">
        <f>H1947+F1948*in_rte-G1948</f>
        <v/>
      </c>
      <c r="I1948" s="6">
        <f>IF(sel_og=1,0,E1948-G1948)</f>
        <v/>
      </c>
      <c r="J1948" s="6">
        <f>IF(sel_og=1,0,D1948-F1948)</f>
        <v/>
      </c>
      <c r="K1948" s="6">
        <f>IF(sel_og=1,E1948-G1948,0)</f>
        <v/>
      </c>
    </row>
    <row r="1949">
      <c r="A1949" s="6">
        <f>Profiles!E1949+Profiles!F1949</f>
        <v/>
      </c>
      <c r="B1949" s="6">
        <f>Profiles!D1949*sel_solar</f>
        <v/>
      </c>
      <c r="C1949" s="6">
        <f>MIN(B1949,A1949)</f>
        <v/>
      </c>
      <c r="D1949" s="6">
        <f>B1949-C1949</f>
        <v/>
      </c>
      <c r="E1949" s="6">
        <f>A1949-C1949</f>
        <v/>
      </c>
      <c r="F1949" s="6">
        <f>MIN(D1949,in_batt_pw,IF(sel_batt=0,0,(sel_batt-H1948)/in_rte))</f>
        <v/>
      </c>
      <c r="G1949" s="6">
        <f>MIN(E1949,in_batt_pw,H1948)</f>
        <v/>
      </c>
      <c r="H1949" s="6">
        <f>H1948+F1949*in_rte-G1949</f>
        <v/>
      </c>
      <c r="I1949" s="6">
        <f>IF(sel_og=1,0,E1949-G1949)</f>
        <v/>
      </c>
      <c r="J1949" s="6">
        <f>IF(sel_og=1,0,D1949-F1949)</f>
        <v/>
      </c>
      <c r="K1949" s="6">
        <f>IF(sel_og=1,E1949-G1949,0)</f>
        <v/>
      </c>
    </row>
    <row r="1950">
      <c r="A1950" s="6">
        <f>Profiles!E1950+Profiles!F1950</f>
        <v/>
      </c>
      <c r="B1950" s="6">
        <f>Profiles!D1950*sel_solar</f>
        <v/>
      </c>
      <c r="C1950" s="6">
        <f>MIN(B1950,A1950)</f>
        <v/>
      </c>
      <c r="D1950" s="6">
        <f>B1950-C1950</f>
        <v/>
      </c>
      <c r="E1950" s="6">
        <f>A1950-C1950</f>
        <v/>
      </c>
      <c r="F1950" s="6">
        <f>MIN(D1950,in_batt_pw,IF(sel_batt=0,0,(sel_batt-H1949)/in_rte))</f>
        <v/>
      </c>
      <c r="G1950" s="6">
        <f>MIN(E1950,in_batt_pw,H1949)</f>
        <v/>
      </c>
      <c r="H1950" s="6">
        <f>H1949+F1950*in_rte-G1950</f>
        <v/>
      </c>
      <c r="I1950" s="6">
        <f>IF(sel_og=1,0,E1950-G1950)</f>
        <v/>
      </c>
      <c r="J1950" s="6">
        <f>IF(sel_og=1,0,D1950-F1950)</f>
        <v/>
      </c>
      <c r="K1950" s="6">
        <f>IF(sel_og=1,E1950-G1950,0)</f>
        <v/>
      </c>
    </row>
    <row r="1951">
      <c r="A1951" s="6">
        <f>Profiles!E1951+Profiles!F1951</f>
        <v/>
      </c>
      <c r="B1951" s="6">
        <f>Profiles!D1951*sel_solar</f>
        <v/>
      </c>
      <c r="C1951" s="6">
        <f>MIN(B1951,A1951)</f>
        <v/>
      </c>
      <c r="D1951" s="6">
        <f>B1951-C1951</f>
        <v/>
      </c>
      <c r="E1951" s="6">
        <f>A1951-C1951</f>
        <v/>
      </c>
      <c r="F1951" s="6">
        <f>MIN(D1951,in_batt_pw,IF(sel_batt=0,0,(sel_batt-H1950)/in_rte))</f>
        <v/>
      </c>
      <c r="G1951" s="6">
        <f>MIN(E1951,in_batt_pw,H1950)</f>
        <v/>
      </c>
      <c r="H1951" s="6">
        <f>H1950+F1951*in_rte-G1951</f>
        <v/>
      </c>
      <c r="I1951" s="6">
        <f>IF(sel_og=1,0,E1951-G1951)</f>
        <v/>
      </c>
      <c r="J1951" s="6">
        <f>IF(sel_og=1,0,D1951-F1951)</f>
        <v/>
      </c>
      <c r="K1951" s="6">
        <f>IF(sel_og=1,E1951-G1951,0)</f>
        <v/>
      </c>
    </row>
    <row r="1952">
      <c r="A1952" s="6">
        <f>Profiles!E1952+Profiles!F1952</f>
        <v/>
      </c>
      <c r="B1952" s="6">
        <f>Profiles!D1952*sel_solar</f>
        <v/>
      </c>
      <c r="C1952" s="6">
        <f>MIN(B1952,A1952)</f>
        <v/>
      </c>
      <c r="D1952" s="6">
        <f>B1952-C1952</f>
        <v/>
      </c>
      <c r="E1952" s="6">
        <f>A1952-C1952</f>
        <v/>
      </c>
      <c r="F1952" s="6">
        <f>MIN(D1952,in_batt_pw,IF(sel_batt=0,0,(sel_batt-H1951)/in_rte))</f>
        <v/>
      </c>
      <c r="G1952" s="6">
        <f>MIN(E1952,in_batt_pw,H1951)</f>
        <v/>
      </c>
      <c r="H1952" s="6">
        <f>H1951+F1952*in_rte-G1952</f>
        <v/>
      </c>
      <c r="I1952" s="6">
        <f>IF(sel_og=1,0,E1952-G1952)</f>
        <v/>
      </c>
      <c r="J1952" s="6">
        <f>IF(sel_og=1,0,D1952-F1952)</f>
        <v/>
      </c>
      <c r="K1952" s="6">
        <f>IF(sel_og=1,E1952-G1952,0)</f>
        <v/>
      </c>
    </row>
    <row r="1953">
      <c r="A1953" s="6">
        <f>Profiles!E1953+Profiles!F1953</f>
        <v/>
      </c>
      <c r="B1953" s="6">
        <f>Profiles!D1953*sel_solar</f>
        <v/>
      </c>
      <c r="C1953" s="6">
        <f>MIN(B1953,A1953)</f>
        <v/>
      </c>
      <c r="D1953" s="6">
        <f>B1953-C1953</f>
        <v/>
      </c>
      <c r="E1953" s="6">
        <f>A1953-C1953</f>
        <v/>
      </c>
      <c r="F1953" s="6">
        <f>MIN(D1953,in_batt_pw,IF(sel_batt=0,0,(sel_batt-H1952)/in_rte))</f>
        <v/>
      </c>
      <c r="G1953" s="6">
        <f>MIN(E1953,in_batt_pw,H1952)</f>
        <v/>
      </c>
      <c r="H1953" s="6">
        <f>H1952+F1953*in_rte-G1953</f>
        <v/>
      </c>
      <c r="I1953" s="6">
        <f>IF(sel_og=1,0,E1953-G1953)</f>
        <v/>
      </c>
      <c r="J1953" s="6">
        <f>IF(sel_og=1,0,D1953-F1953)</f>
        <v/>
      </c>
      <c r="K1953" s="6">
        <f>IF(sel_og=1,E1953-G1953,0)</f>
        <v/>
      </c>
    </row>
    <row r="1954">
      <c r="A1954" s="6">
        <f>Profiles!E1954+Profiles!F1954</f>
        <v/>
      </c>
      <c r="B1954" s="6">
        <f>Profiles!D1954*sel_solar</f>
        <v/>
      </c>
      <c r="C1954" s="6">
        <f>MIN(B1954,A1954)</f>
        <v/>
      </c>
      <c r="D1954" s="6">
        <f>B1954-C1954</f>
        <v/>
      </c>
      <c r="E1954" s="6">
        <f>A1954-C1954</f>
        <v/>
      </c>
      <c r="F1954" s="6">
        <f>MIN(D1954,in_batt_pw,IF(sel_batt=0,0,(sel_batt-H1953)/in_rte))</f>
        <v/>
      </c>
      <c r="G1954" s="6">
        <f>MIN(E1954,in_batt_pw,H1953)</f>
        <v/>
      </c>
      <c r="H1954" s="6">
        <f>H1953+F1954*in_rte-G1954</f>
        <v/>
      </c>
      <c r="I1954" s="6">
        <f>IF(sel_og=1,0,E1954-G1954)</f>
        <v/>
      </c>
      <c r="J1954" s="6">
        <f>IF(sel_og=1,0,D1954-F1954)</f>
        <v/>
      </c>
      <c r="K1954" s="6">
        <f>IF(sel_og=1,E1954-G1954,0)</f>
        <v/>
      </c>
    </row>
    <row r="1955">
      <c r="A1955" s="6">
        <f>Profiles!E1955+Profiles!F1955</f>
        <v/>
      </c>
      <c r="B1955" s="6">
        <f>Profiles!D1955*sel_solar</f>
        <v/>
      </c>
      <c r="C1955" s="6">
        <f>MIN(B1955,A1955)</f>
        <v/>
      </c>
      <c r="D1955" s="6">
        <f>B1955-C1955</f>
        <v/>
      </c>
      <c r="E1955" s="6">
        <f>A1955-C1955</f>
        <v/>
      </c>
      <c r="F1955" s="6">
        <f>MIN(D1955,in_batt_pw,IF(sel_batt=0,0,(sel_batt-H1954)/in_rte))</f>
        <v/>
      </c>
      <c r="G1955" s="6">
        <f>MIN(E1955,in_batt_pw,H1954)</f>
        <v/>
      </c>
      <c r="H1955" s="6">
        <f>H1954+F1955*in_rte-G1955</f>
        <v/>
      </c>
      <c r="I1955" s="6">
        <f>IF(sel_og=1,0,E1955-G1955)</f>
        <v/>
      </c>
      <c r="J1955" s="6">
        <f>IF(sel_og=1,0,D1955-F1955)</f>
        <v/>
      </c>
      <c r="K1955" s="6">
        <f>IF(sel_og=1,E1955-G1955,0)</f>
        <v/>
      </c>
    </row>
    <row r="1956">
      <c r="A1956" s="6">
        <f>Profiles!E1956+Profiles!F1956</f>
        <v/>
      </c>
      <c r="B1956" s="6">
        <f>Profiles!D1956*sel_solar</f>
        <v/>
      </c>
      <c r="C1956" s="6">
        <f>MIN(B1956,A1956)</f>
        <v/>
      </c>
      <c r="D1956" s="6">
        <f>B1956-C1956</f>
        <v/>
      </c>
      <c r="E1956" s="6">
        <f>A1956-C1956</f>
        <v/>
      </c>
      <c r="F1956" s="6">
        <f>MIN(D1956,in_batt_pw,IF(sel_batt=0,0,(sel_batt-H1955)/in_rte))</f>
        <v/>
      </c>
      <c r="G1956" s="6">
        <f>MIN(E1956,in_batt_pw,H1955)</f>
        <v/>
      </c>
      <c r="H1956" s="6">
        <f>H1955+F1956*in_rte-G1956</f>
        <v/>
      </c>
      <c r="I1956" s="6">
        <f>IF(sel_og=1,0,E1956-G1956)</f>
        <v/>
      </c>
      <c r="J1956" s="6">
        <f>IF(sel_og=1,0,D1956-F1956)</f>
        <v/>
      </c>
      <c r="K1956" s="6">
        <f>IF(sel_og=1,E1956-G1956,0)</f>
        <v/>
      </c>
    </row>
    <row r="1957">
      <c r="A1957" s="6">
        <f>Profiles!E1957+Profiles!F1957</f>
        <v/>
      </c>
      <c r="B1957" s="6">
        <f>Profiles!D1957*sel_solar</f>
        <v/>
      </c>
      <c r="C1957" s="6">
        <f>MIN(B1957,A1957)</f>
        <v/>
      </c>
      <c r="D1957" s="6">
        <f>B1957-C1957</f>
        <v/>
      </c>
      <c r="E1957" s="6">
        <f>A1957-C1957</f>
        <v/>
      </c>
      <c r="F1957" s="6">
        <f>MIN(D1957,in_batt_pw,IF(sel_batt=0,0,(sel_batt-H1956)/in_rte))</f>
        <v/>
      </c>
      <c r="G1957" s="6">
        <f>MIN(E1957,in_batt_pw,H1956)</f>
        <v/>
      </c>
      <c r="H1957" s="6">
        <f>H1956+F1957*in_rte-G1957</f>
        <v/>
      </c>
      <c r="I1957" s="6">
        <f>IF(sel_og=1,0,E1957-G1957)</f>
        <v/>
      </c>
      <c r="J1957" s="6">
        <f>IF(sel_og=1,0,D1957-F1957)</f>
        <v/>
      </c>
      <c r="K1957" s="6">
        <f>IF(sel_og=1,E1957-G1957,0)</f>
        <v/>
      </c>
    </row>
    <row r="1958">
      <c r="A1958" s="6">
        <f>Profiles!E1958+Profiles!F1958</f>
        <v/>
      </c>
      <c r="B1958" s="6">
        <f>Profiles!D1958*sel_solar</f>
        <v/>
      </c>
      <c r="C1958" s="6">
        <f>MIN(B1958,A1958)</f>
        <v/>
      </c>
      <c r="D1958" s="6">
        <f>B1958-C1958</f>
        <v/>
      </c>
      <c r="E1958" s="6">
        <f>A1958-C1958</f>
        <v/>
      </c>
      <c r="F1958" s="6">
        <f>MIN(D1958,in_batt_pw,IF(sel_batt=0,0,(sel_batt-H1957)/in_rte))</f>
        <v/>
      </c>
      <c r="G1958" s="6">
        <f>MIN(E1958,in_batt_pw,H1957)</f>
        <v/>
      </c>
      <c r="H1958" s="6">
        <f>H1957+F1958*in_rte-G1958</f>
        <v/>
      </c>
      <c r="I1958" s="6">
        <f>IF(sel_og=1,0,E1958-G1958)</f>
        <v/>
      </c>
      <c r="J1958" s="6">
        <f>IF(sel_og=1,0,D1958-F1958)</f>
        <v/>
      </c>
      <c r="K1958" s="6">
        <f>IF(sel_og=1,E1958-G1958,0)</f>
        <v/>
      </c>
    </row>
    <row r="1959">
      <c r="A1959" s="6">
        <f>Profiles!E1959+Profiles!F1959</f>
        <v/>
      </c>
      <c r="B1959" s="6">
        <f>Profiles!D1959*sel_solar</f>
        <v/>
      </c>
      <c r="C1959" s="6">
        <f>MIN(B1959,A1959)</f>
        <v/>
      </c>
      <c r="D1959" s="6">
        <f>B1959-C1959</f>
        <v/>
      </c>
      <c r="E1959" s="6">
        <f>A1959-C1959</f>
        <v/>
      </c>
      <c r="F1959" s="6">
        <f>MIN(D1959,in_batt_pw,IF(sel_batt=0,0,(sel_batt-H1958)/in_rte))</f>
        <v/>
      </c>
      <c r="G1959" s="6">
        <f>MIN(E1959,in_batt_pw,H1958)</f>
        <v/>
      </c>
      <c r="H1959" s="6">
        <f>H1958+F1959*in_rte-G1959</f>
        <v/>
      </c>
      <c r="I1959" s="6">
        <f>IF(sel_og=1,0,E1959-G1959)</f>
        <v/>
      </c>
      <c r="J1959" s="6">
        <f>IF(sel_og=1,0,D1959-F1959)</f>
        <v/>
      </c>
      <c r="K1959" s="6">
        <f>IF(sel_og=1,E1959-G1959,0)</f>
        <v/>
      </c>
    </row>
    <row r="1960">
      <c r="A1960" s="6">
        <f>Profiles!E1960+Profiles!F1960</f>
        <v/>
      </c>
      <c r="B1960" s="6">
        <f>Profiles!D1960*sel_solar</f>
        <v/>
      </c>
      <c r="C1960" s="6">
        <f>MIN(B1960,A1960)</f>
        <v/>
      </c>
      <c r="D1960" s="6">
        <f>B1960-C1960</f>
        <v/>
      </c>
      <c r="E1960" s="6">
        <f>A1960-C1960</f>
        <v/>
      </c>
      <c r="F1960" s="6">
        <f>MIN(D1960,in_batt_pw,IF(sel_batt=0,0,(sel_batt-H1959)/in_rte))</f>
        <v/>
      </c>
      <c r="G1960" s="6">
        <f>MIN(E1960,in_batt_pw,H1959)</f>
        <v/>
      </c>
      <c r="H1960" s="6">
        <f>H1959+F1960*in_rte-G1960</f>
        <v/>
      </c>
      <c r="I1960" s="6">
        <f>IF(sel_og=1,0,E1960-G1960)</f>
        <v/>
      </c>
      <c r="J1960" s="6">
        <f>IF(sel_og=1,0,D1960-F1960)</f>
        <v/>
      </c>
      <c r="K1960" s="6">
        <f>IF(sel_og=1,E1960-G1960,0)</f>
        <v/>
      </c>
    </row>
    <row r="1961">
      <c r="A1961" s="6">
        <f>Profiles!E1961+Profiles!F1961</f>
        <v/>
      </c>
      <c r="B1961" s="6">
        <f>Profiles!D1961*sel_solar</f>
        <v/>
      </c>
      <c r="C1961" s="6">
        <f>MIN(B1961,A1961)</f>
        <v/>
      </c>
      <c r="D1961" s="6">
        <f>B1961-C1961</f>
        <v/>
      </c>
      <c r="E1961" s="6">
        <f>A1961-C1961</f>
        <v/>
      </c>
      <c r="F1961" s="6">
        <f>MIN(D1961,in_batt_pw,IF(sel_batt=0,0,(sel_batt-H1960)/in_rte))</f>
        <v/>
      </c>
      <c r="G1961" s="6">
        <f>MIN(E1961,in_batt_pw,H1960)</f>
        <v/>
      </c>
      <c r="H1961" s="6">
        <f>H1960+F1961*in_rte-G1961</f>
        <v/>
      </c>
      <c r="I1961" s="6">
        <f>IF(sel_og=1,0,E1961-G1961)</f>
        <v/>
      </c>
      <c r="J1961" s="6">
        <f>IF(sel_og=1,0,D1961-F1961)</f>
        <v/>
      </c>
      <c r="K1961" s="6">
        <f>IF(sel_og=1,E1961-G1961,0)</f>
        <v/>
      </c>
    </row>
    <row r="1962">
      <c r="A1962" s="6">
        <f>Profiles!E1962+Profiles!F1962</f>
        <v/>
      </c>
      <c r="B1962" s="6">
        <f>Profiles!D1962*sel_solar</f>
        <v/>
      </c>
      <c r="C1962" s="6">
        <f>MIN(B1962,A1962)</f>
        <v/>
      </c>
      <c r="D1962" s="6">
        <f>B1962-C1962</f>
        <v/>
      </c>
      <c r="E1962" s="6">
        <f>A1962-C1962</f>
        <v/>
      </c>
      <c r="F1962" s="6">
        <f>MIN(D1962,in_batt_pw,IF(sel_batt=0,0,(sel_batt-H1961)/in_rte))</f>
        <v/>
      </c>
      <c r="G1962" s="6">
        <f>MIN(E1962,in_batt_pw,H1961)</f>
        <v/>
      </c>
      <c r="H1962" s="6">
        <f>H1961+F1962*in_rte-G1962</f>
        <v/>
      </c>
      <c r="I1962" s="6">
        <f>IF(sel_og=1,0,E1962-G1962)</f>
        <v/>
      </c>
      <c r="J1962" s="6">
        <f>IF(sel_og=1,0,D1962-F1962)</f>
        <v/>
      </c>
      <c r="K1962" s="6">
        <f>IF(sel_og=1,E1962-G1962,0)</f>
        <v/>
      </c>
    </row>
    <row r="1963">
      <c r="A1963" s="6">
        <f>Profiles!E1963+Profiles!F1963</f>
        <v/>
      </c>
      <c r="B1963" s="6">
        <f>Profiles!D1963*sel_solar</f>
        <v/>
      </c>
      <c r="C1963" s="6">
        <f>MIN(B1963,A1963)</f>
        <v/>
      </c>
      <c r="D1963" s="6">
        <f>B1963-C1963</f>
        <v/>
      </c>
      <c r="E1963" s="6">
        <f>A1963-C1963</f>
        <v/>
      </c>
      <c r="F1963" s="6">
        <f>MIN(D1963,in_batt_pw,IF(sel_batt=0,0,(sel_batt-H1962)/in_rte))</f>
        <v/>
      </c>
      <c r="G1963" s="6">
        <f>MIN(E1963,in_batt_pw,H1962)</f>
        <v/>
      </c>
      <c r="H1963" s="6">
        <f>H1962+F1963*in_rte-G1963</f>
        <v/>
      </c>
      <c r="I1963" s="6">
        <f>IF(sel_og=1,0,E1963-G1963)</f>
        <v/>
      </c>
      <c r="J1963" s="6">
        <f>IF(sel_og=1,0,D1963-F1963)</f>
        <v/>
      </c>
      <c r="K1963" s="6">
        <f>IF(sel_og=1,E1963-G1963,0)</f>
        <v/>
      </c>
    </row>
    <row r="1964">
      <c r="A1964" s="6">
        <f>Profiles!E1964+Profiles!F1964</f>
        <v/>
      </c>
      <c r="B1964" s="6">
        <f>Profiles!D1964*sel_solar</f>
        <v/>
      </c>
      <c r="C1964" s="6">
        <f>MIN(B1964,A1964)</f>
        <v/>
      </c>
      <c r="D1964" s="6">
        <f>B1964-C1964</f>
        <v/>
      </c>
      <c r="E1964" s="6">
        <f>A1964-C1964</f>
        <v/>
      </c>
      <c r="F1964" s="6">
        <f>MIN(D1964,in_batt_pw,IF(sel_batt=0,0,(sel_batt-H1963)/in_rte))</f>
        <v/>
      </c>
      <c r="G1964" s="6">
        <f>MIN(E1964,in_batt_pw,H1963)</f>
        <v/>
      </c>
      <c r="H1964" s="6">
        <f>H1963+F1964*in_rte-G1964</f>
        <v/>
      </c>
      <c r="I1964" s="6">
        <f>IF(sel_og=1,0,E1964-G1964)</f>
        <v/>
      </c>
      <c r="J1964" s="6">
        <f>IF(sel_og=1,0,D1964-F1964)</f>
        <v/>
      </c>
      <c r="K1964" s="6">
        <f>IF(sel_og=1,E1964-G1964,0)</f>
        <v/>
      </c>
    </row>
    <row r="1965">
      <c r="A1965" s="6">
        <f>Profiles!E1965+Profiles!F1965</f>
        <v/>
      </c>
      <c r="B1965" s="6">
        <f>Profiles!D1965*sel_solar</f>
        <v/>
      </c>
      <c r="C1965" s="6">
        <f>MIN(B1965,A1965)</f>
        <v/>
      </c>
      <c r="D1965" s="6">
        <f>B1965-C1965</f>
        <v/>
      </c>
      <c r="E1965" s="6">
        <f>A1965-C1965</f>
        <v/>
      </c>
      <c r="F1965" s="6">
        <f>MIN(D1965,in_batt_pw,IF(sel_batt=0,0,(sel_batt-H1964)/in_rte))</f>
        <v/>
      </c>
      <c r="G1965" s="6">
        <f>MIN(E1965,in_batt_pw,H1964)</f>
        <v/>
      </c>
      <c r="H1965" s="6">
        <f>H1964+F1965*in_rte-G1965</f>
        <v/>
      </c>
      <c r="I1965" s="6">
        <f>IF(sel_og=1,0,E1965-G1965)</f>
        <v/>
      </c>
      <c r="J1965" s="6">
        <f>IF(sel_og=1,0,D1965-F1965)</f>
        <v/>
      </c>
      <c r="K1965" s="6">
        <f>IF(sel_og=1,E1965-G1965,0)</f>
        <v/>
      </c>
    </row>
    <row r="1966">
      <c r="A1966" s="6">
        <f>Profiles!E1966+Profiles!F1966</f>
        <v/>
      </c>
      <c r="B1966" s="6">
        <f>Profiles!D1966*sel_solar</f>
        <v/>
      </c>
      <c r="C1966" s="6">
        <f>MIN(B1966,A1966)</f>
        <v/>
      </c>
      <c r="D1966" s="6">
        <f>B1966-C1966</f>
        <v/>
      </c>
      <c r="E1966" s="6">
        <f>A1966-C1966</f>
        <v/>
      </c>
      <c r="F1966" s="6">
        <f>MIN(D1966,in_batt_pw,IF(sel_batt=0,0,(sel_batt-H1965)/in_rte))</f>
        <v/>
      </c>
      <c r="G1966" s="6">
        <f>MIN(E1966,in_batt_pw,H1965)</f>
        <v/>
      </c>
      <c r="H1966" s="6">
        <f>H1965+F1966*in_rte-G1966</f>
        <v/>
      </c>
      <c r="I1966" s="6">
        <f>IF(sel_og=1,0,E1966-G1966)</f>
        <v/>
      </c>
      <c r="J1966" s="6">
        <f>IF(sel_og=1,0,D1966-F1966)</f>
        <v/>
      </c>
      <c r="K1966" s="6">
        <f>IF(sel_og=1,E1966-G1966,0)</f>
        <v/>
      </c>
    </row>
    <row r="1967">
      <c r="A1967" s="6">
        <f>Profiles!E1967+Profiles!F1967</f>
        <v/>
      </c>
      <c r="B1967" s="6">
        <f>Profiles!D1967*sel_solar</f>
        <v/>
      </c>
      <c r="C1967" s="6">
        <f>MIN(B1967,A1967)</f>
        <v/>
      </c>
      <c r="D1967" s="6">
        <f>B1967-C1967</f>
        <v/>
      </c>
      <c r="E1967" s="6">
        <f>A1967-C1967</f>
        <v/>
      </c>
      <c r="F1967" s="6">
        <f>MIN(D1967,in_batt_pw,IF(sel_batt=0,0,(sel_batt-H1966)/in_rte))</f>
        <v/>
      </c>
      <c r="G1967" s="6">
        <f>MIN(E1967,in_batt_pw,H1966)</f>
        <v/>
      </c>
      <c r="H1967" s="6">
        <f>H1966+F1967*in_rte-G1967</f>
        <v/>
      </c>
      <c r="I1967" s="6">
        <f>IF(sel_og=1,0,E1967-G1967)</f>
        <v/>
      </c>
      <c r="J1967" s="6">
        <f>IF(sel_og=1,0,D1967-F1967)</f>
        <v/>
      </c>
      <c r="K1967" s="6">
        <f>IF(sel_og=1,E1967-G1967,0)</f>
        <v/>
      </c>
    </row>
    <row r="1968">
      <c r="A1968" s="6">
        <f>Profiles!E1968+Profiles!F1968</f>
        <v/>
      </c>
      <c r="B1968" s="6">
        <f>Profiles!D1968*sel_solar</f>
        <v/>
      </c>
      <c r="C1968" s="6">
        <f>MIN(B1968,A1968)</f>
        <v/>
      </c>
      <c r="D1968" s="6">
        <f>B1968-C1968</f>
        <v/>
      </c>
      <c r="E1968" s="6">
        <f>A1968-C1968</f>
        <v/>
      </c>
      <c r="F1968" s="6">
        <f>MIN(D1968,in_batt_pw,IF(sel_batt=0,0,(sel_batt-H1967)/in_rte))</f>
        <v/>
      </c>
      <c r="G1968" s="6">
        <f>MIN(E1968,in_batt_pw,H1967)</f>
        <v/>
      </c>
      <c r="H1968" s="6">
        <f>H1967+F1968*in_rte-G1968</f>
        <v/>
      </c>
      <c r="I1968" s="6">
        <f>IF(sel_og=1,0,E1968-G1968)</f>
        <v/>
      </c>
      <c r="J1968" s="6">
        <f>IF(sel_og=1,0,D1968-F1968)</f>
        <v/>
      </c>
      <c r="K1968" s="6">
        <f>IF(sel_og=1,E1968-G1968,0)</f>
        <v/>
      </c>
    </row>
    <row r="1969">
      <c r="A1969" s="6">
        <f>Profiles!E1969+Profiles!F1969</f>
        <v/>
      </c>
      <c r="B1969" s="6">
        <f>Profiles!D1969*sel_solar</f>
        <v/>
      </c>
      <c r="C1969" s="6">
        <f>MIN(B1969,A1969)</f>
        <v/>
      </c>
      <c r="D1969" s="6">
        <f>B1969-C1969</f>
        <v/>
      </c>
      <c r="E1969" s="6">
        <f>A1969-C1969</f>
        <v/>
      </c>
      <c r="F1969" s="6">
        <f>MIN(D1969,in_batt_pw,IF(sel_batt=0,0,(sel_batt-H1968)/in_rte))</f>
        <v/>
      </c>
      <c r="G1969" s="6">
        <f>MIN(E1969,in_batt_pw,H1968)</f>
        <v/>
      </c>
      <c r="H1969" s="6">
        <f>H1968+F1969*in_rte-G1969</f>
        <v/>
      </c>
      <c r="I1969" s="6">
        <f>IF(sel_og=1,0,E1969-G1969)</f>
        <v/>
      </c>
      <c r="J1969" s="6">
        <f>IF(sel_og=1,0,D1969-F1969)</f>
        <v/>
      </c>
      <c r="K1969" s="6">
        <f>IF(sel_og=1,E1969-G1969,0)</f>
        <v/>
      </c>
    </row>
    <row r="1970">
      <c r="A1970" s="6">
        <f>Profiles!E1970+Profiles!F1970</f>
        <v/>
      </c>
      <c r="B1970" s="6">
        <f>Profiles!D1970*sel_solar</f>
        <v/>
      </c>
      <c r="C1970" s="6">
        <f>MIN(B1970,A1970)</f>
        <v/>
      </c>
      <c r="D1970" s="6">
        <f>B1970-C1970</f>
        <v/>
      </c>
      <c r="E1970" s="6">
        <f>A1970-C1970</f>
        <v/>
      </c>
      <c r="F1970" s="6">
        <f>MIN(D1970,in_batt_pw,IF(sel_batt=0,0,(sel_batt-H1969)/in_rte))</f>
        <v/>
      </c>
      <c r="G1970" s="6">
        <f>MIN(E1970,in_batt_pw,H1969)</f>
        <v/>
      </c>
      <c r="H1970" s="6">
        <f>H1969+F1970*in_rte-G1970</f>
        <v/>
      </c>
      <c r="I1970" s="6">
        <f>IF(sel_og=1,0,E1970-G1970)</f>
        <v/>
      </c>
      <c r="J1970" s="6">
        <f>IF(sel_og=1,0,D1970-F1970)</f>
        <v/>
      </c>
      <c r="K1970" s="6">
        <f>IF(sel_og=1,E1970-G1970,0)</f>
        <v/>
      </c>
    </row>
    <row r="1971">
      <c r="A1971" s="6">
        <f>Profiles!E1971+Profiles!F1971</f>
        <v/>
      </c>
      <c r="B1971" s="6">
        <f>Profiles!D1971*sel_solar</f>
        <v/>
      </c>
      <c r="C1971" s="6">
        <f>MIN(B1971,A1971)</f>
        <v/>
      </c>
      <c r="D1971" s="6">
        <f>B1971-C1971</f>
        <v/>
      </c>
      <c r="E1971" s="6">
        <f>A1971-C1971</f>
        <v/>
      </c>
      <c r="F1971" s="6">
        <f>MIN(D1971,in_batt_pw,IF(sel_batt=0,0,(sel_batt-H1970)/in_rte))</f>
        <v/>
      </c>
      <c r="G1971" s="6">
        <f>MIN(E1971,in_batt_pw,H1970)</f>
        <v/>
      </c>
      <c r="H1971" s="6">
        <f>H1970+F1971*in_rte-G1971</f>
        <v/>
      </c>
      <c r="I1971" s="6">
        <f>IF(sel_og=1,0,E1971-G1971)</f>
        <v/>
      </c>
      <c r="J1971" s="6">
        <f>IF(sel_og=1,0,D1971-F1971)</f>
        <v/>
      </c>
      <c r="K1971" s="6">
        <f>IF(sel_og=1,E1971-G1971,0)</f>
        <v/>
      </c>
    </row>
    <row r="1972">
      <c r="A1972" s="6">
        <f>Profiles!E1972+Profiles!F1972</f>
        <v/>
      </c>
      <c r="B1972" s="6">
        <f>Profiles!D1972*sel_solar</f>
        <v/>
      </c>
      <c r="C1972" s="6">
        <f>MIN(B1972,A1972)</f>
        <v/>
      </c>
      <c r="D1972" s="6">
        <f>B1972-C1972</f>
        <v/>
      </c>
      <c r="E1972" s="6">
        <f>A1972-C1972</f>
        <v/>
      </c>
      <c r="F1972" s="6">
        <f>MIN(D1972,in_batt_pw,IF(sel_batt=0,0,(sel_batt-H1971)/in_rte))</f>
        <v/>
      </c>
      <c r="G1972" s="6">
        <f>MIN(E1972,in_batt_pw,H1971)</f>
        <v/>
      </c>
      <c r="H1972" s="6">
        <f>H1971+F1972*in_rte-G1972</f>
        <v/>
      </c>
      <c r="I1972" s="6">
        <f>IF(sel_og=1,0,E1972-G1972)</f>
        <v/>
      </c>
      <c r="J1972" s="6">
        <f>IF(sel_og=1,0,D1972-F1972)</f>
        <v/>
      </c>
      <c r="K1972" s="6">
        <f>IF(sel_og=1,E1972-G1972,0)</f>
        <v/>
      </c>
    </row>
    <row r="1973">
      <c r="A1973" s="6">
        <f>Profiles!E1973+Profiles!F1973</f>
        <v/>
      </c>
      <c r="B1973" s="6">
        <f>Profiles!D1973*sel_solar</f>
        <v/>
      </c>
      <c r="C1973" s="6">
        <f>MIN(B1973,A1973)</f>
        <v/>
      </c>
      <c r="D1973" s="6">
        <f>B1973-C1973</f>
        <v/>
      </c>
      <c r="E1973" s="6">
        <f>A1973-C1973</f>
        <v/>
      </c>
      <c r="F1973" s="6">
        <f>MIN(D1973,in_batt_pw,IF(sel_batt=0,0,(sel_batt-H1972)/in_rte))</f>
        <v/>
      </c>
      <c r="G1973" s="6">
        <f>MIN(E1973,in_batt_pw,H1972)</f>
        <v/>
      </c>
      <c r="H1973" s="6">
        <f>H1972+F1973*in_rte-G1973</f>
        <v/>
      </c>
      <c r="I1973" s="6">
        <f>IF(sel_og=1,0,E1973-G1973)</f>
        <v/>
      </c>
      <c r="J1973" s="6">
        <f>IF(sel_og=1,0,D1973-F1973)</f>
        <v/>
      </c>
      <c r="K1973" s="6">
        <f>IF(sel_og=1,E1973-G1973,0)</f>
        <v/>
      </c>
    </row>
    <row r="1974">
      <c r="A1974" s="6">
        <f>Profiles!E1974+Profiles!F1974</f>
        <v/>
      </c>
      <c r="B1974" s="6">
        <f>Profiles!D1974*sel_solar</f>
        <v/>
      </c>
      <c r="C1974" s="6">
        <f>MIN(B1974,A1974)</f>
        <v/>
      </c>
      <c r="D1974" s="6">
        <f>B1974-C1974</f>
        <v/>
      </c>
      <c r="E1974" s="6">
        <f>A1974-C1974</f>
        <v/>
      </c>
      <c r="F1974" s="6">
        <f>MIN(D1974,in_batt_pw,IF(sel_batt=0,0,(sel_batt-H1973)/in_rte))</f>
        <v/>
      </c>
      <c r="G1974" s="6">
        <f>MIN(E1974,in_batt_pw,H1973)</f>
        <v/>
      </c>
      <c r="H1974" s="6">
        <f>H1973+F1974*in_rte-G1974</f>
        <v/>
      </c>
      <c r="I1974" s="6">
        <f>IF(sel_og=1,0,E1974-G1974)</f>
        <v/>
      </c>
      <c r="J1974" s="6">
        <f>IF(sel_og=1,0,D1974-F1974)</f>
        <v/>
      </c>
      <c r="K1974" s="6">
        <f>IF(sel_og=1,E1974-G1974,0)</f>
        <v/>
      </c>
    </row>
    <row r="1975">
      <c r="A1975" s="6">
        <f>Profiles!E1975+Profiles!F1975</f>
        <v/>
      </c>
      <c r="B1975" s="6">
        <f>Profiles!D1975*sel_solar</f>
        <v/>
      </c>
      <c r="C1975" s="6">
        <f>MIN(B1975,A1975)</f>
        <v/>
      </c>
      <c r="D1975" s="6">
        <f>B1975-C1975</f>
        <v/>
      </c>
      <c r="E1975" s="6">
        <f>A1975-C1975</f>
        <v/>
      </c>
      <c r="F1975" s="6">
        <f>MIN(D1975,in_batt_pw,IF(sel_batt=0,0,(sel_batt-H1974)/in_rte))</f>
        <v/>
      </c>
      <c r="G1975" s="6">
        <f>MIN(E1975,in_batt_pw,H1974)</f>
        <v/>
      </c>
      <c r="H1975" s="6">
        <f>H1974+F1975*in_rte-G1975</f>
        <v/>
      </c>
      <c r="I1975" s="6">
        <f>IF(sel_og=1,0,E1975-G1975)</f>
        <v/>
      </c>
      <c r="J1975" s="6">
        <f>IF(sel_og=1,0,D1975-F1975)</f>
        <v/>
      </c>
      <c r="K1975" s="6">
        <f>IF(sel_og=1,E1975-G1975,0)</f>
        <v/>
      </c>
    </row>
    <row r="1976">
      <c r="A1976" s="6">
        <f>Profiles!E1976+Profiles!F1976</f>
        <v/>
      </c>
      <c r="B1976" s="6">
        <f>Profiles!D1976*sel_solar</f>
        <v/>
      </c>
      <c r="C1976" s="6">
        <f>MIN(B1976,A1976)</f>
        <v/>
      </c>
      <c r="D1976" s="6">
        <f>B1976-C1976</f>
        <v/>
      </c>
      <c r="E1976" s="6">
        <f>A1976-C1976</f>
        <v/>
      </c>
      <c r="F1976" s="6">
        <f>MIN(D1976,in_batt_pw,IF(sel_batt=0,0,(sel_batt-H1975)/in_rte))</f>
        <v/>
      </c>
      <c r="G1976" s="6">
        <f>MIN(E1976,in_batt_pw,H1975)</f>
        <v/>
      </c>
      <c r="H1976" s="6">
        <f>H1975+F1976*in_rte-G1976</f>
        <v/>
      </c>
      <c r="I1976" s="6">
        <f>IF(sel_og=1,0,E1976-G1976)</f>
        <v/>
      </c>
      <c r="J1976" s="6">
        <f>IF(sel_og=1,0,D1976-F1976)</f>
        <v/>
      </c>
      <c r="K1976" s="6">
        <f>IF(sel_og=1,E1976-G1976,0)</f>
        <v/>
      </c>
    </row>
    <row r="1977">
      <c r="A1977" s="6">
        <f>Profiles!E1977+Profiles!F1977</f>
        <v/>
      </c>
      <c r="B1977" s="6">
        <f>Profiles!D1977*sel_solar</f>
        <v/>
      </c>
      <c r="C1977" s="6">
        <f>MIN(B1977,A1977)</f>
        <v/>
      </c>
      <c r="D1977" s="6">
        <f>B1977-C1977</f>
        <v/>
      </c>
      <c r="E1977" s="6">
        <f>A1977-C1977</f>
        <v/>
      </c>
      <c r="F1977" s="6">
        <f>MIN(D1977,in_batt_pw,IF(sel_batt=0,0,(sel_batt-H1976)/in_rte))</f>
        <v/>
      </c>
      <c r="G1977" s="6">
        <f>MIN(E1977,in_batt_pw,H1976)</f>
        <v/>
      </c>
      <c r="H1977" s="6">
        <f>H1976+F1977*in_rte-G1977</f>
        <v/>
      </c>
      <c r="I1977" s="6">
        <f>IF(sel_og=1,0,E1977-G1977)</f>
        <v/>
      </c>
      <c r="J1977" s="6">
        <f>IF(sel_og=1,0,D1977-F1977)</f>
        <v/>
      </c>
      <c r="K1977" s="6">
        <f>IF(sel_og=1,E1977-G1977,0)</f>
        <v/>
      </c>
    </row>
    <row r="1978">
      <c r="A1978" s="6">
        <f>Profiles!E1978+Profiles!F1978</f>
        <v/>
      </c>
      <c r="B1978" s="6">
        <f>Profiles!D1978*sel_solar</f>
        <v/>
      </c>
      <c r="C1978" s="6">
        <f>MIN(B1978,A1978)</f>
        <v/>
      </c>
      <c r="D1978" s="6">
        <f>B1978-C1978</f>
        <v/>
      </c>
      <c r="E1978" s="6">
        <f>A1978-C1978</f>
        <v/>
      </c>
      <c r="F1978" s="6">
        <f>MIN(D1978,in_batt_pw,IF(sel_batt=0,0,(sel_batt-H1977)/in_rte))</f>
        <v/>
      </c>
      <c r="G1978" s="6">
        <f>MIN(E1978,in_batt_pw,H1977)</f>
        <v/>
      </c>
      <c r="H1978" s="6">
        <f>H1977+F1978*in_rte-G1978</f>
        <v/>
      </c>
      <c r="I1978" s="6">
        <f>IF(sel_og=1,0,E1978-G1978)</f>
        <v/>
      </c>
      <c r="J1978" s="6">
        <f>IF(sel_og=1,0,D1978-F1978)</f>
        <v/>
      </c>
      <c r="K1978" s="6">
        <f>IF(sel_og=1,E1978-G1978,0)</f>
        <v/>
      </c>
    </row>
    <row r="1979">
      <c r="A1979" s="6">
        <f>Profiles!E1979+Profiles!F1979</f>
        <v/>
      </c>
      <c r="B1979" s="6">
        <f>Profiles!D1979*sel_solar</f>
        <v/>
      </c>
      <c r="C1979" s="6">
        <f>MIN(B1979,A1979)</f>
        <v/>
      </c>
      <c r="D1979" s="6">
        <f>B1979-C1979</f>
        <v/>
      </c>
      <c r="E1979" s="6">
        <f>A1979-C1979</f>
        <v/>
      </c>
      <c r="F1979" s="6">
        <f>MIN(D1979,in_batt_pw,IF(sel_batt=0,0,(sel_batt-H1978)/in_rte))</f>
        <v/>
      </c>
      <c r="G1979" s="6">
        <f>MIN(E1979,in_batt_pw,H1978)</f>
        <v/>
      </c>
      <c r="H1979" s="6">
        <f>H1978+F1979*in_rte-G1979</f>
        <v/>
      </c>
      <c r="I1979" s="6">
        <f>IF(sel_og=1,0,E1979-G1979)</f>
        <v/>
      </c>
      <c r="J1979" s="6">
        <f>IF(sel_og=1,0,D1979-F1979)</f>
        <v/>
      </c>
      <c r="K1979" s="6">
        <f>IF(sel_og=1,E1979-G1979,0)</f>
        <v/>
      </c>
    </row>
    <row r="1980">
      <c r="A1980" s="6">
        <f>Profiles!E1980+Profiles!F1980</f>
        <v/>
      </c>
      <c r="B1980" s="6">
        <f>Profiles!D1980*sel_solar</f>
        <v/>
      </c>
      <c r="C1980" s="6">
        <f>MIN(B1980,A1980)</f>
        <v/>
      </c>
      <c r="D1980" s="6">
        <f>B1980-C1980</f>
        <v/>
      </c>
      <c r="E1980" s="6">
        <f>A1980-C1980</f>
        <v/>
      </c>
      <c r="F1980" s="6">
        <f>MIN(D1980,in_batt_pw,IF(sel_batt=0,0,(sel_batt-H1979)/in_rte))</f>
        <v/>
      </c>
      <c r="G1980" s="6">
        <f>MIN(E1980,in_batt_pw,H1979)</f>
        <v/>
      </c>
      <c r="H1980" s="6">
        <f>H1979+F1980*in_rte-G1980</f>
        <v/>
      </c>
      <c r="I1980" s="6">
        <f>IF(sel_og=1,0,E1980-G1980)</f>
        <v/>
      </c>
      <c r="J1980" s="6">
        <f>IF(sel_og=1,0,D1980-F1980)</f>
        <v/>
      </c>
      <c r="K1980" s="6">
        <f>IF(sel_og=1,E1980-G1980,0)</f>
        <v/>
      </c>
    </row>
    <row r="1981">
      <c r="A1981" s="6">
        <f>Profiles!E1981+Profiles!F1981</f>
        <v/>
      </c>
      <c r="B1981" s="6">
        <f>Profiles!D1981*sel_solar</f>
        <v/>
      </c>
      <c r="C1981" s="6">
        <f>MIN(B1981,A1981)</f>
        <v/>
      </c>
      <c r="D1981" s="6">
        <f>B1981-C1981</f>
        <v/>
      </c>
      <c r="E1981" s="6">
        <f>A1981-C1981</f>
        <v/>
      </c>
      <c r="F1981" s="6">
        <f>MIN(D1981,in_batt_pw,IF(sel_batt=0,0,(sel_batt-H1980)/in_rte))</f>
        <v/>
      </c>
      <c r="G1981" s="6">
        <f>MIN(E1981,in_batt_pw,H1980)</f>
        <v/>
      </c>
      <c r="H1981" s="6">
        <f>H1980+F1981*in_rte-G1981</f>
        <v/>
      </c>
      <c r="I1981" s="6">
        <f>IF(sel_og=1,0,E1981-G1981)</f>
        <v/>
      </c>
      <c r="J1981" s="6">
        <f>IF(sel_og=1,0,D1981-F1981)</f>
        <v/>
      </c>
      <c r="K1981" s="6">
        <f>IF(sel_og=1,E1981-G1981,0)</f>
        <v/>
      </c>
    </row>
    <row r="1982">
      <c r="A1982" s="6">
        <f>Profiles!E1982+Profiles!F1982</f>
        <v/>
      </c>
      <c r="B1982" s="6">
        <f>Profiles!D1982*sel_solar</f>
        <v/>
      </c>
      <c r="C1982" s="6">
        <f>MIN(B1982,A1982)</f>
        <v/>
      </c>
      <c r="D1982" s="6">
        <f>B1982-C1982</f>
        <v/>
      </c>
      <c r="E1982" s="6">
        <f>A1982-C1982</f>
        <v/>
      </c>
      <c r="F1982" s="6">
        <f>MIN(D1982,in_batt_pw,IF(sel_batt=0,0,(sel_batt-H1981)/in_rte))</f>
        <v/>
      </c>
      <c r="G1982" s="6">
        <f>MIN(E1982,in_batt_pw,H1981)</f>
        <v/>
      </c>
      <c r="H1982" s="6">
        <f>H1981+F1982*in_rte-G1982</f>
        <v/>
      </c>
      <c r="I1982" s="6">
        <f>IF(sel_og=1,0,E1982-G1982)</f>
        <v/>
      </c>
      <c r="J1982" s="6">
        <f>IF(sel_og=1,0,D1982-F1982)</f>
        <v/>
      </c>
      <c r="K1982" s="6">
        <f>IF(sel_og=1,E1982-G1982,0)</f>
        <v/>
      </c>
    </row>
    <row r="1983">
      <c r="A1983" s="6">
        <f>Profiles!E1983+Profiles!F1983</f>
        <v/>
      </c>
      <c r="B1983" s="6">
        <f>Profiles!D1983*sel_solar</f>
        <v/>
      </c>
      <c r="C1983" s="6">
        <f>MIN(B1983,A1983)</f>
        <v/>
      </c>
      <c r="D1983" s="6">
        <f>B1983-C1983</f>
        <v/>
      </c>
      <c r="E1983" s="6">
        <f>A1983-C1983</f>
        <v/>
      </c>
      <c r="F1983" s="6">
        <f>MIN(D1983,in_batt_pw,IF(sel_batt=0,0,(sel_batt-H1982)/in_rte))</f>
        <v/>
      </c>
      <c r="G1983" s="6">
        <f>MIN(E1983,in_batt_pw,H1982)</f>
        <v/>
      </c>
      <c r="H1983" s="6">
        <f>H1982+F1983*in_rte-G1983</f>
        <v/>
      </c>
      <c r="I1983" s="6">
        <f>IF(sel_og=1,0,E1983-G1983)</f>
        <v/>
      </c>
      <c r="J1983" s="6">
        <f>IF(sel_og=1,0,D1983-F1983)</f>
        <v/>
      </c>
      <c r="K1983" s="6">
        <f>IF(sel_og=1,E1983-G1983,0)</f>
        <v/>
      </c>
    </row>
    <row r="1984">
      <c r="A1984" s="6">
        <f>Profiles!E1984+Profiles!F1984</f>
        <v/>
      </c>
      <c r="B1984" s="6">
        <f>Profiles!D1984*sel_solar</f>
        <v/>
      </c>
      <c r="C1984" s="6">
        <f>MIN(B1984,A1984)</f>
        <v/>
      </c>
      <c r="D1984" s="6">
        <f>B1984-C1984</f>
        <v/>
      </c>
      <c r="E1984" s="6">
        <f>A1984-C1984</f>
        <v/>
      </c>
      <c r="F1984" s="6">
        <f>MIN(D1984,in_batt_pw,IF(sel_batt=0,0,(sel_batt-H1983)/in_rte))</f>
        <v/>
      </c>
      <c r="G1984" s="6">
        <f>MIN(E1984,in_batt_pw,H1983)</f>
        <v/>
      </c>
      <c r="H1984" s="6">
        <f>H1983+F1984*in_rte-G1984</f>
        <v/>
      </c>
      <c r="I1984" s="6">
        <f>IF(sel_og=1,0,E1984-G1984)</f>
        <v/>
      </c>
      <c r="J1984" s="6">
        <f>IF(sel_og=1,0,D1984-F1984)</f>
        <v/>
      </c>
      <c r="K1984" s="6">
        <f>IF(sel_og=1,E1984-G1984,0)</f>
        <v/>
      </c>
    </row>
    <row r="1985">
      <c r="A1985" s="6">
        <f>Profiles!E1985+Profiles!F1985</f>
        <v/>
      </c>
      <c r="B1985" s="6">
        <f>Profiles!D1985*sel_solar</f>
        <v/>
      </c>
      <c r="C1985" s="6">
        <f>MIN(B1985,A1985)</f>
        <v/>
      </c>
      <c r="D1985" s="6">
        <f>B1985-C1985</f>
        <v/>
      </c>
      <c r="E1985" s="6">
        <f>A1985-C1985</f>
        <v/>
      </c>
      <c r="F1985" s="6">
        <f>MIN(D1985,in_batt_pw,IF(sel_batt=0,0,(sel_batt-H1984)/in_rte))</f>
        <v/>
      </c>
      <c r="G1985" s="6">
        <f>MIN(E1985,in_batt_pw,H1984)</f>
        <v/>
      </c>
      <c r="H1985" s="6">
        <f>H1984+F1985*in_rte-G1985</f>
        <v/>
      </c>
      <c r="I1985" s="6">
        <f>IF(sel_og=1,0,E1985-G1985)</f>
        <v/>
      </c>
      <c r="J1985" s="6">
        <f>IF(sel_og=1,0,D1985-F1985)</f>
        <v/>
      </c>
      <c r="K1985" s="6">
        <f>IF(sel_og=1,E1985-G1985,0)</f>
        <v/>
      </c>
    </row>
    <row r="1986">
      <c r="A1986" s="6">
        <f>Profiles!E1986+Profiles!F1986</f>
        <v/>
      </c>
      <c r="B1986" s="6">
        <f>Profiles!D1986*sel_solar</f>
        <v/>
      </c>
      <c r="C1986" s="6">
        <f>MIN(B1986,A1986)</f>
        <v/>
      </c>
      <c r="D1986" s="6">
        <f>B1986-C1986</f>
        <v/>
      </c>
      <c r="E1986" s="6">
        <f>A1986-C1986</f>
        <v/>
      </c>
      <c r="F1986" s="6">
        <f>MIN(D1986,in_batt_pw,IF(sel_batt=0,0,(sel_batt-H1985)/in_rte))</f>
        <v/>
      </c>
      <c r="G1986" s="6">
        <f>MIN(E1986,in_batt_pw,H1985)</f>
        <v/>
      </c>
      <c r="H1986" s="6">
        <f>H1985+F1986*in_rte-G1986</f>
        <v/>
      </c>
      <c r="I1986" s="6">
        <f>IF(sel_og=1,0,E1986-G1986)</f>
        <v/>
      </c>
      <c r="J1986" s="6">
        <f>IF(sel_og=1,0,D1986-F1986)</f>
        <v/>
      </c>
      <c r="K1986" s="6">
        <f>IF(sel_og=1,E1986-G1986,0)</f>
        <v/>
      </c>
    </row>
    <row r="1987">
      <c r="A1987" s="6">
        <f>Profiles!E1987+Profiles!F1987</f>
        <v/>
      </c>
      <c r="B1987" s="6">
        <f>Profiles!D1987*sel_solar</f>
        <v/>
      </c>
      <c r="C1987" s="6">
        <f>MIN(B1987,A1987)</f>
        <v/>
      </c>
      <c r="D1987" s="6">
        <f>B1987-C1987</f>
        <v/>
      </c>
      <c r="E1987" s="6">
        <f>A1987-C1987</f>
        <v/>
      </c>
      <c r="F1987" s="6">
        <f>MIN(D1987,in_batt_pw,IF(sel_batt=0,0,(sel_batt-H1986)/in_rte))</f>
        <v/>
      </c>
      <c r="G1987" s="6">
        <f>MIN(E1987,in_batt_pw,H1986)</f>
        <v/>
      </c>
      <c r="H1987" s="6">
        <f>H1986+F1987*in_rte-G1987</f>
        <v/>
      </c>
      <c r="I1987" s="6">
        <f>IF(sel_og=1,0,E1987-G1987)</f>
        <v/>
      </c>
      <c r="J1987" s="6">
        <f>IF(sel_og=1,0,D1987-F1987)</f>
        <v/>
      </c>
      <c r="K1987" s="6">
        <f>IF(sel_og=1,E1987-G1987,0)</f>
        <v/>
      </c>
    </row>
    <row r="1988">
      <c r="A1988" s="6">
        <f>Profiles!E1988+Profiles!F1988</f>
        <v/>
      </c>
      <c r="B1988" s="6">
        <f>Profiles!D1988*sel_solar</f>
        <v/>
      </c>
      <c r="C1988" s="6">
        <f>MIN(B1988,A1988)</f>
        <v/>
      </c>
      <c r="D1988" s="6">
        <f>B1988-C1988</f>
        <v/>
      </c>
      <c r="E1988" s="6">
        <f>A1988-C1988</f>
        <v/>
      </c>
      <c r="F1988" s="6">
        <f>MIN(D1988,in_batt_pw,IF(sel_batt=0,0,(sel_batt-H1987)/in_rte))</f>
        <v/>
      </c>
      <c r="G1988" s="6">
        <f>MIN(E1988,in_batt_pw,H1987)</f>
        <v/>
      </c>
      <c r="H1988" s="6">
        <f>H1987+F1988*in_rte-G1988</f>
        <v/>
      </c>
      <c r="I1988" s="6">
        <f>IF(sel_og=1,0,E1988-G1988)</f>
        <v/>
      </c>
      <c r="J1988" s="6">
        <f>IF(sel_og=1,0,D1988-F1988)</f>
        <v/>
      </c>
      <c r="K1988" s="6">
        <f>IF(sel_og=1,E1988-G1988,0)</f>
        <v/>
      </c>
    </row>
    <row r="1989">
      <c r="A1989" s="6">
        <f>Profiles!E1989+Profiles!F1989</f>
        <v/>
      </c>
      <c r="B1989" s="6">
        <f>Profiles!D1989*sel_solar</f>
        <v/>
      </c>
      <c r="C1989" s="6">
        <f>MIN(B1989,A1989)</f>
        <v/>
      </c>
      <c r="D1989" s="6">
        <f>B1989-C1989</f>
        <v/>
      </c>
      <c r="E1989" s="6">
        <f>A1989-C1989</f>
        <v/>
      </c>
      <c r="F1989" s="6">
        <f>MIN(D1989,in_batt_pw,IF(sel_batt=0,0,(sel_batt-H1988)/in_rte))</f>
        <v/>
      </c>
      <c r="G1989" s="6">
        <f>MIN(E1989,in_batt_pw,H1988)</f>
        <v/>
      </c>
      <c r="H1989" s="6">
        <f>H1988+F1989*in_rte-G1989</f>
        <v/>
      </c>
      <c r="I1989" s="6">
        <f>IF(sel_og=1,0,E1989-G1989)</f>
        <v/>
      </c>
      <c r="J1989" s="6">
        <f>IF(sel_og=1,0,D1989-F1989)</f>
        <v/>
      </c>
      <c r="K1989" s="6">
        <f>IF(sel_og=1,E1989-G1989,0)</f>
        <v/>
      </c>
    </row>
    <row r="1990">
      <c r="A1990" s="6">
        <f>Profiles!E1990+Profiles!F1990</f>
        <v/>
      </c>
      <c r="B1990" s="6">
        <f>Profiles!D1990*sel_solar</f>
        <v/>
      </c>
      <c r="C1990" s="6">
        <f>MIN(B1990,A1990)</f>
        <v/>
      </c>
      <c r="D1990" s="6">
        <f>B1990-C1990</f>
        <v/>
      </c>
      <c r="E1990" s="6">
        <f>A1990-C1990</f>
        <v/>
      </c>
      <c r="F1990" s="6">
        <f>MIN(D1990,in_batt_pw,IF(sel_batt=0,0,(sel_batt-H1989)/in_rte))</f>
        <v/>
      </c>
      <c r="G1990" s="6">
        <f>MIN(E1990,in_batt_pw,H1989)</f>
        <v/>
      </c>
      <c r="H1990" s="6">
        <f>H1989+F1990*in_rte-G1990</f>
        <v/>
      </c>
      <c r="I1990" s="6">
        <f>IF(sel_og=1,0,E1990-G1990)</f>
        <v/>
      </c>
      <c r="J1990" s="6">
        <f>IF(sel_og=1,0,D1990-F1990)</f>
        <v/>
      </c>
      <c r="K1990" s="6">
        <f>IF(sel_og=1,E1990-G1990,0)</f>
        <v/>
      </c>
    </row>
    <row r="1991">
      <c r="A1991" s="6">
        <f>Profiles!E1991+Profiles!F1991</f>
        <v/>
      </c>
      <c r="B1991" s="6">
        <f>Profiles!D1991*sel_solar</f>
        <v/>
      </c>
      <c r="C1991" s="6">
        <f>MIN(B1991,A1991)</f>
        <v/>
      </c>
      <c r="D1991" s="6">
        <f>B1991-C1991</f>
        <v/>
      </c>
      <c r="E1991" s="6">
        <f>A1991-C1991</f>
        <v/>
      </c>
      <c r="F1991" s="6">
        <f>MIN(D1991,in_batt_pw,IF(sel_batt=0,0,(sel_batt-H1990)/in_rte))</f>
        <v/>
      </c>
      <c r="G1991" s="6">
        <f>MIN(E1991,in_batt_pw,H1990)</f>
        <v/>
      </c>
      <c r="H1991" s="6">
        <f>H1990+F1991*in_rte-G1991</f>
        <v/>
      </c>
      <c r="I1991" s="6">
        <f>IF(sel_og=1,0,E1991-G1991)</f>
        <v/>
      </c>
      <c r="J1991" s="6">
        <f>IF(sel_og=1,0,D1991-F1991)</f>
        <v/>
      </c>
      <c r="K1991" s="6">
        <f>IF(sel_og=1,E1991-G1991,0)</f>
        <v/>
      </c>
    </row>
    <row r="1992">
      <c r="A1992" s="6">
        <f>Profiles!E1992+Profiles!F1992</f>
        <v/>
      </c>
      <c r="B1992" s="6">
        <f>Profiles!D1992*sel_solar</f>
        <v/>
      </c>
      <c r="C1992" s="6">
        <f>MIN(B1992,A1992)</f>
        <v/>
      </c>
      <c r="D1992" s="6">
        <f>B1992-C1992</f>
        <v/>
      </c>
      <c r="E1992" s="6">
        <f>A1992-C1992</f>
        <v/>
      </c>
      <c r="F1992" s="6">
        <f>MIN(D1992,in_batt_pw,IF(sel_batt=0,0,(sel_batt-H1991)/in_rte))</f>
        <v/>
      </c>
      <c r="G1992" s="6">
        <f>MIN(E1992,in_batt_pw,H1991)</f>
        <v/>
      </c>
      <c r="H1992" s="6">
        <f>H1991+F1992*in_rte-G1992</f>
        <v/>
      </c>
      <c r="I1992" s="6">
        <f>IF(sel_og=1,0,E1992-G1992)</f>
        <v/>
      </c>
      <c r="J1992" s="6">
        <f>IF(sel_og=1,0,D1992-F1992)</f>
        <v/>
      </c>
      <c r="K1992" s="6">
        <f>IF(sel_og=1,E1992-G1992,0)</f>
        <v/>
      </c>
    </row>
    <row r="1993">
      <c r="A1993" s="6">
        <f>Profiles!E1993+Profiles!F1993</f>
        <v/>
      </c>
      <c r="B1993" s="6">
        <f>Profiles!D1993*sel_solar</f>
        <v/>
      </c>
      <c r="C1993" s="6">
        <f>MIN(B1993,A1993)</f>
        <v/>
      </c>
      <c r="D1993" s="6">
        <f>B1993-C1993</f>
        <v/>
      </c>
      <c r="E1993" s="6">
        <f>A1993-C1993</f>
        <v/>
      </c>
      <c r="F1993" s="6">
        <f>MIN(D1993,in_batt_pw,IF(sel_batt=0,0,(sel_batt-H1992)/in_rte))</f>
        <v/>
      </c>
      <c r="G1993" s="6">
        <f>MIN(E1993,in_batt_pw,H1992)</f>
        <v/>
      </c>
      <c r="H1993" s="6">
        <f>H1992+F1993*in_rte-G1993</f>
        <v/>
      </c>
      <c r="I1993" s="6">
        <f>IF(sel_og=1,0,E1993-G1993)</f>
        <v/>
      </c>
      <c r="J1993" s="6">
        <f>IF(sel_og=1,0,D1993-F1993)</f>
        <v/>
      </c>
      <c r="K1993" s="6">
        <f>IF(sel_og=1,E1993-G1993,0)</f>
        <v/>
      </c>
    </row>
    <row r="1994">
      <c r="A1994" s="6">
        <f>Profiles!E1994+Profiles!F1994</f>
        <v/>
      </c>
      <c r="B1994" s="6">
        <f>Profiles!D1994*sel_solar</f>
        <v/>
      </c>
      <c r="C1994" s="6">
        <f>MIN(B1994,A1994)</f>
        <v/>
      </c>
      <c r="D1994" s="6">
        <f>B1994-C1994</f>
        <v/>
      </c>
      <c r="E1994" s="6">
        <f>A1994-C1994</f>
        <v/>
      </c>
      <c r="F1994" s="6">
        <f>MIN(D1994,in_batt_pw,IF(sel_batt=0,0,(sel_batt-H1993)/in_rte))</f>
        <v/>
      </c>
      <c r="G1994" s="6">
        <f>MIN(E1994,in_batt_pw,H1993)</f>
        <v/>
      </c>
      <c r="H1994" s="6">
        <f>H1993+F1994*in_rte-G1994</f>
        <v/>
      </c>
      <c r="I1994" s="6">
        <f>IF(sel_og=1,0,E1994-G1994)</f>
        <v/>
      </c>
      <c r="J1994" s="6">
        <f>IF(sel_og=1,0,D1994-F1994)</f>
        <v/>
      </c>
      <c r="K1994" s="6">
        <f>IF(sel_og=1,E1994-G1994,0)</f>
        <v/>
      </c>
    </row>
    <row r="1995">
      <c r="A1995" s="6">
        <f>Profiles!E1995+Profiles!F1995</f>
        <v/>
      </c>
      <c r="B1995" s="6">
        <f>Profiles!D1995*sel_solar</f>
        <v/>
      </c>
      <c r="C1995" s="6">
        <f>MIN(B1995,A1995)</f>
        <v/>
      </c>
      <c r="D1995" s="6">
        <f>B1995-C1995</f>
        <v/>
      </c>
      <c r="E1995" s="6">
        <f>A1995-C1995</f>
        <v/>
      </c>
      <c r="F1995" s="6">
        <f>MIN(D1995,in_batt_pw,IF(sel_batt=0,0,(sel_batt-H1994)/in_rte))</f>
        <v/>
      </c>
      <c r="G1995" s="6">
        <f>MIN(E1995,in_batt_pw,H1994)</f>
        <v/>
      </c>
      <c r="H1995" s="6">
        <f>H1994+F1995*in_rte-G1995</f>
        <v/>
      </c>
      <c r="I1995" s="6">
        <f>IF(sel_og=1,0,E1995-G1995)</f>
        <v/>
      </c>
      <c r="J1995" s="6">
        <f>IF(sel_og=1,0,D1995-F1995)</f>
        <v/>
      </c>
      <c r="K1995" s="6">
        <f>IF(sel_og=1,E1995-G1995,0)</f>
        <v/>
      </c>
    </row>
    <row r="1996">
      <c r="A1996" s="6">
        <f>Profiles!E1996+Profiles!F1996</f>
        <v/>
      </c>
      <c r="B1996" s="6">
        <f>Profiles!D1996*sel_solar</f>
        <v/>
      </c>
      <c r="C1996" s="6">
        <f>MIN(B1996,A1996)</f>
        <v/>
      </c>
      <c r="D1996" s="6">
        <f>B1996-C1996</f>
        <v/>
      </c>
      <c r="E1996" s="6">
        <f>A1996-C1996</f>
        <v/>
      </c>
      <c r="F1996" s="6">
        <f>MIN(D1996,in_batt_pw,IF(sel_batt=0,0,(sel_batt-H1995)/in_rte))</f>
        <v/>
      </c>
      <c r="G1996" s="6">
        <f>MIN(E1996,in_batt_pw,H1995)</f>
        <v/>
      </c>
      <c r="H1996" s="6">
        <f>H1995+F1996*in_rte-G1996</f>
        <v/>
      </c>
      <c r="I1996" s="6">
        <f>IF(sel_og=1,0,E1996-G1996)</f>
        <v/>
      </c>
      <c r="J1996" s="6">
        <f>IF(sel_og=1,0,D1996-F1996)</f>
        <v/>
      </c>
      <c r="K1996" s="6">
        <f>IF(sel_og=1,E1996-G1996,0)</f>
        <v/>
      </c>
    </row>
    <row r="1997">
      <c r="A1997" s="6">
        <f>Profiles!E1997+Profiles!F1997</f>
        <v/>
      </c>
      <c r="B1997" s="6">
        <f>Profiles!D1997*sel_solar</f>
        <v/>
      </c>
      <c r="C1997" s="6">
        <f>MIN(B1997,A1997)</f>
        <v/>
      </c>
      <c r="D1997" s="6">
        <f>B1997-C1997</f>
        <v/>
      </c>
      <c r="E1997" s="6">
        <f>A1997-C1997</f>
        <v/>
      </c>
      <c r="F1997" s="6">
        <f>MIN(D1997,in_batt_pw,IF(sel_batt=0,0,(sel_batt-H1996)/in_rte))</f>
        <v/>
      </c>
      <c r="G1997" s="6">
        <f>MIN(E1997,in_batt_pw,H1996)</f>
        <v/>
      </c>
      <c r="H1997" s="6">
        <f>H1996+F1997*in_rte-G1997</f>
        <v/>
      </c>
      <c r="I1997" s="6">
        <f>IF(sel_og=1,0,E1997-G1997)</f>
        <v/>
      </c>
      <c r="J1997" s="6">
        <f>IF(sel_og=1,0,D1997-F1997)</f>
        <v/>
      </c>
      <c r="K1997" s="6">
        <f>IF(sel_og=1,E1997-G1997,0)</f>
        <v/>
      </c>
    </row>
    <row r="1998">
      <c r="A1998" s="6">
        <f>Profiles!E1998+Profiles!F1998</f>
        <v/>
      </c>
      <c r="B1998" s="6">
        <f>Profiles!D1998*sel_solar</f>
        <v/>
      </c>
      <c r="C1998" s="6">
        <f>MIN(B1998,A1998)</f>
        <v/>
      </c>
      <c r="D1998" s="6">
        <f>B1998-C1998</f>
        <v/>
      </c>
      <c r="E1998" s="6">
        <f>A1998-C1998</f>
        <v/>
      </c>
      <c r="F1998" s="6">
        <f>MIN(D1998,in_batt_pw,IF(sel_batt=0,0,(sel_batt-H1997)/in_rte))</f>
        <v/>
      </c>
      <c r="G1998" s="6">
        <f>MIN(E1998,in_batt_pw,H1997)</f>
        <v/>
      </c>
      <c r="H1998" s="6">
        <f>H1997+F1998*in_rte-G1998</f>
        <v/>
      </c>
      <c r="I1998" s="6">
        <f>IF(sel_og=1,0,E1998-G1998)</f>
        <v/>
      </c>
      <c r="J1998" s="6">
        <f>IF(sel_og=1,0,D1998-F1998)</f>
        <v/>
      </c>
      <c r="K1998" s="6">
        <f>IF(sel_og=1,E1998-G1998,0)</f>
        <v/>
      </c>
    </row>
    <row r="1999">
      <c r="A1999" s="6">
        <f>Profiles!E1999+Profiles!F1999</f>
        <v/>
      </c>
      <c r="B1999" s="6">
        <f>Profiles!D1999*sel_solar</f>
        <v/>
      </c>
      <c r="C1999" s="6">
        <f>MIN(B1999,A1999)</f>
        <v/>
      </c>
      <c r="D1999" s="6">
        <f>B1999-C1999</f>
        <v/>
      </c>
      <c r="E1999" s="6">
        <f>A1999-C1999</f>
        <v/>
      </c>
      <c r="F1999" s="6">
        <f>MIN(D1999,in_batt_pw,IF(sel_batt=0,0,(sel_batt-H1998)/in_rte))</f>
        <v/>
      </c>
      <c r="G1999" s="6">
        <f>MIN(E1999,in_batt_pw,H1998)</f>
        <v/>
      </c>
      <c r="H1999" s="6">
        <f>H1998+F1999*in_rte-G1999</f>
        <v/>
      </c>
      <c r="I1999" s="6">
        <f>IF(sel_og=1,0,E1999-G1999)</f>
        <v/>
      </c>
      <c r="J1999" s="6">
        <f>IF(sel_og=1,0,D1999-F1999)</f>
        <v/>
      </c>
      <c r="K1999" s="6">
        <f>IF(sel_og=1,E1999-G1999,0)</f>
        <v/>
      </c>
    </row>
    <row r="2000">
      <c r="A2000" s="6">
        <f>Profiles!E2000+Profiles!F2000</f>
        <v/>
      </c>
      <c r="B2000" s="6">
        <f>Profiles!D2000*sel_solar</f>
        <v/>
      </c>
      <c r="C2000" s="6">
        <f>MIN(B2000,A2000)</f>
        <v/>
      </c>
      <c r="D2000" s="6">
        <f>B2000-C2000</f>
        <v/>
      </c>
      <c r="E2000" s="6">
        <f>A2000-C2000</f>
        <v/>
      </c>
      <c r="F2000" s="6">
        <f>MIN(D2000,in_batt_pw,IF(sel_batt=0,0,(sel_batt-H1999)/in_rte))</f>
        <v/>
      </c>
      <c r="G2000" s="6">
        <f>MIN(E2000,in_batt_pw,H1999)</f>
        <v/>
      </c>
      <c r="H2000" s="6">
        <f>H1999+F2000*in_rte-G2000</f>
        <v/>
      </c>
      <c r="I2000" s="6">
        <f>IF(sel_og=1,0,E2000-G2000)</f>
        <v/>
      </c>
      <c r="J2000" s="6">
        <f>IF(sel_og=1,0,D2000-F2000)</f>
        <v/>
      </c>
      <c r="K2000" s="6">
        <f>IF(sel_og=1,E2000-G2000,0)</f>
        <v/>
      </c>
    </row>
    <row r="2001">
      <c r="A2001" s="6">
        <f>Profiles!E2001+Profiles!F2001</f>
        <v/>
      </c>
      <c r="B2001" s="6">
        <f>Profiles!D2001*sel_solar</f>
        <v/>
      </c>
      <c r="C2001" s="6">
        <f>MIN(B2001,A2001)</f>
        <v/>
      </c>
      <c r="D2001" s="6">
        <f>B2001-C2001</f>
        <v/>
      </c>
      <c r="E2001" s="6">
        <f>A2001-C2001</f>
        <v/>
      </c>
      <c r="F2001" s="6">
        <f>MIN(D2001,in_batt_pw,IF(sel_batt=0,0,(sel_batt-H2000)/in_rte))</f>
        <v/>
      </c>
      <c r="G2001" s="6">
        <f>MIN(E2001,in_batt_pw,H2000)</f>
        <v/>
      </c>
      <c r="H2001" s="6">
        <f>H2000+F2001*in_rte-G2001</f>
        <v/>
      </c>
      <c r="I2001" s="6">
        <f>IF(sel_og=1,0,E2001-G2001)</f>
        <v/>
      </c>
      <c r="J2001" s="6">
        <f>IF(sel_og=1,0,D2001-F2001)</f>
        <v/>
      </c>
      <c r="K2001" s="6">
        <f>IF(sel_og=1,E2001-G2001,0)</f>
        <v/>
      </c>
    </row>
    <row r="2002">
      <c r="A2002" s="6">
        <f>Profiles!E2002+Profiles!F2002</f>
        <v/>
      </c>
      <c r="B2002" s="6">
        <f>Profiles!D2002*sel_solar</f>
        <v/>
      </c>
      <c r="C2002" s="6">
        <f>MIN(B2002,A2002)</f>
        <v/>
      </c>
      <c r="D2002" s="6">
        <f>B2002-C2002</f>
        <v/>
      </c>
      <c r="E2002" s="6">
        <f>A2002-C2002</f>
        <v/>
      </c>
      <c r="F2002" s="6">
        <f>MIN(D2002,in_batt_pw,IF(sel_batt=0,0,(sel_batt-H2001)/in_rte))</f>
        <v/>
      </c>
      <c r="G2002" s="6">
        <f>MIN(E2002,in_batt_pw,H2001)</f>
        <v/>
      </c>
      <c r="H2002" s="6">
        <f>H2001+F2002*in_rte-G2002</f>
        <v/>
      </c>
      <c r="I2002" s="6">
        <f>IF(sel_og=1,0,E2002-G2002)</f>
        <v/>
      </c>
      <c r="J2002" s="6">
        <f>IF(sel_og=1,0,D2002-F2002)</f>
        <v/>
      </c>
      <c r="K2002" s="6">
        <f>IF(sel_og=1,E2002-G2002,0)</f>
        <v/>
      </c>
    </row>
    <row r="2003">
      <c r="A2003" s="6">
        <f>Profiles!E2003+Profiles!F2003</f>
        <v/>
      </c>
      <c r="B2003" s="6">
        <f>Profiles!D2003*sel_solar</f>
        <v/>
      </c>
      <c r="C2003" s="6">
        <f>MIN(B2003,A2003)</f>
        <v/>
      </c>
      <c r="D2003" s="6">
        <f>B2003-C2003</f>
        <v/>
      </c>
      <c r="E2003" s="6">
        <f>A2003-C2003</f>
        <v/>
      </c>
      <c r="F2003" s="6">
        <f>MIN(D2003,in_batt_pw,IF(sel_batt=0,0,(sel_batt-H2002)/in_rte))</f>
        <v/>
      </c>
      <c r="G2003" s="6">
        <f>MIN(E2003,in_batt_pw,H2002)</f>
        <v/>
      </c>
      <c r="H2003" s="6">
        <f>H2002+F2003*in_rte-G2003</f>
        <v/>
      </c>
      <c r="I2003" s="6">
        <f>IF(sel_og=1,0,E2003-G2003)</f>
        <v/>
      </c>
      <c r="J2003" s="6">
        <f>IF(sel_og=1,0,D2003-F2003)</f>
        <v/>
      </c>
      <c r="K2003" s="6">
        <f>IF(sel_og=1,E2003-G2003,0)</f>
        <v/>
      </c>
    </row>
    <row r="2004">
      <c r="A2004" s="6">
        <f>Profiles!E2004+Profiles!F2004</f>
        <v/>
      </c>
      <c r="B2004" s="6">
        <f>Profiles!D2004*sel_solar</f>
        <v/>
      </c>
      <c r="C2004" s="6">
        <f>MIN(B2004,A2004)</f>
        <v/>
      </c>
      <c r="D2004" s="6">
        <f>B2004-C2004</f>
        <v/>
      </c>
      <c r="E2004" s="6">
        <f>A2004-C2004</f>
        <v/>
      </c>
      <c r="F2004" s="6">
        <f>MIN(D2004,in_batt_pw,IF(sel_batt=0,0,(sel_batt-H2003)/in_rte))</f>
        <v/>
      </c>
      <c r="G2004" s="6">
        <f>MIN(E2004,in_batt_pw,H2003)</f>
        <v/>
      </c>
      <c r="H2004" s="6">
        <f>H2003+F2004*in_rte-G2004</f>
        <v/>
      </c>
      <c r="I2004" s="6">
        <f>IF(sel_og=1,0,E2004-G2004)</f>
        <v/>
      </c>
      <c r="J2004" s="6">
        <f>IF(sel_og=1,0,D2004-F2004)</f>
        <v/>
      </c>
      <c r="K2004" s="6">
        <f>IF(sel_og=1,E2004-G2004,0)</f>
        <v/>
      </c>
    </row>
    <row r="2005">
      <c r="A2005" s="6">
        <f>Profiles!E2005+Profiles!F2005</f>
        <v/>
      </c>
      <c r="B2005" s="6">
        <f>Profiles!D2005*sel_solar</f>
        <v/>
      </c>
      <c r="C2005" s="6">
        <f>MIN(B2005,A2005)</f>
        <v/>
      </c>
      <c r="D2005" s="6">
        <f>B2005-C2005</f>
        <v/>
      </c>
      <c r="E2005" s="6">
        <f>A2005-C2005</f>
        <v/>
      </c>
      <c r="F2005" s="6">
        <f>MIN(D2005,in_batt_pw,IF(sel_batt=0,0,(sel_batt-H2004)/in_rte))</f>
        <v/>
      </c>
      <c r="G2005" s="6">
        <f>MIN(E2005,in_batt_pw,H2004)</f>
        <v/>
      </c>
      <c r="H2005" s="6">
        <f>H2004+F2005*in_rte-G2005</f>
        <v/>
      </c>
      <c r="I2005" s="6">
        <f>IF(sel_og=1,0,E2005-G2005)</f>
        <v/>
      </c>
      <c r="J2005" s="6">
        <f>IF(sel_og=1,0,D2005-F2005)</f>
        <v/>
      </c>
      <c r="K2005" s="6">
        <f>IF(sel_og=1,E2005-G2005,0)</f>
        <v/>
      </c>
    </row>
    <row r="2006">
      <c r="A2006" s="6">
        <f>Profiles!E2006+Profiles!F2006</f>
        <v/>
      </c>
      <c r="B2006" s="6">
        <f>Profiles!D2006*sel_solar</f>
        <v/>
      </c>
      <c r="C2006" s="6">
        <f>MIN(B2006,A2006)</f>
        <v/>
      </c>
      <c r="D2006" s="6">
        <f>B2006-C2006</f>
        <v/>
      </c>
      <c r="E2006" s="6">
        <f>A2006-C2006</f>
        <v/>
      </c>
      <c r="F2006" s="6">
        <f>MIN(D2006,in_batt_pw,IF(sel_batt=0,0,(sel_batt-H2005)/in_rte))</f>
        <v/>
      </c>
      <c r="G2006" s="6">
        <f>MIN(E2006,in_batt_pw,H2005)</f>
        <v/>
      </c>
      <c r="H2006" s="6">
        <f>H2005+F2006*in_rte-G2006</f>
        <v/>
      </c>
      <c r="I2006" s="6">
        <f>IF(sel_og=1,0,E2006-G2006)</f>
        <v/>
      </c>
      <c r="J2006" s="6">
        <f>IF(sel_og=1,0,D2006-F2006)</f>
        <v/>
      </c>
      <c r="K2006" s="6">
        <f>IF(sel_og=1,E2006-G2006,0)</f>
        <v/>
      </c>
    </row>
    <row r="2007">
      <c r="A2007" s="6">
        <f>Profiles!E2007+Profiles!F2007</f>
        <v/>
      </c>
      <c r="B2007" s="6">
        <f>Profiles!D2007*sel_solar</f>
        <v/>
      </c>
      <c r="C2007" s="6">
        <f>MIN(B2007,A2007)</f>
        <v/>
      </c>
      <c r="D2007" s="6">
        <f>B2007-C2007</f>
        <v/>
      </c>
      <c r="E2007" s="6">
        <f>A2007-C2007</f>
        <v/>
      </c>
      <c r="F2007" s="6">
        <f>MIN(D2007,in_batt_pw,IF(sel_batt=0,0,(sel_batt-H2006)/in_rte))</f>
        <v/>
      </c>
      <c r="G2007" s="6">
        <f>MIN(E2007,in_batt_pw,H2006)</f>
        <v/>
      </c>
      <c r="H2007" s="6">
        <f>H2006+F2007*in_rte-G2007</f>
        <v/>
      </c>
      <c r="I2007" s="6">
        <f>IF(sel_og=1,0,E2007-G2007)</f>
        <v/>
      </c>
      <c r="J2007" s="6">
        <f>IF(sel_og=1,0,D2007-F2007)</f>
        <v/>
      </c>
      <c r="K2007" s="6">
        <f>IF(sel_og=1,E2007-G2007,0)</f>
        <v/>
      </c>
    </row>
    <row r="2008">
      <c r="A2008" s="6">
        <f>Profiles!E2008+Profiles!F2008</f>
        <v/>
      </c>
      <c r="B2008" s="6">
        <f>Profiles!D2008*sel_solar</f>
        <v/>
      </c>
      <c r="C2008" s="6">
        <f>MIN(B2008,A2008)</f>
        <v/>
      </c>
      <c r="D2008" s="6">
        <f>B2008-C2008</f>
        <v/>
      </c>
      <c r="E2008" s="6">
        <f>A2008-C2008</f>
        <v/>
      </c>
      <c r="F2008" s="6">
        <f>MIN(D2008,in_batt_pw,IF(sel_batt=0,0,(sel_batt-H2007)/in_rte))</f>
        <v/>
      </c>
      <c r="G2008" s="6">
        <f>MIN(E2008,in_batt_pw,H2007)</f>
        <v/>
      </c>
      <c r="H2008" s="6">
        <f>H2007+F2008*in_rte-G2008</f>
        <v/>
      </c>
      <c r="I2008" s="6">
        <f>IF(sel_og=1,0,E2008-G2008)</f>
        <v/>
      </c>
      <c r="J2008" s="6">
        <f>IF(sel_og=1,0,D2008-F2008)</f>
        <v/>
      </c>
      <c r="K2008" s="6">
        <f>IF(sel_og=1,E2008-G2008,0)</f>
        <v/>
      </c>
    </row>
    <row r="2009">
      <c r="A2009" s="6">
        <f>Profiles!E2009+Profiles!F2009</f>
        <v/>
      </c>
      <c r="B2009" s="6">
        <f>Profiles!D2009*sel_solar</f>
        <v/>
      </c>
      <c r="C2009" s="6">
        <f>MIN(B2009,A2009)</f>
        <v/>
      </c>
      <c r="D2009" s="6">
        <f>B2009-C2009</f>
        <v/>
      </c>
      <c r="E2009" s="6">
        <f>A2009-C2009</f>
        <v/>
      </c>
      <c r="F2009" s="6">
        <f>MIN(D2009,in_batt_pw,IF(sel_batt=0,0,(sel_batt-H2008)/in_rte))</f>
        <v/>
      </c>
      <c r="G2009" s="6">
        <f>MIN(E2009,in_batt_pw,H2008)</f>
        <v/>
      </c>
      <c r="H2009" s="6">
        <f>H2008+F2009*in_rte-G2009</f>
        <v/>
      </c>
      <c r="I2009" s="6">
        <f>IF(sel_og=1,0,E2009-G2009)</f>
        <v/>
      </c>
      <c r="J2009" s="6">
        <f>IF(sel_og=1,0,D2009-F2009)</f>
        <v/>
      </c>
      <c r="K2009" s="6">
        <f>IF(sel_og=1,E2009-G2009,0)</f>
        <v/>
      </c>
    </row>
    <row r="2010">
      <c r="A2010" s="6">
        <f>Profiles!E2010+Profiles!F2010</f>
        <v/>
      </c>
      <c r="B2010" s="6">
        <f>Profiles!D2010*sel_solar</f>
        <v/>
      </c>
      <c r="C2010" s="6">
        <f>MIN(B2010,A2010)</f>
        <v/>
      </c>
      <c r="D2010" s="6">
        <f>B2010-C2010</f>
        <v/>
      </c>
      <c r="E2010" s="6">
        <f>A2010-C2010</f>
        <v/>
      </c>
      <c r="F2010" s="6">
        <f>MIN(D2010,in_batt_pw,IF(sel_batt=0,0,(sel_batt-H2009)/in_rte))</f>
        <v/>
      </c>
      <c r="G2010" s="6">
        <f>MIN(E2010,in_batt_pw,H2009)</f>
        <v/>
      </c>
      <c r="H2010" s="6">
        <f>H2009+F2010*in_rte-G2010</f>
        <v/>
      </c>
      <c r="I2010" s="6">
        <f>IF(sel_og=1,0,E2010-G2010)</f>
        <v/>
      </c>
      <c r="J2010" s="6">
        <f>IF(sel_og=1,0,D2010-F2010)</f>
        <v/>
      </c>
      <c r="K2010" s="6">
        <f>IF(sel_og=1,E2010-G2010,0)</f>
        <v/>
      </c>
    </row>
    <row r="2011">
      <c r="A2011" s="6">
        <f>Profiles!E2011+Profiles!F2011</f>
        <v/>
      </c>
      <c r="B2011" s="6">
        <f>Profiles!D2011*sel_solar</f>
        <v/>
      </c>
      <c r="C2011" s="6">
        <f>MIN(B2011,A2011)</f>
        <v/>
      </c>
      <c r="D2011" s="6">
        <f>B2011-C2011</f>
        <v/>
      </c>
      <c r="E2011" s="6">
        <f>A2011-C2011</f>
        <v/>
      </c>
      <c r="F2011" s="6">
        <f>MIN(D2011,in_batt_pw,IF(sel_batt=0,0,(sel_batt-H2010)/in_rte))</f>
        <v/>
      </c>
      <c r="G2011" s="6">
        <f>MIN(E2011,in_batt_pw,H2010)</f>
        <v/>
      </c>
      <c r="H2011" s="6">
        <f>H2010+F2011*in_rte-G2011</f>
        <v/>
      </c>
      <c r="I2011" s="6">
        <f>IF(sel_og=1,0,E2011-G2011)</f>
        <v/>
      </c>
      <c r="J2011" s="6">
        <f>IF(sel_og=1,0,D2011-F2011)</f>
        <v/>
      </c>
      <c r="K2011" s="6">
        <f>IF(sel_og=1,E2011-G2011,0)</f>
        <v/>
      </c>
    </row>
    <row r="2012">
      <c r="A2012" s="6">
        <f>Profiles!E2012+Profiles!F2012</f>
        <v/>
      </c>
      <c r="B2012" s="6">
        <f>Profiles!D2012*sel_solar</f>
        <v/>
      </c>
      <c r="C2012" s="6">
        <f>MIN(B2012,A2012)</f>
        <v/>
      </c>
      <c r="D2012" s="6">
        <f>B2012-C2012</f>
        <v/>
      </c>
      <c r="E2012" s="6">
        <f>A2012-C2012</f>
        <v/>
      </c>
      <c r="F2012" s="6">
        <f>MIN(D2012,in_batt_pw,IF(sel_batt=0,0,(sel_batt-H2011)/in_rte))</f>
        <v/>
      </c>
      <c r="G2012" s="6">
        <f>MIN(E2012,in_batt_pw,H2011)</f>
        <v/>
      </c>
      <c r="H2012" s="6">
        <f>H2011+F2012*in_rte-G2012</f>
        <v/>
      </c>
      <c r="I2012" s="6">
        <f>IF(sel_og=1,0,E2012-G2012)</f>
        <v/>
      </c>
      <c r="J2012" s="6">
        <f>IF(sel_og=1,0,D2012-F2012)</f>
        <v/>
      </c>
      <c r="K2012" s="6">
        <f>IF(sel_og=1,E2012-G2012,0)</f>
        <v/>
      </c>
    </row>
    <row r="2013">
      <c r="A2013" s="6">
        <f>Profiles!E2013+Profiles!F2013</f>
        <v/>
      </c>
      <c r="B2013" s="6">
        <f>Profiles!D2013*sel_solar</f>
        <v/>
      </c>
      <c r="C2013" s="6">
        <f>MIN(B2013,A2013)</f>
        <v/>
      </c>
      <c r="D2013" s="6">
        <f>B2013-C2013</f>
        <v/>
      </c>
      <c r="E2013" s="6">
        <f>A2013-C2013</f>
        <v/>
      </c>
      <c r="F2013" s="6">
        <f>MIN(D2013,in_batt_pw,IF(sel_batt=0,0,(sel_batt-H2012)/in_rte))</f>
        <v/>
      </c>
      <c r="G2013" s="6">
        <f>MIN(E2013,in_batt_pw,H2012)</f>
        <v/>
      </c>
      <c r="H2013" s="6">
        <f>H2012+F2013*in_rte-G2013</f>
        <v/>
      </c>
      <c r="I2013" s="6">
        <f>IF(sel_og=1,0,E2013-G2013)</f>
        <v/>
      </c>
      <c r="J2013" s="6">
        <f>IF(sel_og=1,0,D2013-F2013)</f>
        <v/>
      </c>
      <c r="K2013" s="6">
        <f>IF(sel_og=1,E2013-G2013,0)</f>
        <v/>
      </c>
    </row>
    <row r="2014">
      <c r="A2014" s="6">
        <f>Profiles!E2014+Profiles!F2014</f>
        <v/>
      </c>
      <c r="B2014" s="6">
        <f>Profiles!D2014*sel_solar</f>
        <v/>
      </c>
      <c r="C2014" s="6">
        <f>MIN(B2014,A2014)</f>
        <v/>
      </c>
      <c r="D2014" s="6">
        <f>B2014-C2014</f>
        <v/>
      </c>
      <c r="E2014" s="6">
        <f>A2014-C2014</f>
        <v/>
      </c>
      <c r="F2014" s="6">
        <f>MIN(D2014,in_batt_pw,IF(sel_batt=0,0,(sel_batt-H2013)/in_rte))</f>
        <v/>
      </c>
      <c r="G2014" s="6">
        <f>MIN(E2014,in_batt_pw,H2013)</f>
        <v/>
      </c>
      <c r="H2014" s="6">
        <f>H2013+F2014*in_rte-G2014</f>
        <v/>
      </c>
      <c r="I2014" s="6">
        <f>IF(sel_og=1,0,E2014-G2014)</f>
        <v/>
      </c>
      <c r="J2014" s="6">
        <f>IF(sel_og=1,0,D2014-F2014)</f>
        <v/>
      </c>
      <c r="K2014" s="6">
        <f>IF(sel_og=1,E2014-G2014,0)</f>
        <v/>
      </c>
    </row>
    <row r="2015">
      <c r="A2015" s="6">
        <f>Profiles!E2015+Profiles!F2015</f>
        <v/>
      </c>
      <c r="B2015" s="6">
        <f>Profiles!D2015*sel_solar</f>
        <v/>
      </c>
      <c r="C2015" s="6">
        <f>MIN(B2015,A2015)</f>
        <v/>
      </c>
      <c r="D2015" s="6">
        <f>B2015-C2015</f>
        <v/>
      </c>
      <c r="E2015" s="6">
        <f>A2015-C2015</f>
        <v/>
      </c>
      <c r="F2015" s="6">
        <f>MIN(D2015,in_batt_pw,IF(sel_batt=0,0,(sel_batt-H2014)/in_rte))</f>
        <v/>
      </c>
      <c r="G2015" s="6">
        <f>MIN(E2015,in_batt_pw,H2014)</f>
        <v/>
      </c>
      <c r="H2015" s="6">
        <f>H2014+F2015*in_rte-G2015</f>
        <v/>
      </c>
      <c r="I2015" s="6">
        <f>IF(sel_og=1,0,E2015-G2015)</f>
        <v/>
      </c>
      <c r="J2015" s="6">
        <f>IF(sel_og=1,0,D2015-F2015)</f>
        <v/>
      </c>
      <c r="K2015" s="6">
        <f>IF(sel_og=1,E2015-G2015,0)</f>
        <v/>
      </c>
    </row>
    <row r="2016">
      <c r="A2016" s="6">
        <f>Profiles!E2016+Profiles!F2016</f>
        <v/>
      </c>
      <c r="B2016" s="6">
        <f>Profiles!D2016*sel_solar</f>
        <v/>
      </c>
      <c r="C2016" s="6">
        <f>MIN(B2016,A2016)</f>
        <v/>
      </c>
      <c r="D2016" s="6">
        <f>B2016-C2016</f>
        <v/>
      </c>
      <c r="E2016" s="6">
        <f>A2016-C2016</f>
        <v/>
      </c>
      <c r="F2016" s="6">
        <f>MIN(D2016,in_batt_pw,IF(sel_batt=0,0,(sel_batt-H2015)/in_rte))</f>
        <v/>
      </c>
      <c r="G2016" s="6">
        <f>MIN(E2016,in_batt_pw,H2015)</f>
        <v/>
      </c>
      <c r="H2016" s="6">
        <f>H2015+F2016*in_rte-G2016</f>
        <v/>
      </c>
      <c r="I2016" s="6">
        <f>IF(sel_og=1,0,E2016-G2016)</f>
        <v/>
      </c>
      <c r="J2016" s="6">
        <f>IF(sel_og=1,0,D2016-F2016)</f>
        <v/>
      </c>
      <c r="K2016" s="6">
        <f>IF(sel_og=1,E2016-G2016,0)</f>
        <v/>
      </c>
    </row>
    <row r="2017">
      <c r="A2017" s="6">
        <f>Profiles!E2017+Profiles!F2017</f>
        <v/>
      </c>
      <c r="B2017" s="6">
        <f>Profiles!D2017*sel_solar</f>
        <v/>
      </c>
      <c r="C2017" s="6">
        <f>MIN(B2017,A2017)</f>
        <v/>
      </c>
      <c r="D2017" s="6">
        <f>B2017-C2017</f>
        <v/>
      </c>
      <c r="E2017" s="6">
        <f>A2017-C2017</f>
        <v/>
      </c>
      <c r="F2017" s="6">
        <f>MIN(D2017,in_batt_pw,IF(sel_batt=0,0,(sel_batt-H2016)/in_rte))</f>
        <v/>
      </c>
      <c r="G2017" s="6">
        <f>MIN(E2017,in_batt_pw,H2016)</f>
        <v/>
      </c>
      <c r="H2017" s="6">
        <f>H2016+F2017*in_rte-G2017</f>
        <v/>
      </c>
      <c r="I2017" s="6">
        <f>IF(sel_og=1,0,E2017-G2017)</f>
        <v/>
      </c>
      <c r="J2017" s="6">
        <f>IF(sel_og=1,0,D2017-F2017)</f>
        <v/>
      </c>
      <c r="K2017" s="6">
        <f>IF(sel_og=1,E2017-G2017,0)</f>
        <v/>
      </c>
    </row>
    <row r="2018">
      <c r="A2018" s="6">
        <f>Profiles!E2018+Profiles!F2018</f>
        <v/>
      </c>
      <c r="B2018" s="6">
        <f>Profiles!D2018*sel_solar</f>
        <v/>
      </c>
      <c r="C2018" s="6">
        <f>MIN(B2018,A2018)</f>
        <v/>
      </c>
      <c r="D2018" s="6">
        <f>B2018-C2018</f>
        <v/>
      </c>
      <c r="E2018" s="6">
        <f>A2018-C2018</f>
        <v/>
      </c>
      <c r="F2018" s="6">
        <f>MIN(D2018,in_batt_pw,IF(sel_batt=0,0,(sel_batt-H2017)/in_rte))</f>
        <v/>
      </c>
      <c r="G2018" s="6">
        <f>MIN(E2018,in_batt_pw,H2017)</f>
        <v/>
      </c>
      <c r="H2018" s="6">
        <f>H2017+F2018*in_rte-G2018</f>
        <v/>
      </c>
      <c r="I2018" s="6">
        <f>IF(sel_og=1,0,E2018-G2018)</f>
        <v/>
      </c>
      <c r="J2018" s="6">
        <f>IF(sel_og=1,0,D2018-F2018)</f>
        <v/>
      </c>
      <c r="K2018" s="6">
        <f>IF(sel_og=1,E2018-G2018,0)</f>
        <v/>
      </c>
    </row>
    <row r="2019">
      <c r="A2019" s="6">
        <f>Profiles!E2019+Profiles!F2019</f>
        <v/>
      </c>
      <c r="B2019" s="6">
        <f>Profiles!D2019*sel_solar</f>
        <v/>
      </c>
      <c r="C2019" s="6">
        <f>MIN(B2019,A2019)</f>
        <v/>
      </c>
      <c r="D2019" s="6">
        <f>B2019-C2019</f>
        <v/>
      </c>
      <c r="E2019" s="6">
        <f>A2019-C2019</f>
        <v/>
      </c>
      <c r="F2019" s="6">
        <f>MIN(D2019,in_batt_pw,IF(sel_batt=0,0,(sel_batt-H2018)/in_rte))</f>
        <v/>
      </c>
      <c r="G2019" s="6">
        <f>MIN(E2019,in_batt_pw,H2018)</f>
        <v/>
      </c>
      <c r="H2019" s="6">
        <f>H2018+F2019*in_rte-G2019</f>
        <v/>
      </c>
      <c r="I2019" s="6">
        <f>IF(sel_og=1,0,E2019-G2019)</f>
        <v/>
      </c>
      <c r="J2019" s="6">
        <f>IF(sel_og=1,0,D2019-F2019)</f>
        <v/>
      </c>
      <c r="K2019" s="6">
        <f>IF(sel_og=1,E2019-G2019,0)</f>
        <v/>
      </c>
    </row>
    <row r="2020">
      <c r="A2020" s="6">
        <f>Profiles!E2020+Profiles!F2020</f>
        <v/>
      </c>
      <c r="B2020" s="6">
        <f>Profiles!D2020*sel_solar</f>
        <v/>
      </c>
      <c r="C2020" s="6">
        <f>MIN(B2020,A2020)</f>
        <v/>
      </c>
      <c r="D2020" s="6">
        <f>B2020-C2020</f>
        <v/>
      </c>
      <c r="E2020" s="6">
        <f>A2020-C2020</f>
        <v/>
      </c>
      <c r="F2020" s="6">
        <f>MIN(D2020,in_batt_pw,IF(sel_batt=0,0,(sel_batt-H2019)/in_rte))</f>
        <v/>
      </c>
      <c r="G2020" s="6">
        <f>MIN(E2020,in_batt_pw,H2019)</f>
        <v/>
      </c>
      <c r="H2020" s="6">
        <f>H2019+F2020*in_rte-G2020</f>
        <v/>
      </c>
      <c r="I2020" s="6">
        <f>IF(sel_og=1,0,E2020-G2020)</f>
        <v/>
      </c>
      <c r="J2020" s="6">
        <f>IF(sel_og=1,0,D2020-F2020)</f>
        <v/>
      </c>
      <c r="K2020" s="6">
        <f>IF(sel_og=1,E2020-G2020,0)</f>
        <v/>
      </c>
    </row>
    <row r="2021">
      <c r="A2021" s="6">
        <f>Profiles!E2021+Profiles!F2021</f>
        <v/>
      </c>
      <c r="B2021" s="6">
        <f>Profiles!D2021*sel_solar</f>
        <v/>
      </c>
      <c r="C2021" s="6">
        <f>MIN(B2021,A2021)</f>
        <v/>
      </c>
      <c r="D2021" s="6">
        <f>B2021-C2021</f>
        <v/>
      </c>
      <c r="E2021" s="6">
        <f>A2021-C2021</f>
        <v/>
      </c>
      <c r="F2021" s="6">
        <f>MIN(D2021,in_batt_pw,IF(sel_batt=0,0,(sel_batt-H2020)/in_rte))</f>
        <v/>
      </c>
      <c r="G2021" s="6">
        <f>MIN(E2021,in_batt_pw,H2020)</f>
        <v/>
      </c>
      <c r="H2021" s="6">
        <f>H2020+F2021*in_rte-G2021</f>
        <v/>
      </c>
      <c r="I2021" s="6">
        <f>IF(sel_og=1,0,E2021-G2021)</f>
        <v/>
      </c>
      <c r="J2021" s="6">
        <f>IF(sel_og=1,0,D2021-F2021)</f>
        <v/>
      </c>
      <c r="K2021" s="6">
        <f>IF(sel_og=1,E2021-G2021,0)</f>
        <v/>
      </c>
    </row>
    <row r="2022">
      <c r="A2022" s="6">
        <f>Profiles!E2022+Profiles!F2022</f>
        <v/>
      </c>
      <c r="B2022" s="6">
        <f>Profiles!D2022*sel_solar</f>
        <v/>
      </c>
      <c r="C2022" s="6">
        <f>MIN(B2022,A2022)</f>
        <v/>
      </c>
      <c r="D2022" s="6">
        <f>B2022-C2022</f>
        <v/>
      </c>
      <c r="E2022" s="6">
        <f>A2022-C2022</f>
        <v/>
      </c>
      <c r="F2022" s="6">
        <f>MIN(D2022,in_batt_pw,IF(sel_batt=0,0,(sel_batt-H2021)/in_rte))</f>
        <v/>
      </c>
      <c r="G2022" s="6">
        <f>MIN(E2022,in_batt_pw,H2021)</f>
        <v/>
      </c>
      <c r="H2022" s="6">
        <f>H2021+F2022*in_rte-G2022</f>
        <v/>
      </c>
      <c r="I2022" s="6">
        <f>IF(sel_og=1,0,E2022-G2022)</f>
        <v/>
      </c>
      <c r="J2022" s="6">
        <f>IF(sel_og=1,0,D2022-F2022)</f>
        <v/>
      </c>
      <c r="K2022" s="6">
        <f>IF(sel_og=1,E2022-G2022,0)</f>
        <v/>
      </c>
    </row>
    <row r="2023">
      <c r="A2023" s="6">
        <f>Profiles!E2023+Profiles!F2023</f>
        <v/>
      </c>
      <c r="B2023" s="6">
        <f>Profiles!D2023*sel_solar</f>
        <v/>
      </c>
      <c r="C2023" s="6">
        <f>MIN(B2023,A2023)</f>
        <v/>
      </c>
      <c r="D2023" s="6">
        <f>B2023-C2023</f>
        <v/>
      </c>
      <c r="E2023" s="6">
        <f>A2023-C2023</f>
        <v/>
      </c>
      <c r="F2023" s="6">
        <f>MIN(D2023,in_batt_pw,IF(sel_batt=0,0,(sel_batt-H2022)/in_rte))</f>
        <v/>
      </c>
      <c r="G2023" s="6">
        <f>MIN(E2023,in_batt_pw,H2022)</f>
        <v/>
      </c>
      <c r="H2023" s="6">
        <f>H2022+F2023*in_rte-G2023</f>
        <v/>
      </c>
      <c r="I2023" s="6">
        <f>IF(sel_og=1,0,E2023-G2023)</f>
        <v/>
      </c>
      <c r="J2023" s="6">
        <f>IF(sel_og=1,0,D2023-F2023)</f>
        <v/>
      </c>
      <c r="K2023" s="6">
        <f>IF(sel_og=1,E2023-G2023,0)</f>
        <v/>
      </c>
    </row>
    <row r="2024">
      <c r="A2024" s="6">
        <f>Profiles!E2024+Profiles!F2024</f>
        <v/>
      </c>
      <c r="B2024" s="6">
        <f>Profiles!D2024*sel_solar</f>
        <v/>
      </c>
      <c r="C2024" s="6">
        <f>MIN(B2024,A2024)</f>
        <v/>
      </c>
      <c r="D2024" s="6">
        <f>B2024-C2024</f>
        <v/>
      </c>
      <c r="E2024" s="6">
        <f>A2024-C2024</f>
        <v/>
      </c>
      <c r="F2024" s="6">
        <f>MIN(D2024,in_batt_pw,IF(sel_batt=0,0,(sel_batt-H2023)/in_rte))</f>
        <v/>
      </c>
      <c r="G2024" s="6">
        <f>MIN(E2024,in_batt_pw,H2023)</f>
        <v/>
      </c>
      <c r="H2024" s="6">
        <f>H2023+F2024*in_rte-G2024</f>
        <v/>
      </c>
      <c r="I2024" s="6">
        <f>IF(sel_og=1,0,E2024-G2024)</f>
        <v/>
      </c>
      <c r="J2024" s="6">
        <f>IF(sel_og=1,0,D2024-F2024)</f>
        <v/>
      </c>
      <c r="K2024" s="6">
        <f>IF(sel_og=1,E2024-G2024,0)</f>
        <v/>
      </c>
    </row>
    <row r="2025">
      <c r="A2025" s="6">
        <f>Profiles!E2025+Profiles!F2025</f>
        <v/>
      </c>
      <c r="B2025" s="6">
        <f>Profiles!D2025*sel_solar</f>
        <v/>
      </c>
      <c r="C2025" s="6">
        <f>MIN(B2025,A2025)</f>
        <v/>
      </c>
      <c r="D2025" s="6">
        <f>B2025-C2025</f>
        <v/>
      </c>
      <c r="E2025" s="6">
        <f>A2025-C2025</f>
        <v/>
      </c>
      <c r="F2025" s="6">
        <f>MIN(D2025,in_batt_pw,IF(sel_batt=0,0,(sel_batt-H2024)/in_rte))</f>
        <v/>
      </c>
      <c r="G2025" s="6">
        <f>MIN(E2025,in_batt_pw,H2024)</f>
        <v/>
      </c>
      <c r="H2025" s="6">
        <f>H2024+F2025*in_rte-G2025</f>
        <v/>
      </c>
      <c r="I2025" s="6">
        <f>IF(sel_og=1,0,E2025-G2025)</f>
        <v/>
      </c>
      <c r="J2025" s="6">
        <f>IF(sel_og=1,0,D2025-F2025)</f>
        <v/>
      </c>
      <c r="K2025" s="6">
        <f>IF(sel_og=1,E2025-G2025,0)</f>
        <v/>
      </c>
    </row>
    <row r="2026">
      <c r="A2026" s="6">
        <f>Profiles!E2026+Profiles!F2026</f>
        <v/>
      </c>
      <c r="B2026" s="6">
        <f>Profiles!D2026*sel_solar</f>
        <v/>
      </c>
      <c r="C2026" s="6">
        <f>MIN(B2026,A2026)</f>
        <v/>
      </c>
      <c r="D2026" s="6">
        <f>B2026-C2026</f>
        <v/>
      </c>
      <c r="E2026" s="6">
        <f>A2026-C2026</f>
        <v/>
      </c>
      <c r="F2026" s="6">
        <f>MIN(D2026,in_batt_pw,IF(sel_batt=0,0,(sel_batt-H2025)/in_rte))</f>
        <v/>
      </c>
      <c r="G2026" s="6">
        <f>MIN(E2026,in_batt_pw,H2025)</f>
        <v/>
      </c>
      <c r="H2026" s="6">
        <f>H2025+F2026*in_rte-G2026</f>
        <v/>
      </c>
      <c r="I2026" s="6">
        <f>IF(sel_og=1,0,E2026-G2026)</f>
        <v/>
      </c>
      <c r="J2026" s="6">
        <f>IF(sel_og=1,0,D2026-F2026)</f>
        <v/>
      </c>
      <c r="K2026" s="6">
        <f>IF(sel_og=1,E2026-G2026,0)</f>
        <v/>
      </c>
    </row>
    <row r="2027">
      <c r="A2027" s="6">
        <f>Profiles!E2027+Profiles!F2027</f>
        <v/>
      </c>
      <c r="B2027" s="6">
        <f>Profiles!D2027*sel_solar</f>
        <v/>
      </c>
      <c r="C2027" s="6">
        <f>MIN(B2027,A2027)</f>
        <v/>
      </c>
      <c r="D2027" s="6">
        <f>B2027-C2027</f>
        <v/>
      </c>
      <c r="E2027" s="6">
        <f>A2027-C2027</f>
        <v/>
      </c>
      <c r="F2027" s="6">
        <f>MIN(D2027,in_batt_pw,IF(sel_batt=0,0,(sel_batt-H2026)/in_rte))</f>
        <v/>
      </c>
      <c r="G2027" s="6">
        <f>MIN(E2027,in_batt_pw,H2026)</f>
        <v/>
      </c>
      <c r="H2027" s="6">
        <f>H2026+F2027*in_rte-G2027</f>
        <v/>
      </c>
      <c r="I2027" s="6">
        <f>IF(sel_og=1,0,E2027-G2027)</f>
        <v/>
      </c>
      <c r="J2027" s="6">
        <f>IF(sel_og=1,0,D2027-F2027)</f>
        <v/>
      </c>
      <c r="K2027" s="6">
        <f>IF(sel_og=1,E2027-G2027,0)</f>
        <v/>
      </c>
    </row>
    <row r="2028">
      <c r="A2028" s="6">
        <f>Profiles!E2028+Profiles!F2028</f>
        <v/>
      </c>
      <c r="B2028" s="6">
        <f>Profiles!D2028*sel_solar</f>
        <v/>
      </c>
      <c r="C2028" s="6">
        <f>MIN(B2028,A2028)</f>
        <v/>
      </c>
      <c r="D2028" s="6">
        <f>B2028-C2028</f>
        <v/>
      </c>
      <c r="E2028" s="6">
        <f>A2028-C2028</f>
        <v/>
      </c>
      <c r="F2028" s="6">
        <f>MIN(D2028,in_batt_pw,IF(sel_batt=0,0,(sel_batt-H2027)/in_rte))</f>
        <v/>
      </c>
      <c r="G2028" s="6">
        <f>MIN(E2028,in_batt_pw,H2027)</f>
        <v/>
      </c>
      <c r="H2028" s="6">
        <f>H2027+F2028*in_rte-G2028</f>
        <v/>
      </c>
      <c r="I2028" s="6">
        <f>IF(sel_og=1,0,E2028-G2028)</f>
        <v/>
      </c>
      <c r="J2028" s="6">
        <f>IF(sel_og=1,0,D2028-F2028)</f>
        <v/>
      </c>
      <c r="K2028" s="6">
        <f>IF(sel_og=1,E2028-G2028,0)</f>
        <v/>
      </c>
    </row>
    <row r="2029">
      <c r="A2029" s="6">
        <f>Profiles!E2029+Profiles!F2029</f>
        <v/>
      </c>
      <c r="B2029" s="6">
        <f>Profiles!D2029*sel_solar</f>
        <v/>
      </c>
      <c r="C2029" s="6">
        <f>MIN(B2029,A2029)</f>
        <v/>
      </c>
      <c r="D2029" s="6">
        <f>B2029-C2029</f>
        <v/>
      </c>
      <c r="E2029" s="6">
        <f>A2029-C2029</f>
        <v/>
      </c>
      <c r="F2029" s="6">
        <f>MIN(D2029,in_batt_pw,IF(sel_batt=0,0,(sel_batt-H2028)/in_rte))</f>
        <v/>
      </c>
      <c r="G2029" s="6">
        <f>MIN(E2029,in_batt_pw,H2028)</f>
        <v/>
      </c>
      <c r="H2029" s="6">
        <f>H2028+F2029*in_rte-G2029</f>
        <v/>
      </c>
      <c r="I2029" s="6">
        <f>IF(sel_og=1,0,E2029-G2029)</f>
        <v/>
      </c>
      <c r="J2029" s="6">
        <f>IF(sel_og=1,0,D2029-F2029)</f>
        <v/>
      </c>
      <c r="K2029" s="6">
        <f>IF(sel_og=1,E2029-G2029,0)</f>
        <v/>
      </c>
    </row>
    <row r="2030">
      <c r="A2030" s="6">
        <f>Profiles!E2030+Profiles!F2030</f>
        <v/>
      </c>
      <c r="B2030" s="6">
        <f>Profiles!D2030*sel_solar</f>
        <v/>
      </c>
      <c r="C2030" s="6">
        <f>MIN(B2030,A2030)</f>
        <v/>
      </c>
      <c r="D2030" s="6">
        <f>B2030-C2030</f>
        <v/>
      </c>
      <c r="E2030" s="6">
        <f>A2030-C2030</f>
        <v/>
      </c>
      <c r="F2030" s="6">
        <f>MIN(D2030,in_batt_pw,IF(sel_batt=0,0,(sel_batt-H2029)/in_rte))</f>
        <v/>
      </c>
      <c r="G2030" s="6">
        <f>MIN(E2030,in_batt_pw,H2029)</f>
        <v/>
      </c>
      <c r="H2030" s="6">
        <f>H2029+F2030*in_rte-G2030</f>
        <v/>
      </c>
      <c r="I2030" s="6">
        <f>IF(sel_og=1,0,E2030-G2030)</f>
        <v/>
      </c>
      <c r="J2030" s="6">
        <f>IF(sel_og=1,0,D2030-F2030)</f>
        <v/>
      </c>
      <c r="K2030" s="6">
        <f>IF(sel_og=1,E2030-G2030,0)</f>
        <v/>
      </c>
    </row>
    <row r="2031">
      <c r="A2031" s="6">
        <f>Profiles!E2031+Profiles!F2031</f>
        <v/>
      </c>
      <c r="B2031" s="6">
        <f>Profiles!D2031*sel_solar</f>
        <v/>
      </c>
      <c r="C2031" s="6">
        <f>MIN(B2031,A2031)</f>
        <v/>
      </c>
      <c r="D2031" s="6">
        <f>B2031-C2031</f>
        <v/>
      </c>
      <c r="E2031" s="6">
        <f>A2031-C2031</f>
        <v/>
      </c>
      <c r="F2031" s="6">
        <f>MIN(D2031,in_batt_pw,IF(sel_batt=0,0,(sel_batt-H2030)/in_rte))</f>
        <v/>
      </c>
      <c r="G2031" s="6">
        <f>MIN(E2031,in_batt_pw,H2030)</f>
        <v/>
      </c>
      <c r="H2031" s="6">
        <f>H2030+F2031*in_rte-G2031</f>
        <v/>
      </c>
      <c r="I2031" s="6">
        <f>IF(sel_og=1,0,E2031-G2031)</f>
        <v/>
      </c>
      <c r="J2031" s="6">
        <f>IF(sel_og=1,0,D2031-F2031)</f>
        <v/>
      </c>
      <c r="K2031" s="6">
        <f>IF(sel_og=1,E2031-G2031,0)</f>
        <v/>
      </c>
    </row>
    <row r="2032">
      <c r="A2032" s="6">
        <f>Profiles!E2032+Profiles!F2032</f>
        <v/>
      </c>
      <c r="B2032" s="6">
        <f>Profiles!D2032*sel_solar</f>
        <v/>
      </c>
      <c r="C2032" s="6">
        <f>MIN(B2032,A2032)</f>
        <v/>
      </c>
      <c r="D2032" s="6">
        <f>B2032-C2032</f>
        <v/>
      </c>
      <c r="E2032" s="6">
        <f>A2032-C2032</f>
        <v/>
      </c>
      <c r="F2032" s="6">
        <f>MIN(D2032,in_batt_pw,IF(sel_batt=0,0,(sel_batt-H2031)/in_rte))</f>
        <v/>
      </c>
      <c r="G2032" s="6">
        <f>MIN(E2032,in_batt_pw,H2031)</f>
        <v/>
      </c>
      <c r="H2032" s="6">
        <f>H2031+F2032*in_rte-G2032</f>
        <v/>
      </c>
      <c r="I2032" s="6">
        <f>IF(sel_og=1,0,E2032-G2032)</f>
        <v/>
      </c>
      <c r="J2032" s="6">
        <f>IF(sel_og=1,0,D2032-F2032)</f>
        <v/>
      </c>
      <c r="K2032" s="6">
        <f>IF(sel_og=1,E2032-G2032,0)</f>
        <v/>
      </c>
    </row>
    <row r="2033">
      <c r="A2033" s="6">
        <f>Profiles!E2033+Profiles!F2033</f>
        <v/>
      </c>
      <c r="B2033" s="6">
        <f>Profiles!D2033*sel_solar</f>
        <v/>
      </c>
      <c r="C2033" s="6">
        <f>MIN(B2033,A2033)</f>
        <v/>
      </c>
      <c r="D2033" s="6">
        <f>B2033-C2033</f>
        <v/>
      </c>
      <c r="E2033" s="6">
        <f>A2033-C2033</f>
        <v/>
      </c>
      <c r="F2033" s="6">
        <f>MIN(D2033,in_batt_pw,IF(sel_batt=0,0,(sel_batt-H2032)/in_rte))</f>
        <v/>
      </c>
      <c r="G2033" s="6">
        <f>MIN(E2033,in_batt_pw,H2032)</f>
        <v/>
      </c>
      <c r="H2033" s="6">
        <f>H2032+F2033*in_rte-G2033</f>
        <v/>
      </c>
      <c r="I2033" s="6">
        <f>IF(sel_og=1,0,E2033-G2033)</f>
        <v/>
      </c>
      <c r="J2033" s="6">
        <f>IF(sel_og=1,0,D2033-F2033)</f>
        <v/>
      </c>
      <c r="K2033" s="6">
        <f>IF(sel_og=1,E2033-G2033,0)</f>
        <v/>
      </c>
    </row>
    <row r="2034">
      <c r="A2034" s="6">
        <f>Profiles!E2034+Profiles!F2034</f>
        <v/>
      </c>
      <c r="B2034" s="6">
        <f>Profiles!D2034*sel_solar</f>
        <v/>
      </c>
      <c r="C2034" s="6">
        <f>MIN(B2034,A2034)</f>
        <v/>
      </c>
      <c r="D2034" s="6">
        <f>B2034-C2034</f>
        <v/>
      </c>
      <c r="E2034" s="6">
        <f>A2034-C2034</f>
        <v/>
      </c>
      <c r="F2034" s="6">
        <f>MIN(D2034,in_batt_pw,IF(sel_batt=0,0,(sel_batt-H2033)/in_rte))</f>
        <v/>
      </c>
      <c r="G2034" s="6">
        <f>MIN(E2034,in_batt_pw,H2033)</f>
        <v/>
      </c>
      <c r="H2034" s="6">
        <f>H2033+F2034*in_rte-G2034</f>
        <v/>
      </c>
      <c r="I2034" s="6">
        <f>IF(sel_og=1,0,E2034-G2034)</f>
        <v/>
      </c>
      <c r="J2034" s="6">
        <f>IF(sel_og=1,0,D2034-F2034)</f>
        <v/>
      </c>
      <c r="K2034" s="6">
        <f>IF(sel_og=1,E2034-G2034,0)</f>
        <v/>
      </c>
    </row>
    <row r="2035">
      <c r="A2035" s="6">
        <f>Profiles!E2035+Profiles!F2035</f>
        <v/>
      </c>
      <c r="B2035" s="6">
        <f>Profiles!D2035*sel_solar</f>
        <v/>
      </c>
      <c r="C2035" s="6">
        <f>MIN(B2035,A2035)</f>
        <v/>
      </c>
      <c r="D2035" s="6">
        <f>B2035-C2035</f>
        <v/>
      </c>
      <c r="E2035" s="6">
        <f>A2035-C2035</f>
        <v/>
      </c>
      <c r="F2035" s="6">
        <f>MIN(D2035,in_batt_pw,IF(sel_batt=0,0,(sel_batt-H2034)/in_rte))</f>
        <v/>
      </c>
      <c r="G2035" s="6">
        <f>MIN(E2035,in_batt_pw,H2034)</f>
        <v/>
      </c>
      <c r="H2035" s="6">
        <f>H2034+F2035*in_rte-G2035</f>
        <v/>
      </c>
      <c r="I2035" s="6">
        <f>IF(sel_og=1,0,E2035-G2035)</f>
        <v/>
      </c>
      <c r="J2035" s="6">
        <f>IF(sel_og=1,0,D2035-F2035)</f>
        <v/>
      </c>
      <c r="K2035" s="6">
        <f>IF(sel_og=1,E2035-G2035,0)</f>
        <v/>
      </c>
    </row>
    <row r="2036">
      <c r="A2036" s="6">
        <f>Profiles!E2036+Profiles!F2036</f>
        <v/>
      </c>
      <c r="B2036" s="6">
        <f>Profiles!D2036*sel_solar</f>
        <v/>
      </c>
      <c r="C2036" s="6">
        <f>MIN(B2036,A2036)</f>
        <v/>
      </c>
      <c r="D2036" s="6">
        <f>B2036-C2036</f>
        <v/>
      </c>
      <c r="E2036" s="6">
        <f>A2036-C2036</f>
        <v/>
      </c>
      <c r="F2036" s="6">
        <f>MIN(D2036,in_batt_pw,IF(sel_batt=0,0,(sel_batt-H2035)/in_rte))</f>
        <v/>
      </c>
      <c r="G2036" s="6">
        <f>MIN(E2036,in_batt_pw,H2035)</f>
        <v/>
      </c>
      <c r="H2036" s="6">
        <f>H2035+F2036*in_rte-G2036</f>
        <v/>
      </c>
      <c r="I2036" s="6">
        <f>IF(sel_og=1,0,E2036-G2036)</f>
        <v/>
      </c>
      <c r="J2036" s="6">
        <f>IF(sel_og=1,0,D2036-F2036)</f>
        <v/>
      </c>
      <c r="K2036" s="6">
        <f>IF(sel_og=1,E2036-G2036,0)</f>
        <v/>
      </c>
    </row>
    <row r="2037">
      <c r="A2037" s="6">
        <f>Profiles!E2037+Profiles!F2037</f>
        <v/>
      </c>
      <c r="B2037" s="6">
        <f>Profiles!D2037*sel_solar</f>
        <v/>
      </c>
      <c r="C2037" s="6">
        <f>MIN(B2037,A2037)</f>
        <v/>
      </c>
      <c r="D2037" s="6">
        <f>B2037-C2037</f>
        <v/>
      </c>
      <c r="E2037" s="6">
        <f>A2037-C2037</f>
        <v/>
      </c>
      <c r="F2037" s="6">
        <f>MIN(D2037,in_batt_pw,IF(sel_batt=0,0,(sel_batt-H2036)/in_rte))</f>
        <v/>
      </c>
      <c r="G2037" s="6">
        <f>MIN(E2037,in_batt_pw,H2036)</f>
        <v/>
      </c>
      <c r="H2037" s="6">
        <f>H2036+F2037*in_rte-G2037</f>
        <v/>
      </c>
      <c r="I2037" s="6">
        <f>IF(sel_og=1,0,E2037-G2037)</f>
        <v/>
      </c>
      <c r="J2037" s="6">
        <f>IF(sel_og=1,0,D2037-F2037)</f>
        <v/>
      </c>
      <c r="K2037" s="6">
        <f>IF(sel_og=1,E2037-G2037,0)</f>
        <v/>
      </c>
    </row>
    <row r="2038">
      <c r="A2038" s="6">
        <f>Profiles!E2038+Profiles!F2038</f>
        <v/>
      </c>
      <c r="B2038" s="6">
        <f>Profiles!D2038*sel_solar</f>
        <v/>
      </c>
      <c r="C2038" s="6">
        <f>MIN(B2038,A2038)</f>
        <v/>
      </c>
      <c r="D2038" s="6">
        <f>B2038-C2038</f>
        <v/>
      </c>
      <c r="E2038" s="6">
        <f>A2038-C2038</f>
        <v/>
      </c>
      <c r="F2038" s="6">
        <f>MIN(D2038,in_batt_pw,IF(sel_batt=0,0,(sel_batt-H2037)/in_rte))</f>
        <v/>
      </c>
      <c r="G2038" s="6">
        <f>MIN(E2038,in_batt_pw,H2037)</f>
        <v/>
      </c>
      <c r="H2038" s="6">
        <f>H2037+F2038*in_rte-G2038</f>
        <v/>
      </c>
      <c r="I2038" s="6">
        <f>IF(sel_og=1,0,E2038-G2038)</f>
        <v/>
      </c>
      <c r="J2038" s="6">
        <f>IF(sel_og=1,0,D2038-F2038)</f>
        <v/>
      </c>
      <c r="K2038" s="6">
        <f>IF(sel_og=1,E2038-G2038,0)</f>
        <v/>
      </c>
    </row>
    <row r="2039">
      <c r="A2039" s="6">
        <f>Profiles!E2039+Profiles!F2039</f>
        <v/>
      </c>
      <c r="B2039" s="6">
        <f>Profiles!D2039*sel_solar</f>
        <v/>
      </c>
      <c r="C2039" s="6">
        <f>MIN(B2039,A2039)</f>
        <v/>
      </c>
      <c r="D2039" s="6">
        <f>B2039-C2039</f>
        <v/>
      </c>
      <c r="E2039" s="6">
        <f>A2039-C2039</f>
        <v/>
      </c>
      <c r="F2039" s="6">
        <f>MIN(D2039,in_batt_pw,IF(sel_batt=0,0,(sel_batt-H2038)/in_rte))</f>
        <v/>
      </c>
      <c r="G2039" s="6">
        <f>MIN(E2039,in_batt_pw,H2038)</f>
        <v/>
      </c>
      <c r="H2039" s="6">
        <f>H2038+F2039*in_rte-G2039</f>
        <v/>
      </c>
      <c r="I2039" s="6">
        <f>IF(sel_og=1,0,E2039-G2039)</f>
        <v/>
      </c>
      <c r="J2039" s="6">
        <f>IF(sel_og=1,0,D2039-F2039)</f>
        <v/>
      </c>
      <c r="K2039" s="6">
        <f>IF(sel_og=1,E2039-G2039,0)</f>
        <v/>
      </c>
    </row>
    <row r="2040">
      <c r="A2040" s="6">
        <f>Profiles!E2040+Profiles!F2040</f>
        <v/>
      </c>
      <c r="B2040" s="6">
        <f>Profiles!D2040*sel_solar</f>
        <v/>
      </c>
      <c r="C2040" s="6">
        <f>MIN(B2040,A2040)</f>
        <v/>
      </c>
      <c r="D2040" s="6">
        <f>B2040-C2040</f>
        <v/>
      </c>
      <c r="E2040" s="6">
        <f>A2040-C2040</f>
        <v/>
      </c>
      <c r="F2040" s="6">
        <f>MIN(D2040,in_batt_pw,IF(sel_batt=0,0,(sel_batt-H2039)/in_rte))</f>
        <v/>
      </c>
      <c r="G2040" s="6">
        <f>MIN(E2040,in_batt_pw,H2039)</f>
        <v/>
      </c>
      <c r="H2040" s="6">
        <f>H2039+F2040*in_rte-G2040</f>
        <v/>
      </c>
      <c r="I2040" s="6">
        <f>IF(sel_og=1,0,E2040-G2040)</f>
        <v/>
      </c>
      <c r="J2040" s="6">
        <f>IF(sel_og=1,0,D2040-F2040)</f>
        <v/>
      </c>
      <c r="K2040" s="6">
        <f>IF(sel_og=1,E2040-G2040,0)</f>
        <v/>
      </c>
    </row>
    <row r="2041">
      <c r="A2041" s="6">
        <f>Profiles!E2041+Profiles!F2041</f>
        <v/>
      </c>
      <c r="B2041" s="6">
        <f>Profiles!D2041*sel_solar</f>
        <v/>
      </c>
      <c r="C2041" s="6">
        <f>MIN(B2041,A2041)</f>
        <v/>
      </c>
      <c r="D2041" s="6">
        <f>B2041-C2041</f>
        <v/>
      </c>
      <c r="E2041" s="6">
        <f>A2041-C2041</f>
        <v/>
      </c>
      <c r="F2041" s="6">
        <f>MIN(D2041,in_batt_pw,IF(sel_batt=0,0,(sel_batt-H2040)/in_rte))</f>
        <v/>
      </c>
      <c r="G2041" s="6">
        <f>MIN(E2041,in_batt_pw,H2040)</f>
        <v/>
      </c>
      <c r="H2041" s="6">
        <f>H2040+F2041*in_rte-G2041</f>
        <v/>
      </c>
      <c r="I2041" s="6">
        <f>IF(sel_og=1,0,E2041-G2041)</f>
        <v/>
      </c>
      <c r="J2041" s="6">
        <f>IF(sel_og=1,0,D2041-F2041)</f>
        <v/>
      </c>
      <c r="K2041" s="6">
        <f>IF(sel_og=1,E2041-G2041,0)</f>
        <v/>
      </c>
    </row>
    <row r="2042">
      <c r="A2042" s="6">
        <f>Profiles!E2042+Profiles!F2042</f>
        <v/>
      </c>
      <c r="B2042" s="6">
        <f>Profiles!D2042*sel_solar</f>
        <v/>
      </c>
      <c r="C2042" s="6">
        <f>MIN(B2042,A2042)</f>
        <v/>
      </c>
      <c r="D2042" s="6">
        <f>B2042-C2042</f>
        <v/>
      </c>
      <c r="E2042" s="6">
        <f>A2042-C2042</f>
        <v/>
      </c>
      <c r="F2042" s="6">
        <f>MIN(D2042,in_batt_pw,IF(sel_batt=0,0,(sel_batt-H2041)/in_rte))</f>
        <v/>
      </c>
      <c r="G2042" s="6">
        <f>MIN(E2042,in_batt_pw,H2041)</f>
        <v/>
      </c>
      <c r="H2042" s="6">
        <f>H2041+F2042*in_rte-G2042</f>
        <v/>
      </c>
      <c r="I2042" s="6">
        <f>IF(sel_og=1,0,E2042-G2042)</f>
        <v/>
      </c>
      <c r="J2042" s="6">
        <f>IF(sel_og=1,0,D2042-F2042)</f>
        <v/>
      </c>
      <c r="K2042" s="6">
        <f>IF(sel_og=1,E2042-G2042,0)</f>
        <v/>
      </c>
    </row>
    <row r="2043">
      <c r="A2043" s="6">
        <f>Profiles!E2043+Profiles!F2043</f>
        <v/>
      </c>
      <c r="B2043" s="6">
        <f>Profiles!D2043*sel_solar</f>
        <v/>
      </c>
      <c r="C2043" s="6">
        <f>MIN(B2043,A2043)</f>
        <v/>
      </c>
      <c r="D2043" s="6">
        <f>B2043-C2043</f>
        <v/>
      </c>
      <c r="E2043" s="6">
        <f>A2043-C2043</f>
        <v/>
      </c>
      <c r="F2043" s="6">
        <f>MIN(D2043,in_batt_pw,IF(sel_batt=0,0,(sel_batt-H2042)/in_rte))</f>
        <v/>
      </c>
      <c r="G2043" s="6">
        <f>MIN(E2043,in_batt_pw,H2042)</f>
        <v/>
      </c>
      <c r="H2043" s="6">
        <f>H2042+F2043*in_rte-G2043</f>
        <v/>
      </c>
      <c r="I2043" s="6">
        <f>IF(sel_og=1,0,E2043-G2043)</f>
        <v/>
      </c>
      <c r="J2043" s="6">
        <f>IF(sel_og=1,0,D2043-F2043)</f>
        <v/>
      </c>
      <c r="K2043" s="6">
        <f>IF(sel_og=1,E2043-G2043,0)</f>
        <v/>
      </c>
    </row>
    <row r="2044">
      <c r="A2044" s="6">
        <f>Profiles!E2044+Profiles!F2044</f>
        <v/>
      </c>
      <c r="B2044" s="6">
        <f>Profiles!D2044*sel_solar</f>
        <v/>
      </c>
      <c r="C2044" s="6">
        <f>MIN(B2044,A2044)</f>
        <v/>
      </c>
      <c r="D2044" s="6">
        <f>B2044-C2044</f>
        <v/>
      </c>
      <c r="E2044" s="6">
        <f>A2044-C2044</f>
        <v/>
      </c>
      <c r="F2044" s="6">
        <f>MIN(D2044,in_batt_pw,IF(sel_batt=0,0,(sel_batt-H2043)/in_rte))</f>
        <v/>
      </c>
      <c r="G2044" s="6">
        <f>MIN(E2044,in_batt_pw,H2043)</f>
        <v/>
      </c>
      <c r="H2044" s="6">
        <f>H2043+F2044*in_rte-G2044</f>
        <v/>
      </c>
      <c r="I2044" s="6">
        <f>IF(sel_og=1,0,E2044-G2044)</f>
        <v/>
      </c>
      <c r="J2044" s="6">
        <f>IF(sel_og=1,0,D2044-F2044)</f>
        <v/>
      </c>
      <c r="K2044" s="6">
        <f>IF(sel_og=1,E2044-G2044,0)</f>
        <v/>
      </c>
    </row>
    <row r="2045">
      <c r="A2045" s="6">
        <f>Profiles!E2045+Profiles!F2045</f>
        <v/>
      </c>
      <c r="B2045" s="6">
        <f>Profiles!D2045*sel_solar</f>
        <v/>
      </c>
      <c r="C2045" s="6">
        <f>MIN(B2045,A2045)</f>
        <v/>
      </c>
      <c r="D2045" s="6">
        <f>B2045-C2045</f>
        <v/>
      </c>
      <c r="E2045" s="6">
        <f>A2045-C2045</f>
        <v/>
      </c>
      <c r="F2045" s="6">
        <f>MIN(D2045,in_batt_pw,IF(sel_batt=0,0,(sel_batt-H2044)/in_rte))</f>
        <v/>
      </c>
      <c r="G2045" s="6">
        <f>MIN(E2045,in_batt_pw,H2044)</f>
        <v/>
      </c>
      <c r="H2045" s="6">
        <f>H2044+F2045*in_rte-G2045</f>
        <v/>
      </c>
      <c r="I2045" s="6">
        <f>IF(sel_og=1,0,E2045-G2045)</f>
        <v/>
      </c>
      <c r="J2045" s="6">
        <f>IF(sel_og=1,0,D2045-F2045)</f>
        <v/>
      </c>
      <c r="K2045" s="6">
        <f>IF(sel_og=1,E2045-G2045,0)</f>
        <v/>
      </c>
    </row>
    <row r="2046">
      <c r="A2046" s="6">
        <f>Profiles!E2046+Profiles!F2046</f>
        <v/>
      </c>
      <c r="B2046" s="6">
        <f>Profiles!D2046*sel_solar</f>
        <v/>
      </c>
      <c r="C2046" s="6">
        <f>MIN(B2046,A2046)</f>
        <v/>
      </c>
      <c r="D2046" s="6">
        <f>B2046-C2046</f>
        <v/>
      </c>
      <c r="E2046" s="6">
        <f>A2046-C2046</f>
        <v/>
      </c>
      <c r="F2046" s="6">
        <f>MIN(D2046,in_batt_pw,IF(sel_batt=0,0,(sel_batt-H2045)/in_rte))</f>
        <v/>
      </c>
      <c r="G2046" s="6">
        <f>MIN(E2046,in_batt_pw,H2045)</f>
        <v/>
      </c>
      <c r="H2046" s="6">
        <f>H2045+F2046*in_rte-G2046</f>
        <v/>
      </c>
      <c r="I2046" s="6">
        <f>IF(sel_og=1,0,E2046-G2046)</f>
        <v/>
      </c>
      <c r="J2046" s="6">
        <f>IF(sel_og=1,0,D2046-F2046)</f>
        <v/>
      </c>
      <c r="K2046" s="6">
        <f>IF(sel_og=1,E2046-G2046,0)</f>
        <v/>
      </c>
    </row>
    <row r="2047">
      <c r="A2047" s="6">
        <f>Profiles!E2047+Profiles!F2047</f>
        <v/>
      </c>
      <c r="B2047" s="6">
        <f>Profiles!D2047*sel_solar</f>
        <v/>
      </c>
      <c r="C2047" s="6">
        <f>MIN(B2047,A2047)</f>
        <v/>
      </c>
      <c r="D2047" s="6">
        <f>B2047-C2047</f>
        <v/>
      </c>
      <c r="E2047" s="6">
        <f>A2047-C2047</f>
        <v/>
      </c>
      <c r="F2047" s="6">
        <f>MIN(D2047,in_batt_pw,IF(sel_batt=0,0,(sel_batt-H2046)/in_rte))</f>
        <v/>
      </c>
      <c r="G2047" s="6">
        <f>MIN(E2047,in_batt_pw,H2046)</f>
        <v/>
      </c>
      <c r="H2047" s="6">
        <f>H2046+F2047*in_rte-G2047</f>
        <v/>
      </c>
      <c r="I2047" s="6">
        <f>IF(sel_og=1,0,E2047-G2047)</f>
        <v/>
      </c>
      <c r="J2047" s="6">
        <f>IF(sel_og=1,0,D2047-F2047)</f>
        <v/>
      </c>
      <c r="K2047" s="6">
        <f>IF(sel_og=1,E2047-G2047,0)</f>
        <v/>
      </c>
    </row>
    <row r="2048">
      <c r="A2048" s="6">
        <f>Profiles!E2048+Profiles!F2048</f>
        <v/>
      </c>
      <c r="B2048" s="6">
        <f>Profiles!D2048*sel_solar</f>
        <v/>
      </c>
      <c r="C2048" s="6">
        <f>MIN(B2048,A2048)</f>
        <v/>
      </c>
      <c r="D2048" s="6">
        <f>B2048-C2048</f>
        <v/>
      </c>
      <c r="E2048" s="6">
        <f>A2048-C2048</f>
        <v/>
      </c>
      <c r="F2048" s="6">
        <f>MIN(D2048,in_batt_pw,IF(sel_batt=0,0,(sel_batt-H2047)/in_rte))</f>
        <v/>
      </c>
      <c r="G2048" s="6">
        <f>MIN(E2048,in_batt_pw,H2047)</f>
        <v/>
      </c>
      <c r="H2048" s="6">
        <f>H2047+F2048*in_rte-G2048</f>
        <v/>
      </c>
      <c r="I2048" s="6">
        <f>IF(sel_og=1,0,E2048-G2048)</f>
        <v/>
      </c>
      <c r="J2048" s="6">
        <f>IF(sel_og=1,0,D2048-F2048)</f>
        <v/>
      </c>
      <c r="K2048" s="6">
        <f>IF(sel_og=1,E2048-G2048,0)</f>
        <v/>
      </c>
    </row>
    <row r="2049">
      <c r="A2049" s="6">
        <f>Profiles!E2049+Profiles!F2049</f>
        <v/>
      </c>
      <c r="B2049" s="6">
        <f>Profiles!D2049*sel_solar</f>
        <v/>
      </c>
      <c r="C2049" s="6">
        <f>MIN(B2049,A2049)</f>
        <v/>
      </c>
      <c r="D2049" s="6">
        <f>B2049-C2049</f>
        <v/>
      </c>
      <c r="E2049" s="6">
        <f>A2049-C2049</f>
        <v/>
      </c>
      <c r="F2049" s="6">
        <f>MIN(D2049,in_batt_pw,IF(sel_batt=0,0,(sel_batt-H2048)/in_rte))</f>
        <v/>
      </c>
      <c r="G2049" s="6">
        <f>MIN(E2049,in_batt_pw,H2048)</f>
        <v/>
      </c>
      <c r="H2049" s="6">
        <f>H2048+F2049*in_rte-G2049</f>
        <v/>
      </c>
      <c r="I2049" s="6">
        <f>IF(sel_og=1,0,E2049-G2049)</f>
        <v/>
      </c>
      <c r="J2049" s="6">
        <f>IF(sel_og=1,0,D2049-F2049)</f>
        <v/>
      </c>
      <c r="K2049" s="6">
        <f>IF(sel_og=1,E2049-G2049,0)</f>
        <v/>
      </c>
    </row>
    <row r="2050">
      <c r="A2050" s="6">
        <f>Profiles!E2050+Profiles!F2050</f>
        <v/>
      </c>
      <c r="B2050" s="6">
        <f>Profiles!D2050*sel_solar</f>
        <v/>
      </c>
      <c r="C2050" s="6">
        <f>MIN(B2050,A2050)</f>
        <v/>
      </c>
      <c r="D2050" s="6">
        <f>B2050-C2050</f>
        <v/>
      </c>
      <c r="E2050" s="6">
        <f>A2050-C2050</f>
        <v/>
      </c>
      <c r="F2050" s="6">
        <f>MIN(D2050,in_batt_pw,IF(sel_batt=0,0,(sel_batt-H2049)/in_rte))</f>
        <v/>
      </c>
      <c r="G2050" s="6">
        <f>MIN(E2050,in_batt_pw,H2049)</f>
        <v/>
      </c>
      <c r="H2050" s="6">
        <f>H2049+F2050*in_rte-G2050</f>
        <v/>
      </c>
      <c r="I2050" s="6">
        <f>IF(sel_og=1,0,E2050-G2050)</f>
        <v/>
      </c>
      <c r="J2050" s="6">
        <f>IF(sel_og=1,0,D2050-F2050)</f>
        <v/>
      </c>
      <c r="K2050" s="6">
        <f>IF(sel_og=1,E2050-G2050,0)</f>
        <v/>
      </c>
    </row>
    <row r="2051">
      <c r="A2051" s="6">
        <f>Profiles!E2051+Profiles!F2051</f>
        <v/>
      </c>
      <c r="B2051" s="6">
        <f>Profiles!D2051*sel_solar</f>
        <v/>
      </c>
      <c r="C2051" s="6">
        <f>MIN(B2051,A2051)</f>
        <v/>
      </c>
      <c r="D2051" s="6">
        <f>B2051-C2051</f>
        <v/>
      </c>
      <c r="E2051" s="6">
        <f>A2051-C2051</f>
        <v/>
      </c>
      <c r="F2051" s="6">
        <f>MIN(D2051,in_batt_pw,IF(sel_batt=0,0,(sel_batt-H2050)/in_rte))</f>
        <v/>
      </c>
      <c r="G2051" s="6">
        <f>MIN(E2051,in_batt_pw,H2050)</f>
        <v/>
      </c>
      <c r="H2051" s="6">
        <f>H2050+F2051*in_rte-G2051</f>
        <v/>
      </c>
      <c r="I2051" s="6">
        <f>IF(sel_og=1,0,E2051-G2051)</f>
        <v/>
      </c>
      <c r="J2051" s="6">
        <f>IF(sel_og=1,0,D2051-F2051)</f>
        <v/>
      </c>
      <c r="K2051" s="6">
        <f>IF(sel_og=1,E2051-G2051,0)</f>
        <v/>
      </c>
    </row>
    <row r="2052">
      <c r="A2052" s="6">
        <f>Profiles!E2052+Profiles!F2052</f>
        <v/>
      </c>
      <c r="B2052" s="6">
        <f>Profiles!D2052*sel_solar</f>
        <v/>
      </c>
      <c r="C2052" s="6">
        <f>MIN(B2052,A2052)</f>
        <v/>
      </c>
      <c r="D2052" s="6">
        <f>B2052-C2052</f>
        <v/>
      </c>
      <c r="E2052" s="6">
        <f>A2052-C2052</f>
        <v/>
      </c>
      <c r="F2052" s="6">
        <f>MIN(D2052,in_batt_pw,IF(sel_batt=0,0,(sel_batt-H2051)/in_rte))</f>
        <v/>
      </c>
      <c r="G2052" s="6">
        <f>MIN(E2052,in_batt_pw,H2051)</f>
        <v/>
      </c>
      <c r="H2052" s="6">
        <f>H2051+F2052*in_rte-G2052</f>
        <v/>
      </c>
      <c r="I2052" s="6">
        <f>IF(sel_og=1,0,E2052-G2052)</f>
        <v/>
      </c>
      <c r="J2052" s="6">
        <f>IF(sel_og=1,0,D2052-F2052)</f>
        <v/>
      </c>
      <c r="K2052" s="6">
        <f>IF(sel_og=1,E2052-G2052,0)</f>
        <v/>
      </c>
    </row>
    <row r="2053">
      <c r="A2053" s="6">
        <f>Profiles!E2053+Profiles!F2053</f>
        <v/>
      </c>
      <c r="B2053" s="6">
        <f>Profiles!D2053*sel_solar</f>
        <v/>
      </c>
      <c r="C2053" s="6">
        <f>MIN(B2053,A2053)</f>
        <v/>
      </c>
      <c r="D2053" s="6">
        <f>B2053-C2053</f>
        <v/>
      </c>
      <c r="E2053" s="6">
        <f>A2053-C2053</f>
        <v/>
      </c>
      <c r="F2053" s="6">
        <f>MIN(D2053,in_batt_pw,IF(sel_batt=0,0,(sel_batt-H2052)/in_rte))</f>
        <v/>
      </c>
      <c r="G2053" s="6">
        <f>MIN(E2053,in_batt_pw,H2052)</f>
        <v/>
      </c>
      <c r="H2053" s="6">
        <f>H2052+F2053*in_rte-G2053</f>
        <v/>
      </c>
      <c r="I2053" s="6">
        <f>IF(sel_og=1,0,E2053-G2053)</f>
        <v/>
      </c>
      <c r="J2053" s="6">
        <f>IF(sel_og=1,0,D2053-F2053)</f>
        <v/>
      </c>
      <c r="K2053" s="6">
        <f>IF(sel_og=1,E2053-G2053,0)</f>
        <v/>
      </c>
    </row>
    <row r="2054">
      <c r="A2054" s="6">
        <f>Profiles!E2054+Profiles!F2054</f>
        <v/>
      </c>
      <c r="B2054" s="6">
        <f>Profiles!D2054*sel_solar</f>
        <v/>
      </c>
      <c r="C2054" s="6">
        <f>MIN(B2054,A2054)</f>
        <v/>
      </c>
      <c r="D2054" s="6">
        <f>B2054-C2054</f>
        <v/>
      </c>
      <c r="E2054" s="6">
        <f>A2054-C2054</f>
        <v/>
      </c>
      <c r="F2054" s="6">
        <f>MIN(D2054,in_batt_pw,IF(sel_batt=0,0,(sel_batt-H2053)/in_rte))</f>
        <v/>
      </c>
      <c r="G2054" s="6">
        <f>MIN(E2054,in_batt_pw,H2053)</f>
        <v/>
      </c>
      <c r="H2054" s="6">
        <f>H2053+F2054*in_rte-G2054</f>
        <v/>
      </c>
      <c r="I2054" s="6">
        <f>IF(sel_og=1,0,E2054-G2054)</f>
        <v/>
      </c>
      <c r="J2054" s="6">
        <f>IF(sel_og=1,0,D2054-F2054)</f>
        <v/>
      </c>
      <c r="K2054" s="6">
        <f>IF(sel_og=1,E2054-G2054,0)</f>
        <v/>
      </c>
    </row>
    <row r="2055">
      <c r="A2055" s="6">
        <f>Profiles!E2055+Profiles!F2055</f>
        <v/>
      </c>
      <c r="B2055" s="6">
        <f>Profiles!D2055*sel_solar</f>
        <v/>
      </c>
      <c r="C2055" s="6">
        <f>MIN(B2055,A2055)</f>
        <v/>
      </c>
      <c r="D2055" s="6">
        <f>B2055-C2055</f>
        <v/>
      </c>
      <c r="E2055" s="6">
        <f>A2055-C2055</f>
        <v/>
      </c>
      <c r="F2055" s="6">
        <f>MIN(D2055,in_batt_pw,IF(sel_batt=0,0,(sel_batt-H2054)/in_rte))</f>
        <v/>
      </c>
      <c r="G2055" s="6">
        <f>MIN(E2055,in_batt_pw,H2054)</f>
        <v/>
      </c>
      <c r="H2055" s="6">
        <f>H2054+F2055*in_rte-G2055</f>
        <v/>
      </c>
      <c r="I2055" s="6">
        <f>IF(sel_og=1,0,E2055-G2055)</f>
        <v/>
      </c>
      <c r="J2055" s="6">
        <f>IF(sel_og=1,0,D2055-F2055)</f>
        <v/>
      </c>
      <c r="K2055" s="6">
        <f>IF(sel_og=1,E2055-G2055,0)</f>
        <v/>
      </c>
    </row>
    <row r="2056">
      <c r="A2056" s="6">
        <f>Profiles!E2056+Profiles!F2056</f>
        <v/>
      </c>
      <c r="B2056" s="6">
        <f>Profiles!D2056*sel_solar</f>
        <v/>
      </c>
      <c r="C2056" s="6">
        <f>MIN(B2056,A2056)</f>
        <v/>
      </c>
      <c r="D2056" s="6">
        <f>B2056-C2056</f>
        <v/>
      </c>
      <c r="E2056" s="6">
        <f>A2056-C2056</f>
        <v/>
      </c>
      <c r="F2056" s="6">
        <f>MIN(D2056,in_batt_pw,IF(sel_batt=0,0,(sel_batt-H2055)/in_rte))</f>
        <v/>
      </c>
      <c r="G2056" s="6">
        <f>MIN(E2056,in_batt_pw,H2055)</f>
        <v/>
      </c>
      <c r="H2056" s="6">
        <f>H2055+F2056*in_rte-G2056</f>
        <v/>
      </c>
      <c r="I2056" s="6">
        <f>IF(sel_og=1,0,E2056-G2056)</f>
        <v/>
      </c>
      <c r="J2056" s="6">
        <f>IF(sel_og=1,0,D2056-F2056)</f>
        <v/>
      </c>
      <c r="K2056" s="6">
        <f>IF(sel_og=1,E2056-G2056,0)</f>
        <v/>
      </c>
    </row>
    <row r="2057">
      <c r="A2057" s="6">
        <f>Profiles!E2057+Profiles!F2057</f>
        <v/>
      </c>
      <c r="B2057" s="6">
        <f>Profiles!D2057*sel_solar</f>
        <v/>
      </c>
      <c r="C2057" s="6">
        <f>MIN(B2057,A2057)</f>
        <v/>
      </c>
      <c r="D2057" s="6">
        <f>B2057-C2057</f>
        <v/>
      </c>
      <c r="E2057" s="6">
        <f>A2057-C2057</f>
        <v/>
      </c>
      <c r="F2057" s="6">
        <f>MIN(D2057,in_batt_pw,IF(sel_batt=0,0,(sel_batt-H2056)/in_rte))</f>
        <v/>
      </c>
      <c r="G2057" s="6">
        <f>MIN(E2057,in_batt_pw,H2056)</f>
        <v/>
      </c>
      <c r="H2057" s="6">
        <f>H2056+F2057*in_rte-G2057</f>
        <v/>
      </c>
      <c r="I2057" s="6">
        <f>IF(sel_og=1,0,E2057-G2057)</f>
        <v/>
      </c>
      <c r="J2057" s="6">
        <f>IF(sel_og=1,0,D2057-F2057)</f>
        <v/>
      </c>
      <c r="K2057" s="6">
        <f>IF(sel_og=1,E2057-G2057,0)</f>
        <v/>
      </c>
    </row>
    <row r="2058">
      <c r="A2058" s="6">
        <f>Profiles!E2058+Profiles!F2058</f>
        <v/>
      </c>
      <c r="B2058" s="6">
        <f>Profiles!D2058*sel_solar</f>
        <v/>
      </c>
      <c r="C2058" s="6">
        <f>MIN(B2058,A2058)</f>
        <v/>
      </c>
      <c r="D2058" s="6">
        <f>B2058-C2058</f>
        <v/>
      </c>
      <c r="E2058" s="6">
        <f>A2058-C2058</f>
        <v/>
      </c>
      <c r="F2058" s="6">
        <f>MIN(D2058,in_batt_pw,IF(sel_batt=0,0,(sel_batt-H2057)/in_rte))</f>
        <v/>
      </c>
      <c r="G2058" s="6">
        <f>MIN(E2058,in_batt_pw,H2057)</f>
        <v/>
      </c>
      <c r="H2058" s="6">
        <f>H2057+F2058*in_rte-G2058</f>
        <v/>
      </c>
      <c r="I2058" s="6">
        <f>IF(sel_og=1,0,E2058-G2058)</f>
        <v/>
      </c>
      <c r="J2058" s="6">
        <f>IF(sel_og=1,0,D2058-F2058)</f>
        <v/>
      </c>
      <c r="K2058" s="6">
        <f>IF(sel_og=1,E2058-G2058,0)</f>
        <v/>
      </c>
    </row>
    <row r="2059">
      <c r="A2059" s="6">
        <f>Profiles!E2059+Profiles!F2059</f>
        <v/>
      </c>
      <c r="B2059" s="6">
        <f>Profiles!D2059*sel_solar</f>
        <v/>
      </c>
      <c r="C2059" s="6">
        <f>MIN(B2059,A2059)</f>
        <v/>
      </c>
      <c r="D2059" s="6">
        <f>B2059-C2059</f>
        <v/>
      </c>
      <c r="E2059" s="6">
        <f>A2059-C2059</f>
        <v/>
      </c>
      <c r="F2059" s="6">
        <f>MIN(D2059,in_batt_pw,IF(sel_batt=0,0,(sel_batt-H2058)/in_rte))</f>
        <v/>
      </c>
      <c r="G2059" s="6">
        <f>MIN(E2059,in_batt_pw,H2058)</f>
        <v/>
      </c>
      <c r="H2059" s="6">
        <f>H2058+F2059*in_rte-G2059</f>
        <v/>
      </c>
      <c r="I2059" s="6">
        <f>IF(sel_og=1,0,E2059-G2059)</f>
        <v/>
      </c>
      <c r="J2059" s="6">
        <f>IF(sel_og=1,0,D2059-F2059)</f>
        <v/>
      </c>
      <c r="K2059" s="6">
        <f>IF(sel_og=1,E2059-G2059,0)</f>
        <v/>
      </c>
    </row>
    <row r="2060">
      <c r="A2060" s="6">
        <f>Profiles!E2060+Profiles!F2060</f>
        <v/>
      </c>
      <c r="B2060" s="6">
        <f>Profiles!D2060*sel_solar</f>
        <v/>
      </c>
      <c r="C2060" s="6">
        <f>MIN(B2060,A2060)</f>
        <v/>
      </c>
      <c r="D2060" s="6">
        <f>B2060-C2060</f>
        <v/>
      </c>
      <c r="E2060" s="6">
        <f>A2060-C2060</f>
        <v/>
      </c>
      <c r="F2060" s="6">
        <f>MIN(D2060,in_batt_pw,IF(sel_batt=0,0,(sel_batt-H2059)/in_rte))</f>
        <v/>
      </c>
      <c r="G2060" s="6">
        <f>MIN(E2060,in_batt_pw,H2059)</f>
        <v/>
      </c>
      <c r="H2060" s="6">
        <f>H2059+F2060*in_rte-G2060</f>
        <v/>
      </c>
      <c r="I2060" s="6">
        <f>IF(sel_og=1,0,E2060-G2060)</f>
        <v/>
      </c>
      <c r="J2060" s="6">
        <f>IF(sel_og=1,0,D2060-F2060)</f>
        <v/>
      </c>
      <c r="K2060" s="6">
        <f>IF(sel_og=1,E2060-G2060,0)</f>
        <v/>
      </c>
    </row>
    <row r="2061">
      <c r="A2061" s="6">
        <f>Profiles!E2061+Profiles!F2061</f>
        <v/>
      </c>
      <c r="B2061" s="6">
        <f>Profiles!D2061*sel_solar</f>
        <v/>
      </c>
      <c r="C2061" s="6">
        <f>MIN(B2061,A2061)</f>
        <v/>
      </c>
      <c r="D2061" s="6">
        <f>B2061-C2061</f>
        <v/>
      </c>
      <c r="E2061" s="6">
        <f>A2061-C2061</f>
        <v/>
      </c>
      <c r="F2061" s="6">
        <f>MIN(D2061,in_batt_pw,IF(sel_batt=0,0,(sel_batt-H2060)/in_rte))</f>
        <v/>
      </c>
      <c r="G2061" s="6">
        <f>MIN(E2061,in_batt_pw,H2060)</f>
        <v/>
      </c>
      <c r="H2061" s="6">
        <f>H2060+F2061*in_rte-G2061</f>
        <v/>
      </c>
      <c r="I2061" s="6">
        <f>IF(sel_og=1,0,E2061-G2061)</f>
        <v/>
      </c>
      <c r="J2061" s="6">
        <f>IF(sel_og=1,0,D2061-F2061)</f>
        <v/>
      </c>
      <c r="K2061" s="6">
        <f>IF(sel_og=1,E2061-G2061,0)</f>
        <v/>
      </c>
    </row>
    <row r="2062">
      <c r="A2062" s="6">
        <f>Profiles!E2062+Profiles!F2062</f>
        <v/>
      </c>
      <c r="B2062" s="6">
        <f>Profiles!D2062*sel_solar</f>
        <v/>
      </c>
      <c r="C2062" s="6">
        <f>MIN(B2062,A2062)</f>
        <v/>
      </c>
      <c r="D2062" s="6">
        <f>B2062-C2062</f>
        <v/>
      </c>
      <c r="E2062" s="6">
        <f>A2062-C2062</f>
        <v/>
      </c>
      <c r="F2062" s="6">
        <f>MIN(D2062,in_batt_pw,IF(sel_batt=0,0,(sel_batt-H2061)/in_rte))</f>
        <v/>
      </c>
      <c r="G2062" s="6">
        <f>MIN(E2062,in_batt_pw,H2061)</f>
        <v/>
      </c>
      <c r="H2062" s="6">
        <f>H2061+F2062*in_rte-G2062</f>
        <v/>
      </c>
      <c r="I2062" s="6">
        <f>IF(sel_og=1,0,E2062-G2062)</f>
        <v/>
      </c>
      <c r="J2062" s="6">
        <f>IF(sel_og=1,0,D2062-F2062)</f>
        <v/>
      </c>
      <c r="K2062" s="6">
        <f>IF(sel_og=1,E2062-G2062,0)</f>
        <v/>
      </c>
    </row>
    <row r="2063">
      <c r="A2063" s="6">
        <f>Profiles!E2063+Profiles!F2063</f>
        <v/>
      </c>
      <c r="B2063" s="6">
        <f>Profiles!D2063*sel_solar</f>
        <v/>
      </c>
      <c r="C2063" s="6">
        <f>MIN(B2063,A2063)</f>
        <v/>
      </c>
      <c r="D2063" s="6">
        <f>B2063-C2063</f>
        <v/>
      </c>
      <c r="E2063" s="6">
        <f>A2063-C2063</f>
        <v/>
      </c>
      <c r="F2063" s="6">
        <f>MIN(D2063,in_batt_pw,IF(sel_batt=0,0,(sel_batt-H2062)/in_rte))</f>
        <v/>
      </c>
      <c r="G2063" s="6">
        <f>MIN(E2063,in_batt_pw,H2062)</f>
        <v/>
      </c>
      <c r="H2063" s="6">
        <f>H2062+F2063*in_rte-G2063</f>
        <v/>
      </c>
      <c r="I2063" s="6">
        <f>IF(sel_og=1,0,E2063-G2063)</f>
        <v/>
      </c>
      <c r="J2063" s="6">
        <f>IF(sel_og=1,0,D2063-F2063)</f>
        <v/>
      </c>
      <c r="K2063" s="6">
        <f>IF(sel_og=1,E2063-G2063,0)</f>
        <v/>
      </c>
    </row>
    <row r="2064">
      <c r="A2064" s="6">
        <f>Profiles!E2064+Profiles!F2064</f>
        <v/>
      </c>
      <c r="B2064" s="6">
        <f>Profiles!D2064*sel_solar</f>
        <v/>
      </c>
      <c r="C2064" s="6">
        <f>MIN(B2064,A2064)</f>
        <v/>
      </c>
      <c r="D2064" s="6">
        <f>B2064-C2064</f>
        <v/>
      </c>
      <c r="E2064" s="6">
        <f>A2064-C2064</f>
        <v/>
      </c>
      <c r="F2064" s="6">
        <f>MIN(D2064,in_batt_pw,IF(sel_batt=0,0,(sel_batt-H2063)/in_rte))</f>
        <v/>
      </c>
      <c r="G2064" s="6">
        <f>MIN(E2064,in_batt_pw,H2063)</f>
        <v/>
      </c>
      <c r="H2064" s="6">
        <f>H2063+F2064*in_rte-G2064</f>
        <v/>
      </c>
      <c r="I2064" s="6">
        <f>IF(sel_og=1,0,E2064-G2064)</f>
        <v/>
      </c>
      <c r="J2064" s="6">
        <f>IF(sel_og=1,0,D2064-F2064)</f>
        <v/>
      </c>
      <c r="K2064" s="6">
        <f>IF(sel_og=1,E2064-G2064,0)</f>
        <v/>
      </c>
    </row>
    <row r="2065">
      <c r="A2065" s="6">
        <f>Profiles!E2065+Profiles!F2065</f>
        <v/>
      </c>
      <c r="B2065" s="6">
        <f>Profiles!D2065*sel_solar</f>
        <v/>
      </c>
      <c r="C2065" s="6">
        <f>MIN(B2065,A2065)</f>
        <v/>
      </c>
      <c r="D2065" s="6">
        <f>B2065-C2065</f>
        <v/>
      </c>
      <c r="E2065" s="6">
        <f>A2065-C2065</f>
        <v/>
      </c>
      <c r="F2065" s="6">
        <f>MIN(D2065,in_batt_pw,IF(sel_batt=0,0,(sel_batt-H2064)/in_rte))</f>
        <v/>
      </c>
      <c r="G2065" s="6">
        <f>MIN(E2065,in_batt_pw,H2064)</f>
        <v/>
      </c>
      <c r="H2065" s="6">
        <f>H2064+F2065*in_rte-G2065</f>
        <v/>
      </c>
      <c r="I2065" s="6">
        <f>IF(sel_og=1,0,E2065-G2065)</f>
        <v/>
      </c>
      <c r="J2065" s="6">
        <f>IF(sel_og=1,0,D2065-F2065)</f>
        <v/>
      </c>
      <c r="K2065" s="6">
        <f>IF(sel_og=1,E2065-G2065,0)</f>
        <v/>
      </c>
    </row>
    <row r="2066">
      <c r="A2066" s="6">
        <f>Profiles!E2066+Profiles!F2066</f>
        <v/>
      </c>
      <c r="B2066" s="6">
        <f>Profiles!D2066*sel_solar</f>
        <v/>
      </c>
      <c r="C2066" s="6">
        <f>MIN(B2066,A2066)</f>
        <v/>
      </c>
      <c r="D2066" s="6">
        <f>B2066-C2066</f>
        <v/>
      </c>
      <c r="E2066" s="6">
        <f>A2066-C2066</f>
        <v/>
      </c>
      <c r="F2066" s="6">
        <f>MIN(D2066,in_batt_pw,IF(sel_batt=0,0,(sel_batt-H2065)/in_rte))</f>
        <v/>
      </c>
      <c r="G2066" s="6">
        <f>MIN(E2066,in_batt_pw,H2065)</f>
        <v/>
      </c>
      <c r="H2066" s="6">
        <f>H2065+F2066*in_rte-G2066</f>
        <v/>
      </c>
      <c r="I2066" s="6">
        <f>IF(sel_og=1,0,E2066-G2066)</f>
        <v/>
      </c>
      <c r="J2066" s="6">
        <f>IF(sel_og=1,0,D2066-F2066)</f>
        <v/>
      </c>
      <c r="K2066" s="6">
        <f>IF(sel_og=1,E2066-G2066,0)</f>
        <v/>
      </c>
    </row>
    <row r="2067">
      <c r="A2067" s="6">
        <f>Profiles!E2067+Profiles!F2067</f>
        <v/>
      </c>
      <c r="B2067" s="6">
        <f>Profiles!D2067*sel_solar</f>
        <v/>
      </c>
      <c r="C2067" s="6">
        <f>MIN(B2067,A2067)</f>
        <v/>
      </c>
      <c r="D2067" s="6">
        <f>B2067-C2067</f>
        <v/>
      </c>
      <c r="E2067" s="6">
        <f>A2067-C2067</f>
        <v/>
      </c>
      <c r="F2067" s="6">
        <f>MIN(D2067,in_batt_pw,IF(sel_batt=0,0,(sel_batt-H2066)/in_rte))</f>
        <v/>
      </c>
      <c r="G2067" s="6">
        <f>MIN(E2067,in_batt_pw,H2066)</f>
        <v/>
      </c>
      <c r="H2067" s="6">
        <f>H2066+F2067*in_rte-G2067</f>
        <v/>
      </c>
      <c r="I2067" s="6">
        <f>IF(sel_og=1,0,E2067-G2067)</f>
        <v/>
      </c>
      <c r="J2067" s="6">
        <f>IF(sel_og=1,0,D2067-F2067)</f>
        <v/>
      </c>
      <c r="K2067" s="6">
        <f>IF(sel_og=1,E2067-G2067,0)</f>
        <v/>
      </c>
    </row>
    <row r="2068">
      <c r="A2068" s="6">
        <f>Profiles!E2068+Profiles!F2068</f>
        <v/>
      </c>
      <c r="B2068" s="6">
        <f>Profiles!D2068*sel_solar</f>
        <v/>
      </c>
      <c r="C2068" s="6">
        <f>MIN(B2068,A2068)</f>
        <v/>
      </c>
      <c r="D2068" s="6">
        <f>B2068-C2068</f>
        <v/>
      </c>
      <c r="E2068" s="6">
        <f>A2068-C2068</f>
        <v/>
      </c>
      <c r="F2068" s="6">
        <f>MIN(D2068,in_batt_pw,IF(sel_batt=0,0,(sel_batt-H2067)/in_rte))</f>
        <v/>
      </c>
      <c r="G2068" s="6">
        <f>MIN(E2068,in_batt_pw,H2067)</f>
        <v/>
      </c>
      <c r="H2068" s="6">
        <f>H2067+F2068*in_rte-G2068</f>
        <v/>
      </c>
      <c r="I2068" s="6">
        <f>IF(sel_og=1,0,E2068-G2068)</f>
        <v/>
      </c>
      <c r="J2068" s="6">
        <f>IF(sel_og=1,0,D2068-F2068)</f>
        <v/>
      </c>
      <c r="K2068" s="6">
        <f>IF(sel_og=1,E2068-G2068,0)</f>
        <v/>
      </c>
    </row>
    <row r="2069">
      <c r="A2069" s="6">
        <f>Profiles!E2069+Profiles!F2069</f>
        <v/>
      </c>
      <c r="B2069" s="6">
        <f>Profiles!D2069*sel_solar</f>
        <v/>
      </c>
      <c r="C2069" s="6">
        <f>MIN(B2069,A2069)</f>
        <v/>
      </c>
      <c r="D2069" s="6">
        <f>B2069-C2069</f>
        <v/>
      </c>
      <c r="E2069" s="6">
        <f>A2069-C2069</f>
        <v/>
      </c>
      <c r="F2069" s="6">
        <f>MIN(D2069,in_batt_pw,IF(sel_batt=0,0,(sel_batt-H2068)/in_rte))</f>
        <v/>
      </c>
      <c r="G2069" s="6">
        <f>MIN(E2069,in_batt_pw,H2068)</f>
        <v/>
      </c>
      <c r="H2069" s="6">
        <f>H2068+F2069*in_rte-G2069</f>
        <v/>
      </c>
      <c r="I2069" s="6">
        <f>IF(sel_og=1,0,E2069-G2069)</f>
        <v/>
      </c>
      <c r="J2069" s="6">
        <f>IF(sel_og=1,0,D2069-F2069)</f>
        <v/>
      </c>
      <c r="K2069" s="6">
        <f>IF(sel_og=1,E2069-G2069,0)</f>
        <v/>
      </c>
    </row>
    <row r="2070">
      <c r="A2070" s="6">
        <f>Profiles!E2070+Profiles!F2070</f>
        <v/>
      </c>
      <c r="B2070" s="6">
        <f>Profiles!D2070*sel_solar</f>
        <v/>
      </c>
      <c r="C2070" s="6">
        <f>MIN(B2070,A2070)</f>
        <v/>
      </c>
      <c r="D2070" s="6">
        <f>B2070-C2070</f>
        <v/>
      </c>
      <c r="E2070" s="6">
        <f>A2070-C2070</f>
        <v/>
      </c>
      <c r="F2070" s="6">
        <f>MIN(D2070,in_batt_pw,IF(sel_batt=0,0,(sel_batt-H2069)/in_rte))</f>
        <v/>
      </c>
      <c r="G2070" s="6">
        <f>MIN(E2070,in_batt_pw,H2069)</f>
        <v/>
      </c>
      <c r="H2070" s="6">
        <f>H2069+F2070*in_rte-G2070</f>
        <v/>
      </c>
      <c r="I2070" s="6">
        <f>IF(sel_og=1,0,E2070-G2070)</f>
        <v/>
      </c>
      <c r="J2070" s="6">
        <f>IF(sel_og=1,0,D2070-F2070)</f>
        <v/>
      </c>
      <c r="K2070" s="6">
        <f>IF(sel_og=1,E2070-G2070,0)</f>
        <v/>
      </c>
    </row>
    <row r="2071">
      <c r="A2071" s="6">
        <f>Profiles!E2071+Profiles!F2071</f>
        <v/>
      </c>
      <c r="B2071" s="6">
        <f>Profiles!D2071*sel_solar</f>
        <v/>
      </c>
      <c r="C2071" s="6">
        <f>MIN(B2071,A2071)</f>
        <v/>
      </c>
      <c r="D2071" s="6">
        <f>B2071-C2071</f>
        <v/>
      </c>
      <c r="E2071" s="6">
        <f>A2071-C2071</f>
        <v/>
      </c>
      <c r="F2071" s="6">
        <f>MIN(D2071,in_batt_pw,IF(sel_batt=0,0,(sel_batt-H2070)/in_rte))</f>
        <v/>
      </c>
      <c r="G2071" s="6">
        <f>MIN(E2071,in_batt_pw,H2070)</f>
        <v/>
      </c>
      <c r="H2071" s="6">
        <f>H2070+F2071*in_rte-G2071</f>
        <v/>
      </c>
      <c r="I2071" s="6">
        <f>IF(sel_og=1,0,E2071-G2071)</f>
        <v/>
      </c>
      <c r="J2071" s="6">
        <f>IF(sel_og=1,0,D2071-F2071)</f>
        <v/>
      </c>
      <c r="K2071" s="6">
        <f>IF(sel_og=1,E2071-G2071,0)</f>
        <v/>
      </c>
    </row>
    <row r="2072">
      <c r="A2072" s="6">
        <f>Profiles!E2072+Profiles!F2072</f>
        <v/>
      </c>
      <c r="B2072" s="6">
        <f>Profiles!D2072*sel_solar</f>
        <v/>
      </c>
      <c r="C2072" s="6">
        <f>MIN(B2072,A2072)</f>
        <v/>
      </c>
      <c r="D2072" s="6">
        <f>B2072-C2072</f>
        <v/>
      </c>
      <c r="E2072" s="6">
        <f>A2072-C2072</f>
        <v/>
      </c>
      <c r="F2072" s="6">
        <f>MIN(D2072,in_batt_pw,IF(sel_batt=0,0,(sel_batt-H2071)/in_rte))</f>
        <v/>
      </c>
      <c r="G2072" s="6">
        <f>MIN(E2072,in_batt_pw,H2071)</f>
        <v/>
      </c>
      <c r="H2072" s="6">
        <f>H2071+F2072*in_rte-G2072</f>
        <v/>
      </c>
      <c r="I2072" s="6">
        <f>IF(sel_og=1,0,E2072-G2072)</f>
        <v/>
      </c>
      <c r="J2072" s="6">
        <f>IF(sel_og=1,0,D2072-F2072)</f>
        <v/>
      </c>
      <c r="K2072" s="6">
        <f>IF(sel_og=1,E2072-G2072,0)</f>
        <v/>
      </c>
    </row>
    <row r="2073">
      <c r="A2073" s="6">
        <f>Profiles!E2073+Profiles!F2073</f>
        <v/>
      </c>
      <c r="B2073" s="6">
        <f>Profiles!D2073*sel_solar</f>
        <v/>
      </c>
      <c r="C2073" s="6">
        <f>MIN(B2073,A2073)</f>
        <v/>
      </c>
      <c r="D2073" s="6">
        <f>B2073-C2073</f>
        <v/>
      </c>
      <c r="E2073" s="6">
        <f>A2073-C2073</f>
        <v/>
      </c>
      <c r="F2073" s="6">
        <f>MIN(D2073,in_batt_pw,IF(sel_batt=0,0,(sel_batt-H2072)/in_rte))</f>
        <v/>
      </c>
      <c r="G2073" s="6">
        <f>MIN(E2073,in_batt_pw,H2072)</f>
        <v/>
      </c>
      <c r="H2073" s="6">
        <f>H2072+F2073*in_rte-G2073</f>
        <v/>
      </c>
      <c r="I2073" s="6">
        <f>IF(sel_og=1,0,E2073-G2073)</f>
        <v/>
      </c>
      <c r="J2073" s="6">
        <f>IF(sel_og=1,0,D2073-F2073)</f>
        <v/>
      </c>
      <c r="K2073" s="6">
        <f>IF(sel_og=1,E2073-G2073,0)</f>
        <v/>
      </c>
    </row>
    <row r="2074">
      <c r="A2074" s="6">
        <f>Profiles!E2074+Profiles!F2074</f>
        <v/>
      </c>
      <c r="B2074" s="6">
        <f>Profiles!D2074*sel_solar</f>
        <v/>
      </c>
      <c r="C2074" s="6">
        <f>MIN(B2074,A2074)</f>
        <v/>
      </c>
      <c r="D2074" s="6">
        <f>B2074-C2074</f>
        <v/>
      </c>
      <c r="E2074" s="6">
        <f>A2074-C2074</f>
        <v/>
      </c>
      <c r="F2074" s="6">
        <f>MIN(D2074,in_batt_pw,IF(sel_batt=0,0,(sel_batt-H2073)/in_rte))</f>
        <v/>
      </c>
      <c r="G2074" s="6">
        <f>MIN(E2074,in_batt_pw,H2073)</f>
        <v/>
      </c>
      <c r="H2074" s="6">
        <f>H2073+F2074*in_rte-G2074</f>
        <v/>
      </c>
      <c r="I2074" s="6">
        <f>IF(sel_og=1,0,E2074-G2074)</f>
        <v/>
      </c>
      <c r="J2074" s="6">
        <f>IF(sel_og=1,0,D2074-F2074)</f>
        <v/>
      </c>
      <c r="K2074" s="6">
        <f>IF(sel_og=1,E2074-G2074,0)</f>
        <v/>
      </c>
    </row>
    <row r="2075">
      <c r="A2075" s="6">
        <f>Profiles!E2075+Profiles!F2075</f>
        <v/>
      </c>
      <c r="B2075" s="6">
        <f>Profiles!D2075*sel_solar</f>
        <v/>
      </c>
      <c r="C2075" s="6">
        <f>MIN(B2075,A2075)</f>
        <v/>
      </c>
      <c r="D2075" s="6">
        <f>B2075-C2075</f>
        <v/>
      </c>
      <c r="E2075" s="6">
        <f>A2075-C2075</f>
        <v/>
      </c>
      <c r="F2075" s="6">
        <f>MIN(D2075,in_batt_pw,IF(sel_batt=0,0,(sel_batt-H2074)/in_rte))</f>
        <v/>
      </c>
      <c r="G2075" s="6">
        <f>MIN(E2075,in_batt_pw,H2074)</f>
        <v/>
      </c>
      <c r="H2075" s="6">
        <f>H2074+F2075*in_rte-G2075</f>
        <v/>
      </c>
      <c r="I2075" s="6">
        <f>IF(sel_og=1,0,E2075-G2075)</f>
        <v/>
      </c>
      <c r="J2075" s="6">
        <f>IF(sel_og=1,0,D2075-F2075)</f>
        <v/>
      </c>
      <c r="K2075" s="6">
        <f>IF(sel_og=1,E2075-G2075,0)</f>
        <v/>
      </c>
    </row>
    <row r="2076">
      <c r="A2076" s="6">
        <f>Profiles!E2076+Profiles!F2076</f>
        <v/>
      </c>
      <c r="B2076" s="6">
        <f>Profiles!D2076*sel_solar</f>
        <v/>
      </c>
      <c r="C2076" s="6">
        <f>MIN(B2076,A2076)</f>
        <v/>
      </c>
      <c r="D2076" s="6">
        <f>B2076-C2076</f>
        <v/>
      </c>
      <c r="E2076" s="6">
        <f>A2076-C2076</f>
        <v/>
      </c>
      <c r="F2076" s="6">
        <f>MIN(D2076,in_batt_pw,IF(sel_batt=0,0,(sel_batt-H2075)/in_rte))</f>
        <v/>
      </c>
      <c r="G2076" s="6">
        <f>MIN(E2076,in_batt_pw,H2075)</f>
        <v/>
      </c>
      <c r="H2076" s="6">
        <f>H2075+F2076*in_rte-G2076</f>
        <v/>
      </c>
      <c r="I2076" s="6">
        <f>IF(sel_og=1,0,E2076-G2076)</f>
        <v/>
      </c>
      <c r="J2076" s="6">
        <f>IF(sel_og=1,0,D2076-F2076)</f>
        <v/>
      </c>
      <c r="K2076" s="6">
        <f>IF(sel_og=1,E2076-G2076,0)</f>
        <v/>
      </c>
    </row>
    <row r="2077">
      <c r="A2077" s="6">
        <f>Profiles!E2077+Profiles!F2077</f>
        <v/>
      </c>
      <c r="B2077" s="6">
        <f>Profiles!D2077*sel_solar</f>
        <v/>
      </c>
      <c r="C2077" s="6">
        <f>MIN(B2077,A2077)</f>
        <v/>
      </c>
      <c r="D2077" s="6">
        <f>B2077-C2077</f>
        <v/>
      </c>
      <c r="E2077" s="6">
        <f>A2077-C2077</f>
        <v/>
      </c>
      <c r="F2077" s="6">
        <f>MIN(D2077,in_batt_pw,IF(sel_batt=0,0,(sel_batt-H2076)/in_rte))</f>
        <v/>
      </c>
      <c r="G2077" s="6">
        <f>MIN(E2077,in_batt_pw,H2076)</f>
        <v/>
      </c>
      <c r="H2077" s="6">
        <f>H2076+F2077*in_rte-G2077</f>
        <v/>
      </c>
      <c r="I2077" s="6">
        <f>IF(sel_og=1,0,E2077-G2077)</f>
        <v/>
      </c>
      <c r="J2077" s="6">
        <f>IF(sel_og=1,0,D2077-F2077)</f>
        <v/>
      </c>
      <c r="K2077" s="6">
        <f>IF(sel_og=1,E2077-G2077,0)</f>
        <v/>
      </c>
    </row>
    <row r="2078">
      <c r="A2078" s="6">
        <f>Profiles!E2078+Profiles!F2078</f>
        <v/>
      </c>
      <c r="B2078" s="6">
        <f>Profiles!D2078*sel_solar</f>
        <v/>
      </c>
      <c r="C2078" s="6">
        <f>MIN(B2078,A2078)</f>
        <v/>
      </c>
      <c r="D2078" s="6">
        <f>B2078-C2078</f>
        <v/>
      </c>
      <c r="E2078" s="6">
        <f>A2078-C2078</f>
        <v/>
      </c>
      <c r="F2078" s="6">
        <f>MIN(D2078,in_batt_pw,IF(sel_batt=0,0,(sel_batt-H2077)/in_rte))</f>
        <v/>
      </c>
      <c r="G2078" s="6">
        <f>MIN(E2078,in_batt_pw,H2077)</f>
        <v/>
      </c>
      <c r="H2078" s="6">
        <f>H2077+F2078*in_rte-G2078</f>
        <v/>
      </c>
      <c r="I2078" s="6">
        <f>IF(sel_og=1,0,E2078-G2078)</f>
        <v/>
      </c>
      <c r="J2078" s="6">
        <f>IF(sel_og=1,0,D2078-F2078)</f>
        <v/>
      </c>
      <c r="K2078" s="6">
        <f>IF(sel_og=1,E2078-G2078,0)</f>
        <v/>
      </c>
    </row>
    <row r="2079">
      <c r="A2079" s="6">
        <f>Profiles!E2079+Profiles!F2079</f>
        <v/>
      </c>
      <c r="B2079" s="6">
        <f>Profiles!D2079*sel_solar</f>
        <v/>
      </c>
      <c r="C2079" s="6">
        <f>MIN(B2079,A2079)</f>
        <v/>
      </c>
      <c r="D2079" s="6">
        <f>B2079-C2079</f>
        <v/>
      </c>
      <c r="E2079" s="6">
        <f>A2079-C2079</f>
        <v/>
      </c>
      <c r="F2079" s="6">
        <f>MIN(D2079,in_batt_pw,IF(sel_batt=0,0,(sel_batt-H2078)/in_rte))</f>
        <v/>
      </c>
      <c r="G2079" s="6">
        <f>MIN(E2079,in_batt_pw,H2078)</f>
        <v/>
      </c>
      <c r="H2079" s="6">
        <f>H2078+F2079*in_rte-G2079</f>
        <v/>
      </c>
      <c r="I2079" s="6">
        <f>IF(sel_og=1,0,E2079-G2079)</f>
        <v/>
      </c>
      <c r="J2079" s="6">
        <f>IF(sel_og=1,0,D2079-F2079)</f>
        <v/>
      </c>
      <c r="K2079" s="6">
        <f>IF(sel_og=1,E2079-G2079,0)</f>
        <v/>
      </c>
    </row>
    <row r="2080">
      <c r="A2080" s="6">
        <f>Profiles!E2080+Profiles!F2080</f>
        <v/>
      </c>
      <c r="B2080" s="6">
        <f>Profiles!D2080*sel_solar</f>
        <v/>
      </c>
      <c r="C2080" s="6">
        <f>MIN(B2080,A2080)</f>
        <v/>
      </c>
      <c r="D2080" s="6">
        <f>B2080-C2080</f>
        <v/>
      </c>
      <c r="E2080" s="6">
        <f>A2080-C2080</f>
        <v/>
      </c>
      <c r="F2080" s="6">
        <f>MIN(D2080,in_batt_pw,IF(sel_batt=0,0,(sel_batt-H2079)/in_rte))</f>
        <v/>
      </c>
      <c r="G2080" s="6">
        <f>MIN(E2080,in_batt_pw,H2079)</f>
        <v/>
      </c>
      <c r="H2080" s="6">
        <f>H2079+F2080*in_rte-G2080</f>
        <v/>
      </c>
      <c r="I2080" s="6">
        <f>IF(sel_og=1,0,E2080-G2080)</f>
        <v/>
      </c>
      <c r="J2080" s="6">
        <f>IF(sel_og=1,0,D2080-F2080)</f>
        <v/>
      </c>
      <c r="K2080" s="6">
        <f>IF(sel_og=1,E2080-G2080,0)</f>
        <v/>
      </c>
    </row>
    <row r="2081">
      <c r="A2081" s="6">
        <f>Profiles!E2081+Profiles!F2081</f>
        <v/>
      </c>
      <c r="B2081" s="6">
        <f>Profiles!D2081*sel_solar</f>
        <v/>
      </c>
      <c r="C2081" s="6">
        <f>MIN(B2081,A2081)</f>
        <v/>
      </c>
      <c r="D2081" s="6">
        <f>B2081-C2081</f>
        <v/>
      </c>
      <c r="E2081" s="6">
        <f>A2081-C2081</f>
        <v/>
      </c>
      <c r="F2081" s="6">
        <f>MIN(D2081,in_batt_pw,IF(sel_batt=0,0,(sel_batt-H2080)/in_rte))</f>
        <v/>
      </c>
      <c r="G2081" s="6">
        <f>MIN(E2081,in_batt_pw,H2080)</f>
        <v/>
      </c>
      <c r="H2081" s="6">
        <f>H2080+F2081*in_rte-G2081</f>
        <v/>
      </c>
      <c r="I2081" s="6">
        <f>IF(sel_og=1,0,E2081-G2081)</f>
        <v/>
      </c>
      <c r="J2081" s="6">
        <f>IF(sel_og=1,0,D2081-F2081)</f>
        <v/>
      </c>
      <c r="K2081" s="6">
        <f>IF(sel_og=1,E2081-G2081,0)</f>
        <v/>
      </c>
    </row>
    <row r="2082">
      <c r="A2082" s="6">
        <f>Profiles!E2082+Profiles!F2082</f>
        <v/>
      </c>
      <c r="B2082" s="6">
        <f>Profiles!D2082*sel_solar</f>
        <v/>
      </c>
      <c r="C2082" s="6">
        <f>MIN(B2082,A2082)</f>
        <v/>
      </c>
      <c r="D2082" s="6">
        <f>B2082-C2082</f>
        <v/>
      </c>
      <c r="E2082" s="6">
        <f>A2082-C2082</f>
        <v/>
      </c>
      <c r="F2082" s="6">
        <f>MIN(D2082,in_batt_pw,IF(sel_batt=0,0,(sel_batt-H2081)/in_rte))</f>
        <v/>
      </c>
      <c r="G2082" s="6">
        <f>MIN(E2082,in_batt_pw,H2081)</f>
        <v/>
      </c>
      <c r="H2082" s="6">
        <f>H2081+F2082*in_rte-G2082</f>
        <v/>
      </c>
      <c r="I2082" s="6">
        <f>IF(sel_og=1,0,E2082-G2082)</f>
        <v/>
      </c>
      <c r="J2082" s="6">
        <f>IF(sel_og=1,0,D2082-F2082)</f>
        <v/>
      </c>
      <c r="K2082" s="6">
        <f>IF(sel_og=1,E2082-G2082,0)</f>
        <v/>
      </c>
    </row>
    <row r="2083">
      <c r="A2083" s="6">
        <f>Profiles!E2083+Profiles!F2083</f>
        <v/>
      </c>
      <c r="B2083" s="6">
        <f>Profiles!D2083*sel_solar</f>
        <v/>
      </c>
      <c r="C2083" s="6">
        <f>MIN(B2083,A2083)</f>
        <v/>
      </c>
      <c r="D2083" s="6">
        <f>B2083-C2083</f>
        <v/>
      </c>
      <c r="E2083" s="6">
        <f>A2083-C2083</f>
        <v/>
      </c>
      <c r="F2083" s="6">
        <f>MIN(D2083,in_batt_pw,IF(sel_batt=0,0,(sel_batt-H2082)/in_rte))</f>
        <v/>
      </c>
      <c r="G2083" s="6">
        <f>MIN(E2083,in_batt_pw,H2082)</f>
        <v/>
      </c>
      <c r="H2083" s="6">
        <f>H2082+F2083*in_rte-G2083</f>
        <v/>
      </c>
      <c r="I2083" s="6">
        <f>IF(sel_og=1,0,E2083-G2083)</f>
        <v/>
      </c>
      <c r="J2083" s="6">
        <f>IF(sel_og=1,0,D2083-F2083)</f>
        <v/>
      </c>
      <c r="K2083" s="6">
        <f>IF(sel_og=1,E2083-G2083,0)</f>
        <v/>
      </c>
    </row>
    <row r="2084">
      <c r="A2084" s="6">
        <f>Profiles!E2084+Profiles!F2084</f>
        <v/>
      </c>
      <c r="B2084" s="6">
        <f>Profiles!D2084*sel_solar</f>
        <v/>
      </c>
      <c r="C2084" s="6">
        <f>MIN(B2084,A2084)</f>
        <v/>
      </c>
      <c r="D2084" s="6">
        <f>B2084-C2084</f>
        <v/>
      </c>
      <c r="E2084" s="6">
        <f>A2084-C2084</f>
        <v/>
      </c>
      <c r="F2084" s="6">
        <f>MIN(D2084,in_batt_pw,IF(sel_batt=0,0,(sel_batt-H2083)/in_rte))</f>
        <v/>
      </c>
      <c r="G2084" s="6">
        <f>MIN(E2084,in_batt_pw,H2083)</f>
        <v/>
      </c>
      <c r="H2084" s="6">
        <f>H2083+F2084*in_rte-G2084</f>
        <v/>
      </c>
      <c r="I2084" s="6">
        <f>IF(sel_og=1,0,E2084-G2084)</f>
        <v/>
      </c>
      <c r="J2084" s="6">
        <f>IF(sel_og=1,0,D2084-F2084)</f>
        <v/>
      </c>
      <c r="K2084" s="6">
        <f>IF(sel_og=1,E2084-G2084,0)</f>
        <v/>
      </c>
    </row>
    <row r="2085">
      <c r="A2085" s="6">
        <f>Profiles!E2085+Profiles!F2085</f>
        <v/>
      </c>
      <c r="B2085" s="6">
        <f>Profiles!D2085*sel_solar</f>
        <v/>
      </c>
      <c r="C2085" s="6">
        <f>MIN(B2085,A2085)</f>
        <v/>
      </c>
      <c r="D2085" s="6">
        <f>B2085-C2085</f>
        <v/>
      </c>
      <c r="E2085" s="6">
        <f>A2085-C2085</f>
        <v/>
      </c>
      <c r="F2085" s="6">
        <f>MIN(D2085,in_batt_pw,IF(sel_batt=0,0,(sel_batt-H2084)/in_rte))</f>
        <v/>
      </c>
      <c r="G2085" s="6">
        <f>MIN(E2085,in_batt_pw,H2084)</f>
        <v/>
      </c>
      <c r="H2085" s="6">
        <f>H2084+F2085*in_rte-G2085</f>
        <v/>
      </c>
      <c r="I2085" s="6">
        <f>IF(sel_og=1,0,E2085-G2085)</f>
        <v/>
      </c>
      <c r="J2085" s="6">
        <f>IF(sel_og=1,0,D2085-F2085)</f>
        <v/>
      </c>
      <c r="K2085" s="6">
        <f>IF(sel_og=1,E2085-G2085,0)</f>
        <v/>
      </c>
    </row>
    <row r="2086">
      <c r="A2086" s="6">
        <f>Profiles!E2086+Profiles!F2086</f>
        <v/>
      </c>
      <c r="B2086" s="6">
        <f>Profiles!D2086*sel_solar</f>
        <v/>
      </c>
      <c r="C2086" s="6">
        <f>MIN(B2086,A2086)</f>
        <v/>
      </c>
      <c r="D2086" s="6">
        <f>B2086-C2086</f>
        <v/>
      </c>
      <c r="E2086" s="6">
        <f>A2086-C2086</f>
        <v/>
      </c>
      <c r="F2086" s="6">
        <f>MIN(D2086,in_batt_pw,IF(sel_batt=0,0,(sel_batt-H2085)/in_rte))</f>
        <v/>
      </c>
      <c r="G2086" s="6">
        <f>MIN(E2086,in_batt_pw,H2085)</f>
        <v/>
      </c>
      <c r="H2086" s="6">
        <f>H2085+F2086*in_rte-G2086</f>
        <v/>
      </c>
      <c r="I2086" s="6">
        <f>IF(sel_og=1,0,E2086-G2086)</f>
        <v/>
      </c>
      <c r="J2086" s="6">
        <f>IF(sel_og=1,0,D2086-F2086)</f>
        <v/>
      </c>
      <c r="K2086" s="6">
        <f>IF(sel_og=1,E2086-G2086,0)</f>
        <v/>
      </c>
    </row>
    <row r="2087">
      <c r="A2087" s="6">
        <f>Profiles!E2087+Profiles!F2087</f>
        <v/>
      </c>
      <c r="B2087" s="6">
        <f>Profiles!D2087*sel_solar</f>
        <v/>
      </c>
      <c r="C2087" s="6">
        <f>MIN(B2087,A2087)</f>
        <v/>
      </c>
      <c r="D2087" s="6">
        <f>B2087-C2087</f>
        <v/>
      </c>
      <c r="E2087" s="6">
        <f>A2087-C2087</f>
        <v/>
      </c>
      <c r="F2087" s="6">
        <f>MIN(D2087,in_batt_pw,IF(sel_batt=0,0,(sel_batt-H2086)/in_rte))</f>
        <v/>
      </c>
      <c r="G2087" s="6">
        <f>MIN(E2087,in_batt_pw,H2086)</f>
        <v/>
      </c>
      <c r="H2087" s="6">
        <f>H2086+F2087*in_rte-G2087</f>
        <v/>
      </c>
      <c r="I2087" s="6">
        <f>IF(sel_og=1,0,E2087-G2087)</f>
        <v/>
      </c>
      <c r="J2087" s="6">
        <f>IF(sel_og=1,0,D2087-F2087)</f>
        <v/>
      </c>
      <c r="K2087" s="6">
        <f>IF(sel_og=1,E2087-G2087,0)</f>
        <v/>
      </c>
    </row>
    <row r="2088">
      <c r="A2088" s="6">
        <f>Profiles!E2088+Profiles!F2088</f>
        <v/>
      </c>
      <c r="B2088" s="6">
        <f>Profiles!D2088*sel_solar</f>
        <v/>
      </c>
      <c r="C2088" s="6">
        <f>MIN(B2088,A2088)</f>
        <v/>
      </c>
      <c r="D2088" s="6">
        <f>B2088-C2088</f>
        <v/>
      </c>
      <c r="E2088" s="6">
        <f>A2088-C2088</f>
        <v/>
      </c>
      <c r="F2088" s="6">
        <f>MIN(D2088,in_batt_pw,IF(sel_batt=0,0,(sel_batt-H2087)/in_rte))</f>
        <v/>
      </c>
      <c r="G2088" s="6">
        <f>MIN(E2088,in_batt_pw,H2087)</f>
        <v/>
      </c>
      <c r="H2088" s="6">
        <f>H2087+F2088*in_rte-G2088</f>
        <v/>
      </c>
      <c r="I2088" s="6">
        <f>IF(sel_og=1,0,E2088-G2088)</f>
        <v/>
      </c>
      <c r="J2088" s="6">
        <f>IF(sel_og=1,0,D2088-F2088)</f>
        <v/>
      </c>
      <c r="K2088" s="6">
        <f>IF(sel_og=1,E2088-G2088,0)</f>
        <v/>
      </c>
    </row>
    <row r="2089">
      <c r="A2089" s="6">
        <f>Profiles!E2089+Profiles!F2089</f>
        <v/>
      </c>
      <c r="B2089" s="6">
        <f>Profiles!D2089*sel_solar</f>
        <v/>
      </c>
      <c r="C2089" s="6">
        <f>MIN(B2089,A2089)</f>
        <v/>
      </c>
      <c r="D2089" s="6">
        <f>B2089-C2089</f>
        <v/>
      </c>
      <c r="E2089" s="6">
        <f>A2089-C2089</f>
        <v/>
      </c>
      <c r="F2089" s="6">
        <f>MIN(D2089,in_batt_pw,IF(sel_batt=0,0,(sel_batt-H2088)/in_rte))</f>
        <v/>
      </c>
      <c r="G2089" s="6">
        <f>MIN(E2089,in_batt_pw,H2088)</f>
        <v/>
      </c>
      <c r="H2089" s="6">
        <f>H2088+F2089*in_rte-G2089</f>
        <v/>
      </c>
      <c r="I2089" s="6">
        <f>IF(sel_og=1,0,E2089-G2089)</f>
        <v/>
      </c>
      <c r="J2089" s="6">
        <f>IF(sel_og=1,0,D2089-F2089)</f>
        <v/>
      </c>
      <c r="K2089" s="6">
        <f>IF(sel_og=1,E2089-G2089,0)</f>
        <v/>
      </c>
    </row>
    <row r="2090">
      <c r="A2090" s="6">
        <f>Profiles!E2090+Profiles!F2090</f>
        <v/>
      </c>
      <c r="B2090" s="6">
        <f>Profiles!D2090*sel_solar</f>
        <v/>
      </c>
      <c r="C2090" s="6">
        <f>MIN(B2090,A2090)</f>
        <v/>
      </c>
      <c r="D2090" s="6">
        <f>B2090-C2090</f>
        <v/>
      </c>
      <c r="E2090" s="6">
        <f>A2090-C2090</f>
        <v/>
      </c>
      <c r="F2090" s="6">
        <f>MIN(D2090,in_batt_pw,IF(sel_batt=0,0,(sel_batt-H2089)/in_rte))</f>
        <v/>
      </c>
      <c r="G2090" s="6">
        <f>MIN(E2090,in_batt_pw,H2089)</f>
        <v/>
      </c>
      <c r="H2090" s="6">
        <f>H2089+F2090*in_rte-G2090</f>
        <v/>
      </c>
      <c r="I2090" s="6">
        <f>IF(sel_og=1,0,E2090-G2090)</f>
        <v/>
      </c>
      <c r="J2090" s="6">
        <f>IF(sel_og=1,0,D2090-F2090)</f>
        <v/>
      </c>
      <c r="K2090" s="6">
        <f>IF(sel_og=1,E2090-G2090,0)</f>
        <v/>
      </c>
    </row>
    <row r="2091">
      <c r="A2091" s="6">
        <f>Profiles!E2091+Profiles!F2091</f>
        <v/>
      </c>
      <c r="B2091" s="6">
        <f>Profiles!D2091*sel_solar</f>
        <v/>
      </c>
      <c r="C2091" s="6">
        <f>MIN(B2091,A2091)</f>
        <v/>
      </c>
      <c r="D2091" s="6">
        <f>B2091-C2091</f>
        <v/>
      </c>
      <c r="E2091" s="6">
        <f>A2091-C2091</f>
        <v/>
      </c>
      <c r="F2091" s="6">
        <f>MIN(D2091,in_batt_pw,IF(sel_batt=0,0,(sel_batt-H2090)/in_rte))</f>
        <v/>
      </c>
      <c r="G2091" s="6">
        <f>MIN(E2091,in_batt_pw,H2090)</f>
        <v/>
      </c>
      <c r="H2091" s="6">
        <f>H2090+F2091*in_rte-G2091</f>
        <v/>
      </c>
      <c r="I2091" s="6">
        <f>IF(sel_og=1,0,E2091-G2091)</f>
        <v/>
      </c>
      <c r="J2091" s="6">
        <f>IF(sel_og=1,0,D2091-F2091)</f>
        <v/>
      </c>
      <c r="K2091" s="6">
        <f>IF(sel_og=1,E2091-G2091,0)</f>
        <v/>
      </c>
    </row>
    <row r="2092">
      <c r="A2092" s="6">
        <f>Profiles!E2092+Profiles!F2092</f>
        <v/>
      </c>
      <c r="B2092" s="6">
        <f>Profiles!D2092*sel_solar</f>
        <v/>
      </c>
      <c r="C2092" s="6">
        <f>MIN(B2092,A2092)</f>
        <v/>
      </c>
      <c r="D2092" s="6">
        <f>B2092-C2092</f>
        <v/>
      </c>
      <c r="E2092" s="6">
        <f>A2092-C2092</f>
        <v/>
      </c>
      <c r="F2092" s="6">
        <f>MIN(D2092,in_batt_pw,IF(sel_batt=0,0,(sel_batt-H2091)/in_rte))</f>
        <v/>
      </c>
      <c r="G2092" s="6">
        <f>MIN(E2092,in_batt_pw,H2091)</f>
        <v/>
      </c>
      <c r="H2092" s="6">
        <f>H2091+F2092*in_rte-G2092</f>
        <v/>
      </c>
      <c r="I2092" s="6">
        <f>IF(sel_og=1,0,E2092-G2092)</f>
        <v/>
      </c>
      <c r="J2092" s="6">
        <f>IF(sel_og=1,0,D2092-F2092)</f>
        <v/>
      </c>
      <c r="K2092" s="6">
        <f>IF(sel_og=1,E2092-G2092,0)</f>
        <v/>
      </c>
    </row>
    <row r="2093">
      <c r="A2093" s="6">
        <f>Profiles!E2093+Profiles!F2093</f>
        <v/>
      </c>
      <c r="B2093" s="6">
        <f>Profiles!D2093*sel_solar</f>
        <v/>
      </c>
      <c r="C2093" s="6">
        <f>MIN(B2093,A2093)</f>
        <v/>
      </c>
      <c r="D2093" s="6">
        <f>B2093-C2093</f>
        <v/>
      </c>
      <c r="E2093" s="6">
        <f>A2093-C2093</f>
        <v/>
      </c>
      <c r="F2093" s="6">
        <f>MIN(D2093,in_batt_pw,IF(sel_batt=0,0,(sel_batt-H2092)/in_rte))</f>
        <v/>
      </c>
      <c r="G2093" s="6">
        <f>MIN(E2093,in_batt_pw,H2092)</f>
        <v/>
      </c>
      <c r="H2093" s="6">
        <f>H2092+F2093*in_rte-G2093</f>
        <v/>
      </c>
      <c r="I2093" s="6">
        <f>IF(sel_og=1,0,E2093-G2093)</f>
        <v/>
      </c>
      <c r="J2093" s="6">
        <f>IF(sel_og=1,0,D2093-F2093)</f>
        <v/>
      </c>
      <c r="K2093" s="6">
        <f>IF(sel_og=1,E2093-G2093,0)</f>
        <v/>
      </c>
    </row>
    <row r="2094">
      <c r="A2094" s="6">
        <f>Profiles!E2094+Profiles!F2094</f>
        <v/>
      </c>
      <c r="B2094" s="6">
        <f>Profiles!D2094*sel_solar</f>
        <v/>
      </c>
      <c r="C2094" s="6">
        <f>MIN(B2094,A2094)</f>
        <v/>
      </c>
      <c r="D2094" s="6">
        <f>B2094-C2094</f>
        <v/>
      </c>
      <c r="E2094" s="6">
        <f>A2094-C2094</f>
        <v/>
      </c>
      <c r="F2094" s="6">
        <f>MIN(D2094,in_batt_pw,IF(sel_batt=0,0,(sel_batt-H2093)/in_rte))</f>
        <v/>
      </c>
      <c r="G2094" s="6">
        <f>MIN(E2094,in_batt_pw,H2093)</f>
        <v/>
      </c>
      <c r="H2094" s="6">
        <f>H2093+F2094*in_rte-G2094</f>
        <v/>
      </c>
      <c r="I2094" s="6">
        <f>IF(sel_og=1,0,E2094-G2094)</f>
        <v/>
      </c>
      <c r="J2094" s="6">
        <f>IF(sel_og=1,0,D2094-F2094)</f>
        <v/>
      </c>
      <c r="K2094" s="6">
        <f>IF(sel_og=1,E2094-G2094,0)</f>
        <v/>
      </c>
    </row>
    <row r="2095">
      <c r="A2095" s="6">
        <f>Profiles!E2095+Profiles!F2095</f>
        <v/>
      </c>
      <c r="B2095" s="6">
        <f>Profiles!D2095*sel_solar</f>
        <v/>
      </c>
      <c r="C2095" s="6">
        <f>MIN(B2095,A2095)</f>
        <v/>
      </c>
      <c r="D2095" s="6">
        <f>B2095-C2095</f>
        <v/>
      </c>
      <c r="E2095" s="6">
        <f>A2095-C2095</f>
        <v/>
      </c>
      <c r="F2095" s="6">
        <f>MIN(D2095,in_batt_pw,IF(sel_batt=0,0,(sel_batt-H2094)/in_rte))</f>
        <v/>
      </c>
      <c r="G2095" s="6">
        <f>MIN(E2095,in_batt_pw,H2094)</f>
        <v/>
      </c>
      <c r="H2095" s="6">
        <f>H2094+F2095*in_rte-G2095</f>
        <v/>
      </c>
      <c r="I2095" s="6">
        <f>IF(sel_og=1,0,E2095-G2095)</f>
        <v/>
      </c>
      <c r="J2095" s="6">
        <f>IF(sel_og=1,0,D2095-F2095)</f>
        <v/>
      </c>
      <c r="K2095" s="6">
        <f>IF(sel_og=1,E2095-G2095,0)</f>
        <v/>
      </c>
    </row>
    <row r="2096">
      <c r="A2096" s="6">
        <f>Profiles!E2096+Profiles!F2096</f>
        <v/>
      </c>
      <c r="B2096" s="6">
        <f>Profiles!D2096*sel_solar</f>
        <v/>
      </c>
      <c r="C2096" s="6">
        <f>MIN(B2096,A2096)</f>
        <v/>
      </c>
      <c r="D2096" s="6">
        <f>B2096-C2096</f>
        <v/>
      </c>
      <c r="E2096" s="6">
        <f>A2096-C2096</f>
        <v/>
      </c>
      <c r="F2096" s="6">
        <f>MIN(D2096,in_batt_pw,IF(sel_batt=0,0,(sel_batt-H2095)/in_rte))</f>
        <v/>
      </c>
      <c r="G2096" s="6">
        <f>MIN(E2096,in_batt_pw,H2095)</f>
        <v/>
      </c>
      <c r="H2096" s="6">
        <f>H2095+F2096*in_rte-G2096</f>
        <v/>
      </c>
      <c r="I2096" s="6">
        <f>IF(sel_og=1,0,E2096-G2096)</f>
        <v/>
      </c>
      <c r="J2096" s="6">
        <f>IF(sel_og=1,0,D2096-F2096)</f>
        <v/>
      </c>
      <c r="K2096" s="6">
        <f>IF(sel_og=1,E2096-G2096,0)</f>
        <v/>
      </c>
    </row>
    <row r="2097">
      <c r="A2097" s="6">
        <f>Profiles!E2097+Profiles!F2097</f>
        <v/>
      </c>
      <c r="B2097" s="6">
        <f>Profiles!D2097*sel_solar</f>
        <v/>
      </c>
      <c r="C2097" s="6">
        <f>MIN(B2097,A2097)</f>
        <v/>
      </c>
      <c r="D2097" s="6">
        <f>B2097-C2097</f>
        <v/>
      </c>
      <c r="E2097" s="6">
        <f>A2097-C2097</f>
        <v/>
      </c>
      <c r="F2097" s="6">
        <f>MIN(D2097,in_batt_pw,IF(sel_batt=0,0,(sel_batt-H2096)/in_rte))</f>
        <v/>
      </c>
      <c r="G2097" s="6">
        <f>MIN(E2097,in_batt_pw,H2096)</f>
        <v/>
      </c>
      <c r="H2097" s="6">
        <f>H2096+F2097*in_rte-G2097</f>
        <v/>
      </c>
      <c r="I2097" s="6">
        <f>IF(sel_og=1,0,E2097-G2097)</f>
        <v/>
      </c>
      <c r="J2097" s="6">
        <f>IF(sel_og=1,0,D2097-F2097)</f>
        <v/>
      </c>
      <c r="K2097" s="6">
        <f>IF(sel_og=1,E2097-G2097,0)</f>
        <v/>
      </c>
    </row>
    <row r="2098">
      <c r="A2098" s="6">
        <f>Profiles!E2098+Profiles!F2098</f>
        <v/>
      </c>
      <c r="B2098" s="6">
        <f>Profiles!D2098*sel_solar</f>
        <v/>
      </c>
      <c r="C2098" s="6">
        <f>MIN(B2098,A2098)</f>
        <v/>
      </c>
      <c r="D2098" s="6">
        <f>B2098-C2098</f>
        <v/>
      </c>
      <c r="E2098" s="6">
        <f>A2098-C2098</f>
        <v/>
      </c>
      <c r="F2098" s="6">
        <f>MIN(D2098,in_batt_pw,IF(sel_batt=0,0,(sel_batt-H2097)/in_rte))</f>
        <v/>
      </c>
      <c r="G2098" s="6">
        <f>MIN(E2098,in_batt_pw,H2097)</f>
        <v/>
      </c>
      <c r="H2098" s="6">
        <f>H2097+F2098*in_rte-G2098</f>
        <v/>
      </c>
      <c r="I2098" s="6">
        <f>IF(sel_og=1,0,E2098-G2098)</f>
        <v/>
      </c>
      <c r="J2098" s="6">
        <f>IF(sel_og=1,0,D2098-F2098)</f>
        <v/>
      </c>
      <c r="K2098" s="6">
        <f>IF(sel_og=1,E2098-G2098,0)</f>
        <v/>
      </c>
    </row>
    <row r="2099">
      <c r="A2099" s="6">
        <f>Profiles!E2099+Profiles!F2099</f>
        <v/>
      </c>
      <c r="B2099" s="6">
        <f>Profiles!D2099*sel_solar</f>
        <v/>
      </c>
      <c r="C2099" s="6">
        <f>MIN(B2099,A2099)</f>
        <v/>
      </c>
      <c r="D2099" s="6">
        <f>B2099-C2099</f>
        <v/>
      </c>
      <c r="E2099" s="6">
        <f>A2099-C2099</f>
        <v/>
      </c>
      <c r="F2099" s="6">
        <f>MIN(D2099,in_batt_pw,IF(sel_batt=0,0,(sel_batt-H2098)/in_rte))</f>
        <v/>
      </c>
      <c r="G2099" s="6">
        <f>MIN(E2099,in_batt_pw,H2098)</f>
        <v/>
      </c>
      <c r="H2099" s="6">
        <f>H2098+F2099*in_rte-G2099</f>
        <v/>
      </c>
      <c r="I2099" s="6">
        <f>IF(sel_og=1,0,E2099-G2099)</f>
        <v/>
      </c>
      <c r="J2099" s="6">
        <f>IF(sel_og=1,0,D2099-F2099)</f>
        <v/>
      </c>
      <c r="K2099" s="6">
        <f>IF(sel_og=1,E2099-G2099,0)</f>
        <v/>
      </c>
    </row>
    <row r="2100">
      <c r="A2100" s="6">
        <f>Profiles!E2100+Profiles!F2100</f>
        <v/>
      </c>
      <c r="B2100" s="6">
        <f>Profiles!D2100*sel_solar</f>
        <v/>
      </c>
      <c r="C2100" s="6">
        <f>MIN(B2100,A2100)</f>
        <v/>
      </c>
      <c r="D2100" s="6">
        <f>B2100-C2100</f>
        <v/>
      </c>
      <c r="E2100" s="6">
        <f>A2100-C2100</f>
        <v/>
      </c>
      <c r="F2100" s="6">
        <f>MIN(D2100,in_batt_pw,IF(sel_batt=0,0,(sel_batt-H2099)/in_rte))</f>
        <v/>
      </c>
      <c r="G2100" s="6">
        <f>MIN(E2100,in_batt_pw,H2099)</f>
        <v/>
      </c>
      <c r="H2100" s="6">
        <f>H2099+F2100*in_rte-G2100</f>
        <v/>
      </c>
      <c r="I2100" s="6">
        <f>IF(sel_og=1,0,E2100-G2100)</f>
        <v/>
      </c>
      <c r="J2100" s="6">
        <f>IF(sel_og=1,0,D2100-F2100)</f>
        <v/>
      </c>
      <c r="K2100" s="6">
        <f>IF(sel_og=1,E2100-G2100,0)</f>
        <v/>
      </c>
    </row>
    <row r="2101">
      <c r="A2101" s="6">
        <f>Profiles!E2101+Profiles!F2101</f>
        <v/>
      </c>
      <c r="B2101" s="6">
        <f>Profiles!D2101*sel_solar</f>
        <v/>
      </c>
      <c r="C2101" s="6">
        <f>MIN(B2101,A2101)</f>
        <v/>
      </c>
      <c r="D2101" s="6">
        <f>B2101-C2101</f>
        <v/>
      </c>
      <c r="E2101" s="6">
        <f>A2101-C2101</f>
        <v/>
      </c>
      <c r="F2101" s="6">
        <f>MIN(D2101,in_batt_pw,IF(sel_batt=0,0,(sel_batt-H2100)/in_rte))</f>
        <v/>
      </c>
      <c r="G2101" s="6">
        <f>MIN(E2101,in_batt_pw,H2100)</f>
        <v/>
      </c>
      <c r="H2101" s="6">
        <f>H2100+F2101*in_rte-G2101</f>
        <v/>
      </c>
      <c r="I2101" s="6">
        <f>IF(sel_og=1,0,E2101-G2101)</f>
        <v/>
      </c>
      <c r="J2101" s="6">
        <f>IF(sel_og=1,0,D2101-F2101)</f>
        <v/>
      </c>
      <c r="K2101" s="6">
        <f>IF(sel_og=1,E2101-G2101,0)</f>
        <v/>
      </c>
    </row>
    <row r="2102">
      <c r="A2102" s="6">
        <f>Profiles!E2102+Profiles!F2102</f>
        <v/>
      </c>
      <c r="B2102" s="6">
        <f>Profiles!D2102*sel_solar</f>
        <v/>
      </c>
      <c r="C2102" s="6">
        <f>MIN(B2102,A2102)</f>
        <v/>
      </c>
      <c r="D2102" s="6">
        <f>B2102-C2102</f>
        <v/>
      </c>
      <c r="E2102" s="6">
        <f>A2102-C2102</f>
        <v/>
      </c>
      <c r="F2102" s="6">
        <f>MIN(D2102,in_batt_pw,IF(sel_batt=0,0,(sel_batt-H2101)/in_rte))</f>
        <v/>
      </c>
      <c r="G2102" s="6">
        <f>MIN(E2102,in_batt_pw,H2101)</f>
        <v/>
      </c>
      <c r="H2102" s="6">
        <f>H2101+F2102*in_rte-G2102</f>
        <v/>
      </c>
      <c r="I2102" s="6">
        <f>IF(sel_og=1,0,E2102-G2102)</f>
        <v/>
      </c>
      <c r="J2102" s="6">
        <f>IF(sel_og=1,0,D2102-F2102)</f>
        <v/>
      </c>
      <c r="K2102" s="6">
        <f>IF(sel_og=1,E2102-G2102,0)</f>
        <v/>
      </c>
    </row>
    <row r="2103">
      <c r="A2103" s="6">
        <f>Profiles!E2103+Profiles!F2103</f>
        <v/>
      </c>
      <c r="B2103" s="6">
        <f>Profiles!D2103*sel_solar</f>
        <v/>
      </c>
      <c r="C2103" s="6">
        <f>MIN(B2103,A2103)</f>
        <v/>
      </c>
      <c r="D2103" s="6">
        <f>B2103-C2103</f>
        <v/>
      </c>
      <c r="E2103" s="6">
        <f>A2103-C2103</f>
        <v/>
      </c>
      <c r="F2103" s="6">
        <f>MIN(D2103,in_batt_pw,IF(sel_batt=0,0,(sel_batt-H2102)/in_rte))</f>
        <v/>
      </c>
      <c r="G2103" s="6">
        <f>MIN(E2103,in_batt_pw,H2102)</f>
        <v/>
      </c>
      <c r="H2103" s="6">
        <f>H2102+F2103*in_rte-G2103</f>
        <v/>
      </c>
      <c r="I2103" s="6">
        <f>IF(sel_og=1,0,E2103-G2103)</f>
        <v/>
      </c>
      <c r="J2103" s="6">
        <f>IF(sel_og=1,0,D2103-F2103)</f>
        <v/>
      </c>
      <c r="K2103" s="6">
        <f>IF(sel_og=1,E2103-G2103,0)</f>
        <v/>
      </c>
    </row>
    <row r="2104">
      <c r="A2104" s="6">
        <f>Profiles!E2104+Profiles!F2104</f>
        <v/>
      </c>
      <c r="B2104" s="6">
        <f>Profiles!D2104*sel_solar</f>
        <v/>
      </c>
      <c r="C2104" s="6">
        <f>MIN(B2104,A2104)</f>
        <v/>
      </c>
      <c r="D2104" s="6">
        <f>B2104-C2104</f>
        <v/>
      </c>
      <c r="E2104" s="6">
        <f>A2104-C2104</f>
        <v/>
      </c>
      <c r="F2104" s="6">
        <f>MIN(D2104,in_batt_pw,IF(sel_batt=0,0,(sel_batt-H2103)/in_rte))</f>
        <v/>
      </c>
      <c r="G2104" s="6">
        <f>MIN(E2104,in_batt_pw,H2103)</f>
        <v/>
      </c>
      <c r="H2104" s="6">
        <f>H2103+F2104*in_rte-G2104</f>
        <v/>
      </c>
      <c r="I2104" s="6">
        <f>IF(sel_og=1,0,E2104-G2104)</f>
        <v/>
      </c>
      <c r="J2104" s="6">
        <f>IF(sel_og=1,0,D2104-F2104)</f>
        <v/>
      </c>
      <c r="K2104" s="6">
        <f>IF(sel_og=1,E2104-G2104,0)</f>
        <v/>
      </c>
    </row>
    <row r="2105">
      <c r="A2105" s="6">
        <f>Profiles!E2105+Profiles!F2105</f>
        <v/>
      </c>
      <c r="B2105" s="6">
        <f>Profiles!D2105*sel_solar</f>
        <v/>
      </c>
      <c r="C2105" s="6">
        <f>MIN(B2105,A2105)</f>
        <v/>
      </c>
      <c r="D2105" s="6">
        <f>B2105-C2105</f>
        <v/>
      </c>
      <c r="E2105" s="6">
        <f>A2105-C2105</f>
        <v/>
      </c>
      <c r="F2105" s="6">
        <f>MIN(D2105,in_batt_pw,IF(sel_batt=0,0,(sel_batt-H2104)/in_rte))</f>
        <v/>
      </c>
      <c r="G2105" s="6">
        <f>MIN(E2105,in_batt_pw,H2104)</f>
        <v/>
      </c>
      <c r="H2105" s="6">
        <f>H2104+F2105*in_rte-G2105</f>
        <v/>
      </c>
      <c r="I2105" s="6">
        <f>IF(sel_og=1,0,E2105-G2105)</f>
        <v/>
      </c>
      <c r="J2105" s="6">
        <f>IF(sel_og=1,0,D2105-F2105)</f>
        <v/>
      </c>
      <c r="K2105" s="6">
        <f>IF(sel_og=1,E2105-G2105,0)</f>
        <v/>
      </c>
    </row>
    <row r="2106">
      <c r="A2106" s="6">
        <f>Profiles!E2106+Profiles!F2106</f>
        <v/>
      </c>
      <c r="B2106" s="6">
        <f>Profiles!D2106*sel_solar</f>
        <v/>
      </c>
      <c r="C2106" s="6">
        <f>MIN(B2106,A2106)</f>
        <v/>
      </c>
      <c r="D2106" s="6">
        <f>B2106-C2106</f>
        <v/>
      </c>
      <c r="E2106" s="6">
        <f>A2106-C2106</f>
        <v/>
      </c>
      <c r="F2106" s="6">
        <f>MIN(D2106,in_batt_pw,IF(sel_batt=0,0,(sel_batt-H2105)/in_rte))</f>
        <v/>
      </c>
      <c r="G2106" s="6">
        <f>MIN(E2106,in_batt_pw,H2105)</f>
        <v/>
      </c>
      <c r="H2106" s="6">
        <f>H2105+F2106*in_rte-G2106</f>
        <v/>
      </c>
      <c r="I2106" s="6">
        <f>IF(sel_og=1,0,E2106-G2106)</f>
        <v/>
      </c>
      <c r="J2106" s="6">
        <f>IF(sel_og=1,0,D2106-F2106)</f>
        <v/>
      </c>
      <c r="K2106" s="6">
        <f>IF(sel_og=1,E2106-G2106,0)</f>
        <v/>
      </c>
    </row>
    <row r="2107">
      <c r="A2107" s="6">
        <f>Profiles!E2107+Profiles!F2107</f>
        <v/>
      </c>
      <c r="B2107" s="6">
        <f>Profiles!D2107*sel_solar</f>
        <v/>
      </c>
      <c r="C2107" s="6">
        <f>MIN(B2107,A2107)</f>
        <v/>
      </c>
      <c r="D2107" s="6">
        <f>B2107-C2107</f>
        <v/>
      </c>
      <c r="E2107" s="6">
        <f>A2107-C2107</f>
        <v/>
      </c>
      <c r="F2107" s="6">
        <f>MIN(D2107,in_batt_pw,IF(sel_batt=0,0,(sel_batt-H2106)/in_rte))</f>
        <v/>
      </c>
      <c r="G2107" s="6">
        <f>MIN(E2107,in_batt_pw,H2106)</f>
        <v/>
      </c>
      <c r="H2107" s="6">
        <f>H2106+F2107*in_rte-G2107</f>
        <v/>
      </c>
      <c r="I2107" s="6">
        <f>IF(sel_og=1,0,E2107-G2107)</f>
        <v/>
      </c>
      <c r="J2107" s="6">
        <f>IF(sel_og=1,0,D2107-F2107)</f>
        <v/>
      </c>
      <c r="K2107" s="6">
        <f>IF(sel_og=1,E2107-G2107,0)</f>
        <v/>
      </c>
    </row>
    <row r="2108">
      <c r="A2108" s="6">
        <f>Profiles!E2108+Profiles!F2108</f>
        <v/>
      </c>
      <c r="B2108" s="6">
        <f>Profiles!D2108*sel_solar</f>
        <v/>
      </c>
      <c r="C2108" s="6">
        <f>MIN(B2108,A2108)</f>
        <v/>
      </c>
      <c r="D2108" s="6">
        <f>B2108-C2108</f>
        <v/>
      </c>
      <c r="E2108" s="6">
        <f>A2108-C2108</f>
        <v/>
      </c>
      <c r="F2108" s="6">
        <f>MIN(D2108,in_batt_pw,IF(sel_batt=0,0,(sel_batt-H2107)/in_rte))</f>
        <v/>
      </c>
      <c r="G2108" s="6">
        <f>MIN(E2108,in_batt_pw,H2107)</f>
        <v/>
      </c>
      <c r="H2108" s="6">
        <f>H2107+F2108*in_rte-G2108</f>
        <v/>
      </c>
      <c r="I2108" s="6">
        <f>IF(sel_og=1,0,E2108-G2108)</f>
        <v/>
      </c>
      <c r="J2108" s="6">
        <f>IF(sel_og=1,0,D2108-F2108)</f>
        <v/>
      </c>
      <c r="K2108" s="6">
        <f>IF(sel_og=1,E2108-G2108,0)</f>
        <v/>
      </c>
    </row>
    <row r="2109">
      <c r="A2109" s="6">
        <f>Profiles!E2109+Profiles!F2109</f>
        <v/>
      </c>
      <c r="B2109" s="6">
        <f>Profiles!D2109*sel_solar</f>
        <v/>
      </c>
      <c r="C2109" s="6">
        <f>MIN(B2109,A2109)</f>
        <v/>
      </c>
      <c r="D2109" s="6">
        <f>B2109-C2109</f>
        <v/>
      </c>
      <c r="E2109" s="6">
        <f>A2109-C2109</f>
        <v/>
      </c>
      <c r="F2109" s="6">
        <f>MIN(D2109,in_batt_pw,IF(sel_batt=0,0,(sel_batt-H2108)/in_rte))</f>
        <v/>
      </c>
      <c r="G2109" s="6">
        <f>MIN(E2109,in_batt_pw,H2108)</f>
        <v/>
      </c>
      <c r="H2109" s="6">
        <f>H2108+F2109*in_rte-G2109</f>
        <v/>
      </c>
      <c r="I2109" s="6">
        <f>IF(sel_og=1,0,E2109-G2109)</f>
        <v/>
      </c>
      <c r="J2109" s="6">
        <f>IF(sel_og=1,0,D2109-F2109)</f>
        <v/>
      </c>
      <c r="K2109" s="6">
        <f>IF(sel_og=1,E2109-G2109,0)</f>
        <v/>
      </c>
    </row>
    <row r="2110">
      <c r="A2110" s="6">
        <f>Profiles!E2110+Profiles!F2110</f>
        <v/>
      </c>
      <c r="B2110" s="6">
        <f>Profiles!D2110*sel_solar</f>
        <v/>
      </c>
      <c r="C2110" s="6">
        <f>MIN(B2110,A2110)</f>
        <v/>
      </c>
      <c r="D2110" s="6">
        <f>B2110-C2110</f>
        <v/>
      </c>
      <c r="E2110" s="6">
        <f>A2110-C2110</f>
        <v/>
      </c>
      <c r="F2110" s="6">
        <f>MIN(D2110,in_batt_pw,IF(sel_batt=0,0,(sel_batt-H2109)/in_rte))</f>
        <v/>
      </c>
      <c r="G2110" s="6">
        <f>MIN(E2110,in_batt_pw,H2109)</f>
        <v/>
      </c>
      <c r="H2110" s="6">
        <f>H2109+F2110*in_rte-G2110</f>
        <v/>
      </c>
      <c r="I2110" s="6">
        <f>IF(sel_og=1,0,E2110-G2110)</f>
        <v/>
      </c>
      <c r="J2110" s="6">
        <f>IF(sel_og=1,0,D2110-F2110)</f>
        <v/>
      </c>
      <c r="K2110" s="6">
        <f>IF(sel_og=1,E2110-G2110,0)</f>
        <v/>
      </c>
    </row>
    <row r="2111">
      <c r="A2111" s="6">
        <f>Profiles!E2111+Profiles!F2111</f>
        <v/>
      </c>
      <c r="B2111" s="6">
        <f>Profiles!D2111*sel_solar</f>
        <v/>
      </c>
      <c r="C2111" s="6">
        <f>MIN(B2111,A2111)</f>
        <v/>
      </c>
      <c r="D2111" s="6">
        <f>B2111-C2111</f>
        <v/>
      </c>
      <c r="E2111" s="6">
        <f>A2111-C2111</f>
        <v/>
      </c>
      <c r="F2111" s="6">
        <f>MIN(D2111,in_batt_pw,IF(sel_batt=0,0,(sel_batt-H2110)/in_rte))</f>
        <v/>
      </c>
      <c r="G2111" s="6">
        <f>MIN(E2111,in_batt_pw,H2110)</f>
        <v/>
      </c>
      <c r="H2111" s="6">
        <f>H2110+F2111*in_rte-G2111</f>
        <v/>
      </c>
      <c r="I2111" s="6">
        <f>IF(sel_og=1,0,E2111-G2111)</f>
        <v/>
      </c>
      <c r="J2111" s="6">
        <f>IF(sel_og=1,0,D2111-F2111)</f>
        <v/>
      </c>
      <c r="K2111" s="6">
        <f>IF(sel_og=1,E2111-G2111,0)</f>
        <v/>
      </c>
    </row>
    <row r="2112">
      <c r="A2112" s="6">
        <f>Profiles!E2112+Profiles!F2112</f>
        <v/>
      </c>
      <c r="B2112" s="6">
        <f>Profiles!D2112*sel_solar</f>
        <v/>
      </c>
      <c r="C2112" s="6">
        <f>MIN(B2112,A2112)</f>
        <v/>
      </c>
      <c r="D2112" s="6">
        <f>B2112-C2112</f>
        <v/>
      </c>
      <c r="E2112" s="6">
        <f>A2112-C2112</f>
        <v/>
      </c>
      <c r="F2112" s="6">
        <f>MIN(D2112,in_batt_pw,IF(sel_batt=0,0,(sel_batt-H2111)/in_rte))</f>
        <v/>
      </c>
      <c r="G2112" s="6">
        <f>MIN(E2112,in_batt_pw,H2111)</f>
        <v/>
      </c>
      <c r="H2112" s="6">
        <f>H2111+F2112*in_rte-G2112</f>
        <v/>
      </c>
      <c r="I2112" s="6">
        <f>IF(sel_og=1,0,E2112-G2112)</f>
        <v/>
      </c>
      <c r="J2112" s="6">
        <f>IF(sel_og=1,0,D2112-F2112)</f>
        <v/>
      </c>
      <c r="K2112" s="6">
        <f>IF(sel_og=1,E2112-G2112,0)</f>
        <v/>
      </c>
    </row>
    <row r="2113">
      <c r="A2113" s="6">
        <f>Profiles!E2113+Profiles!F2113</f>
        <v/>
      </c>
      <c r="B2113" s="6">
        <f>Profiles!D2113*sel_solar</f>
        <v/>
      </c>
      <c r="C2113" s="6">
        <f>MIN(B2113,A2113)</f>
        <v/>
      </c>
      <c r="D2113" s="6">
        <f>B2113-C2113</f>
        <v/>
      </c>
      <c r="E2113" s="6">
        <f>A2113-C2113</f>
        <v/>
      </c>
      <c r="F2113" s="6">
        <f>MIN(D2113,in_batt_pw,IF(sel_batt=0,0,(sel_batt-H2112)/in_rte))</f>
        <v/>
      </c>
      <c r="G2113" s="6">
        <f>MIN(E2113,in_batt_pw,H2112)</f>
        <v/>
      </c>
      <c r="H2113" s="6">
        <f>H2112+F2113*in_rte-G2113</f>
        <v/>
      </c>
      <c r="I2113" s="6">
        <f>IF(sel_og=1,0,E2113-G2113)</f>
        <v/>
      </c>
      <c r="J2113" s="6">
        <f>IF(sel_og=1,0,D2113-F2113)</f>
        <v/>
      </c>
      <c r="K2113" s="6">
        <f>IF(sel_og=1,E2113-G2113,0)</f>
        <v/>
      </c>
    </row>
    <row r="2114">
      <c r="A2114" s="6">
        <f>Profiles!E2114+Profiles!F2114</f>
        <v/>
      </c>
      <c r="B2114" s="6">
        <f>Profiles!D2114*sel_solar</f>
        <v/>
      </c>
      <c r="C2114" s="6">
        <f>MIN(B2114,A2114)</f>
        <v/>
      </c>
      <c r="D2114" s="6">
        <f>B2114-C2114</f>
        <v/>
      </c>
      <c r="E2114" s="6">
        <f>A2114-C2114</f>
        <v/>
      </c>
      <c r="F2114" s="6">
        <f>MIN(D2114,in_batt_pw,IF(sel_batt=0,0,(sel_batt-H2113)/in_rte))</f>
        <v/>
      </c>
      <c r="G2114" s="6">
        <f>MIN(E2114,in_batt_pw,H2113)</f>
        <v/>
      </c>
      <c r="H2114" s="6">
        <f>H2113+F2114*in_rte-G2114</f>
        <v/>
      </c>
      <c r="I2114" s="6">
        <f>IF(sel_og=1,0,E2114-G2114)</f>
        <v/>
      </c>
      <c r="J2114" s="6">
        <f>IF(sel_og=1,0,D2114-F2114)</f>
        <v/>
      </c>
      <c r="K2114" s="6">
        <f>IF(sel_og=1,E2114-G2114,0)</f>
        <v/>
      </c>
    </row>
    <row r="2115">
      <c r="A2115" s="6">
        <f>Profiles!E2115+Profiles!F2115</f>
        <v/>
      </c>
      <c r="B2115" s="6">
        <f>Profiles!D2115*sel_solar</f>
        <v/>
      </c>
      <c r="C2115" s="6">
        <f>MIN(B2115,A2115)</f>
        <v/>
      </c>
      <c r="D2115" s="6">
        <f>B2115-C2115</f>
        <v/>
      </c>
      <c r="E2115" s="6">
        <f>A2115-C2115</f>
        <v/>
      </c>
      <c r="F2115" s="6">
        <f>MIN(D2115,in_batt_pw,IF(sel_batt=0,0,(sel_batt-H2114)/in_rte))</f>
        <v/>
      </c>
      <c r="G2115" s="6">
        <f>MIN(E2115,in_batt_pw,H2114)</f>
        <v/>
      </c>
      <c r="H2115" s="6">
        <f>H2114+F2115*in_rte-G2115</f>
        <v/>
      </c>
      <c r="I2115" s="6">
        <f>IF(sel_og=1,0,E2115-G2115)</f>
        <v/>
      </c>
      <c r="J2115" s="6">
        <f>IF(sel_og=1,0,D2115-F2115)</f>
        <v/>
      </c>
      <c r="K2115" s="6">
        <f>IF(sel_og=1,E2115-G2115,0)</f>
        <v/>
      </c>
    </row>
    <row r="2116">
      <c r="A2116" s="6">
        <f>Profiles!E2116+Profiles!F2116</f>
        <v/>
      </c>
      <c r="B2116" s="6">
        <f>Profiles!D2116*sel_solar</f>
        <v/>
      </c>
      <c r="C2116" s="6">
        <f>MIN(B2116,A2116)</f>
        <v/>
      </c>
      <c r="D2116" s="6">
        <f>B2116-C2116</f>
        <v/>
      </c>
      <c r="E2116" s="6">
        <f>A2116-C2116</f>
        <v/>
      </c>
      <c r="F2116" s="6">
        <f>MIN(D2116,in_batt_pw,IF(sel_batt=0,0,(sel_batt-H2115)/in_rte))</f>
        <v/>
      </c>
      <c r="G2116" s="6">
        <f>MIN(E2116,in_batt_pw,H2115)</f>
        <v/>
      </c>
      <c r="H2116" s="6">
        <f>H2115+F2116*in_rte-G2116</f>
        <v/>
      </c>
      <c r="I2116" s="6">
        <f>IF(sel_og=1,0,E2116-G2116)</f>
        <v/>
      </c>
      <c r="J2116" s="6">
        <f>IF(sel_og=1,0,D2116-F2116)</f>
        <v/>
      </c>
      <c r="K2116" s="6">
        <f>IF(sel_og=1,E2116-G2116,0)</f>
        <v/>
      </c>
    </row>
    <row r="2117">
      <c r="A2117" s="6">
        <f>Profiles!E2117+Profiles!F2117</f>
        <v/>
      </c>
      <c r="B2117" s="6">
        <f>Profiles!D2117*sel_solar</f>
        <v/>
      </c>
      <c r="C2117" s="6">
        <f>MIN(B2117,A2117)</f>
        <v/>
      </c>
      <c r="D2117" s="6">
        <f>B2117-C2117</f>
        <v/>
      </c>
      <c r="E2117" s="6">
        <f>A2117-C2117</f>
        <v/>
      </c>
      <c r="F2117" s="6">
        <f>MIN(D2117,in_batt_pw,IF(sel_batt=0,0,(sel_batt-H2116)/in_rte))</f>
        <v/>
      </c>
      <c r="G2117" s="6">
        <f>MIN(E2117,in_batt_pw,H2116)</f>
        <v/>
      </c>
      <c r="H2117" s="6">
        <f>H2116+F2117*in_rte-G2117</f>
        <v/>
      </c>
      <c r="I2117" s="6">
        <f>IF(sel_og=1,0,E2117-G2117)</f>
        <v/>
      </c>
      <c r="J2117" s="6">
        <f>IF(sel_og=1,0,D2117-F2117)</f>
        <v/>
      </c>
      <c r="K2117" s="6">
        <f>IF(sel_og=1,E2117-G2117,0)</f>
        <v/>
      </c>
    </row>
    <row r="2118">
      <c r="A2118" s="6">
        <f>Profiles!E2118+Profiles!F2118</f>
        <v/>
      </c>
      <c r="B2118" s="6">
        <f>Profiles!D2118*sel_solar</f>
        <v/>
      </c>
      <c r="C2118" s="6">
        <f>MIN(B2118,A2118)</f>
        <v/>
      </c>
      <c r="D2118" s="6">
        <f>B2118-C2118</f>
        <v/>
      </c>
      <c r="E2118" s="6">
        <f>A2118-C2118</f>
        <v/>
      </c>
      <c r="F2118" s="6">
        <f>MIN(D2118,in_batt_pw,IF(sel_batt=0,0,(sel_batt-H2117)/in_rte))</f>
        <v/>
      </c>
      <c r="G2118" s="6">
        <f>MIN(E2118,in_batt_pw,H2117)</f>
        <v/>
      </c>
      <c r="H2118" s="6">
        <f>H2117+F2118*in_rte-G2118</f>
        <v/>
      </c>
      <c r="I2118" s="6">
        <f>IF(sel_og=1,0,E2118-G2118)</f>
        <v/>
      </c>
      <c r="J2118" s="6">
        <f>IF(sel_og=1,0,D2118-F2118)</f>
        <v/>
      </c>
      <c r="K2118" s="6">
        <f>IF(sel_og=1,E2118-G2118,0)</f>
        <v/>
      </c>
    </row>
    <row r="2119">
      <c r="A2119" s="6">
        <f>Profiles!E2119+Profiles!F2119</f>
        <v/>
      </c>
      <c r="B2119" s="6">
        <f>Profiles!D2119*sel_solar</f>
        <v/>
      </c>
      <c r="C2119" s="6">
        <f>MIN(B2119,A2119)</f>
        <v/>
      </c>
      <c r="D2119" s="6">
        <f>B2119-C2119</f>
        <v/>
      </c>
      <c r="E2119" s="6">
        <f>A2119-C2119</f>
        <v/>
      </c>
      <c r="F2119" s="6">
        <f>MIN(D2119,in_batt_pw,IF(sel_batt=0,0,(sel_batt-H2118)/in_rte))</f>
        <v/>
      </c>
      <c r="G2119" s="6">
        <f>MIN(E2119,in_batt_pw,H2118)</f>
        <v/>
      </c>
      <c r="H2119" s="6">
        <f>H2118+F2119*in_rte-G2119</f>
        <v/>
      </c>
      <c r="I2119" s="6">
        <f>IF(sel_og=1,0,E2119-G2119)</f>
        <v/>
      </c>
      <c r="J2119" s="6">
        <f>IF(sel_og=1,0,D2119-F2119)</f>
        <v/>
      </c>
      <c r="K2119" s="6">
        <f>IF(sel_og=1,E2119-G2119,0)</f>
        <v/>
      </c>
    </row>
    <row r="2120">
      <c r="A2120" s="6">
        <f>Profiles!E2120+Profiles!F2120</f>
        <v/>
      </c>
      <c r="B2120" s="6">
        <f>Profiles!D2120*sel_solar</f>
        <v/>
      </c>
      <c r="C2120" s="6">
        <f>MIN(B2120,A2120)</f>
        <v/>
      </c>
      <c r="D2120" s="6">
        <f>B2120-C2120</f>
        <v/>
      </c>
      <c r="E2120" s="6">
        <f>A2120-C2120</f>
        <v/>
      </c>
      <c r="F2120" s="6">
        <f>MIN(D2120,in_batt_pw,IF(sel_batt=0,0,(sel_batt-H2119)/in_rte))</f>
        <v/>
      </c>
      <c r="G2120" s="6">
        <f>MIN(E2120,in_batt_pw,H2119)</f>
        <v/>
      </c>
      <c r="H2120" s="6">
        <f>H2119+F2120*in_rte-G2120</f>
        <v/>
      </c>
      <c r="I2120" s="6">
        <f>IF(sel_og=1,0,E2120-G2120)</f>
        <v/>
      </c>
      <c r="J2120" s="6">
        <f>IF(sel_og=1,0,D2120-F2120)</f>
        <v/>
      </c>
      <c r="K2120" s="6">
        <f>IF(sel_og=1,E2120-G2120,0)</f>
        <v/>
      </c>
    </row>
    <row r="2121">
      <c r="A2121" s="6">
        <f>Profiles!E2121+Profiles!F2121</f>
        <v/>
      </c>
      <c r="B2121" s="6">
        <f>Profiles!D2121*sel_solar</f>
        <v/>
      </c>
      <c r="C2121" s="6">
        <f>MIN(B2121,A2121)</f>
        <v/>
      </c>
      <c r="D2121" s="6">
        <f>B2121-C2121</f>
        <v/>
      </c>
      <c r="E2121" s="6">
        <f>A2121-C2121</f>
        <v/>
      </c>
      <c r="F2121" s="6">
        <f>MIN(D2121,in_batt_pw,IF(sel_batt=0,0,(sel_batt-H2120)/in_rte))</f>
        <v/>
      </c>
      <c r="G2121" s="6">
        <f>MIN(E2121,in_batt_pw,H2120)</f>
        <v/>
      </c>
      <c r="H2121" s="6">
        <f>H2120+F2121*in_rte-G2121</f>
        <v/>
      </c>
      <c r="I2121" s="6">
        <f>IF(sel_og=1,0,E2121-G2121)</f>
        <v/>
      </c>
      <c r="J2121" s="6">
        <f>IF(sel_og=1,0,D2121-F2121)</f>
        <v/>
      </c>
      <c r="K2121" s="6">
        <f>IF(sel_og=1,E2121-G2121,0)</f>
        <v/>
      </c>
    </row>
    <row r="2122">
      <c r="A2122" s="6">
        <f>Profiles!E2122+Profiles!F2122</f>
        <v/>
      </c>
      <c r="B2122" s="6">
        <f>Profiles!D2122*sel_solar</f>
        <v/>
      </c>
      <c r="C2122" s="6">
        <f>MIN(B2122,A2122)</f>
        <v/>
      </c>
      <c r="D2122" s="6">
        <f>B2122-C2122</f>
        <v/>
      </c>
      <c r="E2122" s="6">
        <f>A2122-C2122</f>
        <v/>
      </c>
      <c r="F2122" s="6">
        <f>MIN(D2122,in_batt_pw,IF(sel_batt=0,0,(sel_batt-H2121)/in_rte))</f>
        <v/>
      </c>
      <c r="G2122" s="6">
        <f>MIN(E2122,in_batt_pw,H2121)</f>
        <v/>
      </c>
      <c r="H2122" s="6">
        <f>H2121+F2122*in_rte-G2122</f>
        <v/>
      </c>
      <c r="I2122" s="6">
        <f>IF(sel_og=1,0,E2122-G2122)</f>
        <v/>
      </c>
      <c r="J2122" s="6">
        <f>IF(sel_og=1,0,D2122-F2122)</f>
        <v/>
      </c>
      <c r="K2122" s="6">
        <f>IF(sel_og=1,E2122-G2122,0)</f>
        <v/>
      </c>
    </row>
    <row r="2123">
      <c r="A2123" s="6">
        <f>Profiles!E2123+Profiles!F2123</f>
        <v/>
      </c>
      <c r="B2123" s="6">
        <f>Profiles!D2123*sel_solar</f>
        <v/>
      </c>
      <c r="C2123" s="6">
        <f>MIN(B2123,A2123)</f>
        <v/>
      </c>
      <c r="D2123" s="6">
        <f>B2123-C2123</f>
        <v/>
      </c>
      <c r="E2123" s="6">
        <f>A2123-C2123</f>
        <v/>
      </c>
      <c r="F2123" s="6">
        <f>MIN(D2123,in_batt_pw,IF(sel_batt=0,0,(sel_batt-H2122)/in_rte))</f>
        <v/>
      </c>
      <c r="G2123" s="6">
        <f>MIN(E2123,in_batt_pw,H2122)</f>
        <v/>
      </c>
      <c r="H2123" s="6">
        <f>H2122+F2123*in_rte-G2123</f>
        <v/>
      </c>
      <c r="I2123" s="6">
        <f>IF(sel_og=1,0,E2123-G2123)</f>
        <v/>
      </c>
      <c r="J2123" s="6">
        <f>IF(sel_og=1,0,D2123-F2123)</f>
        <v/>
      </c>
      <c r="K2123" s="6">
        <f>IF(sel_og=1,E2123-G2123,0)</f>
        <v/>
      </c>
    </row>
    <row r="2124">
      <c r="A2124" s="6">
        <f>Profiles!E2124+Profiles!F2124</f>
        <v/>
      </c>
      <c r="B2124" s="6">
        <f>Profiles!D2124*sel_solar</f>
        <v/>
      </c>
      <c r="C2124" s="6">
        <f>MIN(B2124,A2124)</f>
        <v/>
      </c>
      <c r="D2124" s="6">
        <f>B2124-C2124</f>
        <v/>
      </c>
      <c r="E2124" s="6">
        <f>A2124-C2124</f>
        <v/>
      </c>
      <c r="F2124" s="6">
        <f>MIN(D2124,in_batt_pw,IF(sel_batt=0,0,(sel_batt-H2123)/in_rte))</f>
        <v/>
      </c>
      <c r="G2124" s="6">
        <f>MIN(E2124,in_batt_pw,H2123)</f>
        <v/>
      </c>
      <c r="H2124" s="6">
        <f>H2123+F2124*in_rte-G2124</f>
        <v/>
      </c>
      <c r="I2124" s="6">
        <f>IF(sel_og=1,0,E2124-G2124)</f>
        <v/>
      </c>
      <c r="J2124" s="6">
        <f>IF(sel_og=1,0,D2124-F2124)</f>
        <v/>
      </c>
      <c r="K2124" s="6">
        <f>IF(sel_og=1,E2124-G2124,0)</f>
        <v/>
      </c>
    </row>
    <row r="2125">
      <c r="A2125" s="6">
        <f>Profiles!E2125+Profiles!F2125</f>
        <v/>
      </c>
      <c r="B2125" s="6">
        <f>Profiles!D2125*sel_solar</f>
        <v/>
      </c>
      <c r="C2125" s="6">
        <f>MIN(B2125,A2125)</f>
        <v/>
      </c>
      <c r="D2125" s="6">
        <f>B2125-C2125</f>
        <v/>
      </c>
      <c r="E2125" s="6">
        <f>A2125-C2125</f>
        <v/>
      </c>
      <c r="F2125" s="6">
        <f>MIN(D2125,in_batt_pw,IF(sel_batt=0,0,(sel_batt-H2124)/in_rte))</f>
        <v/>
      </c>
      <c r="G2125" s="6">
        <f>MIN(E2125,in_batt_pw,H2124)</f>
        <v/>
      </c>
      <c r="H2125" s="6">
        <f>H2124+F2125*in_rte-G2125</f>
        <v/>
      </c>
      <c r="I2125" s="6">
        <f>IF(sel_og=1,0,E2125-G2125)</f>
        <v/>
      </c>
      <c r="J2125" s="6">
        <f>IF(sel_og=1,0,D2125-F2125)</f>
        <v/>
      </c>
      <c r="K2125" s="6">
        <f>IF(sel_og=1,E2125-G2125,0)</f>
        <v/>
      </c>
    </row>
    <row r="2126">
      <c r="A2126" s="6">
        <f>Profiles!E2126+Profiles!F2126</f>
        <v/>
      </c>
      <c r="B2126" s="6">
        <f>Profiles!D2126*sel_solar</f>
        <v/>
      </c>
      <c r="C2126" s="6">
        <f>MIN(B2126,A2126)</f>
        <v/>
      </c>
      <c r="D2126" s="6">
        <f>B2126-C2126</f>
        <v/>
      </c>
      <c r="E2126" s="6">
        <f>A2126-C2126</f>
        <v/>
      </c>
      <c r="F2126" s="6">
        <f>MIN(D2126,in_batt_pw,IF(sel_batt=0,0,(sel_batt-H2125)/in_rte))</f>
        <v/>
      </c>
      <c r="G2126" s="6">
        <f>MIN(E2126,in_batt_pw,H2125)</f>
        <v/>
      </c>
      <c r="H2126" s="6">
        <f>H2125+F2126*in_rte-G2126</f>
        <v/>
      </c>
      <c r="I2126" s="6">
        <f>IF(sel_og=1,0,E2126-G2126)</f>
        <v/>
      </c>
      <c r="J2126" s="6">
        <f>IF(sel_og=1,0,D2126-F2126)</f>
        <v/>
      </c>
      <c r="K2126" s="6">
        <f>IF(sel_og=1,E2126-G2126,0)</f>
        <v/>
      </c>
    </row>
    <row r="2127">
      <c r="A2127" s="6">
        <f>Profiles!E2127+Profiles!F2127</f>
        <v/>
      </c>
      <c r="B2127" s="6">
        <f>Profiles!D2127*sel_solar</f>
        <v/>
      </c>
      <c r="C2127" s="6">
        <f>MIN(B2127,A2127)</f>
        <v/>
      </c>
      <c r="D2127" s="6">
        <f>B2127-C2127</f>
        <v/>
      </c>
      <c r="E2127" s="6">
        <f>A2127-C2127</f>
        <v/>
      </c>
      <c r="F2127" s="6">
        <f>MIN(D2127,in_batt_pw,IF(sel_batt=0,0,(sel_batt-H2126)/in_rte))</f>
        <v/>
      </c>
      <c r="G2127" s="6">
        <f>MIN(E2127,in_batt_pw,H2126)</f>
        <v/>
      </c>
      <c r="H2127" s="6">
        <f>H2126+F2127*in_rte-G2127</f>
        <v/>
      </c>
      <c r="I2127" s="6">
        <f>IF(sel_og=1,0,E2127-G2127)</f>
        <v/>
      </c>
      <c r="J2127" s="6">
        <f>IF(sel_og=1,0,D2127-F2127)</f>
        <v/>
      </c>
      <c r="K2127" s="6">
        <f>IF(sel_og=1,E2127-G2127,0)</f>
        <v/>
      </c>
    </row>
    <row r="2128">
      <c r="A2128" s="6">
        <f>Profiles!E2128+Profiles!F2128</f>
        <v/>
      </c>
      <c r="B2128" s="6">
        <f>Profiles!D2128*sel_solar</f>
        <v/>
      </c>
      <c r="C2128" s="6">
        <f>MIN(B2128,A2128)</f>
        <v/>
      </c>
      <c r="D2128" s="6">
        <f>B2128-C2128</f>
        <v/>
      </c>
      <c r="E2128" s="6">
        <f>A2128-C2128</f>
        <v/>
      </c>
      <c r="F2128" s="6">
        <f>MIN(D2128,in_batt_pw,IF(sel_batt=0,0,(sel_batt-H2127)/in_rte))</f>
        <v/>
      </c>
      <c r="G2128" s="6">
        <f>MIN(E2128,in_batt_pw,H2127)</f>
        <v/>
      </c>
      <c r="H2128" s="6">
        <f>H2127+F2128*in_rte-G2128</f>
        <v/>
      </c>
      <c r="I2128" s="6">
        <f>IF(sel_og=1,0,E2128-G2128)</f>
        <v/>
      </c>
      <c r="J2128" s="6">
        <f>IF(sel_og=1,0,D2128-F2128)</f>
        <v/>
      </c>
      <c r="K2128" s="6">
        <f>IF(sel_og=1,E2128-G2128,0)</f>
        <v/>
      </c>
    </row>
    <row r="2129">
      <c r="A2129" s="6">
        <f>Profiles!E2129+Profiles!F2129</f>
        <v/>
      </c>
      <c r="B2129" s="6">
        <f>Profiles!D2129*sel_solar</f>
        <v/>
      </c>
      <c r="C2129" s="6">
        <f>MIN(B2129,A2129)</f>
        <v/>
      </c>
      <c r="D2129" s="6">
        <f>B2129-C2129</f>
        <v/>
      </c>
      <c r="E2129" s="6">
        <f>A2129-C2129</f>
        <v/>
      </c>
      <c r="F2129" s="6">
        <f>MIN(D2129,in_batt_pw,IF(sel_batt=0,0,(sel_batt-H2128)/in_rte))</f>
        <v/>
      </c>
      <c r="G2129" s="6">
        <f>MIN(E2129,in_batt_pw,H2128)</f>
        <v/>
      </c>
      <c r="H2129" s="6">
        <f>H2128+F2129*in_rte-G2129</f>
        <v/>
      </c>
      <c r="I2129" s="6">
        <f>IF(sel_og=1,0,E2129-G2129)</f>
        <v/>
      </c>
      <c r="J2129" s="6">
        <f>IF(sel_og=1,0,D2129-F2129)</f>
        <v/>
      </c>
      <c r="K2129" s="6">
        <f>IF(sel_og=1,E2129-G2129,0)</f>
        <v/>
      </c>
    </row>
    <row r="2130">
      <c r="A2130" s="6">
        <f>Profiles!E2130+Profiles!F2130</f>
        <v/>
      </c>
      <c r="B2130" s="6">
        <f>Profiles!D2130*sel_solar</f>
        <v/>
      </c>
      <c r="C2130" s="6">
        <f>MIN(B2130,A2130)</f>
        <v/>
      </c>
      <c r="D2130" s="6">
        <f>B2130-C2130</f>
        <v/>
      </c>
      <c r="E2130" s="6">
        <f>A2130-C2130</f>
        <v/>
      </c>
      <c r="F2130" s="6">
        <f>MIN(D2130,in_batt_pw,IF(sel_batt=0,0,(sel_batt-H2129)/in_rte))</f>
        <v/>
      </c>
      <c r="G2130" s="6">
        <f>MIN(E2130,in_batt_pw,H2129)</f>
        <v/>
      </c>
      <c r="H2130" s="6">
        <f>H2129+F2130*in_rte-G2130</f>
        <v/>
      </c>
      <c r="I2130" s="6">
        <f>IF(sel_og=1,0,E2130-G2130)</f>
        <v/>
      </c>
      <c r="J2130" s="6">
        <f>IF(sel_og=1,0,D2130-F2130)</f>
        <v/>
      </c>
      <c r="K2130" s="6">
        <f>IF(sel_og=1,E2130-G2130,0)</f>
        <v/>
      </c>
    </row>
    <row r="2131">
      <c r="A2131" s="6">
        <f>Profiles!E2131+Profiles!F2131</f>
        <v/>
      </c>
      <c r="B2131" s="6">
        <f>Profiles!D2131*sel_solar</f>
        <v/>
      </c>
      <c r="C2131" s="6">
        <f>MIN(B2131,A2131)</f>
        <v/>
      </c>
      <c r="D2131" s="6">
        <f>B2131-C2131</f>
        <v/>
      </c>
      <c r="E2131" s="6">
        <f>A2131-C2131</f>
        <v/>
      </c>
      <c r="F2131" s="6">
        <f>MIN(D2131,in_batt_pw,IF(sel_batt=0,0,(sel_batt-H2130)/in_rte))</f>
        <v/>
      </c>
      <c r="G2131" s="6">
        <f>MIN(E2131,in_batt_pw,H2130)</f>
        <v/>
      </c>
      <c r="H2131" s="6">
        <f>H2130+F2131*in_rte-G2131</f>
        <v/>
      </c>
      <c r="I2131" s="6">
        <f>IF(sel_og=1,0,E2131-G2131)</f>
        <v/>
      </c>
      <c r="J2131" s="6">
        <f>IF(sel_og=1,0,D2131-F2131)</f>
        <v/>
      </c>
      <c r="K2131" s="6">
        <f>IF(sel_og=1,E2131-G2131,0)</f>
        <v/>
      </c>
    </row>
    <row r="2132">
      <c r="A2132" s="6">
        <f>Profiles!E2132+Profiles!F2132</f>
        <v/>
      </c>
      <c r="B2132" s="6">
        <f>Profiles!D2132*sel_solar</f>
        <v/>
      </c>
      <c r="C2132" s="6">
        <f>MIN(B2132,A2132)</f>
        <v/>
      </c>
      <c r="D2132" s="6">
        <f>B2132-C2132</f>
        <v/>
      </c>
      <c r="E2132" s="6">
        <f>A2132-C2132</f>
        <v/>
      </c>
      <c r="F2132" s="6">
        <f>MIN(D2132,in_batt_pw,IF(sel_batt=0,0,(sel_batt-H2131)/in_rte))</f>
        <v/>
      </c>
      <c r="G2132" s="6">
        <f>MIN(E2132,in_batt_pw,H2131)</f>
        <v/>
      </c>
      <c r="H2132" s="6">
        <f>H2131+F2132*in_rte-G2132</f>
        <v/>
      </c>
      <c r="I2132" s="6">
        <f>IF(sel_og=1,0,E2132-G2132)</f>
        <v/>
      </c>
      <c r="J2132" s="6">
        <f>IF(sel_og=1,0,D2132-F2132)</f>
        <v/>
      </c>
      <c r="K2132" s="6">
        <f>IF(sel_og=1,E2132-G2132,0)</f>
        <v/>
      </c>
    </row>
    <row r="2133">
      <c r="A2133" s="6">
        <f>Profiles!E2133+Profiles!F2133</f>
        <v/>
      </c>
      <c r="B2133" s="6">
        <f>Profiles!D2133*sel_solar</f>
        <v/>
      </c>
      <c r="C2133" s="6">
        <f>MIN(B2133,A2133)</f>
        <v/>
      </c>
      <c r="D2133" s="6">
        <f>B2133-C2133</f>
        <v/>
      </c>
      <c r="E2133" s="6">
        <f>A2133-C2133</f>
        <v/>
      </c>
      <c r="F2133" s="6">
        <f>MIN(D2133,in_batt_pw,IF(sel_batt=0,0,(sel_batt-H2132)/in_rte))</f>
        <v/>
      </c>
      <c r="G2133" s="6">
        <f>MIN(E2133,in_batt_pw,H2132)</f>
        <v/>
      </c>
      <c r="H2133" s="6">
        <f>H2132+F2133*in_rte-G2133</f>
        <v/>
      </c>
      <c r="I2133" s="6">
        <f>IF(sel_og=1,0,E2133-G2133)</f>
        <v/>
      </c>
      <c r="J2133" s="6">
        <f>IF(sel_og=1,0,D2133-F2133)</f>
        <v/>
      </c>
      <c r="K2133" s="6">
        <f>IF(sel_og=1,E2133-G2133,0)</f>
        <v/>
      </c>
    </row>
    <row r="2134">
      <c r="A2134" s="6">
        <f>Profiles!E2134+Profiles!F2134</f>
        <v/>
      </c>
      <c r="B2134" s="6">
        <f>Profiles!D2134*sel_solar</f>
        <v/>
      </c>
      <c r="C2134" s="6">
        <f>MIN(B2134,A2134)</f>
        <v/>
      </c>
      <c r="D2134" s="6">
        <f>B2134-C2134</f>
        <v/>
      </c>
      <c r="E2134" s="6">
        <f>A2134-C2134</f>
        <v/>
      </c>
      <c r="F2134" s="6">
        <f>MIN(D2134,in_batt_pw,IF(sel_batt=0,0,(sel_batt-H2133)/in_rte))</f>
        <v/>
      </c>
      <c r="G2134" s="6">
        <f>MIN(E2134,in_batt_pw,H2133)</f>
        <v/>
      </c>
      <c r="H2134" s="6">
        <f>H2133+F2134*in_rte-G2134</f>
        <v/>
      </c>
      <c r="I2134" s="6">
        <f>IF(sel_og=1,0,E2134-G2134)</f>
        <v/>
      </c>
      <c r="J2134" s="6">
        <f>IF(sel_og=1,0,D2134-F2134)</f>
        <v/>
      </c>
      <c r="K2134" s="6">
        <f>IF(sel_og=1,E2134-G2134,0)</f>
        <v/>
      </c>
    </row>
    <row r="2135">
      <c r="A2135" s="6">
        <f>Profiles!E2135+Profiles!F2135</f>
        <v/>
      </c>
      <c r="B2135" s="6">
        <f>Profiles!D2135*sel_solar</f>
        <v/>
      </c>
      <c r="C2135" s="6">
        <f>MIN(B2135,A2135)</f>
        <v/>
      </c>
      <c r="D2135" s="6">
        <f>B2135-C2135</f>
        <v/>
      </c>
      <c r="E2135" s="6">
        <f>A2135-C2135</f>
        <v/>
      </c>
      <c r="F2135" s="6">
        <f>MIN(D2135,in_batt_pw,IF(sel_batt=0,0,(sel_batt-H2134)/in_rte))</f>
        <v/>
      </c>
      <c r="G2135" s="6">
        <f>MIN(E2135,in_batt_pw,H2134)</f>
        <v/>
      </c>
      <c r="H2135" s="6">
        <f>H2134+F2135*in_rte-G2135</f>
        <v/>
      </c>
      <c r="I2135" s="6">
        <f>IF(sel_og=1,0,E2135-G2135)</f>
        <v/>
      </c>
      <c r="J2135" s="6">
        <f>IF(sel_og=1,0,D2135-F2135)</f>
        <v/>
      </c>
      <c r="K2135" s="6">
        <f>IF(sel_og=1,E2135-G2135,0)</f>
        <v/>
      </c>
    </row>
    <row r="2136">
      <c r="A2136" s="6">
        <f>Profiles!E2136+Profiles!F2136</f>
        <v/>
      </c>
      <c r="B2136" s="6">
        <f>Profiles!D2136*sel_solar</f>
        <v/>
      </c>
      <c r="C2136" s="6">
        <f>MIN(B2136,A2136)</f>
        <v/>
      </c>
      <c r="D2136" s="6">
        <f>B2136-C2136</f>
        <v/>
      </c>
      <c r="E2136" s="6">
        <f>A2136-C2136</f>
        <v/>
      </c>
      <c r="F2136" s="6">
        <f>MIN(D2136,in_batt_pw,IF(sel_batt=0,0,(sel_batt-H2135)/in_rte))</f>
        <v/>
      </c>
      <c r="G2136" s="6">
        <f>MIN(E2136,in_batt_pw,H2135)</f>
        <v/>
      </c>
      <c r="H2136" s="6">
        <f>H2135+F2136*in_rte-G2136</f>
        <v/>
      </c>
      <c r="I2136" s="6">
        <f>IF(sel_og=1,0,E2136-G2136)</f>
        <v/>
      </c>
      <c r="J2136" s="6">
        <f>IF(sel_og=1,0,D2136-F2136)</f>
        <v/>
      </c>
      <c r="K2136" s="6">
        <f>IF(sel_og=1,E2136-G2136,0)</f>
        <v/>
      </c>
    </row>
    <row r="2137">
      <c r="A2137" s="6">
        <f>Profiles!E2137+Profiles!F2137</f>
        <v/>
      </c>
      <c r="B2137" s="6">
        <f>Profiles!D2137*sel_solar</f>
        <v/>
      </c>
      <c r="C2137" s="6">
        <f>MIN(B2137,A2137)</f>
        <v/>
      </c>
      <c r="D2137" s="6">
        <f>B2137-C2137</f>
        <v/>
      </c>
      <c r="E2137" s="6">
        <f>A2137-C2137</f>
        <v/>
      </c>
      <c r="F2137" s="6">
        <f>MIN(D2137,in_batt_pw,IF(sel_batt=0,0,(sel_batt-H2136)/in_rte))</f>
        <v/>
      </c>
      <c r="G2137" s="6">
        <f>MIN(E2137,in_batt_pw,H2136)</f>
        <v/>
      </c>
      <c r="H2137" s="6">
        <f>H2136+F2137*in_rte-G2137</f>
        <v/>
      </c>
      <c r="I2137" s="6">
        <f>IF(sel_og=1,0,E2137-G2137)</f>
        <v/>
      </c>
      <c r="J2137" s="6">
        <f>IF(sel_og=1,0,D2137-F2137)</f>
        <v/>
      </c>
      <c r="K2137" s="6">
        <f>IF(sel_og=1,E2137-G2137,0)</f>
        <v/>
      </c>
    </row>
    <row r="2138">
      <c r="A2138" s="6">
        <f>Profiles!E2138+Profiles!F2138</f>
        <v/>
      </c>
      <c r="B2138" s="6">
        <f>Profiles!D2138*sel_solar</f>
        <v/>
      </c>
      <c r="C2138" s="6">
        <f>MIN(B2138,A2138)</f>
        <v/>
      </c>
      <c r="D2138" s="6">
        <f>B2138-C2138</f>
        <v/>
      </c>
      <c r="E2138" s="6">
        <f>A2138-C2138</f>
        <v/>
      </c>
      <c r="F2138" s="6">
        <f>MIN(D2138,in_batt_pw,IF(sel_batt=0,0,(sel_batt-H2137)/in_rte))</f>
        <v/>
      </c>
      <c r="G2138" s="6">
        <f>MIN(E2138,in_batt_pw,H2137)</f>
        <v/>
      </c>
      <c r="H2138" s="6">
        <f>H2137+F2138*in_rte-G2138</f>
        <v/>
      </c>
      <c r="I2138" s="6">
        <f>IF(sel_og=1,0,E2138-G2138)</f>
        <v/>
      </c>
      <c r="J2138" s="6">
        <f>IF(sel_og=1,0,D2138-F2138)</f>
        <v/>
      </c>
      <c r="K2138" s="6">
        <f>IF(sel_og=1,E2138-G2138,0)</f>
        <v/>
      </c>
    </row>
    <row r="2139">
      <c r="A2139" s="6">
        <f>Profiles!E2139+Profiles!F2139</f>
        <v/>
      </c>
      <c r="B2139" s="6">
        <f>Profiles!D2139*sel_solar</f>
        <v/>
      </c>
      <c r="C2139" s="6">
        <f>MIN(B2139,A2139)</f>
        <v/>
      </c>
      <c r="D2139" s="6">
        <f>B2139-C2139</f>
        <v/>
      </c>
      <c r="E2139" s="6">
        <f>A2139-C2139</f>
        <v/>
      </c>
      <c r="F2139" s="6">
        <f>MIN(D2139,in_batt_pw,IF(sel_batt=0,0,(sel_batt-H2138)/in_rte))</f>
        <v/>
      </c>
      <c r="G2139" s="6">
        <f>MIN(E2139,in_batt_pw,H2138)</f>
        <v/>
      </c>
      <c r="H2139" s="6">
        <f>H2138+F2139*in_rte-G2139</f>
        <v/>
      </c>
      <c r="I2139" s="6">
        <f>IF(sel_og=1,0,E2139-G2139)</f>
        <v/>
      </c>
      <c r="J2139" s="6">
        <f>IF(sel_og=1,0,D2139-F2139)</f>
        <v/>
      </c>
      <c r="K2139" s="6">
        <f>IF(sel_og=1,E2139-G2139,0)</f>
        <v/>
      </c>
    </row>
    <row r="2140">
      <c r="A2140" s="6">
        <f>Profiles!E2140+Profiles!F2140</f>
        <v/>
      </c>
      <c r="B2140" s="6">
        <f>Profiles!D2140*sel_solar</f>
        <v/>
      </c>
      <c r="C2140" s="6">
        <f>MIN(B2140,A2140)</f>
        <v/>
      </c>
      <c r="D2140" s="6">
        <f>B2140-C2140</f>
        <v/>
      </c>
      <c r="E2140" s="6">
        <f>A2140-C2140</f>
        <v/>
      </c>
      <c r="F2140" s="6">
        <f>MIN(D2140,in_batt_pw,IF(sel_batt=0,0,(sel_batt-H2139)/in_rte))</f>
        <v/>
      </c>
      <c r="G2140" s="6">
        <f>MIN(E2140,in_batt_pw,H2139)</f>
        <v/>
      </c>
      <c r="H2140" s="6">
        <f>H2139+F2140*in_rte-G2140</f>
        <v/>
      </c>
      <c r="I2140" s="6">
        <f>IF(sel_og=1,0,E2140-G2140)</f>
        <v/>
      </c>
      <c r="J2140" s="6">
        <f>IF(sel_og=1,0,D2140-F2140)</f>
        <v/>
      </c>
      <c r="K2140" s="6">
        <f>IF(sel_og=1,E2140-G2140,0)</f>
        <v/>
      </c>
    </row>
    <row r="2141">
      <c r="A2141" s="6">
        <f>Profiles!E2141+Profiles!F2141</f>
        <v/>
      </c>
      <c r="B2141" s="6">
        <f>Profiles!D2141*sel_solar</f>
        <v/>
      </c>
      <c r="C2141" s="6">
        <f>MIN(B2141,A2141)</f>
        <v/>
      </c>
      <c r="D2141" s="6">
        <f>B2141-C2141</f>
        <v/>
      </c>
      <c r="E2141" s="6">
        <f>A2141-C2141</f>
        <v/>
      </c>
      <c r="F2141" s="6">
        <f>MIN(D2141,in_batt_pw,IF(sel_batt=0,0,(sel_batt-H2140)/in_rte))</f>
        <v/>
      </c>
      <c r="G2141" s="6">
        <f>MIN(E2141,in_batt_pw,H2140)</f>
        <v/>
      </c>
      <c r="H2141" s="6">
        <f>H2140+F2141*in_rte-G2141</f>
        <v/>
      </c>
      <c r="I2141" s="6">
        <f>IF(sel_og=1,0,E2141-G2141)</f>
        <v/>
      </c>
      <c r="J2141" s="6">
        <f>IF(sel_og=1,0,D2141-F2141)</f>
        <v/>
      </c>
      <c r="K2141" s="6">
        <f>IF(sel_og=1,E2141-G2141,0)</f>
        <v/>
      </c>
    </row>
    <row r="2142">
      <c r="A2142" s="6">
        <f>Profiles!E2142+Profiles!F2142</f>
        <v/>
      </c>
      <c r="B2142" s="6">
        <f>Profiles!D2142*sel_solar</f>
        <v/>
      </c>
      <c r="C2142" s="6">
        <f>MIN(B2142,A2142)</f>
        <v/>
      </c>
      <c r="D2142" s="6">
        <f>B2142-C2142</f>
        <v/>
      </c>
      <c r="E2142" s="6">
        <f>A2142-C2142</f>
        <v/>
      </c>
      <c r="F2142" s="6">
        <f>MIN(D2142,in_batt_pw,IF(sel_batt=0,0,(sel_batt-H2141)/in_rte))</f>
        <v/>
      </c>
      <c r="G2142" s="6">
        <f>MIN(E2142,in_batt_pw,H2141)</f>
        <v/>
      </c>
      <c r="H2142" s="6">
        <f>H2141+F2142*in_rte-G2142</f>
        <v/>
      </c>
      <c r="I2142" s="6">
        <f>IF(sel_og=1,0,E2142-G2142)</f>
        <v/>
      </c>
      <c r="J2142" s="6">
        <f>IF(sel_og=1,0,D2142-F2142)</f>
        <v/>
      </c>
      <c r="K2142" s="6">
        <f>IF(sel_og=1,E2142-G2142,0)</f>
        <v/>
      </c>
    </row>
    <row r="2143">
      <c r="A2143" s="6">
        <f>Profiles!E2143+Profiles!F2143</f>
        <v/>
      </c>
      <c r="B2143" s="6">
        <f>Profiles!D2143*sel_solar</f>
        <v/>
      </c>
      <c r="C2143" s="6">
        <f>MIN(B2143,A2143)</f>
        <v/>
      </c>
      <c r="D2143" s="6">
        <f>B2143-C2143</f>
        <v/>
      </c>
      <c r="E2143" s="6">
        <f>A2143-C2143</f>
        <v/>
      </c>
      <c r="F2143" s="6">
        <f>MIN(D2143,in_batt_pw,IF(sel_batt=0,0,(sel_batt-H2142)/in_rte))</f>
        <v/>
      </c>
      <c r="G2143" s="6">
        <f>MIN(E2143,in_batt_pw,H2142)</f>
        <v/>
      </c>
      <c r="H2143" s="6">
        <f>H2142+F2143*in_rte-G2143</f>
        <v/>
      </c>
      <c r="I2143" s="6">
        <f>IF(sel_og=1,0,E2143-G2143)</f>
        <v/>
      </c>
      <c r="J2143" s="6">
        <f>IF(sel_og=1,0,D2143-F2143)</f>
        <v/>
      </c>
      <c r="K2143" s="6">
        <f>IF(sel_og=1,E2143-G2143,0)</f>
        <v/>
      </c>
    </row>
    <row r="2144">
      <c r="A2144" s="6">
        <f>Profiles!E2144+Profiles!F2144</f>
        <v/>
      </c>
      <c r="B2144" s="6">
        <f>Profiles!D2144*sel_solar</f>
        <v/>
      </c>
      <c r="C2144" s="6">
        <f>MIN(B2144,A2144)</f>
        <v/>
      </c>
      <c r="D2144" s="6">
        <f>B2144-C2144</f>
        <v/>
      </c>
      <c r="E2144" s="6">
        <f>A2144-C2144</f>
        <v/>
      </c>
      <c r="F2144" s="6">
        <f>MIN(D2144,in_batt_pw,IF(sel_batt=0,0,(sel_batt-H2143)/in_rte))</f>
        <v/>
      </c>
      <c r="G2144" s="6">
        <f>MIN(E2144,in_batt_pw,H2143)</f>
        <v/>
      </c>
      <c r="H2144" s="6">
        <f>H2143+F2144*in_rte-G2144</f>
        <v/>
      </c>
      <c r="I2144" s="6">
        <f>IF(sel_og=1,0,E2144-G2144)</f>
        <v/>
      </c>
      <c r="J2144" s="6">
        <f>IF(sel_og=1,0,D2144-F2144)</f>
        <v/>
      </c>
      <c r="K2144" s="6">
        <f>IF(sel_og=1,E2144-G2144,0)</f>
        <v/>
      </c>
    </row>
    <row r="2145">
      <c r="A2145" s="6">
        <f>Profiles!E2145+Profiles!F2145</f>
        <v/>
      </c>
      <c r="B2145" s="6">
        <f>Profiles!D2145*sel_solar</f>
        <v/>
      </c>
      <c r="C2145" s="6">
        <f>MIN(B2145,A2145)</f>
        <v/>
      </c>
      <c r="D2145" s="6">
        <f>B2145-C2145</f>
        <v/>
      </c>
      <c r="E2145" s="6">
        <f>A2145-C2145</f>
        <v/>
      </c>
      <c r="F2145" s="6">
        <f>MIN(D2145,in_batt_pw,IF(sel_batt=0,0,(sel_batt-H2144)/in_rte))</f>
        <v/>
      </c>
      <c r="G2145" s="6">
        <f>MIN(E2145,in_batt_pw,H2144)</f>
        <v/>
      </c>
      <c r="H2145" s="6">
        <f>H2144+F2145*in_rte-G2145</f>
        <v/>
      </c>
      <c r="I2145" s="6">
        <f>IF(sel_og=1,0,E2145-G2145)</f>
        <v/>
      </c>
      <c r="J2145" s="6">
        <f>IF(sel_og=1,0,D2145-F2145)</f>
        <v/>
      </c>
      <c r="K2145" s="6">
        <f>IF(sel_og=1,E2145-G2145,0)</f>
        <v/>
      </c>
    </row>
    <row r="2146">
      <c r="A2146" s="6">
        <f>Profiles!E2146+Profiles!F2146</f>
        <v/>
      </c>
      <c r="B2146" s="6">
        <f>Profiles!D2146*sel_solar</f>
        <v/>
      </c>
      <c r="C2146" s="6">
        <f>MIN(B2146,A2146)</f>
        <v/>
      </c>
      <c r="D2146" s="6">
        <f>B2146-C2146</f>
        <v/>
      </c>
      <c r="E2146" s="6">
        <f>A2146-C2146</f>
        <v/>
      </c>
      <c r="F2146" s="6">
        <f>MIN(D2146,in_batt_pw,IF(sel_batt=0,0,(sel_batt-H2145)/in_rte))</f>
        <v/>
      </c>
      <c r="G2146" s="6">
        <f>MIN(E2146,in_batt_pw,H2145)</f>
        <v/>
      </c>
      <c r="H2146" s="6">
        <f>H2145+F2146*in_rte-G2146</f>
        <v/>
      </c>
      <c r="I2146" s="6">
        <f>IF(sel_og=1,0,E2146-G2146)</f>
        <v/>
      </c>
      <c r="J2146" s="6">
        <f>IF(sel_og=1,0,D2146-F2146)</f>
        <v/>
      </c>
      <c r="K2146" s="6">
        <f>IF(sel_og=1,E2146-G2146,0)</f>
        <v/>
      </c>
    </row>
    <row r="2147">
      <c r="A2147" s="6">
        <f>Profiles!E2147+Profiles!F2147</f>
        <v/>
      </c>
      <c r="B2147" s="6">
        <f>Profiles!D2147*sel_solar</f>
        <v/>
      </c>
      <c r="C2147" s="6">
        <f>MIN(B2147,A2147)</f>
        <v/>
      </c>
      <c r="D2147" s="6">
        <f>B2147-C2147</f>
        <v/>
      </c>
      <c r="E2147" s="6">
        <f>A2147-C2147</f>
        <v/>
      </c>
      <c r="F2147" s="6">
        <f>MIN(D2147,in_batt_pw,IF(sel_batt=0,0,(sel_batt-H2146)/in_rte))</f>
        <v/>
      </c>
      <c r="G2147" s="6">
        <f>MIN(E2147,in_batt_pw,H2146)</f>
        <v/>
      </c>
      <c r="H2147" s="6">
        <f>H2146+F2147*in_rte-G2147</f>
        <v/>
      </c>
      <c r="I2147" s="6">
        <f>IF(sel_og=1,0,E2147-G2147)</f>
        <v/>
      </c>
      <c r="J2147" s="6">
        <f>IF(sel_og=1,0,D2147-F2147)</f>
        <v/>
      </c>
      <c r="K2147" s="6">
        <f>IF(sel_og=1,E2147-G2147,0)</f>
        <v/>
      </c>
    </row>
    <row r="2148">
      <c r="A2148" s="6">
        <f>Profiles!E2148+Profiles!F2148</f>
        <v/>
      </c>
      <c r="B2148" s="6">
        <f>Profiles!D2148*sel_solar</f>
        <v/>
      </c>
      <c r="C2148" s="6">
        <f>MIN(B2148,A2148)</f>
        <v/>
      </c>
      <c r="D2148" s="6">
        <f>B2148-C2148</f>
        <v/>
      </c>
      <c r="E2148" s="6">
        <f>A2148-C2148</f>
        <v/>
      </c>
      <c r="F2148" s="6">
        <f>MIN(D2148,in_batt_pw,IF(sel_batt=0,0,(sel_batt-H2147)/in_rte))</f>
        <v/>
      </c>
      <c r="G2148" s="6">
        <f>MIN(E2148,in_batt_pw,H2147)</f>
        <v/>
      </c>
      <c r="H2148" s="6">
        <f>H2147+F2148*in_rte-G2148</f>
        <v/>
      </c>
      <c r="I2148" s="6">
        <f>IF(sel_og=1,0,E2148-G2148)</f>
        <v/>
      </c>
      <c r="J2148" s="6">
        <f>IF(sel_og=1,0,D2148-F2148)</f>
        <v/>
      </c>
      <c r="K2148" s="6">
        <f>IF(sel_og=1,E2148-G2148,0)</f>
        <v/>
      </c>
    </row>
    <row r="2149">
      <c r="A2149" s="6">
        <f>Profiles!E2149+Profiles!F2149</f>
        <v/>
      </c>
      <c r="B2149" s="6">
        <f>Profiles!D2149*sel_solar</f>
        <v/>
      </c>
      <c r="C2149" s="6">
        <f>MIN(B2149,A2149)</f>
        <v/>
      </c>
      <c r="D2149" s="6">
        <f>B2149-C2149</f>
        <v/>
      </c>
      <c r="E2149" s="6">
        <f>A2149-C2149</f>
        <v/>
      </c>
      <c r="F2149" s="6">
        <f>MIN(D2149,in_batt_pw,IF(sel_batt=0,0,(sel_batt-H2148)/in_rte))</f>
        <v/>
      </c>
      <c r="G2149" s="6">
        <f>MIN(E2149,in_batt_pw,H2148)</f>
        <v/>
      </c>
      <c r="H2149" s="6">
        <f>H2148+F2149*in_rte-G2149</f>
        <v/>
      </c>
      <c r="I2149" s="6">
        <f>IF(sel_og=1,0,E2149-G2149)</f>
        <v/>
      </c>
      <c r="J2149" s="6">
        <f>IF(sel_og=1,0,D2149-F2149)</f>
        <v/>
      </c>
      <c r="K2149" s="6">
        <f>IF(sel_og=1,E2149-G2149,0)</f>
        <v/>
      </c>
    </row>
    <row r="2150">
      <c r="A2150" s="6">
        <f>Profiles!E2150+Profiles!F2150</f>
        <v/>
      </c>
      <c r="B2150" s="6">
        <f>Profiles!D2150*sel_solar</f>
        <v/>
      </c>
      <c r="C2150" s="6">
        <f>MIN(B2150,A2150)</f>
        <v/>
      </c>
      <c r="D2150" s="6">
        <f>B2150-C2150</f>
        <v/>
      </c>
      <c r="E2150" s="6">
        <f>A2150-C2150</f>
        <v/>
      </c>
      <c r="F2150" s="6">
        <f>MIN(D2150,in_batt_pw,IF(sel_batt=0,0,(sel_batt-H2149)/in_rte))</f>
        <v/>
      </c>
      <c r="G2150" s="6">
        <f>MIN(E2150,in_batt_pw,H2149)</f>
        <v/>
      </c>
      <c r="H2150" s="6">
        <f>H2149+F2150*in_rte-G2150</f>
        <v/>
      </c>
      <c r="I2150" s="6">
        <f>IF(sel_og=1,0,E2150-G2150)</f>
        <v/>
      </c>
      <c r="J2150" s="6">
        <f>IF(sel_og=1,0,D2150-F2150)</f>
        <v/>
      </c>
      <c r="K2150" s="6">
        <f>IF(sel_og=1,E2150-G2150,0)</f>
        <v/>
      </c>
    </row>
    <row r="2151">
      <c r="A2151" s="6">
        <f>Profiles!E2151+Profiles!F2151</f>
        <v/>
      </c>
      <c r="B2151" s="6">
        <f>Profiles!D2151*sel_solar</f>
        <v/>
      </c>
      <c r="C2151" s="6">
        <f>MIN(B2151,A2151)</f>
        <v/>
      </c>
      <c r="D2151" s="6">
        <f>B2151-C2151</f>
        <v/>
      </c>
      <c r="E2151" s="6">
        <f>A2151-C2151</f>
        <v/>
      </c>
      <c r="F2151" s="6">
        <f>MIN(D2151,in_batt_pw,IF(sel_batt=0,0,(sel_batt-H2150)/in_rte))</f>
        <v/>
      </c>
      <c r="G2151" s="6">
        <f>MIN(E2151,in_batt_pw,H2150)</f>
        <v/>
      </c>
      <c r="H2151" s="6">
        <f>H2150+F2151*in_rte-G2151</f>
        <v/>
      </c>
      <c r="I2151" s="6">
        <f>IF(sel_og=1,0,E2151-G2151)</f>
        <v/>
      </c>
      <c r="J2151" s="6">
        <f>IF(sel_og=1,0,D2151-F2151)</f>
        <v/>
      </c>
      <c r="K2151" s="6">
        <f>IF(sel_og=1,E2151-G2151,0)</f>
        <v/>
      </c>
    </row>
    <row r="2152">
      <c r="A2152" s="6">
        <f>Profiles!E2152+Profiles!F2152</f>
        <v/>
      </c>
      <c r="B2152" s="6">
        <f>Profiles!D2152*sel_solar</f>
        <v/>
      </c>
      <c r="C2152" s="6">
        <f>MIN(B2152,A2152)</f>
        <v/>
      </c>
      <c r="D2152" s="6">
        <f>B2152-C2152</f>
        <v/>
      </c>
      <c r="E2152" s="6">
        <f>A2152-C2152</f>
        <v/>
      </c>
      <c r="F2152" s="6">
        <f>MIN(D2152,in_batt_pw,IF(sel_batt=0,0,(sel_batt-H2151)/in_rte))</f>
        <v/>
      </c>
      <c r="G2152" s="6">
        <f>MIN(E2152,in_batt_pw,H2151)</f>
        <v/>
      </c>
      <c r="H2152" s="6">
        <f>H2151+F2152*in_rte-G2152</f>
        <v/>
      </c>
      <c r="I2152" s="6">
        <f>IF(sel_og=1,0,E2152-G2152)</f>
        <v/>
      </c>
      <c r="J2152" s="6">
        <f>IF(sel_og=1,0,D2152-F2152)</f>
        <v/>
      </c>
      <c r="K2152" s="6">
        <f>IF(sel_og=1,E2152-G2152,0)</f>
        <v/>
      </c>
    </row>
    <row r="2153">
      <c r="A2153" s="6">
        <f>Profiles!E2153+Profiles!F2153</f>
        <v/>
      </c>
      <c r="B2153" s="6">
        <f>Profiles!D2153*sel_solar</f>
        <v/>
      </c>
      <c r="C2153" s="6">
        <f>MIN(B2153,A2153)</f>
        <v/>
      </c>
      <c r="D2153" s="6">
        <f>B2153-C2153</f>
        <v/>
      </c>
      <c r="E2153" s="6">
        <f>A2153-C2153</f>
        <v/>
      </c>
      <c r="F2153" s="6">
        <f>MIN(D2153,in_batt_pw,IF(sel_batt=0,0,(sel_batt-H2152)/in_rte))</f>
        <v/>
      </c>
      <c r="G2153" s="6">
        <f>MIN(E2153,in_batt_pw,H2152)</f>
        <v/>
      </c>
      <c r="H2153" s="6">
        <f>H2152+F2153*in_rte-G2153</f>
        <v/>
      </c>
      <c r="I2153" s="6">
        <f>IF(sel_og=1,0,E2153-G2153)</f>
        <v/>
      </c>
      <c r="J2153" s="6">
        <f>IF(sel_og=1,0,D2153-F2153)</f>
        <v/>
      </c>
      <c r="K2153" s="6">
        <f>IF(sel_og=1,E2153-G2153,0)</f>
        <v/>
      </c>
    </row>
    <row r="2154">
      <c r="A2154" s="6">
        <f>Profiles!E2154+Profiles!F2154</f>
        <v/>
      </c>
      <c r="B2154" s="6">
        <f>Profiles!D2154*sel_solar</f>
        <v/>
      </c>
      <c r="C2154" s="6">
        <f>MIN(B2154,A2154)</f>
        <v/>
      </c>
      <c r="D2154" s="6">
        <f>B2154-C2154</f>
        <v/>
      </c>
      <c r="E2154" s="6">
        <f>A2154-C2154</f>
        <v/>
      </c>
      <c r="F2154" s="6">
        <f>MIN(D2154,in_batt_pw,IF(sel_batt=0,0,(sel_batt-H2153)/in_rte))</f>
        <v/>
      </c>
      <c r="G2154" s="6">
        <f>MIN(E2154,in_batt_pw,H2153)</f>
        <v/>
      </c>
      <c r="H2154" s="6">
        <f>H2153+F2154*in_rte-G2154</f>
        <v/>
      </c>
      <c r="I2154" s="6">
        <f>IF(sel_og=1,0,E2154-G2154)</f>
        <v/>
      </c>
      <c r="J2154" s="6">
        <f>IF(sel_og=1,0,D2154-F2154)</f>
        <v/>
      </c>
      <c r="K2154" s="6">
        <f>IF(sel_og=1,E2154-G2154,0)</f>
        <v/>
      </c>
    </row>
    <row r="2155">
      <c r="A2155" s="6">
        <f>Profiles!E2155+Profiles!F2155</f>
        <v/>
      </c>
      <c r="B2155" s="6">
        <f>Profiles!D2155*sel_solar</f>
        <v/>
      </c>
      <c r="C2155" s="6">
        <f>MIN(B2155,A2155)</f>
        <v/>
      </c>
      <c r="D2155" s="6">
        <f>B2155-C2155</f>
        <v/>
      </c>
      <c r="E2155" s="6">
        <f>A2155-C2155</f>
        <v/>
      </c>
      <c r="F2155" s="6">
        <f>MIN(D2155,in_batt_pw,IF(sel_batt=0,0,(sel_batt-H2154)/in_rte))</f>
        <v/>
      </c>
      <c r="G2155" s="6">
        <f>MIN(E2155,in_batt_pw,H2154)</f>
        <v/>
      </c>
      <c r="H2155" s="6">
        <f>H2154+F2155*in_rte-G2155</f>
        <v/>
      </c>
      <c r="I2155" s="6">
        <f>IF(sel_og=1,0,E2155-G2155)</f>
        <v/>
      </c>
      <c r="J2155" s="6">
        <f>IF(sel_og=1,0,D2155-F2155)</f>
        <v/>
      </c>
      <c r="K2155" s="6">
        <f>IF(sel_og=1,E2155-G2155,0)</f>
        <v/>
      </c>
    </row>
    <row r="2156">
      <c r="A2156" s="6">
        <f>Profiles!E2156+Profiles!F2156</f>
        <v/>
      </c>
      <c r="B2156" s="6">
        <f>Profiles!D2156*sel_solar</f>
        <v/>
      </c>
      <c r="C2156" s="6">
        <f>MIN(B2156,A2156)</f>
        <v/>
      </c>
      <c r="D2156" s="6">
        <f>B2156-C2156</f>
        <v/>
      </c>
      <c r="E2156" s="6">
        <f>A2156-C2156</f>
        <v/>
      </c>
      <c r="F2156" s="6">
        <f>MIN(D2156,in_batt_pw,IF(sel_batt=0,0,(sel_batt-H2155)/in_rte))</f>
        <v/>
      </c>
      <c r="G2156" s="6">
        <f>MIN(E2156,in_batt_pw,H2155)</f>
        <v/>
      </c>
      <c r="H2156" s="6">
        <f>H2155+F2156*in_rte-G2156</f>
        <v/>
      </c>
      <c r="I2156" s="6">
        <f>IF(sel_og=1,0,E2156-G2156)</f>
        <v/>
      </c>
      <c r="J2156" s="6">
        <f>IF(sel_og=1,0,D2156-F2156)</f>
        <v/>
      </c>
      <c r="K2156" s="6">
        <f>IF(sel_og=1,E2156-G2156,0)</f>
        <v/>
      </c>
    </row>
    <row r="2157">
      <c r="A2157" s="6">
        <f>Profiles!E2157+Profiles!F2157</f>
        <v/>
      </c>
      <c r="B2157" s="6">
        <f>Profiles!D2157*sel_solar</f>
        <v/>
      </c>
      <c r="C2157" s="6">
        <f>MIN(B2157,A2157)</f>
        <v/>
      </c>
      <c r="D2157" s="6">
        <f>B2157-C2157</f>
        <v/>
      </c>
      <c r="E2157" s="6">
        <f>A2157-C2157</f>
        <v/>
      </c>
      <c r="F2157" s="6">
        <f>MIN(D2157,in_batt_pw,IF(sel_batt=0,0,(sel_batt-H2156)/in_rte))</f>
        <v/>
      </c>
      <c r="G2157" s="6">
        <f>MIN(E2157,in_batt_pw,H2156)</f>
        <v/>
      </c>
      <c r="H2157" s="6">
        <f>H2156+F2157*in_rte-G2157</f>
        <v/>
      </c>
      <c r="I2157" s="6">
        <f>IF(sel_og=1,0,E2157-G2157)</f>
        <v/>
      </c>
      <c r="J2157" s="6">
        <f>IF(sel_og=1,0,D2157-F2157)</f>
        <v/>
      </c>
      <c r="K2157" s="6">
        <f>IF(sel_og=1,E2157-G2157,0)</f>
        <v/>
      </c>
    </row>
    <row r="2158">
      <c r="A2158" s="6">
        <f>Profiles!E2158+Profiles!F2158</f>
        <v/>
      </c>
      <c r="B2158" s="6">
        <f>Profiles!D2158*sel_solar</f>
        <v/>
      </c>
      <c r="C2158" s="6">
        <f>MIN(B2158,A2158)</f>
        <v/>
      </c>
      <c r="D2158" s="6">
        <f>B2158-C2158</f>
        <v/>
      </c>
      <c r="E2158" s="6">
        <f>A2158-C2158</f>
        <v/>
      </c>
      <c r="F2158" s="6">
        <f>MIN(D2158,in_batt_pw,IF(sel_batt=0,0,(sel_batt-H2157)/in_rte))</f>
        <v/>
      </c>
      <c r="G2158" s="6">
        <f>MIN(E2158,in_batt_pw,H2157)</f>
        <v/>
      </c>
      <c r="H2158" s="6">
        <f>H2157+F2158*in_rte-G2158</f>
        <v/>
      </c>
      <c r="I2158" s="6">
        <f>IF(sel_og=1,0,E2158-G2158)</f>
        <v/>
      </c>
      <c r="J2158" s="6">
        <f>IF(sel_og=1,0,D2158-F2158)</f>
        <v/>
      </c>
      <c r="K2158" s="6">
        <f>IF(sel_og=1,E2158-G2158,0)</f>
        <v/>
      </c>
    </row>
    <row r="2159">
      <c r="A2159" s="6">
        <f>Profiles!E2159+Profiles!F2159</f>
        <v/>
      </c>
      <c r="B2159" s="6">
        <f>Profiles!D2159*sel_solar</f>
        <v/>
      </c>
      <c r="C2159" s="6">
        <f>MIN(B2159,A2159)</f>
        <v/>
      </c>
      <c r="D2159" s="6">
        <f>B2159-C2159</f>
        <v/>
      </c>
      <c r="E2159" s="6">
        <f>A2159-C2159</f>
        <v/>
      </c>
      <c r="F2159" s="6">
        <f>MIN(D2159,in_batt_pw,IF(sel_batt=0,0,(sel_batt-H2158)/in_rte))</f>
        <v/>
      </c>
      <c r="G2159" s="6">
        <f>MIN(E2159,in_batt_pw,H2158)</f>
        <v/>
      </c>
      <c r="H2159" s="6">
        <f>H2158+F2159*in_rte-G2159</f>
        <v/>
      </c>
      <c r="I2159" s="6">
        <f>IF(sel_og=1,0,E2159-G2159)</f>
        <v/>
      </c>
      <c r="J2159" s="6">
        <f>IF(sel_og=1,0,D2159-F2159)</f>
        <v/>
      </c>
      <c r="K2159" s="6">
        <f>IF(sel_og=1,E2159-G2159,0)</f>
        <v/>
      </c>
    </row>
    <row r="2160">
      <c r="A2160" s="6">
        <f>Profiles!E2160+Profiles!F2160</f>
        <v/>
      </c>
      <c r="B2160" s="6">
        <f>Profiles!D2160*sel_solar</f>
        <v/>
      </c>
      <c r="C2160" s="6">
        <f>MIN(B2160,A2160)</f>
        <v/>
      </c>
      <c r="D2160" s="6">
        <f>B2160-C2160</f>
        <v/>
      </c>
      <c r="E2160" s="6">
        <f>A2160-C2160</f>
        <v/>
      </c>
      <c r="F2160" s="6">
        <f>MIN(D2160,in_batt_pw,IF(sel_batt=0,0,(sel_batt-H2159)/in_rte))</f>
        <v/>
      </c>
      <c r="G2160" s="6">
        <f>MIN(E2160,in_batt_pw,H2159)</f>
        <v/>
      </c>
      <c r="H2160" s="6">
        <f>H2159+F2160*in_rte-G2160</f>
        <v/>
      </c>
      <c r="I2160" s="6">
        <f>IF(sel_og=1,0,E2160-G2160)</f>
        <v/>
      </c>
      <c r="J2160" s="6">
        <f>IF(sel_og=1,0,D2160-F2160)</f>
        <v/>
      </c>
      <c r="K2160" s="6">
        <f>IF(sel_og=1,E2160-G2160,0)</f>
        <v/>
      </c>
    </row>
    <row r="2161">
      <c r="A2161" s="6">
        <f>Profiles!E2161+Profiles!F2161</f>
        <v/>
      </c>
      <c r="B2161" s="6">
        <f>Profiles!D2161*sel_solar</f>
        <v/>
      </c>
      <c r="C2161" s="6">
        <f>MIN(B2161,A2161)</f>
        <v/>
      </c>
      <c r="D2161" s="6">
        <f>B2161-C2161</f>
        <v/>
      </c>
      <c r="E2161" s="6">
        <f>A2161-C2161</f>
        <v/>
      </c>
      <c r="F2161" s="6">
        <f>MIN(D2161,in_batt_pw,IF(sel_batt=0,0,(sel_batt-H2160)/in_rte))</f>
        <v/>
      </c>
      <c r="G2161" s="6">
        <f>MIN(E2161,in_batt_pw,H2160)</f>
        <v/>
      </c>
      <c r="H2161" s="6">
        <f>H2160+F2161*in_rte-G2161</f>
        <v/>
      </c>
      <c r="I2161" s="6">
        <f>IF(sel_og=1,0,E2161-G2161)</f>
        <v/>
      </c>
      <c r="J2161" s="6">
        <f>IF(sel_og=1,0,D2161-F2161)</f>
        <v/>
      </c>
      <c r="K2161" s="6">
        <f>IF(sel_og=1,E2161-G2161,0)</f>
        <v/>
      </c>
    </row>
    <row r="2162">
      <c r="A2162" s="6">
        <f>Profiles!E2162+Profiles!F2162</f>
        <v/>
      </c>
      <c r="B2162" s="6">
        <f>Profiles!D2162*sel_solar</f>
        <v/>
      </c>
      <c r="C2162" s="6">
        <f>MIN(B2162,A2162)</f>
        <v/>
      </c>
      <c r="D2162" s="6">
        <f>B2162-C2162</f>
        <v/>
      </c>
      <c r="E2162" s="6">
        <f>A2162-C2162</f>
        <v/>
      </c>
      <c r="F2162" s="6">
        <f>MIN(D2162,in_batt_pw,IF(sel_batt=0,0,(sel_batt-H2161)/in_rte))</f>
        <v/>
      </c>
      <c r="G2162" s="6">
        <f>MIN(E2162,in_batt_pw,H2161)</f>
        <v/>
      </c>
      <c r="H2162" s="6">
        <f>H2161+F2162*in_rte-G2162</f>
        <v/>
      </c>
      <c r="I2162" s="6">
        <f>IF(sel_og=1,0,E2162-G2162)</f>
        <v/>
      </c>
      <c r="J2162" s="6">
        <f>IF(sel_og=1,0,D2162-F2162)</f>
        <v/>
      </c>
      <c r="K2162" s="6">
        <f>IF(sel_og=1,E2162-G2162,0)</f>
        <v/>
      </c>
    </row>
    <row r="2163">
      <c r="A2163" s="6">
        <f>Profiles!E2163+Profiles!F2163</f>
        <v/>
      </c>
      <c r="B2163" s="6">
        <f>Profiles!D2163*sel_solar</f>
        <v/>
      </c>
      <c r="C2163" s="6">
        <f>MIN(B2163,A2163)</f>
        <v/>
      </c>
      <c r="D2163" s="6">
        <f>B2163-C2163</f>
        <v/>
      </c>
      <c r="E2163" s="6">
        <f>A2163-C2163</f>
        <v/>
      </c>
      <c r="F2163" s="6">
        <f>MIN(D2163,in_batt_pw,IF(sel_batt=0,0,(sel_batt-H2162)/in_rte))</f>
        <v/>
      </c>
      <c r="G2163" s="6">
        <f>MIN(E2163,in_batt_pw,H2162)</f>
        <v/>
      </c>
      <c r="H2163" s="6">
        <f>H2162+F2163*in_rte-G2163</f>
        <v/>
      </c>
      <c r="I2163" s="6">
        <f>IF(sel_og=1,0,E2163-G2163)</f>
        <v/>
      </c>
      <c r="J2163" s="6">
        <f>IF(sel_og=1,0,D2163-F2163)</f>
        <v/>
      </c>
      <c r="K2163" s="6">
        <f>IF(sel_og=1,E2163-G2163,0)</f>
        <v/>
      </c>
    </row>
    <row r="2164">
      <c r="A2164" s="6">
        <f>Profiles!E2164+Profiles!F2164</f>
        <v/>
      </c>
      <c r="B2164" s="6">
        <f>Profiles!D2164*sel_solar</f>
        <v/>
      </c>
      <c r="C2164" s="6">
        <f>MIN(B2164,A2164)</f>
        <v/>
      </c>
      <c r="D2164" s="6">
        <f>B2164-C2164</f>
        <v/>
      </c>
      <c r="E2164" s="6">
        <f>A2164-C2164</f>
        <v/>
      </c>
      <c r="F2164" s="6">
        <f>MIN(D2164,in_batt_pw,IF(sel_batt=0,0,(sel_batt-H2163)/in_rte))</f>
        <v/>
      </c>
      <c r="G2164" s="6">
        <f>MIN(E2164,in_batt_pw,H2163)</f>
        <v/>
      </c>
      <c r="H2164" s="6">
        <f>H2163+F2164*in_rte-G2164</f>
        <v/>
      </c>
      <c r="I2164" s="6">
        <f>IF(sel_og=1,0,E2164-G2164)</f>
        <v/>
      </c>
      <c r="J2164" s="6">
        <f>IF(sel_og=1,0,D2164-F2164)</f>
        <v/>
      </c>
      <c r="K2164" s="6">
        <f>IF(sel_og=1,E2164-G2164,0)</f>
        <v/>
      </c>
    </row>
    <row r="2165">
      <c r="A2165" s="6">
        <f>Profiles!E2165+Profiles!F2165</f>
        <v/>
      </c>
      <c r="B2165" s="6">
        <f>Profiles!D2165*sel_solar</f>
        <v/>
      </c>
      <c r="C2165" s="6">
        <f>MIN(B2165,A2165)</f>
        <v/>
      </c>
      <c r="D2165" s="6">
        <f>B2165-C2165</f>
        <v/>
      </c>
      <c r="E2165" s="6">
        <f>A2165-C2165</f>
        <v/>
      </c>
      <c r="F2165" s="6">
        <f>MIN(D2165,in_batt_pw,IF(sel_batt=0,0,(sel_batt-H2164)/in_rte))</f>
        <v/>
      </c>
      <c r="G2165" s="6">
        <f>MIN(E2165,in_batt_pw,H2164)</f>
        <v/>
      </c>
      <c r="H2165" s="6">
        <f>H2164+F2165*in_rte-G2165</f>
        <v/>
      </c>
      <c r="I2165" s="6">
        <f>IF(sel_og=1,0,E2165-G2165)</f>
        <v/>
      </c>
      <c r="J2165" s="6">
        <f>IF(sel_og=1,0,D2165-F2165)</f>
        <v/>
      </c>
      <c r="K2165" s="6">
        <f>IF(sel_og=1,E2165-G2165,0)</f>
        <v/>
      </c>
    </row>
    <row r="2166">
      <c r="A2166" s="6">
        <f>Profiles!E2166+Profiles!F2166</f>
        <v/>
      </c>
      <c r="B2166" s="6">
        <f>Profiles!D2166*sel_solar</f>
        <v/>
      </c>
      <c r="C2166" s="6">
        <f>MIN(B2166,A2166)</f>
        <v/>
      </c>
      <c r="D2166" s="6">
        <f>B2166-C2166</f>
        <v/>
      </c>
      <c r="E2166" s="6">
        <f>A2166-C2166</f>
        <v/>
      </c>
      <c r="F2166" s="6">
        <f>MIN(D2166,in_batt_pw,IF(sel_batt=0,0,(sel_batt-H2165)/in_rte))</f>
        <v/>
      </c>
      <c r="G2166" s="6">
        <f>MIN(E2166,in_batt_pw,H2165)</f>
        <v/>
      </c>
      <c r="H2166" s="6">
        <f>H2165+F2166*in_rte-G2166</f>
        <v/>
      </c>
      <c r="I2166" s="6">
        <f>IF(sel_og=1,0,E2166-G2166)</f>
        <v/>
      </c>
      <c r="J2166" s="6">
        <f>IF(sel_og=1,0,D2166-F2166)</f>
        <v/>
      </c>
      <c r="K2166" s="6">
        <f>IF(sel_og=1,E2166-G2166,0)</f>
        <v/>
      </c>
    </row>
    <row r="2167">
      <c r="A2167" s="6">
        <f>Profiles!E2167+Profiles!F2167</f>
        <v/>
      </c>
      <c r="B2167" s="6">
        <f>Profiles!D2167*sel_solar</f>
        <v/>
      </c>
      <c r="C2167" s="6">
        <f>MIN(B2167,A2167)</f>
        <v/>
      </c>
      <c r="D2167" s="6">
        <f>B2167-C2167</f>
        <v/>
      </c>
      <c r="E2167" s="6">
        <f>A2167-C2167</f>
        <v/>
      </c>
      <c r="F2167" s="6">
        <f>MIN(D2167,in_batt_pw,IF(sel_batt=0,0,(sel_batt-H2166)/in_rte))</f>
        <v/>
      </c>
      <c r="G2167" s="6">
        <f>MIN(E2167,in_batt_pw,H2166)</f>
        <v/>
      </c>
      <c r="H2167" s="6">
        <f>H2166+F2167*in_rte-G2167</f>
        <v/>
      </c>
      <c r="I2167" s="6">
        <f>IF(sel_og=1,0,E2167-G2167)</f>
        <v/>
      </c>
      <c r="J2167" s="6">
        <f>IF(sel_og=1,0,D2167-F2167)</f>
        <v/>
      </c>
      <c r="K2167" s="6">
        <f>IF(sel_og=1,E2167-G2167,0)</f>
        <v/>
      </c>
    </row>
    <row r="2168">
      <c r="A2168" s="6">
        <f>Profiles!E2168+Profiles!F2168</f>
        <v/>
      </c>
      <c r="B2168" s="6">
        <f>Profiles!D2168*sel_solar</f>
        <v/>
      </c>
      <c r="C2168" s="6">
        <f>MIN(B2168,A2168)</f>
        <v/>
      </c>
      <c r="D2168" s="6">
        <f>B2168-C2168</f>
        <v/>
      </c>
      <c r="E2168" s="6">
        <f>A2168-C2168</f>
        <v/>
      </c>
      <c r="F2168" s="6">
        <f>MIN(D2168,in_batt_pw,IF(sel_batt=0,0,(sel_batt-H2167)/in_rte))</f>
        <v/>
      </c>
      <c r="G2168" s="6">
        <f>MIN(E2168,in_batt_pw,H2167)</f>
        <v/>
      </c>
      <c r="H2168" s="6">
        <f>H2167+F2168*in_rte-G2168</f>
        <v/>
      </c>
      <c r="I2168" s="6">
        <f>IF(sel_og=1,0,E2168-G2168)</f>
        <v/>
      </c>
      <c r="J2168" s="6">
        <f>IF(sel_og=1,0,D2168-F2168)</f>
        <v/>
      </c>
      <c r="K2168" s="6">
        <f>IF(sel_og=1,E2168-G2168,0)</f>
        <v/>
      </c>
    </row>
    <row r="2169">
      <c r="A2169" s="6">
        <f>Profiles!E2169+Profiles!F2169</f>
        <v/>
      </c>
      <c r="B2169" s="6">
        <f>Profiles!D2169*sel_solar</f>
        <v/>
      </c>
      <c r="C2169" s="6">
        <f>MIN(B2169,A2169)</f>
        <v/>
      </c>
      <c r="D2169" s="6">
        <f>B2169-C2169</f>
        <v/>
      </c>
      <c r="E2169" s="6">
        <f>A2169-C2169</f>
        <v/>
      </c>
      <c r="F2169" s="6">
        <f>MIN(D2169,in_batt_pw,IF(sel_batt=0,0,(sel_batt-H2168)/in_rte))</f>
        <v/>
      </c>
      <c r="G2169" s="6">
        <f>MIN(E2169,in_batt_pw,H2168)</f>
        <v/>
      </c>
      <c r="H2169" s="6">
        <f>H2168+F2169*in_rte-G2169</f>
        <v/>
      </c>
      <c r="I2169" s="6">
        <f>IF(sel_og=1,0,E2169-G2169)</f>
        <v/>
      </c>
      <c r="J2169" s="6">
        <f>IF(sel_og=1,0,D2169-F2169)</f>
        <v/>
      </c>
      <c r="K2169" s="6">
        <f>IF(sel_og=1,E2169-G2169,0)</f>
        <v/>
      </c>
    </row>
    <row r="2170">
      <c r="A2170" s="6">
        <f>Profiles!E2170+Profiles!F2170</f>
        <v/>
      </c>
      <c r="B2170" s="6">
        <f>Profiles!D2170*sel_solar</f>
        <v/>
      </c>
      <c r="C2170" s="6">
        <f>MIN(B2170,A2170)</f>
        <v/>
      </c>
      <c r="D2170" s="6">
        <f>B2170-C2170</f>
        <v/>
      </c>
      <c r="E2170" s="6">
        <f>A2170-C2170</f>
        <v/>
      </c>
      <c r="F2170" s="6">
        <f>MIN(D2170,in_batt_pw,IF(sel_batt=0,0,(sel_batt-H2169)/in_rte))</f>
        <v/>
      </c>
      <c r="G2170" s="6">
        <f>MIN(E2170,in_batt_pw,H2169)</f>
        <v/>
      </c>
      <c r="H2170" s="6">
        <f>H2169+F2170*in_rte-G2170</f>
        <v/>
      </c>
      <c r="I2170" s="6">
        <f>IF(sel_og=1,0,E2170-G2170)</f>
        <v/>
      </c>
      <c r="J2170" s="6">
        <f>IF(sel_og=1,0,D2170-F2170)</f>
        <v/>
      </c>
      <c r="K2170" s="6">
        <f>IF(sel_og=1,E2170-G2170,0)</f>
        <v/>
      </c>
    </row>
    <row r="2171">
      <c r="A2171" s="6">
        <f>Profiles!E2171+Profiles!F2171</f>
        <v/>
      </c>
      <c r="B2171" s="6">
        <f>Profiles!D2171*sel_solar</f>
        <v/>
      </c>
      <c r="C2171" s="6">
        <f>MIN(B2171,A2171)</f>
        <v/>
      </c>
      <c r="D2171" s="6">
        <f>B2171-C2171</f>
        <v/>
      </c>
      <c r="E2171" s="6">
        <f>A2171-C2171</f>
        <v/>
      </c>
      <c r="F2171" s="6">
        <f>MIN(D2171,in_batt_pw,IF(sel_batt=0,0,(sel_batt-H2170)/in_rte))</f>
        <v/>
      </c>
      <c r="G2171" s="6">
        <f>MIN(E2171,in_batt_pw,H2170)</f>
        <v/>
      </c>
      <c r="H2171" s="6">
        <f>H2170+F2171*in_rte-G2171</f>
        <v/>
      </c>
      <c r="I2171" s="6">
        <f>IF(sel_og=1,0,E2171-G2171)</f>
        <v/>
      </c>
      <c r="J2171" s="6">
        <f>IF(sel_og=1,0,D2171-F2171)</f>
        <v/>
      </c>
      <c r="K2171" s="6">
        <f>IF(sel_og=1,E2171-G2171,0)</f>
        <v/>
      </c>
    </row>
    <row r="2172">
      <c r="A2172" s="6">
        <f>Profiles!E2172+Profiles!F2172</f>
        <v/>
      </c>
      <c r="B2172" s="6">
        <f>Profiles!D2172*sel_solar</f>
        <v/>
      </c>
      <c r="C2172" s="6">
        <f>MIN(B2172,A2172)</f>
        <v/>
      </c>
      <c r="D2172" s="6">
        <f>B2172-C2172</f>
        <v/>
      </c>
      <c r="E2172" s="6">
        <f>A2172-C2172</f>
        <v/>
      </c>
      <c r="F2172" s="6">
        <f>MIN(D2172,in_batt_pw,IF(sel_batt=0,0,(sel_batt-H2171)/in_rte))</f>
        <v/>
      </c>
      <c r="G2172" s="6">
        <f>MIN(E2172,in_batt_pw,H2171)</f>
        <v/>
      </c>
      <c r="H2172" s="6">
        <f>H2171+F2172*in_rte-G2172</f>
        <v/>
      </c>
      <c r="I2172" s="6">
        <f>IF(sel_og=1,0,E2172-G2172)</f>
        <v/>
      </c>
      <c r="J2172" s="6">
        <f>IF(sel_og=1,0,D2172-F2172)</f>
        <v/>
      </c>
      <c r="K2172" s="6">
        <f>IF(sel_og=1,E2172-G2172,0)</f>
        <v/>
      </c>
    </row>
    <row r="2173">
      <c r="A2173" s="6">
        <f>Profiles!E2173+Profiles!F2173</f>
        <v/>
      </c>
      <c r="B2173" s="6">
        <f>Profiles!D2173*sel_solar</f>
        <v/>
      </c>
      <c r="C2173" s="6">
        <f>MIN(B2173,A2173)</f>
        <v/>
      </c>
      <c r="D2173" s="6">
        <f>B2173-C2173</f>
        <v/>
      </c>
      <c r="E2173" s="6">
        <f>A2173-C2173</f>
        <v/>
      </c>
      <c r="F2173" s="6">
        <f>MIN(D2173,in_batt_pw,IF(sel_batt=0,0,(sel_batt-H2172)/in_rte))</f>
        <v/>
      </c>
      <c r="G2173" s="6">
        <f>MIN(E2173,in_batt_pw,H2172)</f>
        <v/>
      </c>
      <c r="H2173" s="6">
        <f>H2172+F2173*in_rte-G2173</f>
        <v/>
      </c>
      <c r="I2173" s="6">
        <f>IF(sel_og=1,0,E2173-G2173)</f>
        <v/>
      </c>
      <c r="J2173" s="6">
        <f>IF(sel_og=1,0,D2173-F2173)</f>
        <v/>
      </c>
      <c r="K2173" s="6">
        <f>IF(sel_og=1,E2173-G2173,0)</f>
        <v/>
      </c>
    </row>
    <row r="2174">
      <c r="A2174" s="6">
        <f>Profiles!E2174+Profiles!F2174</f>
        <v/>
      </c>
      <c r="B2174" s="6">
        <f>Profiles!D2174*sel_solar</f>
        <v/>
      </c>
      <c r="C2174" s="6">
        <f>MIN(B2174,A2174)</f>
        <v/>
      </c>
      <c r="D2174" s="6">
        <f>B2174-C2174</f>
        <v/>
      </c>
      <c r="E2174" s="6">
        <f>A2174-C2174</f>
        <v/>
      </c>
      <c r="F2174" s="6">
        <f>MIN(D2174,in_batt_pw,IF(sel_batt=0,0,(sel_batt-H2173)/in_rte))</f>
        <v/>
      </c>
      <c r="G2174" s="6">
        <f>MIN(E2174,in_batt_pw,H2173)</f>
        <v/>
      </c>
      <c r="H2174" s="6">
        <f>H2173+F2174*in_rte-G2174</f>
        <v/>
      </c>
      <c r="I2174" s="6">
        <f>IF(sel_og=1,0,E2174-G2174)</f>
        <v/>
      </c>
      <c r="J2174" s="6">
        <f>IF(sel_og=1,0,D2174-F2174)</f>
        <v/>
      </c>
      <c r="K2174" s="6">
        <f>IF(sel_og=1,E2174-G2174,0)</f>
        <v/>
      </c>
    </row>
    <row r="2175">
      <c r="A2175" s="6">
        <f>Profiles!E2175+Profiles!F2175</f>
        <v/>
      </c>
      <c r="B2175" s="6">
        <f>Profiles!D2175*sel_solar</f>
        <v/>
      </c>
      <c r="C2175" s="6">
        <f>MIN(B2175,A2175)</f>
        <v/>
      </c>
      <c r="D2175" s="6">
        <f>B2175-C2175</f>
        <v/>
      </c>
      <c r="E2175" s="6">
        <f>A2175-C2175</f>
        <v/>
      </c>
      <c r="F2175" s="6">
        <f>MIN(D2175,in_batt_pw,IF(sel_batt=0,0,(sel_batt-H2174)/in_rte))</f>
        <v/>
      </c>
      <c r="G2175" s="6">
        <f>MIN(E2175,in_batt_pw,H2174)</f>
        <v/>
      </c>
      <c r="H2175" s="6">
        <f>H2174+F2175*in_rte-G2175</f>
        <v/>
      </c>
      <c r="I2175" s="6">
        <f>IF(sel_og=1,0,E2175-G2175)</f>
        <v/>
      </c>
      <c r="J2175" s="6">
        <f>IF(sel_og=1,0,D2175-F2175)</f>
        <v/>
      </c>
      <c r="K2175" s="6">
        <f>IF(sel_og=1,E2175-G2175,0)</f>
        <v/>
      </c>
    </row>
    <row r="2176">
      <c r="A2176" s="6">
        <f>Profiles!E2176+Profiles!F2176</f>
        <v/>
      </c>
      <c r="B2176" s="6">
        <f>Profiles!D2176*sel_solar</f>
        <v/>
      </c>
      <c r="C2176" s="6">
        <f>MIN(B2176,A2176)</f>
        <v/>
      </c>
      <c r="D2176" s="6">
        <f>B2176-C2176</f>
        <v/>
      </c>
      <c r="E2176" s="6">
        <f>A2176-C2176</f>
        <v/>
      </c>
      <c r="F2176" s="6">
        <f>MIN(D2176,in_batt_pw,IF(sel_batt=0,0,(sel_batt-H2175)/in_rte))</f>
        <v/>
      </c>
      <c r="G2176" s="6">
        <f>MIN(E2176,in_batt_pw,H2175)</f>
        <v/>
      </c>
      <c r="H2176" s="6">
        <f>H2175+F2176*in_rte-G2176</f>
        <v/>
      </c>
      <c r="I2176" s="6">
        <f>IF(sel_og=1,0,E2176-G2176)</f>
        <v/>
      </c>
      <c r="J2176" s="6">
        <f>IF(sel_og=1,0,D2176-F2176)</f>
        <v/>
      </c>
      <c r="K2176" s="6">
        <f>IF(sel_og=1,E2176-G2176,0)</f>
        <v/>
      </c>
    </row>
    <row r="2177">
      <c r="A2177" s="6">
        <f>Profiles!E2177+Profiles!F2177</f>
        <v/>
      </c>
      <c r="B2177" s="6">
        <f>Profiles!D2177*sel_solar</f>
        <v/>
      </c>
      <c r="C2177" s="6">
        <f>MIN(B2177,A2177)</f>
        <v/>
      </c>
      <c r="D2177" s="6">
        <f>B2177-C2177</f>
        <v/>
      </c>
      <c r="E2177" s="6">
        <f>A2177-C2177</f>
        <v/>
      </c>
      <c r="F2177" s="6">
        <f>MIN(D2177,in_batt_pw,IF(sel_batt=0,0,(sel_batt-H2176)/in_rte))</f>
        <v/>
      </c>
      <c r="G2177" s="6">
        <f>MIN(E2177,in_batt_pw,H2176)</f>
        <v/>
      </c>
      <c r="H2177" s="6">
        <f>H2176+F2177*in_rte-G2177</f>
        <v/>
      </c>
      <c r="I2177" s="6">
        <f>IF(sel_og=1,0,E2177-G2177)</f>
        <v/>
      </c>
      <c r="J2177" s="6">
        <f>IF(sel_og=1,0,D2177-F2177)</f>
        <v/>
      </c>
      <c r="K2177" s="6">
        <f>IF(sel_og=1,E2177-G2177,0)</f>
        <v/>
      </c>
    </row>
    <row r="2178">
      <c r="A2178" s="6">
        <f>Profiles!E2178+Profiles!F2178</f>
        <v/>
      </c>
      <c r="B2178" s="6">
        <f>Profiles!D2178*sel_solar</f>
        <v/>
      </c>
      <c r="C2178" s="6">
        <f>MIN(B2178,A2178)</f>
        <v/>
      </c>
      <c r="D2178" s="6">
        <f>B2178-C2178</f>
        <v/>
      </c>
      <c r="E2178" s="6">
        <f>A2178-C2178</f>
        <v/>
      </c>
      <c r="F2178" s="6">
        <f>MIN(D2178,in_batt_pw,IF(sel_batt=0,0,(sel_batt-H2177)/in_rte))</f>
        <v/>
      </c>
      <c r="G2178" s="6">
        <f>MIN(E2178,in_batt_pw,H2177)</f>
        <v/>
      </c>
      <c r="H2178" s="6">
        <f>H2177+F2178*in_rte-G2178</f>
        <v/>
      </c>
      <c r="I2178" s="6">
        <f>IF(sel_og=1,0,E2178-G2178)</f>
        <v/>
      </c>
      <c r="J2178" s="6">
        <f>IF(sel_og=1,0,D2178-F2178)</f>
        <v/>
      </c>
      <c r="K2178" s="6">
        <f>IF(sel_og=1,E2178-G2178,0)</f>
        <v/>
      </c>
    </row>
    <row r="2179">
      <c r="A2179" s="6">
        <f>Profiles!E2179+Profiles!F2179</f>
        <v/>
      </c>
      <c r="B2179" s="6">
        <f>Profiles!D2179*sel_solar</f>
        <v/>
      </c>
      <c r="C2179" s="6">
        <f>MIN(B2179,A2179)</f>
        <v/>
      </c>
      <c r="D2179" s="6">
        <f>B2179-C2179</f>
        <v/>
      </c>
      <c r="E2179" s="6">
        <f>A2179-C2179</f>
        <v/>
      </c>
      <c r="F2179" s="6">
        <f>MIN(D2179,in_batt_pw,IF(sel_batt=0,0,(sel_batt-H2178)/in_rte))</f>
        <v/>
      </c>
      <c r="G2179" s="6">
        <f>MIN(E2179,in_batt_pw,H2178)</f>
        <v/>
      </c>
      <c r="H2179" s="6">
        <f>H2178+F2179*in_rte-G2179</f>
        <v/>
      </c>
      <c r="I2179" s="6">
        <f>IF(sel_og=1,0,E2179-G2179)</f>
        <v/>
      </c>
      <c r="J2179" s="6">
        <f>IF(sel_og=1,0,D2179-F2179)</f>
        <v/>
      </c>
      <c r="K2179" s="6">
        <f>IF(sel_og=1,E2179-G2179,0)</f>
        <v/>
      </c>
    </row>
    <row r="2180">
      <c r="A2180" s="6">
        <f>Profiles!E2180+Profiles!F2180</f>
        <v/>
      </c>
      <c r="B2180" s="6">
        <f>Profiles!D2180*sel_solar</f>
        <v/>
      </c>
      <c r="C2180" s="6">
        <f>MIN(B2180,A2180)</f>
        <v/>
      </c>
      <c r="D2180" s="6">
        <f>B2180-C2180</f>
        <v/>
      </c>
      <c r="E2180" s="6">
        <f>A2180-C2180</f>
        <v/>
      </c>
      <c r="F2180" s="6">
        <f>MIN(D2180,in_batt_pw,IF(sel_batt=0,0,(sel_batt-H2179)/in_rte))</f>
        <v/>
      </c>
      <c r="G2180" s="6">
        <f>MIN(E2180,in_batt_pw,H2179)</f>
        <v/>
      </c>
      <c r="H2180" s="6">
        <f>H2179+F2180*in_rte-G2180</f>
        <v/>
      </c>
      <c r="I2180" s="6">
        <f>IF(sel_og=1,0,E2180-G2180)</f>
        <v/>
      </c>
      <c r="J2180" s="6">
        <f>IF(sel_og=1,0,D2180-F2180)</f>
        <v/>
      </c>
      <c r="K2180" s="6">
        <f>IF(sel_og=1,E2180-G2180,0)</f>
        <v/>
      </c>
    </row>
    <row r="2181">
      <c r="A2181" s="6">
        <f>Profiles!E2181+Profiles!F2181</f>
        <v/>
      </c>
      <c r="B2181" s="6">
        <f>Profiles!D2181*sel_solar</f>
        <v/>
      </c>
      <c r="C2181" s="6">
        <f>MIN(B2181,A2181)</f>
        <v/>
      </c>
      <c r="D2181" s="6">
        <f>B2181-C2181</f>
        <v/>
      </c>
      <c r="E2181" s="6">
        <f>A2181-C2181</f>
        <v/>
      </c>
      <c r="F2181" s="6">
        <f>MIN(D2181,in_batt_pw,IF(sel_batt=0,0,(sel_batt-H2180)/in_rte))</f>
        <v/>
      </c>
      <c r="G2181" s="6">
        <f>MIN(E2181,in_batt_pw,H2180)</f>
        <v/>
      </c>
      <c r="H2181" s="6">
        <f>H2180+F2181*in_rte-G2181</f>
        <v/>
      </c>
      <c r="I2181" s="6">
        <f>IF(sel_og=1,0,E2181-G2181)</f>
        <v/>
      </c>
      <c r="J2181" s="6">
        <f>IF(sel_og=1,0,D2181-F2181)</f>
        <v/>
      </c>
      <c r="K2181" s="6">
        <f>IF(sel_og=1,E2181-G2181,0)</f>
        <v/>
      </c>
    </row>
    <row r="2182">
      <c r="A2182" s="6">
        <f>Profiles!E2182+Profiles!F2182</f>
        <v/>
      </c>
      <c r="B2182" s="6">
        <f>Profiles!D2182*sel_solar</f>
        <v/>
      </c>
      <c r="C2182" s="6">
        <f>MIN(B2182,A2182)</f>
        <v/>
      </c>
      <c r="D2182" s="6">
        <f>B2182-C2182</f>
        <v/>
      </c>
      <c r="E2182" s="6">
        <f>A2182-C2182</f>
        <v/>
      </c>
      <c r="F2182" s="6">
        <f>MIN(D2182,in_batt_pw,IF(sel_batt=0,0,(sel_batt-H2181)/in_rte))</f>
        <v/>
      </c>
      <c r="G2182" s="6">
        <f>MIN(E2182,in_batt_pw,H2181)</f>
        <v/>
      </c>
      <c r="H2182" s="6">
        <f>H2181+F2182*in_rte-G2182</f>
        <v/>
      </c>
      <c r="I2182" s="6">
        <f>IF(sel_og=1,0,E2182-G2182)</f>
        <v/>
      </c>
      <c r="J2182" s="6">
        <f>IF(sel_og=1,0,D2182-F2182)</f>
        <v/>
      </c>
      <c r="K2182" s="6">
        <f>IF(sel_og=1,E2182-G2182,0)</f>
        <v/>
      </c>
    </row>
    <row r="2183">
      <c r="A2183" s="6">
        <f>Profiles!E2183+Profiles!F2183</f>
        <v/>
      </c>
      <c r="B2183" s="6">
        <f>Profiles!D2183*sel_solar</f>
        <v/>
      </c>
      <c r="C2183" s="6">
        <f>MIN(B2183,A2183)</f>
        <v/>
      </c>
      <c r="D2183" s="6">
        <f>B2183-C2183</f>
        <v/>
      </c>
      <c r="E2183" s="6">
        <f>A2183-C2183</f>
        <v/>
      </c>
      <c r="F2183" s="6">
        <f>MIN(D2183,in_batt_pw,IF(sel_batt=0,0,(sel_batt-H2182)/in_rte))</f>
        <v/>
      </c>
      <c r="G2183" s="6">
        <f>MIN(E2183,in_batt_pw,H2182)</f>
        <v/>
      </c>
      <c r="H2183" s="6">
        <f>H2182+F2183*in_rte-G2183</f>
        <v/>
      </c>
      <c r="I2183" s="6">
        <f>IF(sel_og=1,0,E2183-G2183)</f>
        <v/>
      </c>
      <c r="J2183" s="6">
        <f>IF(sel_og=1,0,D2183-F2183)</f>
        <v/>
      </c>
      <c r="K2183" s="6">
        <f>IF(sel_og=1,E2183-G2183,0)</f>
        <v/>
      </c>
    </row>
    <row r="2184">
      <c r="A2184" s="6">
        <f>Profiles!E2184+Profiles!F2184</f>
        <v/>
      </c>
      <c r="B2184" s="6">
        <f>Profiles!D2184*sel_solar</f>
        <v/>
      </c>
      <c r="C2184" s="6">
        <f>MIN(B2184,A2184)</f>
        <v/>
      </c>
      <c r="D2184" s="6">
        <f>B2184-C2184</f>
        <v/>
      </c>
      <c r="E2184" s="6">
        <f>A2184-C2184</f>
        <v/>
      </c>
      <c r="F2184" s="6">
        <f>MIN(D2184,in_batt_pw,IF(sel_batt=0,0,(sel_batt-H2183)/in_rte))</f>
        <v/>
      </c>
      <c r="G2184" s="6">
        <f>MIN(E2184,in_batt_pw,H2183)</f>
        <v/>
      </c>
      <c r="H2184" s="6">
        <f>H2183+F2184*in_rte-G2184</f>
        <v/>
      </c>
      <c r="I2184" s="6">
        <f>IF(sel_og=1,0,E2184-G2184)</f>
        <v/>
      </c>
      <c r="J2184" s="6">
        <f>IF(sel_og=1,0,D2184-F2184)</f>
        <v/>
      </c>
      <c r="K2184" s="6">
        <f>IF(sel_og=1,E2184-G2184,0)</f>
        <v/>
      </c>
    </row>
    <row r="2185">
      <c r="A2185" s="6">
        <f>Profiles!E2185+Profiles!F2185</f>
        <v/>
      </c>
      <c r="B2185" s="6">
        <f>Profiles!D2185*sel_solar</f>
        <v/>
      </c>
      <c r="C2185" s="6">
        <f>MIN(B2185,A2185)</f>
        <v/>
      </c>
      <c r="D2185" s="6">
        <f>B2185-C2185</f>
        <v/>
      </c>
      <c r="E2185" s="6">
        <f>A2185-C2185</f>
        <v/>
      </c>
      <c r="F2185" s="6">
        <f>MIN(D2185,in_batt_pw,IF(sel_batt=0,0,(sel_batt-H2184)/in_rte))</f>
        <v/>
      </c>
      <c r="G2185" s="6">
        <f>MIN(E2185,in_batt_pw,H2184)</f>
        <v/>
      </c>
      <c r="H2185" s="6">
        <f>H2184+F2185*in_rte-G2185</f>
        <v/>
      </c>
      <c r="I2185" s="6">
        <f>IF(sel_og=1,0,E2185-G2185)</f>
        <v/>
      </c>
      <c r="J2185" s="6">
        <f>IF(sel_og=1,0,D2185-F2185)</f>
        <v/>
      </c>
      <c r="K2185" s="6">
        <f>IF(sel_og=1,E2185-G2185,0)</f>
        <v/>
      </c>
    </row>
    <row r="2186">
      <c r="A2186" s="6">
        <f>Profiles!E2186+Profiles!F2186</f>
        <v/>
      </c>
      <c r="B2186" s="6">
        <f>Profiles!D2186*sel_solar</f>
        <v/>
      </c>
      <c r="C2186" s="6">
        <f>MIN(B2186,A2186)</f>
        <v/>
      </c>
      <c r="D2186" s="6">
        <f>B2186-C2186</f>
        <v/>
      </c>
      <c r="E2186" s="6">
        <f>A2186-C2186</f>
        <v/>
      </c>
      <c r="F2186" s="6">
        <f>MIN(D2186,in_batt_pw,IF(sel_batt=0,0,(sel_batt-H2185)/in_rte))</f>
        <v/>
      </c>
      <c r="G2186" s="6">
        <f>MIN(E2186,in_batt_pw,H2185)</f>
        <v/>
      </c>
      <c r="H2186" s="6">
        <f>H2185+F2186*in_rte-G2186</f>
        <v/>
      </c>
      <c r="I2186" s="6">
        <f>IF(sel_og=1,0,E2186-G2186)</f>
        <v/>
      </c>
      <c r="J2186" s="6">
        <f>IF(sel_og=1,0,D2186-F2186)</f>
        <v/>
      </c>
      <c r="K2186" s="6">
        <f>IF(sel_og=1,E2186-G2186,0)</f>
        <v/>
      </c>
    </row>
    <row r="2187">
      <c r="A2187" s="6">
        <f>Profiles!E2187+Profiles!F2187</f>
        <v/>
      </c>
      <c r="B2187" s="6">
        <f>Profiles!D2187*sel_solar</f>
        <v/>
      </c>
      <c r="C2187" s="6">
        <f>MIN(B2187,A2187)</f>
        <v/>
      </c>
      <c r="D2187" s="6">
        <f>B2187-C2187</f>
        <v/>
      </c>
      <c r="E2187" s="6">
        <f>A2187-C2187</f>
        <v/>
      </c>
      <c r="F2187" s="6">
        <f>MIN(D2187,in_batt_pw,IF(sel_batt=0,0,(sel_batt-H2186)/in_rte))</f>
        <v/>
      </c>
      <c r="G2187" s="6">
        <f>MIN(E2187,in_batt_pw,H2186)</f>
        <v/>
      </c>
      <c r="H2187" s="6">
        <f>H2186+F2187*in_rte-G2187</f>
        <v/>
      </c>
      <c r="I2187" s="6">
        <f>IF(sel_og=1,0,E2187-G2187)</f>
        <v/>
      </c>
      <c r="J2187" s="6">
        <f>IF(sel_og=1,0,D2187-F2187)</f>
        <v/>
      </c>
      <c r="K2187" s="6">
        <f>IF(sel_og=1,E2187-G2187,0)</f>
        <v/>
      </c>
    </row>
    <row r="2188">
      <c r="A2188" s="6">
        <f>Profiles!E2188+Profiles!F2188</f>
        <v/>
      </c>
      <c r="B2188" s="6">
        <f>Profiles!D2188*sel_solar</f>
        <v/>
      </c>
      <c r="C2188" s="6">
        <f>MIN(B2188,A2188)</f>
        <v/>
      </c>
      <c r="D2188" s="6">
        <f>B2188-C2188</f>
        <v/>
      </c>
      <c r="E2188" s="6">
        <f>A2188-C2188</f>
        <v/>
      </c>
      <c r="F2188" s="6">
        <f>MIN(D2188,in_batt_pw,IF(sel_batt=0,0,(sel_batt-H2187)/in_rte))</f>
        <v/>
      </c>
      <c r="G2188" s="6">
        <f>MIN(E2188,in_batt_pw,H2187)</f>
        <v/>
      </c>
      <c r="H2188" s="6">
        <f>H2187+F2188*in_rte-G2188</f>
        <v/>
      </c>
      <c r="I2188" s="6">
        <f>IF(sel_og=1,0,E2188-G2188)</f>
        <v/>
      </c>
      <c r="J2188" s="6">
        <f>IF(sel_og=1,0,D2188-F2188)</f>
        <v/>
      </c>
      <c r="K2188" s="6">
        <f>IF(sel_og=1,E2188-G2188,0)</f>
        <v/>
      </c>
    </row>
    <row r="2189">
      <c r="A2189" s="6">
        <f>Profiles!E2189+Profiles!F2189</f>
        <v/>
      </c>
      <c r="B2189" s="6">
        <f>Profiles!D2189*sel_solar</f>
        <v/>
      </c>
      <c r="C2189" s="6">
        <f>MIN(B2189,A2189)</f>
        <v/>
      </c>
      <c r="D2189" s="6">
        <f>B2189-C2189</f>
        <v/>
      </c>
      <c r="E2189" s="6">
        <f>A2189-C2189</f>
        <v/>
      </c>
      <c r="F2189" s="6">
        <f>MIN(D2189,in_batt_pw,IF(sel_batt=0,0,(sel_batt-H2188)/in_rte))</f>
        <v/>
      </c>
      <c r="G2189" s="6">
        <f>MIN(E2189,in_batt_pw,H2188)</f>
        <v/>
      </c>
      <c r="H2189" s="6">
        <f>H2188+F2189*in_rte-G2189</f>
        <v/>
      </c>
      <c r="I2189" s="6">
        <f>IF(sel_og=1,0,E2189-G2189)</f>
        <v/>
      </c>
      <c r="J2189" s="6">
        <f>IF(sel_og=1,0,D2189-F2189)</f>
        <v/>
      </c>
      <c r="K2189" s="6">
        <f>IF(sel_og=1,E2189-G2189,0)</f>
        <v/>
      </c>
    </row>
    <row r="2190">
      <c r="A2190" s="6">
        <f>Profiles!E2190+Profiles!F2190</f>
        <v/>
      </c>
      <c r="B2190" s="6">
        <f>Profiles!D2190*sel_solar</f>
        <v/>
      </c>
      <c r="C2190" s="6">
        <f>MIN(B2190,A2190)</f>
        <v/>
      </c>
      <c r="D2190" s="6">
        <f>B2190-C2190</f>
        <v/>
      </c>
      <c r="E2190" s="6">
        <f>A2190-C2190</f>
        <v/>
      </c>
      <c r="F2190" s="6">
        <f>MIN(D2190,in_batt_pw,IF(sel_batt=0,0,(sel_batt-H2189)/in_rte))</f>
        <v/>
      </c>
      <c r="G2190" s="6">
        <f>MIN(E2190,in_batt_pw,H2189)</f>
        <v/>
      </c>
      <c r="H2190" s="6">
        <f>H2189+F2190*in_rte-G2190</f>
        <v/>
      </c>
      <c r="I2190" s="6">
        <f>IF(sel_og=1,0,E2190-G2190)</f>
        <v/>
      </c>
      <c r="J2190" s="6">
        <f>IF(sel_og=1,0,D2190-F2190)</f>
        <v/>
      </c>
      <c r="K2190" s="6">
        <f>IF(sel_og=1,E2190-G2190,0)</f>
        <v/>
      </c>
    </row>
    <row r="2191">
      <c r="A2191" s="6">
        <f>Profiles!E2191+Profiles!F2191</f>
        <v/>
      </c>
      <c r="B2191" s="6">
        <f>Profiles!D2191*sel_solar</f>
        <v/>
      </c>
      <c r="C2191" s="6">
        <f>MIN(B2191,A2191)</f>
        <v/>
      </c>
      <c r="D2191" s="6">
        <f>B2191-C2191</f>
        <v/>
      </c>
      <c r="E2191" s="6">
        <f>A2191-C2191</f>
        <v/>
      </c>
      <c r="F2191" s="6">
        <f>MIN(D2191,in_batt_pw,IF(sel_batt=0,0,(sel_batt-H2190)/in_rte))</f>
        <v/>
      </c>
      <c r="G2191" s="6">
        <f>MIN(E2191,in_batt_pw,H2190)</f>
        <v/>
      </c>
      <c r="H2191" s="6">
        <f>H2190+F2191*in_rte-G2191</f>
        <v/>
      </c>
      <c r="I2191" s="6">
        <f>IF(sel_og=1,0,E2191-G2191)</f>
        <v/>
      </c>
      <c r="J2191" s="6">
        <f>IF(sel_og=1,0,D2191-F2191)</f>
        <v/>
      </c>
      <c r="K2191" s="6">
        <f>IF(sel_og=1,E2191-G2191,0)</f>
        <v/>
      </c>
    </row>
    <row r="2192">
      <c r="A2192" s="6">
        <f>Profiles!E2192+Profiles!F2192</f>
        <v/>
      </c>
      <c r="B2192" s="6">
        <f>Profiles!D2192*sel_solar</f>
        <v/>
      </c>
      <c r="C2192" s="6">
        <f>MIN(B2192,A2192)</f>
        <v/>
      </c>
      <c r="D2192" s="6">
        <f>B2192-C2192</f>
        <v/>
      </c>
      <c r="E2192" s="6">
        <f>A2192-C2192</f>
        <v/>
      </c>
      <c r="F2192" s="6">
        <f>MIN(D2192,in_batt_pw,IF(sel_batt=0,0,(sel_batt-H2191)/in_rte))</f>
        <v/>
      </c>
      <c r="G2192" s="6">
        <f>MIN(E2192,in_batt_pw,H2191)</f>
        <v/>
      </c>
      <c r="H2192" s="6">
        <f>H2191+F2192*in_rte-G2192</f>
        <v/>
      </c>
      <c r="I2192" s="6">
        <f>IF(sel_og=1,0,E2192-G2192)</f>
        <v/>
      </c>
      <c r="J2192" s="6">
        <f>IF(sel_og=1,0,D2192-F2192)</f>
        <v/>
      </c>
      <c r="K2192" s="6">
        <f>IF(sel_og=1,E2192-G2192,0)</f>
        <v/>
      </c>
    </row>
    <row r="2193">
      <c r="A2193" s="6">
        <f>Profiles!E2193+Profiles!F2193</f>
        <v/>
      </c>
      <c r="B2193" s="6">
        <f>Profiles!D2193*sel_solar</f>
        <v/>
      </c>
      <c r="C2193" s="6">
        <f>MIN(B2193,A2193)</f>
        <v/>
      </c>
      <c r="D2193" s="6">
        <f>B2193-C2193</f>
        <v/>
      </c>
      <c r="E2193" s="6">
        <f>A2193-C2193</f>
        <v/>
      </c>
      <c r="F2193" s="6">
        <f>MIN(D2193,in_batt_pw,IF(sel_batt=0,0,(sel_batt-H2192)/in_rte))</f>
        <v/>
      </c>
      <c r="G2193" s="6">
        <f>MIN(E2193,in_batt_pw,H2192)</f>
        <v/>
      </c>
      <c r="H2193" s="6">
        <f>H2192+F2193*in_rte-G2193</f>
        <v/>
      </c>
      <c r="I2193" s="6">
        <f>IF(sel_og=1,0,E2193-G2193)</f>
        <v/>
      </c>
      <c r="J2193" s="6">
        <f>IF(sel_og=1,0,D2193-F2193)</f>
        <v/>
      </c>
      <c r="K2193" s="6">
        <f>IF(sel_og=1,E2193-G2193,0)</f>
        <v/>
      </c>
    </row>
    <row r="2194">
      <c r="A2194" s="6">
        <f>Profiles!E2194+Profiles!F2194</f>
        <v/>
      </c>
      <c r="B2194" s="6">
        <f>Profiles!D2194*sel_solar</f>
        <v/>
      </c>
      <c r="C2194" s="6">
        <f>MIN(B2194,A2194)</f>
        <v/>
      </c>
      <c r="D2194" s="6">
        <f>B2194-C2194</f>
        <v/>
      </c>
      <c r="E2194" s="6">
        <f>A2194-C2194</f>
        <v/>
      </c>
      <c r="F2194" s="6">
        <f>MIN(D2194,in_batt_pw,IF(sel_batt=0,0,(sel_batt-H2193)/in_rte))</f>
        <v/>
      </c>
      <c r="G2194" s="6">
        <f>MIN(E2194,in_batt_pw,H2193)</f>
        <v/>
      </c>
      <c r="H2194" s="6">
        <f>H2193+F2194*in_rte-G2194</f>
        <v/>
      </c>
      <c r="I2194" s="6">
        <f>IF(sel_og=1,0,E2194-G2194)</f>
        <v/>
      </c>
      <c r="J2194" s="6">
        <f>IF(sel_og=1,0,D2194-F2194)</f>
        <v/>
      </c>
      <c r="K2194" s="6">
        <f>IF(sel_og=1,E2194-G2194,0)</f>
        <v/>
      </c>
    </row>
    <row r="2195">
      <c r="A2195" s="6">
        <f>Profiles!E2195+Profiles!F2195</f>
        <v/>
      </c>
      <c r="B2195" s="6">
        <f>Profiles!D2195*sel_solar</f>
        <v/>
      </c>
      <c r="C2195" s="6">
        <f>MIN(B2195,A2195)</f>
        <v/>
      </c>
      <c r="D2195" s="6">
        <f>B2195-C2195</f>
        <v/>
      </c>
      <c r="E2195" s="6">
        <f>A2195-C2195</f>
        <v/>
      </c>
      <c r="F2195" s="6">
        <f>MIN(D2195,in_batt_pw,IF(sel_batt=0,0,(sel_batt-H2194)/in_rte))</f>
        <v/>
      </c>
      <c r="G2195" s="6">
        <f>MIN(E2195,in_batt_pw,H2194)</f>
        <v/>
      </c>
      <c r="H2195" s="6">
        <f>H2194+F2195*in_rte-G2195</f>
        <v/>
      </c>
      <c r="I2195" s="6">
        <f>IF(sel_og=1,0,E2195-G2195)</f>
        <v/>
      </c>
      <c r="J2195" s="6">
        <f>IF(sel_og=1,0,D2195-F2195)</f>
        <v/>
      </c>
      <c r="K2195" s="6">
        <f>IF(sel_og=1,E2195-G2195,0)</f>
        <v/>
      </c>
    </row>
    <row r="2196">
      <c r="A2196" s="6">
        <f>Profiles!E2196+Profiles!F2196</f>
        <v/>
      </c>
      <c r="B2196" s="6">
        <f>Profiles!D2196*sel_solar</f>
        <v/>
      </c>
      <c r="C2196" s="6">
        <f>MIN(B2196,A2196)</f>
        <v/>
      </c>
      <c r="D2196" s="6">
        <f>B2196-C2196</f>
        <v/>
      </c>
      <c r="E2196" s="6">
        <f>A2196-C2196</f>
        <v/>
      </c>
      <c r="F2196" s="6">
        <f>MIN(D2196,in_batt_pw,IF(sel_batt=0,0,(sel_batt-H2195)/in_rte))</f>
        <v/>
      </c>
      <c r="G2196" s="6">
        <f>MIN(E2196,in_batt_pw,H2195)</f>
        <v/>
      </c>
      <c r="H2196" s="6">
        <f>H2195+F2196*in_rte-G2196</f>
        <v/>
      </c>
      <c r="I2196" s="6">
        <f>IF(sel_og=1,0,E2196-G2196)</f>
        <v/>
      </c>
      <c r="J2196" s="6">
        <f>IF(sel_og=1,0,D2196-F2196)</f>
        <v/>
      </c>
      <c r="K2196" s="6">
        <f>IF(sel_og=1,E2196-G2196,0)</f>
        <v/>
      </c>
    </row>
    <row r="2197">
      <c r="A2197" s="6">
        <f>Profiles!E2197+Profiles!F2197</f>
        <v/>
      </c>
      <c r="B2197" s="6">
        <f>Profiles!D2197*sel_solar</f>
        <v/>
      </c>
      <c r="C2197" s="6">
        <f>MIN(B2197,A2197)</f>
        <v/>
      </c>
      <c r="D2197" s="6">
        <f>B2197-C2197</f>
        <v/>
      </c>
      <c r="E2197" s="6">
        <f>A2197-C2197</f>
        <v/>
      </c>
      <c r="F2197" s="6">
        <f>MIN(D2197,in_batt_pw,IF(sel_batt=0,0,(sel_batt-H2196)/in_rte))</f>
        <v/>
      </c>
      <c r="G2197" s="6">
        <f>MIN(E2197,in_batt_pw,H2196)</f>
        <v/>
      </c>
      <c r="H2197" s="6">
        <f>H2196+F2197*in_rte-G2197</f>
        <v/>
      </c>
      <c r="I2197" s="6">
        <f>IF(sel_og=1,0,E2197-G2197)</f>
        <v/>
      </c>
      <c r="J2197" s="6">
        <f>IF(sel_og=1,0,D2197-F2197)</f>
        <v/>
      </c>
      <c r="K2197" s="6">
        <f>IF(sel_og=1,E2197-G2197,0)</f>
        <v/>
      </c>
    </row>
    <row r="2198">
      <c r="A2198" s="6">
        <f>Profiles!E2198+Profiles!F2198</f>
        <v/>
      </c>
      <c r="B2198" s="6">
        <f>Profiles!D2198*sel_solar</f>
        <v/>
      </c>
      <c r="C2198" s="6">
        <f>MIN(B2198,A2198)</f>
        <v/>
      </c>
      <c r="D2198" s="6">
        <f>B2198-C2198</f>
        <v/>
      </c>
      <c r="E2198" s="6">
        <f>A2198-C2198</f>
        <v/>
      </c>
      <c r="F2198" s="6">
        <f>MIN(D2198,in_batt_pw,IF(sel_batt=0,0,(sel_batt-H2197)/in_rte))</f>
        <v/>
      </c>
      <c r="G2198" s="6">
        <f>MIN(E2198,in_batt_pw,H2197)</f>
        <v/>
      </c>
      <c r="H2198" s="6">
        <f>H2197+F2198*in_rte-G2198</f>
        <v/>
      </c>
      <c r="I2198" s="6">
        <f>IF(sel_og=1,0,E2198-G2198)</f>
        <v/>
      </c>
      <c r="J2198" s="6">
        <f>IF(sel_og=1,0,D2198-F2198)</f>
        <v/>
      </c>
      <c r="K2198" s="6">
        <f>IF(sel_og=1,E2198-G2198,0)</f>
        <v/>
      </c>
    </row>
    <row r="2199">
      <c r="A2199" s="6">
        <f>Profiles!E2199+Profiles!F2199</f>
        <v/>
      </c>
      <c r="B2199" s="6">
        <f>Profiles!D2199*sel_solar</f>
        <v/>
      </c>
      <c r="C2199" s="6">
        <f>MIN(B2199,A2199)</f>
        <v/>
      </c>
      <c r="D2199" s="6">
        <f>B2199-C2199</f>
        <v/>
      </c>
      <c r="E2199" s="6">
        <f>A2199-C2199</f>
        <v/>
      </c>
      <c r="F2199" s="6">
        <f>MIN(D2199,in_batt_pw,IF(sel_batt=0,0,(sel_batt-H2198)/in_rte))</f>
        <v/>
      </c>
      <c r="G2199" s="6">
        <f>MIN(E2199,in_batt_pw,H2198)</f>
        <v/>
      </c>
      <c r="H2199" s="6">
        <f>H2198+F2199*in_rte-G2199</f>
        <v/>
      </c>
      <c r="I2199" s="6">
        <f>IF(sel_og=1,0,E2199-G2199)</f>
        <v/>
      </c>
      <c r="J2199" s="6">
        <f>IF(sel_og=1,0,D2199-F2199)</f>
        <v/>
      </c>
      <c r="K2199" s="6">
        <f>IF(sel_og=1,E2199-G2199,0)</f>
        <v/>
      </c>
    </row>
    <row r="2200">
      <c r="A2200" s="6">
        <f>Profiles!E2200+Profiles!F2200</f>
        <v/>
      </c>
      <c r="B2200" s="6">
        <f>Profiles!D2200*sel_solar</f>
        <v/>
      </c>
      <c r="C2200" s="6">
        <f>MIN(B2200,A2200)</f>
        <v/>
      </c>
      <c r="D2200" s="6">
        <f>B2200-C2200</f>
        <v/>
      </c>
      <c r="E2200" s="6">
        <f>A2200-C2200</f>
        <v/>
      </c>
      <c r="F2200" s="6">
        <f>MIN(D2200,in_batt_pw,IF(sel_batt=0,0,(sel_batt-H2199)/in_rte))</f>
        <v/>
      </c>
      <c r="G2200" s="6">
        <f>MIN(E2200,in_batt_pw,H2199)</f>
        <v/>
      </c>
      <c r="H2200" s="6">
        <f>H2199+F2200*in_rte-G2200</f>
        <v/>
      </c>
      <c r="I2200" s="6">
        <f>IF(sel_og=1,0,E2200-G2200)</f>
        <v/>
      </c>
      <c r="J2200" s="6">
        <f>IF(sel_og=1,0,D2200-F2200)</f>
        <v/>
      </c>
      <c r="K2200" s="6">
        <f>IF(sel_og=1,E2200-G2200,0)</f>
        <v/>
      </c>
    </row>
    <row r="2201">
      <c r="A2201" s="6">
        <f>Profiles!E2201+Profiles!F2201</f>
        <v/>
      </c>
      <c r="B2201" s="6">
        <f>Profiles!D2201*sel_solar</f>
        <v/>
      </c>
      <c r="C2201" s="6">
        <f>MIN(B2201,A2201)</f>
        <v/>
      </c>
      <c r="D2201" s="6">
        <f>B2201-C2201</f>
        <v/>
      </c>
      <c r="E2201" s="6">
        <f>A2201-C2201</f>
        <v/>
      </c>
      <c r="F2201" s="6">
        <f>MIN(D2201,in_batt_pw,IF(sel_batt=0,0,(sel_batt-H2200)/in_rte))</f>
        <v/>
      </c>
      <c r="G2201" s="6">
        <f>MIN(E2201,in_batt_pw,H2200)</f>
        <v/>
      </c>
      <c r="H2201" s="6">
        <f>H2200+F2201*in_rte-G2201</f>
        <v/>
      </c>
      <c r="I2201" s="6">
        <f>IF(sel_og=1,0,E2201-G2201)</f>
        <v/>
      </c>
      <c r="J2201" s="6">
        <f>IF(sel_og=1,0,D2201-F2201)</f>
        <v/>
      </c>
      <c r="K2201" s="6">
        <f>IF(sel_og=1,E2201-G2201,0)</f>
        <v/>
      </c>
    </row>
    <row r="2202">
      <c r="A2202" s="6">
        <f>Profiles!E2202+Profiles!F2202</f>
        <v/>
      </c>
      <c r="B2202" s="6">
        <f>Profiles!D2202*sel_solar</f>
        <v/>
      </c>
      <c r="C2202" s="6">
        <f>MIN(B2202,A2202)</f>
        <v/>
      </c>
      <c r="D2202" s="6">
        <f>B2202-C2202</f>
        <v/>
      </c>
      <c r="E2202" s="6">
        <f>A2202-C2202</f>
        <v/>
      </c>
      <c r="F2202" s="6">
        <f>MIN(D2202,in_batt_pw,IF(sel_batt=0,0,(sel_batt-H2201)/in_rte))</f>
        <v/>
      </c>
      <c r="G2202" s="6">
        <f>MIN(E2202,in_batt_pw,H2201)</f>
        <v/>
      </c>
      <c r="H2202" s="6">
        <f>H2201+F2202*in_rte-G2202</f>
        <v/>
      </c>
      <c r="I2202" s="6">
        <f>IF(sel_og=1,0,E2202-G2202)</f>
        <v/>
      </c>
      <c r="J2202" s="6">
        <f>IF(sel_og=1,0,D2202-F2202)</f>
        <v/>
      </c>
      <c r="K2202" s="6">
        <f>IF(sel_og=1,E2202-G2202,0)</f>
        <v/>
      </c>
    </row>
    <row r="2203">
      <c r="A2203" s="6">
        <f>Profiles!E2203+Profiles!F2203</f>
        <v/>
      </c>
      <c r="B2203" s="6">
        <f>Profiles!D2203*sel_solar</f>
        <v/>
      </c>
      <c r="C2203" s="6">
        <f>MIN(B2203,A2203)</f>
        <v/>
      </c>
      <c r="D2203" s="6">
        <f>B2203-C2203</f>
        <v/>
      </c>
      <c r="E2203" s="6">
        <f>A2203-C2203</f>
        <v/>
      </c>
      <c r="F2203" s="6">
        <f>MIN(D2203,in_batt_pw,IF(sel_batt=0,0,(sel_batt-H2202)/in_rte))</f>
        <v/>
      </c>
      <c r="G2203" s="6">
        <f>MIN(E2203,in_batt_pw,H2202)</f>
        <v/>
      </c>
      <c r="H2203" s="6">
        <f>H2202+F2203*in_rte-G2203</f>
        <v/>
      </c>
      <c r="I2203" s="6">
        <f>IF(sel_og=1,0,E2203-G2203)</f>
        <v/>
      </c>
      <c r="J2203" s="6">
        <f>IF(sel_og=1,0,D2203-F2203)</f>
        <v/>
      </c>
      <c r="K2203" s="6">
        <f>IF(sel_og=1,E2203-G2203,0)</f>
        <v/>
      </c>
    </row>
    <row r="2204">
      <c r="A2204" s="6">
        <f>Profiles!E2204+Profiles!F2204</f>
        <v/>
      </c>
      <c r="B2204" s="6">
        <f>Profiles!D2204*sel_solar</f>
        <v/>
      </c>
      <c r="C2204" s="6">
        <f>MIN(B2204,A2204)</f>
        <v/>
      </c>
      <c r="D2204" s="6">
        <f>B2204-C2204</f>
        <v/>
      </c>
      <c r="E2204" s="6">
        <f>A2204-C2204</f>
        <v/>
      </c>
      <c r="F2204" s="6">
        <f>MIN(D2204,in_batt_pw,IF(sel_batt=0,0,(sel_batt-H2203)/in_rte))</f>
        <v/>
      </c>
      <c r="G2204" s="6">
        <f>MIN(E2204,in_batt_pw,H2203)</f>
        <v/>
      </c>
      <c r="H2204" s="6">
        <f>H2203+F2204*in_rte-G2204</f>
        <v/>
      </c>
      <c r="I2204" s="6">
        <f>IF(sel_og=1,0,E2204-G2204)</f>
        <v/>
      </c>
      <c r="J2204" s="6">
        <f>IF(sel_og=1,0,D2204-F2204)</f>
        <v/>
      </c>
      <c r="K2204" s="6">
        <f>IF(sel_og=1,E2204-G2204,0)</f>
        <v/>
      </c>
    </row>
    <row r="2205">
      <c r="A2205" s="6">
        <f>Profiles!E2205+Profiles!F2205</f>
        <v/>
      </c>
      <c r="B2205" s="6">
        <f>Profiles!D2205*sel_solar</f>
        <v/>
      </c>
      <c r="C2205" s="6">
        <f>MIN(B2205,A2205)</f>
        <v/>
      </c>
      <c r="D2205" s="6">
        <f>B2205-C2205</f>
        <v/>
      </c>
      <c r="E2205" s="6">
        <f>A2205-C2205</f>
        <v/>
      </c>
      <c r="F2205" s="6">
        <f>MIN(D2205,in_batt_pw,IF(sel_batt=0,0,(sel_batt-H2204)/in_rte))</f>
        <v/>
      </c>
      <c r="G2205" s="6">
        <f>MIN(E2205,in_batt_pw,H2204)</f>
        <v/>
      </c>
      <c r="H2205" s="6">
        <f>H2204+F2205*in_rte-G2205</f>
        <v/>
      </c>
      <c r="I2205" s="6">
        <f>IF(sel_og=1,0,E2205-G2205)</f>
        <v/>
      </c>
      <c r="J2205" s="6">
        <f>IF(sel_og=1,0,D2205-F2205)</f>
        <v/>
      </c>
      <c r="K2205" s="6">
        <f>IF(sel_og=1,E2205-G2205,0)</f>
        <v/>
      </c>
    </row>
    <row r="2206">
      <c r="A2206" s="6">
        <f>Profiles!E2206+Profiles!F2206</f>
        <v/>
      </c>
      <c r="B2206" s="6">
        <f>Profiles!D2206*sel_solar</f>
        <v/>
      </c>
      <c r="C2206" s="6">
        <f>MIN(B2206,A2206)</f>
        <v/>
      </c>
      <c r="D2206" s="6">
        <f>B2206-C2206</f>
        <v/>
      </c>
      <c r="E2206" s="6">
        <f>A2206-C2206</f>
        <v/>
      </c>
      <c r="F2206" s="6">
        <f>MIN(D2206,in_batt_pw,IF(sel_batt=0,0,(sel_batt-H2205)/in_rte))</f>
        <v/>
      </c>
      <c r="G2206" s="6">
        <f>MIN(E2206,in_batt_pw,H2205)</f>
        <v/>
      </c>
      <c r="H2206" s="6">
        <f>H2205+F2206*in_rte-G2206</f>
        <v/>
      </c>
      <c r="I2206" s="6">
        <f>IF(sel_og=1,0,E2206-G2206)</f>
        <v/>
      </c>
      <c r="J2206" s="6">
        <f>IF(sel_og=1,0,D2206-F2206)</f>
        <v/>
      </c>
      <c r="K2206" s="6">
        <f>IF(sel_og=1,E2206-G2206,0)</f>
        <v/>
      </c>
    </row>
    <row r="2207">
      <c r="A2207" s="6">
        <f>Profiles!E2207+Profiles!F2207</f>
        <v/>
      </c>
      <c r="B2207" s="6">
        <f>Profiles!D2207*sel_solar</f>
        <v/>
      </c>
      <c r="C2207" s="6">
        <f>MIN(B2207,A2207)</f>
        <v/>
      </c>
      <c r="D2207" s="6">
        <f>B2207-C2207</f>
        <v/>
      </c>
      <c r="E2207" s="6">
        <f>A2207-C2207</f>
        <v/>
      </c>
      <c r="F2207" s="6">
        <f>MIN(D2207,in_batt_pw,IF(sel_batt=0,0,(sel_batt-H2206)/in_rte))</f>
        <v/>
      </c>
      <c r="G2207" s="6">
        <f>MIN(E2207,in_batt_pw,H2206)</f>
        <v/>
      </c>
      <c r="H2207" s="6">
        <f>H2206+F2207*in_rte-G2207</f>
        <v/>
      </c>
      <c r="I2207" s="6">
        <f>IF(sel_og=1,0,E2207-G2207)</f>
        <v/>
      </c>
      <c r="J2207" s="6">
        <f>IF(sel_og=1,0,D2207-F2207)</f>
        <v/>
      </c>
      <c r="K2207" s="6">
        <f>IF(sel_og=1,E2207-G2207,0)</f>
        <v/>
      </c>
    </row>
    <row r="2208">
      <c r="A2208" s="6">
        <f>Profiles!E2208+Profiles!F2208</f>
        <v/>
      </c>
      <c r="B2208" s="6">
        <f>Profiles!D2208*sel_solar</f>
        <v/>
      </c>
      <c r="C2208" s="6">
        <f>MIN(B2208,A2208)</f>
        <v/>
      </c>
      <c r="D2208" s="6">
        <f>B2208-C2208</f>
        <v/>
      </c>
      <c r="E2208" s="6">
        <f>A2208-C2208</f>
        <v/>
      </c>
      <c r="F2208" s="6">
        <f>MIN(D2208,in_batt_pw,IF(sel_batt=0,0,(sel_batt-H2207)/in_rte))</f>
        <v/>
      </c>
      <c r="G2208" s="6">
        <f>MIN(E2208,in_batt_pw,H2207)</f>
        <v/>
      </c>
      <c r="H2208" s="6">
        <f>H2207+F2208*in_rte-G2208</f>
        <v/>
      </c>
      <c r="I2208" s="6">
        <f>IF(sel_og=1,0,E2208-G2208)</f>
        <v/>
      </c>
      <c r="J2208" s="6">
        <f>IF(sel_og=1,0,D2208-F2208)</f>
        <v/>
      </c>
      <c r="K2208" s="6">
        <f>IF(sel_og=1,E2208-G2208,0)</f>
        <v/>
      </c>
    </row>
    <row r="2209">
      <c r="A2209" s="6">
        <f>Profiles!E2209+Profiles!F2209</f>
        <v/>
      </c>
      <c r="B2209" s="6">
        <f>Profiles!D2209*sel_solar</f>
        <v/>
      </c>
      <c r="C2209" s="6">
        <f>MIN(B2209,A2209)</f>
        <v/>
      </c>
      <c r="D2209" s="6">
        <f>B2209-C2209</f>
        <v/>
      </c>
      <c r="E2209" s="6">
        <f>A2209-C2209</f>
        <v/>
      </c>
      <c r="F2209" s="6">
        <f>MIN(D2209,in_batt_pw,IF(sel_batt=0,0,(sel_batt-H2208)/in_rte))</f>
        <v/>
      </c>
      <c r="G2209" s="6">
        <f>MIN(E2209,in_batt_pw,H2208)</f>
        <v/>
      </c>
      <c r="H2209" s="6">
        <f>H2208+F2209*in_rte-G2209</f>
        <v/>
      </c>
      <c r="I2209" s="6">
        <f>IF(sel_og=1,0,E2209-G2209)</f>
        <v/>
      </c>
      <c r="J2209" s="6">
        <f>IF(sel_og=1,0,D2209-F2209)</f>
        <v/>
      </c>
      <c r="K2209" s="6">
        <f>IF(sel_og=1,E2209-G2209,0)</f>
        <v/>
      </c>
    </row>
    <row r="2210">
      <c r="A2210" s="6">
        <f>Profiles!E2210+Profiles!F2210</f>
        <v/>
      </c>
      <c r="B2210" s="6">
        <f>Profiles!D2210*sel_solar</f>
        <v/>
      </c>
      <c r="C2210" s="6">
        <f>MIN(B2210,A2210)</f>
        <v/>
      </c>
      <c r="D2210" s="6">
        <f>B2210-C2210</f>
        <v/>
      </c>
      <c r="E2210" s="6">
        <f>A2210-C2210</f>
        <v/>
      </c>
      <c r="F2210" s="6">
        <f>MIN(D2210,in_batt_pw,IF(sel_batt=0,0,(sel_batt-H2209)/in_rte))</f>
        <v/>
      </c>
      <c r="G2210" s="6">
        <f>MIN(E2210,in_batt_pw,H2209)</f>
        <v/>
      </c>
      <c r="H2210" s="6">
        <f>H2209+F2210*in_rte-G2210</f>
        <v/>
      </c>
      <c r="I2210" s="6">
        <f>IF(sel_og=1,0,E2210-G2210)</f>
        <v/>
      </c>
      <c r="J2210" s="6">
        <f>IF(sel_og=1,0,D2210-F2210)</f>
        <v/>
      </c>
      <c r="K2210" s="6">
        <f>IF(sel_og=1,E2210-G2210,0)</f>
        <v/>
      </c>
    </row>
    <row r="2211">
      <c r="A2211" s="6">
        <f>Profiles!E2211+Profiles!F2211</f>
        <v/>
      </c>
      <c r="B2211" s="6">
        <f>Profiles!D2211*sel_solar</f>
        <v/>
      </c>
      <c r="C2211" s="6">
        <f>MIN(B2211,A2211)</f>
        <v/>
      </c>
      <c r="D2211" s="6">
        <f>B2211-C2211</f>
        <v/>
      </c>
      <c r="E2211" s="6">
        <f>A2211-C2211</f>
        <v/>
      </c>
      <c r="F2211" s="6">
        <f>MIN(D2211,in_batt_pw,IF(sel_batt=0,0,(sel_batt-H2210)/in_rte))</f>
        <v/>
      </c>
      <c r="G2211" s="6">
        <f>MIN(E2211,in_batt_pw,H2210)</f>
        <v/>
      </c>
      <c r="H2211" s="6">
        <f>H2210+F2211*in_rte-G2211</f>
        <v/>
      </c>
      <c r="I2211" s="6">
        <f>IF(sel_og=1,0,E2211-G2211)</f>
        <v/>
      </c>
      <c r="J2211" s="6">
        <f>IF(sel_og=1,0,D2211-F2211)</f>
        <v/>
      </c>
      <c r="K2211" s="6">
        <f>IF(sel_og=1,E2211-G2211,0)</f>
        <v/>
      </c>
    </row>
    <row r="2212">
      <c r="A2212" s="6">
        <f>Profiles!E2212+Profiles!F2212</f>
        <v/>
      </c>
      <c r="B2212" s="6">
        <f>Profiles!D2212*sel_solar</f>
        <v/>
      </c>
      <c r="C2212" s="6">
        <f>MIN(B2212,A2212)</f>
        <v/>
      </c>
      <c r="D2212" s="6">
        <f>B2212-C2212</f>
        <v/>
      </c>
      <c r="E2212" s="6">
        <f>A2212-C2212</f>
        <v/>
      </c>
      <c r="F2212" s="6">
        <f>MIN(D2212,in_batt_pw,IF(sel_batt=0,0,(sel_batt-H2211)/in_rte))</f>
        <v/>
      </c>
      <c r="G2212" s="6">
        <f>MIN(E2212,in_batt_pw,H2211)</f>
        <v/>
      </c>
      <c r="H2212" s="6">
        <f>H2211+F2212*in_rte-G2212</f>
        <v/>
      </c>
      <c r="I2212" s="6">
        <f>IF(sel_og=1,0,E2212-G2212)</f>
        <v/>
      </c>
      <c r="J2212" s="6">
        <f>IF(sel_og=1,0,D2212-F2212)</f>
        <v/>
      </c>
      <c r="K2212" s="6">
        <f>IF(sel_og=1,E2212-G2212,0)</f>
        <v/>
      </c>
    </row>
    <row r="2213">
      <c r="A2213" s="6">
        <f>Profiles!E2213+Profiles!F2213</f>
        <v/>
      </c>
      <c r="B2213" s="6">
        <f>Profiles!D2213*sel_solar</f>
        <v/>
      </c>
      <c r="C2213" s="6">
        <f>MIN(B2213,A2213)</f>
        <v/>
      </c>
      <c r="D2213" s="6">
        <f>B2213-C2213</f>
        <v/>
      </c>
      <c r="E2213" s="6">
        <f>A2213-C2213</f>
        <v/>
      </c>
      <c r="F2213" s="6">
        <f>MIN(D2213,in_batt_pw,IF(sel_batt=0,0,(sel_batt-H2212)/in_rte))</f>
        <v/>
      </c>
      <c r="G2213" s="6">
        <f>MIN(E2213,in_batt_pw,H2212)</f>
        <v/>
      </c>
      <c r="H2213" s="6">
        <f>H2212+F2213*in_rte-G2213</f>
        <v/>
      </c>
      <c r="I2213" s="6">
        <f>IF(sel_og=1,0,E2213-G2213)</f>
        <v/>
      </c>
      <c r="J2213" s="6">
        <f>IF(sel_og=1,0,D2213-F2213)</f>
        <v/>
      </c>
      <c r="K2213" s="6">
        <f>IF(sel_og=1,E2213-G2213,0)</f>
        <v/>
      </c>
    </row>
    <row r="2214">
      <c r="A2214" s="6">
        <f>Profiles!E2214+Profiles!F2214</f>
        <v/>
      </c>
      <c r="B2214" s="6">
        <f>Profiles!D2214*sel_solar</f>
        <v/>
      </c>
      <c r="C2214" s="6">
        <f>MIN(B2214,A2214)</f>
        <v/>
      </c>
      <c r="D2214" s="6">
        <f>B2214-C2214</f>
        <v/>
      </c>
      <c r="E2214" s="6">
        <f>A2214-C2214</f>
        <v/>
      </c>
      <c r="F2214" s="6">
        <f>MIN(D2214,in_batt_pw,IF(sel_batt=0,0,(sel_batt-H2213)/in_rte))</f>
        <v/>
      </c>
      <c r="G2214" s="6">
        <f>MIN(E2214,in_batt_pw,H2213)</f>
        <v/>
      </c>
      <c r="H2214" s="6">
        <f>H2213+F2214*in_rte-G2214</f>
        <v/>
      </c>
      <c r="I2214" s="6">
        <f>IF(sel_og=1,0,E2214-G2214)</f>
        <v/>
      </c>
      <c r="J2214" s="6">
        <f>IF(sel_og=1,0,D2214-F2214)</f>
        <v/>
      </c>
      <c r="K2214" s="6">
        <f>IF(sel_og=1,E2214-G2214,0)</f>
        <v/>
      </c>
    </row>
    <row r="2215">
      <c r="A2215" s="6">
        <f>Profiles!E2215+Profiles!F2215</f>
        <v/>
      </c>
      <c r="B2215" s="6">
        <f>Profiles!D2215*sel_solar</f>
        <v/>
      </c>
      <c r="C2215" s="6">
        <f>MIN(B2215,A2215)</f>
        <v/>
      </c>
      <c r="D2215" s="6">
        <f>B2215-C2215</f>
        <v/>
      </c>
      <c r="E2215" s="6">
        <f>A2215-C2215</f>
        <v/>
      </c>
      <c r="F2215" s="6">
        <f>MIN(D2215,in_batt_pw,IF(sel_batt=0,0,(sel_batt-H2214)/in_rte))</f>
        <v/>
      </c>
      <c r="G2215" s="6">
        <f>MIN(E2215,in_batt_pw,H2214)</f>
        <v/>
      </c>
      <c r="H2215" s="6">
        <f>H2214+F2215*in_rte-G2215</f>
        <v/>
      </c>
      <c r="I2215" s="6">
        <f>IF(sel_og=1,0,E2215-G2215)</f>
        <v/>
      </c>
      <c r="J2215" s="6">
        <f>IF(sel_og=1,0,D2215-F2215)</f>
        <v/>
      </c>
      <c r="K2215" s="6">
        <f>IF(sel_og=1,E2215-G2215,0)</f>
        <v/>
      </c>
    </row>
    <row r="2216">
      <c r="A2216" s="6">
        <f>Profiles!E2216+Profiles!F2216</f>
        <v/>
      </c>
      <c r="B2216" s="6">
        <f>Profiles!D2216*sel_solar</f>
        <v/>
      </c>
      <c r="C2216" s="6">
        <f>MIN(B2216,A2216)</f>
        <v/>
      </c>
      <c r="D2216" s="6">
        <f>B2216-C2216</f>
        <v/>
      </c>
      <c r="E2216" s="6">
        <f>A2216-C2216</f>
        <v/>
      </c>
      <c r="F2216" s="6">
        <f>MIN(D2216,in_batt_pw,IF(sel_batt=0,0,(sel_batt-H2215)/in_rte))</f>
        <v/>
      </c>
      <c r="G2216" s="6">
        <f>MIN(E2216,in_batt_pw,H2215)</f>
        <v/>
      </c>
      <c r="H2216" s="6">
        <f>H2215+F2216*in_rte-G2216</f>
        <v/>
      </c>
      <c r="I2216" s="6">
        <f>IF(sel_og=1,0,E2216-G2216)</f>
        <v/>
      </c>
      <c r="J2216" s="6">
        <f>IF(sel_og=1,0,D2216-F2216)</f>
        <v/>
      </c>
      <c r="K2216" s="6">
        <f>IF(sel_og=1,E2216-G2216,0)</f>
        <v/>
      </c>
    </row>
    <row r="2217">
      <c r="A2217" s="6">
        <f>Profiles!E2217+Profiles!F2217</f>
        <v/>
      </c>
      <c r="B2217" s="6">
        <f>Profiles!D2217*sel_solar</f>
        <v/>
      </c>
      <c r="C2217" s="6">
        <f>MIN(B2217,A2217)</f>
        <v/>
      </c>
      <c r="D2217" s="6">
        <f>B2217-C2217</f>
        <v/>
      </c>
      <c r="E2217" s="6">
        <f>A2217-C2217</f>
        <v/>
      </c>
      <c r="F2217" s="6">
        <f>MIN(D2217,in_batt_pw,IF(sel_batt=0,0,(sel_batt-H2216)/in_rte))</f>
        <v/>
      </c>
      <c r="G2217" s="6">
        <f>MIN(E2217,in_batt_pw,H2216)</f>
        <v/>
      </c>
      <c r="H2217" s="6">
        <f>H2216+F2217*in_rte-G2217</f>
        <v/>
      </c>
      <c r="I2217" s="6">
        <f>IF(sel_og=1,0,E2217-G2217)</f>
        <v/>
      </c>
      <c r="J2217" s="6">
        <f>IF(sel_og=1,0,D2217-F2217)</f>
        <v/>
      </c>
      <c r="K2217" s="6">
        <f>IF(sel_og=1,E2217-G2217,0)</f>
        <v/>
      </c>
    </row>
    <row r="2218">
      <c r="A2218" s="6">
        <f>Profiles!E2218+Profiles!F2218</f>
        <v/>
      </c>
      <c r="B2218" s="6">
        <f>Profiles!D2218*sel_solar</f>
        <v/>
      </c>
      <c r="C2218" s="6">
        <f>MIN(B2218,A2218)</f>
        <v/>
      </c>
      <c r="D2218" s="6">
        <f>B2218-C2218</f>
        <v/>
      </c>
      <c r="E2218" s="6">
        <f>A2218-C2218</f>
        <v/>
      </c>
      <c r="F2218" s="6">
        <f>MIN(D2218,in_batt_pw,IF(sel_batt=0,0,(sel_batt-H2217)/in_rte))</f>
        <v/>
      </c>
      <c r="G2218" s="6">
        <f>MIN(E2218,in_batt_pw,H2217)</f>
        <v/>
      </c>
      <c r="H2218" s="6">
        <f>H2217+F2218*in_rte-G2218</f>
        <v/>
      </c>
      <c r="I2218" s="6">
        <f>IF(sel_og=1,0,E2218-G2218)</f>
        <v/>
      </c>
      <c r="J2218" s="6">
        <f>IF(sel_og=1,0,D2218-F2218)</f>
        <v/>
      </c>
      <c r="K2218" s="6">
        <f>IF(sel_og=1,E2218-G2218,0)</f>
        <v/>
      </c>
    </row>
    <row r="2219">
      <c r="A2219" s="6">
        <f>Profiles!E2219+Profiles!F2219</f>
        <v/>
      </c>
      <c r="B2219" s="6">
        <f>Profiles!D2219*sel_solar</f>
        <v/>
      </c>
      <c r="C2219" s="6">
        <f>MIN(B2219,A2219)</f>
        <v/>
      </c>
      <c r="D2219" s="6">
        <f>B2219-C2219</f>
        <v/>
      </c>
      <c r="E2219" s="6">
        <f>A2219-C2219</f>
        <v/>
      </c>
      <c r="F2219" s="6">
        <f>MIN(D2219,in_batt_pw,IF(sel_batt=0,0,(sel_batt-H2218)/in_rte))</f>
        <v/>
      </c>
      <c r="G2219" s="6">
        <f>MIN(E2219,in_batt_pw,H2218)</f>
        <v/>
      </c>
      <c r="H2219" s="6">
        <f>H2218+F2219*in_rte-G2219</f>
        <v/>
      </c>
      <c r="I2219" s="6">
        <f>IF(sel_og=1,0,E2219-G2219)</f>
        <v/>
      </c>
      <c r="J2219" s="6">
        <f>IF(sel_og=1,0,D2219-F2219)</f>
        <v/>
      </c>
      <c r="K2219" s="6">
        <f>IF(sel_og=1,E2219-G2219,0)</f>
        <v/>
      </c>
    </row>
    <row r="2220">
      <c r="A2220" s="6">
        <f>Profiles!E2220+Profiles!F2220</f>
        <v/>
      </c>
      <c r="B2220" s="6">
        <f>Profiles!D2220*sel_solar</f>
        <v/>
      </c>
      <c r="C2220" s="6">
        <f>MIN(B2220,A2220)</f>
        <v/>
      </c>
      <c r="D2220" s="6">
        <f>B2220-C2220</f>
        <v/>
      </c>
      <c r="E2220" s="6">
        <f>A2220-C2220</f>
        <v/>
      </c>
      <c r="F2220" s="6">
        <f>MIN(D2220,in_batt_pw,IF(sel_batt=0,0,(sel_batt-H2219)/in_rte))</f>
        <v/>
      </c>
      <c r="G2220" s="6">
        <f>MIN(E2220,in_batt_pw,H2219)</f>
        <v/>
      </c>
      <c r="H2220" s="6">
        <f>H2219+F2220*in_rte-G2220</f>
        <v/>
      </c>
      <c r="I2220" s="6">
        <f>IF(sel_og=1,0,E2220-G2220)</f>
        <v/>
      </c>
      <c r="J2220" s="6">
        <f>IF(sel_og=1,0,D2220-F2220)</f>
        <v/>
      </c>
      <c r="K2220" s="6">
        <f>IF(sel_og=1,E2220-G2220,0)</f>
        <v/>
      </c>
    </row>
    <row r="2221">
      <c r="A2221" s="6">
        <f>Profiles!E2221+Profiles!F2221</f>
        <v/>
      </c>
      <c r="B2221" s="6">
        <f>Profiles!D2221*sel_solar</f>
        <v/>
      </c>
      <c r="C2221" s="6">
        <f>MIN(B2221,A2221)</f>
        <v/>
      </c>
      <c r="D2221" s="6">
        <f>B2221-C2221</f>
        <v/>
      </c>
      <c r="E2221" s="6">
        <f>A2221-C2221</f>
        <v/>
      </c>
      <c r="F2221" s="6">
        <f>MIN(D2221,in_batt_pw,IF(sel_batt=0,0,(sel_batt-H2220)/in_rte))</f>
        <v/>
      </c>
      <c r="G2221" s="6">
        <f>MIN(E2221,in_batt_pw,H2220)</f>
        <v/>
      </c>
      <c r="H2221" s="6">
        <f>H2220+F2221*in_rte-G2221</f>
        <v/>
      </c>
      <c r="I2221" s="6">
        <f>IF(sel_og=1,0,E2221-G2221)</f>
        <v/>
      </c>
      <c r="J2221" s="6">
        <f>IF(sel_og=1,0,D2221-F2221)</f>
        <v/>
      </c>
      <c r="K2221" s="6">
        <f>IF(sel_og=1,E2221-G2221,0)</f>
        <v/>
      </c>
    </row>
    <row r="2222">
      <c r="A2222" s="6">
        <f>Profiles!E2222+Profiles!F2222</f>
        <v/>
      </c>
      <c r="B2222" s="6">
        <f>Profiles!D2222*sel_solar</f>
        <v/>
      </c>
      <c r="C2222" s="6">
        <f>MIN(B2222,A2222)</f>
        <v/>
      </c>
      <c r="D2222" s="6">
        <f>B2222-C2222</f>
        <v/>
      </c>
      <c r="E2222" s="6">
        <f>A2222-C2222</f>
        <v/>
      </c>
      <c r="F2222" s="6">
        <f>MIN(D2222,in_batt_pw,IF(sel_batt=0,0,(sel_batt-H2221)/in_rte))</f>
        <v/>
      </c>
      <c r="G2222" s="6">
        <f>MIN(E2222,in_batt_pw,H2221)</f>
        <v/>
      </c>
      <c r="H2222" s="6">
        <f>H2221+F2222*in_rte-G2222</f>
        <v/>
      </c>
      <c r="I2222" s="6">
        <f>IF(sel_og=1,0,E2222-G2222)</f>
        <v/>
      </c>
      <c r="J2222" s="6">
        <f>IF(sel_og=1,0,D2222-F2222)</f>
        <v/>
      </c>
      <c r="K2222" s="6">
        <f>IF(sel_og=1,E2222-G2222,0)</f>
        <v/>
      </c>
    </row>
    <row r="2223">
      <c r="A2223" s="6">
        <f>Profiles!E2223+Profiles!F2223</f>
        <v/>
      </c>
      <c r="B2223" s="6">
        <f>Profiles!D2223*sel_solar</f>
        <v/>
      </c>
      <c r="C2223" s="6">
        <f>MIN(B2223,A2223)</f>
        <v/>
      </c>
      <c r="D2223" s="6">
        <f>B2223-C2223</f>
        <v/>
      </c>
      <c r="E2223" s="6">
        <f>A2223-C2223</f>
        <v/>
      </c>
      <c r="F2223" s="6">
        <f>MIN(D2223,in_batt_pw,IF(sel_batt=0,0,(sel_batt-H2222)/in_rte))</f>
        <v/>
      </c>
      <c r="G2223" s="6">
        <f>MIN(E2223,in_batt_pw,H2222)</f>
        <v/>
      </c>
      <c r="H2223" s="6">
        <f>H2222+F2223*in_rte-G2223</f>
        <v/>
      </c>
      <c r="I2223" s="6">
        <f>IF(sel_og=1,0,E2223-G2223)</f>
        <v/>
      </c>
      <c r="J2223" s="6">
        <f>IF(sel_og=1,0,D2223-F2223)</f>
        <v/>
      </c>
      <c r="K2223" s="6">
        <f>IF(sel_og=1,E2223-G2223,0)</f>
        <v/>
      </c>
    </row>
    <row r="2224">
      <c r="A2224" s="6">
        <f>Profiles!E2224+Profiles!F2224</f>
        <v/>
      </c>
      <c r="B2224" s="6">
        <f>Profiles!D2224*sel_solar</f>
        <v/>
      </c>
      <c r="C2224" s="6">
        <f>MIN(B2224,A2224)</f>
        <v/>
      </c>
      <c r="D2224" s="6">
        <f>B2224-C2224</f>
        <v/>
      </c>
      <c r="E2224" s="6">
        <f>A2224-C2224</f>
        <v/>
      </c>
      <c r="F2224" s="6">
        <f>MIN(D2224,in_batt_pw,IF(sel_batt=0,0,(sel_batt-H2223)/in_rte))</f>
        <v/>
      </c>
      <c r="G2224" s="6">
        <f>MIN(E2224,in_batt_pw,H2223)</f>
        <v/>
      </c>
      <c r="H2224" s="6">
        <f>H2223+F2224*in_rte-G2224</f>
        <v/>
      </c>
      <c r="I2224" s="6">
        <f>IF(sel_og=1,0,E2224-G2224)</f>
        <v/>
      </c>
      <c r="J2224" s="6">
        <f>IF(sel_og=1,0,D2224-F2224)</f>
        <v/>
      </c>
      <c r="K2224" s="6">
        <f>IF(sel_og=1,E2224-G2224,0)</f>
        <v/>
      </c>
    </row>
    <row r="2225">
      <c r="A2225" s="6">
        <f>Profiles!E2225+Profiles!F2225</f>
        <v/>
      </c>
      <c r="B2225" s="6">
        <f>Profiles!D2225*sel_solar</f>
        <v/>
      </c>
      <c r="C2225" s="6">
        <f>MIN(B2225,A2225)</f>
        <v/>
      </c>
      <c r="D2225" s="6">
        <f>B2225-C2225</f>
        <v/>
      </c>
      <c r="E2225" s="6">
        <f>A2225-C2225</f>
        <v/>
      </c>
      <c r="F2225" s="6">
        <f>MIN(D2225,in_batt_pw,IF(sel_batt=0,0,(sel_batt-H2224)/in_rte))</f>
        <v/>
      </c>
      <c r="G2225" s="6">
        <f>MIN(E2225,in_batt_pw,H2224)</f>
        <v/>
      </c>
      <c r="H2225" s="6">
        <f>H2224+F2225*in_rte-G2225</f>
        <v/>
      </c>
      <c r="I2225" s="6">
        <f>IF(sel_og=1,0,E2225-G2225)</f>
        <v/>
      </c>
      <c r="J2225" s="6">
        <f>IF(sel_og=1,0,D2225-F2225)</f>
        <v/>
      </c>
      <c r="K2225" s="6">
        <f>IF(sel_og=1,E2225-G2225,0)</f>
        <v/>
      </c>
    </row>
    <row r="2226">
      <c r="A2226" s="6">
        <f>Profiles!E2226+Profiles!F2226</f>
        <v/>
      </c>
      <c r="B2226" s="6">
        <f>Profiles!D2226*sel_solar</f>
        <v/>
      </c>
      <c r="C2226" s="6">
        <f>MIN(B2226,A2226)</f>
        <v/>
      </c>
      <c r="D2226" s="6">
        <f>B2226-C2226</f>
        <v/>
      </c>
      <c r="E2226" s="6">
        <f>A2226-C2226</f>
        <v/>
      </c>
      <c r="F2226" s="6">
        <f>MIN(D2226,in_batt_pw,IF(sel_batt=0,0,(sel_batt-H2225)/in_rte))</f>
        <v/>
      </c>
      <c r="G2226" s="6">
        <f>MIN(E2226,in_batt_pw,H2225)</f>
        <v/>
      </c>
      <c r="H2226" s="6">
        <f>H2225+F2226*in_rte-G2226</f>
        <v/>
      </c>
      <c r="I2226" s="6">
        <f>IF(sel_og=1,0,E2226-G2226)</f>
        <v/>
      </c>
      <c r="J2226" s="6">
        <f>IF(sel_og=1,0,D2226-F2226)</f>
        <v/>
      </c>
      <c r="K2226" s="6">
        <f>IF(sel_og=1,E2226-G2226,0)</f>
        <v/>
      </c>
    </row>
    <row r="2227">
      <c r="A2227" s="6">
        <f>Profiles!E2227+Profiles!F2227</f>
        <v/>
      </c>
      <c r="B2227" s="6">
        <f>Profiles!D2227*sel_solar</f>
        <v/>
      </c>
      <c r="C2227" s="6">
        <f>MIN(B2227,A2227)</f>
        <v/>
      </c>
      <c r="D2227" s="6">
        <f>B2227-C2227</f>
        <v/>
      </c>
      <c r="E2227" s="6">
        <f>A2227-C2227</f>
        <v/>
      </c>
      <c r="F2227" s="6">
        <f>MIN(D2227,in_batt_pw,IF(sel_batt=0,0,(sel_batt-H2226)/in_rte))</f>
        <v/>
      </c>
      <c r="G2227" s="6">
        <f>MIN(E2227,in_batt_pw,H2226)</f>
        <v/>
      </c>
      <c r="H2227" s="6">
        <f>H2226+F2227*in_rte-G2227</f>
        <v/>
      </c>
      <c r="I2227" s="6">
        <f>IF(sel_og=1,0,E2227-G2227)</f>
        <v/>
      </c>
      <c r="J2227" s="6">
        <f>IF(sel_og=1,0,D2227-F2227)</f>
        <v/>
      </c>
      <c r="K2227" s="6">
        <f>IF(sel_og=1,E2227-G2227,0)</f>
        <v/>
      </c>
    </row>
    <row r="2228">
      <c r="A2228" s="6">
        <f>Profiles!E2228+Profiles!F2228</f>
        <v/>
      </c>
      <c r="B2228" s="6">
        <f>Profiles!D2228*sel_solar</f>
        <v/>
      </c>
      <c r="C2228" s="6">
        <f>MIN(B2228,A2228)</f>
        <v/>
      </c>
      <c r="D2228" s="6">
        <f>B2228-C2228</f>
        <v/>
      </c>
      <c r="E2228" s="6">
        <f>A2228-C2228</f>
        <v/>
      </c>
      <c r="F2228" s="6">
        <f>MIN(D2228,in_batt_pw,IF(sel_batt=0,0,(sel_batt-H2227)/in_rte))</f>
        <v/>
      </c>
      <c r="G2228" s="6">
        <f>MIN(E2228,in_batt_pw,H2227)</f>
        <v/>
      </c>
      <c r="H2228" s="6">
        <f>H2227+F2228*in_rte-G2228</f>
        <v/>
      </c>
      <c r="I2228" s="6">
        <f>IF(sel_og=1,0,E2228-G2228)</f>
        <v/>
      </c>
      <c r="J2228" s="6">
        <f>IF(sel_og=1,0,D2228-F2228)</f>
        <v/>
      </c>
      <c r="K2228" s="6">
        <f>IF(sel_og=1,E2228-G2228,0)</f>
        <v/>
      </c>
    </row>
    <row r="2229">
      <c r="A2229" s="6">
        <f>Profiles!E2229+Profiles!F2229</f>
        <v/>
      </c>
      <c r="B2229" s="6">
        <f>Profiles!D2229*sel_solar</f>
        <v/>
      </c>
      <c r="C2229" s="6">
        <f>MIN(B2229,A2229)</f>
        <v/>
      </c>
      <c r="D2229" s="6">
        <f>B2229-C2229</f>
        <v/>
      </c>
      <c r="E2229" s="6">
        <f>A2229-C2229</f>
        <v/>
      </c>
      <c r="F2229" s="6">
        <f>MIN(D2229,in_batt_pw,IF(sel_batt=0,0,(sel_batt-H2228)/in_rte))</f>
        <v/>
      </c>
      <c r="G2229" s="6">
        <f>MIN(E2229,in_batt_pw,H2228)</f>
        <v/>
      </c>
      <c r="H2229" s="6">
        <f>H2228+F2229*in_rte-G2229</f>
        <v/>
      </c>
      <c r="I2229" s="6">
        <f>IF(sel_og=1,0,E2229-G2229)</f>
        <v/>
      </c>
      <c r="J2229" s="6">
        <f>IF(sel_og=1,0,D2229-F2229)</f>
        <v/>
      </c>
      <c r="K2229" s="6">
        <f>IF(sel_og=1,E2229-G2229,0)</f>
        <v/>
      </c>
    </row>
    <row r="2230">
      <c r="A2230" s="6">
        <f>Profiles!E2230+Profiles!F2230</f>
        <v/>
      </c>
      <c r="B2230" s="6">
        <f>Profiles!D2230*sel_solar</f>
        <v/>
      </c>
      <c r="C2230" s="6">
        <f>MIN(B2230,A2230)</f>
        <v/>
      </c>
      <c r="D2230" s="6">
        <f>B2230-C2230</f>
        <v/>
      </c>
      <c r="E2230" s="6">
        <f>A2230-C2230</f>
        <v/>
      </c>
      <c r="F2230" s="6">
        <f>MIN(D2230,in_batt_pw,IF(sel_batt=0,0,(sel_batt-H2229)/in_rte))</f>
        <v/>
      </c>
      <c r="G2230" s="6">
        <f>MIN(E2230,in_batt_pw,H2229)</f>
        <v/>
      </c>
      <c r="H2230" s="6">
        <f>H2229+F2230*in_rte-G2230</f>
        <v/>
      </c>
      <c r="I2230" s="6">
        <f>IF(sel_og=1,0,E2230-G2230)</f>
        <v/>
      </c>
      <c r="J2230" s="6">
        <f>IF(sel_og=1,0,D2230-F2230)</f>
        <v/>
      </c>
      <c r="K2230" s="6">
        <f>IF(sel_og=1,E2230-G2230,0)</f>
        <v/>
      </c>
    </row>
    <row r="2231">
      <c r="A2231" s="6">
        <f>Profiles!E2231+Profiles!F2231</f>
        <v/>
      </c>
      <c r="B2231" s="6">
        <f>Profiles!D2231*sel_solar</f>
        <v/>
      </c>
      <c r="C2231" s="6">
        <f>MIN(B2231,A2231)</f>
        <v/>
      </c>
      <c r="D2231" s="6">
        <f>B2231-C2231</f>
        <v/>
      </c>
      <c r="E2231" s="6">
        <f>A2231-C2231</f>
        <v/>
      </c>
      <c r="F2231" s="6">
        <f>MIN(D2231,in_batt_pw,IF(sel_batt=0,0,(sel_batt-H2230)/in_rte))</f>
        <v/>
      </c>
      <c r="G2231" s="6">
        <f>MIN(E2231,in_batt_pw,H2230)</f>
        <v/>
      </c>
      <c r="H2231" s="6">
        <f>H2230+F2231*in_rte-G2231</f>
        <v/>
      </c>
      <c r="I2231" s="6">
        <f>IF(sel_og=1,0,E2231-G2231)</f>
        <v/>
      </c>
      <c r="J2231" s="6">
        <f>IF(sel_og=1,0,D2231-F2231)</f>
        <v/>
      </c>
      <c r="K2231" s="6">
        <f>IF(sel_og=1,E2231-G2231,0)</f>
        <v/>
      </c>
    </row>
    <row r="2232">
      <c r="A2232" s="6">
        <f>Profiles!E2232+Profiles!F2232</f>
        <v/>
      </c>
      <c r="B2232" s="6">
        <f>Profiles!D2232*sel_solar</f>
        <v/>
      </c>
      <c r="C2232" s="6">
        <f>MIN(B2232,A2232)</f>
        <v/>
      </c>
      <c r="D2232" s="6">
        <f>B2232-C2232</f>
        <v/>
      </c>
      <c r="E2232" s="6">
        <f>A2232-C2232</f>
        <v/>
      </c>
      <c r="F2232" s="6">
        <f>MIN(D2232,in_batt_pw,IF(sel_batt=0,0,(sel_batt-H2231)/in_rte))</f>
        <v/>
      </c>
      <c r="G2232" s="6">
        <f>MIN(E2232,in_batt_pw,H2231)</f>
        <v/>
      </c>
      <c r="H2232" s="6">
        <f>H2231+F2232*in_rte-G2232</f>
        <v/>
      </c>
      <c r="I2232" s="6">
        <f>IF(sel_og=1,0,E2232-G2232)</f>
        <v/>
      </c>
      <c r="J2232" s="6">
        <f>IF(sel_og=1,0,D2232-F2232)</f>
        <v/>
      </c>
      <c r="K2232" s="6">
        <f>IF(sel_og=1,E2232-G2232,0)</f>
        <v/>
      </c>
    </row>
    <row r="2233">
      <c r="A2233" s="6">
        <f>Profiles!E2233+Profiles!F2233</f>
        <v/>
      </c>
      <c r="B2233" s="6">
        <f>Profiles!D2233*sel_solar</f>
        <v/>
      </c>
      <c r="C2233" s="6">
        <f>MIN(B2233,A2233)</f>
        <v/>
      </c>
      <c r="D2233" s="6">
        <f>B2233-C2233</f>
        <v/>
      </c>
      <c r="E2233" s="6">
        <f>A2233-C2233</f>
        <v/>
      </c>
      <c r="F2233" s="6">
        <f>MIN(D2233,in_batt_pw,IF(sel_batt=0,0,(sel_batt-H2232)/in_rte))</f>
        <v/>
      </c>
      <c r="G2233" s="6">
        <f>MIN(E2233,in_batt_pw,H2232)</f>
        <v/>
      </c>
      <c r="H2233" s="6">
        <f>H2232+F2233*in_rte-G2233</f>
        <v/>
      </c>
      <c r="I2233" s="6">
        <f>IF(sel_og=1,0,E2233-G2233)</f>
        <v/>
      </c>
      <c r="J2233" s="6">
        <f>IF(sel_og=1,0,D2233-F2233)</f>
        <v/>
      </c>
      <c r="K2233" s="6">
        <f>IF(sel_og=1,E2233-G2233,0)</f>
        <v/>
      </c>
    </row>
    <row r="2234">
      <c r="A2234" s="6">
        <f>Profiles!E2234+Profiles!F2234</f>
        <v/>
      </c>
      <c r="B2234" s="6">
        <f>Profiles!D2234*sel_solar</f>
        <v/>
      </c>
      <c r="C2234" s="6">
        <f>MIN(B2234,A2234)</f>
        <v/>
      </c>
      <c r="D2234" s="6">
        <f>B2234-C2234</f>
        <v/>
      </c>
      <c r="E2234" s="6">
        <f>A2234-C2234</f>
        <v/>
      </c>
      <c r="F2234" s="6">
        <f>MIN(D2234,in_batt_pw,IF(sel_batt=0,0,(sel_batt-H2233)/in_rte))</f>
        <v/>
      </c>
      <c r="G2234" s="6">
        <f>MIN(E2234,in_batt_pw,H2233)</f>
        <v/>
      </c>
      <c r="H2234" s="6">
        <f>H2233+F2234*in_rte-G2234</f>
        <v/>
      </c>
      <c r="I2234" s="6">
        <f>IF(sel_og=1,0,E2234-G2234)</f>
        <v/>
      </c>
      <c r="J2234" s="6">
        <f>IF(sel_og=1,0,D2234-F2234)</f>
        <v/>
      </c>
      <c r="K2234" s="6">
        <f>IF(sel_og=1,E2234-G2234,0)</f>
        <v/>
      </c>
    </row>
    <row r="2235">
      <c r="A2235" s="6">
        <f>Profiles!E2235+Profiles!F2235</f>
        <v/>
      </c>
      <c r="B2235" s="6">
        <f>Profiles!D2235*sel_solar</f>
        <v/>
      </c>
      <c r="C2235" s="6">
        <f>MIN(B2235,A2235)</f>
        <v/>
      </c>
      <c r="D2235" s="6">
        <f>B2235-C2235</f>
        <v/>
      </c>
      <c r="E2235" s="6">
        <f>A2235-C2235</f>
        <v/>
      </c>
      <c r="F2235" s="6">
        <f>MIN(D2235,in_batt_pw,IF(sel_batt=0,0,(sel_batt-H2234)/in_rte))</f>
        <v/>
      </c>
      <c r="G2235" s="6">
        <f>MIN(E2235,in_batt_pw,H2234)</f>
        <v/>
      </c>
      <c r="H2235" s="6">
        <f>H2234+F2235*in_rte-G2235</f>
        <v/>
      </c>
      <c r="I2235" s="6">
        <f>IF(sel_og=1,0,E2235-G2235)</f>
        <v/>
      </c>
      <c r="J2235" s="6">
        <f>IF(sel_og=1,0,D2235-F2235)</f>
        <v/>
      </c>
      <c r="K2235" s="6">
        <f>IF(sel_og=1,E2235-G2235,0)</f>
        <v/>
      </c>
    </row>
    <row r="2236">
      <c r="A2236" s="6">
        <f>Profiles!E2236+Profiles!F2236</f>
        <v/>
      </c>
      <c r="B2236" s="6">
        <f>Profiles!D2236*sel_solar</f>
        <v/>
      </c>
      <c r="C2236" s="6">
        <f>MIN(B2236,A2236)</f>
        <v/>
      </c>
      <c r="D2236" s="6">
        <f>B2236-C2236</f>
        <v/>
      </c>
      <c r="E2236" s="6">
        <f>A2236-C2236</f>
        <v/>
      </c>
      <c r="F2236" s="6">
        <f>MIN(D2236,in_batt_pw,IF(sel_batt=0,0,(sel_batt-H2235)/in_rte))</f>
        <v/>
      </c>
      <c r="G2236" s="6">
        <f>MIN(E2236,in_batt_pw,H2235)</f>
        <v/>
      </c>
      <c r="H2236" s="6">
        <f>H2235+F2236*in_rte-G2236</f>
        <v/>
      </c>
      <c r="I2236" s="6">
        <f>IF(sel_og=1,0,E2236-G2236)</f>
        <v/>
      </c>
      <c r="J2236" s="6">
        <f>IF(sel_og=1,0,D2236-F2236)</f>
        <v/>
      </c>
      <c r="K2236" s="6">
        <f>IF(sel_og=1,E2236-G2236,0)</f>
        <v/>
      </c>
    </row>
    <row r="2237">
      <c r="A2237" s="6">
        <f>Profiles!E2237+Profiles!F2237</f>
        <v/>
      </c>
      <c r="B2237" s="6">
        <f>Profiles!D2237*sel_solar</f>
        <v/>
      </c>
      <c r="C2237" s="6">
        <f>MIN(B2237,A2237)</f>
        <v/>
      </c>
      <c r="D2237" s="6">
        <f>B2237-C2237</f>
        <v/>
      </c>
      <c r="E2237" s="6">
        <f>A2237-C2237</f>
        <v/>
      </c>
      <c r="F2237" s="6">
        <f>MIN(D2237,in_batt_pw,IF(sel_batt=0,0,(sel_batt-H2236)/in_rte))</f>
        <v/>
      </c>
      <c r="G2237" s="6">
        <f>MIN(E2237,in_batt_pw,H2236)</f>
        <v/>
      </c>
      <c r="H2237" s="6">
        <f>H2236+F2237*in_rte-G2237</f>
        <v/>
      </c>
      <c r="I2237" s="6">
        <f>IF(sel_og=1,0,E2237-G2237)</f>
        <v/>
      </c>
      <c r="J2237" s="6">
        <f>IF(sel_og=1,0,D2237-F2237)</f>
        <v/>
      </c>
      <c r="K2237" s="6">
        <f>IF(sel_og=1,E2237-G2237,0)</f>
        <v/>
      </c>
    </row>
    <row r="2238">
      <c r="A2238" s="6">
        <f>Profiles!E2238+Profiles!F2238</f>
        <v/>
      </c>
      <c r="B2238" s="6">
        <f>Profiles!D2238*sel_solar</f>
        <v/>
      </c>
      <c r="C2238" s="6">
        <f>MIN(B2238,A2238)</f>
        <v/>
      </c>
      <c r="D2238" s="6">
        <f>B2238-C2238</f>
        <v/>
      </c>
      <c r="E2238" s="6">
        <f>A2238-C2238</f>
        <v/>
      </c>
      <c r="F2238" s="6">
        <f>MIN(D2238,in_batt_pw,IF(sel_batt=0,0,(sel_batt-H2237)/in_rte))</f>
        <v/>
      </c>
      <c r="G2238" s="6">
        <f>MIN(E2238,in_batt_pw,H2237)</f>
        <v/>
      </c>
      <c r="H2238" s="6">
        <f>H2237+F2238*in_rte-G2238</f>
        <v/>
      </c>
      <c r="I2238" s="6">
        <f>IF(sel_og=1,0,E2238-G2238)</f>
        <v/>
      </c>
      <c r="J2238" s="6">
        <f>IF(sel_og=1,0,D2238-F2238)</f>
        <v/>
      </c>
      <c r="K2238" s="6">
        <f>IF(sel_og=1,E2238-G2238,0)</f>
        <v/>
      </c>
    </row>
    <row r="2239">
      <c r="A2239" s="6">
        <f>Profiles!E2239+Profiles!F2239</f>
        <v/>
      </c>
      <c r="B2239" s="6">
        <f>Profiles!D2239*sel_solar</f>
        <v/>
      </c>
      <c r="C2239" s="6">
        <f>MIN(B2239,A2239)</f>
        <v/>
      </c>
      <c r="D2239" s="6">
        <f>B2239-C2239</f>
        <v/>
      </c>
      <c r="E2239" s="6">
        <f>A2239-C2239</f>
        <v/>
      </c>
      <c r="F2239" s="6">
        <f>MIN(D2239,in_batt_pw,IF(sel_batt=0,0,(sel_batt-H2238)/in_rte))</f>
        <v/>
      </c>
      <c r="G2239" s="6">
        <f>MIN(E2239,in_batt_pw,H2238)</f>
        <v/>
      </c>
      <c r="H2239" s="6">
        <f>H2238+F2239*in_rte-G2239</f>
        <v/>
      </c>
      <c r="I2239" s="6">
        <f>IF(sel_og=1,0,E2239-G2239)</f>
        <v/>
      </c>
      <c r="J2239" s="6">
        <f>IF(sel_og=1,0,D2239-F2239)</f>
        <v/>
      </c>
      <c r="K2239" s="6">
        <f>IF(sel_og=1,E2239-G2239,0)</f>
        <v/>
      </c>
    </row>
    <row r="2240">
      <c r="A2240" s="6">
        <f>Profiles!E2240+Profiles!F2240</f>
        <v/>
      </c>
      <c r="B2240" s="6">
        <f>Profiles!D2240*sel_solar</f>
        <v/>
      </c>
      <c r="C2240" s="6">
        <f>MIN(B2240,A2240)</f>
        <v/>
      </c>
      <c r="D2240" s="6">
        <f>B2240-C2240</f>
        <v/>
      </c>
      <c r="E2240" s="6">
        <f>A2240-C2240</f>
        <v/>
      </c>
      <c r="F2240" s="6">
        <f>MIN(D2240,in_batt_pw,IF(sel_batt=0,0,(sel_batt-H2239)/in_rte))</f>
        <v/>
      </c>
      <c r="G2240" s="6">
        <f>MIN(E2240,in_batt_pw,H2239)</f>
        <v/>
      </c>
      <c r="H2240" s="6">
        <f>H2239+F2240*in_rte-G2240</f>
        <v/>
      </c>
      <c r="I2240" s="6">
        <f>IF(sel_og=1,0,E2240-G2240)</f>
        <v/>
      </c>
      <c r="J2240" s="6">
        <f>IF(sel_og=1,0,D2240-F2240)</f>
        <v/>
      </c>
      <c r="K2240" s="6">
        <f>IF(sel_og=1,E2240-G2240,0)</f>
        <v/>
      </c>
    </row>
    <row r="2241">
      <c r="A2241" s="6">
        <f>Profiles!E2241+Profiles!F2241</f>
        <v/>
      </c>
      <c r="B2241" s="6">
        <f>Profiles!D2241*sel_solar</f>
        <v/>
      </c>
      <c r="C2241" s="6">
        <f>MIN(B2241,A2241)</f>
        <v/>
      </c>
      <c r="D2241" s="6">
        <f>B2241-C2241</f>
        <v/>
      </c>
      <c r="E2241" s="6">
        <f>A2241-C2241</f>
        <v/>
      </c>
      <c r="F2241" s="6">
        <f>MIN(D2241,in_batt_pw,IF(sel_batt=0,0,(sel_batt-H2240)/in_rte))</f>
        <v/>
      </c>
      <c r="G2241" s="6">
        <f>MIN(E2241,in_batt_pw,H2240)</f>
        <v/>
      </c>
      <c r="H2241" s="6">
        <f>H2240+F2241*in_rte-G2241</f>
        <v/>
      </c>
      <c r="I2241" s="6">
        <f>IF(sel_og=1,0,E2241-G2241)</f>
        <v/>
      </c>
      <c r="J2241" s="6">
        <f>IF(sel_og=1,0,D2241-F2241)</f>
        <v/>
      </c>
      <c r="K2241" s="6">
        <f>IF(sel_og=1,E2241-G2241,0)</f>
        <v/>
      </c>
    </row>
    <row r="2242">
      <c r="A2242" s="6">
        <f>Profiles!E2242+Profiles!F2242</f>
        <v/>
      </c>
      <c r="B2242" s="6">
        <f>Profiles!D2242*sel_solar</f>
        <v/>
      </c>
      <c r="C2242" s="6">
        <f>MIN(B2242,A2242)</f>
        <v/>
      </c>
      <c r="D2242" s="6">
        <f>B2242-C2242</f>
        <v/>
      </c>
      <c r="E2242" s="6">
        <f>A2242-C2242</f>
        <v/>
      </c>
      <c r="F2242" s="6">
        <f>MIN(D2242,in_batt_pw,IF(sel_batt=0,0,(sel_batt-H2241)/in_rte))</f>
        <v/>
      </c>
      <c r="G2242" s="6">
        <f>MIN(E2242,in_batt_pw,H2241)</f>
        <v/>
      </c>
      <c r="H2242" s="6">
        <f>H2241+F2242*in_rte-G2242</f>
        <v/>
      </c>
      <c r="I2242" s="6">
        <f>IF(sel_og=1,0,E2242-G2242)</f>
        <v/>
      </c>
      <c r="J2242" s="6">
        <f>IF(sel_og=1,0,D2242-F2242)</f>
        <v/>
      </c>
      <c r="K2242" s="6">
        <f>IF(sel_og=1,E2242-G2242,0)</f>
        <v/>
      </c>
    </row>
    <row r="2243">
      <c r="A2243" s="6">
        <f>Profiles!E2243+Profiles!F2243</f>
        <v/>
      </c>
      <c r="B2243" s="6">
        <f>Profiles!D2243*sel_solar</f>
        <v/>
      </c>
      <c r="C2243" s="6">
        <f>MIN(B2243,A2243)</f>
        <v/>
      </c>
      <c r="D2243" s="6">
        <f>B2243-C2243</f>
        <v/>
      </c>
      <c r="E2243" s="6">
        <f>A2243-C2243</f>
        <v/>
      </c>
      <c r="F2243" s="6">
        <f>MIN(D2243,in_batt_pw,IF(sel_batt=0,0,(sel_batt-H2242)/in_rte))</f>
        <v/>
      </c>
      <c r="G2243" s="6">
        <f>MIN(E2243,in_batt_pw,H2242)</f>
        <v/>
      </c>
      <c r="H2243" s="6">
        <f>H2242+F2243*in_rte-G2243</f>
        <v/>
      </c>
      <c r="I2243" s="6">
        <f>IF(sel_og=1,0,E2243-G2243)</f>
        <v/>
      </c>
      <c r="J2243" s="6">
        <f>IF(sel_og=1,0,D2243-F2243)</f>
        <v/>
      </c>
      <c r="K2243" s="6">
        <f>IF(sel_og=1,E2243-G2243,0)</f>
        <v/>
      </c>
    </row>
    <row r="2244">
      <c r="A2244" s="6">
        <f>Profiles!E2244+Profiles!F2244</f>
        <v/>
      </c>
      <c r="B2244" s="6">
        <f>Profiles!D2244*sel_solar</f>
        <v/>
      </c>
      <c r="C2244" s="6">
        <f>MIN(B2244,A2244)</f>
        <v/>
      </c>
      <c r="D2244" s="6">
        <f>B2244-C2244</f>
        <v/>
      </c>
      <c r="E2244" s="6">
        <f>A2244-C2244</f>
        <v/>
      </c>
      <c r="F2244" s="6">
        <f>MIN(D2244,in_batt_pw,IF(sel_batt=0,0,(sel_batt-H2243)/in_rte))</f>
        <v/>
      </c>
      <c r="G2244" s="6">
        <f>MIN(E2244,in_batt_pw,H2243)</f>
        <v/>
      </c>
      <c r="H2244" s="6">
        <f>H2243+F2244*in_rte-G2244</f>
        <v/>
      </c>
      <c r="I2244" s="6">
        <f>IF(sel_og=1,0,E2244-G2244)</f>
        <v/>
      </c>
      <c r="J2244" s="6">
        <f>IF(sel_og=1,0,D2244-F2244)</f>
        <v/>
      </c>
      <c r="K2244" s="6">
        <f>IF(sel_og=1,E2244-G2244,0)</f>
        <v/>
      </c>
    </row>
    <row r="2245">
      <c r="A2245" s="6">
        <f>Profiles!E2245+Profiles!F2245</f>
        <v/>
      </c>
      <c r="B2245" s="6">
        <f>Profiles!D2245*sel_solar</f>
        <v/>
      </c>
      <c r="C2245" s="6">
        <f>MIN(B2245,A2245)</f>
        <v/>
      </c>
      <c r="D2245" s="6">
        <f>B2245-C2245</f>
        <v/>
      </c>
      <c r="E2245" s="6">
        <f>A2245-C2245</f>
        <v/>
      </c>
      <c r="F2245" s="6">
        <f>MIN(D2245,in_batt_pw,IF(sel_batt=0,0,(sel_batt-H2244)/in_rte))</f>
        <v/>
      </c>
      <c r="G2245" s="6">
        <f>MIN(E2245,in_batt_pw,H2244)</f>
        <v/>
      </c>
      <c r="H2245" s="6">
        <f>H2244+F2245*in_rte-G2245</f>
        <v/>
      </c>
      <c r="I2245" s="6">
        <f>IF(sel_og=1,0,E2245-G2245)</f>
        <v/>
      </c>
      <c r="J2245" s="6">
        <f>IF(sel_og=1,0,D2245-F2245)</f>
        <v/>
      </c>
      <c r="K2245" s="6">
        <f>IF(sel_og=1,E2245-G2245,0)</f>
        <v/>
      </c>
    </row>
    <row r="2246">
      <c r="A2246" s="6">
        <f>Profiles!E2246+Profiles!F2246</f>
        <v/>
      </c>
      <c r="B2246" s="6">
        <f>Profiles!D2246*sel_solar</f>
        <v/>
      </c>
      <c r="C2246" s="6">
        <f>MIN(B2246,A2246)</f>
        <v/>
      </c>
      <c r="D2246" s="6">
        <f>B2246-C2246</f>
        <v/>
      </c>
      <c r="E2246" s="6">
        <f>A2246-C2246</f>
        <v/>
      </c>
      <c r="F2246" s="6">
        <f>MIN(D2246,in_batt_pw,IF(sel_batt=0,0,(sel_batt-H2245)/in_rte))</f>
        <v/>
      </c>
      <c r="G2246" s="6">
        <f>MIN(E2246,in_batt_pw,H2245)</f>
        <v/>
      </c>
      <c r="H2246" s="6">
        <f>H2245+F2246*in_rte-G2246</f>
        <v/>
      </c>
      <c r="I2246" s="6">
        <f>IF(sel_og=1,0,E2246-G2246)</f>
        <v/>
      </c>
      <c r="J2246" s="6">
        <f>IF(sel_og=1,0,D2246-F2246)</f>
        <v/>
      </c>
      <c r="K2246" s="6">
        <f>IF(sel_og=1,E2246-G2246,0)</f>
        <v/>
      </c>
    </row>
    <row r="2247">
      <c r="A2247" s="6">
        <f>Profiles!E2247+Profiles!F2247</f>
        <v/>
      </c>
      <c r="B2247" s="6">
        <f>Profiles!D2247*sel_solar</f>
        <v/>
      </c>
      <c r="C2247" s="6">
        <f>MIN(B2247,A2247)</f>
        <v/>
      </c>
      <c r="D2247" s="6">
        <f>B2247-C2247</f>
        <v/>
      </c>
      <c r="E2247" s="6">
        <f>A2247-C2247</f>
        <v/>
      </c>
      <c r="F2247" s="6">
        <f>MIN(D2247,in_batt_pw,IF(sel_batt=0,0,(sel_batt-H2246)/in_rte))</f>
        <v/>
      </c>
      <c r="G2247" s="6">
        <f>MIN(E2247,in_batt_pw,H2246)</f>
        <v/>
      </c>
      <c r="H2247" s="6">
        <f>H2246+F2247*in_rte-G2247</f>
        <v/>
      </c>
      <c r="I2247" s="6">
        <f>IF(sel_og=1,0,E2247-G2247)</f>
        <v/>
      </c>
      <c r="J2247" s="6">
        <f>IF(sel_og=1,0,D2247-F2247)</f>
        <v/>
      </c>
      <c r="K2247" s="6">
        <f>IF(sel_og=1,E2247-G2247,0)</f>
        <v/>
      </c>
    </row>
    <row r="2248">
      <c r="A2248" s="6">
        <f>Profiles!E2248+Profiles!F2248</f>
        <v/>
      </c>
      <c r="B2248" s="6">
        <f>Profiles!D2248*sel_solar</f>
        <v/>
      </c>
      <c r="C2248" s="6">
        <f>MIN(B2248,A2248)</f>
        <v/>
      </c>
      <c r="D2248" s="6">
        <f>B2248-C2248</f>
        <v/>
      </c>
      <c r="E2248" s="6">
        <f>A2248-C2248</f>
        <v/>
      </c>
      <c r="F2248" s="6">
        <f>MIN(D2248,in_batt_pw,IF(sel_batt=0,0,(sel_batt-H2247)/in_rte))</f>
        <v/>
      </c>
      <c r="G2248" s="6">
        <f>MIN(E2248,in_batt_pw,H2247)</f>
        <v/>
      </c>
      <c r="H2248" s="6">
        <f>H2247+F2248*in_rte-G2248</f>
        <v/>
      </c>
      <c r="I2248" s="6">
        <f>IF(sel_og=1,0,E2248-G2248)</f>
        <v/>
      </c>
      <c r="J2248" s="6">
        <f>IF(sel_og=1,0,D2248-F2248)</f>
        <v/>
      </c>
      <c r="K2248" s="6">
        <f>IF(sel_og=1,E2248-G2248,0)</f>
        <v/>
      </c>
    </row>
    <row r="2249">
      <c r="A2249" s="6">
        <f>Profiles!E2249+Profiles!F2249</f>
        <v/>
      </c>
      <c r="B2249" s="6">
        <f>Profiles!D2249*sel_solar</f>
        <v/>
      </c>
      <c r="C2249" s="6">
        <f>MIN(B2249,A2249)</f>
        <v/>
      </c>
      <c r="D2249" s="6">
        <f>B2249-C2249</f>
        <v/>
      </c>
      <c r="E2249" s="6">
        <f>A2249-C2249</f>
        <v/>
      </c>
      <c r="F2249" s="6">
        <f>MIN(D2249,in_batt_pw,IF(sel_batt=0,0,(sel_batt-H2248)/in_rte))</f>
        <v/>
      </c>
      <c r="G2249" s="6">
        <f>MIN(E2249,in_batt_pw,H2248)</f>
        <v/>
      </c>
      <c r="H2249" s="6">
        <f>H2248+F2249*in_rte-G2249</f>
        <v/>
      </c>
      <c r="I2249" s="6">
        <f>IF(sel_og=1,0,E2249-G2249)</f>
        <v/>
      </c>
      <c r="J2249" s="6">
        <f>IF(sel_og=1,0,D2249-F2249)</f>
        <v/>
      </c>
      <c r="K2249" s="6">
        <f>IF(sel_og=1,E2249-G2249,0)</f>
        <v/>
      </c>
    </row>
    <row r="2250">
      <c r="A2250" s="6">
        <f>Profiles!E2250+Profiles!F2250</f>
        <v/>
      </c>
      <c r="B2250" s="6">
        <f>Profiles!D2250*sel_solar</f>
        <v/>
      </c>
      <c r="C2250" s="6">
        <f>MIN(B2250,A2250)</f>
        <v/>
      </c>
      <c r="D2250" s="6">
        <f>B2250-C2250</f>
        <v/>
      </c>
      <c r="E2250" s="6">
        <f>A2250-C2250</f>
        <v/>
      </c>
      <c r="F2250" s="6">
        <f>MIN(D2250,in_batt_pw,IF(sel_batt=0,0,(sel_batt-H2249)/in_rte))</f>
        <v/>
      </c>
      <c r="G2250" s="6">
        <f>MIN(E2250,in_batt_pw,H2249)</f>
        <v/>
      </c>
      <c r="H2250" s="6">
        <f>H2249+F2250*in_rte-G2250</f>
        <v/>
      </c>
      <c r="I2250" s="6">
        <f>IF(sel_og=1,0,E2250-G2250)</f>
        <v/>
      </c>
      <c r="J2250" s="6">
        <f>IF(sel_og=1,0,D2250-F2250)</f>
        <v/>
      </c>
      <c r="K2250" s="6">
        <f>IF(sel_og=1,E2250-G2250,0)</f>
        <v/>
      </c>
    </row>
    <row r="2251">
      <c r="A2251" s="6">
        <f>Profiles!E2251+Profiles!F2251</f>
        <v/>
      </c>
      <c r="B2251" s="6">
        <f>Profiles!D2251*sel_solar</f>
        <v/>
      </c>
      <c r="C2251" s="6">
        <f>MIN(B2251,A2251)</f>
        <v/>
      </c>
      <c r="D2251" s="6">
        <f>B2251-C2251</f>
        <v/>
      </c>
      <c r="E2251" s="6">
        <f>A2251-C2251</f>
        <v/>
      </c>
      <c r="F2251" s="6">
        <f>MIN(D2251,in_batt_pw,IF(sel_batt=0,0,(sel_batt-H2250)/in_rte))</f>
        <v/>
      </c>
      <c r="G2251" s="6">
        <f>MIN(E2251,in_batt_pw,H2250)</f>
        <v/>
      </c>
      <c r="H2251" s="6">
        <f>H2250+F2251*in_rte-G2251</f>
        <v/>
      </c>
      <c r="I2251" s="6">
        <f>IF(sel_og=1,0,E2251-G2251)</f>
        <v/>
      </c>
      <c r="J2251" s="6">
        <f>IF(sel_og=1,0,D2251-F2251)</f>
        <v/>
      </c>
      <c r="K2251" s="6">
        <f>IF(sel_og=1,E2251-G2251,0)</f>
        <v/>
      </c>
    </row>
    <row r="2252">
      <c r="A2252" s="6">
        <f>Profiles!E2252+Profiles!F2252</f>
        <v/>
      </c>
      <c r="B2252" s="6">
        <f>Profiles!D2252*sel_solar</f>
        <v/>
      </c>
      <c r="C2252" s="6">
        <f>MIN(B2252,A2252)</f>
        <v/>
      </c>
      <c r="D2252" s="6">
        <f>B2252-C2252</f>
        <v/>
      </c>
      <c r="E2252" s="6">
        <f>A2252-C2252</f>
        <v/>
      </c>
      <c r="F2252" s="6">
        <f>MIN(D2252,in_batt_pw,IF(sel_batt=0,0,(sel_batt-H2251)/in_rte))</f>
        <v/>
      </c>
      <c r="G2252" s="6">
        <f>MIN(E2252,in_batt_pw,H2251)</f>
        <v/>
      </c>
      <c r="H2252" s="6">
        <f>H2251+F2252*in_rte-G2252</f>
        <v/>
      </c>
      <c r="I2252" s="6">
        <f>IF(sel_og=1,0,E2252-G2252)</f>
        <v/>
      </c>
      <c r="J2252" s="6">
        <f>IF(sel_og=1,0,D2252-F2252)</f>
        <v/>
      </c>
      <c r="K2252" s="6">
        <f>IF(sel_og=1,E2252-G2252,0)</f>
        <v/>
      </c>
    </row>
    <row r="2253">
      <c r="A2253" s="6">
        <f>Profiles!E2253+Profiles!F2253</f>
        <v/>
      </c>
      <c r="B2253" s="6">
        <f>Profiles!D2253*sel_solar</f>
        <v/>
      </c>
      <c r="C2253" s="6">
        <f>MIN(B2253,A2253)</f>
        <v/>
      </c>
      <c r="D2253" s="6">
        <f>B2253-C2253</f>
        <v/>
      </c>
      <c r="E2253" s="6">
        <f>A2253-C2253</f>
        <v/>
      </c>
      <c r="F2253" s="6">
        <f>MIN(D2253,in_batt_pw,IF(sel_batt=0,0,(sel_batt-H2252)/in_rte))</f>
        <v/>
      </c>
      <c r="G2253" s="6">
        <f>MIN(E2253,in_batt_pw,H2252)</f>
        <v/>
      </c>
      <c r="H2253" s="6">
        <f>H2252+F2253*in_rte-G2253</f>
        <v/>
      </c>
      <c r="I2253" s="6">
        <f>IF(sel_og=1,0,E2253-G2253)</f>
        <v/>
      </c>
      <c r="J2253" s="6">
        <f>IF(sel_og=1,0,D2253-F2253)</f>
        <v/>
      </c>
      <c r="K2253" s="6">
        <f>IF(sel_og=1,E2253-G2253,0)</f>
        <v/>
      </c>
    </row>
    <row r="2254">
      <c r="A2254" s="6">
        <f>Profiles!E2254+Profiles!F2254</f>
        <v/>
      </c>
      <c r="B2254" s="6">
        <f>Profiles!D2254*sel_solar</f>
        <v/>
      </c>
      <c r="C2254" s="6">
        <f>MIN(B2254,A2254)</f>
        <v/>
      </c>
      <c r="D2254" s="6">
        <f>B2254-C2254</f>
        <v/>
      </c>
      <c r="E2254" s="6">
        <f>A2254-C2254</f>
        <v/>
      </c>
      <c r="F2254" s="6">
        <f>MIN(D2254,in_batt_pw,IF(sel_batt=0,0,(sel_batt-H2253)/in_rte))</f>
        <v/>
      </c>
      <c r="G2254" s="6">
        <f>MIN(E2254,in_batt_pw,H2253)</f>
        <v/>
      </c>
      <c r="H2254" s="6">
        <f>H2253+F2254*in_rte-G2254</f>
        <v/>
      </c>
      <c r="I2254" s="6">
        <f>IF(sel_og=1,0,E2254-G2254)</f>
        <v/>
      </c>
      <c r="J2254" s="6">
        <f>IF(sel_og=1,0,D2254-F2254)</f>
        <v/>
      </c>
      <c r="K2254" s="6">
        <f>IF(sel_og=1,E2254-G2254,0)</f>
        <v/>
      </c>
    </row>
    <row r="2255">
      <c r="A2255" s="6">
        <f>Profiles!E2255+Profiles!F2255</f>
        <v/>
      </c>
      <c r="B2255" s="6">
        <f>Profiles!D2255*sel_solar</f>
        <v/>
      </c>
      <c r="C2255" s="6">
        <f>MIN(B2255,A2255)</f>
        <v/>
      </c>
      <c r="D2255" s="6">
        <f>B2255-C2255</f>
        <v/>
      </c>
      <c r="E2255" s="6">
        <f>A2255-C2255</f>
        <v/>
      </c>
      <c r="F2255" s="6">
        <f>MIN(D2255,in_batt_pw,IF(sel_batt=0,0,(sel_batt-H2254)/in_rte))</f>
        <v/>
      </c>
      <c r="G2255" s="6">
        <f>MIN(E2255,in_batt_pw,H2254)</f>
        <v/>
      </c>
      <c r="H2255" s="6">
        <f>H2254+F2255*in_rte-G2255</f>
        <v/>
      </c>
      <c r="I2255" s="6">
        <f>IF(sel_og=1,0,E2255-G2255)</f>
        <v/>
      </c>
      <c r="J2255" s="6">
        <f>IF(sel_og=1,0,D2255-F2255)</f>
        <v/>
      </c>
      <c r="K2255" s="6">
        <f>IF(sel_og=1,E2255-G2255,0)</f>
        <v/>
      </c>
    </row>
    <row r="2256">
      <c r="A2256" s="6">
        <f>Profiles!E2256+Profiles!F2256</f>
        <v/>
      </c>
      <c r="B2256" s="6">
        <f>Profiles!D2256*sel_solar</f>
        <v/>
      </c>
      <c r="C2256" s="6">
        <f>MIN(B2256,A2256)</f>
        <v/>
      </c>
      <c r="D2256" s="6">
        <f>B2256-C2256</f>
        <v/>
      </c>
      <c r="E2256" s="6">
        <f>A2256-C2256</f>
        <v/>
      </c>
      <c r="F2256" s="6">
        <f>MIN(D2256,in_batt_pw,IF(sel_batt=0,0,(sel_batt-H2255)/in_rte))</f>
        <v/>
      </c>
      <c r="G2256" s="6">
        <f>MIN(E2256,in_batt_pw,H2255)</f>
        <v/>
      </c>
      <c r="H2256" s="6">
        <f>H2255+F2256*in_rte-G2256</f>
        <v/>
      </c>
      <c r="I2256" s="6">
        <f>IF(sel_og=1,0,E2256-G2256)</f>
        <v/>
      </c>
      <c r="J2256" s="6">
        <f>IF(sel_og=1,0,D2256-F2256)</f>
        <v/>
      </c>
      <c r="K2256" s="6">
        <f>IF(sel_og=1,E2256-G2256,0)</f>
        <v/>
      </c>
    </row>
    <row r="2257">
      <c r="A2257" s="6">
        <f>Profiles!E2257+Profiles!F2257</f>
        <v/>
      </c>
      <c r="B2257" s="6">
        <f>Profiles!D2257*sel_solar</f>
        <v/>
      </c>
      <c r="C2257" s="6">
        <f>MIN(B2257,A2257)</f>
        <v/>
      </c>
      <c r="D2257" s="6">
        <f>B2257-C2257</f>
        <v/>
      </c>
      <c r="E2257" s="6">
        <f>A2257-C2257</f>
        <v/>
      </c>
      <c r="F2257" s="6">
        <f>MIN(D2257,in_batt_pw,IF(sel_batt=0,0,(sel_batt-H2256)/in_rte))</f>
        <v/>
      </c>
      <c r="G2257" s="6">
        <f>MIN(E2257,in_batt_pw,H2256)</f>
        <v/>
      </c>
      <c r="H2257" s="6">
        <f>H2256+F2257*in_rte-G2257</f>
        <v/>
      </c>
      <c r="I2257" s="6">
        <f>IF(sel_og=1,0,E2257-G2257)</f>
        <v/>
      </c>
      <c r="J2257" s="6">
        <f>IF(sel_og=1,0,D2257-F2257)</f>
        <v/>
      </c>
      <c r="K2257" s="6">
        <f>IF(sel_og=1,E2257-G2257,0)</f>
        <v/>
      </c>
    </row>
    <row r="2258">
      <c r="A2258" s="6">
        <f>Profiles!E2258+Profiles!F2258</f>
        <v/>
      </c>
      <c r="B2258" s="6">
        <f>Profiles!D2258*sel_solar</f>
        <v/>
      </c>
      <c r="C2258" s="6">
        <f>MIN(B2258,A2258)</f>
        <v/>
      </c>
      <c r="D2258" s="6">
        <f>B2258-C2258</f>
        <v/>
      </c>
      <c r="E2258" s="6">
        <f>A2258-C2258</f>
        <v/>
      </c>
      <c r="F2258" s="6">
        <f>MIN(D2258,in_batt_pw,IF(sel_batt=0,0,(sel_batt-H2257)/in_rte))</f>
        <v/>
      </c>
      <c r="G2258" s="6">
        <f>MIN(E2258,in_batt_pw,H2257)</f>
        <v/>
      </c>
      <c r="H2258" s="6">
        <f>H2257+F2258*in_rte-G2258</f>
        <v/>
      </c>
      <c r="I2258" s="6">
        <f>IF(sel_og=1,0,E2258-G2258)</f>
        <v/>
      </c>
      <c r="J2258" s="6">
        <f>IF(sel_og=1,0,D2258-F2258)</f>
        <v/>
      </c>
      <c r="K2258" s="6">
        <f>IF(sel_og=1,E2258-G2258,0)</f>
        <v/>
      </c>
    </row>
    <row r="2259">
      <c r="A2259" s="6">
        <f>Profiles!E2259+Profiles!F2259</f>
        <v/>
      </c>
      <c r="B2259" s="6">
        <f>Profiles!D2259*sel_solar</f>
        <v/>
      </c>
      <c r="C2259" s="6">
        <f>MIN(B2259,A2259)</f>
        <v/>
      </c>
      <c r="D2259" s="6">
        <f>B2259-C2259</f>
        <v/>
      </c>
      <c r="E2259" s="6">
        <f>A2259-C2259</f>
        <v/>
      </c>
      <c r="F2259" s="6">
        <f>MIN(D2259,in_batt_pw,IF(sel_batt=0,0,(sel_batt-H2258)/in_rte))</f>
        <v/>
      </c>
      <c r="G2259" s="6">
        <f>MIN(E2259,in_batt_pw,H2258)</f>
        <v/>
      </c>
      <c r="H2259" s="6">
        <f>H2258+F2259*in_rte-G2259</f>
        <v/>
      </c>
      <c r="I2259" s="6">
        <f>IF(sel_og=1,0,E2259-G2259)</f>
        <v/>
      </c>
      <c r="J2259" s="6">
        <f>IF(sel_og=1,0,D2259-F2259)</f>
        <v/>
      </c>
      <c r="K2259" s="6">
        <f>IF(sel_og=1,E2259-G2259,0)</f>
        <v/>
      </c>
    </row>
    <row r="2260">
      <c r="A2260" s="6">
        <f>Profiles!E2260+Profiles!F2260</f>
        <v/>
      </c>
      <c r="B2260" s="6">
        <f>Profiles!D2260*sel_solar</f>
        <v/>
      </c>
      <c r="C2260" s="6">
        <f>MIN(B2260,A2260)</f>
        <v/>
      </c>
      <c r="D2260" s="6">
        <f>B2260-C2260</f>
        <v/>
      </c>
      <c r="E2260" s="6">
        <f>A2260-C2260</f>
        <v/>
      </c>
      <c r="F2260" s="6">
        <f>MIN(D2260,in_batt_pw,IF(sel_batt=0,0,(sel_batt-H2259)/in_rte))</f>
        <v/>
      </c>
      <c r="G2260" s="6">
        <f>MIN(E2260,in_batt_pw,H2259)</f>
        <v/>
      </c>
      <c r="H2260" s="6">
        <f>H2259+F2260*in_rte-G2260</f>
        <v/>
      </c>
      <c r="I2260" s="6">
        <f>IF(sel_og=1,0,E2260-G2260)</f>
        <v/>
      </c>
      <c r="J2260" s="6">
        <f>IF(sel_og=1,0,D2260-F2260)</f>
        <v/>
      </c>
      <c r="K2260" s="6">
        <f>IF(sel_og=1,E2260-G2260,0)</f>
        <v/>
      </c>
    </row>
    <row r="2261">
      <c r="A2261" s="6">
        <f>Profiles!E2261+Profiles!F2261</f>
        <v/>
      </c>
      <c r="B2261" s="6">
        <f>Profiles!D2261*sel_solar</f>
        <v/>
      </c>
      <c r="C2261" s="6">
        <f>MIN(B2261,A2261)</f>
        <v/>
      </c>
      <c r="D2261" s="6">
        <f>B2261-C2261</f>
        <v/>
      </c>
      <c r="E2261" s="6">
        <f>A2261-C2261</f>
        <v/>
      </c>
      <c r="F2261" s="6">
        <f>MIN(D2261,in_batt_pw,IF(sel_batt=0,0,(sel_batt-H2260)/in_rte))</f>
        <v/>
      </c>
      <c r="G2261" s="6">
        <f>MIN(E2261,in_batt_pw,H2260)</f>
        <v/>
      </c>
      <c r="H2261" s="6">
        <f>H2260+F2261*in_rte-G2261</f>
        <v/>
      </c>
      <c r="I2261" s="6">
        <f>IF(sel_og=1,0,E2261-G2261)</f>
        <v/>
      </c>
      <c r="J2261" s="6">
        <f>IF(sel_og=1,0,D2261-F2261)</f>
        <v/>
      </c>
      <c r="K2261" s="6">
        <f>IF(sel_og=1,E2261-G2261,0)</f>
        <v/>
      </c>
    </row>
    <row r="2262">
      <c r="A2262" s="6">
        <f>Profiles!E2262+Profiles!F2262</f>
        <v/>
      </c>
      <c r="B2262" s="6">
        <f>Profiles!D2262*sel_solar</f>
        <v/>
      </c>
      <c r="C2262" s="6">
        <f>MIN(B2262,A2262)</f>
        <v/>
      </c>
      <c r="D2262" s="6">
        <f>B2262-C2262</f>
        <v/>
      </c>
      <c r="E2262" s="6">
        <f>A2262-C2262</f>
        <v/>
      </c>
      <c r="F2262" s="6">
        <f>MIN(D2262,in_batt_pw,IF(sel_batt=0,0,(sel_batt-H2261)/in_rte))</f>
        <v/>
      </c>
      <c r="G2262" s="6">
        <f>MIN(E2262,in_batt_pw,H2261)</f>
        <v/>
      </c>
      <c r="H2262" s="6">
        <f>H2261+F2262*in_rte-G2262</f>
        <v/>
      </c>
      <c r="I2262" s="6">
        <f>IF(sel_og=1,0,E2262-G2262)</f>
        <v/>
      </c>
      <c r="J2262" s="6">
        <f>IF(sel_og=1,0,D2262-F2262)</f>
        <v/>
      </c>
      <c r="K2262" s="6">
        <f>IF(sel_og=1,E2262-G2262,0)</f>
        <v/>
      </c>
    </row>
    <row r="2263">
      <c r="A2263" s="6">
        <f>Profiles!E2263+Profiles!F2263</f>
        <v/>
      </c>
      <c r="B2263" s="6">
        <f>Profiles!D2263*sel_solar</f>
        <v/>
      </c>
      <c r="C2263" s="6">
        <f>MIN(B2263,A2263)</f>
        <v/>
      </c>
      <c r="D2263" s="6">
        <f>B2263-C2263</f>
        <v/>
      </c>
      <c r="E2263" s="6">
        <f>A2263-C2263</f>
        <v/>
      </c>
      <c r="F2263" s="6">
        <f>MIN(D2263,in_batt_pw,IF(sel_batt=0,0,(sel_batt-H2262)/in_rte))</f>
        <v/>
      </c>
      <c r="G2263" s="6">
        <f>MIN(E2263,in_batt_pw,H2262)</f>
        <v/>
      </c>
      <c r="H2263" s="6">
        <f>H2262+F2263*in_rte-G2263</f>
        <v/>
      </c>
      <c r="I2263" s="6">
        <f>IF(sel_og=1,0,E2263-G2263)</f>
        <v/>
      </c>
      <c r="J2263" s="6">
        <f>IF(sel_og=1,0,D2263-F2263)</f>
        <v/>
      </c>
      <c r="K2263" s="6">
        <f>IF(sel_og=1,E2263-G2263,0)</f>
        <v/>
      </c>
    </row>
    <row r="2264">
      <c r="A2264" s="6">
        <f>Profiles!E2264+Profiles!F2264</f>
        <v/>
      </c>
      <c r="B2264" s="6">
        <f>Profiles!D2264*sel_solar</f>
        <v/>
      </c>
      <c r="C2264" s="6">
        <f>MIN(B2264,A2264)</f>
        <v/>
      </c>
      <c r="D2264" s="6">
        <f>B2264-C2264</f>
        <v/>
      </c>
      <c r="E2264" s="6">
        <f>A2264-C2264</f>
        <v/>
      </c>
      <c r="F2264" s="6">
        <f>MIN(D2264,in_batt_pw,IF(sel_batt=0,0,(sel_batt-H2263)/in_rte))</f>
        <v/>
      </c>
      <c r="G2264" s="6">
        <f>MIN(E2264,in_batt_pw,H2263)</f>
        <v/>
      </c>
      <c r="H2264" s="6">
        <f>H2263+F2264*in_rte-G2264</f>
        <v/>
      </c>
      <c r="I2264" s="6">
        <f>IF(sel_og=1,0,E2264-G2264)</f>
        <v/>
      </c>
      <c r="J2264" s="6">
        <f>IF(sel_og=1,0,D2264-F2264)</f>
        <v/>
      </c>
      <c r="K2264" s="6">
        <f>IF(sel_og=1,E2264-G2264,0)</f>
        <v/>
      </c>
    </row>
    <row r="2265">
      <c r="A2265" s="6">
        <f>Profiles!E2265+Profiles!F2265</f>
        <v/>
      </c>
      <c r="B2265" s="6">
        <f>Profiles!D2265*sel_solar</f>
        <v/>
      </c>
      <c r="C2265" s="6">
        <f>MIN(B2265,A2265)</f>
        <v/>
      </c>
      <c r="D2265" s="6">
        <f>B2265-C2265</f>
        <v/>
      </c>
      <c r="E2265" s="6">
        <f>A2265-C2265</f>
        <v/>
      </c>
      <c r="F2265" s="6">
        <f>MIN(D2265,in_batt_pw,IF(sel_batt=0,0,(sel_batt-H2264)/in_rte))</f>
        <v/>
      </c>
      <c r="G2265" s="6">
        <f>MIN(E2265,in_batt_pw,H2264)</f>
        <v/>
      </c>
      <c r="H2265" s="6">
        <f>H2264+F2265*in_rte-G2265</f>
        <v/>
      </c>
      <c r="I2265" s="6">
        <f>IF(sel_og=1,0,E2265-G2265)</f>
        <v/>
      </c>
      <c r="J2265" s="6">
        <f>IF(sel_og=1,0,D2265-F2265)</f>
        <v/>
      </c>
      <c r="K2265" s="6">
        <f>IF(sel_og=1,E2265-G2265,0)</f>
        <v/>
      </c>
    </row>
    <row r="2266">
      <c r="A2266" s="6">
        <f>Profiles!E2266+Profiles!F2266</f>
        <v/>
      </c>
      <c r="B2266" s="6">
        <f>Profiles!D2266*sel_solar</f>
        <v/>
      </c>
      <c r="C2266" s="6">
        <f>MIN(B2266,A2266)</f>
        <v/>
      </c>
      <c r="D2266" s="6">
        <f>B2266-C2266</f>
        <v/>
      </c>
      <c r="E2266" s="6">
        <f>A2266-C2266</f>
        <v/>
      </c>
      <c r="F2266" s="6">
        <f>MIN(D2266,in_batt_pw,IF(sel_batt=0,0,(sel_batt-H2265)/in_rte))</f>
        <v/>
      </c>
      <c r="G2266" s="6">
        <f>MIN(E2266,in_batt_pw,H2265)</f>
        <v/>
      </c>
      <c r="H2266" s="6">
        <f>H2265+F2266*in_rte-G2266</f>
        <v/>
      </c>
      <c r="I2266" s="6">
        <f>IF(sel_og=1,0,E2266-G2266)</f>
        <v/>
      </c>
      <c r="J2266" s="6">
        <f>IF(sel_og=1,0,D2266-F2266)</f>
        <v/>
      </c>
      <c r="K2266" s="6">
        <f>IF(sel_og=1,E2266-G2266,0)</f>
        <v/>
      </c>
    </row>
    <row r="2267">
      <c r="A2267" s="6">
        <f>Profiles!E2267+Profiles!F2267</f>
        <v/>
      </c>
      <c r="B2267" s="6">
        <f>Profiles!D2267*sel_solar</f>
        <v/>
      </c>
      <c r="C2267" s="6">
        <f>MIN(B2267,A2267)</f>
        <v/>
      </c>
      <c r="D2267" s="6">
        <f>B2267-C2267</f>
        <v/>
      </c>
      <c r="E2267" s="6">
        <f>A2267-C2267</f>
        <v/>
      </c>
      <c r="F2267" s="6">
        <f>MIN(D2267,in_batt_pw,IF(sel_batt=0,0,(sel_batt-H2266)/in_rte))</f>
        <v/>
      </c>
      <c r="G2267" s="6">
        <f>MIN(E2267,in_batt_pw,H2266)</f>
        <v/>
      </c>
      <c r="H2267" s="6">
        <f>H2266+F2267*in_rte-G2267</f>
        <v/>
      </c>
      <c r="I2267" s="6">
        <f>IF(sel_og=1,0,E2267-G2267)</f>
        <v/>
      </c>
      <c r="J2267" s="6">
        <f>IF(sel_og=1,0,D2267-F2267)</f>
        <v/>
      </c>
      <c r="K2267" s="6">
        <f>IF(sel_og=1,E2267-G2267,0)</f>
        <v/>
      </c>
    </row>
    <row r="2268">
      <c r="A2268" s="6">
        <f>Profiles!E2268+Profiles!F2268</f>
        <v/>
      </c>
      <c r="B2268" s="6">
        <f>Profiles!D2268*sel_solar</f>
        <v/>
      </c>
      <c r="C2268" s="6">
        <f>MIN(B2268,A2268)</f>
        <v/>
      </c>
      <c r="D2268" s="6">
        <f>B2268-C2268</f>
        <v/>
      </c>
      <c r="E2268" s="6">
        <f>A2268-C2268</f>
        <v/>
      </c>
      <c r="F2268" s="6">
        <f>MIN(D2268,in_batt_pw,IF(sel_batt=0,0,(sel_batt-H2267)/in_rte))</f>
        <v/>
      </c>
      <c r="G2268" s="6">
        <f>MIN(E2268,in_batt_pw,H2267)</f>
        <v/>
      </c>
      <c r="H2268" s="6">
        <f>H2267+F2268*in_rte-G2268</f>
        <v/>
      </c>
      <c r="I2268" s="6">
        <f>IF(sel_og=1,0,E2268-G2268)</f>
        <v/>
      </c>
      <c r="J2268" s="6">
        <f>IF(sel_og=1,0,D2268-F2268)</f>
        <v/>
      </c>
      <c r="K2268" s="6">
        <f>IF(sel_og=1,E2268-G2268,0)</f>
        <v/>
      </c>
    </row>
    <row r="2269">
      <c r="A2269" s="6">
        <f>Profiles!E2269+Profiles!F2269</f>
        <v/>
      </c>
      <c r="B2269" s="6">
        <f>Profiles!D2269*sel_solar</f>
        <v/>
      </c>
      <c r="C2269" s="6">
        <f>MIN(B2269,A2269)</f>
        <v/>
      </c>
      <c r="D2269" s="6">
        <f>B2269-C2269</f>
        <v/>
      </c>
      <c r="E2269" s="6">
        <f>A2269-C2269</f>
        <v/>
      </c>
      <c r="F2269" s="6">
        <f>MIN(D2269,in_batt_pw,IF(sel_batt=0,0,(sel_batt-H2268)/in_rte))</f>
        <v/>
      </c>
      <c r="G2269" s="6">
        <f>MIN(E2269,in_batt_pw,H2268)</f>
        <v/>
      </c>
      <c r="H2269" s="6">
        <f>H2268+F2269*in_rte-G2269</f>
        <v/>
      </c>
      <c r="I2269" s="6">
        <f>IF(sel_og=1,0,E2269-G2269)</f>
        <v/>
      </c>
      <c r="J2269" s="6">
        <f>IF(sel_og=1,0,D2269-F2269)</f>
        <v/>
      </c>
      <c r="K2269" s="6">
        <f>IF(sel_og=1,E2269-G2269,0)</f>
        <v/>
      </c>
    </row>
    <row r="2270">
      <c r="A2270" s="6">
        <f>Profiles!E2270+Profiles!F2270</f>
        <v/>
      </c>
      <c r="B2270" s="6">
        <f>Profiles!D2270*sel_solar</f>
        <v/>
      </c>
      <c r="C2270" s="6">
        <f>MIN(B2270,A2270)</f>
        <v/>
      </c>
      <c r="D2270" s="6">
        <f>B2270-C2270</f>
        <v/>
      </c>
      <c r="E2270" s="6">
        <f>A2270-C2270</f>
        <v/>
      </c>
      <c r="F2270" s="6">
        <f>MIN(D2270,in_batt_pw,IF(sel_batt=0,0,(sel_batt-H2269)/in_rte))</f>
        <v/>
      </c>
      <c r="G2270" s="6">
        <f>MIN(E2270,in_batt_pw,H2269)</f>
        <v/>
      </c>
      <c r="H2270" s="6">
        <f>H2269+F2270*in_rte-G2270</f>
        <v/>
      </c>
      <c r="I2270" s="6">
        <f>IF(sel_og=1,0,E2270-G2270)</f>
        <v/>
      </c>
      <c r="J2270" s="6">
        <f>IF(sel_og=1,0,D2270-F2270)</f>
        <v/>
      </c>
      <c r="K2270" s="6">
        <f>IF(sel_og=1,E2270-G2270,0)</f>
        <v/>
      </c>
    </row>
    <row r="2271">
      <c r="A2271" s="6">
        <f>Profiles!E2271+Profiles!F2271</f>
        <v/>
      </c>
      <c r="B2271" s="6">
        <f>Profiles!D2271*sel_solar</f>
        <v/>
      </c>
      <c r="C2271" s="6">
        <f>MIN(B2271,A2271)</f>
        <v/>
      </c>
      <c r="D2271" s="6">
        <f>B2271-C2271</f>
        <v/>
      </c>
      <c r="E2271" s="6">
        <f>A2271-C2271</f>
        <v/>
      </c>
      <c r="F2271" s="6">
        <f>MIN(D2271,in_batt_pw,IF(sel_batt=0,0,(sel_batt-H2270)/in_rte))</f>
        <v/>
      </c>
      <c r="G2271" s="6">
        <f>MIN(E2271,in_batt_pw,H2270)</f>
        <v/>
      </c>
      <c r="H2271" s="6">
        <f>H2270+F2271*in_rte-G2271</f>
        <v/>
      </c>
      <c r="I2271" s="6">
        <f>IF(sel_og=1,0,E2271-G2271)</f>
        <v/>
      </c>
      <c r="J2271" s="6">
        <f>IF(sel_og=1,0,D2271-F2271)</f>
        <v/>
      </c>
      <c r="K2271" s="6">
        <f>IF(sel_og=1,E2271-G2271,0)</f>
        <v/>
      </c>
    </row>
    <row r="2272">
      <c r="A2272" s="6">
        <f>Profiles!E2272+Profiles!F2272</f>
        <v/>
      </c>
      <c r="B2272" s="6">
        <f>Profiles!D2272*sel_solar</f>
        <v/>
      </c>
      <c r="C2272" s="6">
        <f>MIN(B2272,A2272)</f>
        <v/>
      </c>
      <c r="D2272" s="6">
        <f>B2272-C2272</f>
        <v/>
      </c>
      <c r="E2272" s="6">
        <f>A2272-C2272</f>
        <v/>
      </c>
      <c r="F2272" s="6">
        <f>MIN(D2272,in_batt_pw,IF(sel_batt=0,0,(sel_batt-H2271)/in_rte))</f>
        <v/>
      </c>
      <c r="G2272" s="6">
        <f>MIN(E2272,in_batt_pw,H2271)</f>
        <v/>
      </c>
      <c r="H2272" s="6">
        <f>H2271+F2272*in_rte-G2272</f>
        <v/>
      </c>
      <c r="I2272" s="6">
        <f>IF(sel_og=1,0,E2272-G2272)</f>
        <v/>
      </c>
      <c r="J2272" s="6">
        <f>IF(sel_og=1,0,D2272-F2272)</f>
        <v/>
      </c>
      <c r="K2272" s="6">
        <f>IF(sel_og=1,E2272-G2272,0)</f>
        <v/>
      </c>
    </row>
    <row r="2273">
      <c r="A2273" s="6">
        <f>Profiles!E2273+Profiles!F2273</f>
        <v/>
      </c>
      <c r="B2273" s="6">
        <f>Profiles!D2273*sel_solar</f>
        <v/>
      </c>
      <c r="C2273" s="6">
        <f>MIN(B2273,A2273)</f>
        <v/>
      </c>
      <c r="D2273" s="6">
        <f>B2273-C2273</f>
        <v/>
      </c>
      <c r="E2273" s="6">
        <f>A2273-C2273</f>
        <v/>
      </c>
      <c r="F2273" s="6">
        <f>MIN(D2273,in_batt_pw,IF(sel_batt=0,0,(sel_batt-H2272)/in_rte))</f>
        <v/>
      </c>
      <c r="G2273" s="6">
        <f>MIN(E2273,in_batt_pw,H2272)</f>
        <v/>
      </c>
      <c r="H2273" s="6">
        <f>H2272+F2273*in_rte-G2273</f>
        <v/>
      </c>
      <c r="I2273" s="6">
        <f>IF(sel_og=1,0,E2273-G2273)</f>
        <v/>
      </c>
      <c r="J2273" s="6">
        <f>IF(sel_og=1,0,D2273-F2273)</f>
        <v/>
      </c>
      <c r="K2273" s="6">
        <f>IF(sel_og=1,E2273-G2273,0)</f>
        <v/>
      </c>
    </row>
    <row r="2274">
      <c r="A2274" s="6">
        <f>Profiles!E2274+Profiles!F2274</f>
        <v/>
      </c>
      <c r="B2274" s="6">
        <f>Profiles!D2274*sel_solar</f>
        <v/>
      </c>
      <c r="C2274" s="6">
        <f>MIN(B2274,A2274)</f>
        <v/>
      </c>
      <c r="D2274" s="6">
        <f>B2274-C2274</f>
        <v/>
      </c>
      <c r="E2274" s="6">
        <f>A2274-C2274</f>
        <v/>
      </c>
      <c r="F2274" s="6">
        <f>MIN(D2274,in_batt_pw,IF(sel_batt=0,0,(sel_batt-H2273)/in_rte))</f>
        <v/>
      </c>
      <c r="G2274" s="6">
        <f>MIN(E2274,in_batt_pw,H2273)</f>
        <v/>
      </c>
      <c r="H2274" s="6">
        <f>H2273+F2274*in_rte-G2274</f>
        <v/>
      </c>
      <c r="I2274" s="6">
        <f>IF(sel_og=1,0,E2274-G2274)</f>
        <v/>
      </c>
      <c r="J2274" s="6">
        <f>IF(sel_og=1,0,D2274-F2274)</f>
        <v/>
      </c>
      <c r="K2274" s="6">
        <f>IF(sel_og=1,E2274-G2274,0)</f>
        <v/>
      </c>
    </row>
    <row r="2275">
      <c r="A2275" s="6">
        <f>Profiles!E2275+Profiles!F2275</f>
        <v/>
      </c>
      <c r="B2275" s="6">
        <f>Profiles!D2275*sel_solar</f>
        <v/>
      </c>
      <c r="C2275" s="6">
        <f>MIN(B2275,A2275)</f>
        <v/>
      </c>
      <c r="D2275" s="6">
        <f>B2275-C2275</f>
        <v/>
      </c>
      <c r="E2275" s="6">
        <f>A2275-C2275</f>
        <v/>
      </c>
      <c r="F2275" s="6">
        <f>MIN(D2275,in_batt_pw,IF(sel_batt=0,0,(sel_batt-H2274)/in_rte))</f>
        <v/>
      </c>
      <c r="G2275" s="6">
        <f>MIN(E2275,in_batt_pw,H2274)</f>
        <v/>
      </c>
      <c r="H2275" s="6">
        <f>H2274+F2275*in_rte-G2275</f>
        <v/>
      </c>
      <c r="I2275" s="6">
        <f>IF(sel_og=1,0,E2275-G2275)</f>
        <v/>
      </c>
      <c r="J2275" s="6">
        <f>IF(sel_og=1,0,D2275-F2275)</f>
        <v/>
      </c>
      <c r="K2275" s="6">
        <f>IF(sel_og=1,E2275-G2275,0)</f>
        <v/>
      </c>
    </row>
    <row r="2276">
      <c r="A2276" s="6">
        <f>Profiles!E2276+Profiles!F2276</f>
        <v/>
      </c>
      <c r="B2276" s="6">
        <f>Profiles!D2276*sel_solar</f>
        <v/>
      </c>
      <c r="C2276" s="6">
        <f>MIN(B2276,A2276)</f>
        <v/>
      </c>
      <c r="D2276" s="6">
        <f>B2276-C2276</f>
        <v/>
      </c>
      <c r="E2276" s="6">
        <f>A2276-C2276</f>
        <v/>
      </c>
      <c r="F2276" s="6">
        <f>MIN(D2276,in_batt_pw,IF(sel_batt=0,0,(sel_batt-H2275)/in_rte))</f>
        <v/>
      </c>
      <c r="G2276" s="6">
        <f>MIN(E2276,in_batt_pw,H2275)</f>
        <v/>
      </c>
      <c r="H2276" s="6">
        <f>H2275+F2276*in_rte-G2276</f>
        <v/>
      </c>
      <c r="I2276" s="6">
        <f>IF(sel_og=1,0,E2276-G2276)</f>
        <v/>
      </c>
      <c r="J2276" s="6">
        <f>IF(sel_og=1,0,D2276-F2276)</f>
        <v/>
      </c>
      <c r="K2276" s="6">
        <f>IF(sel_og=1,E2276-G2276,0)</f>
        <v/>
      </c>
    </row>
    <row r="2277">
      <c r="A2277" s="6">
        <f>Profiles!E2277+Profiles!F2277</f>
        <v/>
      </c>
      <c r="B2277" s="6">
        <f>Profiles!D2277*sel_solar</f>
        <v/>
      </c>
      <c r="C2277" s="6">
        <f>MIN(B2277,A2277)</f>
        <v/>
      </c>
      <c r="D2277" s="6">
        <f>B2277-C2277</f>
        <v/>
      </c>
      <c r="E2277" s="6">
        <f>A2277-C2277</f>
        <v/>
      </c>
      <c r="F2277" s="6">
        <f>MIN(D2277,in_batt_pw,IF(sel_batt=0,0,(sel_batt-H2276)/in_rte))</f>
        <v/>
      </c>
      <c r="G2277" s="6">
        <f>MIN(E2277,in_batt_pw,H2276)</f>
        <v/>
      </c>
      <c r="H2277" s="6">
        <f>H2276+F2277*in_rte-G2277</f>
        <v/>
      </c>
      <c r="I2277" s="6">
        <f>IF(sel_og=1,0,E2277-G2277)</f>
        <v/>
      </c>
      <c r="J2277" s="6">
        <f>IF(sel_og=1,0,D2277-F2277)</f>
        <v/>
      </c>
      <c r="K2277" s="6">
        <f>IF(sel_og=1,E2277-G2277,0)</f>
        <v/>
      </c>
    </row>
    <row r="2278">
      <c r="A2278" s="6">
        <f>Profiles!E2278+Profiles!F2278</f>
        <v/>
      </c>
      <c r="B2278" s="6">
        <f>Profiles!D2278*sel_solar</f>
        <v/>
      </c>
      <c r="C2278" s="6">
        <f>MIN(B2278,A2278)</f>
        <v/>
      </c>
      <c r="D2278" s="6">
        <f>B2278-C2278</f>
        <v/>
      </c>
      <c r="E2278" s="6">
        <f>A2278-C2278</f>
        <v/>
      </c>
      <c r="F2278" s="6">
        <f>MIN(D2278,in_batt_pw,IF(sel_batt=0,0,(sel_batt-H2277)/in_rte))</f>
        <v/>
      </c>
      <c r="G2278" s="6">
        <f>MIN(E2278,in_batt_pw,H2277)</f>
        <v/>
      </c>
      <c r="H2278" s="6">
        <f>H2277+F2278*in_rte-G2278</f>
        <v/>
      </c>
      <c r="I2278" s="6">
        <f>IF(sel_og=1,0,E2278-G2278)</f>
        <v/>
      </c>
      <c r="J2278" s="6">
        <f>IF(sel_og=1,0,D2278-F2278)</f>
        <v/>
      </c>
      <c r="K2278" s="6">
        <f>IF(sel_og=1,E2278-G2278,0)</f>
        <v/>
      </c>
    </row>
    <row r="2279">
      <c r="A2279" s="6">
        <f>Profiles!E2279+Profiles!F2279</f>
        <v/>
      </c>
      <c r="B2279" s="6">
        <f>Profiles!D2279*sel_solar</f>
        <v/>
      </c>
      <c r="C2279" s="6">
        <f>MIN(B2279,A2279)</f>
        <v/>
      </c>
      <c r="D2279" s="6">
        <f>B2279-C2279</f>
        <v/>
      </c>
      <c r="E2279" s="6">
        <f>A2279-C2279</f>
        <v/>
      </c>
      <c r="F2279" s="6">
        <f>MIN(D2279,in_batt_pw,IF(sel_batt=0,0,(sel_batt-H2278)/in_rte))</f>
        <v/>
      </c>
      <c r="G2279" s="6">
        <f>MIN(E2279,in_batt_pw,H2278)</f>
        <v/>
      </c>
      <c r="H2279" s="6">
        <f>H2278+F2279*in_rte-G2279</f>
        <v/>
      </c>
      <c r="I2279" s="6">
        <f>IF(sel_og=1,0,E2279-G2279)</f>
        <v/>
      </c>
      <c r="J2279" s="6">
        <f>IF(sel_og=1,0,D2279-F2279)</f>
        <v/>
      </c>
      <c r="K2279" s="6">
        <f>IF(sel_og=1,E2279-G2279,0)</f>
        <v/>
      </c>
    </row>
    <row r="2280">
      <c r="A2280" s="6">
        <f>Profiles!E2280+Profiles!F2280</f>
        <v/>
      </c>
      <c r="B2280" s="6">
        <f>Profiles!D2280*sel_solar</f>
        <v/>
      </c>
      <c r="C2280" s="6">
        <f>MIN(B2280,A2280)</f>
        <v/>
      </c>
      <c r="D2280" s="6">
        <f>B2280-C2280</f>
        <v/>
      </c>
      <c r="E2280" s="6">
        <f>A2280-C2280</f>
        <v/>
      </c>
      <c r="F2280" s="6">
        <f>MIN(D2280,in_batt_pw,IF(sel_batt=0,0,(sel_batt-H2279)/in_rte))</f>
        <v/>
      </c>
      <c r="G2280" s="6">
        <f>MIN(E2280,in_batt_pw,H2279)</f>
        <v/>
      </c>
      <c r="H2280" s="6">
        <f>H2279+F2280*in_rte-G2280</f>
        <v/>
      </c>
      <c r="I2280" s="6">
        <f>IF(sel_og=1,0,E2280-G2280)</f>
        <v/>
      </c>
      <c r="J2280" s="6">
        <f>IF(sel_og=1,0,D2280-F2280)</f>
        <v/>
      </c>
      <c r="K2280" s="6">
        <f>IF(sel_og=1,E2280-G2280,0)</f>
        <v/>
      </c>
    </row>
    <row r="2281">
      <c r="A2281" s="6">
        <f>Profiles!E2281+Profiles!F2281</f>
        <v/>
      </c>
      <c r="B2281" s="6">
        <f>Profiles!D2281*sel_solar</f>
        <v/>
      </c>
      <c r="C2281" s="6">
        <f>MIN(B2281,A2281)</f>
        <v/>
      </c>
      <c r="D2281" s="6">
        <f>B2281-C2281</f>
        <v/>
      </c>
      <c r="E2281" s="6">
        <f>A2281-C2281</f>
        <v/>
      </c>
      <c r="F2281" s="6">
        <f>MIN(D2281,in_batt_pw,IF(sel_batt=0,0,(sel_batt-H2280)/in_rte))</f>
        <v/>
      </c>
      <c r="G2281" s="6">
        <f>MIN(E2281,in_batt_pw,H2280)</f>
        <v/>
      </c>
      <c r="H2281" s="6">
        <f>H2280+F2281*in_rte-G2281</f>
        <v/>
      </c>
      <c r="I2281" s="6">
        <f>IF(sel_og=1,0,E2281-G2281)</f>
        <v/>
      </c>
      <c r="J2281" s="6">
        <f>IF(sel_og=1,0,D2281-F2281)</f>
        <v/>
      </c>
      <c r="K2281" s="6">
        <f>IF(sel_og=1,E2281-G2281,0)</f>
        <v/>
      </c>
    </row>
    <row r="2282">
      <c r="A2282" s="6">
        <f>Profiles!E2282+Profiles!F2282</f>
        <v/>
      </c>
      <c r="B2282" s="6">
        <f>Profiles!D2282*sel_solar</f>
        <v/>
      </c>
      <c r="C2282" s="6">
        <f>MIN(B2282,A2282)</f>
        <v/>
      </c>
      <c r="D2282" s="6">
        <f>B2282-C2282</f>
        <v/>
      </c>
      <c r="E2282" s="6">
        <f>A2282-C2282</f>
        <v/>
      </c>
      <c r="F2282" s="6">
        <f>MIN(D2282,in_batt_pw,IF(sel_batt=0,0,(sel_batt-H2281)/in_rte))</f>
        <v/>
      </c>
      <c r="G2282" s="6">
        <f>MIN(E2282,in_batt_pw,H2281)</f>
        <v/>
      </c>
      <c r="H2282" s="6">
        <f>H2281+F2282*in_rte-G2282</f>
        <v/>
      </c>
      <c r="I2282" s="6">
        <f>IF(sel_og=1,0,E2282-G2282)</f>
        <v/>
      </c>
      <c r="J2282" s="6">
        <f>IF(sel_og=1,0,D2282-F2282)</f>
        <v/>
      </c>
      <c r="K2282" s="6">
        <f>IF(sel_og=1,E2282-G2282,0)</f>
        <v/>
      </c>
    </row>
    <row r="2283">
      <c r="A2283" s="6">
        <f>Profiles!E2283+Profiles!F2283</f>
        <v/>
      </c>
      <c r="B2283" s="6">
        <f>Profiles!D2283*sel_solar</f>
        <v/>
      </c>
      <c r="C2283" s="6">
        <f>MIN(B2283,A2283)</f>
        <v/>
      </c>
      <c r="D2283" s="6">
        <f>B2283-C2283</f>
        <v/>
      </c>
      <c r="E2283" s="6">
        <f>A2283-C2283</f>
        <v/>
      </c>
      <c r="F2283" s="6">
        <f>MIN(D2283,in_batt_pw,IF(sel_batt=0,0,(sel_batt-H2282)/in_rte))</f>
        <v/>
      </c>
      <c r="G2283" s="6">
        <f>MIN(E2283,in_batt_pw,H2282)</f>
        <v/>
      </c>
      <c r="H2283" s="6">
        <f>H2282+F2283*in_rte-G2283</f>
        <v/>
      </c>
      <c r="I2283" s="6">
        <f>IF(sel_og=1,0,E2283-G2283)</f>
        <v/>
      </c>
      <c r="J2283" s="6">
        <f>IF(sel_og=1,0,D2283-F2283)</f>
        <v/>
      </c>
      <c r="K2283" s="6">
        <f>IF(sel_og=1,E2283-G2283,0)</f>
        <v/>
      </c>
    </row>
    <row r="2284">
      <c r="A2284" s="6">
        <f>Profiles!E2284+Profiles!F2284</f>
        <v/>
      </c>
      <c r="B2284" s="6">
        <f>Profiles!D2284*sel_solar</f>
        <v/>
      </c>
      <c r="C2284" s="6">
        <f>MIN(B2284,A2284)</f>
        <v/>
      </c>
      <c r="D2284" s="6">
        <f>B2284-C2284</f>
        <v/>
      </c>
      <c r="E2284" s="6">
        <f>A2284-C2284</f>
        <v/>
      </c>
      <c r="F2284" s="6">
        <f>MIN(D2284,in_batt_pw,IF(sel_batt=0,0,(sel_batt-H2283)/in_rte))</f>
        <v/>
      </c>
      <c r="G2284" s="6">
        <f>MIN(E2284,in_batt_pw,H2283)</f>
        <v/>
      </c>
      <c r="H2284" s="6">
        <f>H2283+F2284*in_rte-G2284</f>
        <v/>
      </c>
      <c r="I2284" s="6">
        <f>IF(sel_og=1,0,E2284-G2284)</f>
        <v/>
      </c>
      <c r="J2284" s="6">
        <f>IF(sel_og=1,0,D2284-F2284)</f>
        <v/>
      </c>
      <c r="K2284" s="6">
        <f>IF(sel_og=1,E2284-G2284,0)</f>
        <v/>
      </c>
    </row>
    <row r="2285">
      <c r="A2285" s="6">
        <f>Profiles!E2285+Profiles!F2285</f>
        <v/>
      </c>
      <c r="B2285" s="6">
        <f>Profiles!D2285*sel_solar</f>
        <v/>
      </c>
      <c r="C2285" s="6">
        <f>MIN(B2285,A2285)</f>
        <v/>
      </c>
      <c r="D2285" s="6">
        <f>B2285-C2285</f>
        <v/>
      </c>
      <c r="E2285" s="6">
        <f>A2285-C2285</f>
        <v/>
      </c>
      <c r="F2285" s="6">
        <f>MIN(D2285,in_batt_pw,IF(sel_batt=0,0,(sel_batt-H2284)/in_rte))</f>
        <v/>
      </c>
      <c r="G2285" s="6">
        <f>MIN(E2285,in_batt_pw,H2284)</f>
        <v/>
      </c>
      <c r="H2285" s="6">
        <f>H2284+F2285*in_rte-G2285</f>
        <v/>
      </c>
      <c r="I2285" s="6">
        <f>IF(sel_og=1,0,E2285-G2285)</f>
        <v/>
      </c>
      <c r="J2285" s="6">
        <f>IF(sel_og=1,0,D2285-F2285)</f>
        <v/>
      </c>
      <c r="K2285" s="6">
        <f>IF(sel_og=1,E2285-G2285,0)</f>
        <v/>
      </c>
    </row>
    <row r="2286">
      <c r="A2286" s="6">
        <f>Profiles!E2286+Profiles!F2286</f>
        <v/>
      </c>
      <c r="B2286" s="6">
        <f>Profiles!D2286*sel_solar</f>
        <v/>
      </c>
      <c r="C2286" s="6">
        <f>MIN(B2286,A2286)</f>
        <v/>
      </c>
      <c r="D2286" s="6">
        <f>B2286-C2286</f>
        <v/>
      </c>
      <c r="E2286" s="6">
        <f>A2286-C2286</f>
        <v/>
      </c>
      <c r="F2286" s="6">
        <f>MIN(D2286,in_batt_pw,IF(sel_batt=0,0,(sel_batt-H2285)/in_rte))</f>
        <v/>
      </c>
      <c r="G2286" s="6">
        <f>MIN(E2286,in_batt_pw,H2285)</f>
        <v/>
      </c>
      <c r="H2286" s="6">
        <f>H2285+F2286*in_rte-G2286</f>
        <v/>
      </c>
      <c r="I2286" s="6">
        <f>IF(sel_og=1,0,E2286-G2286)</f>
        <v/>
      </c>
      <c r="J2286" s="6">
        <f>IF(sel_og=1,0,D2286-F2286)</f>
        <v/>
      </c>
      <c r="K2286" s="6">
        <f>IF(sel_og=1,E2286-G2286,0)</f>
        <v/>
      </c>
    </row>
    <row r="2287">
      <c r="A2287" s="6">
        <f>Profiles!E2287+Profiles!F2287</f>
        <v/>
      </c>
      <c r="B2287" s="6">
        <f>Profiles!D2287*sel_solar</f>
        <v/>
      </c>
      <c r="C2287" s="6">
        <f>MIN(B2287,A2287)</f>
        <v/>
      </c>
      <c r="D2287" s="6">
        <f>B2287-C2287</f>
        <v/>
      </c>
      <c r="E2287" s="6">
        <f>A2287-C2287</f>
        <v/>
      </c>
      <c r="F2287" s="6">
        <f>MIN(D2287,in_batt_pw,IF(sel_batt=0,0,(sel_batt-H2286)/in_rte))</f>
        <v/>
      </c>
      <c r="G2287" s="6">
        <f>MIN(E2287,in_batt_pw,H2286)</f>
        <v/>
      </c>
      <c r="H2287" s="6">
        <f>H2286+F2287*in_rte-G2287</f>
        <v/>
      </c>
      <c r="I2287" s="6">
        <f>IF(sel_og=1,0,E2287-G2287)</f>
        <v/>
      </c>
      <c r="J2287" s="6">
        <f>IF(sel_og=1,0,D2287-F2287)</f>
        <v/>
      </c>
      <c r="K2287" s="6">
        <f>IF(sel_og=1,E2287-G2287,0)</f>
        <v/>
      </c>
    </row>
    <row r="2288">
      <c r="A2288" s="6">
        <f>Profiles!E2288+Profiles!F2288</f>
        <v/>
      </c>
      <c r="B2288" s="6">
        <f>Profiles!D2288*sel_solar</f>
        <v/>
      </c>
      <c r="C2288" s="6">
        <f>MIN(B2288,A2288)</f>
        <v/>
      </c>
      <c r="D2288" s="6">
        <f>B2288-C2288</f>
        <v/>
      </c>
      <c r="E2288" s="6">
        <f>A2288-C2288</f>
        <v/>
      </c>
      <c r="F2288" s="6">
        <f>MIN(D2288,in_batt_pw,IF(sel_batt=0,0,(sel_batt-H2287)/in_rte))</f>
        <v/>
      </c>
      <c r="G2288" s="6">
        <f>MIN(E2288,in_batt_pw,H2287)</f>
        <v/>
      </c>
      <c r="H2288" s="6">
        <f>H2287+F2288*in_rte-G2288</f>
        <v/>
      </c>
      <c r="I2288" s="6">
        <f>IF(sel_og=1,0,E2288-G2288)</f>
        <v/>
      </c>
      <c r="J2288" s="6">
        <f>IF(sel_og=1,0,D2288-F2288)</f>
        <v/>
      </c>
      <c r="K2288" s="6">
        <f>IF(sel_og=1,E2288-G2288,0)</f>
        <v/>
      </c>
    </row>
    <row r="2289">
      <c r="A2289" s="6">
        <f>Profiles!E2289+Profiles!F2289</f>
        <v/>
      </c>
      <c r="B2289" s="6">
        <f>Profiles!D2289*sel_solar</f>
        <v/>
      </c>
      <c r="C2289" s="6">
        <f>MIN(B2289,A2289)</f>
        <v/>
      </c>
      <c r="D2289" s="6">
        <f>B2289-C2289</f>
        <v/>
      </c>
      <c r="E2289" s="6">
        <f>A2289-C2289</f>
        <v/>
      </c>
      <c r="F2289" s="6">
        <f>MIN(D2289,in_batt_pw,IF(sel_batt=0,0,(sel_batt-H2288)/in_rte))</f>
        <v/>
      </c>
      <c r="G2289" s="6">
        <f>MIN(E2289,in_batt_pw,H2288)</f>
        <v/>
      </c>
      <c r="H2289" s="6">
        <f>H2288+F2289*in_rte-G2289</f>
        <v/>
      </c>
      <c r="I2289" s="6">
        <f>IF(sel_og=1,0,E2289-G2289)</f>
        <v/>
      </c>
      <c r="J2289" s="6">
        <f>IF(sel_og=1,0,D2289-F2289)</f>
        <v/>
      </c>
      <c r="K2289" s="6">
        <f>IF(sel_og=1,E2289-G2289,0)</f>
        <v/>
      </c>
    </row>
    <row r="2290">
      <c r="A2290" s="6">
        <f>Profiles!E2290+Profiles!F2290</f>
        <v/>
      </c>
      <c r="B2290" s="6">
        <f>Profiles!D2290*sel_solar</f>
        <v/>
      </c>
      <c r="C2290" s="6">
        <f>MIN(B2290,A2290)</f>
        <v/>
      </c>
      <c r="D2290" s="6">
        <f>B2290-C2290</f>
        <v/>
      </c>
      <c r="E2290" s="6">
        <f>A2290-C2290</f>
        <v/>
      </c>
      <c r="F2290" s="6">
        <f>MIN(D2290,in_batt_pw,IF(sel_batt=0,0,(sel_batt-H2289)/in_rte))</f>
        <v/>
      </c>
      <c r="G2290" s="6">
        <f>MIN(E2290,in_batt_pw,H2289)</f>
        <v/>
      </c>
      <c r="H2290" s="6">
        <f>H2289+F2290*in_rte-G2290</f>
        <v/>
      </c>
      <c r="I2290" s="6">
        <f>IF(sel_og=1,0,E2290-G2290)</f>
        <v/>
      </c>
      <c r="J2290" s="6">
        <f>IF(sel_og=1,0,D2290-F2290)</f>
        <v/>
      </c>
      <c r="K2290" s="6">
        <f>IF(sel_og=1,E2290-G2290,0)</f>
        <v/>
      </c>
    </row>
    <row r="2291">
      <c r="A2291" s="6">
        <f>Profiles!E2291+Profiles!F2291</f>
        <v/>
      </c>
      <c r="B2291" s="6">
        <f>Profiles!D2291*sel_solar</f>
        <v/>
      </c>
      <c r="C2291" s="6">
        <f>MIN(B2291,A2291)</f>
        <v/>
      </c>
      <c r="D2291" s="6">
        <f>B2291-C2291</f>
        <v/>
      </c>
      <c r="E2291" s="6">
        <f>A2291-C2291</f>
        <v/>
      </c>
      <c r="F2291" s="6">
        <f>MIN(D2291,in_batt_pw,IF(sel_batt=0,0,(sel_batt-H2290)/in_rte))</f>
        <v/>
      </c>
      <c r="G2291" s="6">
        <f>MIN(E2291,in_batt_pw,H2290)</f>
        <v/>
      </c>
      <c r="H2291" s="6">
        <f>H2290+F2291*in_rte-G2291</f>
        <v/>
      </c>
      <c r="I2291" s="6">
        <f>IF(sel_og=1,0,E2291-G2291)</f>
        <v/>
      </c>
      <c r="J2291" s="6">
        <f>IF(sel_og=1,0,D2291-F2291)</f>
        <v/>
      </c>
      <c r="K2291" s="6">
        <f>IF(sel_og=1,E2291-G2291,0)</f>
        <v/>
      </c>
    </row>
    <row r="2292">
      <c r="A2292" s="6">
        <f>Profiles!E2292+Profiles!F2292</f>
        <v/>
      </c>
      <c r="B2292" s="6">
        <f>Profiles!D2292*sel_solar</f>
        <v/>
      </c>
      <c r="C2292" s="6">
        <f>MIN(B2292,A2292)</f>
        <v/>
      </c>
      <c r="D2292" s="6">
        <f>B2292-C2292</f>
        <v/>
      </c>
      <c r="E2292" s="6">
        <f>A2292-C2292</f>
        <v/>
      </c>
      <c r="F2292" s="6">
        <f>MIN(D2292,in_batt_pw,IF(sel_batt=0,0,(sel_batt-H2291)/in_rte))</f>
        <v/>
      </c>
      <c r="G2292" s="6">
        <f>MIN(E2292,in_batt_pw,H2291)</f>
        <v/>
      </c>
      <c r="H2292" s="6">
        <f>H2291+F2292*in_rte-G2292</f>
        <v/>
      </c>
      <c r="I2292" s="6">
        <f>IF(sel_og=1,0,E2292-G2292)</f>
        <v/>
      </c>
      <c r="J2292" s="6">
        <f>IF(sel_og=1,0,D2292-F2292)</f>
        <v/>
      </c>
      <c r="K2292" s="6">
        <f>IF(sel_og=1,E2292-G2292,0)</f>
        <v/>
      </c>
    </row>
    <row r="2293">
      <c r="A2293" s="6">
        <f>Profiles!E2293+Profiles!F2293</f>
        <v/>
      </c>
      <c r="B2293" s="6">
        <f>Profiles!D2293*sel_solar</f>
        <v/>
      </c>
      <c r="C2293" s="6">
        <f>MIN(B2293,A2293)</f>
        <v/>
      </c>
      <c r="D2293" s="6">
        <f>B2293-C2293</f>
        <v/>
      </c>
      <c r="E2293" s="6">
        <f>A2293-C2293</f>
        <v/>
      </c>
      <c r="F2293" s="6">
        <f>MIN(D2293,in_batt_pw,IF(sel_batt=0,0,(sel_batt-H2292)/in_rte))</f>
        <v/>
      </c>
      <c r="G2293" s="6">
        <f>MIN(E2293,in_batt_pw,H2292)</f>
        <v/>
      </c>
      <c r="H2293" s="6">
        <f>H2292+F2293*in_rte-G2293</f>
        <v/>
      </c>
      <c r="I2293" s="6">
        <f>IF(sel_og=1,0,E2293-G2293)</f>
        <v/>
      </c>
      <c r="J2293" s="6">
        <f>IF(sel_og=1,0,D2293-F2293)</f>
        <v/>
      </c>
      <c r="K2293" s="6">
        <f>IF(sel_og=1,E2293-G2293,0)</f>
        <v/>
      </c>
    </row>
    <row r="2294">
      <c r="A2294" s="6">
        <f>Profiles!E2294+Profiles!F2294</f>
        <v/>
      </c>
      <c r="B2294" s="6">
        <f>Profiles!D2294*sel_solar</f>
        <v/>
      </c>
      <c r="C2294" s="6">
        <f>MIN(B2294,A2294)</f>
        <v/>
      </c>
      <c r="D2294" s="6">
        <f>B2294-C2294</f>
        <v/>
      </c>
      <c r="E2294" s="6">
        <f>A2294-C2294</f>
        <v/>
      </c>
      <c r="F2294" s="6">
        <f>MIN(D2294,in_batt_pw,IF(sel_batt=0,0,(sel_batt-H2293)/in_rte))</f>
        <v/>
      </c>
      <c r="G2294" s="6">
        <f>MIN(E2294,in_batt_pw,H2293)</f>
        <v/>
      </c>
      <c r="H2294" s="6">
        <f>H2293+F2294*in_rte-G2294</f>
        <v/>
      </c>
      <c r="I2294" s="6">
        <f>IF(sel_og=1,0,E2294-G2294)</f>
        <v/>
      </c>
      <c r="J2294" s="6">
        <f>IF(sel_og=1,0,D2294-F2294)</f>
        <v/>
      </c>
      <c r="K2294" s="6">
        <f>IF(sel_og=1,E2294-G2294,0)</f>
        <v/>
      </c>
    </row>
    <row r="2295">
      <c r="A2295" s="6">
        <f>Profiles!E2295+Profiles!F2295</f>
        <v/>
      </c>
      <c r="B2295" s="6">
        <f>Profiles!D2295*sel_solar</f>
        <v/>
      </c>
      <c r="C2295" s="6">
        <f>MIN(B2295,A2295)</f>
        <v/>
      </c>
      <c r="D2295" s="6">
        <f>B2295-C2295</f>
        <v/>
      </c>
      <c r="E2295" s="6">
        <f>A2295-C2295</f>
        <v/>
      </c>
      <c r="F2295" s="6">
        <f>MIN(D2295,in_batt_pw,IF(sel_batt=0,0,(sel_batt-H2294)/in_rte))</f>
        <v/>
      </c>
      <c r="G2295" s="6">
        <f>MIN(E2295,in_batt_pw,H2294)</f>
        <v/>
      </c>
      <c r="H2295" s="6">
        <f>H2294+F2295*in_rte-G2295</f>
        <v/>
      </c>
      <c r="I2295" s="6">
        <f>IF(sel_og=1,0,E2295-G2295)</f>
        <v/>
      </c>
      <c r="J2295" s="6">
        <f>IF(sel_og=1,0,D2295-F2295)</f>
        <v/>
      </c>
      <c r="K2295" s="6">
        <f>IF(sel_og=1,E2295-G2295,0)</f>
        <v/>
      </c>
    </row>
    <row r="2296">
      <c r="A2296" s="6">
        <f>Profiles!E2296+Profiles!F2296</f>
        <v/>
      </c>
      <c r="B2296" s="6">
        <f>Profiles!D2296*sel_solar</f>
        <v/>
      </c>
      <c r="C2296" s="6">
        <f>MIN(B2296,A2296)</f>
        <v/>
      </c>
      <c r="D2296" s="6">
        <f>B2296-C2296</f>
        <v/>
      </c>
      <c r="E2296" s="6">
        <f>A2296-C2296</f>
        <v/>
      </c>
      <c r="F2296" s="6">
        <f>MIN(D2296,in_batt_pw,IF(sel_batt=0,0,(sel_batt-H2295)/in_rte))</f>
        <v/>
      </c>
      <c r="G2296" s="6">
        <f>MIN(E2296,in_batt_pw,H2295)</f>
        <v/>
      </c>
      <c r="H2296" s="6">
        <f>H2295+F2296*in_rte-G2296</f>
        <v/>
      </c>
      <c r="I2296" s="6">
        <f>IF(sel_og=1,0,E2296-G2296)</f>
        <v/>
      </c>
      <c r="J2296" s="6">
        <f>IF(sel_og=1,0,D2296-F2296)</f>
        <v/>
      </c>
      <c r="K2296" s="6">
        <f>IF(sel_og=1,E2296-G2296,0)</f>
        <v/>
      </c>
    </row>
    <row r="2297">
      <c r="A2297" s="6">
        <f>Profiles!E2297+Profiles!F2297</f>
        <v/>
      </c>
      <c r="B2297" s="6">
        <f>Profiles!D2297*sel_solar</f>
        <v/>
      </c>
      <c r="C2297" s="6">
        <f>MIN(B2297,A2297)</f>
        <v/>
      </c>
      <c r="D2297" s="6">
        <f>B2297-C2297</f>
        <v/>
      </c>
      <c r="E2297" s="6">
        <f>A2297-C2297</f>
        <v/>
      </c>
      <c r="F2297" s="6">
        <f>MIN(D2297,in_batt_pw,IF(sel_batt=0,0,(sel_batt-H2296)/in_rte))</f>
        <v/>
      </c>
      <c r="G2297" s="6">
        <f>MIN(E2297,in_batt_pw,H2296)</f>
        <v/>
      </c>
      <c r="H2297" s="6">
        <f>H2296+F2297*in_rte-G2297</f>
        <v/>
      </c>
      <c r="I2297" s="6">
        <f>IF(sel_og=1,0,E2297-G2297)</f>
        <v/>
      </c>
      <c r="J2297" s="6">
        <f>IF(sel_og=1,0,D2297-F2297)</f>
        <v/>
      </c>
      <c r="K2297" s="6">
        <f>IF(sel_og=1,E2297-G2297,0)</f>
        <v/>
      </c>
    </row>
    <row r="2298">
      <c r="A2298" s="6">
        <f>Profiles!E2298+Profiles!F2298</f>
        <v/>
      </c>
      <c r="B2298" s="6">
        <f>Profiles!D2298*sel_solar</f>
        <v/>
      </c>
      <c r="C2298" s="6">
        <f>MIN(B2298,A2298)</f>
        <v/>
      </c>
      <c r="D2298" s="6">
        <f>B2298-C2298</f>
        <v/>
      </c>
      <c r="E2298" s="6">
        <f>A2298-C2298</f>
        <v/>
      </c>
      <c r="F2298" s="6">
        <f>MIN(D2298,in_batt_pw,IF(sel_batt=0,0,(sel_batt-H2297)/in_rte))</f>
        <v/>
      </c>
      <c r="G2298" s="6">
        <f>MIN(E2298,in_batt_pw,H2297)</f>
        <v/>
      </c>
      <c r="H2298" s="6">
        <f>H2297+F2298*in_rte-G2298</f>
        <v/>
      </c>
      <c r="I2298" s="6">
        <f>IF(sel_og=1,0,E2298-G2298)</f>
        <v/>
      </c>
      <c r="J2298" s="6">
        <f>IF(sel_og=1,0,D2298-F2298)</f>
        <v/>
      </c>
      <c r="K2298" s="6">
        <f>IF(sel_og=1,E2298-G2298,0)</f>
        <v/>
      </c>
    </row>
    <row r="2299">
      <c r="A2299" s="6">
        <f>Profiles!E2299+Profiles!F2299</f>
        <v/>
      </c>
      <c r="B2299" s="6">
        <f>Profiles!D2299*sel_solar</f>
        <v/>
      </c>
      <c r="C2299" s="6">
        <f>MIN(B2299,A2299)</f>
        <v/>
      </c>
      <c r="D2299" s="6">
        <f>B2299-C2299</f>
        <v/>
      </c>
      <c r="E2299" s="6">
        <f>A2299-C2299</f>
        <v/>
      </c>
      <c r="F2299" s="6">
        <f>MIN(D2299,in_batt_pw,IF(sel_batt=0,0,(sel_batt-H2298)/in_rte))</f>
        <v/>
      </c>
      <c r="G2299" s="6">
        <f>MIN(E2299,in_batt_pw,H2298)</f>
        <v/>
      </c>
      <c r="H2299" s="6">
        <f>H2298+F2299*in_rte-G2299</f>
        <v/>
      </c>
      <c r="I2299" s="6">
        <f>IF(sel_og=1,0,E2299-G2299)</f>
        <v/>
      </c>
      <c r="J2299" s="6">
        <f>IF(sel_og=1,0,D2299-F2299)</f>
        <v/>
      </c>
      <c r="K2299" s="6">
        <f>IF(sel_og=1,E2299-G2299,0)</f>
        <v/>
      </c>
    </row>
    <row r="2300">
      <c r="A2300" s="6">
        <f>Profiles!E2300+Profiles!F2300</f>
        <v/>
      </c>
      <c r="B2300" s="6">
        <f>Profiles!D2300*sel_solar</f>
        <v/>
      </c>
      <c r="C2300" s="6">
        <f>MIN(B2300,A2300)</f>
        <v/>
      </c>
      <c r="D2300" s="6">
        <f>B2300-C2300</f>
        <v/>
      </c>
      <c r="E2300" s="6">
        <f>A2300-C2300</f>
        <v/>
      </c>
      <c r="F2300" s="6">
        <f>MIN(D2300,in_batt_pw,IF(sel_batt=0,0,(sel_batt-H2299)/in_rte))</f>
        <v/>
      </c>
      <c r="G2300" s="6">
        <f>MIN(E2300,in_batt_pw,H2299)</f>
        <v/>
      </c>
      <c r="H2300" s="6">
        <f>H2299+F2300*in_rte-G2300</f>
        <v/>
      </c>
      <c r="I2300" s="6">
        <f>IF(sel_og=1,0,E2300-G2300)</f>
        <v/>
      </c>
      <c r="J2300" s="6">
        <f>IF(sel_og=1,0,D2300-F2300)</f>
        <v/>
      </c>
      <c r="K2300" s="6">
        <f>IF(sel_og=1,E2300-G2300,0)</f>
        <v/>
      </c>
    </row>
    <row r="2301">
      <c r="A2301" s="6">
        <f>Profiles!E2301+Profiles!F2301</f>
        <v/>
      </c>
      <c r="B2301" s="6">
        <f>Profiles!D2301*sel_solar</f>
        <v/>
      </c>
      <c r="C2301" s="6">
        <f>MIN(B2301,A2301)</f>
        <v/>
      </c>
      <c r="D2301" s="6">
        <f>B2301-C2301</f>
        <v/>
      </c>
      <c r="E2301" s="6">
        <f>A2301-C2301</f>
        <v/>
      </c>
      <c r="F2301" s="6">
        <f>MIN(D2301,in_batt_pw,IF(sel_batt=0,0,(sel_batt-H2300)/in_rte))</f>
        <v/>
      </c>
      <c r="G2301" s="6">
        <f>MIN(E2301,in_batt_pw,H2300)</f>
        <v/>
      </c>
      <c r="H2301" s="6">
        <f>H2300+F2301*in_rte-G2301</f>
        <v/>
      </c>
      <c r="I2301" s="6">
        <f>IF(sel_og=1,0,E2301-G2301)</f>
        <v/>
      </c>
      <c r="J2301" s="6">
        <f>IF(sel_og=1,0,D2301-F2301)</f>
        <v/>
      </c>
      <c r="K2301" s="6">
        <f>IF(sel_og=1,E2301-G2301,0)</f>
        <v/>
      </c>
    </row>
    <row r="2302">
      <c r="A2302" s="6">
        <f>Profiles!E2302+Profiles!F2302</f>
        <v/>
      </c>
      <c r="B2302" s="6">
        <f>Profiles!D2302*sel_solar</f>
        <v/>
      </c>
      <c r="C2302" s="6">
        <f>MIN(B2302,A2302)</f>
        <v/>
      </c>
      <c r="D2302" s="6">
        <f>B2302-C2302</f>
        <v/>
      </c>
      <c r="E2302" s="6">
        <f>A2302-C2302</f>
        <v/>
      </c>
      <c r="F2302" s="6">
        <f>MIN(D2302,in_batt_pw,IF(sel_batt=0,0,(sel_batt-H2301)/in_rte))</f>
        <v/>
      </c>
      <c r="G2302" s="6">
        <f>MIN(E2302,in_batt_pw,H2301)</f>
        <v/>
      </c>
      <c r="H2302" s="6">
        <f>H2301+F2302*in_rte-G2302</f>
        <v/>
      </c>
      <c r="I2302" s="6">
        <f>IF(sel_og=1,0,E2302-G2302)</f>
        <v/>
      </c>
      <c r="J2302" s="6">
        <f>IF(sel_og=1,0,D2302-F2302)</f>
        <v/>
      </c>
      <c r="K2302" s="6">
        <f>IF(sel_og=1,E2302-G2302,0)</f>
        <v/>
      </c>
    </row>
    <row r="2303">
      <c r="A2303" s="6">
        <f>Profiles!E2303+Profiles!F2303</f>
        <v/>
      </c>
      <c r="B2303" s="6">
        <f>Profiles!D2303*sel_solar</f>
        <v/>
      </c>
      <c r="C2303" s="6">
        <f>MIN(B2303,A2303)</f>
        <v/>
      </c>
      <c r="D2303" s="6">
        <f>B2303-C2303</f>
        <v/>
      </c>
      <c r="E2303" s="6">
        <f>A2303-C2303</f>
        <v/>
      </c>
      <c r="F2303" s="6">
        <f>MIN(D2303,in_batt_pw,IF(sel_batt=0,0,(sel_batt-H2302)/in_rte))</f>
        <v/>
      </c>
      <c r="G2303" s="6">
        <f>MIN(E2303,in_batt_pw,H2302)</f>
        <v/>
      </c>
      <c r="H2303" s="6">
        <f>H2302+F2303*in_rte-G2303</f>
        <v/>
      </c>
      <c r="I2303" s="6">
        <f>IF(sel_og=1,0,E2303-G2303)</f>
        <v/>
      </c>
      <c r="J2303" s="6">
        <f>IF(sel_og=1,0,D2303-F2303)</f>
        <v/>
      </c>
      <c r="K2303" s="6">
        <f>IF(sel_og=1,E2303-G2303,0)</f>
        <v/>
      </c>
    </row>
    <row r="2304">
      <c r="A2304" s="6">
        <f>Profiles!E2304+Profiles!F2304</f>
        <v/>
      </c>
      <c r="B2304" s="6">
        <f>Profiles!D2304*sel_solar</f>
        <v/>
      </c>
      <c r="C2304" s="6">
        <f>MIN(B2304,A2304)</f>
        <v/>
      </c>
      <c r="D2304" s="6">
        <f>B2304-C2304</f>
        <v/>
      </c>
      <c r="E2304" s="6">
        <f>A2304-C2304</f>
        <v/>
      </c>
      <c r="F2304" s="6">
        <f>MIN(D2304,in_batt_pw,IF(sel_batt=0,0,(sel_batt-H2303)/in_rte))</f>
        <v/>
      </c>
      <c r="G2304" s="6">
        <f>MIN(E2304,in_batt_pw,H2303)</f>
        <v/>
      </c>
      <c r="H2304" s="6">
        <f>H2303+F2304*in_rte-G2304</f>
        <v/>
      </c>
      <c r="I2304" s="6">
        <f>IF(sel_og=1,0,E2304-G2304)</f>
        <v/>
      </c>
      <c r="J2304" s="6">
        <f>IF(sel_og=1,0,D2304-F2304)</f>
        <v/>
      </c>
      <c r="K2304" s="6">
        <f>IF(sel_og=1,E2304-G2304,0)</f>
        <v/>
      </c>
    </row>
    <row r="2305">
      <c r="A2305" s="6">
        <f>Profiles!E2305+Profiles!F2305</f>
        <v/>
      </c>
      <c r="B2305" s="6">
        <f>Profiles!D2305*sel_solar</f>
        <v/>
      </c>
      <c r="C2305" s="6">
        <f>MIN(B2305,A2305)</f>
        <v/>
      </c>
      <c r="D2305" s="6">
        <f>B2305-C2305</f>
        <v/>
      </c>
      <c r="E2305" s="6">
        <f>A2305-C2305</f>
        <v/>
      </c>
      <c r="F2305" s="6">
        <f>MIN(D2305,in_batt_pw,IF(sel_batt=0,0,(sel_batt-H2304)/in_rte))</f>
        <v/>
      </c>
      <c r="G2305" s="6">
        <f>MIN(E2305,in_batt_pw,H2304)</f>
        <v/>
      </c>
      <c r="H2305" s="6">
        <f>H2304+F2305*in_rte-G2305</f>
        <v/>
      </c>
      <c r="I2305" s="6">
        <f>IF(sel_og=1,0,E2305-G2305)</f>
        <v/>
      </c>
      <c r="J2305" s="6">
        <f>IF(sel_og=1,0,D2305-F2305)</f>
        <v/>
      </c>
      <c r="K2305" s="6">
        <f>IF(sel_og=1,E2305-G2305,0)</f>
        <v/>
      </c>
    </row>
    <row r="2306">
      <c r="A2306" s="6">
        <f>Profiles!E2306+Profiles!F2306</f>
        <v/>
      </c>
      <c r="B2306" s="6">
        <f>Profiles!D2306*sel_solar</f>
        <v/>
      </c>
      <c r="C2306" s="6">
        <f>MIN(B2306,A2306)</f>
        <v/>
      </c>
      <c r="D2306" s="6">
        <f>B2306-C2306</f>
        <v/>
      </c>
      <c r="E2306" s="6">
        <f>A2306-C2306</f>
        <v/>
      </c>
      <c r="F2306" s="6">
        <f>MIN(D2306,in_batt_pw,IF(sel_batt=0,0,(sel_batt-H2305)/in_rte))</f>
        <v/>
      </c>
      <c r="G2306" s="6">
        <f>MIN(E2306,in_batt_pw,H2305)</f>
        <v/>
      </c>
      <c r="H2306" s="6">
        <f>H2305+F2306*in_rte-G2306</f>
        <v/>
      </c>
      <c r="I2306" s="6">
        <f>IF(sel_og=1,0,E2306-G2306)</f>
        <v/>
      </c>
      <c r="J2306" s="6">
        <f>IF(sel_og=1,0,D2306-F2306)</f>
        <v/>
      </c>
      <c r="K2306" s="6">
        <f>IF(sel_og=1,E2306-G2306,0)</f>
        <v/>
      </c>
    </row>
    <row r="2307">
      <c r="A2307" s="6">
        <f>Profiles!E2307+Profiles!F2307</f>
        <v/>
      </c>
      <c r="B2307" s="6">
        <f>Profiles!D2307*sel_solar</f>
        <v/>
      </c>
      <c r="C2307" s="6">
        <f>MIN(B2307,A2307)</f>
        <v/>
      </c>
      <c r="D2307" s="6">
        <f>B2307-C2307</f>
        <v/>
      </c>
      <c r="E2307" s="6">
        <f>A2307-C2307</f>
        <v/>
      </c>
      <c r="F2307" s="6">
        <f>MIN(D2307,in_batt_pw,IF(sel_batt=0,0,(sel_batt-H2306)/in_rte))</f>
        <v/>
      </c>
      <c r="G2307" s="6">
        <f>MIN(E2307,in_batt_pw,H2306)</f>
        <v/>
      </c>
      <c r="H2307" s="6">
        <f>H2306+F2307*in_rte-G2307</f>
        <v/>
      </c>
      <c r="I2307" s="6">
        <f>IF(sel_og=1,0,E2307-G2307)</f>
        <v/>
      </c>
      <c r="J2307" s="6">
        <f>IF(sel_og=1,0,D2307-F2307)</f>
        <v/>
      </c>
      <c r="K2307" s="6">
        <f>IF(sel_og=1,E2307-G2307,0)</f>
        <v/>
      </c>
    </row>
    <row r="2308">
      <c r="A2308" s="6">
        <f>Profiles!E2308+Profiles!F2308</f>
        <v/>
      </c>
      <c r="B2308" s="6">
        <f>Profiles!D2308*sel_solar</f>
        <v/>
      </c>
      <c r="C2308" s="6">
        <f>MIN(B2308,A2308)</f>
        <v/>
      </c>
      <c r="D2308" s="6">
        <f>B2308-C2308</f>
        <v/>
      </c>
      <c r="E2308" s="6">
        <f>A2308-C2308</f>
        <v/>
      </c>
      <c r="F2308" s="6">
        <f>MIN(D2308,in_batt_pw,IF(sel_batt=0,0,(sel_batt-H2307)/in_rte))</f>
        <v/>
      </c>
      <c r="G2308" s="6">
        <f>MIN(E2308,in_batt_pw,H2307)</f>
        <v/>
      </c>
      <c r="H2308" s="6">
        <f>H2307+F2308*in_rte-G2308</f>
        <v/>
      </c>
      <c r="I2308" s="6">
        <f>IF(sel_og=1,0,E2308-G2308)</f>
        <v/>
      </c>
      <c r="J2308" s="6">
        <f>IF(sel_og=1,0,D2308-F2308)</f>
        <v/>
      </c>
      <c r="K2308" s="6">
        <f>IF(sel_og=1,E2308-G2308,0)</f>
        <v/>
      </c>
    </row>
    <row r="2309">
      <c r="A2309" s="6">
        <f>Profiles!E2309+Profiles!F2309</f>
        <v/>
      </c>
      <c r="B2309" s="6">
        <f>Profiles!D2309*sel_solar</f>
        <v/>
      </c>
      <c r="C2309" s="6">
        <f>MIN(B2309,A2309)</f>
        <v/>
      </c>
      <c r="D2309" s="6">
        <f>B2309-C2309</f>
        <v/>
      </c>
      <c r="E2309" s="6">
        <f>A2309-C2309</f>
        <v/>
      </c>
      <c r="F2309" s="6">
        <f>MIN(D2309,in_batt_pw,IF(sel_batt=0,0,(sel_batt-H2308)/in_rte))</f>
        <v/>
      </c>
      <c r="G2309" s="6">
        <f>MIN(E2309,in_batt_pw,H2308)</f>
        <v/>
      </c>
      <c r="H2309" s="6">
        <f>H2308+F2309*in_rte-G2309</f>
        <v/>
      </c>
      <c r="I2309" s="6">
        <f>IF(sel_og=1,0,E2309-G2309)</f>
        <v/>
      </c>
      <c r="J2309" s="6">
        <f>IF(sel_og=1,0,D2309-F2309)</f>
        <v/>
      </c>
      <c r="K2309" s="6">
        <f>IF(sel_og=1,E2309-G2309,0)</f>
        <v/>
      </c>
    </row>
    <row r="2310">
      <c r="A2310" s="6">
        <f>Profiles!E2310+Profiles!F2310</f>
        <v/>
      </c>
      <c r="B2310" s="6">
        <f>Profiles!D2310*sel_solar</f>
        <v/>
      </c>
      <c r="C2310" s="6">
        <f>MIN(B2310,A2310)</f>
        <v/>
      </c>
      <c r="D2310" s="6">
        <f>B2310-C2310</f>
        <v/>
      </c>
      <c r="E2310" s="6">
        <f>A2310-C2310</f>
        <v/>
      </c>
      <c r="F2310" s="6">
        <f>MIN(D2310,in_batt_pw,IF(sel_batt=0,0,(sel_batt-H2309)/in_rte))</f>
        <v/>
      </c>
      <c r="G2310" s="6">
        <f>MIN(E2310,in_batt_pw,H2309)</f>
        <v/>
      </c>
      <c r="H2310" s="6">
        <f>H2309+F2310*in_rte-G2310</f>
        <v/>
      </c>
      <c r="I2310" s="6">
        <f>IF(sel_og=1,0,E2310-G2310)</f>
        <v/>
      </c>
      <c r="J2310" s="6">
        <f>IF(sel_og=1,0,D2310-F2310)</f>
        <v/>
      </c>
      <c r="K2310" s="6">
        <f>IF(sel_og=1,E2310-G2310,0)</f>
        <v/>
      </c>
    </row>
    <row r="2311">
      <c r="A2311" s="6">
        <f>Profiles!E2311+Profiles!F2311</f>
        <v/>
      </c>
      <c r="B2311" s="6">
        <f>Profiles!D2311*sel_solar</f>
        <v/>
      </c>
      <c r="C2311" s="6">
        <f>MIN(B2311,A2311)</f>
        <v/>
      </c>
      <c r="D2311" s="6">
        <f>B2311-C2311</f>
        <v/>
      </c>
      <c r="E2311" s="6">
        <f>A2311-C2311</f>
        <v/>
      </c>
      <c r="F2311" s="6">
        <f>MIN(D2311,in_batt_pw,IF(sel_batt=0,0,(sel_batt-H2310)/in_rte))</f>
        <v/>
      </c>
      <c r="G2311" s="6">
        <f>MIN(E2311,in_batt_pw,H2310)</f>
        <v/>
      </c>
      <c r="H2311" s="6">
        <f>H2310+F2311*in_rte-G2311</f>
        <v/>
      </c>
      <c r="I2311" s="6">
        <f>IF(sel_og=1,0,E2311-G2311)</f>
        <v/>
      </c>
      <c r="J2311" s="6">
        <f>IF(sel_og=1,0,D2311-F2311)</f>
        <v/>
      </c>
      <c r="K2311" s="6">
        <f>IF(sel_og=1,E2311-G2311,0)</f>
        <v/>
      </c>
    </row>
    <row r="2312">
      <c r="A2312" s="6">
        <f>Profiles!E2312+Profiles!F2312</f>
        <v/>
      </c>
      <c r="B2312" s="6">
        <f>Profiles!D2312*sel_solar</f>
        <v/>
      </c>
      <c r="C2312" s="6">
        <f>MIN(B2312,A2312)</f>
        <v/>
      </c>
      <c r="D2312" s="6">
        <f>B2312-C2312</f>
        <v/>
      </c>
      <c r="E2312" s="6">
        <f>A2312-C2312</f>
        <v/>
      </c>
      <c r="F2312" s="6">
        <f>MIN(D2312,in_batt_pw,IF(sel_batt=0,0,(sel_batt-H2311)/in_rte))</f>
        <v/>
      </c>
      <c r="G2312" s="6">
        <f>MIN(E2312,in_batt_pw,H2311)</f>
        <v/>
      </c>
      <c r="H2312" s="6">
        <f>H2311+F2312*in_rte-G2312</f>
        <v/>
      </c>
      <c r="I2312" s="6">
        <f>IF(sel_og=1,0,E2312-G2312)</f>
        <v/>
      </c>
      <c r="J2312" s="6">
        <f>IF(sel_og=1,0,D2312-F2312)</f>
        <v/>
      </c>
      <c r="K2312" s="6">
        <f>IF(sel_og=1,E2312-G2312,0)</f>
        <v/>
      </c>
    </row>
    <row r="2313">
      <c r="A2313" s="6">
        <f>Profiles!E2313+Profiles!F2313</f>
        <v/>
      </c>
      <c r="B2313" s="6">
        <f>Profiles!D2313*sel_solar</f>
        <v/>
      </c>
      <c r="C2313" s="6">
        <f>MIN(B2313,A2313)</f>
        <v/>
      </c>
      <c r="D2313" s="6">
        <f>B2313-C2313</f>
        <v/>
      </c>
      <c r="E2313" s="6">
        <f>A2313-C2313</f>
        <v/>
      </c>
      <c r="F2313" s="6">
        <f>MIN(D2313,in_batt_pw,IF(sel_batt=0,0,(sel_batt-H2312)/in_rte))</f>
        <v/>
      </c>
      <c r="G2313" s="6">
        <f>MIN(E2313,in_batt_pw,H2312)</f>
        <v/>
      </c>
      <c r="H2313" s="6">
        <f>H2312+F2313*in_rte-G2313</f>
        <v/>
      </c>
      <c r="I2313" s="6">
        <f>IF(sel_og=1,0,E2313-G2313)</f>
        <v/>
      </c>
      <c r="J2313" s="6">
        <f>IF(sel_og=1,0,D2313-F2313)</f>
        <v/>
      </c>
      <c r="K2313" s="6">
        <f>IF(sel_og=1,E2313-G2313,0)</f>
        <v/>
      </c>
    </row>
    <row r="2314">
      <c r="A2314" s="6">
        <f>Profiles!E2314+Profiles!F2314</f>
        <v/>
      </c>
      <c r="B2314" s="6">
        <f>Profiles!D2314*sel_solar</f>
        <v/>
      </c>
      <c r="C2314" s="6">
        <f>MIN(B2314,A2314)</f>
        <v/>
      </c>
      <c r="D2314" s="6">
        <f>B2314-C2314</f>
        <v/>
      </c>
      <c r="E2314" s="6">
        <f>A2314-C2314</f>
        <v/>
      </c>
      <c r="F2314" s="6">
        <f>MIN(D2314,in_batt_pw,IF(sel_batt=0,0,(sel_batt-H2313)/in_rte))</f>
        <v/>
      </c>
      <c r="G2314" s="6">
        <f>MIN(E2314,in_batt_pw,H2313)</f>
        <v/>
      </c>
      <c r="H2314" s="6">
        <f>H2313+F2314*in_rte-G2314</f>
        <v/>
      </c>
      <c r="I2314" s="6">
        <f>IF(sel_og=1,0,E2314-G2314)</f>
        <v/>
      </c>
      <c r="J2314" s="6">
        <f>IF(sel_og=1,0,D2314-F2314)</f>
        <v/>
      </c>
      <c r="K2314" s="6">
        <f>IF(sel_og=1,E2314-G2314,0)</f>
        <v/>
      </c>
    </row>
    <row r="2315">
      <c r="A2315" s="6">
        <f>Profiles!E2315+Profiles!F2315</f>
        <v/>
      </c>
      <c r="B2315" s="6">
        <f>Profiles!D2315*sel_solar</f>
        <v/>
      </c>
      <c r="C2315" s="6">
        <f>MIN(B2315,A2315)</f>
        <v/>
      </c>
      <c r="D2315" s="6">
        <f>B2315-C2315</f>
        <v/>
      </c>
      <c r="E2315" s="6">
        <f>A2315-C2315</f>
        <v/>
      </c>
      <c r="F2315" s="6">
        <f>MIN(D2315,in_batt_pw,IF(sel_batt=0,0,(sel_batt-H2314)/in_rte))</f>
        <v/>
      </c>
      <c r="G2315" s="6">
        <f>MIN(E2315,in_batt_pw,H2314)</f>
        <v/>
      </c>
      <c r="H2315" s="6">
        <f>H2314+F2315*in_rte-G2315</f>
        <v/>
      </c>
      <c r="I2315" s="6">
        <f>IF(sel_og=1,0,E2315-G2315)</f>
        <v/>
      </c>
      <c r="J2315" s="6">
        <f>IF(sel_og=1,0,D2315-F2315)</f>
        <v/>
      </c>
      <c r="K2315" s="6">
        <f>IF(sel_og=1,E2315-G2315,0)</f>
        <v/>
      </c>
    </row>
    <row r="2316">
      <c r="A2316" s="6">
        <f>Profiles!E2316+Profiles!F2316</f>
        <v/>
      </c>
      <c r="B2316" s="6">
        <f>Profiles!D2316*sel_solar</f>
        <v/>
      </c>
      <c r="C2316" s="6">
        <f>MIN(B2316,A2316)</f>
        <v/>
      </c>
      <c r="D2316" s="6">
        <f>B2316-C2316</f>
        <v/>
      </c>
      <c r="E2316" s="6">
        <f>A2316-C2316</f>
        <v/>
      </c>
      <c r="F2316" s="6">
        <f>MIN(D2316,in_batt_pw,IF(sel_batt=0,0,(sel_batt-H2315)/in_rte))</f>
        <v/>
      </c>
      <c r="G2316" s="6">
        <f>MIN(E2316,in_batt_pw,H2315)</f>
        <v/>
      </c>
      <c r="H2316" s="6">
        <f>H2315+F2316*in_rte-G2316</f>
        <v/>
      </c>
      <c r="I2316" s="6">
        <f>IF(sel_og=1,0,E2316-G2316)</f>
        <v/>
      </c>
      <c r="J2316" s="6">
        <f>IF(sel_og=1,0,D2316-F2316)</f>
        <v/>
      </c>
      <c r="K2316" s="6">
        <f>IF(sel_og=1,E2316-G2316,0)</f>
        <v/>
      </c>
    </row>
    <row r="2317">
      <c r="A2317" s="6">
        <f>Profiles!E2317+Profiles!F2317</f>
        <v/>
      </c>
      <c r="B2317" s="6">
        <f>Profiles!D2317*sel_solar</f>
        <v/>
      </c>
      <c r="C2317" s="6">
        <f>MIN(B2317,A2317)</f>
        <v/>
      </c>
      <c r="D2317" s="6">
        <f>B2317-C2317</f>
        <v/>
      </c>
      <c r="E2317" s="6">
        <f>A2317-C2317</f>
        <v/>
      </c>
      <c r="F2317" s="6">
        <f>MIN(D2317,in_batt_pw,IF(sel_batt=0,0,(sel_batt-H2316)/in_rte))</f>
        <v/>
      </c>
      <c r="G2317" s="6">
        <f>MIN(E2317,in_batt_pw,H2316)</f>
        <v/>
      </c>
      <c r="H2317" s="6">
        <f>H2316+F2317*in_rte-G2317</f>
        <v/>
      </c>
      <c r="I2317" s="6">
        <f>IF(sel_og=1,0,E2317-G2317)</f>
        <v/>
      </c>
      <c r="J2317" s="6">
        <f>IF(sel_og=1,0,D2317-F2317)</f>
        <v/>
      </c>
      <c r="K2317" s="6">
        <f>IF(sel_og=1,E2317-G2317,0)</f>
        <v/>
      </c>
    </row>
    <row r="2318">
      <c r="A2318" s="6">
        <f>Profiles!E2318+Profiles!F2318</f>
        <v/>
      </c>
      <c r="B2318" s="6">
        <f>Profiles!D2318*sel_solar</f>
        <v/>
      </c>
      <c r="C2318" s="6">
        <f>MIN(B2318,A2318)</f>
        <v/>
      </c>
      <c r="D2318" s="6">
        <f>B2318-C2318</f>
        <v/>
      </c>
      <c r="E2318" s="6">
        <f>A2318-C2318</f>
        <v/>
      </c>
      <c r="F2318" s="6">
        <f>MIN(D2318,in_batt_pw,IF(sel_batt=0,0,(sel_batt-H2317)/in_rte))</f>
        <v/>
      </c>
      <c r="G2318" s="6">
        <f>MIN(E2318,in_batt_pw,H2317)</f>
        <v/>
      </c>
      <c r="H2318" s="6">
        <f>H2317+F2318*in_rte-G2318</f>
        <v/>
      </c>
      <c r="I2318" s="6">
        <f>IF(sel_og=1,0,E2318-G2318)</f>
        <v/>
      </c>
      <c r="J2318" s="6">
        <f>IF(sel_og=1,0,D2318-F2318)</f>
        <v/>
      </c>
      <c r="K2318" s="6">
        <f>IF(sel_og=1,E2318-G2318,0)</f>
        <v/>
      </c>
    </row>
    <row r="2319">
      <c r="A2319" s="6">
        <f>Profiles!E2319+Profiles!F2319</f>
        <v/>
      </c>
      <c r="B2319" s="6">
        <f>Profiles!D2319*sel_solar</f>
        <v/>
      </c>
      <c r="C2319" s="6">
        <f>MIN(B2319,A2319)</f>
        <v/>
      </c>
      <c r="D2319" s="6">
        <f>B2319-C2319</f>
        <v/>
      </c>
      <c r="E2319" s="6">
        <f>A2319-C2319</f>
        <v/>
      </c>
      <c r="F2319" s="6">
        <f>MIN(D2319,in_batt_pw,IF(sel_batt=0,0,(sel_batt-H2318)/in_rte))</f>
        <v/>
      </c>
      <c r="G2319" s="6">
        <f>MIN(E2319,in_batt_pw,H2318)</f>
        <v/>
      </c>
      <c r="H2319" s="6">
        <f>H2318+F2319*in_rte-G2319</f>
        <v/>
      </c>
      <c r="I2319" s="6">
        <f>IF(sel_og=1,0,E2319-G2319)</f>
        <v/>
      </c>
      <c r="J2319" s="6">
        <f>IF(sel_og=1,0,D2319-F2319)</f>
        <v/>
      </c>
      <c r="K2319" s="6">
        <f>IF(sel_og=1,E2319-G2319,0)</f>
        <v/>
      </c>
    </row>
    <row r="2320">
      <c r="A2320" s="6">
        <f>Profiles!E2320+Profiles!F2320</f>
        <v/>
      </c>
      <c r="B2320" s="6">
        <f>Profiles!D2320*sel_solar</f>
        <v/>
      </c>
      <c r="C2320" s="6">
        <f>MIN(B2320,A2320)</f>
        <v/>
      </c>
      <c r="D2320" s="6">
        <f>B2320-C2320</f>
        <v/>
      </c>
      <c r="E2320" s="6">
        <f>A2320-C2320</f>
        <v/>
      </c>
      <c r="F2320" s="6">
        <f>MIN(D2320,in_batt_pw,IF(sel_batt=0,0,(sel_batt-H2319)/in_rte))</f>
        <v/>
      </c>
      <c r="G2320" s="6">
        <f>MIN(E2320,in_batt_pw,H2319)</f>
        <v/>
      </c>
      <c r="H2320" s="6">
        <f>H2319+F2320*in_rte-G2320</f>
        <v/>
      </c>
      <c r="I2320" s="6">
        <f>IF(sel_og=1,0,E2320-G2320)</f>
        <v/>
      </c>
      <c r="J2320" s="6">
        <f>IF(sel_og=1,0,D2320-F2320)</f>
        <v/>
      </c>
      <c r="K2320" s="6">
        <f>IF(sel_og=1,E2320-G2320,0)</f>
        <v/>
      </c>
    </row>
    <row r="2321">
      <c r="A2321" s="6">
        <f>Profiles!E2321+Profiles!F2321</f>
        <v/>
      </c>
      <c r="B2321" s="6">
        <f>Profiles!D2321*sel_solar</f>
        <v/>
      </c>
      <c r="C2321" s="6">
        <f>MIN(B2321,A2321)</f>
        <v/>
      </c>
      <c r="D2321" s="6">
        <f>B2321-C2321</f>
        <v/>
      </c>
      <c r="E2321" s="6">
        <f>A2321-C2321</f>
        <v/>
      </c>
      <c r="F2321" s="6">
        <f>MIN(D2321,in_batt_pw,IF(sel_batt=0,0,(sel_batt-H2320)/in_rte))</f>
        <v/>
      </c>
      <c r="G2321" s="6">
        <f>MIN(E2321,in_batt_pw,H2320)</f>
        <v/>
      </c>
      <c r="H2321" s="6">
        <f>H2320+F2321*in_rte-G2321</f>
        <v/>
      </c>
      <c r="I2321" s="6">
        <f>IF(sel_og=1,0,E2321-G2321)</f>
        <v/>
      </c>
      <c r="J2321" s="6">
        <f>IF(sel_og=1,0,D2321-F2321)</f>
        <v/>
      </c>
      <c r="K2321" s="6">
        <f>IF(sel_og=1,E2321-G2321,0)</f>
        <v/>
      </c>
    </row>
    <row r="2322">
      <c r="A2322" s="6">
        <f>Profiles!E2322+Profiles!F2322</f>
        <v/>
      </c>
      <c r="B2322" s="6">
        <f>Profiles!D2322*sel_solar</f>
        <v/>
      </c>
      <c r="C2322" s="6">
        <f>MIN(B2322,A2322)</f>
        <v/>
      </c>
      <c r="D2322" s="6">
        <f>B2322-C2322</f>
        <v/>
      </c>
      <c r="E2322" s="6">
        <f>A2322-C2322</f>
        <v/>
      </c>
      <c r="F2322" s="6">
        <f>MIN(D2322,in_batt_pw,IF(sel_batt=0,0,(sel_batt-H2321)/in_rte))</f>
        <v/>
      </c>
      <c r="G2322" s="6">
        <f>MIN(E2322,in_batt_pw,H2321)</f>
        <v/>
      </c>
      <c r="H2322" s="6">
        <f>H2321+F2322*in_rte-G2322</f>
        <v/>
      </c>
      <c r="I2322" s="6">
        <f>IF(sel_og=1,0,E2322-G2322)</f>
        <v/>
      </c>
      <c r="J2322" s="6">
        <f>IF(sel_og=1,0,D2322-F2322)</f>
        <v/>
      </c>
      <c r="K2322" s="6">
        <f>IF(sel_og=1,E2322-G2322,0)</f>
        <v/>
      </c>
    </row>
    <row r="2323">
      <c r="A2323" s="6">
        <f>Profiles!E2323+Profiles!F2323</f>
        <v/>
      </c>
      <c r="B2323" s="6">
        <f>Profiles!D2323*sel_solar</f>
        <v/>
      </c>
      <c r="C2323" s="6">
        <f>MIN(B2323,A2323)</f>
        <v/>
      </c>
      <c r="D2323" s="6">
        <f>B2323-C2323</f>
        <v/>
      </c>
      <c r="E2323" s="6">
        <f>A2323-C2323</f>
        <v/>
      </c>
      <c r="F2323" s="6">
        <f>MIN(D2323,in_batt_pw,IF(sel_batt=0,0,(sel_batt-H2322)/in_rte))</f>
        <v/>
      </c>
      <c r="G2323" s="6">
        <f>MIN(E2323,in_batt_pw,H2322)</f>
        <v/>
      </c>
      <c r="H2323" s="6">
        <f>H2322+F2323*in_rte-G2323</f>
        <v/>
      </c>
      <c r="I2323" s="6">
        <f>IF(sel_og=1,0,E2323-G2323)</f>
        <v/>
      </c>
      <c r="J2323" s="6">
        <f>IF(sel_og=1,0,D2323-F2323)</f>
        <v/>
      </c>
      <c r="K2323" s="6">
        <f>IF(sel_og=1,E2323-G2323,0)</f>
        <v/>
      </c>
    </row>
    <row r="2324">
      <c r="A2324" s="6">
        <f>Profiles!E2324+Profiles!F2324</f>
        <v/>
      </c>
      <c r="B2324" s="6">
        <f>Profiles!D2324*sel_solar</f>
        <v/>
      </c>
      <c r="C2324" s="6">
        <f>MIN(B2324,A2324)</f>
        <v/>
      </c>
      <c r="D2324" s="6">
        <f>B2324-C2324</f>
        <v/>
      </c>
      <c r="E2324" s="6">
        <f>A2324-C2324</f>
        <v/>
      </c>
      <c r="F2324" s="6">
        <f>MIN(D2324,in_batt_pw,IF(sel_batt=0,0,(sel_batt-H2323)/in_rte))</f>
        <v/>
      </c>
      <c r="G2324" s="6">
        <f>MIN(E2324,in_batt_pw,H2323)</f>
        <v/>
      </c>
      <c r="H2324" s="6">
        <f>H2323+F2324*in_rte-G2324</f>
        <v/>
      </c>
      <c r="I2324" s="6">
        <f>IF(sel_og=1,0,E2324-G2324)</f>
        <v/>
      </c>
      <c r="J2324" s="6">
        <f>IF(sel_og=1,0,D2324-F2324)</f>
        <v/>
      </c>
      <c r="K2324" s="6">
        <f>IF(sel_og=1,E2324-G2324,0)</f>
        <v/>
      </c>
    </row>
    <row r="2325">
      <c r="A2325" s="6">
        <f>Profiles!E2325+Profiles!F2325</f>
        <v/>
      </c>
      <c r="B2325" s="6">
        <f>Profiles!D2325*sel_solar</f>
        <v/>
      </c>
      <c r="C2325" s="6">
        <f>MIN(B2325,A2325)</f>
        <v/>
      </c>
      <c r="D2325" s="6">
        <f>B2325-C2325</f>
        <v/>
      </c>
      <c r="E2325" s="6">
        <f>A2325-C2325</f>
        <v/>
      </c>
      <c r="F2325" s="6">
        <f>MIN(D2325,in_batt_pw,IF(sel_batt=0,0,(sel_batt-H2324)/in_rte))</f>
        <v/>
      </c>
      <c r="G2325" s="6">
        <f>MIN(E2325,in_batt_pw,H2324)</f>
        <v/>
      </c>
      <c r="H2325" s="6">
        <f>H2324+F2325*in_rte-G2325</f>
        <v/>
      </c>
      <c r="I2325" s="6">
        <f>IF(sel_og=1,0,E2325-G2325)</f>
        <v/>
      </c>
      <c r="J2325" s="6">
        <f>IF(sel_og=1,0,D2325-F2325)</f>
        <v/>
      </c>
      <c r="K2325" s="6">
        <f>IF(sel_og=1,E2325-G2325,0)</f>
        <v/>
      </c>
    </row>
    <row r="2326">
      <c r="A2326" s="6">
        <f>Profiles!E2326+Profiles!F2326</f>
        <v/>
      </c>
      <c r="B2326" s="6">
        <f>Profiles!D2326*sel_solar</f>
        <v/>
      </c>
      <c r="C2326" s="6">
        <f>MIN(B2326,A2326)</f>
        <v/>
      </c>
      <c r="D2326" s="6">
        <f>B2326-C2326</f>
        <v/>
      </c>
      <c r="E2326" s="6">
        <f>A2326-C2326</f>
        <v/>
      </c>
      <c r="F2326" s="6">
        <f>MIN(D2326,in_batt_pw,IF(sel_batt=0,0,(sel_batt-H2325)/in_rte))</f>
        <v/>
      </c>
      <c r="G2326" s="6">
        <f>MIN(E2326,in_batt_pw,H2325)</f>
        <v/>
      </c>
      <c r="H2326" s="6">
        <f>H2325+F2326*in_rte-G2326</f>
        <v/>
      </c>
      <c r="I2326" s="6">
        <f>IF(sel_og=1,0,E2326-G2326)</f>
        <v/>
      </c>
      <c r="J2326" s="6">
        <f>IF(sel_og=1,0,D2326-F2326)</f>
        <v/>
      </c>
      <c r="K2326" s="6">
        <f>IF(sel_og=1,E2326-G2326,0)</f>
        <v/>
      </c>
    </row>
    <row r="2327">
      <c r="A2327" s="6">
        <f>Profiles!E2327+Profiles!F2327</f>
        <v/>
      </c>
      <c r="B2327" s="6">
        <f>Profiles!D2327*sel_solar</f>
        <v/>
      </c>
      <c r="C2327" s="6">
        <f>MIN(B2327,A2327)</f>
        <v/>
      </c>
      <c r="D2327" s="6">
        <f>B2327-C2327</f>
        <v/>
      </c>
      <c r="E2327" s="6">
        <f>A2327-C2327</f>
        <v/>
      </c>
      <c r="F2327" s="6">
        <f>MIN(D2327,in_batt_pw,IF(sel_batt=0,0,(sel_batt-H2326)/in_rte))</f>
        <v/>
      </c>
      <c r="G2327" s="6">
        <f>MIN(E2327,in_batt_pw,H2326)</f>
        <v/>
      </c>
      <c r="H2327" s="6">
        <f>H2326+F2327*in_rte-G2327</f>
        <v/>
      </c>
      <c r="I2327" s="6">
        <f>IF(sel_og=1,0,E2327-G2327)</f>
        <v/>
      </c>
      <c r="J2327" s="6">
        <f>IF(sel_og=1,0,D2327-F2327)</f>
        <v/>
      </c>
      <c r="K2327" s="6">
        <f>IF(sel_og=1,E2327-G2327,0)</f>
        <v/>
      </c>
    </row>
    <row r="2328">
      <c r="A2328" s="6">
        <f>Profiles!E2328+Profiles!F2328</f>
        <v/>
      </c>
      <c r="B2328" s="6">
        <f>Profiles!D2328*sel_solar</f>
        <v/>
      </c>
      <c r="C2328" s="6">
        <f>MIN(B2328,A2328)</f>
        <v/>
      </c>
      <c r="D2328" s="6">
        <f>B2328-C2328</f>
        <v/>
      </c>
      <c r="E2328" s="6">
        <f>A2328-C2328</f>
        <v/>
      </c>
      <c r="F2328" s="6">
        <f>MIN(D2328,in_batt_pw,IF(sel_batt=0,0,(sel_batt-H2327)/in_rte))</f>
        <v/>
      </c>
      <c r="G2328" s="6">
        <f>MIN(E2328,in_batt_pw,H2327)</f>
        <v/>
      </c>
      <c r="H2328" s="6">
        <f>H2327+F2328*in_rte-G2328</f>
        <v/>
      </c>
      <c r="I2328" s="6">
        <f>IF(sel_og=1,0,E2328-G2328)</f>
        <v/>
      </c>
      <c r="J2328" s="6">
        <f>IF(sel_og=1,0,D2328-F2328)</f>
        <v/>
      </c>
      <c r="K2328" s="6">
        <f>IF(sel_og=1,E2328-G2328,0)</f>
        <v/>
      </c>
    </row>
    <row r="2329">
      <c r="A2329" s="6">
        <f>Profiles!E2329+Profiles!F2329</f>
        <v/>
      </c>
      <c r="B2329" s="6">
        <f>Profiles!D2329*sel_solar</f>
        <v/>
      </c>
      <c r="C2329" s="6">
        <f>MIN(B2329,A2329)</f>
        <v/>
      </c>
      <c r="D2329" s="6">
        <f>B2329-C2329</f>
        <v/>
      </c>
      <c r="E2329" s="6">
        <f>A2329-C2329</f>
        <v/>
      </c>
      <c r="F2329" s="6">
        <f>MIN(D2329,in_batt_pw,IF(sel_batt=0,0,(sel_batt-H2328)/in_rte))</f>
        <v/>
      </c>
      <c r="G2329" s="6">
        <f>MIN(E2329,in_batt_pw,H2328)</f>
        <v/>
      </c>
      <c r="H2329" s="6">
        <f>H2328+F2329*in_rte-G2329</f>
        <v/>
      </c>
      <c r="I2329" s="6">
        <f>IF(sel_og=1,0,E2329-G2329)</f>
        <v/>
      </c>
      <c r="J2329" s="6">
        <f>IF(sel_og=1,0,D2329-F2329)</f>
        <v/>
      </c>
      <c r="K2329" s="6">
        <f>IF(sel_og=1,E2329-G2329,0)</f>
        <v/>
      </c>
    </row>
    <row r="2330">
      <c r="A2330" s="6">
        <f>Profiles!E2330+Profiles!F2330</f>
        <v/>
      </c>
      <c r="B2330" s="6">
        <f>Profiles!D2330*sel_solar</f>
        <v/>
      </c>
      <c r="C2330" s="6">
        <f>MIN(B2330,A2330)</f>
        <v/>
      </c>
      <c r="D2330" s="6">
        <f>B2330-C2330</f>
        <v/>
      </c>
      <c r="E2330" s="6">
        <f>A2330-C2330</f>
        <v/>
      </c>
      <c r="F2330" s="6">
        <f>MIN(D2330,in_batt_pw,IF(sel_batt=0,0,(sel_batt-H2329)/in_rte))</f>
        <v/>
      </c>
      <c r="G2330" s="6">
        <f>MIN(E2330,in_batt_pw,H2329)</f>
        <v/>
      </c>
      <c r="H2330" s="6">
        <f>H2329+F2330*in_rte-G2330</f>
        <v/>
      </c>
      <c r="I2330" s="6">
        <f>IF(sel_og=1,0,E2330-G2330)</f>
        <v/>
      </c>
      <c r="J2330" s="6">
        <f>IF(sel_og=1,0,D2330-F2330)</f>
        <v/>
      </c>
      <c r="K2330" s="6">
        <f>IF(sel_og=1,E2330-G2330,0)</f>
        <v/>
      </c>
    </row>
    <row r="2331">
      <c r="A2331" s="6">
        <f>Profiles!E2331+Profiles!F2331</f>
        <v/>
      </c>
      <c r="B2331" s="6">
        <f>Profiles!D2331*sel_solar</f>
        <v/>
      </c>
      <c r="C2331" s="6">
        <f>MIN(B2331,A2331)</f>
        <v/>
      </c>
      <c r="D2331" s="6">
        <f>B2331-C2331</f>
        <v/>
      </c>
      <c r="E2331" s="6">
        <f>A2331-C2331</f>
        <v/>
      </c>
      <c r="F2331" s="6">
        <f>MIN(D2331,in_batt_pw,IF(sel_batt=0,0,(sel_batt-H2330)/in_rte))</f>
        <v/>
      </c>
      <c r="G2331" s="6">
        <f>MIN(E2331,in_batt_pw,H2330)</f>
        <v/>
      </c>
      <c r="H2331" s="6">
        <f>H2330+F2331*in_rte-G2331</f>
        <v/>
      </c>
      <c r="I2331" s="6">
        <f>IF(sel_og=1,0,E2331-G2331)</f>
        <v/>
      </c>
      <c r="J2331" s="6">
        <f>IF(sel_og=1,0,D2331-F2331)</f>
        <v/>
      </c>
      <c r="K2331" s="6">
        <f>IF(sel_og=1,E2331-G2331,0)</f>
        <v/>
      </c>
    </row>
    <row r="2332">
      <c r="A2332" s="6">
        <f>Profiles!E2332+Profiles!F2332</f>
        <v/>
      </c>
      <c r="B2332" s="6">
        <f>Profiles!D2332*sel_solar</f>
        <v/>
      </c>
      <c r="C2332" s="6">
        <f>MIN(B2332,A2332)</f>
        <v/>
      </c>
      <c r="D2332" s="6">
        <f>B2332-C2332</f>
        <v/>
      </c>
      <c r="E2332" s="6">
        <f>A2332-C2332</f>
        <v/>
      </c>
      <c r="F2332" s="6">
        <f>MIN(D2332,in_batt_pw,IF(sel_batt=0,0,(sel_batt-H2331)/in_rte))</f>
        <v/>
      </c>
      <c r="G2332" s="6">
        <f>MIN(E2332,in_batt_pw,H2331)</f>
        <v/>
      </c>
      <c r="H2332" s="6">
        <f>H2331+F2332*in_rte-G2332</f>
        <v/>
      </c>
      <c r="I2332" s="6">
        <f>IF(sel_og=1,0,E2332-G2332)</f>
        <v/>
      </c>
      <c r="J2332" s="6">
        <f>IF(sel_og=1,0,D2332-F2332)</f>
        <v/>
      </c>
      <c r="K2332" s="6">
        <f>IF(sel_og=1,E2332-G2332,0)</f>
        <v/>
      </c>
    </row>
    <row r="2333">
      <c r="A2333" s="6">
        <f>Profiles!E2333+Profiles!F2333</f>
        <v/>
      </c>
      <c r="B2333" s="6">
        <f>Profiles!D2333*sel_solar</f>
        <v/>
      </c>
      <c r="C2333" s="6">
        <f>MIN(B2333,A2333)</f>
        <v/>
      </c>
      <c r="D2333" s="6">
        <f>B2333-C2333</f>
        <v/>
      </c>
      <c r="E2333" s="6">
        <f>A2333-C2333</f>
        <v/>
      </c>
      <c r="F2333" s="6">
        <f>MIN(D2333,in_batt_pw,IF(sel_batt=0,0,(sel_batt-H2332)/in_rte))</f>
        <v/>
      </c>
      <c r="G2333" s="6">
        <f>MIN(E2333,in_batt_pw,H2332)</f>
        <v/>
      </c>
      <c r="H2333" s="6">
        <f>H2332+F2333*in_rte-G2333</f>
        <v/>
      </c>
      <c r="I2333" s="6">
        <f>IF(sel_og=1,0,E2333-G2333)</f>
        <v/>
      </c>
      <c r="J2333" s="6">
        <f>IF(sel_og=1,0,D2333-F2333)</f>
        <v/>
      </c>
      <c r="K2333" s="6">
        <f>IF(sel_og=1,E2333-G2333,0)</f>
        <v/>
      </c>
    </row>
    <row r="2334">
      <c r="A2334" s="6">
        <f>Profiles!E2334+Profiles!F2334</f>
        <v/>
      </c>
      <c r="B2334" s="6">
        <f>Profiles!D2334*sel_solar</f>
        <v/>
      </c>
      <c r="C2334" s="6">
        <f>MIN(B2334,A2334)</f>
        <v/>
      </c>
      <c r="D2334" s="6">
        <f>B2334-C2334</f>
        <v/>
      </c>
      <c r="E2334" s="6">
        <f>A2334-C2334</f>
        <v/>
      </c>
      <c r="F2334" s="6">
        <f>MIN(D2334,in_batt_pw,IF(sel_batt=0,0,(sel_batt-H2333)/in_rte))</f>
        <v/>
      </c>
      <c r="G2334" s="6">
        <f>MIN(E2334,in_batt_pw,H2333)</f>
        <v/>
      </c>
      <c r="H2334" s="6">
        <f>H2333+F2334*in_rte-G2334</f>
        <v/>
      </c>
      <c r="I2334" s="6">
        <f>IF(sel_og=1,0,E2334-G2334)</f>
        <v/>
      </c>
      <c r="J2334" s="6">
        <f>IF(sel_og=1,0,D2334-F2334)</f>
        <v/>
      </c>
      <c r="K2334" s="6">
        <f>IF(sel_og=1,E2334-G2334,0)</f>
        <v/>
      </c>
    </row>
    <row r="2335">
      <c r="A2335" s="6">
        <f>Profiles!E2335+Profiles!F2335</f>
        <v/>
      </c>
      <c r="B2335" s="6">
        <f>Profiles!D2335*sel_solar</f>
        <v/>
      </c>
      <c r="C2335" s="6">
        <f>MIN(B2335,A2335)</f>
        <v/>
      </c>
      <c r="D2335" s="6">
        <f>B2335-C2335</f>
        <v/>
      </c>
      <c r="E2335" s="6">
        <f>A2335-C2335</f>
        <v/>
      </c>
      <c r="F2335" s="6">
        <f>MIN(D2335,in_batt_pw,IF(sel_batt=0,0,(sel_batt-H2334)/in_rte))</f>
        <v/>
      </c>
      <c r="G2335" s="6">
        <f>MIN(E2335,in_batt_pw,H2334)</f>
        <v/>
      </c>
      <c r="H2335" s="6">
        <f>H2334+F2335*in_rte-G2335</f>
        <v/>
      </c>
      <c r="I2335" s="6">
        <f>IF(sel_og=1,0,E2335-G2335)</f>
        <v/>
      </c>
      <c r="J2335" s="6">
        <f>IF(sel_og=1,0,D2335-F2335)</f>
        <v/>
      </c>
      <c r="K2335" s="6">
        <f>IF(sel_og=1,E2335-G2335,0)</f>
        <v/>
      </c>
    </row>
    <row r="2336">
      <c r="A2336" s="6">
        <f>Profiles!E2336+Profiles!F2336</f>
        <v/>
      </c>
      <c r="B2336" s="6">
        <f>Profiles!D2336*sel_solar</f>
        <v/>
      </c>
      <c r="C2336" s="6">
        <f>MIN(B2336,A2336)</f>
        <v/>
      </c>
      <c r="D2336" s="6">
        <f>B2336-C2336</f>
        <v/>
      </c>
      <c r="E2336" s="6">
        <f>A2336-C2336</f>
        <v/>
      </c>
      <c r="F2336" s="6">
        <f>MIN(D2336,in_batt_pw,IF(sel_batt=0,0,(sel_batt-H2335)/in_rte))</f>
        <v/>
      </c>
      <c r="G2336" s="6">
        <f>MIN(E2336,in_batt_pw,H2335)</f>
        <v/>
      </c>
      <c r="H2336" s="6">
        <f>H2335+F2336*in_rte-G2336</f>
        <v/>
      </c>
      <c r="I2336" s="6">
        <f>IF(sel_og=1,0,E2336-G2336)</f>
        <v/>
      </c>
      <c r="J2336" s="6">
        <f>IF(sel_og=1,0,D2336-F2336)</f>
        <v/>
      </c>
      <c r="K2336" s="6">
        <f>IF(sel_og=1,E2336-G2336,0)</f>
        <v/>
      </c>
    </row>
    <row r="2337">
      <c r="A2337" s="6">
        <f>Profiles!E2337+Profiles!F2337</f>
        <v/>
      </c>
      <c r="B2337" s="6">
        <f>Profiles!D2337*sel_solar</f>
        <v/>
      </c>
      <c r="C2337" s="6">
        <f>MIN(B2337,A2337)</f>
        <v/>
      </c>
      <c r="D2337" s="6">
        <f>B2337-C2337</f>
        <v/>
      </c>
      <c r="E2337" s="6">
        <f>A2337-C2337</f>
        <v/>
      </c>
      <c r="F2337" s="6">
        <f>MIN(D2337,in_batt_pw,IF(sel_batt=0,0,(sel_batt-H2336)/in_rte))</f>
        <v/>
      </c>
      <c r="G2337" s="6">
        <f>MIN(E2337,in_batt_pw,H2336)</f>
        <v/>
      </c>
      <c r="H2337" s="6">
        <f>H2336+F2337*in_rte-G2337</f>
        <v/>
      </c>
      <c r="I2337" s="6">
        <f>IF(sel_og=1,0,E2337-G2337)</f>
        <v/>
      </c>
      <c r="J2337" s="6">
        <f>IF(sel_og=1,0,D2337-F2337)</f>
        <v/>
      </c>
      <c r="K2337" s="6">
        <f>IF(sel_og=1,E2337-G2337,0)</f>
        <v/>
      </c>
    </row>
    <row r="2338">
      <c r="A2338" s="6">
        <f>Profiles!E2338+Profiles!F2338</f>
        <v/>
      </c>
      <c r="B2338" s="6">
        <f>Profiles!D2338*sel_solar</f>
        <v/>
      </c>
      <c r="C2338" s="6">
        <f>MIN(B2338,A2338)</f>
        <v/>
      </c>
      <c r="D2338" s="6">
        <f>B2338-C2338</f>
        <v/>
      </c>
      <c r="E2338" s="6">
        <f>A2338-C2338</f>
        <v/>
      </c>
      <c r="F2338" s="6">
        <f>MIN(D2338,in_batt_pw,IF(sel_batt=0,0,(sel_batt-H2337)/in_rte))</f>
        <v/>
      </c>
      <c r="G2338" s="6">
        <f>MIN(E2338,in_batt_pw,H2337)</f>
        <v/>
      </c>
      <c r="H2338" s="6">
        <f>H2337+F2338*in_rte-G2338</f>
        <v/>
      </c>
      <c r="I2338" s="6">
        <f>IF(sel_og=1,0,E2338-G2338)</f>
        <v/>
      </c>
      <c r="J2338" s="6">
        <f>IF(sel_og=1,0,D2338-F2338)</f>
        <v/>
      </c>
      <c r="K2338" s="6">
        <f>IF(sel_og=1,E2338-G2338,0)</f>
        <v/>
      </c>
    </row>
    <row r="2339">
      <c r="A2339" s="6">
        <f>Profiles!E2339+Profiles!F2339</f>
        <v/>
      </c>
      <c r="B2339" s="6">
        <f>Profiles!D2339*sel_solar</f>
        <v/>
      </c>
      <c r="C2339" s="6">
        <f>MIN(B2339,A2339)</f>
        <v/>
      </c>
      <c r="D2339" s="6">
        <f>B2339-C2339</f>
        <v/>
      </c>
      <c r="E2339" s="6">
        <f>A2339-C2339</f>
        <v/>
      </c>
      <c r="F2339" s="6">
        <f>MIN(D2339,in_batt_pw,IF(sel_batt=0,0,(sel_batt-H2338)/in_rte))</f>
        <v/>
      </c>
      <c r="G2339" s="6">
        <f>MIN(E2339,in_batt_pw,H2338)</f>
        <v/>
      </c>
      <c r="H2339" s="6">
        <f>H2338+F2339*in_rte-G2339</f>
        <v/>
      </c>
      <c r="I2339" s="6">
        <f>IF(sel_og=1,0,E2339-G2339)</f>
        <v/>
      </c>
      <c r="J2339" s="6">
        <f>IF(sel_og=1,0,D2339-F2339)</f>
        <v/>
      </c>
      <c r="K2339" s="6">
        <f>IF(sel_og=1,E2339-G2339,0)</f>
        <v/>
      </c>
    </row>
    <row r="2340">
      <c r="A2340" s="6">
        <f>Profiles!E2340+Profiles!F2340</f>
        <v/>
      </c>
      <c r="B2340" s="6">
        <f>Profiles!D2340*sel_solar</f>
        <v/>
      </c>
      <c r="C2340" s="6">
        <f>MIN(B2340,A2340)</f>
        <v/>
      </c>
      <c r="D2340" s="6">
        <f>B2340-C2340</f>
        <v/>
      </c>
      <c r="E2340" s="6">
        <f>A2340-C2340</f>
        <v/>
      </c>
      <c r="F2340" s="6">
        <f>MIN(D2340,in_batt_pw,IF(sel_batt=0,0,(sel_batt-H2339)/in_rte))</f>
        <v/>
      </c>
      <c r="G2340" s="6">
        <f>MIN(E2340,in_batt_pw,H2339)</f>
        <v/>
      </c>
      <c r="H2340" s="6">
        <f>H2339+F2340*in_rte-G2340</f>
        <v/>
      </c>
      <c r="I2340" s="6">
        <f>IF(sel_og=1,0,E2340-G2340)</f>
        <v/>
      </c>
      <c r="J2340" s="6">
        <f>IF(sel_og=1,0,D2340-F2340)</f>
        <v/>
      </c>
      <c r="K2340" s="6">
        <f>IF(sel_og=1,E2340-G2340,0)</f>
        <v/>
      </c>
    </row>
    <row r="2341">
      <c r="A2341" s="6">
        <f>Profiles!E2341+Profiles!F2341</f>
        <v/>
      </c>
      <c r="B2341" s="6">
        <f>Profiles!D2341*sel_solar</f>
        <v/>
      </c>
      <c r="C2341" s="6">
        <f>MIN(B2341,A2341)</f>
        <v/>
      </c>
      <c r="D2341" s="6">
        <f>B2341-C2341</f>
        <v/>
      </c>
      <c r="E2341" s="6">
        <f>A2341-C2341</f>
        <v/>
      </c>
      <c r="F2341" s="6">
        <f>MIN(D2341,in_batt_pw,IF(sel_batt=0,0,(sel_batt-H2340)/in_rte))</f>
        <v/>
      </c>
      <c r="G2341" s="6">
        <f>MIN(E2341,in_batt_pw,H2340)</f>
        <v/>
      </c>
      <c r="H2341" s="6">
        <f>H2340+F2341*in_rte-G2341</f>
        <v/>
      </c>
      <c r="I2341" s="6">
        <f>IF(sel_og=1,0,E2341-G2341)</f>
        <v/>
      </c>
      <c r="J2341" s="6">
        <f>IF(sel_og=1,0,D2341-F2341)</f>
        <v/>
      </c>
      <c r="K2341" s="6">
        <f>IF(sel_og=1,E2341-G2341,0)</f>
        <v/>
      </c>
    </row>
    <row r="2342">
      <c r="A2342" s="6">
        <f>Profiles!E2342+Profiles!F2342</f>
        <v/>
      </c>
      <c r="B2342" s="6">
        <f>Profiles!D2342*sel_solar</f>
        <v/>
      </c>
      <c r="C2342" s="6">
        <f>MIN(B2342,A2342)</f>
        <v/>
      </c>
      <c r="D2342" s="6">
        <f>B2342-C2342</f>
        <v/>
      </c>
      <c r="E2342" s="6">
        <f>A2342-C2342</f>
        <v/>
      </c>
      <c r="F2342" s="6">
        <f>MIN(D2342,in_batt_pw,IF(sel_batt=0,0,(sel_batt-H2341)/in_rte))</f>
        <v/>
      </c>
      <c r="G2342" s="6">
        <f>MIN(E2342,in_batt_pw,H2341)</f>
        <v/>
      </c>
      <c r="H2342" s="6">
        <f>H2341+F2342*in_rte-G2342</f>
        <v/>
      </c>
      <c r="I2342" s="6">
        <f>IF(sel_og=1,0,E2342-G2342)</f>
        <v/>
      </c>
      <c r="J2342" s="6">
        <f>IF(sel_og=1,0,D2342-F2342)</f>
        <v/>
      </c>
      <c r="K2342" s="6">
        <f>IF(sel_og=1,E2342-G2342,0)</f>
        <v/>
      </c>
    </row>
    <row r="2343">
      <c r="A2343" s="6">
        <f>Profiles!E2343+Profiles!F2343</f>
        <v/>
      </c>
      <c r="B2343" s="6">
        <f>Profiles!D2343*sel_solar</f>
        <v/>
      </c>
      <c r="C2343" s="6">
        <f>MIN(B2343,A2343)</f>
        <v/>
      </c>
      <c r="D2343" s="6">
        <f>B2343-C2343</f>
        <v/>
      </c>
      <c r="E2343" s="6">
        <f>A2343-C2343</f>
        <v/>
      </c>
      <c r="F2343" s="6">
        <f>MIN(D2343,in_batt_pw,IF(sel_batt=0,0,(sel_batt-H2342)/in_rte))</f>
        <v/>
      </c>
      <c r="G2343" s="6">
        <f>MIN(E2343,in_batt_pw,H2342)</f>
        <v/>
      </c>
      <c r="H2343" s="6">
        <f>H2342+F2343*in_rte-G2343</f>
        <v/>
      </c>
      <c r="I2343" s="6">
        <f>IF(sel_og=1,0,E2343-G2343)</f>
        <v/>
      </c>
      <c r="J2343" s="6">
        <f>IF(sel_og=1,0,D2343-F2343)</f>
        <v/>
      </c>
      <c r="K2343" s="6">
        <f>IF(sel_og=1,E2343-G2343,0)</f>
        <v/>
      </c>
    </row>
    <row r="2344">
      <c r="A2344" s="6">
        <f>Profiles!E2344+Profiles!F2344</f>
        <v/>
      </c>
      <c r="B2344" s="6">
        <f>Profiles!D2344*sel_solar</f>
        <v/>
      </c>
      <c r="C2344" s="6">
        <f>MIN(B2344,A2344)</f>
        <v/>
      </c>
      <c r="D2344" s="6">
        <f>B2344-C2344</f>
        <v/>
      </c>
      <c r="E2344" s="6">
        <f>A2344-C2344</f>
        <v/>
      </c>
      <c r="F2344" s="6">
        <f>MIN(D2344,in_batt_pw,IF(sel_batt=0,0,(sel_batt-H2343)/in_rte))</f>
        <v/>
      </c>
      <c r="G2344" s="6">
        <f>MIN(E2344,in_batt_pw,H2343)</f>
        <v/>
      </c>
      <c r="H2344" s="6">
        <f>H2343+F2344*in_rte-G2344</f>
        <v/>
      </c>
      <c r="I2344" s="6">
        <f>IF(sel_og=1,0,E2344-G2344)</f>
        <v/>
      </c>
      <c r="J2344" s="6">
        <f>IF(sel_og=1,0,D2344-F2344)</f>
        <v/>
      </c>
      <c r="K2344" s="6">
        <f>IF(sel_og=1,E2344-G2344,0)</f>
        <v/>
      </c>
    </row>
    <row r="2345">
      <c r="A2345" s="6">
        <f>Profiles!E2345+Profiles!F2345</f>
        <v/>
      </c>
      <c r="B2345" s="6">
        <f>Profiles!D2345*sel_solar</f>
        <v/>
      </c>
      <c r="C2345" s="6">
        <f>MIN(B2345,A2345)</f>
        <v/>
      </c>
      <c r="D2345" s="6">
        <f>B2345-C2345</f>
        <v/>
      </c>
      <c r="E2345" s="6">
        <f>A2345-C2345</f>
        <v/>
      </c>
      <c r="F2345" s="6">
        <f>MIN(D2345,in_batt_pw,IF(sel_batt=0,0,(sel_batt-H2344)/in_rte))</f>
        <v/>
      </c>
      <c r="G2345" s="6">
        <f>MIN(E2345,in_batt_pw,H2344)</f>
        <v/>
      </c>
      <c r="H2345" s="6">
        <f>H2344+F2345*in_rte-G2345</f>
        <v/>
      </c>
      <c r="I2345" s="6">
        <f>IF(sel_og=1,0,E2345-G2345)</f>
        <v/>
      </c>
      <c r="J2345" s="6">
        <f>IF(sel_og=1,0,D2345-F2345)</f>
        <v/>
      </c>
      <c r="K2345" s="6">
        <f>IF(sel_og=1,E2345-G2345,0)</f>
        <v/>
      </c>
    </row>
    <row r="2346">
      <c r="A2346" s="6">
        <f>Profiles!E2346+Profiles!F2346</f>
        <v/>
      </c>
      <c r="B2346" s="6">
        <f>Profiles!D2346*sel_solar</f>
        <v/>
      </c>
      <c r="C2346" s="6">
        <f>MIN(B2346,A2346)</f>
        <v/>
      </c>
      <c r="D2346" s="6">
        <f>B2346-C2346</f>
        <v/>
      </c>
      <c r="E2346" s="6">
        <f>A2346-C2346</f>
        <v/>
      </c>
      <c r="F2346" s="6">
        <f>MIN(D2346,in_batt_pw,IF(sel_batt=0,0,(sel_batt-H2345)/in_rte))</f>
        <v/>
      </c>
      <c r="G2346" s="6">
        <f>MIN(E2346,in_batt_pw,H2345)</f>
        <v/>
      </c>
      <c r="H2346" s="6">
        <f>H2345+F2346*in_rte-G2346</f>
        <v/>
      </c>
      <c r="I2346" s="6">
        <f>IF(sel_og=1,0,E2346-G2346)</f>
        <v/>
      </c>
      <c r="J2346" s="6">
        <f>IF(sel_og=1,0,D2346-F2346)</f>
        <v/>
      </c>
      <c r="K2346" s="6">
        <f>IF(sel_og=1,E2346-G2346,0)</f>
        <v/>
      </c>
    </row>
    <row r="2347">
      <c r="A2347" s="6">
        <f>Profiles!E2347+Profiles!F2347</f>
        <v/>
      </c>
      <c r="B2347" s="6">
        <f>Profiles!D2347*sel_solar</f>
        <v/>
      </c>
      <c r="C2347" s="6">
        <f>MIN(B2347,A2347)</f>
        <v/>
      </c>
      <c r="D2347" s="6">
        <f>B2347-C2347</f>
        <v/>
      </c>
      <c r="E2347" s="6">
        <f>A2347-C2347</f>
        <v/>
      </c>
      <c r="F2347" s="6">
        <f>MIN(D2347,in_batt_pw,IF(sel_batt=0,0,(sel_batt-H2346)/in_rte))</f>
        <v/>
      </c>
      <c r="G2347" s="6">
        <f>MIN(E2347,in_batt_pw,H2346)</f>
        <v/>
      </c>
      <c r="H2347" s="6">
        <f>H2346+F2347*in_rte-G2347</f>
        <v/>
      </c>
      <c r="I2347" s="6">
        <f>IF(sel_og=1,0,E2347-G2347)</f>
        <v/>
      </c>
      <c r="J2347" s="6">
        <f>IF(sel_og=1,0,D2347-F2347)</f>
        <v/>
      </c>
      <c r="K2347" s="6">
        <f>IF(sel_og=1,E2347-G2347,0)</f>
        <v/>
      </c>
    </row>
    <row r="2348">
      <c r="A2348" s="6">
        <f>Profiles!E2348+Profiles!F2348</f>
        <v/>
      </c>
      <c r="B2348" s="6">
        <f>Profiles!D2348*sel_solar</f>
        <v/>
      </c>
      <c r="C2348" s="6">
        <f>MIN(B2348,A2348)</f>
        <v/>
      </c>
      <c r="D2348" s="6">
        <f>B2348-C2348</f>
        <v/>
      </c>
      <c r="E2348" s="6">
        <f>A2348-C2348</f>
        <v/>
      </c>
      <c r="F2348" s="6">
        <f>MIN(D2348,in_batt_pw,IF(sel_batt=0,0,(sel_batt-H2347)/in_rte))</f>
        <v/>
      </c>
      <c r="G2348" s="6">
        <f>MIN(E2348,in_batt_pw,H2347)</f>
        <v/>
      </c>
      <c r="H2348" s="6">
        <f>H2347+F2348*in_rte-G2348</f>
        <v/>
      </c>
      <c r="I2348" s="6">
        <f>IF(sel_og=1,0,E2348-G2348)</f>
        <v/>
      </c>
      <c r="J2348" s="6">
        <f>IF(sel_og=1,0,D2348-F2348)</f>
        <v/>
      </c>
      <c r="K2348" s="6">
        <f>IF(sel_og=1,E2348-G2348,0)</f>
        <v/>
      </c>
    </row>
    <row r="2349">
      <c r="A2349" s="6">
        <f>Profiles!E2349+Profiles!F2349</f>
        <v/>
      </c>
      <c r="B2349" s="6">
        <f>Profiles!D2349*sel_solar</f>
        <v/>
      </c>
      <c r="C2349" s="6">
        <f>MIN(B2349,A2349)</f>
        <v/>
      </c>
      <c r="D2349" s="6">
        <f>B2349-C2349</f>
        <v/>
      </c>
      <c r="E2349" s="6">
        <f>A2349-C2349</f>
        <v/>
      </c>
      <c r="F2349" s="6">
        <f>MIN(D2349,in_batt_pw,IF(sel_batt=0,0,(sel_batt-H2348)/in_rte))</f>
        <v/>
      </c>
      <c r="G2349" s="6">
        <f>MIN(E2349,in_batt_pw,H2348)</f>
        <v/>
      </c>
      <c r="H2349" s="6">
        <f>H2348+F2349*in_rte-G2349</f>
        <v/>
      </c>
      <c r="I2349" s="6">
        <f>IF(sel_og=1,0,E2349-G2349)</f>
        <v/>
      </c>
      <c r="J2349" s="6">
        <f>IF(sel_og=1,0,D2349-F2349)</f>
        <v/>
      </c>
      <c r="K2349" s="6">
        <f>IF(sel_og=1,E2349-G2349,0)</f>
        <v/>
      </c>
    </row>
    <row r="2350">
      <c r="A2350" s="6">
        <f>Profiles!E2350+Profiles!F2350</f>
        <v/>
      </c>
      <c r="B2350" s="6">
        <f>Profiles!D2350*sel_solar</f>
        <v/>
      </c>
      <c r="C2350" s="6">
        <f>MIN(B2350,A2350)</f>
        <v/>
      </c>
      <c r="D2350" s="6">
        <f>B2350-C2350</f>
        <v/>
      </c>
      <c r="E2350" s="6">
        <f>A2350-C2350</f>
        <v/>
      </c>
      <c r="F2350" s="6">
        <f>MIN(D2350,in_batt_pw,IF(sel_batt=0,0,(sel_batt-H2349)/in_rte))</f>
        <v/>
      </c>
      <c r="G2350" s="6">
        <f>MIN(E2350,in_batt_pw,H2349)</f>
        <v/>
      </c>
      <c r="H2350" s="6">
        <f>H2349+F2350*in_rte-G2350</f>
        <v/>
      </c>
      <c r="I2350" s="6">
        <f>IF(sel_og=1,0,E2350-G2350)</f>
        <v/>
      </c>
      <c r="J2350" s="6">
        <f>IF(sel_og=1,0,D2350-F2350)</f>
        <v/>
      </c>
      <c r="K2350" s="6">
        <f>IF(sel_og=1,E2350-G2350,0)</f>
        <v/>
      </c>
    </row>
    <row r="2351">
      <c r="A2351" s="6">
        <f>Profiles!E2351+Profiles!F2351</f>
        <v/>
      </c>
      <c r="B2351" s="6">
        <f>Profiles!D2351*sel_solar</f>
        <v/>
      </c>
      <c r="C2351" s="6">
        <f>MIN(B2351,A2351)</f>
        <v/>
      </c>
      <c r="D2351" s="6">
        <f>B2351-C2351</f>
        <v/>
      </c>
      <c r="E2351" s="6">
        <f>A2351-C2351</f>
        <v/>
      </c>
      <c r="F2351" s="6">
        <f>MIN(D2351,in_batt_pw,IF(sel_batt=0,0,(sel_batt-H2350)/in_rte))</f>
        <v/>
      </c>
      <c r="G2351" s="6">
        <f>MIN(E2351,in_batt_pw,H2350)</f>
        <v/>
      </c>
      <c r="H2351" s="6">
        <f>H2350+F2351*in_rte-G2351</f>
        <v/>
      </c>
      <c r="I2351" s="6">
        <f>IF(sel_og=1,0,E2351-G2351)</f>
        <v/>
      </c>
      <c r="J2351" s="6">
        <f>IF(sel_og=1,0,D2351-F2351)</f>
        <v/>
      </c>
      <c r="K2351" s="6">
        <f>IF(sel_og=1,E2351-G2351,0)</f>
        <v/>
      </c>
    </row>
    <row r="2352">
      <c r="A2352" s="6">
        <f>Profiles!E2352+Profiles!F2352</f>
        <v/>
      </c>
      <c r="B2352" s="6">
        <f>Profiles!D2352*sel_solar</f>
        <v/>
      </c>
      <c r="C2352" s="6">
        <f>MIN(B2352,A2352)</f>
        <v/>
      </c>
      <c r="D2352" s="6">
        <f>B2352-C2352</f>
        <v/>
      </c>
      <c r="E2352" s="6">
        <f>A2352-C2352</f>
        <v/>
      </c>
      <c r="F2352" s="6">
        <f>MIN(D2352,in_batt_pw,IF(sel_batt=0,0,(sel_batt-H2351)/in_rte))</f>
        <v/>
      </c>
      <c r="G2352" s="6">
        <f>MIN(E2352,in_batt_pw,H2351)</f>
        <v/>
      </c>
      <c r="H2352" s="6">
        <f>H2351+F2352*in_rte-G2352</f>
        <v/>
      </c>
      <c r="I2352" s="6">
        <f>IF(sel_og=1,0,E2352-G2352)</f>
        <v/>
      </c>
      <c r="J2352" s="6">
        <f>IF(sel_og=1,0,D2352-F2352)</f>
        <v/>
      </c>
      <c r="K2352" s="6">
        <f>IF(sel_og=1,E2352-G2352,0)</f>
        <v/>
      </c>
    </row>
    <row r="2353">
      <c r="A2353" s="6">
        <f>Profiles!E2353+Profiles!F2353</f>
        <v/>
      </c>
      <c r="B2353" s="6">
        <f>Profiles!D2353*sel_solar</f>
        <v/>
      </c>
      <c r="C2353" s="6">
        <f>MIN(B2353,A2353)</f>
        <v/>
      </c>
      <c r="D2353" s="6">
        <f>B2353-C2353</f>
        <v/>
      </c>
      <c r="E2353" s="6">
        <f>A2353-C2353</f>
        <v/>
      </c>
      <c r="F2353" s="6">
        <f>MIN(D2353,in_batt_pw,IF(sel_batt=0,0,(sel_batt-H2352)/in_rte))</f>
        <v/>
      </c>
      <c r="G2353" s="6">
        <f>MIN(E2353,in_batt_pw,H2352)</f>
        <v/>
      </c>
      <c r="H2353" s="6">
        <f>H2352+F2353*in_rte-G2353</f>
        <v/>
      </c>
      <c r="I2353" s="6">
        <f>IF(sel_og=1,0,E2353-G2353)</f>
        <v/>
      </c>
      <c r="J2353" s="6">
        <f>IF(sel_og=1,0,D2353-F2353)</f>
        <v/>
      </c>
      <c r="K2353" s="6">
        <f>IF(sel_og=1,E2353-G2353,0)</f>
        <v/>
      </c>
    </row>
    <row r="2354">
      <c r="A2354" s="6">
        <f>Profiles!E2354+Profiles!F2354</f>
        <v/>
      </c>
      <c r="B2354" s="6">
        <f>Profiles!D2354*sel_solar</f>
        <v/>
      </c>
      <c r="C2354" s="6">
        <f>MIN(B2354,A2354)</f>
        <v/>
      </c>
      <c r="D2354" s="6">
        <f>B2354-C2354</f>
        <v/>
      </c>
      <c r="E2354" s="6">
        <f>A2354-C2354</f>
        <v/>
      </c>
      <c r="F2354" s="6">
        <f>MIN(D2354,in_batt_pw,IF(sel_batt=0,0,(sel_batt-H2353)/in_rte))</f>
        <v/>
      </c>
      <c r="G2354" s="6">
        <f>MIN(E2354,in_batt_pw,H2353)</f>
        <v/>
      </c>
      <c r="H2354" s="6">
        <f>H2353+F2354*in_rte-G2354</f>
        <v/>
      </c>
      <c r="I2354" s="6">
        <f>IF(sel_og=1,0,E2354-G2354)</f>
        <v/>
      </c>
      <c r="J2354" s="6">
        <f>IF(sel_og=1,0,D2354-F2354)</f>
        <v/>
      </c>
      <c r="K2354" s="6">
        <f>IF(sel_og=1,E2354-G2354,0)</f>
        <v/>
      </c>
    </row>
    <row r="2355">
      <c r="A2355" s="6">
        <f>Profiles!E2355+Profiles!F2355</f>
        <v/>
      </c>
      <c r="B2355" s="6">
        <f>Profiles!D2355*sel_solar</f>
        <v/>
      </c>
      <c r="C2355" s="6">
        <f>MIN(B2355,A2355)</f>
        <v/>
      </c>
      <c r="D2355" s="6">
        <f>B2355-C2355</f>
        <v/>
      </c>
      <c r="E2355" s="6">
        <f>A2355-C2355</f>
        <v/>
      </c>
      <c r="F2355" s="6">
        <f>MIN(D2355,in_batt_pw,IF(sel_batt=0,0,(sel_batt-H2354)/in_rte))</f>
        <v/>
      </c>
      <c r="G2355" s="6">
        <f>MIN(E2355,in_batt_pw,H2354)</f>
        <v/>
      </c>
      <c r="H2355" s="6">
        <f>H2354+F2355*in_rte-G2355</f>
        <v/>
      </c>
      <c r="I2355" s="6">
        <f>IF(sel_og=1,0,E2355-G2355)</f>
        <v/>
      </c>
      <c r="J2355" s="6">
        <f>IF(sel_og=1,0,D2355-F2355)</f>
        <v/>
      </c>
      <c r="K2355" s="6">
        <f>IF(sel_og=1,E2355-G2355,0)</f>
        <v/>
      </c>
    </row>
    <row r="2356">
      <c r="A2356" s="6">
        <f>Profiles!E2356+Profiles!F2356</f>
        <v/>
      </c>
      <c r="B2356" s="6">
        <f>Profiles!D2356*sel_solar</f>
        <v/>
      </c>
      <c r="C2356" s="6">
        <f>MIN(B2356,A2356)</f>
        <v/>
      </c>
      <c r="D2356" s="6">
        <f>B2356-C2356</f>
        <v/>
      </c>
      <c r="E2356" s="6">
        <f>A2356-C2356</f>
        <v/>
      </c>
      <c r="F2356" s="6">
        <f>MIN(D2356,in_batt_pw,IF(sel_batt=0,0,(sel_batt-H2355)/in_rte))</f>
        <v/>
      </c>
      <c r="G2356" s="6">
        <f>MIN(E2356,in_batt_pw,H2355)</f>
        <v/>
      </c>
      <c r="H2356" s="6">
        <f>H2355+F2356*in_rte-G2356</f>
        <v/>
      </c>
      <c r="I2356" s="6">
        <f>IF(sel_og=1,0,E2356-G2356)</f>
        <v/>
      </c>
      <c r="J2356" s="6">
        <f>IF(sel_og=1,0,D2356-F2356)</f>
        <v/>
      </c>
      <c r="K2356" s="6">
        <f>IF(sel_og=1,E2356-G2356,0)</f>
        <v/>
      </c>
    </row>
    <row r="2357">
      <c r="A2357" s="6">
        <f>Profiles!E2357+Profiles!F2357</f>
        <v/>
      </c>
      <c r="B2357" s="6">
        <f>Profiles!D2357*sel_solar</f>
        <v/>
      </c>
      <c r="C2357" s="6">
        <f>MIN(B2357,A2357)</f>
        <v/>
      </c>
      <c r="D2357" s="6">
        <f>B2357-C2357</f>
        <v/>
      </c>
      <c r="E2357" s="6">
        <f>A2357-C2357</f>
        <v/>
      </c>
      <c r="F2357" s="6">
        <f>MIN(D2357,in_batt_pw,IF(sel_batt=0,0,(sel_batt-H2356)/in_rte))</f>
        <v/>
      </c>
      <c r="G2357" s="6">
        <f>MIN(E2357,in_batt_pw,H2356)</f>
        <v/>
      </c>
      <c r="H2357" s="6">
        <f>H2356+F2357*in_rte-G2357</f>
        <v/>
      </c>
      <c r="I2357" s="6">
        <f>IF(sel_og=1,0,E2357-G2357)</f>
        <v/>
      </c>
      <c r="J2357" s="6">
        <f>IF(sel_og=1,0,D2357-F2357)</f>
        <v/>
      </c>
      <c r="K2357" s="6">
        <f>IF(sel_og=1,E2357-G2357,0)</f>
        <v/>
      </c>
    </row>
    <row r="2358">
      <c r="A2358" s="6">
        <f>Profiles!E2358+Profiles!F2358</f>
        <v/>
      </c>
      <c r="B2358" s="6">
        <f>Profiles!D2358*sel_solar</f>
        <v/>
      </c>
      <c r="C2358" s="6">
        <f>MIN(B2358,A2358)</f>
        <v/>
      </c>
      <c r="D2358" s="6">
        <f>B2358-C2358</f>
        <v/>
      </c>
      <c r="E2358" s="6">
        <f>A2358-C2358</f>
        <v/>
      </c>
      <c r="F2358" s="6">
        <f>MIN(D2358,in_batt_pw,IF(sel_batt=0,0,(sel_batt-H2357)/in_rte))</f>
        <v/>
      </c>
      <c r="G2358" s="6">
        <f>MIN(E2358,in_batt_pw,H2357)</f>
        <v/>
      </c>
      <c r="H2358" s="6">
        <f>H2357+F2358*in_rte-G2358</f>
        <v/>
      </c>
      <c r="I2358" s="6">
        <f>IF(sel_og=1,0,E2358-G2358)</f>
        <v/>
      </c>
      <c r="J2358" s="6">
        <f>IF(sel_og=1,0,D2358-F2358)</f>
        <v/>
      </c>
      <c r="K2358" s="6">
        <f>IF(sel_og=1,E2358-G2358,0)</f>
        <v/>
      </c>
    </row>
    <row r="2359">
      <c r="A2359" s="6">
        <f>Profiles!E2359+Profiles!F2359</f>
        <v/>
      </c>
      <c r="B2359" s="6">
        <f>Profiles!D2359*sel_solar</f>
        <v/>
      </c>
      <c r="C2359" s="6">
        <f>MIN(B2359,A2359)</f>
        <v/>
      </c>
      <c r="D2359" s="6">
        <f>B2359-C2359</f>
        <v/>
      </c>
      <c r="E2359" s="6">
        <f>A2359-C2359</f>
        <v/>
      </c>
      <c r="F2359" s="6">
        <f>MIN(D2359,in_batt_pw,IF(sel_batt=0,0,(sel_batt-H2358)/in_rte))</f>
        <v/>
      </c>
      <c r="G2359" s="6">
        <f>MIN(E2359,in_batt_pw,H2358)</f>
        <v/>
      </c>
      <c r="H2359" s="6">
        <f>H2358+F2359*in_rte-G2359</f>
        <v/>
      </c>
      <c r="I2359" s="6">
        <f>IF(sel_og=1,0,E2359-G2359)</f>
        <v/>
      </c>
      <c r="J2359" s="6">
        <f>IF(sel_og=1,0,D2359-F2359)</f>
        <v/>
      </c>
      <c r="K2359" s="6">
        <f>IF(sel_og=1,E2359-G2359,0)</f>
        <v/>
      </c>
    </row>
    <row r="2360">
      <c r="A2360" s="6">
        <f>Profiles!E2360+Profiles!F2360</f>
        <v/>
      </c>
      <c r="B2360" s="6">
        <f>Profiles!D2360*sel_solar</f>
        <v/>
      </c>
      <c r="C2360" s="6">
        <f>MIN(B2360,A2360)</f>
        <v/>
      </c>
      <c r="D2360" s="6">
        <f>B2360-C2360</f>
        <v/>
      </c>
      <c r="E2360" s="6">
        <f>A2360-C2360</f>
        <v/>
      </c>
      <c r="F2360" s="6">
        <f>MIN(D2360,in_batt_pw,IF(sel_batt=0,0,(sel_batt-H2359)/in_rte))</f>
        <v/>
      </c>
      <c r="G2360" s="6">
        <f>MIN(E2360,in_batt_pw,H2359)</f>
        <v/>
      </c>
      <c r="H2360" s="6">
        <f>H2359+F2360*in_rte-G2360</f>
        <v/>
      </c>
      <c r="I2360" s="6">
        <f>IF(sel_og=1,0,E2360-G2360)</f>
        <v/>
      </c>
      <c r="J2360" s="6">
        <f>IF(sel_og=1,0,D2360-F2360)</f>
        <v/>
      </c>
      <c r="K2360" s="6">
        <f>IF(sel_og=1,E2360-G2360,0)</f>
        <v/>
      </c>
    </row>
    <row r="2361">
      <c r="A2361" s="6">
        <f>Profiles!E2361+Profiles!F2361</f>
        <v/>
      </c>
      <c r="B2361" s="6">
        <f>Profiles!D2361*sel_solar</f>
        <v/>
      </c>
      <c r="C2361" s="6">
        <f>MIN(B2361,A2361)</f>
        <v/>
      </c>
      <c r="D2361" s="6">
        <f>B2361-C2361</f>
        <v/>
      </c>
      <c r="E2361" s="6">
        <f>A2361-C2361</f>
        <v/>
      </c>
      <c r="F2361" s="6">
        <f>MIN(D2361,in_batt_pw,IF(sel_batt=0,0,(sel_batt-H2360)/in_rte))</f>
        <v/>
      </c>
      <c r="G2361" s="6">
        <f>MIN(E2361,in_batt_pw,H2360)</f>
        <v/>
      </c>
      <c r="H2361" s="6">
        <f>H2360+F2361*in_rte-G2361</f>
        <v/>
      </c>
      <c r="I2361" s="6">
        <f>IF(sel_og=1,0,E2361-G2361)</f>
        <v/>
      </c>
      <c r="J2361" s="6">
        <f>IF(sel_og=1,0,D2361-F2361)</f>
        <v/>
      </c>
      <c r="K2361" s="6">
        <f>IF(sel_og=1,E2361-G2361,0)</f>
        <v/>
      </c>
    </row>
    <row r="2362">
      <c r="A2362" s="6">
        <f>Profiles!E2362+Profiles!F2362</f>
        <v/>
      </c>
      <c r="B2362" s="6">
        <f>Profiles!D2362*sel_solar</f>
        <v/>
      </c>
      <c r="C2362" s="6">
        <f>MIN(B2362,A2362)</f>
        <v/>
      </c>
      <c r="D2362" s="6">
        <f>B2362-C2362</f>
        <v/>
      </c>
      <c r="E2362" s="6">
        <f>A2362-C2362</f>
        <v/>
      </c>
      <c r="F2362" s="6">
        <f>MIN(D2362,in_batt_pw,IF(sel_batt=0,0,(sel_batt-H2361)/in_rte))</f>
        <v/>
      </c>
      <c r="G2362" s="6">
        <f>MIN(E2362,in_batt_pw,H2361)</f>
        <v/>
      </c>
      <c r="H2362" s="6">
        <f>H2361+F2362*in_rte-G2362</f>
        <v/>
      </c>
      <c r="I2362" s="6">
        <f>IF(sel_og=1,0,E2362-G2362)</f>
        <v/>
      </c>
      <c r="J2362" s="6">
        <f>IF(sel_og=1,0,D2362-F2362)</f>
        <v/>
      </c>
      <c r="K2362" s="6">
        <f>IF(sel_og=1,E2362-G2362,0)</f>
        <v/>
      </c>
    </row>
    <row r="2363">
      <c r="A2363" s="6">
        <f>Profiles!E2363+Profiles!F2363</f>
        <v/>
      </c>
      <c r="B2363" s="6">
        <f>Profiles!D2363*sel_solar</f>
        <v/>
      </c>
      <c r="C2363" s="6">
        <f>MIN(B2363,A2363)</f>
        <v/>
      </c>
      <c r="D2363" s="6">
        <f>B2363-C2363</f>
        <v/>
      </c>
      <c r="E2363" s="6">
        <f>A2363-C2363</f>
        <v/>
      </c>
      <c r="F2363" s="6">
        <f>MIN(D2363,in_batt_pw,IF(sel_batt=0,0,(sel_batt-H2362)/in_rte))</f>
        <v/>
      </c>
      <c r="G2363" s="6">
        <f>MIN(E2363,in_batt_pw,H2362)</f>
        <v/>
      </c>
      <c r="H2363" s="6">
        <f>H2362+F2363*in_rte-G2363</f>
        <v/>
      </c>
      <c r="I2363" s="6">
        <f>IF(sel_og=1,0,E2363-G2363)</f>
        <v/>
      </c>
      <c r="J2363" s="6">
        <f>IF(sel_og=1,0,D2363-F2363)</f>
        <v/>
      </c>
      <c r="K2363" s="6">
        <f>IF(sel_og=1,E2363-G2363,0)</f>
        <v/>
      </c>
    </row>
    <row r="2364">
      <c r="A2364" s="6">
        <f>Profiles!E2364+Profiles!F2364</f>
        <v/>
      </c>
      <c r="B2364" s="6">
        <f>Profiles!D2364*sel_solar</f>
        <v/>
      </c>
      <c r="C2364" s="6">
        <f>MIN(B2364,A2364)</f>
        <v/>
      </c>
      <c r="D2364" s="6">
        <f>B2364-C2364</f>
        <v/>
      </c>
      <c r="E2364" s="6">
        <f>A2364-C2364</f>
        <v/>
      </c>
      <c r="F2364" s="6">
        <f>MIN(D2364,in_batt_pw,IF(sel_batt=0,0,(sel_batt-H2363)/in_rte))</f>
        <v/>
      </c>
      <c r="G2364" s="6">
        <f>MIN(E2364,in_batt_pw,H2363)</f>
        <v/>
      </c>
      <c r="H2364" s="6">
        <f>H2363+F2364*in_rte-G2364</f>
        <v/>
      </c>
      <c r="I2364" s="6">
        <f>IF(sel_og=1,0,E2364-G2364)</f>
        <v/>
      </c>
      <c r="J2364" s="6">
        <f>IF(sel_og=1,0,D2364-F2364)</f>
        <v/>
      </c>
      <c r="K2364" s="6">
        <f>IF(sel_og=1,E2364-G2364,0)</f>
        <v/>
      </c>
    </row>
    <row r="2365">
      <c r="A2365" s="6">
        <f>Profiles!E2365+Profiles!F2365</f>
        <v/>
      </c>
      <c r="B2365" s="6">
        <f>Profiles!D2365*sel_solar</f>
        <v/>
      </c>
      <c r="C2365" s="6">
        <f>MIN(B2365,A2365)</f>
        <v/>
      </c>
      <c r="D2365" s="6">
        <f>B2365-C2365</f>
        <v/>
      </c>
      <c r="E2365" s="6">
        <f>A2365-C2365</f>
        <v/>
      </c>
      <c r="F2365" s="6">
        <f>MIN(D2365,in_batt_pw,IF(sel_batt=0,0,(sel_batt-H2364)/in_rte))</f>
        <v/>
      </c>
      <c r="G2365" s="6">
        <f>MIN(E2365,in_batt_pw,H2364)</f>
        <v/>
      </c>
      <c r="H2365" s="6">
        <f>H2364+F2365*in_rte-G2365</f>
        <v/>
      </c>
      <c r="I2365" s="6">
        <f>IF(sel_og=1,0,E2365-G2365)</f>
        <v/>
      </c>
      <c r="J2365" s="6">
        <f>IF(sel_og=1,0,D2365-F2365)</f>
        <v/>
      </c>
      <c r="K2365" s="6">
        <f>IF(sel_og=1,E2365-G2365,0)</f>
        <v/>
      </c>
    </row>
    <row r="2366">
      <c r="A2366" s="6">
        <f>Profiles!E2366+Profiles!F2366</f>
        <v/>
      </c>
      <c r="B2366" s="6">
        <f>Profiles!D2366*sel_solar</f>
        <v/>
      </c>
      <c r="C2366" s="6">
        <f>MIN(B2366,A2366)</f>
        <v/>
      </c>
      <c r="D2366" s="6">
        <f>B2366-C2366</f>
        <v/>
      </c>
      <c r="E2366" s="6">
        <f>A2366-C2366</f>
        <v/>
      </c>
      <c r="F2366" s="6">
        <f>MIN(D2366,in_batt_pw,IF(sel_batt=0,0,(sel_batt-H2365)/in_rte))</f>
        <v/>
      </c>
      <c r="G2366" s="6">
        <f>MIN(E2366,in_batt_pw,H2365)</f>
        <v/>
      </c>
      <c r="H2366" s="6">
        <f>H2365+F2366*in_rte-G2366</f>
        <v/>
      </c>
      <c r="I2366" s="6">
        <f>IF(sel_og=1,0,E2366-G2366)</f>
        <v/>
      </c>
      <c r="J2366" s="6">
        <f>IF(sel_og=1,0,D2366-F2366)</f>
        <v/>
      </c>
      <c r="K2366" s="6">
        <f>IF(sel_og=1,E2366-G2366,0)</f>
        <v/>
      </c>
    </row>
    <row r="2367">
      <c r="A2367" s="6">
        <f>Profiles!E2367+Profiles!F2367</f>
        <v/>
      </c>
      <c r="B2367" s="6">
        <f>Profiles!D2367*sel_solar</f>
        <v/>
      </c>
      <c r="C2367" s="6">
        <f>MIN(B2367,A2367)</f>
        <v/>
      </c>
      <c r="D2367" s="6">
        <f>B2367-C2367</f>
        <v/>
      </c>
      <c r="E2367" s="6">
        <f>A2367-C2367</f>
        <v/>
      </c>
      <c r="F2367" s="6">
        <f>MIN(D2367,in_batt_pw,IF(sel_batt=0,0,(sel_batt-H2366)/in_rte))</f>
        <v/>
      </c>
      <c r="G2367" s="6">
        <f>MIN(E2367,in_batt_pw,H2366)</f>
        <v/>
      </c>
      <c r="H2367" s="6">
        <f>H2366+F2367*in_rte-G2367</f>
        <v/>
      </c>
      <c r="I2367" s="6">
        <f>IF(sel_og=1,0,E2367-G2367)</f>
        <v/>
      </c>
      <c r="J2367" s="6">
        <f>IF(sel_og=1,0,D2367-F2367)</f>
        <v/>
      </c>
      <c r="K2367" s="6">
        <f>IF(sel_og=1,E2367-G2367,0)</f>
        <v/>
      </c>
    </row>
    <row r="2368">
      <c r="A2368" s="6">
        <f>Profiles!E2368+Profiles!F2368</f>
        <v/>
      </c>
      <c r="B2368" s="6">
        <f>Profiles!D2368*sel_solar</f>
        <v/>
      </c>
      <c r="C2368" s="6">
        <f>MIN(B2368,A2368)</f>
        <v/>
      </c>
      <c r="D2368" s="6">
        <f>B2368-C2368</f>
        <v/>
      </c>
      <c r="E2368" s="6">
        <f>A2368-C2368</f>
        <v/>
      </c>
      <c r="F2368" s="6">
        <f>MIN(D2368,in_batt_pw,IF(sel_batt=0,0,(sel_batt-H2367)/in_rte))</f>
        <v/>
      </c>
      <c r="G2368" s="6">
        <f>MIN(E2368,in_batt_pw,H2367)</f>
        <v/>
      </c>
      <c r="H2368" s="6">
        <f>H2367+F2368*in_rte-G2368</f>
        <v/>
      </c>
      <c r="I2368" s="6">
        <f>IF(sel_og=1,0,E2368-G2368)</f>
        <v/>
      </c>
      <c r="J2368" s="6">
        <f>IF(sel_og=1,0,D2368-F2368)</f>
        <v/>
      </c>
      <c r="K2368" s="6">
        <f>IF(sel_og=1,E2368-G2368,0)</f>
        <v/>
      </c>
    </row>
    <row r="2369">
      <c r="A2369" s="6">
        <f>Profiles!E2369+Profiles!F2369</f>
        <v/>
      </c>
      <c r="B2369" s="6">
        <f>Profiles!D2369*sel_solar</f>
        <v/>
      </c>
      <c r="C2369" s="6">
        <f>MIN(B2369,A2369)</f>
        <v/>
      </c>
      <c r="D2369" s="6">
        <f>B2369-C2369</f>
        <v/>
      </c>
      <c r="E2369" s="6">
        <f>A2369-C2369</f>
        <v/>
      </c>
      <c r="F2369" s="6">
        <f>MIN(D2369,in_batt_pw,IF(sel_batt=0,0,(sel_batt-H2368)/in_rte))</f>
        <v/>
      </c>
      <c r="G2369" s="6">
        <f>MIN(E2369,in_batt_pw,H2368)</f>
        <v/>
      </c>
      <c r="H2369" s="6">
        <f>H2368+F2369*in_rte-G2369</f>
        <v/>
      </c>
      <c r="I2369" s="6">
        <f>IF(sel_og=1,0,E2369-G2369)</f>
        <v/>
      </c>
      <c r="J2369" s="6">
        <f>IF(sel_og=1,0,D2369-F2369)</f>
        <v/>
      </c>
      <c r="K2369" s="6">
        <f>IF(sel_og=1,E2369-G2369,0)</f>
        <v/>
      </c>
    </row>
    <row r="2370">
      <c r="A2370" s="6">
        <f>Profiles!E2370+Profiles!F2370</f>
        <v/>
      </c>
      <c r="B2370" s="6">
        <f>Profiles!D2370*sel_solar</f>
        <v/>
      </c>
      <c r="C2370" s="6">
        <f>MIN(B2370,A2370)</f>
        <v/>
      </c>
      <c r="D2370" s="6">
        <f>B2370-C2370</f>
        <v/>
      </c>
      <c r="E2370" s="6">
        <f>A2370-C2370</f>
        <v/>
      </c>
      <c r="F2370" s="6">
        <f>MIN(D2370,in_batt_pw,IF(sel_batt=0,0,(sel_batt-H2369)/in_rte))</f>
        <v/>
      </c>
      <c r="G2370" s="6">
        <f>MIN(E2370,in_batt_pw,H2369)</f>
        <v/>
      </c>
      <c r="H2370" s="6">
        <f>H2369+F2370*in_rte-G2370</f>
        <v/>
      </c>
      <c r="I2370" s="6">
        <f>IF(sel_og=1,0,E2370-G2370)</f>
        <v/>
      </c>
      <c r="J2370" s="6">
        <f>IF(sel_og=1,0,D2370-F2370)</f>
        <v/>
      </c>
      <c r="K2370" s="6">
        <f>IF(sel_og=1,E2370-G2370,0)</f>
        <v/>
      </c>
    </row>
    <row r="2371">
      <c r="A2371" s="6">
        <f>Profiles!E2371+Profiles!F2371</f>
        <v/>
      </c>
      <c r="B2371" s="6">
        <f>Profiles!D2371*sel_solar</f>
        <v/>
      </c>
      <c r="C2371" s="6">
        <f>MIN(B2371,A2371)</f>
        <v/>
      </c>
      <c r="D2371" s="6">
        <f>B2371-C2371</f>
        <v/>
      </c>
      <c r="E2371" s="6">
        <f>A2371-C2371</f>
        <v/>
      </c>
      <c r="F2371" s="6">
        <f>MIN(D2371,in_batt_pw,IF(sel_batt=0,0,(sel_batt-H2370)/in_rte))</f>
        <v/>
      </c>
      <c r="G2371" s="6">
        <f>MIN(E2371,in_batt_pw,H2370)</f>
        <v/>
      </c>
      <c r="H2371" s="6">
        <f>H2370+F2371*in_rte-G2371</f>
        <v/>
      </c>
      <c r="I2371" s="6">
        <f>IF(sel_og=1,0,E2371-G2371)</f>
        <v/>
      </c>
      <c r="J2371" s="6">
        <f>IF(sel_og=1,0,D2371-F2371)</f>
        <v/>
      </c>
      <c r="K2371" s="6">
        <f>IF(sel_og=1,E2371-G2371,0)</f>
        <v/>
      </c>
    </row>
    <row r="2372">
      <c r="A2372" s="6">
        <f>Profiles!E2372+Profiles!F2372</f>
        <v/>
      </c>
      <c r="B2372" s="6">
        <f>Profiles!D2372*sel_solar</f>
        <v/>
      </c>
      <c r="C2372" s="6">
        <f>MIN(B2372,A2372)</f>
        <v/>
      </c>
      <c r="D2372" s="6">
        <f>B2372-C2372</f>
        <v/>
      </c>
      <c r="E2372" s="6">
        <f>A2372-C2372</f>
        <v/>
      </c>
      <c r="F2372" s="6">
        <f>MIN(D2372,in_batt_pw,IF(sel_batt=0,0,(sel_batt-H2371)/in_rte))</f>
        <v/>
      </c>
      <c r="G2372" s="6">
        <f>MIN(E2372,in_batt_pw,H2371)</f>
        <v/>
      </c>
      <c r="H2372" s="6">
        <f>H2371+F2372*in_rte-G2372</f>
        <v/>
      </c>
      <c r="I2372" s="6">
        <f>IF(sel_og=1,0,E2372-G2372)</f>
        <v/>
      </c>
      <c r="J2372" s="6">
        <f>IF(sel_og=1,0,D2372-F2372)</f>
        <v/>
      </c>
      <c r="K2372" s="6">
        <f>IF(sel_og=1,E2372-G2372,0)</f>
        <v/>
      </c>
    </row>
    <row r="2373">
      <c r="A2373" s="6">
        <f>Profiles!E2373+Profiles!F2373</f>
        <v/>
      </c>
      <c r="B2373" s="6">
        <f>Profiles!D2373*sel_solar</f>
        <v/>
      </c>
      <c r="C2373" s="6">
        <f>MIN(B2373,A2373)</f>
        <v/>
      </c>
      <c r="D2373" s="6">
        <f>B2373-C2373</f>
        <v/>
      </c>
      <c r="E2373" s="6">
        <f>A2373-C2373</f>
        <v/>
      </c>
      <c r="F2373" s="6">
        <f>MIN(D2373,in_batt_pw,IF(sel_batt=0,0,(sel_batt-H2372)/in_rte))</f>
        <v/>
      </c>
      <c r="G2373" s="6">
        <f>MIN(E2373,in_batt_pw,H2372)</f>
        <v/>
      </c>
      <c r="H2373" s="6">
        <f>H2372+F2373*in_rte-G2373</f>
        <v/>
      </c>
      <c r="I2373" s="6">
        <f>IF(sel_og=1,0,E2373-G2373)</f>
        <v/>
      </c>
      <c r="J2373" s="6">
        <f>IF(sel_og=1,0,D2373-F2373)</f>
        <v/>
      </c>
      <c r="K2373" s="6">
        <f>IF(sel_og=1,E2373-G2373,0)</f>
        <v/>
      </c>
    </row>
    <row r="2374">
      <c r="A2374" s="6">
        <f>Profiles!E2374+Profiles!F2374</f>
        <v/>
      </c>
      <c r="B2374" s="6">
        <f>Profiles!D2374*sel_solar</f>
        <v/>
      </c>
      <c r="C2374" s="6">
        <f>MIN(B2374,A2374)</f>
        <v/>
      </c>
      <c r="D2374" s="6">
        <f>B2374-C2374</f>
        <v/>
      </c>
      <c r="E2374" s="6">
        <f>A2374-C2374</f>
        <v/>
      </c>
      <c r="F2374" s="6">
        <f>MIN(D2374,in_batt_pw,IF(sel_batt=0,0,(sel_batt-H2373)/in_rte))</f>
        <v/>
      </c>
      <c r="G2374" s="6">
        <f>MIN(E2374,in_batt_pw,H2373)</f>
        <v/>
      </c>
      <c r="H2374" s="6">
        <f>H2373+F2374*in_rte-G2374</f>
        <v/>
      </c>
      <c r="I2374" s="6">
        <f>IF(sel_og=1,0,E2374-G2374)</f>
        <v/>
      </c>
      <c r="J2374" s="6">
        <f>IF(sel_og=1,0,D2374-F2374)</f>
        <v/>
      </c>
      <c r="K2374" s="6">
        <f>IF(sel_og=1,E2374-G2374,0)</f>
        <v/>
      </c>
    </row>
    <row r="2375">
      <c r="A2375" s="6">
        <f>Profiles!E2375+Profiles!F2375</f>
        <v/>
      </c>
      <c r="B2375" s="6">
        <f>Profiles!D2375*sel_solar</f>
        <v/>
      </c>
      <c r="C2375" s="6">
        <f>MIN(B2375,A2375)</f>
        <v/>
      </c>
      <c r="D2375" s="6">
        <f>B2375-C2375</f>
        <v/>
      </c>
      <c r="E2375" s="6">
        <f>A2375-C2375</f>
        <v/>
      </c>
      <c r="F2375" s="6">
        <f>MIN(D2375,in_batt_pw,IF(sel_batt=0,0,(sel_batt-H2374)/in_rte))</f>
        <v/>
      </c>
      <c r="G2375" s="6">
        <f>MIN(E2375,in_batt_pw,H2374)</f>
        <v/>
      </c>
      <c r="H2375" s="6">
        <f>H2374+F2375*in_rte-G2375</f>
        <v/>
      </c>
      <c r="I2375" s="6">
        <f>IF(sel_og=1,0,E2375-G2375)</f>
        <v/>
      </c>
      <c r="J2375" s="6">
        <f>IF(sel_og=1,0,D2375-F2375)</f>
        <v/>
      </c>
      <c r="K2375" s="6">
        <f>IF(sel_og=1,E2375-G2375,0)</f>
        <v/>
      </c>
    </row>
    <row r="2376">
      <c r="A2376" s="6">
        <f>Profiles!E2376+Profiles!F2376</f>
        <v/>
      </c>
      <c r="B2376" s="6">
        <f>Profiles!D2376*sel_solar</f>
        <v/>
      </c>
      <c r="C2376" s="6">
        <f>MIN(B2376,A2376)</f>
        <v/>
      </c>
      <c r="D2376" s="6">
        <f>B2376-C2376</f>
        <v/>
      </c>
      <c r="E2376" s="6">
        <f>A2376-C2376</f>
        <v/>
      </c>
      <c r="F2376" s="6">
        <f>MIN(D2376,in_batt_pw,IF(sel_batt=0,0,(sel_batt-H2375)/in_rte))</f>
        <v/>
      </c>
      <c r="G2376" s="6">
        <f>MIN(E2376,in_batt_pw,H2375)</f>
        <v/>
      </c>
      <c r="H2376" s="6">
        <f>H2375+F2376*in_rte-G2376</f>
        <v/>
      </c>
      <c r="I2376" s="6">
        <f>IF(sel_og=1,0,E2376-G2376)</f>
        <v/>
      </c>
      <c r="J2376" s="6">
        <f>IF(sel_og=1,0,D2376-F2376)</f>
        <v/>
      </c>
      <c r="K2376" s="6">
        <f>IF(sel_og=1,E2376-G2376,0)</f>
        <v/>
      </c>
    </row>
    <row r="2377">
      <c r="A2377" s="6">
        <f>Profiles!E2377+Profiles!F2377</f>
        <v/>
      </c>
      <c r="B2377" s="6">
        <f>Profiles!D2377*sel_solar</f>
        <v/>
      </c>
      <c r="C2377" s="6">
        <f>MIN(B2377,A2377)</f>
        <v/>
      </c>
      <c r="D2377" s="6">
        <f>B2377-C2377</f>
        <v/>
      </c>
      <c r="E2377" s="6">
        <f>A2377-C2377</f>
        <v/>
      </c>
      <c r="F2377" s="6">
        <f>MIN(D2377,in_batt_pw,IF(sel_batt=0,0,(sel_batt-H2376)/in_rte))</f>
        <v/>
      </c>
      <c r="G2377" s="6">
        <f>MIN(E2377,in_batt_pw,H2376)</f>
        <v/>
      </c>
      <c r="H2377" s="6">
        <f>H2376+F2377*in_rte-G2377</f>
        <v/>
      </c>
      <c r="I2377" s="6">
        <f>IF(sel_og=1,0,E2377-G2377)</f>
        <v/>
      </c>
      <c r="J2377" s="6">
        <f>IF(sel_og=1,0,D2377-F2377)</f>
        <v/>
      </c>
      <c r="K2377" s="6">
        <f>IF(sel_og=1,E2377-G2377,0)</f>
        <v/>
      </c>
    </row>
    <row r="2378">
      <c r="A2378" s="6">
        <f>Profiles!E2378+Profiles!F2378</f>
        <v/>
      </c>
      <c r="B2378" s="6">
        <f>Profiles!D2378*sel_solar</f>
        <v/>
      </c>
      <c r="C2378" s="6">
        <f>MIN(B2378,A2378)</f>
        <v/>
      </c>
      <c r="D2378" s="6">
        <f>B2378-C2378</f>
        <v/>
      </c>
      <c r="E2378" s="6">
        <f>A2378-C2378</f>
        <v/>
      </c>
      <c r="F2378" s="6">
        <f>MIN(D2378,in_batt_pw,IF(sel_batt=0,0,(sel_batt-H2377)/in_rte))</f>
        <v/>
      </c>
      <c r="G2378" s="6">
        <f>MIN(E2378,in_batt_pw,H2377)</f>
        <v/>
      </c>
      <c r="H2378" s="6">
        <f>H2377+F2378*in_rte-G2378</f>
        <v/>
      </c>
      <c r="I2378" s="6">
        <f>IF(sel_og=1,0,E2378-G2378)</f>
        <v/>
      </c>
      <c r="J2378" s="6">
        <f>IF(sel_og=1,0,D2378-F2378)</f>
        <v/>
      </c>
      <c r="K2378" s="6">
        <f>IF(sel_og=1,E2378-G2378,0)</f>
        <v/>
      </c>
    </row>
    <row r="2379">
      <c r="A2379" s="6">
        <f>Profiles!E2379+Profiles!F2379</f>
        <v/>
      </c>
      <c r="B2379" s="6">
        <f>Profiles!D2379*sel_solar</f>
        <v/>
      </c>
      <c r="C2379" s="6">
        <f>MIN(B2379,A2379)</f>
        <v/>
      </c>
      <c r="D2379" s="6">
        <f>B2379-C2379</f>
        <v/>
      </c>
      <c r="E2379" s="6">
        <f>A2379-C2379</f>
        <v/>
      </c>
      <c r="F2379" s="6">
        <f>MIN(D2379,in_batt_pw,IF(sel_batt=0,0,(sel_batt-H2378)/in_rte))</f>
        <v/>
      </c>
      <c r="G2379" s="6">
        <f>MIN(E2379,in_batt_pw,H2378)</f>
        <v/>
      </c>
      <c r="H2379" s="6">
        <f>H2378+F2379*in_rte-G2379</f>
        <v/>
      </c>
      <c r="I2379" s="6">
        <f>IF(sel_og=1,0,E2379-G2379)</f>
        <v/>
      </c>
      <c r="J2379" s="6">
        <f>IF(sel_og=1,0,D2379-F2379)</f>
        <v/>
      </c>
      <c r="K2379" s="6">
        <f>IF(sel_og=1,E2379-G2379,0)</f>
        <v/>
      </c>
    </row>
    <row r="2380">
      <c r="A2380" s="6">
        <f>Profiles!E2380+Profiles!F2380</f>
        <v/>
      </c>
      <c r="B2380" s="6">
        <f>Profiles!D2380*sel_solar</f>
        <v/>
      </c>
      <c r="C2380" s="6">
        <f>MIN(B2380,A2380)</f>
        <v/>
      </c>
      <c r="D2380" s="6">
        <f>B2380-C2380</f>
        <v/>
      </c>
      <c r="E2380" s="6">
        <f>A2380-C2380</f>
        <v/>
      </c>
      <c r="F2380" s="6">
        <f>MIN(D2380,in_batt_pw,IF(sel_batt=0,0,(sel_batt-H2379)/in_rte))</f>
        <v/>
      </c>
      <c r="G2380" s="6">
        <f>MIN(E2380,in_batt_pw,H2379)</f>
        <v/>
      </c>
      <c r="H2380" s="6">
        <f>H2379+F2380*in_rte-G2380</f>
        <v/>
      </c>
      <c r="I2380" s="6">
        <f>IF(sel_og=1,0,E2380-G2380)</f>
        <v/>
      </c>
      <c r="J2380" s="6">
        <f>IF(sel_og=1,0,D2380-F2380)</f>
        <v/>
      </c>
      <c r="K2380" s="6">
        <f>IF(sel_og=1,E2380-G2380,0)</f>
        <v/>
      </c>
    </row>
    <row r="2381">
      <c r="A2381" s="6">
        <f>Profiles!E2381+Profiles!F2381</f>
        <v/>
      </c>
      <c r="B2381" s="6">
        <f>Profiles!D2381*sel_solar</f>
        <v/>
      </c>
      <c r="C2381" s="6">
        <f>MIN(B2381,A2381)</f>
        <v/>
      </c>
      <c r="D2381" s="6">
        <f>B2381-C2381</f>
        <v/>
      </c>
      <c r="E2381" s="6">
        <f>A2381-C2381</f>
        <v/>
      </c>
      <c r="F2381" s="6">
        <f>MIN(D2381,in_batt_pw,IF(sel_batt=0,0,(sel_batt-H2380)/in_rte))</f>
        <v/>
      </c>
      <c r="G2381" s="6">
        <f>MIN(E2381,in_batt_pw,H2380)</f>
        <v/>
      </c>
      <c r="H2381" s="6">
        <f>H2380+F2381*in_rte-G2381</f>
        <v/>
      </c>
      <c r="I2381" s="6">
        <f>IF(sel_og=1,0,E2381-G2381)</f>
        <v/>
      </c>
      <c r="J2381" s="6">
        <f>IF(sel_og=1,0,D2381-F2381)</f>
        <v/>
      </c>
      <c r="K2381" s="6">
        <f>IF(sel_og=1,E2381-G2381,0)</f>
        <v/>
      </c>
    </row>
    <row r="2382">
      <c r="A2382" s="6">
        <f>Profiles!E2382+Profiles!F2382</f>
        <v/>
      </c>
      <c r="B2382" s="6">
        <f>Profiles!D2382*sel_solar</f>
        <v/>
      </c>
      <c r="C2382" s="6">
        <f>MIN(B2382,A2382)</f>
        <v/>
      </c>
      <c r="D2382" s="6">
        <f>B2382-C2382</f>
        <v/>
      </c>
      <c r="E2382" s="6">
        <f>A2382-C2382</f>
        <v/>
      </c>
      <c r="F2382" s="6">
        <f>MIN(D2382,in_batt_pw,IF(sel_batt=0,0,(sel_batt-H2381)/in_rte))</f>
        <v/>
      </c>
      <c r="G2382" s="6">
        <f>MIN(E2382,in_batt_pw,H2381)</f>
        <v/>
      </c>
      <c r="H2382" s="6">
        <f>H2381+F2382*in_rte-G2382</f>
        <v/>
      </c>
      <c r="I2382" s="6">
        <f>IF(sel_og=1,0,E2382-G2382)</f>
        <v/>
      </c>
      <c r="J2382" s="6">
        <f>IF(sel_og=1,0,D2382-F2382)</f>
        <v/>
      </c>
      <c r="K2382" s="6">
        <f>IF(sel_og=1,E2382-G2382,0)</f>
        <v/>
      </c>
    </row>
    <row r="2383">
      <c r="A2383" s="6">
        <f>Profiles!E2383+Profiles!F2383</f>
        <v/>
      </c>
      <c r="B2383" s="6">
        <f>Profiles!D2383*sel_solar</f>
        <v/>
      </c>
      <c r="C2383" s="6">
        <f>MIN(B2383,A2383)</f>
        <v/>
      </c>
      <c r="D2383" s="6">
        <f>B2383-C2383</f>
        <v/>
      </c>
      <c r="E2383" s="6">
        <f>A2383-C2383</f>
        <v/>
      </c>
      <c r="F2383" s="6">
        <f>MIN(D2383,in_batt_pw,IF(sel_batt=0,0,(sel_batt-H2382)/in_rte))</f>
        <v/>
      </c>
      <c r="G2383" s="6">
        <f>MIN(E2383,in_batt_pw,H2382)</f>
        <v/>
      </c>
      <c r="H2383" s="6">
        <f>H2382+F2383*in_rte-G2383</f>
        <v/>
      </c>
      <c r="I2383" s="6">
        <f>IF(sel_og=1,0,E2383-G2383)</f>
        <v/>
      </c>
      <c r="J2383" s="6">
        <f>IF(sel_og=1,0,D2383-F2383)</f>
        <v/>
      </c>
      <c r="K2383" s="6">
        <f>IF(sel_og=1,E2383-G2383,0)</f>
        <v/>
      </c>
    </row>
    <row r="2384">
      <c r="A2384" s="6">
        <f>Profiles!E2384+Profiles!F2384</f>
        <v/>
      </c>
      <c r="B2384" s="6">
        <f>Profiles!D2384*sel_solar</f>
        <v/>
      </c>
      <c r="C2384" s="6">
        <f>MIN(B2384,A2384)</f>
        <v/>
      </c>
      <c r="D2384" s="6">
        <f>B2384-C2384</f>
        <v/>
      </c>
      <c r="E2384" s="6">
        <f>A2384-C2384</f>
        <v/>
      </c>
      <c r="F2384" s="6">
        <f>MIN(D2384,in_batt_pw,IF(sel_batt=0,0,(sel_batt-H2383)/in_rte))</f>
        <v/>
      </c>
      <c r="G2384" s="6">
        <f>MIN(E2384,in_batt_pw,H2383)</f>
        <v/>
      </c>
      <c r="H2384" s="6">
        <f>H2383+F2384*in_rte-G2384</f>
        <v/>
      </c>
      <c r="I2384" s="6">
        <f>IF(sel_og=1,0,E2384-G2384)</f>
        <v/>
      </c>
      <c r="J2384" s="6">
        <f>IF(sel_og=1,0,D2384-F2384)</f>
        <v/>
      </c>
      <c r="K2384" s="6">
        <f>IF(sel_og=1,E2384-G2384,0)</f>
        <v/>
      </c>
    </row>
    <row r="2385">
      <c r="A2385" s="6">
        <f>Profiles!E2385+Profiles!F2385</f>
        <v/>
      </c>
      <c r="B2385" s="6">
        <f>Profiles!D2385*sel_solar</f>
        <v/>
      </c>
      <c r="C2385" s="6">
        <f>MIN(B2385,A2385)</f>
        <v/>
      </c>
      <c r="D2385" s="6">
        <f>B2385-C2385</f>
        <v/>
      </c>
      <c r="E2385" s="6">
        <f>A2385-C2385</f>
        <v/>
      </c>
      <c r="F2385" s="6">
        <f>MIN(D2385,in_batt_pw,IF(sel_batt=0,0,(sel_batt-H2384)/in_rte))</f>
        <v/>
      </c>
      <c r="G2385" s="6">
        <f>MIN(E2385,in_batt_pw,H2384)</f>
        <v/>
      </c>
      <c r="H2385" s="6">
        <f>H2384+F2385*in_rte-G2385</f>
        <v/>
      </c>
      <c r="I2385" s="6">
        <f>IF(sel_og=1,0,E2385-G2385)</f>
        <v/>
      </c>
      <c r="J2385" s="6">
        <f>IF(sel_og=1,0,D2385-F2385)</f>
        <v/>
      </c>
      <c r="K2385" s="6">
        <f>IF(sel_og=1,E2385-G2385,0)</f>
        <v/>
      </c>
    </row>
    <row r="2386">
      <c r="A2386" s="6">
        <f>Profiles!E2386+Profiles!F2386</f>
        <v/>
      </c>
      <c r="B2386" s="6">
        <f>Profiles!D2386*sel_solar</f>
        <v/>
      </c>
      <c r="C2386" s="6">
        <f>MIN(B2386,A2386)</f>
        <v/>
      </c>
      <c r="D2386" s="6">
        <f>B2386-C2386</f>
        <v/>
      </c>
      <c r="E2386" s="6">
        <f>A2386-C2386</f>
        <v/>
      </c>
      <c r="F2386" s="6">
        <f>MIN(D2386,in_batt_pw,IF(sel_batt=0,0,(sel_batt-H2385)/in_rte))</f>
        <v/>
      </c>
      <c r="G2386" s="6">
        <f>MIN(E2386,in_batt_pw,H2385)</f>
        <v/>
      </c>
      <c r="H2386" s="6">
        <f>H2385+F2386*in_rte-G2386</f>
        <v/>
      </c>
      <c r="I2386" s="6">
        <f>IF(sel_og=1,0,E2386-G2386)</f>
        <v/>
      </c>
      <c r="J2386" s="6">
        <f>IF(sel_og=1,0,D2386-F2386)</f>
        <v/>
      </c>
      <c r="K2386" s="6">
        <f>IF(sel_og=1,E2386-G2386,0)</f>
        <v/>
      </c>
    </row>
    <row r="2387">
      <c r="A2387" s="6">
        <f>Profiles!E2387+Profiles!F2387</f>
        <v/>
      </c>
      <c r="B2387" s="6">
        <f>Profiles!D2387*sel_solar</f>
        <v/>
      </c>
      <c r="C2387" s="6">
        <f>MIN(B2387,A2387)</f>
        <v/>
      </c>
      <c r="D2387" s="6">
        <f>B2387-C2387</f>
        <v/>
      </c>
      <c r="E2387" s="6">
        <f>A2387-C2387</f>
        <v/>
      </c>
      <c r="F2387" s="6">
        <f>MIN(D2387,in_batt_pw,IF(sel_batt=0,0,(sel_batt-H2386)/in_rte))</f>
        <v/>
      </c>
      <c r="G2387" s="6">
        <f>MIN(E2387,in_batt_pw,H2386)</f>
        <v/>
      </c>
      <c r="H2387" s="6">
        <f>H2386+F2387*in_rte-G2387</f>
        <v/>
      </c>
      <c r="I2387" s="6">
        <f>IF(sel_og=1,0,E2387-G2387)</f>
        <v/>
      </c>
      <c r="J2387" s="6">
        <f>IF(sel_og=1,0,D2387-F2387)</f>
        <v/>
      </c>
      <c r="K2387" s="6">
        <f>IF(sel_og=1,E2387-G2387,0)</f>
        <v/>
      </c>
    </row>
    <row r="2388">
      <c r="A2388" s="6">
        <f>Profiles!E2388+Profiles!F2388</f>
        <v/>
      </c>
      <c r="B2388" s="6">
        <f>Profiles!D2388*sel_solar</f>
        <v/>
      </c>
      <c r="C2388" s="6">
        <f>MIN(B2388,A2388)</f>
        <v/>
      </c>
      <c r="D2388" s="6">
        <f>B2388-C2388</f>
        <v/>
      </c>
      <c r="E2388" s="6">
        <f>A2388-C2388</f>
        <v/>
      </c>
      <c r="F2388" s="6">
        <f>MIN(D2388,in_batt_pw,IF(sel_batt=0,0,(sel_batt-H2387)/in_rte))</f>
        <v/>
      </c>
      <c r="G2388" s="6">
        <f>MIN(E2388,in_batt_pw,H2387)</f>
        <v/>
      </c>
      <c r="H2388" s="6">
        <f>H2387+F2388*in_rte-G2388</f>
        <v/>
      </c>
      <c r="I2388" s="6">
        <f>IF(sel_og=1,0,E2388-G2388)</f>
        <v/>
      </c>
      <c r="J2388" s="6">
        <f>IF(sel_og=1,0,D2388-F2388)</f>
        <v/>
      </c>
      <c r="K2388" s="6">
        <f>IF(sel_og=1,E2388-G2388,0)</f>
        <v/>
      </c>
    </row>
    <row r="2389">
      <c r="A2389" s="6">
        <f>Profiles!E2389+Profiles!F2389</f>
        <v/>
      </c>
      <c r="B2389" s="6">
        <f>Profiles!D2389*sel_solar</f>
        <v/>
      </c>
      <c r="C2389" s="6">
        <f>MIN(B2389,A2389)</f>
        <v/>
      </c>
      <c r="D2389" s="6">
        <f>B2389-C2389</f>
        <v/>
      </c>
      <c r="E2389" s="6">
        <f>A2389-C2389</f>
        <v/>
      </c>
      <c r="F2389" s="6">
        <f>MIN(D2389,in_batt_pw,IF(sel_batt=0,0,(sel_batt-H2388)/in_rte))</f>
        <v/>
      </c>
      <c r="G2389" s="6">
        <f>MIN(E2389,in_batt_pw,H2388)</f>
        <v/>
      </c>
      <c r="H2389" s="6">
        <f>H2388+F2389*in_rte-G2389</f>
        <v/>
      </c>
      <c r="I2389" s="6">
        <f>IF(sel_og=1,0,E2389-G2389)</f>
        <v/>
      </c>
      <c r="J2389" s="6">
        <f>IF(sel_og=1,0,D2389-F2389)</f>
        <v/>
      </c>
      <c r="K2389" s="6">
        <f>IF(sel_og=1,E2389-G2389,0)</f>
        <v/>
      </c>
    </row>
    <row r="2390">
      <c r="A2390" s="6">
        <f>Profiles!E2390+Profiles!F2390</f>
        <v/>
      </c>
      <c r="B2390" s="6">
        <f>Profiles!D2390*sel_solar</f>
        <v/>
      </c>
      <c r="C2390" s="6">
        <f>MIN(B2390,A2390)</f>
        <v/>
      </c>
      <c r="D2390" s="6">
        <f>B2390-C2390</f>
        <v/>
      </c>
      <c r="E2390" s="6">
        <f>A2390-C2390</f>
        <v/>
      </c>
      <c r="F2390" s="6">
        <f>MIN(D2390,in_batt_pw,IF(sel_batt=0,0,(sel_batt-H2389)/in_rte))</f>
        <v/>
      </c>
      <c r="G2390" s="6">
        <f>MIN(E2390,in_batt_pw,H2389)</f>
        <v/>
      </c>
      <c r="H2390" s="6">
        <f>H2389+F2390*in_rte-G2390</f>
        <v/>
      </c>
      <c r="I2390" s="6">
        <f>IF(sel_og=1,0,E2390-G2390)</f>
        <v/>
      </c>
      <c r="J2390" s="6">
        <f>IF(sel_og=1,0,D2390-F2390)</f>
        <v/>
      </c>
      <c r="K2390" s="6">
        <f>IF(sel_og=1,E2390-G2390,0)</f>
        <v/>
      </c>
    </row>
    <row r="2391">
      <c r="A2391" s="6">
        <f>Profiles!E2391+Profiles!F2391</f>
        <v/>
      </c>
      <c r="B2391" s="6">
        <f>Profiles!D2391*sel_solar</f>
        <v/>
      </c>
      <c r="C2391" s="6">
        <f>MIN(B2391,A2391)</f>
        <v/>
      </c>
      <c r="D2391" s="6">
        <f>B2391-C2391</f>
        <v/>
      </c>
      <c r="E2391" s="6">
        <f>A2391-C2391</f>
        <v/>
      </c>
      <c r="F2391" s="6">
        <f>MIN(D2391,in_batt_pw,IF(sel_batt=0,0,(sel_batt-H2390)/in_rte))</f>
        <v/>
      </c>
      <c r="G2391" s="6">
        <f>MIN(E2391,in_batt_pw,H2390)</f>
        <v/>
      </c>
      <c r="H2391" s="6">
        <f>H2390+F2391*in_rte-G2391</f>
        <v/>
      </c>
      <c r="I2391" s="6">
        <f>IF(sel_og=1,0,E2391-G2391)</f>
        <v/>
      </c>
      <c r="J2391" s="6">
        <f>IF(sel_og=1,0,D2391-F2391)</f>
        <v/>
      </c>
      <c r="K2391" s="6">
        <f>IF(sel_og=1,E2391-G2391,0)</f>
        <v/>
      </c>
    </row>
    <row r="2392">
      <c r="A2392" s="6">
        <f>Profiles!E2392+Profiles!F2392</f>
        <v/>
      </c>
      <c r="B2392" s="6">
        <f>Profiles!D2392*sel_solar</f>
        <v/>
      </c>
      <c r="C2392" s="6">
        <f>MIN(B2392,A2392)</f>
        <v/>
      </c>
      <c r="D2392" s="6">
        <f>B2392-C2392</f>
        <v/>
      </c>
      <c r="E2392" s="6">
        <f>A2392-C2392</f>
        <v/>
      </c>
      <c r="F2392" s="6">
        <f>MIN(D2392,in_batt_pw,IF(sel_batt=0,0,(sel_batt-H2391)/in_rte))</f>
        <v/>
      </c>
      <c r="G2392" s="6">
        <f>MIN(E2392,in_batt_pw,H2391)</f>
        <v/>
      </c>
      <c r="H2392" s="6">
        <f>H2391+F2392*in_rte-G2392</f>
        <v/>
      </c>
      <c r="I2392" s="6">
        <f>IF(sel_og=1,0,E2392-G2392)</f>
        <v/>
      </c>
      <c r="J2392" s="6">
        <f>IF(sel_og=1,0,D2392-F2392)</f>
        <v/>
      </c>
      <c r="K2392" s="6">
        <f>IF(sel_og=1,E2392-G2392,0)</f>
        <v/>
      </c>
    </row>
    <row r="2393">
      <c r="A2393" s="6">
        <f>Profiles!E2393+Profiles!F2393</f>
        <v/>
      </c>
      <c r="B2393" s="6">
        <f>Profiles!D2393*sel_solar</f>
        <v/>
      </c>
      <c r="C2393" s="6">
        <f>MIN(B2393,A2393)</f>
        <v/>
      </c>
      <c r="D2393" s="6">
        <f>B2393-C2393</f>
        <v/>
      </c>
      <c r="E2393" s="6">
        <f>A2393-C2393</f>
        <v/>
      </c>
      <c r="F2393" s="6">
        <f>MIN(D2393,in_batt_pw,IF(sel_batt=0,0,(sel_batt-H2392)/in_rte))</f>
        <v/>
      </c>
      <c r="G2393" s="6">
        <f>MIN(E2393,in_batt_pw,H2392)</f>
        <v/>
      </c>
      <c r="H2393" s="6">
        <f>H2392+F2393*in_rte-G2393</f>
        <v/>
      </c>
      <c r="I2393" s="6">
        <f>IF(sel_og=1,0,E2393-G2393)</f>
        <v/>
      </c>
      <c r="J2393" s="6">
        <f>IF(sel_og=1,0,D2393-F2393)</f>
        <v/>
      </c>
      <c r="K2393" s="6">
        <f>IF(sel_og=1,E2393-G2393,0)</f>
        <v/>
      </c>
    </row>
    <row r="2394">
      <c r="A2394" s="6">
        <f>Profiles!E2394+Profiles!F2394</f>
        <v/>
      </c>
      <c r="B2394" s="6">
        <f>Profiles!D2394*sel_solar</f>
        <v/>
      </c>
      <c r="C2394" s="6">
        <f>MIN(B2394,A2394)</f>
        <v/>
      </c>
      <c r="D2394" s="6">
        <f>B2394-C2394</f>
        <v/>
      </c>
      <c r="E2394" s="6">
        <f>A2394-C2394</f>
        <v/>
      </c>
      <c r="F2394" s="6">
        <f>MIN(D2394,in_batt_pw,IF(sel_batt=0,0,(sel_batt-H2393)/in_rte))</f>
        <v/>
      </c>
      <c r="G2394" s="6">
        <f>MIN(E2394,in_batt_pw,H2393)</f>
        <v/>
      </c>
      <c r="H2394" s="6">
        <f>H2393+F2394*in_rte-G2394</f>
        <v/>
      </c>
      <c r="I2394" s="6">
        <f>IF(sel_og=1,0,E2394-G2394)</f>
        <v/>
      </c>
      <c r="J2394" s="6">
        <f>IF(sel_og=1,0,D2394-F2394)</f>
        <v/>
      </c>
      <c r="K2394" s="6">
        <f>IF(sel_og=1,E2394-G2394,0)</f>
        <v/>
      </c>
    </row>
    <row r="2395">
      <c r="A2395" s="6">
        <f>Profiles!E2395+Profiles!F2395</f>
        <v/>
      </c>
      <c r="B2395" s="6">
        <f>Profiles!D2395*sel_solar</f>
        <v/>
      </c>
      <c r="C2395" s="6">
        <f>MIN(B2395,A2395)</f>
        <v/>
      </c>
      <c r="D2395" s="6">
        <f>B2395-C2395</f>
        <v/>
      </c>
      <c r="E2395" s="6">
        <f>A2395-C2395</f>
        <v/>
      </c>
      <c r="F2395" s="6">
        <f>MIN(D2395,in_batt_pw,IF(sel_batt=0,0,(sel_batt-H2394)/in_rte))</f>
        <v/>
      </c>
      <c r="G2395" s="6">
        <f>MIN(E2395,in_batt_pw,H2394)</f>
        <v/>
      </c>
      <c r="H2395" s="6">
        <f>H2394+F2395*in_rte-G2395</f>
        <v/>
      </c>
      <c r="I2395" s="6">
        <f>IF(sel_og=1,0,E2395-G2395)</f>
        <v/>
      </c>
      <c r="J2395" s="6">
        <f>IF(sel_og=1,0,D2395-F2395)</f>
        <v/>
      </c>
      <c r="K2395" s="6">
        <f>IF(sel_og=1,E2395-G2395,0)</f>
        <v/>
      </c>
    </row>
    <row r="2396">
      <c r="A2396" s="6">
        <f>Profiles!E2396+Profiles!F2396</f>
        <v/>
      </c>
      <c r="B2396" s="6">
        <f>Profiles!D2396*sel_solar</f>
        <v/>
      </c>
      <c r="C2396" s="6">
        <f>MIN(B2396,A2396)</f>
        <v/>
      </c>
      <c r="D2396" s="6">
        <f>B2396-C2396</f>
        <v/>
      </c>
      <c r="E2396" s="6">
        <f>A2396-C2396</f>
        <v/>
      </c>
      <c r="F2396" s="6">
        <f>MIN(D2396,in_batt_pw,IF(sel_batt=0,0,(sel_batt-H2395)/in_rte))</f>
        <v/>
      </c>
      <c r="G2396" s="6">
        <f>MIN(E2396,in_batt_pw,H2395)</f>
        <v/>
      </c>
      <c r="H2396" s="6">
        <f>H2395+F2396*in_rte-G2396</f>
        <v/>
      </c>
      <c r="I2396" s="6">
        <f>IF(sel_og=1,0,E2396-G2396)</f>
        <v/>
      </c>
      <c r="J2396" s="6">
        <f>IF(sel_og=1,0,D2396-F2396)</f>
        <v/>
      </c>
      <c r="K2396" s="6">
        <f>IF(sel_og=1,E2396-G2396,0)</f>
        <v/>
      </c>
    </row>
    <row r="2397">
      <c r="A2397" s="6">
        <f>Profiles!E2397+Profiles!F2397</f>
        <v/>
      </c>
      <c r="B2397" s="6">
        <f>Profiles!D2397*sel_solar</f>
        <v/>
      </c>
      <c r="C2397" s="6">
        <f>MIN(B2397,A2397)</f>
        <v/>
      </c>
      <c r="D2397" s="6">
        <f>B2397-C2397</f>
        <v/>
      </c>
      <c r="E2397" s="6">
        <f>A2397-C2397</f>
        <v/>
      </c>
      <c r="F2397" s="6">
        <f>MIN(D2397,in_batt_pw,IF(sel_batt=0,0,(sel_batt-H2396)/in_rte))</f>
        <v/>
      </c>
      <c r="G2397" s="6">
        <f>MIN(E2397,in_batt_pw,H2396)</f>
        <v/>
      </c>
      <c r="H2397" s="6">
        <f>H2396+F2397*in_rte-G2397</f>
        <v/>
      </c>
      <c r="I2397" s="6">
        <f>IF(sel_og=1,0,E2397-G2397)</f>
        <v/>
      </c>
      <c r="J2397" s="6">
        <f>IF(sel_og=1,0,D2397-F2397)</f>
        <v/>
      </c>
      <c r="K2397" s="6">
        <f>IF(sel_og=1,E2397-G2397,0)</f>
        <v/>
      </c>
    </row>
    <row r="2398">
      <c r="A2398" s="6">
        <f>Profiles!E2398+Profiles!F2398</f>
        <v/>
      </c>
      <c r="B2398" s="6">
        <f>Profiles!D2398*sel_solar</f>
        <v/>
      </c>
      <c r="C2398" s="6">
        <f>MIN(B2398,A2398)</f>
        <v/>
      </c>
      <c r="D2398" s="6">
        <f>B2398-C2398</f>
        <v/>
      </c>
      <c r="E2398" s="6">
        <f>A2398-C2398</f>
        <v/>
      </c>
      <c r="F2398" s="6">
        <f>MIN(D2398,in_batt_pw,IF(sel_batt=0,0,(sel_batt-H2397)/in_rte))</f>
        <v/>
      </c>
      <c r="G2398" s="6">
        <f>MIN(E2398,in_batt_pw,H2397)</f>
        <v/>
      </c>
      <c r="H2398" s="6">
        <f>H2397+F2398*in_rte-G2398</f>
        <v/>
      </c>
      <c r="I2398" s="6">
        <f>IF(sel_og=1,0,E2398-G2398)</f>
        <v/>
      </c>
      <c r="J2398" s="6">
        <f>IF(sel_og=1,0,D2398-F2398)</f>
        <v/>
      </c>
      <c r="K2398" s="6">
        <f>IF(sel_og=1,E2398-G2398,0)</f>
        <v/>
      </c>
    </row>
    <row r="2399">
      <c r="A2399" s="6">
        <f>Profiles!E2399+Profiles!F2399</f>
        <v/>
      </c>
      <c r="B2399" s="6">
        <f>Profiles!D2399*sel_solar</f>
        <v/>
      </c>
      <c r="C2399" s="6">
        <f>MIN(B2399,A2399)</f>
        <v/>
      </c>
      <c r="D2399" s="6">
        <f>B2399-C2399</f>
        <v/>
      </c>
      <c r="E2399" s="6">
        <f>A2399-C2399</f>
        <v/>
      </c>
      <c r="F2399" s="6">
        <f>MIN(D2399,in_batt_pw,IF(sel_batt=0,0,(sel_batt-H2398)/in_rte))</f>
        <v/>
      </c>
      <c r="G2399" s="6">
        <f>MIN(E2399,in_batt_pw,H2398)</f>
        <v/>
      </c>
      <c r="H2399" s="6">
        <f>H2398+F2399*in_rte-G2399</f>
        <v/>
      </c>
      <c r="I2399" s="6">
        <f>IF(sel_og=1,0,E2399-G2399)</f>
        <v/>
      </c>
      <c r="J2399" s="6">
        <f>IF(sel_og=1,0,D2399-F2399)</f>
        <v/>
      </c>
      <c r="K2399" s="6">
        <f>IF(sel_og=1,E2399-G2399,0)</f>
        <v/>
      </c>
    </row>
    <row r="2400">
      <c r="A2400" s="6">
        <f>Profiles!E2400+Profiles!F2400</f>
        <v/>
      </c>
      <c r="B2400" s="6">
        <f>Profiles!D2400*sel_solar</f>
        <v/>
      </c>
      <c r="C2400" s="6">
        <f>MIN(B2400,A2400)</f>
        <v/>
      </c>
      <c r="D2400" s="6">
        <f>B2400-C2400</f>
        <v/>
      </c>
      <c r="E2400" s="6">
        <f>A2400-C2400</f>
        <v/>
      </c>
      <c r="F2400" s="6">
        <f>MIN(D2400,in_batt_pw,IF(sel_batt=0,0,(sel_batt-H2399)/in_rte))</f>
        <v/>
      </c>
      <c r="G2400" s="6">
        <f>MIN(E2400,in_batt_pw,H2399)</f>
        <v/>
      </c>
      <c r="H2400" s="6">
        <f>H2399+F2400*in_rte-G2400</f>
        <v/>
      </c>
      <c r="I2400" s="6">
        <f>IF(sel_og=1,0,E2400-G2400)</f>
        <v/>
      </c>
      <c r="J2400" s="6">
        <f>IF(sel_og=1,0,D2400-F2400)</f>
        <v/>
      </c>
      <c r="K2400" s="6">
        <f>IF(sel_og=1,E2400-G2400,0)</f>
        <v/>
      </c>
    </row>
    <row r="2401">
      <c r="A2401" s="6">
        <f>Profiles!E2401+Profiles!F2401</f>
        <v/>
      </c>
      <c r="B2401" s="6">
        <f>Profiles!D2401*sel_solar</f>
        <v/>
      </c>
      <c r="C2401" s="6">
        <f>MIN(B2401,A2401)</f>
        <v/>
      </c>
      <c r="D2401" s="6">
        <f>B2401-C2401</f>
        <v/>
      </c>
      <c r="E2401" s="6">
        <f>A2401-C2401</f>
        <v/>
      </c>
      <c r="F2401" s="6">
        <f>MIN(D2401,in_batt_pw,IF(sel_batt=0,0,(sel_batt-H2400)/in_rte))</f>
        <v/>
      </c>
      <c r="G2401" s="6">
        <f>MIN(E2401,in_batt_pw,H2400)</f>
        <v/>
      </c>
      <c r="H2401" s="6">
        <f>H2400+F2401*in_rte-G2401</f>
        <v/>
      </c>
      <c r="I2401" s="6">
        <f>IF(sel_og=1,0,E2401-G2401)</f>
        <v/>
      </c>
      <c r="J2401" s="6">
        <f>IF(sel_og=1,0,D2401-F2401)</f>
        <v/>
      </c>
      <c r="K2401" s="6">
        <f>IF(sel_og=1,E2401-G2401,0)</f>
        <v/>
      </c>
    </row>
    <row r="2402">
      <c r="A2402" s="6">
        <f>Profiles!E2402+Profiles!F2402</f>
        <v/>
      </c>
      <c r="B2402" s="6">
        <f>Profiles!D2402*sel_solar</f>
        <v/>
      </c>
      <c r="C2402" s="6">
        <f>MIN(B2402,A2402)</f>
        <v/>
      </c>
      <c r="D2402" s="6">
        <f>B2402-C2402</f>
        <v/>
      </c>
      <c r="E2402" s="6">
        <f>A2402-C2402</f>
        <v/>
      </c>
      <c r="F2402" s="6">
        <f>MIN(D2402,in_batt_pw,IF(sel_batt=0,0,(sel_batt-H2401)/in_rte))</f>
        <v/>
      </c>
      <c r="G2402" s="6">
        <f>MIN(E2402,in_batt_pw,H2401)</f>
        <v/>
      </c>
      <c r="H2402" s="6">
        <f>H2401+F2402*in_rte-G2402</f>
        <v/>
      </c>
      <c r="I2402" s="6">
        <f>IF(sel_og=1,0,E2402-G2402)</f>
        <v/>
      </c>
      <c r="J2402" s="6">
        <f>IF(sel_og=1,0,D2402-F2402)</f>
        <v/>
      </c>
      <c r="K2402" s="6">
        <f>IF(sel_og=1,E2402-G2402,0)</f>
        <v/>
      </c>
    </row>
    <row r="2403">
      <c r="A2403" s="6">
        <f>Profiles!E2403+Profiles!F2403</f>
        <v/>
      </c>
      <c r="B2403" s="6">
        <f>Profiles!D2403*sel_solar</f>
        <v/>
      </c>
      <c r="C2403" s="6">
        <f>MIN(B2403,A2403)</f>
        <v/>
      </c>
      <c r="D2403" s="6">
        <f>B2403-C2403</f>
        <v/>
      </c>
      <c r="E2403" s="6">
        <f>A2403-C2403</f>
        <v/>
      </c>
      <c r="F2403" s="6">
        <f>MIN(D2403,in_batt_pw,IF(sel_batt=0,0,(sel_batt-H2402)/in_rte))</f>
        <v/>
      </c>
      <c r="G2403" s="6">
        <f>MIN(E2403,in_batt_pw,H2402)</f>
        <v/>
      </c>
      <c r="H2403" s="6">
        <f>H2402+F2403*in_rte-G2403</f>
        <v/>
      </c>
      <c r="I2403" s="6">
        <f>IF(sel_og=1,0,E2403-G2403)</f>
        <v/>
      </c>
      <c r="J2403" s="6">
        <f>IF(sel_og=1,0,D2403-F2403)</f>
        <v/>
      </c>
      <c r="K2403" s="6">
        <f>IF(sel_og=1,E2403-G2403,0)</f>
        <v/>
      </c>
    </row>
    <row r="2404">
      <c r="A2404" s="6">
        <f>Profiles!E2404+Profiles!F2404</f>
        <v/>
      </c>
      <c r="B2404" s="6">
        <f>Profiles!D2404*sel_solar</f>
        <v/>
      </c>
      <c r="C2404" s="6">
        <f>MIN(B2404,A2404)</f>
        <v/>
      </c>
      <c r="D2404" s="6">
        <f>B2404-C2404</f>
        <v/>
      </c>
      <c r="E2404" s="6">
        <f>A2404-C2404</f>
        <v/>
      </c>
      <c r="F2404" s="6">
        <f>MIN(D2404,in_batt_pw,IF(sel_batt=0,0,(sel_batt-H2403)/in_rte))</f>
        <v/>
      </c>
      <c r="G2404" s="6">
        <f>MIN(E2404,in_batt_pw,H2403)</f>
        <v/>
      </c>
      <c r="H2404" s="6">
        <f>H2403+F2404*in_rte-G2404</f>
        <v/>
      </c>
      <c r="I2404" s="6">
        <f>IF(sel_og=1,0,E2404-G2404)</f>
        <v/>
      </c>
      <c r="J2404" s="6">
        <f>IF(sel_og=1,0,D2404-F2404)</f>
        <v/>
      </c>
      <c r="K2404" s="6">
        <f>IF(sel_og=1,E2404-G2404,0)</f>
        <v/>
      </c>
    </row>
    <row r="2405">
      <c r="A2405" s="6">
        <f>Profiles!E2405+Profiles!F2405</f>
        <v/>
      </c>
      <c r="B2405" s="6">
        <f>Profiles!D2405*sel_solar</f>
        <v/>
      </c>
      <c r="C2405" s="6">
        <f>MIN(B2405,A2405)</f>
        <v/>
      </c>
      <c r="D2405" s="6">
        <f>B2405-C2405</f>
        <v/>
      </c>
      <c r="E2405" s="6">
        <f>A2405-C2405</f>
        <v/>
      </c>
      <c r="F2405" s="6">
        <f>MIN(D2405,in_batt_pw,IF(sel_batt=0,0,(sel_batt-H2404)/in_rte))</f>
        <v/>
      </c>
      <c r="G2405" s="6">
        <f>MIN(E2405,in_batt_pw,H2404)</f>
        <v/>
      </c>
      <c r="H2405" s="6">
        <f>H2404+F2405*in_rte-G2405</f>
        <v/>
      </c>
      <c r="I2405" s="6">
        <f>IF(sel_og=1,0,E2405-G2405)</f>
        <v/>
      </c>
      <c r="J2405" s="6">
        <f>IF(sel_og=1,0,D2405-F2405)</f>
        <v/>
      </c>
      <c r="K2405" s="6">
        <f>IF(sel_og=1,E2405-G2405,0)</f>
        <v/>
      </c>
    </row>
    <row r="2406">
      <c r="A2406" s="6">
        <f>Profiles!E2406+Profiles!F2406</f>
        <v/>
      </c>
      <c r="B2406" s="6">
        <f>Profiles!D2406*sel_solar</f>
        <v/>
      </c>
      <c r="C2406" s="6">
        <f>MIN(B2406,A2406)</f>
        <v/>
      </c>
      <c r="D2406" s="6">
        <f>B2406-C2406</f>
        <v/>
      </c>
      <c r="E2406" s="6">
        <f>A2406-C2406</f>
        <v/>
      </c>
      <c r="F2406" s="6">
        <f>MIN(D2406,in_batt_pw,IF(sel_batt=0,0,(sel_batt-H2405)/in_rte))</f>
        <v/>
      </c>
      <c r="G2406" s="6">
        <f>MIN(E2406,in_batt_pw,H2405)</f>
        <v/>
      </c>
      <c r="H2406" s="6">
        <f>H2405+F2406*in_rte-G2406</f>
        <v/>
      </c>
      <c r="I2406" s="6">
        <f>IF(sel_og=1,0,E2406-G2406)</f>
        <v/>
      </c>
      <c r="J2406" s="6">
        <f>IF(sel_og=1,0,D2406-F2406)</f>
        <v/>
      </c>
      <c r="K2406" s="6">
        <f>IF(sel_og=1,E2406-G2406,0)</f>
        <v/>
      </c>
    </row>
    <row r="2407">
      <c r="A2407" s="6">
        <f>Profiles!E2407+Profiles!F2407</f>
        <v/>
      </c>
      <c r="B2407" s="6">
        <f>Profiles!D2407*sel_solar</f>
        <v/>
      </c>
      <c r="C2407" s="6">
        <f>MIN(B2407,A2407)</f>
        <v/>
      </c>
      <c r="D2407" s="6">
        <f>B2407-C2407</f>
        <v/>
      </c>
      <c r="E2407" s="6">
        <f>A2407-C2407</f>
        <v/>
      </c>
      <c r="F2407" s="6">
        <f>MIN(D2407,in_batt_pw,IF(sel_batt=0,0,(sel_batt-H2406)/in_rte))</f>
        <v/>
      </c>
      <c r="G2407" s="6">
        <f>MIN(E2407,in_batt_pw,H2406)</f>
        <v/>
      </c>
      <c r="H2407" s="6">
        <f>H2406+F2407*in_rte-G2407</f>
        <v/>
      </c>
      <c r="I2407" s="6">
        <f>IF(sel_og=1,0,E2407-G2407)</f>
        <v/>
      </c>
      <c r="J2407" s="6">
        <f>IF(sel_og=1,0,D2407-F2407)</f>
        <v/>
      </c>
      <c r="K2407" s="6">
        <f>IF(sel_og=1,E2407-G2407,0)</f>
        <v/>
      </c>
    </row>
    <row r="2408">
      <c r="A2408" s="6">
        <f>Profiles!E2408+Profiles!F2408</f>
        <v/>
      </c>
      <c r="B2408" s="6">
        <f>Profiles!D2408*sel_solar</f>
        <v/>
      </c>
      <c r="C2408" s="6">
        <f>MIN(B2408,A2408)</f>
        <v/>
      </c>
      <c r="D2408" s="6">
        <f>B2408-C2408</f>
        <v/>
      </c>
      <c r="E2408" s="6">
        <f>A2408-C2408</f>
        <v/>
      </c>
      <c r="F2408" s="6">
        <f>MIN(D2408,in_batt_pw,IF(sel_batt=0,0,(sel_batt-H2407)/in_rte))</f>
        <v/>
      </c>
      <c r="G2408" s="6">
        <f>MIN(E2408,in_batt_pw,H2407)</f>
        <v/>
      </c>
      <c r="H2408" s="6">
        <f>H2407+F2408*in_rte-G2408</f>
        <v/>
      </c>
      <c r="I2408" s="6">
        <f>IF(sel_og=1,0,E2408-G2408)</f>
        <v/>
      </c>
      <c r="J2408" s="6">
        <f>IF(sel_og=1,0,D2408-F2408)</f>
        <v/>
      </c>
      <c r="K2408" s="6">
        <f>IF(sel_og=1,E2408-G2408,0)</f>
        <v/>
      </c>
    </row>
    <row r="2409">
      <c r="A2409" s="6">
        <f>Profiles!E2409+Profiles!F2409</f>
        <v/>
      </c>
      <c r="B2409" s="6">
        <f>Profiles!D2409*sel_solar</f>
        <v/>
      </c>
      <c r="C2409" s="6">
        <f>MIN(B2409,A2409)</f>
        <v/>
      </c>
      <c r="D2409" s="6">
        <f>B2409-C2409</f>
        <v/>
      </c>
      <c r="E2409" s="6">
        <f>A2409-C2409</f>
        <v/>
      </c>
      <c r="F2409" s="6">
        <f>MIN(D2409,in_batt_pw,IF(sel_batt=0,0,(sel_batt-H2408)/in_rte))</f>
        <v/>
      </c>
      <c r="G2409" s="6">
        <f>MIN(E2409,in_batt_pw,H2408)</f>
        <v/>
      </c>
      <c r="H2409" s="6">
        <f>H2408+F2409*in_rte-G2409</f>
        <v/>
      </c>
      <c r="I2409" s="6">
        <f>IF(sel_og=1,0,E2409-G2409)</f>
        <v/>
      </c>
      <c r="J2409" s="6">
        <f>IF(sel_og=1,0,D2409-F2409)</f>
        <v/>
      </c>
      <c r="K2409" s="6">
        <f>IF(sel_og=1,E2409-G2409,0)</f>
        <v/>
      </c>
    </row>
    <row r="2410">
      <c r="A2410" s="6">
        <f>Profiles!E2410+Profiles!F2410</f>
        <v/>
      </c>
      <c r="B2410" s="6">
        <f>Profiles!D2410*sel_solar</f>
        <v/>
      </c>
      <c r="C2410" s="6">
        <f>MIN(B2410,A2410)</f>
        <v/>
      </c>
      <c r="D2410" s="6">
        <f>B2410-C2410</f>
        <v/>
      </c>
      <c r="E2410" s="6">
        <f>A2410-C2410</f>
        <v/>
      </c>
      <c r="F2410" s="6">
        <f>MIN(D2410,in_batt_pw,IF(sel_batt=0,0,(sel_batt-H2409)/in_rte))</f>
        <v/>
      </c>
      <c r="G2410" s="6">
        <f>MIN(E2410,in_batt_pw,H2409)</f>
        <v/>
      </c>
      <c r="H2410" s="6">
        <f>H2409+F2410*in_rte-G2410</f>
        <v/>
      </c>
      <c r="I2410" s="6">
        <f>IF(sel_og=1,0,E2410-G2410)</f>
        <v/>
      </c>
      <c r="J2410" s="6">
        <f>IF(sel_og=1,0,D2410-F2410)</f>
        <v/>
      </c>
      <c r="K2410" s="6">
        <f>IF(sel_og=1,E2410-G2410,0)</f>
        <v/>
      </c>
    </row>
    <row r="2411">
      <c r="A2411" s="6">
        <f>Profiles!E2411+Profiles!F2411</f>
        <v/>
      </c>
      <c r="B2411" s="6">
        <f>Profiles!D2411*sel_solar</f>
        <v/>
      </c>
      <c r="C2411" s="6">
        <f>MIN(B2411,A2411)</f>
        <v/>
      </c>
      <c r="D2411" s="6">
        <f>B2411-C2411</f>
        <v/>
      </c>
      <c r="E2411" s="6">
        <f>A2411-C2411</f>
        <v/>
      </c>
      <c r="F2411" s="6">
        <f>MIN(D2411,in_batt_pw,IF(sel_batt=0,0,(sel_batt-H2410)/in_rte))</f>
        <v/>
      </c>
      <c r="G2411" s="6">
        <f>MIN(E2411,in_batt_pw,H2410)</f>
        <v/>
      </c>
      <c r="H2411" s="6">
        <f>H2410+F2411*in_rte-G2411</f>
        <v/>
      </c>
      <c r="I2411" s="6">
        <f>IF(sel_og=1,0,E2411-G2411)</f>
        <v/>
      </c>
      <c r="J2411" s="6">
        <f>IF(sel_og=1,0,D2411-F2411)</f>
        <v/>
      </c>
      <c r="K2411" s="6">
        <f>IF(sel_og=1,E2411-G2411,0)</f>
        <v/>
      </c>
    </row>
    <row r="2412">
      <c r="A2412" s="6">
        <f>Profiles!E2412+Profiles!F2412</f>
        <v/>
      </c>
      <c r="B2412" s="6">
        <f>Profiles!D2412*sel_solar</f>
        <v/>
      </c>
      <c r="C2412" s="6">
        <f>MIN(B2412,A2412)</f>
        <v/>
      </c>
      <c r="D2412" s="6">
        <f>B2412-C2412</f>
        <v/>
      </c>
      <c r="E2412" s="6">
        <f>A2412-C2412</f>
        <v/>
      </c>
      <c r="F2412" s="6">
        <f>MIN(D2412,in_batt_pw,IF(sel_batt=0,0,(sel_batt-H2411)/in_rte))</f>
        <v/>
      </c>
      <c r="G2412" s="6">
        <f>MIN(E2412,in_batt_pw,H2411)</f>
        <v/>
      </c>
      <c r="H2412" s="6">
        <f>H2411+F2412*in_rte-G2412</f>
        <v/>
      </c>
      <c r="I2412" s="6">
        <f>IF(sel_og=1,0,E2412-G2412)</f>
        <v/>
      </c>
      <c r="J2412" s="6">
        <f>IF(sel_og=1,0,D2412-F2412)</f>
        <v/>
      </c>
      <c r="K2412" s="6">
        <f>IF(sel_og=1,E2412-G2412,0)</f>
        <v/>
      </c>
    </row>
    <row r="2413">
      <c r="A2413" s="6">
        <f>Profiles!E2413+Profiles!F2413</f>
        <v/>
      </c>
      <c r="B2413" s="6">
        <f>Profiles!D2413*sel_solar</f>
        <v/>
      </c>
      <c r="C2413" s="6">
        <f>MIN(B2413,A2413)</f>
        <v/>
      </c>
      <c r="D2413" s="6">
        <f>B2413-C2413</f>
        <v/>
      </c>
      <c r="E2413" s="6">
        <f>A2413-C2413</f>
        <v/>
      </c>
      <c r="F2413" s="6">
        <f>MIN(D2413,in_batt_pw,IF(sel_batt=0,0,(sel_batt-H2412)/in_rte))</f>
        <v/>
      </c>
      <c r="G2413" s="6">
        <f>MIN(E2413,in_batt_pw,H2412)</f>
        <v/>
      </c>
      <c r="H2413" s="6">
        <f>H2412+F2413*in_rte-G2413</f>
        <v/>
      </c>
      <c r="I2413" s="6">
        <f>IF(sel_og=1,0,E2413-G2413)</f>
        <v/>
      </c>
      <c r="J2413" s="6">
        <f>IF(sel_og=1,0,D2413-F2413)</f>
        <v/>
      </c>
      <c r="K2413" s="6">
        <f>IF(sel_og=1,E2413-G2413,0)</f>
        <v/>
      </c>
    </row>
    <row r="2414">
      <c r="A2414" s="6">
        <f>Profiles!E2414+Profiles!F2414</f>
        <v/>
      </c>
      <c r="B2414" s="6">
        <f>Profiles!D2414*sel_solar</f>
        <v/>
      </c>
      <c r="C2414" s="6">
        <f>MIN(B2414,A2414)</f>
        <v/>
      </c>
      <c r="D2414" s="6">
        <f>B2414-C2414</f>
        <v/>
      </c>
      <c r="E2414" s="6">
        <f>A2414-C2414</f>
        <v/>
      </c>
      <c r="F2414" s="6">
        <f>MIN(D2414,in_batt_pw,IF(sel_batt=0,0,(sel_batt-H2413)/in_rte))</f>
        <v/>
      </c>
      <c r="G2414" s="6">
        <f>MIN(E2414,in_batt_pw,H2413)</f>
        <v/>
      </c>
      <c r="H2414" s="6">
        <f>H2413+F2414*in_rte-G2414</f>
        <v/>
      </c>
      <c r="I2414" s="6">
        <f>IF(sel_og=1,0,E2414-G2414)</f>
        <v/>
      </c>
      <c r="J2414" s="6">
        <f>IF(sel_og=1,0,D2414-F2414)</f>
        <v/>
      </c>
      <c r="K2414" s="6">
        <f>IF(sel_og=1,E2414-G2414,0)</f>
        <v/>
      </c>
    </row>
    <row r="2415">
      <c r="A2415" s="6">
        <f>Profiles!E2415+Profiles!F2415</f>
        <v/>
      </c>
      <c r="B2415" s="6">
        <f>Profiles!D2415*sel_solar</f>
        <v/>
      </c>
      <c r="C2415" s="6">
        <f>MIN(B2415,A2415)</f>
        <v/>
      </c>
      <c r="D2415" s="6">
        <f>B2415-C2415</f>
        <v/>
      </c>
      <c r="E2415" s="6">
        <f>A2415-C2415</f>
        <v/>
      </c>
      <c r="F2415" s="6">
        <f>MIN(D2415,in_batt_pw,IF(sel_batt=0,0,(sel_batt-H2414)/in_rte))</f>
        <v/>
      </c>
      <c r="G2415" s="6">
        <f>MIN(E2415,in_batt_pw,H2414)</f>
        <v/>
      </c>
      <c r="H2415" s="6">
        <f>H2414+F2415*in_rte-G2415</f>
        <v/>
      </c>
      <c r="I2415" s="6">
        <f>IF(sel_og=1,0,E2415-G2415)</f>
        <v/>
      </c>
      <c r="J2415" s="6">
        <f>IF(sel_og=1,0,D2415-F2415)</f>
        <v/>
      </c>
      <c r="K2415" s="6">
        <f>IF(sel_og=1,E2415-G2415,0)</f>
        <v/>
      </c>
    </row>
    <row r="2416">
      <c r="A2416" s="6">
        <f>Profiles!E2416+Profiles!F2416</f>
        <v/>
      </c>
      <c r="B2416" s="6">
        <f>Profiles!D2416*sel_solar</f>
        <v/>
      </c>
      <c r="C2416" s="6">
        <f>MIN(B2416,A2416)</f>
        <v/>
      </c>
      <c r="D2416" s="6">
        <f>B2416-C2416</f>
        <v/>
      </c>
      <c r="E2416" s="6">
        <f>A2416-C2416</f>
        <v/>
      </c>
      <c r="F2416" s="6">
        <f>MIN(D2416,in_batt_pw,IF(sel_batt=0,0,(sel_batt-H2415)/in_rte))</f>
        <v/>
      </c>
      <c r="G2416" s="6">
        <f>MIN(E2416,in_batt_pw,H2415)</f>
        <v/>
      </c>
      <c r="H2416" s="6">
        <f>H2415+F2416*in_rte-G2416</f>
        <v/>
      </c>
      <c r="I2416" s="6">
        <f>IF(sel_og=1,0,E2416-G2416)</f>
        <v/>
      </c>
      <c r="J2416" s="6">
        <f>IF(sel_og=1,0,D2416-F2416)</f>
        <v/>
      </c>
      <c r="K2416" s="6">
        <f>IF(sel_og=1,E2416-G2416,0)</f>
        <v/>
      </c>
    </row>
    <row r="2417">
      <c r="A2417" s="6">
        <f>Profiles!E2417+Profiles!F2417</f>
        <v/>
      </c>
      <c r="B2417" s="6">
        <f>Profiles!D2417*sel_solar</f>
        <v/>
      </c>
      <c r="C2417" s="6">
        <f>MIN(B2417,A2417)</f>
        <v/>
      </c>
      <c r="D2417" s="6">
        <f>B2417-C2417</f>
        <v/>
      </c>
      <c r="E2417" s="6">
        <f>A2417-C2417</f>
        <v/>
      </c>
      <c r="F2417" s="6">
        <f>MIN(D2417,in_batt_pw,IF(sel_batt=0,0,(sel_batt-H2416)/in_rte))</f>
        <v/>
      </c>
      <c r="G2417" s="6">
        <f>MIN(E2417,in_batt_pw,H2416)</f>
        <v/>
      </c>
      <c r="H2417" s="6">
        <f>H2416+F2417*in_rte-G2417</f>
        <v/>
      </c>
      <c r="I2417" s="6">
        <f>IF(sel_og=1,0,E2417-G2417)</f>
        <v/>
      </c>
      <c r="J2417" s="6">
        <f>IF(sel_og=1,0,D2417-F2417)</f>
        <v/>
      </c>
      <c r="K2417" s="6">
        <f>IF(sel_og=1,E2417-G2417,0)</f>
        <v/>
      </c>
    </row>
    <row r="2418">
      <c r="A2418" s="6">
        <f>Profiles!E2418+Profiles!F2418</f>
        <v/>
      </c>
      <c r="B2418" s="6">
        <f>Profiles!D2418*sel_solar</f>
        <v/>
      </c>
      <c r="C2418" s="6">
        <f>MIN(B2418,A2418)</f>
        <v/>
      </c>
      <c r="D2418" s="6">
        <f>B2418-C2418</f>
        <v/>
      </c>
      <c r="E2418" s="6">
        <f>A2418-C2418</f>
        <v/>
      </c>
      <c r="F2418" s="6">
        <f>MIN(D2418,in_batt_pw,IF(sel_batt=0,0,(sel_batt-H2417)/in_rte))</f>
        <v/>
      </c>
      <c r="G2418" s="6">
        <f>MIN(E2418,in_batt_pw,H2417)</f>
        <v/>
      </c>
      <c r="H2418" s="6">
        <f>H2417+F2418*in_rte-G2418</f>
        <v/>
      </c>
      <c r="I2418" s="6">
        <f>IF(sel_og=1,0,E2418-G2418)</f>
        <v/>
      </c>
      <c r="J2418" s="6">
        <f>IF(sel_og=1,0,D2418-F2418)</f>
        <v/>
      </c>
      <c r="K2418" s="6">
        <f>IF(sel_og=1,E2418-G2418,0)</f>
        <v/>
      </c>
    </row>
    <row r="2419">
      <c r="A2419" s="6">
        <f>Profiles!E2419+Profiles!F2419</f>
        <v/>
      </c>
      <c r="B2419" s="6">
        <f>Profiles!D2419*sel_solar</f>
        <v/>
      </c>
      <c r="C2419" s="6">
        <f>MIN(B2419,A2419)</f>
        <v/>
      </c>
      <c r="D2419" s="6">
        <f>B2419-C2419</f>
        <v/>
      </c>
      <c r="E2419" s="6">
        <f>A2419-C2419</f>
        <v/>
      </c>
      <c r="F2419" s="6">
        <f>MIN(D2419,in_batt_pw,IF(sel_batt=0,0,(sel_batt-H2418)/in_rte))</f>
        <v/>
      </c>
      <c r="G2419" s="6">
        <f>MIN(E2419,in_batt_pw,H2418)</f>
        <v/>
      </c>
      <c r="H2419" s="6">
        <f>H2418+F2419*in_rte-G2419</f>
        <v/>
      </c>
      <c r="I2419" s="6">
        <f>IF(sel_og=1,0,E2419-G2419)</f>
        <v/>
      </c>
      <c r="J2419" s="6">
        <f>IF(sel_og=1,0,D2419-F2419)</f>
        <v/>
      </c>
      <c r="K2419" s="6">
        <f>IF(sel_og=1,E2419-G2419,0)</f>
        <v/>
      </c>
    </row>
    <row r="2420">
      <c r="A2420" s="6">
        <f>Profiles!E2420+Profiles!F2420</f>
        <v/>
      </c>
      <c r="B2420" s="6">
        <f>Profiles!D2420*sel_solar</f>
        <v/>
      </c>
      <c r="C2420" s="6">
        <f>MIN(B2420,A2420)</f>
        <v/>
      </c>
      <c r="D2420" s="6">
        <f>B2420-C2420</f>
        <v/>
      </c>
      <c r="E2420" s="6">
        <f>A2420-C2420</f>
        <v/>
      </c>
      <c r="F2420" s="6">
        <f>MIN(D2420,in_batt_pw,IF(sel_batt=0,0,(sel_batt-H2419)/in_rte))</f>
        <v/>
      </c>
      <c r="G2420" s="6">
        <f>MIN(E2420,in_batt_pw,H2419)</f>
        <v/>
      </c>
      <c r="H2420" s="6">
        <f>H2419+F2420*in_rte-G2420</f>
        <v/>
      </c>
      <c r="I2420" s="6">
        <f>IF(sel_og=1,0,E2420-G2420)</f>
        <v/>
      </c>
      <c r="J2420" s="6">
        <f>IF(sel_og=1,0,D2420-F2420)</f>
        <v/>
      </c>
      <c r="K2420" s="6">
        <f>IF(sel_og=1,E2420-G2420,0)</f>
        <v/>
      </c>
    </row>
    <row r="2421">
      <c r="A2421" s="6">
        <f>Profiles!E2421+Profiles!F2421</f>
        <v/>
      </c>
      <c r="B2421" s="6">
        <f>Profiles!D2421*sel_solar</f>
        <v/>
      </c>
      <c r="C2421" s="6">
        <f>MIN(B2421,A2421)</f>
        <v/>
      </c>
      <c r="D2421" s="6">
        <f>B2421-C2421</f>
        <v/>
      </c>
      <c r="E2421" s="6">
        <f>A2421-C2421</f>
        <v/>
      </c>
      <c r="F2421" s="6">
        <f>MIN(D2421,in_batt_pw,IF(sel_batt=0,0,(sel_batt-H2420)/in_rte))</f>
        <v/>
      </c>
      <c r="G2421" s="6">
        <f>MIN(E2421,in_batt_pw,H2420)</f>
        <v/>
      </c>
      <c r="H2421" s="6">
        <f>H2420+F2421*in_rte-G2421</f>
        <v/>
      </c>
      <c r="I2421" s="6">
        <f>IF(sel_og=1,0,E2421-G2421)</f>
        <v/>
      </c>
      <c r="J2421" s="6">
        <f>IF(sel_og=1,0,D2421-F2421)</f>
        <v/>
      </c>
      <c r="K2421" s="6">
        <f>IF(sel_og=1,E2421-G2421,0)</f>
        <v/>
      </c>
    </row>
    <row r="2422">
      <c r="A2422" s="6">
        <f>Profiles!E2422+Profiles!F2422</f>
        <v/>
      </c>
      <c r="B2422" s="6">
        <f>Profiles!D2422*sel_solar</f>
        <v/>
      </c>
      <c r="C2422" s="6">
        <f>MIN(B2422,A2422)</f>
        <v/>
      </c>
      <c r="D2422" s="6">
        <f>B2422-C2422</f>
        <v/>
      </c>
      <c r="E2422" s="6">
        <f>A2422-C2422</f>
        <v/>
      </c>
      <c r="F2422" s="6">
        <f>MIN(D2422,in_batt_pw,IF(sel_batt=0,0,(sel_batt-H2421)/in_rte))</f>
        <v/>
      </c>
      <c r="G2422" s="6">
        <f>MIN(E2422,in_batt_pw,H2421)</f>
        <v/>
      </c>
      <c r="H2422" s="6">
        <f>H2421+F2422*in_rte-G2422</f>
        <v/>
      </c>
      <c r="I2422" s="6">
        <f>IF(sel_og=1,0,E2422-G2422)</f>
        <v/>
      </c>
      <c r="J2422" s="6">
        <f>IF(sel_og=1,0,D2422-F2422)</f>
        <v/>
      </c>
      <c r="K2422" s="6">
        <f>IF(sel_og=1,E2422-G2422,0)</f>
        <v/>
      </c>
    </row>
    <row r="2423">
      <c r="A2423" s="6">
        <f>Profiles!E2423+Profiles!F2423</f>
        <v/>
      </c>
      <c r="B2423" s="6">
        <f>Profiles!D2423*sel_solar</f>
        <v/>
      </c>
      <c r="C2423" s="6">
        <f>MIN(B2423,A2423)</f>
        <v/>
      </c>
      <c r="D2423" s="6">
        <f>B2423-C2423</f>
        <v/>
      </c>
      <c r="E2423" s="6">
        <f>A2423-C2423</f>
        <v/>
      </c>
      <c r="F2423" s="6">
        <f>MIN(D2423,in_batt_pw,IF(sel_batt=0,0,(sel_batt-H2422)/in_rte))</f>
        <v/>
      </c>
      <c r="G2423" s="6">
        <f>MIN(E2423,in_batt_pw,H2422)</f>
        <v/>
      </c>
      <c r="H2423" s="6">
        <f>H2422+F2423*in_rte-G2423</f>
        <v/>
      </c>
      <c r="I2423" s="6">
        <f>IF(sel_og=1,0,E2423-G2423)</f>
        <v/>
      </c>
      <c r="J2423" s="6">
        <f>IF(sel_og=1,0,D2423-F2423)</f>
        <v/>
      </c>
      <c r="K2423" s="6">
        <f>IF(sel_og=1,E2423-G2423,0)</f>
        <v/>
      </c>
    </row>
    <row r="2424">
      <c r="A2424" s="6">
        <f>Profiles!E2424+Profiles!F2424</f>
        <v/>
      </c>
      <c r="B2424" s="6">
        <f>Profiles!D2424*sel_solar</f>
        <v/>
      </c>
      <c r="C2424" s="6">
        <f>MIN(B2424,A2424)</f>
        <v/>
      </c>
      <c r="D2424" s="6">
        <f>B2424-C2424</f>
        <v/>
      </c>
      <c r="E2424" s="6">
        <f>A2424-C2424</f>
        <v/>
      </c>
      <c r="F2424" s="6">
        <f>MIN(D2424,in_batt_pw,IF(sel_batt=0,0,(sel_batt-H2423)/in_rte))</f>
        <v/>
      </c>
      <c r="G2424" s="6">
        <f>MIN(E2424,in_batt_pw,H2423)</f>
        <v/>
      </c>
      <c r="H2424" s="6">
        <f>H2423+F2424*in_rte-G2424</f>
        <v/>
      </c>
      <c r="I2424" s="6">
        <f>IF(sel_og=1,0,E2424-G2424)</f>
        <v/>
      </c>
      <c r="J2424" s="6">
        <f>IF(sel_og=1,0,D2424-F2424)</f>
        <v/>
      </c>
      <c r="K2424" s="6">
        <f>IF(sel_og=1,E2424-G2424,0)</f>
        <v/>
      </c>
    </row>
    <row r="2425">
      <c r="A2425" s="6">
        <f>Profiles!E2425+Profiles!F2425</f>
        <v/>
      </c>
      <c r="B2425" s="6">
        <f>Profiles!D2425*sel_solar</f>
        <v/>
      </c>
      <c r="C2425" s="6">
        <f>MIN(B2425,A2425)</f>
        <v/>
      </c>
      <c r="D2425" s="6">
        <f>B2425-C2425</f>
        <v/>
      </c>
      <c r="E2425" s="6">
        <f>A2425-C2425</f>
        <v/>
      </c>
      <c r="F2425" s="6">
        <f>MIN(D2425,in_batt_pw,IF(sel_batt=0,0,(sel_batt-H2424)/in_rte))</f>
        <v/>
      </c>
      <c r="G2425" s="6">
        <f>MIN(E2425,in_batt_pw,H2424)</f>
        <v/>
      </c>
      <c r="H2425" s="6">
        <f>H2424+F2425*in_rte-G2425</f>
        <v/>
      </c>
      <c r="I2425" s="6">
        <f>IF(sel_og=1,0,E2425-G2425)</f>
        <v/>
      </c>
      <c r="J2425" s="6">
        <f>IF(sel_og=1,0,D2425-F2425)</f>
        <v/>
      </c>
      <c r="K2425" s="6">
        <f>IF(sel_og=1,E2425-G2425,0)</f>
        <v/>
      </c>
    </row>
    <row r="2426">
      <c r="A2426" s="6">
        <f>Profiles!E2426+Profiles!F2426</f>
        <v/>
      </c>
      <c r="B2426" s="6">
        <f>Profiles!D2426*sel_solar</f>
        <v/>
      </c>
      <c r="C2426" s="6">
        <f>MIN(B2426,A2426)</f>
        <v/>
      </c>
      <c r="D2426" s="6">
        <f>B2426-C2426</f>
        <v/>
      </c>
      <c r="E2426" s="6">
        <f>A2426-C2426</f>
        <v/>
      </c>
      <c r="F2426" s="6">
        <f>MIN(D2426,in_batt_pw,IF(sel_batt=0,0,(sel_batt-H2425)/in_rte))</f>
        <v/>
      </c>
      <c r="G2426" s="6">
        <f>MIN(E2426,in_batt_pw,H2425)</f>
        <v/>
      </c>
      <c r="H2426" s="6">
        <f>H2425+F2426*in_rte-G2426</f>
        <v/>
      </c>
      <c r="I2426" s="6">
        <f>IF(sel_og=1,0,E2426-G2426)</f>
        <v/>
      </c>
      <c r="J2426" s="6">
        <f>IF(sel_og=1,0,D2426-F2426)</f>
        <v/>
      </c>
      <c r="K2426" s="6">
        <f>IF(sel_og=1,E2426-G2426,0)</f>
        <v/>
      </c>
    </row>
    <row r="2427">
      <c r="A2427" s="6">
        <f>Profiles!E2427+Profiles!F2427</f>
        <v/>
      </c>
      <c r="B2427" s="6">
        <f>Profiles!D2427*sel_solar</f>
        <v/>
      </c>
      <c r="C2427" s="6">
        <f>MIN(B2427,A2427)</f>
        <v/>
      </c>
      <c r="D2427" s="6">
        <f>B2427-C2427</f>
        <v/>
      </c>
      <c r="E2427" s="6">
        <f>A2427-C2427</f>
        <v/>
      </c>
      <c r="F2427" s="6">
        <f>MIN(D2427,in_batt_pw,IF(sel_batt=0,0,(sel_batt-H2426)/in_rte))</f>
        <v/>
      </c>
      <c r="G2427" s="6">
        <f>MIN(E2427,in_batt_pw,H2426)</f>
        <v/>
      </c>
      <c r="H2427" s="6">
        <f>H2426+F2427*in_rte-G2427</f>
        <v/>
      </c>
      <c r="I2427" s="6">
        <f>IF(sel_og=1,0,E2427-G2427)</f>
        <v/>
      </c>
      <c r="J2427" s="6">
        <f>IF(sel_og=1,0,D2427-F2427)</f>
        <v/>
      </c>
      <c r="K2427" s="6">
        <f>IF(sel_og=1,E2427-G2427,0)</f>
        <v/>
      </c>
    </row>
    <row r="2428">
      <c r="A2428" s="6">
        <f>Profiles!E2428+Profiles!F2428</f>
        <v/>
      </c>
      <c r="B2428" s="6">
        <f>Profiles!D2428*sel_solar</f>
        <v/>
      </c>
      <c r="C2428" s="6">
        <f>MIN(B2428,A2428)</f>
        <v/>
      </c>
      <c r="D2428" s="6">
        <f>B2428-C2428</f>
        <v/>
      </c>
      <c r="E2428" s="6">
        <f>A2428-C2428</f>
        <v/>
      </c>
      <c r="F2428" s="6">
        <f>MIN(D2428,in_batt_pw,IF(sel_batt=0,0,(sel_batt-H2427)/in_rte))</f>
        <v/>
      </c>
      <c r="G2428" s="6">
        <f>MIN(E2428,in_batt_pw,H2427)</f>
        <v/>
      </c>
      <c r="H2428" s="6">
        <f>H2427+F2428*in_rte-G2428</f>
        <v/>
      </c>
      <c r="I2428" s="6">
        <f>IF(sel_og=1,0,E2428-G2428)</f>
        <v/>
      </c>
      <c r="J2428" s="6">
        <f>IF(sel_og=1,0,D2428-F2428)</f>
        <v/>
      </c>
      <c r="K2428" s="6">
        <f>IF(sel_og=1,E2428-G2428,0)</f>
        <v/>
      </c>
    </row>
    <row r="2429">
      <c r="A2429" s="6">
        <f>Profiles!E2429+Profiles!F2429</f>
        <v/>
      </c>
      <c r="B2429" s="6">
        <f>Profiles!D2429*sel_solar</f>
        <v/>
      </c>
      <c r="C2429" s="6">
        <f>MIN(B2429,A2429)</f>
        <v/>
      </c>
      <c r="D2429" s="6">
        <f>B2429-C2429</f>
        <v/>
      </c>
      <c r="E2429" s="6">
        <f>A2429-C2429</f>
        <v/>
      </c>
      <c r="F2429" s="6">
        <f>MIN(D2429,in_batt_pw,IF(sel_batt=0,0,(sel_batt-H2428)/in_rte))</f>
        <v/>
      </c>
      <c r="G2429" s="6">
        <f>MIN(E2429,in_batt_pw,H2428)</f>
        <v/>
      </c>
      <c r="H2429" s="6">
        <f>H2428+F2429*in_rte-G2429</f>
        <v/>
      </c>
      <c r="I2429" s="6">
        <f>IF(sel_og=1,0,E2429-G2429)</f>
        <v/>
      </c>
      <c r="J2429" s="6">
        <f>IF(sel_og=1,0,D2429-F2429)</f>
        <v/>
      </c>
      <c r="K2429" s="6">
        <f>IF(sel_og=1,E2429-G2429,0)</f>
        <v/>
      </c>
    </row>
    <row r="2430">
      <c r="A2430" s="6">
        <f>Profiles!E2430+Profiles!F2430</f>
        <v/>
      </c>
      <c r="B2430" s="6">
        <f>Profiles!D2430*sel_solar</f>
        <v/>
      </c>
      <c r="C2430" s="6">
        <f>MIN(B2430,A2430)</f>
        <v/>
      </c>
      <c r="D2430" s="6">
        <f>B2430-C2430</f>
        <v/>
      </c>
      <c r="E2430" s="6">
        <f>A2430-C2430</f>
        <v/>
      </c>
      <c r="F2430" s="6">
        <f>MIN(D2430,in_batt_pw,IF(sel_batt=0,0,(sel_batt-H2429)/in_rte))</f>
        <v/>
      </c>
      <c r="G2430" s="6">
        <f>MIN(E2430,in_batt_pw,H2429)</f>
        <v/>
      </c>
      <c r="H2430" s="6">
        <f>H2429+F2430*in_rte-G2430</f>
        <v/>
      </c>
      <c r="I2430" s="6">
        <f>IF(sel_og=1,0,E2430-G2430)</f>
        <v/>
      </c>
      <c r="J2430" s="6">
        <f>IF(sel_og=1,0,D2430-F2430)</f>
        <v/>
      </c>
      <c r="K2430" s="6">
        <f>IF(sel_og=1,E2430-G2430,0)</f>
        <v/>
      </c>
    </row>
    <row r="2431">
      <c r="A2431" s="6">
        <f>Profiles!E2431+Profiles!F2431</f>
        <v/>
      </c>
      <c r="B2431" s="6">
        <f>Profiles!D2431*sel_solar</f>
        <v/>
      </c>
      <c r="C2431" s="6">
        <f>MIN(B2431,A2431)</f>
        <v/>
      </c>
      <c r="D2431" s="6">
        <f>B2431-C2431</f>
        <v/>
      </c>
      <c r="E2431" s="6">
        <f>A2431-C2431</f>
        <v/>
      </c>
      <c r="F2431" s="6">
        <f>MIN(D2431,in_batt_pw,IF(sel_batt=0,0,(sel_batt-H2430)/in_rte))</f>
        <v/>
      </c>
      <c r="G2431" s="6">
        <f>MIN(E2431,in_batt_pw,H2430)</f>
        <v/>
      </c>
      <c r="H2431" s="6">
        <f>H2430+F2431*in_rte-G2431</f>
        <v/>
      </c>
      <c r="I2431" s="6">
        <f>IF(sel_og=1,0,E2431-G2431)</f>
        <v/>
      </c>
      <c r="J2431" s="6">
        <f>IF(sel_og=1,0,D2431-F2431)</f>
        <v/>
      </c>
      <c r="K2431" s="6">
        <f>IF(sel_og=1,E2431-G2431,0)</f>
        <v/>
      </c>
    </row>
    <row r="2432">
      <c r="A2432" s="6">
        <f>Profiles!E2432+Profiles!F2432</f>
        <v/>
      </c>
      <c r="B2432" s="6">
        <f>Profiles!D2432*sel_solar</f>
        <v/>
      </c>
      <c r="C2432" s="6">
        <f>MIN(B2432,A2432)</f>
        <v/>
      </c>
      <c r="D2432" s="6">
        <f>B2432-C2432</f>
        <v/>
      </c>
      <c r="E2432" s="6">
        <f>A2432-C2432</f>
        <v/>
      </c>
      <c r="F2432" s="6">
        <f>MIN(D2432,in_batt_pw,IF(sel_batt=0,0,(sel_batt-H2431)/in_rte))</f>
        <v/>
      </c>
      <c r="G2432" s="6">
        <f>MIN(E2432,in_batt_pw,H2431)</f>
        <v/>
      </c>
      <c r="H2432" s="6">
        <f>H2431+F2432*in_rte-G2432</f>
        <v/>
      </c>
      <c r="I2432" s="6">
        <f>IF(sel_og=1,0,E2432-G2432)</f>
        <v/>
      </c>
      <c r="J2432" s="6">
        <f>IF(sel_og=1,0,D2432-F2432)</f>
        <v/>
      </c>
      <c r="K2432" s="6">
        <f>IF(sel_og=1,E2432-G2432,0)</f>
        <v/>
      </c>
    </row>
    <row r="2433">
      <c r="A2433" s="6">
        <f>Profiles!E2433+Profiles!F2433</f>
        <v/>
      </c>
      <c r="B2433" s="6">
        <f>Profiles!D2433*sel_solar</f>
        <v/>
      </c>
      <c r="C2433" s="6">
        <f>MIN(B2433,A2433)</f>
        <v/>
      </c>
      <c r="D2433" s="6">
        <f>B2433-C2433</f>
        <v/>
      </c>
      <c r="E2433" s="6">
        <f>A2433-C2433</f>
        <v/>
      </c>
      <c r="F2433" s="6">
        <f>MIN(D2433,in_batt_pw,IF(sel_batt=0,0,(sel_batt-H2432)/in_rte))</f>
        <v/>
      </c>
      <c r="G2433" s="6">
        <f>MIN(E2433,in_batt_pw,H2432)</f>
        <v/>
      </c>
      <c r="H2433" s="6">
        <f>H2432+F2433*in_rte-G2433</f>
        <v/>
      </c>
      <c r="I2433" s="6">
        <f>IF(sel_og=1,0,E2433-G2433)</f>
        <v/>
      </c>
      <c r="J2433" s="6">
        <f>IF(sel_og=1,0,D2433-F2433)</f>
        <v/>
      </c>
      <c r="K2433" s="6">
        <f>IF(sel_og=1,E2433-G2433,0)</f>
        <v/>
      </c>
    </row>
    <row r="2434">
      <c r="A2434" s="6">
        <f>Profiles!E2434+Profiles!F2434</f>
        <v/>
      </c>
      <c r="B2434" s="6">
        <f>Profiles!D2434*sel_solar</f>
        <v/>
      </c>
      <c r="C2434" s="6">
        <f>MIN(B2434,A2434)</f>
        <v/>
      </c>
      <c r="D2434" s="6">
        <f>B2434-C2434</f>
        <v/>
      </c>
      <c r="E2434" s="6">
        <f>A2434-C2434</f>
        <v/>
      </c>
      <c r="F2434" s="6">
        <f>MIN(D2434,in_batt_pw,IF(sel_batt=0,0,(sel_batt-H2433)/in_rte))</f>
        <v/>
      </c>
      <c r="G2434" s="6">
        <f>MIN(E2434,in_batt_pw,H2433)</f>
        <v/>
      </c>
      <c r="H2434" s="6">
        <f>H2433+F2434*in_rte-G2434</f>
        <v/>
      </c>
      <c r="I2434" s="6">
        <f>IF(sel_og=1,0,E2434-G2434)</f>
        <v/>
      </c>
      <c r="J2434" s="6">
        <f>IF(sel_og=1,0,D2434-F2434)</f>
        <v/>
      </c>
      <c r="K2434" s="6">
        <f>IF(sel_og=1,E2434-G2434,0)</f>
        <v/>
      </c>
    </row>
    <row r="2435">
      <c r="A2435" s="6">
        <f>Profiles!E2435+Profiles!F2435</f>
        <v/>
      </c>
      <c r="B2435" s="6">
        <f>Profiles!D2435*sel_solar</f>
        <v/>
      </c>
      <c r="C2435" s="6">
        <f>MIN(B2435,A2435)</f>
        <v/>
      </c>
      <c r="D2435" s="6">
        <f>B2435-C2435</f>
        <v/>
      </c>
      <c r="E2435" s="6">
        <f>A2435-C2435</f>
        <v/>
      </c>
      <c r="F2435" s="6">
        <f>MIN(D2435,in_batt_pw,IF(sel_batt=0,0,(sel_batt-H2434)/in_rte))</f>
        <v/>
      </c>
      <c r="G2435" s="6">
        <f>MIN(E2435,in_batt_pw,H2434)</f>
        <v/>
      </c>
      <c r="H2435" s="6">
        <f>H2434+F2435*in_rte-G2435</f>
        <v/>
      </c>
      <c r="I2435" s="6">
        <f>IF(sel_og=1,0,E2435-G2435)</f>
        <v/>
      </c>
      <c r="J2435" s="6">
        <f>IF(sel_og=1,0,D2435-F2435)</f>
        <v/>
      </c>
      <c r="K2435" s="6">
        <f>IF(sel_og=1,E2435-G2435,0)</f>
        <v/>
      </c>
    </row>
    <row r="2436">
      <c r="A2436" s="6">
        <f>Profiles!E2436+Profiles!F2436</f>
        <v/>
      </c>
      <c r="B2436" s="6">
        <f>Profiles!D2436*sel_solar</f>
        <v/>
      </c>
      <c r="C2436" s="6">
        <f>MIN(B2436,A2436)</f>
        <v/>
      </c>
      <c r="D2436" s="6">
        <f>B2436-C2436</f>
        <v/>
      </c>
      <c r="E2436" s="6">
        <f>A2436-C2436</f>
        <v/>
      </c>
      <c r="F2436" s="6">
        <f>MIN(D2436,in_batt_pw,IF(sel_batt=0,0,(sel_batt-H2435)/in_rte))</f>
        <v/>
      </c>
      <c r="G2436" s="6">
        <f>MIN(E2436,in_batt_pw,H2435)</f>
        <v/>
      </c>
      <c r="H2436" s="6">
        <f>H2435+F2436*in_rte-G2436</f>
        <v/>
      </c>
      <c r="I2436" s="6">
        <f>IF(sel_og=1,0,E2436-G2436)</f>
        <v/>
      </c>
      <c r="J2436" s="6">
        <f>IF(sel_og=1,0,D2436-F2436)</f>
        <v/>
      </c>
      <c r="K2436" s="6">
        <f>IF(sel_og=1,E2436-G2436,0)</f>
        <v/>
      </c>
    </row>
    <row r="2437">
      <c r="A2437" s="6">
        <f>Profiles!E2437+Profiles!F2437</f>
        <v/>
      </c>
      <c r="B2437" s="6">
        <f>Profiles!D2437*sel_solar</f>
        <v/>
      </c>
      <c r="C2437" s="6">
        <f>MIN(B2437,A2437)</f>
        <v/>
      </c>
      <c r="D2437" s="6">
        <f>B2437-C2437</f>
        <v/>
      </c>
      <c r="E2437" s="6">
        <f>A2437-C2437</f>
        <v/>
      </c>
      <c r="F2437" s="6">
        <f>MIN(D2437,in_batt_pw,IF(sel_batt=0,0,(sel_batt-H2436)/in_rte))</f>
        <v/>
      </c>
      <c r="G2437" s="6">
        <f>MIN(E2437,in_batt_pw,H2436)</f>
        <v/>
      </c>
      <c r="H2437" s="6">
        <f>H2436+F2437*in_rte-G2437</f>
        <v/>
      </c>
      <c r="I2437" s="6">
        <f>IF(sel_og=1,0,E2437-G2437)</f>
        <v/>
      </c>
      <c r="J2437" s="6">
        <f>IF(sel_og=1,0,D2437-F2437)</f>
        <v/>
      </c>
      <c r="K2437" s="6">
        <f>IF(sel_og=1,E2437-G2437,0)</f>
        <v/>
      </c>
    </row>
    <row r="2438">
      <c r="A2438" s="6">
        <f>Profiles!E2438+Profiles!F2438</f>
        <v/>
      </c>
      <c r="B2438" s="6">
        <f>Profiles!D2438*sel_solar</f>
        <v/>
      </c>
      <c r="C2438" s="6">
        <f>MIN(B2438,A2438)</f>
        <v/>
      </c>
      <c r="D2438" s="6">
        <f>B2438-C2438</f>
        <v/>
      </c>
      <c r="E2438" s="6">
        <f>A2438-C2438</f>
        <v/>
      </c>
      <c r="F2438" s="6">
        <f>MIN(D2438,in_batt_pw,IF(sel_batt=0,0,(sel_batt-H2437)/in_rte))</f>
        <v/>
      </c>
      <c r="G2438" s="6">
        <f>MIN(E2438,in_batt_pw,H2437)</f>
        <v/>
      </c>
      <c r="H2438" s="6">
        <f>H2437+F2438*in_rte-G2438</f>
        <v/>
      </c>
      <c r="I2438" s="6">
        <f>IF(sel_og=1,0,E2438-G2438)</f>
        <v/>
      </c>
      <c r="J2438" s="6">
        <f>IF(sel_og=1,0,D2438-F2438)</f>
        <v/>
      </c>
      <c r="K2438" s="6">
        <f>IF(sel_og=1,E2438-G2438,0)</f>
        <v/>
      </c>
    </row>
    <row r="2439">
      <c r="A2439" s="6">
        <f>Profiles!E2439+Profiles!F2439</f>
        <v/>
      </c>
      <c r="B2439" s="6">
        <f>Profiles!D2439*sel_solar</f>
        <v/>
      </c>
      <c r="C2439" s="6">
        <f>MIN(B2439,A2439)</f>
        <v/>
      </c>
      <c r="D2439" s="6">
        <f>B2439-C2439</f>
        <v/>
      </c>
      <c r="E2439" s="6">
        <f>A2439-C2439</f>
        <v/>
      </c>
      <c r="F2439" s="6">
        <f>MIN(D2439,in_batt_pw,IF(sel_batt=0,0,(sel_batt-H2438)/in_rte))</f>
        <v/>
      </c>
      <c r="G2439" s="6">
        <f>MIN(E2439,in_batt_pw,H2438)</f>
        <v/>
      </c>
      <c r="H2439" s="6">
        <f>H2438+F2439*in_rte-G2439</f>
        <v/>
      </c>
      <c r="I2439" s="6">
        <f>IF(sel_og=1,0,E2439-G2439)</f>
        <v/>
      </c>
      <c r="J2439" s="6">
        <f>IF(sel_og=1,0,D2439-F2439)</f>
        <v/>
      </c>
      <c r="K2439" s="6">
        <f>IF(sel_og=1,E2439-G2439,0)</f>
        <v/>
      </c>
    </row>
    <row r="2440">
      <c r="A2440" s="6">
        <f>Profiles!E2440+Profiles!F2440</f>
        <v/>
      </c>
      <c r="B2440" s="6">
        <f>Profiles!D2440*sel_solar</f>
        <v/>
      </c>
      <c r="C2440" s="6">
        <f>MIN(B2440,A2440)</f>
        <v/>
      </c>
      <c r="D2440" s="6">
        <f>B2440-C2440</f>
        <v/>
      </c>
      <c r="E2440" s="6">
        <f>A2440-C2440</f>
        <v/>
      </c>
      <c r="F2440" s="6">
        <f>MIN(D2440,in_batt_pw,IF(sel_batt=0,0,(sel_batt-H2439)/in_rte))</f>
        <v/>
      </c>
      <c r="G2440" s="6">
        <f>MIN(E2440,in_batt_pw,H2439)</f>
        <v/>
      </c>
      <c r="H2440" s="6">
        <f>H2439+F2440*in_rte-G2440</f>
        <v/>
      </c>
      <c r="I2440" s="6">
        <f>IF(sel_og=1,0,E2440-G2440)</f>
        <v/>
      </c>
      <c r="J2440" s="6">
        <f>IF(sel_og=1,0,D2440-F2440)</f>
        <v/>
      </c>
      <c r="K2440" s="6">
        <f>IF(sel_og=1,E2440-G2440,0)</f>
        <v/>
      </c>
    </row>
    <row r="2441">
      <c r="A2441" s="6">
        <f>Profiles!E2441+Profiles!F2441</f>
        <v/>
      </c>
      <c r="B2441" s="6">
        <f>Profiles!D2441*sel_solar</f>
        <v/>
      </c>
      <c r="C2441" s="6">
        <f>MIN(B2441,A2441)</f>
        <v/>
      </c>
      <c r="D2441" s="6">
        <f>B2441-C2441</f>
        <v/>
      </c>
      <c r="E2441" s="6">
        <f>A2441-C2441</f>
        <v/>
      </c>
      <c r="F2441" s="6">
        <f>MIN(D2441,in_batt_pw,IF(sel_batt=0,0,(sel_batt-H2440)/in_rte))</f>
        <v/>
      </c>
      <c r="G2441" s="6">
        <f>MIN(E2441,in_batt_pw,H2440)</f>
        <v/>
      </c>
      <c r="H2441" s="6">
        <f>H2440+F2441*in_rte-G2441</f>
        <v/>
      </c>
      <c r="I2441" s="6">
        <f>IF(sel_og=1,0,E2441-G2441)</f>
        <v/>
      </c>
      <c r="J2441" s="6">
        <f>IF(sel_og=1,0,D2441-F2441)</f>
        <v/>
      </c>
      <c r="K2441" s="6">
        <f>IF(sel_og=1,E2441-G2441,0)</f>
        <v/>
      </c>
    </row>
    <row r="2442">
      <c r="A2442" s="6">
        <f>Profiles!E2442+Profiles!F2442</f>
        <v/>
      </c>
      <c r="B2442" s="6">
        <f>Profiles!D2442*sel_solar</f>
        <v/>
      </c>
      <c r="C2442" s="6">
        <f>MIN(B2442,A2442)</f>
        <v/>
      </c>
      <c r="D2442" s="6">
        <f>B2442-C2442</f>
        <v/>
      </c>
      <c r="E2442" s="6">
        <f>A2442-C2442</f>
        <v/>
      </c>
      <c r="F2442" s="6">
        <f>MIN(D2442,in_batt_pw,IF(sel_batt=0,0,(sel_batt-H2441)/in_rte))</f>
        <v/>
      </c>
      <c r="G2442" s="6">
        <f>MIN(E2442,in_batt_pw,H2441)</f>
        <v/>
      </c>
      <c r="H2442" s="6">
        <f>H2441+F2442*in_rte-G2442</f>
        <v/>
      </c>
      <c r="I2442" s="6">
        <f>IF(sel_og=1,0,E2442-G2442)</f>
        <v/>
      </c>
      <c r="J2442" s="6">
        <f>IF(sel_og=1,0,D2442-F2442)</f>
        <v/>
      </c>
      <c r="K2442" s="6">
        <f>IF(sel_og=1,E2442-G2442,0)</f>
        <v/>
      </c>
    </row>
    <row r="2443">
      <c r="A2443" s="6">
        <f>Profiles!E2443+Profiles!F2443</f>
        <v/>
      </c>
      <c r="B2443" s="6">
        <f>Profiles!D2443*sel_solar</f>
        <v/>
      </c>
      <c r="C2443" s="6">
        <f>MIN(B2443,A2443)</f>
        <v/>
      </c>
      <c r="D2443" s="6">
        <f>B2443-C2443</f>
        <v/>
      </c>
      <c r="E2443" s="6">
        <f>A2443-C2443</f>
        <v/>
      </c>
      <c r="F2443" s="6">
        <f>MIN(D2443,in_batt_pw,IF(sel_batt=0,0,(sel_batt-H2442)/in_rte))</f>
        <v/>
      </c>
      <c r="G2443" s="6">
        <f>MIN(E2443,in_batt_pw,H2442)</f>
        <v/>
      </c>
      <c r="H2443" s="6">
        <f>H2442+F2443*in_rte-G2443</f>
        <v/>
      </c>
      <c r="I2443" s="6">
        <f>IF(sel_og=1,0,E2443-G2443)</f>
        <v/>
      </c>
      <c r="J2443" s="6">
        <f>IF(sel_og=1,0,D2443-F2443)</f>
        <v/>
      </c>
      <c r="K2443" s="6">
        <f>IF(sel_og=1,E2443-G2443,0)</f>
        <v/>
      </c>
    </row>
    <row r="2444">
      <c r="A2444" s="6">
        <f>Profiles!E2444+Profiles!F2444</f>
        <v/>
      </c>
      <c r="B2444" s="6">
        <f>Profiles!D2444*sel_solar</f>
        <v/>
      </c>
      <c r="C2444" s="6">
        <f>MIN(B2444,A2444)</f>
        <v/>
      </c>
      <c r="D2444" s="6">
        <f>B2444-C2444</f>
        <v/>
      </c>
      <c r="E2444" s="6">
        <f>A2444-C2444</f>
        <v/>
      </c>
      <c r="F2444" s="6">
        <f>MIN(D2444,in_batt_pw,IF(sel_batt=0,0,(sel_batt-H2443)/in_rte))</f>
        <v/>
      </c>
      <c r="G2444" s="6">
        <f>MIN(E2444,in_batt_pw,H2443)</f>
        <v/>
      </c>
      <c r="H2444" s="6">
        <f>H2443+F2444*in_rte-G2444</f>
        <v/>
      </c>
      <c r="I2444" s="6">
        <f>IF(sel_og=1,0,E2444-G2444)</f>
        <v/>
      </c>
      <c r="J2444" s="6">
        <f>IF(sel_og=1,0,D2444-F2444)</f>
        <v/>
      </c>
      <c r="K2444" s="6">
        <f>IF(sel_og=1,E2444-G2444,0)</f>
        <v/>
      </c>
    </row>
    <row r="2445">
      <c r="A2445" s="6">
        <f>Profiles!E2445+Profiles!F2445</f>
        <v/>
      </c>
      <c r="B2445" s="6">
        <f>Profiles!D2445*sel_solar</f>
        <v/>
      </c>
      <c r="C2445" s="6">
        <f>MIN(B2445,A2445)</f>
        <v/>
      </c>
      <c r="D2445" s="6">
        <f>B2445-C2445</f>
        <v/>
      </c>
      <c r="E2445" s="6">
        <f>A2445-C2445</f>
        <v/>
      </c>
      <c r="F2445" s="6">
        <f>MIN(D2445,in_batt_pw,IF(sel_batt=0,0,(sel_batt-H2444)/in_rte))</f>
        <v/>
      </c>
      <c r="G2445" s="6">
        <f>MIN(E2445,in_batt_pw,H2444)</f>
        <v/>
      </c>
      <c r="H2445" s="6">
        <f>H2444+F2445*in_rte-G2445</f>
        <v/>
      </c>
      <c r="I2445" s="6">
        <f>IF(sel_og=1,0,E2445-G2445)</f>
        <v/>
      </c>
      <c r="J2445" s="6">
        <f>IF(sel_og=1,0,D2445-F2445)</f>
        <v/>
      </c>
      <c r="K2445" s="6">
        <f>IF(sel_og=1,E2445-G2445,0)</f>
        <v/>
      </c>
    </row>
    <row r="2446">
      <c r="A2446" s="6">
        <f>Profiles!E2446+Profiles!F2446</f>
        <v/>
      </c>
      <c r="B2446" s="6">
        <f>Profiles!D2446*sel_solar</f>
        <v/>
      </c>
      <c r="C2446" s="6">
        <f>MIN(B2446,A2446)</f>
        <v/>
      </c>
      <c r="D2446" s="6">
        <f>B2446-C2446</f>
        <v/>
      </c>
      <c r="E2446" s="6">
        <f>A2446-C2446</f>
        <v/>
      </c>
      <c r="F2446" s="6">
        <f>MIN(D2446,in_batt_pw,IF(sel_batt=0,0,(sel_batt-H2445)/in_rte))</f>
        <v/>
      </c>
      <c r="G2446" s="6">
        <f>MIN(E2446,in_batt_pw,H2445)</f>
        <v/>
      </c>
      <c r="H2446" s="6">
        <f>H2445+F2446*in_rte-G2446</f>
        <v/>
      </c>
      <c r="I2446" s="6">
        <f>IF(sel_og=1,0,E2446-G2446)</f>
        <v/>
      </c>
      <c r="J2446" s="6">
        <f>IF(sel_og=1,0,D2446-F2446)</f>
        <v/>
      </c>
      <c r="K2446" s="6">
        <f>IF(sel_og=1,E2446-G2446,0)</f>
        <v/>
      </c>
    </row>
    <row r="2447">
      <c r="A2447" s="6">
        <f>Profiles!E2447+Profiles!F2447</f>
        <v/>
      </c>
      <c r="B2447" s="6">
        <f>Profiles!D2447*sel_solar</f>
        <v/>
      </c>
      <c r="C2447" s="6">
        <f>MIN(B2447,A2447)</f>
        <v/>
      </c>
      <c r="D2447" s="6">
        <f>B2447-C2447</f>
        <v/>
      </c>
      <c r="E2447" s="6">
        <f>A2447-C2447</f>
        <v/>
      </c>
      <c r="F2447" s="6">
        <f>MIN(D2447,in_batt_pw,IF(sel_batt=0,0,(sel_batt-H2446)/in_rte))</f>
        <v/>
      </c>
      <c r="G2447" s="6">
        <f>MIN(E2447,in_batt_pw,H2446)</f>
        <v/>
      </c>
      <c r="H2447" s="6">
        <f>H2446+F2447*in_rte-G2447</f>
        <v/>
      </c>
      <c r="I2447" s="6">
        <f>IF(sel_og=1,0,E2447-G2447)</f>
        <v/>
      </c>
      <c r="J2447" s="6">
        <f>IF(sel_og=1,0,D2447-F2447)</f>
        <v/>
      </c>
      <c r="K2447" s="6">
        <f>IF(sel_og=1,E2447-G2447,0)</f>
        <v/>
      </c>
    </row>
    <row r="2448">
      <c r="A2448" s="6">
        <f>Profiles!E2448+Profiles!F2448</f>
        <v/>
      </c>
      <c r="B2448" s="6">
        <f>Profiles!D2448*sel_solar</f>
        <v/>
      </c>
      <c r="C2448" s="6">
        <f>MIN(B2448,A2448)</f>
        <v/>
      </c>
      <c r="D2448" s="6">
        <f>B2448-C2448</f>
        <v/>
      </c>
      <c r="E2448" s="6">
        <f>A2448-C2448</f>
        <v/>
      </c>
      <c r="F2448" s="6">
        <f>MIN(D2448,in_batt_pw,IF(sel_batt=0,0,(sel_batt-H2447)/in_rte))</f>
        <v/>
      </c>
      <c r="G2448" s="6">
        <f>MIN(E2448,in_batt_pw,H2447)</f>
        <v/>
      </c>
      <c r="H2448" s="6">
        <f>H2447+F2448*in_rte-G2448</f>
        <v/>
      </c>
      <c r="I2448" s="6">
        <f>IF(sel_og=1,0,E2448-G2448)</f>
        <v/>
      </c>
      <c r="J2448" s="6">
        <f>IF(sel_og=1,0,D2448-F2448)</f>
        <v/>
      </c>
      <c r="K2448" s="6">
        <f>IF(sel_og=1,E2448-G2448,0)</f>
        <v/>
      </c>
    </row>
    <row r="2449">
      <c r="A2449" s="6">
        <f>Profiles!E2449+Profiles!F2449</f>
        <v/>
      </c>
      <c r="B2449" s="6">
        <f>Profiles!D2449*sel_solar</f>
        <v/>
      </c>
      <c r="C2449" s="6">
        <f>MIN(B2449,A2449)</f>
        <v/>
      </c>
      <c r="D2449" s="6">
        <f>B2449-C2449</f>
        <v/>
      </c>
      <c r="E2449" s="6">
        <f>A2449-C2449</f>
        <v/>
      </c>
      <c r="F2449" s="6">
        <f>MIN(D2449,in_batt_pw,IF(sel_batt=0,0,(sel_batt-H2448)/in_rte))</f>
        <v/>
      </c>
      <c r="G2449" s="6">
        <f>MIN(E2449,in_batt_pw,H2448)</f>
        <v/>
      </c>
      <c r="H2449" s="6">
        <f>H2448+F2449*in_rte-G2449</f>
        <v/>
      </c>
      <c r="I2449" s="6">
        <f>IF(sel_og=1,0,E2449-G2449)</f>
        <v/>
      </c>
      <c r="J2449" s="6">
        <f>IF(sel_og=1,0,D2449-F2449)</f>
        <v/>
      </c>
      <c r="K2449" s="6">
        <f>IF(sel_og=1,E2449-G2449,0)</f>
        <v/>
      </c>
    </row>
    <row r="2450">
      <c r="A2450" s="6">
        <f>Profiles!E2450+Profiles!F2450</f>
        <v/>
      </c>
      <c r="B2450" s="6">
        <f>Profiles!D2450*sel_solar</f>
        <v/>
      </c>
      <c r="C2450" s="6">
        <f>MIN(B2450,A2450)</f>
        <v/>
      </c>
      <c r="D2450" s="6">
        <f>B2450-C2450</f>
        <v/>
      </c>
      <c r="E2450" s="6">
        <f>A2450-C2450</f>
        <v/>
      </c>
      <c r="F2450" s="6">
        <f>MIN(D2450,in_batt_pw,IF(sel_batt=0,0,(sel_batt-H2449)/in_rte))</f>
        <v/>
      </c>
      <c r="G2450" s="6">
        <f>MIN(E2450,in_batt_pw,H2449)</f>
        <v/>
      </c>
      <c r="H2450" s="6">
        <f>H2449+F2450*in_rte-G2450</f>
        <v/>
      </c>
      <c r="I2450" s="6">
        <f>IF(sel_og=1,0,E2450-G2450)</f>
        <v/>
      </c>
      <c r="J2450" s="6">
        <f>IF(sel_og=1,0,D2450-F2450)</f>
        <v/>
      </c>
      <c r="K2450" s="6">
        <f>IF(sel_og=1,E2450-G2450,0)</f>
        <v/>
      </c>
    </row>
    <row r="2451">
      <c r="A2451" s="6">
        <f>Profiles!E2451+Profiles!F2451</f>
        <v/>
      </c>
      <c r="B2451" s="6">
        <f>Profiles!D2451*sel_solar</f>
        <v/>
      </c>
      <c r="C2451" s="6">
        <f>MIN(B2451,A2451)</f>
        <v/>
      </c>
      <c r="D2451" s="6">
        <f>B2451-C2451</f>
        <v/>
      </c>
      <c r="E2451" s="6">
        <f>A2451-C2451</f>
        <v/>
      </c>
      <c r="F2451" s="6">
        <f>MIN(D2451,in_batt_pw,IF(sel_batt=0,0,(sel_batt-H2450)/in_rte))</f>
        <v/>
      </c>
      <c r="G2451" s="6">
        <f>MIN(E2451,in_batt_pw,H2450)</f>
        <v/>
      </c>
      <c r="H2451" s="6">
        <f>H2450+F2451*in_rte-G2451</f>
        <v/>
      </c>
      <c r="I2451" s="6">
        <f>IF(sel_og=1,0,E2451-G2451)</f>
        <v/>
      </c>
      <c r="J2451" s="6">
        <f>IF(sel_og=1,0,D2451-F2451)</f>
        <v/>
      </c>
      <c r="K2451" s="6">
        <f>IF(sel_og=1,E2451-G2451,0)</f>
        <v/>
      </c>
    </row>
    <row r="2452">
      <c r="A2452" s="6">
        <f>Profiles!E2452+Profiles!F2452</f>
        <v/>
      </c>
      <c r="B2452" s="6">
        <f>Profiles!D2452*sel_solar</f>
        <v/>
      </c>
      <c r="C2452" s="6">
        <f>MIN(B2452,A2452)</f>
        <v/>
      </c>
      <c r="D2452" s="6">
        <f>B2452-C2452</f>
        <v/>
      </c>
      <c r="E2452" s="6">
        <f>A2452-C2452</f>
        <v/>
      </c>
      <c r="F2452" s="6">
        <f>MIN(D2452,in_batt_pw,IF(sel_batt=0,0,(sel_batt-H2451)/in_rte))</f>
        <v/>
      </c>
      <c r="G2452" s="6">
        <f>MIN(E2452,in_batt_pw,H2451)</f>
        <v/>
      </c>
      <c r="H2452" s="6">
        <f>H2451+F2452*in_rte-G2452</f>
        <v/>
      </c>
      <c r="I2452" s="6">
        <f>IF(sel_og=1,0,E2452-G2452)</f>
        <v/>
      </c>
      <c r="J2452" s="6">
        <f>IF(sel_og=1,0,D2452-F2452)</f>
        <v/>
      </c>
      <c r="K2452" s="6">
        <f>IF(sel_og=1,E2452-G2452,0)</f>
        <v/>
      </c>
    </row>
    <row r="2453">
      <c r="A2453" s="6">
        <f>Profiles!E2453+Profiles!F2453</f>
        <v/>
      </c>
      <c r="B2453" s="6">
        <f>Profiles!D2453*sel_solar</f>
        <v/>
      </c>
      <c r="C2453" s="6">
        <f>MIN(B2453,A2453)</f>
        <v/>
      </c>
      <c r="D2453" s="6">
        <f>B2453-C2453</f>
        <v/>
      </c>
      <c r="E2453" s="6">
        <f>A2453-C2453</f>
        <v/>
      </c>
      <c r="F2453" s="6">
        <f>MIN(D2453,in_batt_pw,IF(sel_batt=0,0,(sel_batt-H2452)/in_rte))</f>
        <v/>
      </c>
      <c r="G2453" s="6">
        <f>MIN(E2453,in_batt_pw,H2452)</f>
        <v/>
      </c>
      <c r="H2453" s="6">
        <f>H2452+F2453*in_rte-G2453</f>
        <v/>
      </c>
      <c r="I2453" s="6">
        <f>IF(sel_og=1,0,E2453-G2453)</f>
        <v/>
      </c>
      <c r="J2453" s="6">
        <f>IF(sel_og=1,0,D2453-F2453)</f>
        <v/>
      </c>
      <c r="K2453" s="6">
        <f>IF(sel_og=1,E2453-G2453,0)</f>
        <v/>
      </c>
    </row>
    <row r="2454">
      <c r="A2454" s="6">
        <f>Profiles!E2454+Profiles!F2454</f>
        <v/>
      </c>
      <c r="B2454" s="6">
        <f>Profiles!D2454*sel_solar</f>
        <v/>
      </c>
      <c r="C2454" s="6">
        <f>MIN(B2454,A2454)</f>
        <v/>
      </c>
      <c r="D2454" s="6">
        <f>B2454-C2454</f>
        <v/>
      </c>
      <c r="E2454" s="6">
        <f>A2454-C2454</f>
        <v/>
      </c>
      <c r="F2454" s="6">
        <f>MIN(D2454,in_batt_pw,IF(sel_batt=0,0,(sel_batt-H2453)/in_rte))</f>
        <v/>
      </c>
      <c r="G2454" s="6">
        <f>MIN(E2454,in_batt_pw,H2453)</f>
        <v/>
      </c>
      <c r="H2454" s="6">
        <f>H2453+F2454*in_rte-G2454</f>
        <v/>
      </c>
      <c r="I2454" s="6">
        <f>IF(sel_og=1,0,E2454-G2454)</f>
        <v/>
      </c>
      <c r="J2454" s="6">
        <f>IF(sel_og=1,0,D2454-F2454)</f>
        <v/>
      </c>
      <c r="K2454" s="6">
        <f>IF(sel_og=1,E2454-G2454,0)</f>
        <v/>
      </c>
    </row>
    <row r="2455">
      <c r="A2455" s="6">
        <f>Profiles!E2455+Profiles!F2455</f>
        <v/>
      </c>
      <c r="B2455" s="6">
        <f>Profiles!D2455*sel_solar</f>
        <v/>
      </c>
      <c r="C2455" s="6">
        <f>MIN(B2455,A2455)</f>
        <v/>
      </c>
      <c r="D2455" s="6">
        <f>B2455-C2455</f>
        <v/>
      </c>
      <c r="E2455" s="6">
        <f>A2455-C2455</f>
        <v/>
      </c>
      <c r="F2455" s="6">
        <f>MIN(D2455,in_batt_pw,IF(sel_batt=0,0,(sel_batt-H2454)/in_rte))</f>
        <v/>
      </c>
      <c r="G2455" s="6">
        <f>MIN(E2455,in_batt_pw,H2454)</f>
        <v/>
      </c>
      <c r="H2455" s="6">
        <f>H2454+F2455*in_rte-G2455</f>
        <v/>
      </c>
      <c r="I2455" s="6">
        <f>IF(sel_og=1,0,E2455-G2455)</f>
        <v/>
      </c>
      <c r="J2455" s="6">
        <f>IF(sel_og=1,0,D2455-F2455)</f>
        <v/>
      </c>
      <c r="K2455" s="6">
        <f>IF(sel_og=1,E2455-G2455,0)</f>
        <v/>
      </c>
    </row>
    <row r="2456">
      <c r="A2456" s="6">
        <f>Profiles!E2456+Profiles!F2456</f>
        <v/>
      </c>
      <c r="B2456" s="6">
        <f>Profiles!D2456*sel_solar</f>
        <v/>
      </c>
      <c r="C2456" s="6">
        <f>MIN(B2456,A2456)</f>
        <v/>
      </c>
      <c r="D2456" s="6">
        <f>B2456-C2456</f>
        <v/>
      </c>
      <c r="E2456" s="6">
        <f>A2456-C2456</f>
        <v/>
      </c>
      <c r="F2456" s="6">
        <f>MIN(D2456,in_batt_pw,IF(sel_batt=0,0,(sel_batt-H2455)/in_rte))</f>
        <v/>
      </c>
      <c r="G2456" s="6">
        <f>MIN(E2456,in_batt_pw,H2455)</f>
        <v/>
      </c>
      <c r="H2456" s="6">
        <f>H2455+F2456*in_rte-G2456</f>
        <v/>
      </c>
      <c r="I2456" s="6">
        <f>IF(sel_og=1,0,E2456-G2456)</f>
        <v/>
      </c>
      <c r="J2456" s="6">
        <f>IF(sel_og=1,0,D2456-F2456)</f>
        <v/>
      </c>
      <c r="K2456" s="6">
        <f>IF(sel_og=1,E2456-G2456,0)</f>
        <v/>
      </c>
    </row>
    <row r="2457">
      <c r="A2457" s="6">
        <f>Profiles!E2457+Profiles!F2457</f>
        <v/>
      </c>
      <c r="B2457" s="6">
        <f>Profiles!D2457*sel_solar</f>
        <v/>
      </c>
      <c r="C2457" s="6">
        <f>MIN(B2457,A2457)</f>
        <v/>
      </c>
      <c r="D2457" s="6">
        <f>B2457-C2457</f>
        <v/>
      </c>
      <c r="E2457" s="6">
        <f>A2457-C2457</f>
        <v/>
      </c>
      <c r="F2457" s="6">
        <f>MIN(D2457,in_batt_pw,IF(sel_batt=0,0,(sel_batt-H2456)/in_rte))</f>
        <v/>
      </c>
      <c r="G2457" s="6">
        <f>MIN(E2457,in_batt_pw,H2456)</f>
        <v/>
      </c>
      <c r="H2457" s="6">
        <f>H2456+F2457*in_rte-G2457</f>
        <v/>
      </c>
      <c r="I2457" s="6">
        <f>IF(sel_og=1,0,E2457-G2457)</f>
        <v/>
      </c>
      <c r="J2457" s="6">
        <f>IF(sel_og=1,0,D2457-F2457)</f>
        <v/>
      </c>
      <c r="K2457" s="6">
        <f>IF(sel_og=1,E2457-G2457,0)</f>
        <v/>
      </c>
    </row>
    <row r="2458">
      <c r="A2458" s="6">
        <f>Profiles!E2458+Profiles!F2458</f>
        <v/>
      </c>
      <c r="B2458" s="6">
        <f>Profiles!D2458*sel_solar</f>
        <v/>
      </c>
      <c r="C2458" s="6">
        <f>MIN(B2458,A2458)</f>
        <v/>
      </c>
      <c r="D2458" s="6">
        <f>B2458-C2458</f>
        <v/>
      </c>
      <c r="E2458" s="6">
        <f>A2458-C2458</f>
        <v/>
      </c>
      <c r="F2458" s="6">
        <f>MIN(D2458,in_batt_pw,IF(sel_batt=0,0,(sel_batt-H2457)/in_rte))</f>
        <v/>
      </c>
      <c r="G2458" s="6">
        <f>MIN(E2458,in_batt_pw,H2457)</f>
        <v/>
      </c>
      <c r="H2458" s="6">
        <f>H2457+F2458*in_rte-G2458</f>
        <v/>
      </c>
      <c r="I2458" s="6">
        <f>IF(sel_og=1,0,E2458-G2458)</f>
        <v/>
      </c>
      <c r="J2458" s="6">
        <f>IF(sel_og=1,0,D2458-F2458)</f>
        <v/>
      </c>
      <c r="K2458" s="6">
        <f>IF(sel_og=1,E2458-G2458,0)</f>
        <v/>
      </c>
    </row>
    <row r="2459">
      <c r="A2459" s="6">
        <f>Profiles!E2459+Profiles!F2459</f>
        <v/>
      </c>
      <c r="B2459" s="6">
        <f>Profiles!D2459*sel_solar</f>
        <v/>
      </c>
      <c r="C2459" s="6">
        <f>MIN(B2459,A2459)</f>
        <v/>
      </c>
      <c r="D2459" s="6">
        <f>B2459-C2459</f>
        <v/>
      </c>
      <c r="E2459" s="6">
        <f>A2459-C2459</f>
        <v/>
      </c>
      <c r="F2459" s="6">
        <f>MIN(D2459,in_batt_pw,IF(sel_batt=0,0,(sel_batt-H2458)/in_rte))</f>
        <v/>
      </c>
      <c r="G2459" s="6">
        <f>MIN(E2459,in_batt_pw,H2458)</f>
        <v/>
      </c>
      <c r="H2459" s="6">
        <f>H2458+F2459*in_rte-G2459</f>
        <v/>
      </c>
      <c r="I2459" s="6">
        <f>IF(sel_og=1,0,E2459-G2459)</f>
        <v/>
      </c>
      <c r="J2459" s="6">
        <f>IF(sel_og=1,0,D2459-F2459)</f>
        <v/>
      </c>
      <c r="K2459" s="6">
        <f>IF(sel_og=1,E2459-G2459,0)</f>
        <v/>
      </c>
    </row>
    <row r="2460">
      <c r="A2460" s="6">
        <f>Profiles!E2460+Profiles!F2460</f>
        <v/>
      </c>
      <c r="B2460" s="6">
        <f>Profiles!D2460*sel_solar</f>
        <v/>
      </c>
      <c r="C2460" s="6">
        <f>MIN(B2460,A2460)</f>
        <v/>
      </c>
      <c r="D2460" s="6">
        <f>B2460-C2460</f>
        <v/>
      </c>
      <c r="E2460" s="6">
        <f>A2460-C2460</f>
        <v/>
      </c>
      <c r="F2460" s="6">
        <f>MIN(D2460,in_batt_pw,IF(sel_batt=0,0,(sel_batt-H2459)/in_rte))</f>
        <v/>
      </c>
      <c r="G2460" s="6">
        <f>MIN(E2460,in_batt_pw,H2459)</f>
        <v/>
      </c>
      <c r="H2460" s="6">
        <f>H2459+F2460*in_rte-G2460</f>
        <v/>
      </c>
      <c r="I2460" s="6">
        <f>IF(sel_og=1,0,E2460-G2460)</f>
        <v/>
      </c>
      <c r="J2460" s="6">
        <f>IF(sel_og=1,0,D2460-F2460)</f>
        <v/>
      </c>
      <c r="K2460" s="6">
        <f>IF(sel_og=1,E2460-G2460,0)</f>
        <v/>
      </c>
    </row>
    <row r="2461">
      <c r="A2461" s="6">
        <f>Profiles!E2461+Profiles!F2461</f>
        <v/>
      </c>
      <c r="B2461" s="6">
        <f>Profiles!D2461*sel_solar</f>
        <v/>
      </c>
      <c r="C2461" s="6">
        <f>MIN(B2461,A2461)</f>
        <v/>
      </c>
      <c r="D2461" s="6">
        <f>B2461-C2461</f>
        <v/>
      </c>
      <c r="E2461" s="6">
        <f>A2461-C2461</f>
        <v/>
      </c>
      <c r="F2461" s="6">
        <f>MIN(D2461,in_batt_pw,IF(sel_batt=0,0,(sel_batt-H2460)/in_rte))</f>
        <v/>
      </c>
      <c r="G2461" s="6">
        <f>MIN(E2461,in_batt_pw,H2460)</f>
        <v/>
      </c>
      <c r="H2461" s="6">
        <f>H2460+F2461*in_rte-G2461</f>
        <v/>
      </c>
      <c r="I2461" s="6">
        <f>IF(sel_og=1,0,E2461-G2461)</f>
        <v/>
      </c>
      <c r="J2461" s="6">
        <f>IF(sel_og=1,0,D2461-F2461)</f>
        <v/>
      </c>
      <c r="K2461" s="6">
        <f>IF(sel_og=1,E2461-G2461,0)</f>
        <v/>
      </c>
    </row>
    <row r="2462">
      <c r="A2462" s="6">
        <f>Profiles!E2462+Profiles!F2462</f>
        <v/>
      </c>
      <c r="B2462" s="6">
        <f>Profiles!D2462*sel_solar</f>
        <v/>
      </c>
      <c r="C2462" s="6">
        <f>MIN(B2462,A2462)</f>
        <v/>
      </c>
      <c r="D2462" s="6">
        <f>B2462-C2462</f>
        <v/>
      </c>
      <c r="E2462" s="6">
        <f>A2462-C2462</f>
        <v/>
      </c>
      <c r="F2462" s="6">
        <f>MIN(D2462,in_batt_pw,IF(sel_batt=0,0,(sel_batt-H2461)/in_rte))</f>
        <v/>
      </c>
      <c r="G2462" s="6">
        <f>MIN(E2462,in_batt_pw,H2461)</f>
        <v/>
      </c>
      <c r="H2462" s="6">
        <f>H2461+F2462*in_rte-G2462</f>
        <v/>
      </c>
      <c r="I2462" s="6">
        <f>IF(sel_og=1,0,E2462-G2462)</f>
        <v/>
      </c>
      <c r="J2462" s="6">
        <f>IF(sel_og=1,0,D2462-F2462)</f>
        <v/>
      </c>
      <c r="K2462" s="6">
        <f>IF(sel_og=1,E2462-G2462,0)</f>
        <v/>
      </c>
    </row>
    <row r="2463">
      <c r="A2463" s="6">
        <f>Profiles!E2463+Profiles!F2463</f>
        <v/>
      </c>
      <c r="B2463" s="6">
        <f>Profiles!D2463*sel_solar</f>
        <v/>
      </c>
      <c r="C2463" s="6">
        <f>MIN(B2463,A2463)</f>
        <v/>
      </c>
      <c r="D2463" s="6">
        <f>B2463-C2463</f>
        <v/>
      </c>
      <c r="E2463" s="6">
        <f>A2463-C2463</f>
        <v/>
      </c>
      <c r="F2463" s="6">
        <f>MIN(D2463,in_batt_pw,IF(sel_batt=0,0,(sel_batt-H2462)/in_rte))</f>
        <v/>
      </c>
      <c r="G2463" s="6">
        <f>MIN(E2463,in_batt_pw,H2462)</f>
        <v/>
      </c>
      <c r="H2463" s="6">
        <f>H2462+F2463*in_rte-G2463</f>
        <v/>
      </c>
      <c r="I2463" s="6">
        <f>IF(sel_og=1,0,E2463-G2463)</f>
        <v/>
      </c>
      <c r="J2463" s="6">
        <f>IF(sel_og=1,0,D2463-F2463)</f>
        <v/>
      </c>
      <c r="K2463" s="6">
        <f>IF(sel_og=1,E2463-G2463,0)</f>
        <v/>
      </c>
    </row>
    <row r="2464">
      <c r="A2464" s="6">
        <f>Profiles!E2464+Profiles!F2464</f>
        <v/>
      </c>
      <c r="B2464" s="6">
        <f>Profiles!D2464*sel_solar</f>
        <v/>
      </c>
      <c r="C2464" s="6">
        <f>MIN(B2464,A2464)</f>
        <v/>
      </c>
      <c r="D2464" s="6">
        <f>B2464-C2464</f>
        <v/>
      </c>
      <c r="E2464" s="6">
        <f>A2464-C2464</f>
        <v/>
      </c>
      <c r="F2464" s="6">
        <f>MIN(D2464,in_batt_pw,IF(sel_batt=0,0,(sel_batt-H2463)/in_rte))</f>
        <v/>
      </c>
      <c r="G2464" s="6">
        <f>MIN(E2464,in_batt_pw,H2463)</f>
        <v/>
      </c>
      <c r="H2464" s="6">
        <f>H2463+F2464*in_rte-G2464</f>
        <v/>
      </c>
      <c r="I2464" s="6">
        <f>IF(sel_og=1,0,E2464-G2464)</f>
        <v/>
      </c>
      <c r="J2464" s="6">
        <f>IF(sel_og=1,0,D2464-F2464)</f>
        <v/>
      </c>
      <c r="K2464" s="6">
        <f>IF(sel_og=1,E2464-G2464,0)</f>
        <v/>
      </c>
    </row>
    <row r="2465">
      <c r="A2465" s="6">
        <f>Profiles!E2465+Profiles!F2465</f>
        <v/>
      </c>
      <c r="B2465" s="6">
        <f>Profiles!D2465*sel_solar</f>
        <v/>
      </c>
      <c r="C2465" s="6">
        <f>MIN(B2465,A2465)</f>
        <v/>
      </c>
      <c r="D2465" s="6">
        <f>B2465-C2465</f>
        <v/>
      </c>
      <c r="E2465" s="6">
        <f>A2465-C2465</f>
        <v/>
      </c>
      <c r="F2465" s="6">
        <f>MIN(D2465,in_batt_pw,IF(sel_batt=0,0,(sel_batt-H2464)/in_rte))</f>
        <v/>
      </c>
      <c r="G2465" s="6">
        <f>MIN(E2465,in_batt_pw,H2464)</f>
        <v/>
      </c>
      <c r="H2465" s="6">
        <f>H2464+F2465*in_rte-G2465</f>
        <v/>
      </c>
      <c r="I2465" s="6">
        <f>IF(sel_og=1,0,E2465-G2465)</f>
        <v/>
      </c>
      <c r="J2465" s="6">
        <f>IF(sel_og=1,0,D2465-F2465)</f>
        <v/>
      </c>
      <c r="K2465" s="6">
        <f>IF(sel_og=1,E2465-G2465,0)</f>
        <v/>
      </c>
    </row>
    <row r="2466">
      <c r="A2466" s="6">
        <f>Profiles!E2466+Profiles!F2466</f>
        <v/>
      </c>
      <c r="B2466" s="6">
        <f>Profiles!D2466*sel_solar</f>
        <v/>
      </c>
      <c r="C2466" s="6">
        <f>MIN(B2466,A2466)</f>
        <v/>
      </c>
      <c r="D2466" s="6">
        <f>B2466-C2466</f>
        <v/>
      </c>
      <c r="E2466" s="6">
        <f>A2466-C2466</f>
        <v/>
      </c>
      <c r="F2466" s="6">
        <f>MIN(D2466,in_batt_pw,IF(sel_batt=0,0,(sel_batt-H2465)/in_rte))</f>
        <v/>
      </c>
      <c r="G2466" s="6">
        <f>MIN(E2466,in_batt_pw,H2465)</f>
        <v/>
      </c>
      <c r="H2466" s="6">
        <f>H2465+F2466*in_rte-G2466</f>
        <v/>
      </c>
      <c r="I2466" s="6">
        <f>IF(sel_og=1,0,E2466-G2466)</f>
        <v/>
      </c>
      <c r="J2466" s="6">
        <f>IF(sel_og=1,0,D2466-F2466)</f>
        <v/>
      </c>
      <c r="K2466" s="6">
        <f>IF(sel_og=1,E2466-G2466,0)</f>
        <v/>
      </c>
    </row>
    <row r="2467">
      <c r="A2467" s="6">
        <f>Profiles!E2467+Profiles!F2467</f>
        <v/>
      </c>
      <c r="B2467" s="6">
        <f>Profiles!D2467*sel_solar</f>
        <v/>
      </c>
      <c r="C2467" s="6">
        <f>MIN(B2467,A2467)</f>
        <v/>
      </c>
      <c r="D2467" s="6">
        <f>B2467-C2467</f>
        <v/>
      </c>
      <c r="E2467" s="6">
        <f>A2467-C2467</f>
        <v/>
      </c>
      <c r="F2467" s="6">
        <f>MIN(D2467,in_batt_pw,IF(sel_batt=0,0,(sel_batt-H2466)/in_rte))</f>
        <v/>
      </c>
      <c r="G2467" s="6">
        <f>MIN(E2467,in_batt_pw,H2466)</f>
        <v/>
      </c>
      <c r="H2467" s="6">
        <f>H2466+F2467*in_rte-G2467</f>
        <v/>
      </c>
      <c r="I2467" s="6">
        <f>IF(sel_og=1,0,E2467-G2467)</f>
        <v/>
      </c>
      <c r="J2467" s="6">
        <f>IF(sel_og=1,0,D2467-F2467)</f>
        <v/>
      </c>
      <c r="K2467" s="6">
        <f>IF(sel_og=1,E2467-G2467,0)</f>
        <v/>
      </c>
    </row>
    <row r="2468">
      <c r="A2468" s="6">
        <f>Profiles!E2468+Profiles!F2468</f>
        <v/>
      </c>
      <c r="B2468" s="6">
        <f>Profiles!D2468*sel_solar</f>
        <v/>
      </c>
      <c r="C2468" s="6">
        <f>MIN(B2468,A2468)</f>
        <v/>
      </c>
      <c r="D2468" s="6">
        <f>B2468-C2468</f>
        <v/>
      </c>
      <c r="E2468" s="6">
        <f>A2468-C2468</f>
        <v/>
      </c>
      <c r="F2468" s="6">
        <f>MIN(D2468,in_batt_pw,IF(sel_batt=0,0,(sel_batt-H2467)/in_rte))</f>
        <v/>
      </c>
      <c r="G2468" s="6">
        <f>MIN(E2468,in_batt_pw,H2467)</f>
        <v/>
      </c>
      <c r="H2468" s="6">
        <f>H2467+F2468*in_rte-G2468</f>
        <v/>
      </c>
      <c r="I2468" s="6">
        <f>IF(sel_og=1,0,E2468-G2468)</f>
        <v/>
      </c>
      <c r="J2468" s="6">
        <f>IF(sel_og=1,0,D2468-F2468)</f>
        <v/>
      </c>
      <c r="K2468" s="6">
        <f>IF(sel_og=1,E2468-G2468,0)</f>
        <v/>
      </c>
    </row>
    <row r="2469">
      <c r="A2469" s="6">
        <f>Profiles!E2469+Profiles!F2469</f>
        <v/>
      </c>
      <c r="B2469" s="6">
        <f>Profiles!D2469*sel_solar</f>
        <v/>
      </c>
      <c r="C2469" s="6">
        <f>MIN(B2469,A2469)</f>
        <v/>
      </c>
      <c r="D2469" s="6">
        <f>B2469-C2469</f>
        <v/>
      </c>
      <c r="E2469" s="6">
        <f>A2469-C2469</f>
        <v/>
      </c>
      <c r="F2469" s="6">
        <f>MIN(D2469,in_batt_pw,IF(sel_batt=0,0,(sel_batt-H2468)/in_rte))</f>
        <v/>
      </c>
      <c r="G2469" s="6">
        <f>MIN(E2469,in_batt_pw,H2468)</f>
        <v/>
      </c>
      <c r="H2469" s="6">
        <f>H2468+F2469*in_rte-G2469</f>
        <v/>
      </c>
      <c r="I2469" s="6">
        <f>IF(sel_og=1,0,E2469-G2469)</f>
        <v/>
      </c>
      <c r="J2469" s="6">
        <f>IF(sel_og=1,0,D2469-F2469)</f>
        <v/>
      </c>
      <c r="K2469" s="6">
        <f>IF(sel_og=1,E2469-G2469,0)</f>
        <v/>
      </c>
    </row>
    <row r="2470">
      <c r="A2470" s="6">
        <f>Profiles!E2470+Profiles!F2470</f>
        <v/>
      </c>
      <c r="B2470" s="6">
        <f>Profiles!D2470*sel_solar</f>
        <v/>
      </c>
      <c r="C2470" s="6">
        <f>MIN(B2470,A2470)</f>
        <v/>
      </c>
      <c r="D2470" s="6">
        <f>B2470-C2470</f>
        <v/>
      </c>
      <c r="E2470" s="6">
        <f>A2470-C2470</f>
        <v/>
      </c>
      <c r="F2470" s="6">
        <f>MIN(D2470,in_batt_pw,IF(sel_batt=0,0,(sel_batt-H2469)/in_rte))</f>
        <v/>
      </c>
      <c r="G2470" s="6">
        <f>MIN(E2470,in_batt_pw,H2469)</f>
        <v/>
      </c>
      <c r="H2470" s="6">
        <f>H2469+F2470*in_rte-G2470</f>
        <v/>
      </c>
      <c r="I2470" s="6">
        <f>IF(sel_og=1,0,E2470-G2470)</f>
        <v/>
      </c>
      <c r="J2470" s="6">
        <f>IF(sel_og=1,0,D2470-F2470)</f>
        <v/>
      </c>
      <c r="K2470" s="6">
        <f>IF(sel_og=1,E2470-G2470,0)</f>
        <v/>
      </c>
    </row>
    <row r="2471">
      <c r="A2471" s="6">
        <f>Profiles!E2471+Profiles!F2471</f>
        <v/>
      </c>
      <c r="B2471" s="6">
        <f>Profiles!D2471*sel_solar</f>
        <v/>
      </c>
      <c r="C2471" s="6">
        <f>MIN(B2471,A2471)</f>
        <v/>
      </c>
      <c r="D2471" s="6">
        <f>B2471-C2471</f>
        <v/>
      </c>
      <c r="E2471" s="6">
        <f>A2471-C2471</f>
        <v/>
      </c>
      <c r="F2471" s="6">
        <f>MIN(D2471,in_batt_pw,IF(sel_batt=0,0,(sel_batt-H2470)/in_rte))</f>
        <v/>
      </c>
      <c r="G2471" s="6">
        <f>MIN(E2471,in_batt_pw,H2470)</f>
        <v/>
      </c>
      <c r="H2471" s="6">
        <f>H2470+F2471*in_rte-G2471</f>
        <v/>
      </c>
      <c r="I2471" s="6">
        <f>IF(sel_og=1,0,E2471-G2471)</f>
        <v/>
      </c>
      <c r="J2471" s="6">
        <f>IF(sel_og=1,0,D2471-F2471)</f>
        <v/>
      </c>
      <c r="K2471" s="6">
        <f>IF(sel_og=1,E2471-G2471,0)</f>
        <v/>
      </c>
    </row>
    <row r="2472">
      <c r="A2472" s="6">
        <f>Profiles!E2472+Profiles!F2472</f>
        <v/>
      </c>
      <c r="B2472" s="6">
        <f>Profiles!D2472*sel_solar</f>
        <v/>
      </c>
      <c r="C2472" s="6">
        <f>MIN(B2472,A2472)</f>
        <v/>
      </c>
      <c r="D2472" s="6">
        <f>B2472-C2472</f>
        <v/>
      </c>
      <c r="E2472" s="6">
        <f>A2472-C2472</f>
        <v/>
      </c>
      <c r="F2472" s="6">
        <f>MIN(D2472,in_batt_pw,IF(sel_batt=0,0,(sel_batt-H2471)/in_rte))</f>
        <v/>
      </c>
      <c r="G2472" s="6">
        <f>MIN(E2472,in_batt_pw,H2471)</f>
        <v/>
      </c>
      <c r="H2472" s="6">
        <f>H2471+F2472*in_rte-G2472</f>
        <v/>
      </c>
      <c r="I2472" s="6">
        <f>IF(sel_og=1,0,E2472-G2472)</f>
        <v/>
      </c>
      <c r="J2472" s="6">
        <f>IF(sel_og=1,0,D2472-F2472)</f>
        <v/>
      </c>
      <c r="K2472" s="6">
        <f>IF(sel_og=1,E2472-G2472,0)</f>
        <v/>
      </c>
    </row>
    <row r="2473">
      <c r="A2473" s="6">
        <f>Profiles!E2473+Profiles!F2473</f>
        <v/>
      </c>
      <c r="B2473" s="6">
        <f>Profiles!D2473*sel_solar</f>
        <v/>
      </c>
      <c r="C2473" s="6">
        <f>MIN(B2473,A2473)</f>
        <v/>
      </c>
      <c r="D2473" s="6">
        <f>B2473-C2473</f>
        <v/>
      </c>
      <c r="E2473" s="6">
        <f>A2473-C2473</f>
        <v/>
      </c>
      <c r="F2473" s="6">
        <f>MIN(D2473,in_batt_pw,IF(sel_batt=0,0,(sel_batt-H2472)/in_rte))</f>
        <v/>
      </c>
      <c r="G2473" s="6">
        <f>MIN(E2473,in_batt_pw,H2472)</f>
        <v/>
      </c>
      <c r="H2473" s="6">
        <f>H2472+F2473*in_rte-G2473</f>
        <v/>
      </c>
      <c r="I2473" s="6">
        <f>IF(sel_og=1,0,E2473-G2473)</f>
        <v/>
      </c>
      <c r="J2473" s="6">
        <f>IF(sel_og=1,0,D2473-F2473)</f>
        <v/>
      </c>
      <c r="K2473" s="6">
        <f>IF(sel_og=1,E2473-G2473,0)</f>
        <v/>
      </c>
    </row>
    <row r="2474">
      <c r="A2474" s="6">
        <f>Profiles!E2474+Profiles!F2474</f>
        <v/>
      </c>
      <c r="B2474" s="6">
        <f>Profiles!D2474*sel_solar</f>
        <v/>
      </c>
      <c r="C2474" s="6">
        <f>MIN(B2474,A2474)</f>
        <v/>
      </c>
      <c r="D2474" s="6">
        <f>B2474-C2474</f>
        <v/>
      </c>
      <c r="E2474" s="6">
        <f>A2474-C2474</f>
        <v/>
      </c>
      <c r="F2474" s="6">
        <f>MIN(D2474,in_batt_pw,IF(sel_batt=0,0,(sel_batt-H2473)/in_rte))</f>
        <v/>
      </c>
      <c r="G2474" s="6">
        <f>MIN(E2474,in_batt_pw,H2473)</f>
        <v/>
      </c>
      <c r="H2474" s="6">
        <f>H2473+F2474*in_rte-G2474</f>
        <v/>
      </c>
      <c r="I2474" s="6">
        <f>IF(sel_og=1,0,E2474-G2474)</f>
        <v/>
      </c>
      <c r="J2474" s="6">
        <f>IF(sel_og=1,0,D2474-F2474)</f>
        <v/>
      </c>
      <c r="K2474" s="6">
        <f>IF(sel_og=1,E2474-G2474,0)</f>
        <v/>
      </c>
    </row>
    <row r="2475">
      <c r="A2475" s="6">
        <f>Profiles!E2475+Profiles!F2475</f>
        <v/>
      </c>
      <c r="B2475" s="6">
        <f>Profiles!D2475*sel_solar</f>
        <v/>
      </c>
      <c r="C2475" s="6">
        <f>MIN(B2475,A2475)</f>
        <v/>
      </c>
      <c r="D2475" s="6">
        <f>B2475-C2475</f>
        <v/>
      </c>
      <c r="E2475" s="6">
        <f>A2475-C2475</f>
        <v/>
      </c>
      <c r="F2475" s="6">
        <f>MIN(D2475,in_batt_pw,IF(sel_batt=0,0,(sel_batt-H2474)/in_rte))</f>
        <v/>
      </c>
      <c r="G2475" s="6">
        <f>MIN(E2475,in_batt_pw,H2474)</f>
        <v/>
      </c>
      <c r="H2475" s="6">
        <f>H2474+F2475*in_rte-G2475</f>
        <v/>
      </c>
      <c r="I2475" s="6">
        <f>IF(sel_og=1,0,E2475-G2475)</f>
        <v/>
      </c>
      <c r="J2475" s="6">
        <f>IF(sel_og=1,0,D2475-F2475)</f>
        <v/>
      </c>
      <c r="K2475" s="6">
        <f>IF(sel_og=1,E2475-G2475,0)</f>
        <v/>
      </c>
    </row>
    <row r="2476">
      <c r="A2476" s="6">
        <f>Profiles!E2476+Profiles!F2476</f>
        <v/>
      </c>
      <c r="B2476" s="6">
        <f>Profiles!D2476*sel_solar</f>
        <v/>
      </c>
      <c r="C2476" s="6">
        <f>MIN(B2476,A2476)</f>
        <v/>
      </c>
      <c r="D2476" s="6">
        <f>B2476-C2476</f>
        <v/>
      </c>
      <c r="E2476" s="6">
        <f>A2476-C2476</f>
        <v/>
      </c>
      <c r="F2476" s="6">
        <f>MIN(D2476,in_batt_pw,IF(sel_batt=0,0,(sel_batt-H2475)/in_rte))</f>
        <v/>
      </c>
      <c r="G2476" s="6">
        <f>MIN(E2476,in_batt_pw,H2475)</f>
        <v/>
      </c>
      <c r="H2476" s="6">
        <f>H2475+F2476*in_rte-G2476</f>
        <v/>
      </c>
      <c r="I2476" s="6">
        <f>IF(sel_og=1,0,E2476-G2476)</f>
        <v/>
      </c>
      <c r="J2476" s="6">
        <f>IF(sel_og=1,0,D2476-F2476)</f>
        <v/>
      </c>
      <c r="K2476" s="6">
        <f>IF(sel_og=1,E2476-G2476,0)</f>
        <v/>
      </c>
    </row>
    <row r="2477">
      <c r="A2477" s="6">
        <f>Profiles!E2477+Profiles!F2477</f>
        <v/>
      </c>
      <c r="B2477" s="6">
        <f>Profiles!D2477*sel_solar</f>
        <v/>
      </c>
      <c r="C2477" s="6">
        <f>MIN(B2477,A2477)</f>
        <v/>
      </c>
      <c r="D2477" s="6">
        <f>B2477-C2477</f>
        <v/>
      </c>
      <c r="E2477" s="6">
        <f>A2477-C2477</f>
        <v/>
      </c>
      <c r="F2477" s="6">
        <f>MIN(D2477,in_batt_pw,IF(sel_batt=0,0,(sel_batt-H2476)/in_rte))</f>
        <v/>
      </c>
      <c r="G2477" s="6">
        <f>MIN(E2477,in_batt_pw,H2476)</f>
        <v/>
      </c>
      <c r="H2477" s="6">
        <f>H2476+F2477*in_rte-G2477</f>
        <v/>
      </c>
      <c r="I2477" s="6">
        <f>IF(sel_og=1,0,E2477-G2477)</f>
        <v/>
      </c>
      <c r="J2477" s="6">
        <f>IF(sel_og=1,0,D2477-F2477)</f>
        <v/>
      </c>
      <c r="K2477" s="6">
        <f>IF(sel_og=1,E2477-G2477,0)</f>
        <v/>
      </c>
    </row>
    <row r="2478">
      <c r="A2478" s="6">
        <f>Profiles!E2478+Profiles!F2478</f>
        <v/>
      </c>
      <c r="B2478" s="6">
        <f>Profiles!D2478*sel_solar</f>
        <v/>
      </c>
      <c r="C2478" s="6">
        <f>MIN(B2478,A2478)</f>
        <v/>
      </c>
      <c r="D2478" s="6">
        <f>B2478-C2478</f>
        <v/>
      </c>
      <c r="E2478" s="6">
        <f>A2478-C2478</f>
        <v/>
      </c>
      <c r="F2478" s="6">
        <f>MIN(D2478,in_batt_pw,IF(sel_batt=0,0,(sel_batt-H2477)/in_rte))</f>
        <v/>
      </c>
      <c r="G2478" s="6">
        <f>MIN(E2478,in_batt_pw,H2477)</f>
        <v/>
      </c>
      <c r="H2478" s="6">
        <f>H2477+F2478*in_rte-G2478</f>
        <v/>
      </c>
      <c r="I2478" s="6">
        <f>IF(sel_og=1,0,E2478-G2478)</f>
        <v/>
      </c>
      <c r="J2478" s="6">
        <f>IF(sel_og=1,0,D2478-F2478)</f>
        <v/>
      </c>
      <c r="K2478" s="6">
        <f>IF(sel_og=1,E2478-G2478,0)</f>
        <v/>
      </c>
    </row>
    <row r="2479">
      <c r="A2479" s="6">
        <f>Profiles!E2479+Profiles!F2479</f>
        <v/>
      </c>
      <c r="B2479" s="6">
        <f>Profiles!D2479*sel_solar</f>
        <v/>
      </c>
      <c r="C2479" s="6">
        <f>MIN(B2479,A2479)</f>
        <v/>
      </c>
      <c r="D2479" s="6">
        <f>B2479-C2479</f>
        <v/>
      </c>
      <c r="E2479" s="6">
        <f>A2479-C2479</f>
        <v/>
      </c>
      <c r="F2479" s="6">
        <f>MIN(D2479,in_batt_pw,IF(sel_batt=0,0,(sel_batt-H2478)/in_rte))</f>
        <v/>
      </c>
      <c r="G2479" s="6">
        <f>MIN(E2479,in_batt_pw,H2478)</f>
        <v/>
      </c>
      <c r="H2479" s="6">
        <f>H2478+F2479*in_rte-G2479</f>
        <v/>
      </c>
      <c r="I2479" s="6">
        <f>IF(sel_og=1,0,E2479-G2479)</f>
        <v/>
      </c>
      <c r="J2479" s="6">
        <f>IF(sel_og=1,0,D2479-F2479)</f>
        <v/>
      </c>
      <c r="K2479" s="6">
        <f>IF(sel_og=1,E2479-G2479,0)</f>
        <v/>
      </c>
    </row>
    <row r="2480">
      <c r="A2480" s="6">
        <f>Profiles!E2480+Profiles!F2480</f>
        <v/>
      </c>
      <c r="B2480" s="6">
        <f>Profiles!D2480*sel_solar</f>
        <v/>
      </c>
      <c r="C2480" s="6">
        <f>MIN(B2480,A2480)</f>
        <v/>
      </c>
      <c r="D2480" s="6">
        <f>B2480-C2480</f>
        <v/>
      </c>
      <c r="E2480" s="6">
        <f>A2480-C2480</f>
        <v/>
      </c>
      <c r="F2480" s="6">
        <f>MIN(D2480,in_batt_pw,IF(sel_batt=0,0,(sel_batt-H2479)/in_rte))</f>
        <v/>
      </c>
      <c r="G2480" s="6">
        <f>MIN(E2480,in_batt_pw,H2479)</f>
        <v/>
      </c>
      <c r="H2480" s="6">
        <f>H2479+F2480*in_rte-G2480</f>
        <v/>
      </c>
      <c r="I2480" s="6">
        <f>IF(sel_og=1,0,E2480-G2480)</f>
        <v/>
      </c>
      <c r="J2480" s="6">
        <f>IF(sel_og=1,0,D2480-F2480)</f>
        <v/>
      </c>
      <c r="K2480" s="6">
        <f>IF(sel_og=1,E2480-G2480,0)</f>
        <v/>
      </c>
    </row>
    <row r="2481">
      <c r="A2481" s="6">
        <f>Profiles!E2481+Profiles!F2481</f>
        <v/>
      </c>
      <c r="B2481" s="6">
        <f>Profiles!D2481*sel_solar</f>
        <v/>
      </c>
      <c r="C2481" s="6">
        <f>MIN(B2481,A2481)</f>
        <v/>
      </c>
      <c r="D2481" s="6">
        <f>B2481-C2481</f>
        <v/>
      </c>
      <c r="E2481" s="6">
        <f>A2481-C2481</f>
        <v/>
      </c>
      <c r="F2481" s="6">
        <f>MIN(D2481,in_batt_pw,IF(sel_batt=0,0,(sel_batt-H2480)/in_rte))</f>
        <v/>
      </c>
      <c r="G2481" s="6">
        <f>MIN(E2481,in_batt_pw,H2480)</f>
        <v/>
      </c>
      <c r="H2481" s="6">
        <f>H2480+F2481*in_rte-G2481</f>
        <v/>
      </c>
      <c r="I2481" s="6">
        <f>IF(sel_og=1,0,E2481-G2481)</f>
        <v/>
      </c>
      <c r="J2481" s="6">
        <f>IF(sel_og=1,0,D2481-F2481)</f>
        <v/>
      </c>
      <c r="K2481" s="6">
        <f>IF(sel_og=1,E2481-G2481,0)</f>
        <v/>
      </c>
    </row>
    <row r="2482">
      <c r="A2482" s="6">
        <f>Profiles!E2482+Profiles!F2482</f>
        <v/>
      </c>
      <c r="B2482" s="6">
        <f>Profiles!D2482*sel_solar</f>
        <v/>
      </c>
      <c r="C2482" s="6">
        <f>MIN(B2482,A2482)</f>
        <v/>
      </c>
      <c r="D2482" s="6">
        <f>B2482-C2482</f>
        <v/>
      </c>
      <c r="E2482" s="6">
        <f>A2482-C2482</f>
        <v/>
      </c>
      <c r="F2482" s="6">
        <f>MIN(D2482,in_batt_pw,IF(sel_batt=0,0,(sel_batt-H2481)/in_rte))</f>
        <v/>
      </c>
      <c r="G2482" s="6">
        <f>MIN(E2482,in_batt_pw,H2481)</f>
        <v/>
      </c>
      <c r="H2482" s="6">
        <f>H2481+F2482*in_rte-G2482</f>
        <v/>
      </c>
      <c r="I2482" s="6">
        <f>IF(sel_og=1,0,E2482-G2482)</f>
        <v/>
      </c>
      <c r="J2482" s="6">
        <f>IF(sel_og=1,0,D2482-F2482)</f>
        <v/>
      </c>
      <c r="K2482" s="6">
        <f>IF(sel_og=1,E2482-G2482,0)</f>
        <v/>
      </c>
    </row>
    <row r="2483">
      <c r="A2483" s="6">
        <f>Profiles!E2483+Profiles!F2483</f>
        <v/>
      </c>
      <c r="B2483" s="6">
        <f>Profiles!D2483*sel_solar</f>
        <v/>
      </c>
      <c r="C2483" s="6">
        <f>MIN(B2483,A2483)</f>
        <v/>
      </c>
      <c r="D2483" s="6">
        <f>B2483-C2483</f>
        <v/>
      </c>
      <c r="E2483" s="6">
        <f>A2483-C2483</f>
        <v/>
      </c>
      <c r="F2483" s="6">
        <f>MIN(D2483,in_batt_pw,IF(sel_batt=0,0,(sel_batt-H2482)/in_rte))</f>
        <v/>
      </c>
      <c r="G2483" s="6">
        <f>MIN(E2483,in_batt_pw,H2482)</f>
        <v/>
      </c>
      <c r="H2483" s="6">
        <f>H2482+F2483*in_rte-G2483</f>
        <v/>
      </c>
      <c r="I2483" s="6">
        <f>IF(sel_og=1,0,E2483-G2483)</f>
        <v/>
      </c>
      <c r="J2483" s="6">
        <f>IF(sel_og=1,0,D2483-F2483)</f>
        <v/>
      </c>
      <c r="K2483" s="6">
        <f>IF(sel_og=1,E2483-G2483,0)</f>
        <v/>
      </c>
    </row>
    <row r="2484">
      <c r="A2484" s="6">
        <f>Profiles!E2484+Profiles!F2484</f>
        <v/>
      </c>
      <c r="B2484" s="6">
        <f>Profiles!D2484*sel_solar</f>
        <v/>
      </c>
      <c r="C2484" s="6">
        <f>MIN(B2484,A2484)</f>
        <v/>
      </c>
      <c r="D2484" s="6">
        <f>B2484-C2484</f>
        <v/>
      </c>
      <c r="E2484" s="6">
        <f>A2484-C2484</f>
        <v/>
      </c>
      <c r="F2484" s="6">
        <f>MIN(D2484,in_batt_pw,IF(sel_batt=0,0,(sel_batt-H2483)/in_rte))</f>
        <v/>
      </c>
      <c r="G2484" s="6">
        <f>MIN(E2484,in_batt_pw,H2483)</f>
        <v/>
      </c>
      <c r="H2484" s="6">
        <f>H2483+F2484*in_rte-G2484</f>
        <v/>
      </c>
      <c r="I2484" s="6">
        <f>IF(sel_og=1,0,E2484-G2484)</f>
        <v/>
      </c>
      <c r="J2484" s="6">
        <f>IF(sel_og=1,0,D2484-F2484)</f>
        <v/>
      </c>
      <c r="K2484" s="6">
        <f>IF(sel_og=1,E2484-G2484,0)</f>
        <v/>
      </c>
    </row>
    <row r="2485">
      <c r="A2485" s="6">
        <f>Profiles!E2485+Profiles!F2485</f>
        <v/>
      </c>
      <c r="B2485" s="6">
        <f>Profiles!D2485*sel_solar</f>
        <v/>
      </c>
      <c r="C2485" s="6">
        <f>MIN(B2485,A2485)</f>
        <v/>
      </c>
      <c r="D2485" s="6">
        <f>B2485-C2485</f>
        <v/>
      </c>
      <c r="E2485" s="6">
        <f>A2485-C2485</f>
        <v/>
      </c>
      <c r="F2485" s="6">
        <f>MIN(D2485,in_batt_pw,IF(sel_batt=0,0,(sel_batt-H2484)/in_rte))</f>
        <v/>
      </c>
      <c r="G2485" s="6">
        <f>MIN(E2485,in_batt_pw,H2484)</f>
        <v/>
      </c>
      <c r="H2485" s="6">
        <f>H2484+F2485*in_rte-G2485</f>
        <v/>
      </c>
      <c r="I2485" s="6">
        <f>IF(sel_og=1,0,E2485-G2485)</f>
        <v/>
      </c>
      <c r="J2485" s="6">
        <f>IF(sel_og=1,0,D2485-F2485)</f>
        <v/>
      </c>
      <c r="K2485" s="6">
        <f>IF(sel_og=1,E2485-G2485,0)</f>
        <v/>
      </c>
    </row>
    <row r="2486">
      <c r="A2486" s="6">
        <f>Profiles!E2486+Profiles!F2486</f>
        <v/>
      </c>
      <c r="B2486" s="6">
        <f>Profiles!D2486*sel_solar</f>
        <v/>
      </c>
      <c r="C2486" s="6">
        <f>MIN(B2486,A2486)</f>
        <v/>
      </c>
      <c r="D2486" s="6">
        <f>B2486-C2486</f>
        <v/>
      </c>
      <c r="E2486" s="6">
        <f>A2486-C2486</f>
        <v/>
      </c>
      <c r="F2486" s="6">
        <f>MIN(D2486,in_batt_pw,IF(sel_batt=0,0,(sel_batt-H2485)/in_rte))</f>
        <v/>
      </c>
      <c r="G2486" s="6">
        <f>MIN(E2486,in_batt_pw,H2485)</f>
        <v/>
      </c>
      <c r="H2486" s="6">
        <f>H2485+F2486*in_rte-G2486</f>
        <v/>
      </c>
      <c r="I2486" s="6">
        <f>IF(sel_og=1,0,E2486-G2486)</f>
        <v/>
      </c>
      <c r="J2486" s="6">
        <f>IF(sel_og=1,0,D2486-F2486)</f>
        <v/>
      </c>
      <c r="K2486" s="6">
        <f>IF(sel_og=1,E2486-G2486,0)</f>
        <v/>
      </c>
    </row>
    <row r="2487">
      <c r="A2487" s="6">
        <f>Profiles!E2487+Profiles!F2487</f>
        <v/>
      </c>
      <c r="B2487" s="6">
        <f>Profiles!D2487*sel_solar</f>
        <v/>
      </c>
      <c r="C2487" s="6">
        <f>MIN(B2487,A2487)</f>
        <v/>
      </c>
      <c r="D2487" s="6">
        <f>B2487-C2487</f>
        <v/>
      </c>
      <c r="E2487" s="6">
        <f>A2487-C2487</f>
        <v/>
      </c>
      <c r="F2487" s="6">
        <f>MIN(D2487,in_batt_pw,IF(sel_batt=0,0,(sel_batt-H2486)/in_rte))</f>
        <v/>
      </c>
      <c r="G2487" s="6">
        <f>MIN(E2487,in_batt_pw,H2486)</f>
        <v/>
      </c>
      <c r="H2487" s="6">
        <f>H2486+F2487*in_rte-G2487</f>
        <v/>
      </c>
      <c r="I2487" s="6">
        <f>IF(sel_og=1,0,E2487-G2487)</f>
        <v/>
      </c>
      <c r="J2487" s="6">
        <f>IF(sel_og=1,0,D2487-F2487)</f>
        <v/>
      </c>
      <c r="K2487" s="6">
        <f>IF(sel_og=1,E2487-G2487,0)</f>
        <v/>
      </c>
    </row>
    <row r="2488">
      <c r="A2488" s="6">
        <f>Profiles!E2488+Profiles!F2488</f>
        <v/>
      </c>
      <c r="B2488" s="6">
        <f>Profiles!D2488*sel_solar</f>
        <v/>
      </c>
      <c r="C2488" s="6">
        <f>MIN(B2488,A2488)</f>
        <v/>
      </c>
      <c r="D2488" s="6">
        <f>B2488-C2488</f>
        <v/>
      </c>
      <c r="E2488" s="6">
        <f>A2488-C2488</f>
        <v/>
      </c>
      <c r="F2488" s="6">
        <f>MIN(D2488,in_batt_pw,IF(sel_batt=0,0,(sel_batt-H2487)/in_rte))</f>
        <v/>
      </c>
      <c r="G2488" s="6">
        <f>MIN(E2488,in_batt_pw,H2487)</f>
        <v/>
      </c>
      <c r="H2488" s="6">
        <f>H2487+F2488*in_rte-G2488</f>
        <v/>
      </c>
      <c r="I2488" s="6">
        <f>IF(sel_og=1,0,E2488-G2488)</f>
        <v/>
      </c>
      <c r="J2488" s="6">
        <f>IF(sel_og=1,0,D2488-F2488)</f>
        <v/>
      </c>
      <c r="K2488" s="6">
        <f>IF(sel_og=1,E2488-G2488,0)</f>
        <v/>
      </c>
    </row>
    <row r="2489">
      <c r="A2489" s="6">
        <f>Profiles!E2489+Profiles!F2489</f>
        <v/>
      </c>
      <c r="B2489" s="6">
        <f>Profiles!D2489*sel_solar</f>
        <v/>
      </c>
      <c r="C2489" s="6">
        <f>MIN(B2489,A2489)</f>
        <v/>
      </c>
      <c r="D2489" s="6">
        <f>B2489-C2489</f>
        <v/>
      </c>
      <c r="E2489" s="6">
        <f>A2489-C2489</f>
        <v/>
      </c>
      <c r="F2489" s="6">
        <f>MIN(D2489,in_batt_pw,IF(sel_batt=0,0,(sel_batt-H2488)/in_rte))</f>
        <v/>
      </c>
      <c r="G2489" s="6">
        <f>MIN(E2489,in_batt_pw,H2488)</f>
        <v/>
      </c>
      <c r="H2489" s="6">
        <f>H2488+F2489*in_rte-G2489</f>
        <v/>
      </c>
      <c r="I2489" s="6">
        <f>IF(sel_og=1,0,E2489-G2489)</f>
        <v/>
      </c>
      <c r="J2489" s="6">
        <f>IF(sel_og=1,0,D2489-F2489)</f>
        <v/>
      </c>
      <c r="K2489" s="6">
        <f>IF(sel_og=1,E2489-G2489,0)</f>
        <v/>
      </c>
    </row>
    <row r="2490">
      <c r="A2490" s="6">
        <f>Profiles!E2490+Profiles!F2490</f>
        <v/>
      </c>
      <c r="B2490" s="6">
        <f>Profiles!D2490*sel_solar</f>
        <v/>
      </c>
      <c r="C2490" s="6">
        <f>MIN(B2490,A2490)</f>
        <v/>
      </c>
      <c r="D2490" s="6">
        <f>B2490-C2490</f>
        <v/>
      </c>
      <c r="E2490" s="6">
        <f>A2490-C2490</f>
        <v/>
      </c>
      <c r="F2490" s="6">
        <f>MIN(D2490,in_batt_pw,IF(sel_batt=0,0,(sel_batt-H2489)/in_rte))</f>
        <v/>
      </c>
      <c r="G2490" s="6">
        <f>MIN(E2490,in_batt_pw,H2489)</f>
        <v/>
      </c>
      <c r="H2490" s="6">
        <f>H2489+F2490*in_rte-G2490</f>
        <v/>
      </c>
      <c r="I2490" s="6">
        <f>IF(sel_og=1,0,E2490-G2490)</f>
        <v/>
      </c>
      <c r="J2490" s="6">
        <f>IF(sel_og=1,0,D2490-F2490)</f>
        <v/>
      </c>
      <c r="K2490" s="6">
        <f>IF(sel_og=1,E2490-G2490,0)</f>
        <v/>
      </c>
    </row>
    <row r="2491">
      <c r="A2491" s="6">
        <f>Profiles!E2491+Profiles!F2491</f>
        <v/>
      </c>
      <c r="B2491" s="6">
        <f>Profiles!D2491*sel_solar</f>
        <v/>
      </c>
      <c r="C2491" s="6">
        <f>MIN(B2491,A2491)</f>
        <v/>
      </c>
      <c r="D2491" s="6">
        <f>B2491-C2491</f>
        <v/>
      </c>
      <c r="E2491" s="6">
        <f>A2491-C2491</f>
        <v/>
      </c>
      <c r="F2491" s="6">
        <f>MIN(D2491,in_batt_pw,IF(sel_batt=0,0,(sel_batt-H2490)/in_rte))</f>
        <v/>
      </c>
      <c r="G2491" s="6">
        <f>MIN(E2491,in_batt_pw,H2490)</f>
        <v/>
      </c>
      <c r="H2491" s="6">
        <f>H2490+F2491*in_rte-G2491</f>
        <v/>
      </c>
      <c r="I2491" s="6">
        <f>IF(sel_og=1,0,E2491-G2491)</f>
        <v/>
      </c>
      <c r="J2491" s="6">
        <f>IF(sel_og=1,0,D2491-F2491)</f>
        <v/>
      </c>
      <c r="K2491" s="6">
        <f>IF(sel_og=1,E2491-G2491,0)</f>
        <v/>
      </c>
    </row>
    <row r="2492">
      <c r="A2492" s="6">
        <f>Profiles!E2492+Profiles!F2492</f>
        <v/>
      </c>
      <c r="B2492" s="6">
        <f>Profiles!D2492*sel_solar</f>
        <v/>
      </c>
      <c r="C2492" s="6">
        <f>MIN(B2492,A2492)</f>
        <v/>
      </c>
      <c r="D2492" s="6">
        <f>B2492-C2492</f>
        <v/>
      </c>
      <c r="E2492" s="6">
        <f>A2492-C2492</f>
        <v/>
      </c>
      <c r="F2492" s="6">
        <f>MIN(D2492,in_batt_pw,IF(sel_batt=0,0,(sel_batt-H2491)/in_rte))</f>
        <v/>
      </c>
      <c r="G2492" s="6">
        <f>MIN(E2492,in_batt_pw,H2491)</f>
        <v/>
      </c>
      <c r="H2492" s="6">
        <f>H2491+F2492*in_rte-G2492</f>
        <v/>
      </c>
      <c r="I2492" s="6">
        <f>IF(sel_og=1,0,E2492-G2492)</f>
        <v/>
      </c>
      <c r="J2492" s="6">
        <f>IF(sel_og=1,0,D2492-F2492)</f>
        <v/>
      </c>
      <c r="K2492" s="6">
        <f>IF(sel_og=1,E2492-G2492,0)</f>
        <v/>
      </c>
    </row>
    <row r="2493">
      <c r="A2493" s="6">
        <f>Profiles!E2493+Profiles!F2493</f>
        <v/>
      </c>
      <c r="B2493" s="6">
        <f>Profiles!D2493*sel_solar</f>
        <v/>
      </c>
      <c r="C2493" s="6">
        <f>MIN(B2493,A2493)</f>
        <v/>
      </c>
      <c r="D2493" s="6">
        <f>B2493-C2493</f>
        <v/>
      </c>
      <c r="E2493" s="6">
        <f>A2493-C2493</f>
        <v/>
      </c>
      <c r="F2493" s="6">
        <f>MIN(D2493,in_batt_pw,IF(sel_batt=0,0,(sel_batt-H2492)/in_rte))</f>
        <v/>
      </c>
      <c r="G2493" s="6">
        <f>MIN(E2493,in_batt_pw,H2492)</f>
        <v/>
      </c>
      <c r="H2493" s="6">
        <f>H2492+F2493*in_rte-G2493</f>
        <v/>
      </c>
      <c r="I2493" s="6">
        <f>IF(sel_og=1,0,E2493-G2493)</f>
        <v/>
      </c>
      <c r="J2493" s="6">
        <f>IF(sel_og=1,0,D2493-F2493)</f>
        <v/>
      </c>
      <c r="K2493" s="6">
        <f>IF(sel_og=1,E2493-G2493,0)</f>
        <v/>
      </c>
    </row>
    <row r="2494">
      <c r="A2494" s="6">
        <f>Profiles!E2494+Profiles!F2494</f>
        <v/>
      </c>
      <c r="B2494" s="6">
        <f>Profiles!D2494*sel_solar</f>
        <v/>
      </c>
      <c r="C2494" s="6">
        <f>MIN(B2494,A2494)</f>
        <v/>
      </c>
      <c r="D2494" s="6">
        <f>B2494-C2494</f>
        <v/>
      </c>
      <c r="E2494" s="6">
        <f>A2494-C2494</f>
        <v/>
      </c>
      <c r="F2494" s="6">
        <f>MIN(D2494,in_batt_pw,IF(sel_batt=0,0,(sel_batt-H2493)/in_rte))</f>
        <v/>
      </c>
      <c r="G2494" s="6">
        <f>MIN(E2494,in_batt_pw,H2493)</f>
        <v/>
      </c>
      <c r="H2494" s="6">
        <f>H2493+F2494*in_rte-G2494</f>
        <v/>
      </c>
      <c r="I2494" s="6">
        <f>IF(sel_og=1,0,E2494-G2494)</f>
        <v/>
      </c>
      <c r="J2494" s="6">
        <f>IF(sel_og=1,0,D2494-F2494)</f>
        <v/>
      </c>
      <c r="K2494" s="6">
        <f>IF(sel_og=1,E2494-G2494,0)</f>
        <v/>
      </c>
    </row>
    <row r="2495">
      <c r="A2495" s="6">
        <f>Profiles!E2495+Profiles!F2495</f>
        <v/>
      </c>
      <c r="B2495" s="6">
        <f>Profiles!D2495*sel_solar</f>
        <v/>
      </c>
      <c r="C2495" s="6">
        <f>MIN(B2495,A2495)</f>
        <v/>
      </c>
      <c r="D2495" s="6">
        <f>B2495-C2495</f>
        <v/>
      </c>
      <c r="E2495" s="6">
        <f>A2495-C2495</f>
        <v/>
      </c>
      <c r="F2495" s="6">
        <f>MIN(D2495,in_batt_pw,IF(sel_batt=0,0,(sel_batt-H2494)/in_rte))</f>
        <v/>
      </c>
      <c r="G2495" s="6">
        <f>MIN(E2495,in_batt_pw,H2494)</f>
        <v/>
      </c>
      <c r="H2495" s="6">
        <f>H2494+F2495*in_rte-G2495</f>
        <v/>
      </c>
      <c r="I2495" s="6">
        <f>IF(sel_og=1,0,E2495-G2495)</f>
        <v/>
      </c>
      <c r="J2495" s="6">
        <f>IF(sel_og=1,0,D2495-F2495)</f>
        <v/>
      </c>
      <c r="K2495" s="6">
        <f>IF(sel_og=1,E2495-G2495,0)</f>
        <v/>
      </c>
    </row>
    <row r="2496">
      <c r="A2496" s="6">
        <f>Profiles!E2496+Profiles!F2496</f>
        <v/>
      </c>
      <c r="B2496" s="6">
        <f>Profiles!D2496*sel_solar</f>
        <v/>
      </c>
      <c r="C2496" s="6">
        <f>MIN(B2496,A2496)</f>
        <v/>
      </c>
      <c r="D2496" s="6">
        <f>B2496-C2496</f>
        <v/>
      </c>
      <c r="E2496" s="6">
        <f>A2496-C2496</f>
        <v/>
      </c>
      <c r="F2496" s="6">
        <f>MIN(D2496,in_batt_pw,IF(sel_batt=0,0,(sel_batt-H2495)/in_rte))</f>
        <v/>
      </c>
      <c r="G2496" s="6">
        <f>MIN(E2496,in_batt_pw,H2495)</f>
        <v/>
      </c>
      <c r="H2496" s="6">
        <f>H2495+F2496*in_rte-G2496</f>
        <v/>
      </c>
      <c r="I2496" s="6">
        <f>IF(sel_og=1,0,E2496-G2496)</f>
        <v/>
      </c>
      <c r="J2496" s="6">
        <f>IF(sel_og=1,0,D2496-F2496)</f>
        <v/>
      </c>
      <c r="K2496" s="6">
        <f>IF(sel_og=1,E2496-G2496,0)</f>
        <v/>
      </c>
    </row>
    <row r="2497">
      <c r="A2497" s="6">
        <f>Profiles!E2497+Profiles!F2497</f>
        <v/>
      </c>
      <c r="B2497" s="6">
        <f>Profiles!D2497*sel_solar</f>
        <v/>
      </c>
      <c r="C2497" s="6">
        <f>MIN(B2497,A2497)</f>
        <v/>
      </c>
      <c r="D2497" s="6">
        <f>B2497-C2497</f>
        <v/>
      </c>
      <c r="E2497" s="6">
        <f>A2497-C2497</f>
        <v/>
      </c>
      <c r="F2497" s="6">
        <f>MIN(D2497,in_batt_pw,IF(sel_batt=0,0,(sel_batt-H2496)/in_rte))</f>
        <v/>
      </c>
      <c r="G2497" s="6">
        <f>MIN(E2497,in_batt_pw,H2496)</f>
        <v/>
      </c>
      <c r="H2497" s="6">
        <f>H2496+F2497*in_rte-G2497</f>
        <v/>
      </c>
      <c r="I2497" s="6">
        <f>IF(sel_og=1,0,E2497-G2497)</f>
        <v/>
      </c>
      <c r="J2497" s="6">
        <f>IF(sel_og=1,0,D2497-F2497)</f>
        <v/>
      </c>
      <c r="K2497" s="6">
        <f>IF(sel_og=1,E2497-G2497,0)</f>
        <v/>
      </c>
    </row>
    <row r="2498">
      <c r="A2498" s="6">
        <f>Profiles!E2498+Profiles!F2498</f>
        <v/>
      </c>
      <c r="B2498" s="6">
        <f>Profiles!D2498*sel_solar</f>
        <v/>
      </c>
      <c r="C2498" s="6">
        <f>MIN(B2498,A2498)</f>
        <v/>
      </c>
      <c r="D2498" s="6">
        <f>B2498-C2498</f>
        <v/>
      </c>
      <c r="E2498" s="6">
        <f>A2498-C2498</f>
        <v/>
      </c>
      <c r="F2498" s="6">
        <f>MIN(D2498,in_batt_pw,IF(sel_batt=0,0,(sel_batt-H2497)/in_rte))</f>
        <v/>
      </c>
      <c r="G2498" s="6">
        <f>MIN(E2498,in_batt_pw,H2497)</f>
        <v/>
      </c>
      <c r="H2498" s="6">
        <f>H2497+F2498*in_rte-G2498</f>
        <v/>
      </c>
      <c r="I2498" s="6">
        <f>IF(sel_og=1,0,E2498-G2498)</f>
        <v/>
      </c>
      <c r="J2498" s="6">
        <f>IF(sel_og=1,0,D2498-F2498)</f>
        <v/>
      </c>
      <c r="K2498" s="6">
        <f>IF(sel_og=1,E2498-G2498,0)</f>
        <v/>
      </c>
    </row>
    <row r="2499">
      <c r="A2499" s="6">
        <f>Profiles!E2499+Profiles!F2499</f>
        <v/>
      </c>
      <c r="B2499" s="6">
        <f>Profiles!D2499*sel_solar</f>
        <v/>
      </c>
      <c r="C2499" s="6">
        <f>MIN(B2499,A2499)</f>
        <v/>
      </c>
      <c r="D2499" s="6">
        <f>B2499-C2499</f>
        <v/>
      </c>
      <c r="E2499" s="6">
        <f>A2499-C2499</f>
        <v/>
      </c>
      <c r="F2499" s="6">
        <f>MIN(D2499,in_batt_pw,IF(sel_batt=0,0,(sel_batt-H2498)/in_rte))</f>
        <v/>
      </c>
      <c r="G2499" s="6">
        <f>MIN(E2499,in_batt_pw,H2498)</f>
        <v/>
      </c>
      <c r="H2499" s="6">
        <f>H2498+F2499*in_rte-G2499</f>
        <v/>
      </c>
      <c r="I2499" s="6">
        <f>IF(sel_og=1,0,E2499-G2499)</f>
        <v/>
      </c>
      <c r="J2499" s="6">
        <f>IF(sel_og=1,0,D2499-F2499)</f>
        <v/>
      </c>
      <c r="K2499" s="6">
        <f>IF(sel_og=1,E2499-G2499,0)</f>
        <v/>
      </c>
    </row>
    <row r="2500">
      <c r="A2500" s="6">
        <f>Profiles!E2500+Profiles!F2500</f>
        <v/>
      </c>
      <c r="B2500" s="6">
        <f>Profiles!D2500*sel_solar</f>
        <v/>
      </c>
      <c r="C2500" s="6">
        <f>MIN(B2500,A2500)</f>
        <v/>
      </c>
      <c r="D2500" s="6">
        <f>B2500-C2500</f>
        <v/>
      </c>
      <c r="E2500" s="6">
        <f>A2500-C2500</f>
        <v/>
      </c>
      <c r="F2500" s="6">
        <f>MIN(D2500,in_batt_pw,IF(sel_batt=0,0,(sel_batt-H2499)/in_rte))</f>
        <v/>
      </c>
      <c r="G2500" s="6">
        <f>MIN(E2500,in_batt_pw,H2499)</f>
        <v/>
      </c>
      <c r="H2500" s="6">
        <f>H2499+F2500*in_rte-G2500</f>
        <v/>
      </c>
      <c r="I2500" s="6">
        <f>IF(sel_og=1,0,E2500-G2500)</f>
        <v/>
      </c>
      <c r="J2500" s="6">
        <f>IF(sel_og=1,0,D2500-F2500)</f>
        <v/>
      </c>
      <c r="K2500" s="6">
        <f>IF(sel_og=1,E2500-G2500,0)</f>
        <v/>
      </c>
    </row>
    <row r="2501">
      <c r="A2501" s="6">
        <f>Profiles!E2501+Profiles!F2501</f>
        <v/>
      </c>
      <c r="B2501" s="6">
        <f>Profiles!D2501*sel_solar</f>
        <v/>
      </c>
      <c r="C2501" s="6">
        <f>MIN(B2501,A2501)</f>
        <v/>
      </c>
      <c r="D2501" s="6">
        <f>B2501-C2501</f>
        <v/>
      </c>
      <c r="E2501" s="6">
        <f>A2501-C2501</f>
        <v/>
      </c>
      <c r="F2501" s="6">
        <f>MIN(D2501,in_batt_pw,IF(sel_batt=0,0,(sel_batt-H2500)/in_rte))</f>
        <v/>
      </c>
      <c r="G2501" s="6">
        <f>MIN(E2501,in_batt_pw,H2500)</f>
        <v/>
      </c>
      <c r="H2501" s="6">
        <f>H2500+F2501*in_rte-G2501</f>
        <v/>
      </c>
      <c r="I2501" s="6">
        <f>IF(sel_og=1,0,E2501-G2501)</f>
        <v/>
      </c>
      <c r="J2501" s="6">
        <f>IF(sel_og=1,0,D2501-F2501)</f>
        <v/>
      </c>
      <c r="K2501" s="6">
        <f>IF(sel_og=1,E2501-G2501,0)</f>
        <v/>
      </c>
    </row>
    <row r="2502">
      <c r="A2502" s="6">
        <f>Profiles!E2502+Profiles!F2502</f>
        <v/>
      </c>
      <c r="B2502" s="6">
        <f>Profiles!D2502*sel_solar</f>
        <v/>
      </c>
      <c r="C2502" s="6">
        <f>MIN(B2502,A2502)</f>
        <v/>
      </c>
      <c r="D2502" s="6">
        <f>B2502-C2502</f>
        <v/>
      </c>
      <c r="E2502" s="6">
        <f>A2502-C2502</f>
        <v/>
      </c>
      <c r="F2502" s="6">
        <f>MIN(D2502,in_batt_pw,IF(sel_batt=0,0,(sel_batt-H2501)/in_rte))</f>
        <v/>
      </c>
      <c r="G2502" s="6">
        <f>MIN(E2502,in_batt_pw,H2501)</f>
        <v/>
      </c>
      <c r="H2502" s="6">
        <f>H2501+F2502*in_rte-G2502</f>
        <v/>
      </c>
      <c r="I2502" s="6">
        <f>IF(sel_og=1,0,E2502-G2502)</f>
        <v/>
      </c>
      <c r="J2502" s="6">
        <f>IF(sel_og=1,0,D2502-F2502)</f>
        <v/>
      </c>
      <c r="K2502" s="6">
        <f>IF(sel_og=1,E2502-G2502,0)</f>
        <v/>
      </c>
    </row>
    <row r="2503">
      <c r="A2503" s="6">
        <f>Profiles!E2503+Profiles!F2503</f>
        <v/>
      </c>
      <c r="B2503" s="6">
        <f>Profiles!D2503*sel_solar</f>
        <v/>
      </c>
      <c r="C2503" s="6">
        <f>MIN(B2503,A2503)</f>
        <v/>
      </c>
      <c r="D2503" s="6">
        <f>B2503-C2503</f>
        <v/>
      </c>
      <c r="E2503" s="6">
        <f>A2503-C2503</f>
        <v/>
      </c>
      <c r="F2503" s="6">
        <f>MIN(D2503,in_batt_pw,IF(sel_batt=0,0,(sel_batt-H2502)/in_rte))</f>
        <v/>
      </c>
      <c r="G2503" s="6">
        <f>MIN(E2503,in_batt_pw,H2502)</f>
        <v/>
      </c>
      <c r="H2503" s="6">
        <f>H2502+F2503*in_rte-G2503</f>
        <v/>
      </c>
      <c r="I2503" s="6">
        <f>IF(sel_og=1,0,E2503-G2503)</f>
        <v/>
      </c>
      <c r="J2503" s="6">
        <f>IF(sel_og=1,0,D2503-F2503)</f>
        <v/>
      </c>
      <c r="K2503" s="6">
        <f>IF(sel_og=1,E2503-G2503,0)</f>
        <v/>
      </c>
    </row>
    <row r="2504">
      <c r="A2504" s="6">
        <f>Profiles!E2504+Profiles!F2504</f>
        <v/>
      </c>
      <c r="B2504" s="6">
        <f>Profiles!D2504*sel_solar</f>
        <v/>
      </c>
      <c r="C2504" s="6">
        <f>MIN(B2504,A2504)</f>
        <v/>
      </c>
      <c r="D2504" s="6">
        <f>B2504-C2504</f>
        <v/>
      </c>
      <c r="E2504" s="6">
        <f>A2504-C2504</f>
        <v/>
      </c>
      <c r="F2504" s="6">
        <f>MIN(D2504,in_batt_pw,IF(sel_batt=0,0,(sel_batt-H2503)/in_rte))</f>
        <v/>
      </c>
      <c r="G2504" s="6">
        <f>MIN(E2504,in_batt_pw,H2503)</f>
        <v/>
      </c>
      <c r="H2504" s="6">
        <f>H2503+F2504*in_rte-G2504</f>
        <v/>
      </c>
      <c r="I2504" s="6">
        <f>IF(sel_og=1,0,E2504-G2504)</f>
        <v/>
      </c>
      <c r="J2504" s="6">
        <f>IF(sel_og=1,0,D2504-F2504)</f>
        <v/>
      </c>
      <c r="K2504" s="6">
        <f>IF(sel_og=1,E2504-G2504,0)</f>
        <v/>
      </c>
    </row>
    <row r="2505">
      <c r="A2505" s="6">
        <f>Profiles!E2505+Profiles!F2505</f>
        <v/>
      </c>
      <c r="B2505" s="6">
        <f>Profiles!D2505*sel_solar</f>
        <v/>
      </c>
      <c r="C2505" s="6">
        <f>MIN(B2505,A2505)</f>
        <v/>
      </c>
      <c r="D2505" s="6">
        <f>B2505-C2505</f>
        <v/>
      </c>
      <c r="E2505" s="6">
        <f>A2505-C2505</f>
        <v/>
      </c>
      <c r="F2505" s="6">
        <f>MIN(D2505,in_batt_pw,IF(sel_batt=0,0,(sel_batt-H2504)/in_rte))</f>
        <v/>
      </c>
      <c r="G2505" s="6">
        <f>MIN(E2505,in_batt_pw,H2504)</f>
        <v/>
      </c>
      <c r="H2505" s="6">
        <f>H2504+F2505*in_rte-G2505</f>
        <v/>
      </c>
      <c r="I2505" s="6">
        <f>IF(sel_og=1,0,E2505-G2505)</f>
        <v/>
      </c>
      <c r="J2505" s="6">
        <f>IF(sel_og=1,0,D2505-F2505)</f>
        <v/>
      </c>
      <c r="K2505" s="6">
        <f>IF(sel_og=1,E2505-G2505,0)</f>
        <v/>
      </c>
    </row>
    <row r="2506">
      <c r="A2506" s="6">
        <f>Profiles!E2506+Profiles!F2506</f>
        <v/>
      </c>
      <c r="B2506" s="6">
        <f>Profiles!D2506*sel_solar</f>
        <v/>
      </c>
      <c r="C2506" s="6">
        <f>MIN(B2506,A2506)</f>
        <v/>
      </c>
      <c r="D2506" s="6">
        <f>B2506-C2506</f>
        <v/>
      </c>
      <c r="E2506" s="6">
        <f>A2506-C2506</f>
        <v/>
      </c>
      <c r="F2506" s="6">
        <f>MIN(D2506,in_batt_pw,IF(sel_batt=0,0,(sel_batt-H2505)/in_rte))</f>
        <v/>
      </c>
      <c r="G2506" s="6">
        <f>MIN(E2506,in_batt_pw,H2505)</f>
        <v/>
      </c>
      <c r="H2506" s="6">
        <f>H2505+F2506*in_rte-G2506</f>
        <v/>
      </c>
      <c r="I2506" s="6">
        <f>IF(sel_og=1,0,E2506-G2506)</f>
        <v/>
      </c>
      <c r="J2506" s="6">
        <f>IF(sel_og=1,0,D2506-F2506)</f>
        <v/>
      </c>
      <c r="K2506" s="6">
        <f>IF(sel_og=1,E2506-G2506,0)</f>
        <v/>
      </c>
    </row>
    <row r="2507">
      <c r="A2507" s="6">
        <f>Profiles!E2507+Profiles!F2507</f>
        <v/>
      </c>
      <c r="B2507" s="6">
        <f>Profiles!D2507*sel_solar</f>
        <v/>
      </c>
      <c r="C2507" s="6">
        <f>MIN(B2507,A2507)</f>
        <v/>
      </c>
      <c r="D2507" s="6">
        <f>B2507-C2507</f>
        <v/>
      </c>
      <c r="E2507" s="6">
        <f>A2507-C2507</f>
        <v/>
      </c>
      <c r="F2507" s="6">
        <f>MIN(D2507,in_batt_pw,IF(sel_batt=0,0,(sel_batt-H2506)/in_rte))</f>
        <v/>
      </c>
      <c r="G2507" s="6">
        <f>MIN(E2507,in_batt_pw,H2506)</f>
        <v/>
      </c>
      <c r="H2507" s="6">
        <f>H2506+F2507*in_rte-G2507</f>
        <v/>
      </c>
      <c r="I2507" s="6">
        <f>IF(sel_og=1,0,E2507-G2507)</f>
        <v/>
      </c>
      <c r="J2507" s="6">
        <f>IF(sel_og=1,0,D2507-F2507)</f>
        <v/>
      </c>
      <c r="K2507" s="6">
        <f>IF(sel_og=1,E2507-G2507,0)</f>
        <v/>
      </c>
    </row>
    <row r="2508">
      <c r="A2508" s="6">
        <f>Profiles!E2508+Profiles!F2508</f>
        <v/>
      </c>
      <c r="B2508" s="6">
        <f>Profiles!D2508*sel_solar</f>
        <v/>
      </c>
      <c r="C2508" s="6">
        <f>MIN(B2508,A2508)</f>
        <v/>
      </c>
      <c r="D2508" s="6">
        <f>B2508-C2508</f>
        <v/>
      </c>
      <c r="E2508" s="6">
        <f>A2508-C2508</f>
        <v/>
      </c>
      <c r="F2508" s="6">
        <f>MIN(D2508,in_batt_pw,IF(sel_batt=0,0,(sel_batt-H2507)/in_rte))</f>
        <v/>
      </c>
      <c r="G2508" s="6">
        <f>MIN(E2508,in_batt_pw,H2507)</f>
        <v/>
      </c>
      <c r="H2508" s="6">
        <f>H2507+F2508*in_rte-G2508</f>
        <v/>
      </c>
      <c r="I2508" s="6">
        <f>IF(sel_og=1,0,E2508-G2508)</f>
        <v/>
      </c>
      <c r="J2508" s="6">
        <f>IF(sel_og=1,0,D2508-F2508)</f>
        <v/>
      </c>
      <c r="K2508" s="6">
        <f>IF(sel_og=1,E2508-G2508,0)</f>
        <v/>
      </c>
    </row>
    <row r="2509">
      <c r="A2509" s="6">
        <f>Profiles!E2509+Profiles!F2509</f>
        <v/>
      </c>
      <c r="B2509" s="6">
        <f>Profiles!D2509*sel_solar</f>
        <v/>
      </c>
      <c r="C2509" s="6">
        <f>MIN(B2509,A2509)</f>
        <v/>
      </c>
      <c r="D2509" s="6">
        <f>B2509-C2509</f>
        <v/>
      </c>
      <c r="E2509" s="6">
        <f>A2509-C2509</f>
        <v/>
      </c>
      <c r="F2509" s="6">
        <f>MIN(D2509,in_batt_pw,IF(sel_batt=0,0,(sel_batt-H2508)/in_rte))</f>
        <v/>
      </c>
      <c r="G2509" s="6">
        <f>MIN(E2509,in_batt_pw,H2508)</f>
        <v/>
      </c>
      <c r="H2509" s="6">
        <f>H2508+F2509*in_rte-G2509</f>
        <v/>
      </c>
      <c r="I2509" s="6">
        <f>IF(sel_og=1,0,E2509-G2509)</f>
        <v/>
      </c>
      <c r="J2509" s="6">
        <f>IF(sel_og=1,0,D2509-F2509)</f>
        <v/>
      </c>
      <c r="K2509" s="6">
        <f>IF(sel_og=1,E2509-G2509,0)</f>
        <v/>
      </c>
    </row>
    <row r="2510">
      <c r="A2510" s="6">
        <f>Profiles!E2510+Profiles!F2510</f>
        <v/>
      </c>
      <c r="B2510" s="6">
        <f>Profiles!D2510*sel_solar</f>
        <v/>
      </c>
      <c r="C2510" s="6">
        <f>MIN(B2510,A2510)</f>
        <v/>
      </c>
      <c r="D2510" s="6">
        <f>B2510-C2510</f>
        <v/>
      </c>
      <c r="E2510" s="6">
        <f>A2510-C2510</f>
        <v/>
      </c>
      <c r="F2510" s="6">
        <f>MIN(D2510,in_batt_pw,IF(sel_batt=0,0,(sel_batt-H2509)/in_rte))</f>
        <v/>
      </c>
      <c r="G2510" s="6">
        <f>MIN(E2510,in_batt_pw,H2509)</f>
        <v/>
      </c>
      <c r="H2510" s="6">
        <f>H2509+F2510*in_rte-G2510</f>
        <v/>
      </c>
      <c r="I2510" s="6">
        <f>IF(sel_og=1,0,E2510-G2510)</f>
        <v/>
      </c>
      <c r="J2510" s="6">
        <f>IF(sel_og=1,0,D2510-F2510)</f>
        <v/>
      </c>
      <c r="K2510" s="6">
        <f>IF(sel_og=1,E2510-G2510,0)</f>
        <v/>
      </c>
    </row>
    <row r="2511">
      <c r="A2511" s="6">
        <f>Profiles!E2511+Profiles!F2511</f>
        <v/>
      </c>
      <c r="B2511" s="6">
        <f>Profiles!D2511*sel_solar</f>
        <v/>
      </c>
      <c r="C2511" s="6">
        <f>MIN(B2511,A2511)</f>
        <v/>
      </c>
      <c r="D2511" s="6">
        <f>B2511-C2511</f>
        <v/>
      </c>
      <c r="E2511" s="6">
        <f>A2511-C2511</f>
        <v/>
      </c>
      <c r="F2511" s="6">
        <f>MIN(D2511,in_batt_pw,IF(sel_batt=0,0,(sel_batt-H2510)/in_rte))</f>
        <v/>
      </c>
      <c r="G2511" s="6">
        <f>MIN(E2511,in_batt_pw,H2510)</f>
        <v/>
      </c>
      <c r="H2511" s="6">
        <f>H2510+F2511*in_rte-G2511</f>
        <v/>
      </c>
      <c r="I2511" s="6">
        <f>IF(sel_og=1,0,E2511-G2511)</f>
        <v/>
      </c>
      <c r="J2511" s="6">
        <f>IF(sel_og=1,0,D2511-F2511)</f>
        <v/>
      </c>
      <c r="K2511" s="6">
        <f>IF(sel_og=1,E2511-G2511,0)</f>
        <v/>
      </c>
    </row>
    <row r="2512">
      <c r="A2512" s="6">
        <f>Profiles!E2512+Profiles!F2512</f>
        <v/>
      </c>
      <c r="B2512" s="6">
        <f>Profiles!D2512*sel_solar</f>
        <v/>
      </c>
      <c r="C2512" s="6">
        <f>MIN(B2512,A2512)</f>
        <v/>
      </c>
      <c r="D2512" s="6">
        <f>B2512-C2512</f>
        <v/>
      </c>
      <c r="E2512" s="6">
        <f>A2512-C2512</f>
        <v/>
      </c>
      <c r="F2512" s="6">
        <f>MIN(D2512,in_batt_pw,IF(sel_batt=0,0,(sel_batt-H2511)/in_rte))</f>
        <v/>
      </c>
      <c r="G2512" s="6">
        <f>MIN(E2512,in_batt_pw,H2511)</f>
        <v/>
      </c>
      <c r="H2512" s="6">
        <f>H2511+F2512*in_rte-G2512</f>
        <v/>
      </c>
      <c r="I2512" s="6">
        <f>IF(sel_og=1,0,E2512-G2512)</f>
        <v/>
      </c>
      <c r="J2512" s="6">
        <f>IF(sel_og=1,0,D2512-F2512)</f>
        <v/>
      </c>
      <c r="K2512" s="6">
        <f>IF(sel_og=1,E2512-G2512,0)</f>
        <v/>
      </c>
    </row>
    <row r="2513">
      <c r="A2513" s="6">
        <f>Profiles!E2513+Profiles!F2513</f>
        <v/>
      </c>
      <c r="B2513" s="6">
        <f>Profiles!D2513*sel_solar</f>
        <v/>
      </c>
      <c r="C2513" s="6">
        <f>MIN(B2513,A2513)</f>
        <v/>
      </c>
      <c r="D2513" s="6">
        <f>B2513-C2513</f>
        <v/>
      </c>
      <c r="E2513" s="6">
        <f>A2513-C2513</f>
        <v/>
      </c>
      <c r="F2513" s="6">
        <f>MIN(D2513,in_batt_pw,IF(sel_batt=0,0,(sel_batt-H2512)/in_rte))</f>
        <v/>
      </c>
      <c r="G2513" s="6">
        <f>MIN(E2513,in_batt_pw,H2512)</f>
        <v/>
      </c>
      <c r="H2513" s="6">
        <f>H2512+F2513*in_rte-G2513</f>
        <v/>
      </c>
      <c r="I2513" s="6">
        <f>IF(sel_og=1,0,E2513-G2513)</f>
        <v/>
      </c>
      <c r="J2513" s="6">
        <f>IF(sel_og=1,0,D2513-F2513)</f>
        <v/>
      </c>
      <c r="K2513" s="6">
        <f>IF(sel_og=1,E2513-G2513,0)</f>
        <v/>
      </c>
    </row>
    <row r="2514">
      <c r="A2514" s="6">
        <f>Profiles!E2514+Profiles!F2514</f>
        <v/>
      </c>
      <c r="B2514" s="6">
        <f>Profiles!D2514*sel_solar</f>
        <v/>
      </c>
      <c r="C2514" s="6">
        <f>MIN(B2514,A2514)</f>
        <v/>
      </c>
      <c r="D2514" s="6">
        <f>B2514-C2514</f>
        <v/>
      </c>
      <c r="E2514" s="6">
        <f>A2514-C2514</f>
        <v/>
      </c>
      <c r="F2514" s="6">
        <f>MIN(D2514,in_batt_pw,IF(sel_batt=0,0,(sel_batt-H2513)/in_rte))</f>
        <v/>
      </c>
      <c r="G2514" s="6">
        <f>MIN(E2514,in_batt_pw,H2513)</f>
        <v/>
      </c>
      <c r="H2514" s="6">
        <f>H2513+F2514*in_rte-G2514</f>
        <v/>
      </c>
      <c r="I2514" s="6">
        <f>IF(sel_og=1,0,E2514-G2514)</f>
        <v/>
      </c>
      <c r="J2514" s="6">
        <f>IF(sel_og=1,0,D2514-F2514)</f>
        <v/>
      </c>
      <c r="K2514" s="6">
        <f>IF(sel_og=1,E2514-G2514,0)</f>
        <v/>
      </c>
    </row>
    <row r="2515">
      <c r="A2515" s="6">
        <f>Profiles!E2515+Profiles!F2515</f>
        <v/>
      </c>
      <c r="B2515" s="6">
        <f>Profiles!D2515*sel_solar</f>
        <v/>
      </c>
      <c r="C2515" s="6">
        <f>MIN(B2515,A2515)</f>
        <v/>
      </c>
      <c r="D2515" s="6">
        <f>B2515-C2515</f>
        <v/>
      </c>
      <c r="E2515" s="6">
        <f>A2515-C2515</f>
        <v/>
      </c>
      <c r="F2515" s="6">
        <f>MIN(D2515,in_batt_pw,IF(sel_batt=0,0,(sel_batt-H2514)/in_rte))</f>
        <v/>
      </c>
      <c r="G2515" s="6">
        <f>MIN(E2515,in_batt_pw,H2514)</f>
        <v/>
      </c>
      <c r="H2515" s="6">
        <f>H2514+F2515*in_rte-G2515</f>
        <v/>
      </c>
      <c r="I2515" s="6">
        <f>IF(sel_og=1,0,E2515-G2515)</f>
        <v/>
      </c>
      <c r="J2515" s="6">
        <f>IF(sel_og=1,0,D2515-F2515)</f>
        <v/>
      </c>
      <c r="K2515" s="6">
        <f>IF(sel_og=1,E2515-G2515,0)</f>
        <v/>
      </c>
    </row>
    <row r="2516">
      <c r="A2516" s="6">
        <f>Profiles!E2516+Profiles!F2516</f>
        <v/>
      </c>
      <c r="B2516" s="6">
        <f>Profiles!D2516*sel_solar</f>
        <v/>
      </c>
      <c r="C2516" s="6">
        <f>MIN(B2516,A2516)</f>
        <v/>
      </c>
      <c r="D2516" s="6">
        <f>B2516-C2516</f>
        <v/>
      </c>
      <c r="E2516" s="6">
        <f>A2516-C2516</f>
        <v/>
      </c>
      <c r="F2516" s="6">
        <f>MIN(D2516,in_batt_pw,IF(sel_batt=0,0,(sel_batt-H2515)/in_rte))</f>
        <v/>
      </c>
      <c r="G2516" s="6">
        <f>MIN(E2516,in_batt_pw,H2515)</f>
        <v/>
      </c>
      <c r="H2516" s="6">
        <f>H2515+F2516*in_rte-G2516</f>
        <v/>
      </c>
      <c r="I2516" s="6">
        <f>IF(sel_og=1,0,E2516-G2516)</f>
        <v/>
      </c>
      <c r="J2516" s="6">
        <f>IF(sel_og=1,0,D2516-F2516)</f>
        <v/>
      </c>
      <c r="K2516" s="6">
        <f>IF(sel_og=1,E2516-G2516,0)</f>
        <v/>
      </c>
    </row>
    <row r="2517">
      <c r="A2517" s="6">
        <f>Profiles!E2517+Profiles!F2517</f>
        <v/>
      </c>
      <c r="B2517" s="6">
        <f>Profiles!D2517*sel_solar</f>
        <v/>
      </c>
      <c r="C2517" s="6">
        <f>MIN(B2517,A2517)</f>
        <v/>
      </c>
      <c r="D2517" s="6">
        <f>B2517-C2517</f>
        <v/>
      </c>
      <c r="E2517" s="6">
        <f>A2517-C2517</f>
        <v/>
      </c>
      <c r="F2517" s="6">
        <f>MIN(D2517,in_batt_pw,IF(sel_batt=0,0,(sel_batt-H2516)/in_rte))</f>
        <v/>
      </c>
      <c r="G2517" s="6">
        <f>MIN(E2517,in_batt_pw,H2516)</f>
        <v/>
      </c>
      <c r="H2517" s="6">
        <f>H2516+F2517*in_rte-G2517</f>
        <v/>
      </c>
      <c r="I2517" s="6">
        <f>IF(sel_og=1,0,E2517-G2517)</f>
        <v/>
      </c>
      <c r="J2517" s="6">
        <f>IF(sel_og=1,0,D2517-F2517)</f>
        <v/>
      </c>
      <c r="K2517" s="6">
        <f>IF(sel_og=1,E2517-G2517,0)</f>
        <v/>
      </c>
    </row>
    <row r="2518">
      <c r="A2518" s="6">
        <f>Profiles!E2518+Profiles!F2518</f>
        <v/>
      </c>
      <c r="B2518" s="6">
        <f>Profiles!D2518*sel_solar</f>
        <v/>
      </c>
      <c r="C2518" s="6">
        <f>MIN(B2518,A2518)</f>
        <v/>
      </c>
      <c r="D2518" s="6">
        <f>B2518-C2518</f>
        <v/>
      </c>
      <c r="E2518" s="6">
        <f>A2518-C2518</f>
        <v/>
      </c>
      <c r="F2518" s="6">
        <f>MIN(D2518,in_batt_pw,IF(sel_batt=0,0,(sel_batt-H2517)/in_rte))</f>
        <v/>
      </c>
      <c r="G2518" s="6">
        <f>MIN(E2518,in_batt_pw,H2517)</f>
        <v/>
      </c>
      <c r="H2518" s="6">
        <f>H2517+F2518*in_rte-G2518</f>
        <v/>
      </c>
      <c r="I2518" s="6">
        <f>IF(sel_og=1,0,E2518-G2518)</f>
        <v/>
      </c>
      <c r="J2518" s="6">
        <f>IF(sel_og=1,0,D2518-F2518)</f>
        <v/>
      </c>
      <c r="K2518" s="6">
        <f>IF(sel_og=1,E2518-G2518,0)</f>
        <v/>
      </c>
    </row>
    <row r="2519">
      <c r="A2519" s="6">
        <f>Profiles!E2519+Profiles!F2519</f>
        <v/>
      </c>
      <c r="B2519" s="6">
        <f>Profiles!D2519*sel_solar</f>
        <v/>
      </c>
      <c r="C2519" s="6">
        <f>MIN(B2519,A2519)</f>
        <v/>
      </c>
      <c r="D2519" s="6">
        <f>B2519-C2519</f>
        <v/>
      </c>
      <c r="E2519" s="6">
        <f>A2519-C2519</f>
        <v/>
      </c>
      <c r="F2519" s="6">
        <f>MIN(D2519,in_batt_pw,IF(sel_batt=0,0,(sel_batt-H2518)/in_rte))</f>
        <v/>
      </c>
      <c r="G2519" s="6">
        <f>MIN(E2519,in_batt_pw,H2518)</f>
        <v/>
      </c>
      <c r="H2519" s="6">
        <f>H2518+F2519*in_rte-G2519</f>
        <v/>
      </c>
      <c r="I2519" s="6">
        <f>IF(sel_og=1,0,E2519-G2519)</f>
        <v/>
      </c>
      <c r="J2519" s="6">
        <f>IF(sel_og=1,0,D2519-F2519)</f>
        <v/>
      </c>
      <c r="K2519" s="6">
        <f>IF(sel_og=1,E2519-G2519,0)</f>
        <v/>
      </c>
    </row>
    <row r="2520">
      <c r="A2520" s="6">
        <f>Profiles!E2520+Profiles!F2520</f>
        <v/>
      </c>
      <c r="B2520" s="6">
        <f>Profiles!D2520*sel_solar</f>
        <v/>
      </c>
      <c r="C2520" s="6">
        <f>MIN(B2520,A2520)</f>
        <v/>
      </c>
      <c r="D2520" s="6">
        <f>B2520-C2520</f>
        <v/>
      </c>
      <c r="E2520" s="6">
        <f>A2520-C2520</f>
        <v/>
      </c>
      <c r="F2520" s="6">
        <f>MIN(D2520,in_batt_pw,IF(sel_batt=0,0,(sel_batt-H2519)/in_rte))</f>
        <v/>
      </c>
      <c r="G2520" s="6">
        <f>MIN(E2520,in_batt_pw,H2519)</f>
        <v/>
      </c>
      <c r="H2520" s="6">
        <f>H2519+F2520*in_rte-G2520</f>
        <v/>
      </c>
      <c r="I2520" s="6">
        <f>IF(sel_og=1,0,E2520-G2520)</f>
        <v/>
      </c>
      <c r="J2520" s="6">
        <f>IF(sel_og=1,0,D2520-F2520)</f>
        <v/>
      </c>
      <c r="K2520" s="6">
        <f>IF(sel_og=1,E2520-G2520,0)</f>
        <v/>
      </c>
    </row>
    <row r="2521">
      <c r="A2521" s="6">
        <f>Profiles!E2521+Profiles!F2521</f>
        <v/>
      </c>
      <c r="B2521" s="6">
        <f>Profiles!D2521*sel_solar</f>
        <v/>
      </c>
      <c r="C2521" s="6">
        <f>MIN(B2521,A2521)</f>
        <v/>
      </c>
      <c r="D2521" s="6">
        <f>B2521-C2521</f>
        <v/>
      </c>
      <c r="E2521" s="6">
        <f>A2521-C2521</f>
        <v/>
      </c>
      <c r="F2521" s="6">
        <f>MIN(D2521,in_batt_pw,IF(sel_batt=0,0,(sel_batt-H2520)/in_rte))</f>
        <v/>
      </c>
      <c r="G2521" s="6">
        <f>MIN(E2521,in_batt_pw,H2520)</f>
        <v/>
      </c>
      <c r="H2521" s="6">
        <f>H2520+F2521*in_rte-G2521</f>
        <v/>
      </c>
      <c r="I2521" s="6">
        <f>IF(sel_og=1,0,E2521-G2521)</f>
        <v/>
      </c>
      <c r="J2521" s="6">
        <f>IF(sel_og=1,0,D2521-F2521)</f>
        <v/>
      </c>
      <c r="K2521" s="6">
        <f>IF(sel_og=1,E2521-G2521,0)</f>
        <v/>
      </c>
    </row>
    <row r="2522">
      <c r="A2522" s="6">
        <f>Profiles!E2522+Profiles!F2522</f>
        <v/>
      </c>
      <c r="B2522" s="6">
        <f>Profiles!D2522*sel_solar</f>
        <v/>
      </c>
      <c r="C2522" s="6">
        <f>MIN(B2522,A2522)</f>
        <v/>
      </c>
      <c r="D2522" s="6">
        <f>B2522-C2522</f>
        <v/>
      </c>
      <c r="E2522" s="6">
        <f>A2522-C2522</f>
        <v/>
      </c>
      <c r="F2522" s="6">
        <f>MIN(D2522,in_batt_pw,IF(sel_batt=0,0,(sel_batt-H2521)/in_rte))</f>
        <v/>
      </c>
      <c r="G2522" s="6">
        <f>MIN(E2522,in_batt_pw,H2521)</f>
        <v/>
      </c>
      <c r="H2522" s="6">
        <f>H2521+F2522*in_rte-G2522</f>
        <v/>
      </c>
      <c r="I2522" s="6">
        <f>IF(sel_og=1,0,E2522-G2522)</f>
        <v/>
      </c>
      <c r="J2522" s="6">
        <f>IF(sel_og=1,0,D2522-F2522)</f>
        <v/>
      </c>
      <c r="K2522" s="6">
        <f>IF(sel_og=1,E2522-G2522,0)</f>
        <v/>
      </c>
    </row>
    <row r="2523">
      <c r="A2523" s="6">
        <f>Profiles!E2523+Profiles!F2523</f>
        <v/>
      </c>
      <c r="B2523" s="6">
        <f>Profiles!D2523*sel_solar</f>
        <v/>
      </c>
      <c r="C2523" s="6">
        <f>MIN(B2523,A2523)</f>
        <v/>
      </c>
      <c r="D2523" s="6">
        <f>B2523-C2523</f>
        <v/>
      </c>
      <c r="E2523" s="6">
        <f>A2523-C2523</f>
        <v/>
      </c>
      <c r="F2523" s="6">
        <f>MIN(D2523,in_batt_pw,IF(sel_batt=0,0,(sel_batt-H2522)/in_rte))</f>
        <v/>
      </c>
      <c r="G2523" s="6">
        <f>MIN(E2523,in_batt_pw,H2522)</f>
        <v/>
      </c>
      <c r="H2523" s="6">
        <f>H2522+F2523*in_rte-G2523</f>
        <v/>
      </c>
      <c r="I2523" s="6">
        <f>IF(sel_og=1,0,E2523-G2523)</f>
        <v/>
      </c>
      <c r="J2523" s="6">
        <f>IF(sel_og=1,0,D2523-F2523)</f>
        <v/>
      </c>
      <c r="K2523" s="6">
        <f>IF(sel_og=1,E2523-G2523,0)</f>
        <v/>
      </c>
    </row>
    <row r="2524">
      <c r="A2524" s="6">
        <f>Profiles!E2524+Profiles!F2524</f>
        <v/>
      </c>
      <c r="B2524" s="6">
        <f>Profiles!D2524*sel_solar</f>
        <v/>
      </c>
      <c r="C2524" s="6">
        <f>MIN(B2524,A2524)</f>
        <v/>
      </c>
      <c r="D2524" s="6">
        <f>B2524-C2524</f>
        <v/>
      </c>
      <c r="E2524" s="6">
        <f>A2524-C2524</f>
        <v/>
      </c>
      <c r="F2524" s="6">
        <f>MIN(D2524,in_batt_pw,IF(sel_batt=0,0,(sel_batt-H2523)/in_rte))</f>
        <v/>
      </c>
      <c r="G2524" s="6">
        <f>MIN(E2524,in_batt_pw,H2523)</f>
        <v/>
      </c>
      <c r="H2524" s="6">
        <f>H2523+F2524*in_rte-G2524</f>
        <v/>
      </c>
      <c r="I2524" s="6">
        <f>IF(sel_og=1,0,E2524-G2524)</f>
        <v/>
      </c>
      <c r="J2524" s="6">
        <f>IF(sel_og=1,0,D2524-F2524)</f>
        <v/>
      </c>
      <c r="K2524" s="6">
        <f>IF(sel_og=1,E2524-G2524,0)</f>
        <v/>
      </c>
    </row>
    <row r="2525">
      <c r="A2525" s="6">
        <f>Profiles!E2525+Profiles!F2525</f>
        <v/>
      </c>
      <c r="B2525" s="6">
        <f>Profiles!D2525*sel_solar</f>
        <v/>
      </c>
      <c r="C2525" s="6">
        <f>MIN(B2525,A2525)</f>
        <v/>
      </c>
      <c r="D2525" s="6">
        <f>B2525-C2525</f>
        <v/>
      </c>
      <c r="E2525" s="6">
        <f>A2525-C2525</f>
        <v/>
      </c>
      <c r="F2525" s="6">
        <f>MIN(D2525,in_batt_pw,IF(sel_batt=0,0,(sel_batt-H2524)/in_rte))</f>
        <v/>
      </c>
      <c r="G2525" s="6">
        <f>MIN(E2525,in_batt_pw,H2524)</f>
        <v/>
      </c>
      <c r="H2525" s="6">
        <f>H2524+F2525*in_rte-G2525</f>
        <v/>
      </c>
      <c r="I2525" s="6">
        <f>IF(sel_og=1,0,E2525-G2525)</f>
        <v/>
      </c>
      <c r="J2525" s="6">
        <f>IF(sel_og=1,0,D2525-F2525)</f>
        <v/>
      </c>
      <c r="K2525" s="6">
        <f>IF(sel_og=1,E2525-G2525,0)</f>
        <v/>
      </c>
    </row>
    <row r="2526">
      <c r="A2526" s="6">
        <f>Profiles!E2526+Profiles!F2526</f>
        <v/>
      </c>
      <c r="B2526" s="6">
        <f>Profiles!D2526*sel_solar</f>
        <v/>
      </c>
      <c r="C2526" s="6">
        <f>MIN(B2526,A2526)</f>
        <v/>
      </c>
      <c r="D2526" s="6">
        <f>B2526-C2526</f>
        <v/>
      </c>
      <c r="E2526" s="6">
        <f>A2526-C2526</f>
        <v/>
      </c>
      <c r="F2526" s="6">
        <f>MIN(D2526,in_batt_pw,IF(sel_batt=0,0,(sel_batt-H2525)/in_rte))</f>
        <v/>
      </c>
      <c r="G2526" s="6">
        <f>MIN(E2526,in_batt_pw,H2525)</f>
        <v/>
      </c>
      <c r="H2526" s="6">
        <f>H2525+F2526*in_rte-G2526</f>
        <v/>
      </c>
      <c r="I2526" s="6">
        <f>IF(sel_og=1,0,E2526-G2526)</f>
        <v/>
      </c>
      <c r="J2526" s="6">
        <f>IF(sel_og=1,0,D2526-F2526)</f>
        <v/>
      </c>
      <c r="K2526" s="6">
        <f>IF(sel_og=1,E2526-G2526,0)</f>
        <v/>
      </c>
    </row>
    <row r="2527">
      <c r="A2527" s="6">
        <f>Profiles!E2527+Profiles!F2527</f>
        <v/>
      </c>
      <c r="B2527" s="6">
        <f>Profiles!D2527*sel_solar</f>
        <v/>
      </c>
      <c r="C2527" s="6">
        <f>MIN(B2527,A2527)</f>
        <v/>
      </c>
      <c r="D2527" s="6">
        <f>B2527-C2527</f>
        <v/>
      </c>
      <c r="E2527" s="6">
        <f>A2527-C2527</f>
        <v/>
      </c>
      <c r="F2527" s="6">
        <f>MIN(D2527,in_batt_pw,IF(sel_batt=0,0,(sel_batt-H2526)/in_rte))</f>
        <v/>
      </c>
      <c r="G2527" s="6">
        <f>MIN(E2527,in_batt_pw,H2526)</f>
        <v/>
      </c>
      <c r="H2527" s="6">
        <f>H2526+F2527*in_rte-G2527</f>
        <v/>
      </c>
      <c r="I2527" s="6">
        <f>IF(sel_og=1,0,E2527-G2527)</f>
        <v/>
      </c>
      <c r="J2527" s="6">
        <f>IF(sel_og=1,0,D2527-F2527)</f>
        <v/>
      </c>
      <c r="K2527" s="6">
        <f>IF(sel_og=1,E2527-G2527,0)</f>
        <v/>
      </c>
    </row>
    <row r="2528">
      <c r="A2528" s="6">
        <f>Profiles!E2528+Profiles!F2528</f>
        <v/>
      </c>
      <c r="B2528" s="6">
        <f>Profiles!D2528*sel_solar</f>
        <v/>
      </c>
      <c r="C2528" s="6">
        <f>MIN(B2528,A2528)</f>
        <v/>
      </c>
      <c r="D2528" s="6">
        <f>B2528-C2528</f>
        <v/>
      </c>
      <c r="E2528" s="6">
        <f>A2528-C2528</f>
        <v/>
      </c>
      <c r="F2528" s="6">
        <f>MIN(D2528,in_batt_pw,IF(sel_batt=0,0,(sel_batt-H2527)/in_rte))</f>
        <v/>
      </c>
      <c r="G2528" s="6">
        <f>MIN(E2528,in_batt_pw,H2527)</f>
        <v/>
      </c>
      <c r="H2528" s="6">
        <f>H2527+F2528*in_rte-G2528</f>
        <v/>
      </c>
      <c r="I2528" s="6">
        <f>IF(sel_og=1,0,E2528-G2528)</f>
        <v/>
      </c>
      <c r="J2528" s="6">
        <f>IF(sel_og=1,0,D2528-F2528)</f>
        <v/>
      </c>
      <c r="K2528" s="6">
        <f>IF(sel_og=1,E2528-G2528,0)</f>
        <v/>
      </c>
    </row>
    <row r="2529">
      <c r="A2529" s="6">
        <f>Profiles!E2529+Profiles!F2529</f>
        <v/>
      </c>
      <c r="B2529" s="6">
        <f>Profiles!D2529*sel_solar</f>
        <v/>
      </c>
      <c r="C2529" s="6">
        <f>MIN(B2529,A2529)</f>
        <v/>
      </c>
      <c r="D2529" s="6">
        <f>B2529-C2529</f>
        <v/>
      </c>
      <c r="E2529" s="6">
        <f>A2529-C2529</f>
        <v/>
      </c>
      <c r="F2529" s="6">
        <f>MIN(D2529,in_batt_pw,IF(sel_batt=0,0,(sel_batt-H2528)/in_rte))</f>
        <v/>
      </c>
      <c r="G2529" s="6">
        <f>MIN(E2529,in_batt_pw,H2528)</f>
        <v/>
      </c>
      <c r="H2529" s="6">
        <f>H2528+F2529*in_rte-G2529</f>
        <v/>
      </c>
      <c r="I2529" s="6">
        <f>IF(sel_og=1,0,E2529-G2529)</f>
        <v/>
      </c>
      <c r="J2529" s="6">
        <f>IF(sel_og=1,0,D2529-F2529)</f>
        <v/>
      </c>
      <c r="K2529" s="6">
        <f>IF(sel_og=1,E2529-G2529,0)</f>
        <v/>
      </c>
    </row>
    <row r="2530">
      <c r="A2530" s="6">
        <f>Profiles!E2530+Profiles!F2530</f>
        <v/>
      </c>
      <c r="B2530" s="6">
        <f>Profiles!D2530*sel_solar</f>
        <v/>
      </c>
      <c r="C2530" s="6">
        <f>MIN(B2530,A2530)</f>
        <v/>
      </c>
      <c r="D2530" s="6">
        <f>B2530-C2530</f>
        <v/>
      </c>
      <c r="E2530" s="6">
        <f>A2530-C2530</f>
        <v/>
      </c>
      <c r="F2530" s="6">
        <f>MIN(D2530,in_batt_pw,IF(sel_batt=0,0,(sel_batt-H2529)/in_rte))</f>
        <v/>
      </c>
      <c r="G2530" s="6">
        <f>MIN(E2530,in_batt_pw,H2529)</f>
        <v/>
      </c>
      <c r="H2530" s="6">
        <f>H2529+F2530*in_rte-G2530</f>
        <v/>
      </c>
      <c r="I2530" s="6">
        <f>IF(sel_og=1,0,E2530-G2530)</f>
        <v/>
      </c>
      <c r="J2530" s="6">
        <f>IF(sel_og=1,0,D2530-F2530)</f>
        <v/>
      </c>
      <c r="K2530" s="6">
        <f>IF(sel_og=1,E2530-G2530,0)</f>
        <v/>
      </c>
    </row>
    <row r="2531">
      <c r="A2531" s="6">
        <f>Profiles!E2531+Profiles!F2531</f>
        <v/>
      </c>
      <c r="B2531" s="6">
        <f>Profiles!D2531*sel_solar</f>
        <v/>
      </c>
      <c r="C2531" s="6">
        <f>MIN(B2531,A2531)</f>
        <v/>
      </c>
      <c r="D2531" s="6">
        <f>B2531-C2531</f>
        <v/>
      </c>
      <c r="E2531" s="6">
        <f>A2531-C2531</f>
        <v/>
      </c>
      <c r="F2531" s="6">
        <f>MIN(D2531,in_batt_pw,IF(sel_batt=0,0,(sel_batt-H2530)/in_rte))</f>
        <v/>
      </c>
      <c r="G2531" s="6">
        <f>MIN(E2531,in_batt_pw,H2530)</f>
        <v/>
      </c>
      <c r="H2531" s="6">
        <f>H2530+F2531*in_rte-G2531</f>
        <v/>
      </c>
      <c r="I2531" s="6">
        <f>IF(sel_og=1,0,E2531-G2531)</f>
        <v/>
      </c>
      <c r="J2531" s="6">
        <f>IF(sel_og=1,0,D2531-F2531)</f>
        <v/>
      </c>
      <c r="K2531" s="6">
        <f>IF(sel_og=1,E2531-G2531,0)</f>
        <v/>
      </c>
    </row>
    <row r="2532">
      <c r="A2532" s="6">
        <f>Profiles!E2532+Profiles!F2532</f>
        <v/>
      </c>
      <c r="B2532" s="6">
        <f>Profiles!D2532*sel_solar</f>
        <v/>
      </c>
      <c r="C2532" s="6">
        <f>MIN(B2532,A2532)</f>
        <v/>
      </c>
      <c r="D2532" s="6">
        <f>B2532-C2532</f>
        <v/>
      </c>
      <c r="E2532" s="6">
        <f>A2532-C2532</f>
        <v/>
      </c>
      <c r="F2532" s="6">
        <f>MIN(D2532,in_batt_pw,IF(sel_batt=0,0,(sel_batt-H2531)/in_rte))</f>
        <v/>
      </c>
      <c r="G2532" s="6">
        <f>MIN(E2532,in_batt_pw,H2531)</f>
        <v/>
      </c>
      <c r="H2532" s="6">
        <f>H2531+F2532*in_rte-G2532</f>
        <v/>
      </c>
      <c r="I2532" s="6">
        <f>IF(sel_og=1,0,E2532-G2532)</f>
        <v/>
      </c>
      <c r="J2532" s="6">
        <f>IF(sel_og=1,0,D2532-F2532)</f>
        <v/>
      </c>
      <c r="K2532" s="6">
        <f>IF(sel_og=1,E2532-G2532,0)</f>
        <v/>
      </c>
    </row>
    <row r="2533">
      <c r="A2533" s="6">
        <f>Profiles!E2533+Profiles!F2533</f>
        <v/>
      </c>
      <c r="B2533" s="6">
        <f>Profiles!D2533*sel_solar</f>
        <v/>
      </c>
      <c r="C2533" s="6">
        <f>MIN(B2533,A2533)</f>
        <v/>
      </c>
      <c r="D2533" s="6">
        <f>B2533-C2533</f>
        <v/>
      </c>
      <c r="E2533" s="6">
        <f>A2533-C2533</f>
        <v/>
      </c>
      <c r="F2533" s="6">
        <f>MIN(D2533,in_batt_pw,IF(sel_batt=0,0,(sel_batt-H2532)/in_rte))</f>
        <v/>
      </c>
      <c r="G2533" s="6">
        <f>MIN(E2533,in_batt_pw,H2532)</f>
        <v/>
      </c>
      <c r="H2533" s="6">
        <f>H2532+F2533*in_rte-G2533</f>
        <v/>
      </c>
      <c r="I2533" s="6">
        <f>IF(sel_og=1,0,E2533-G2533)</f>
        <v/>
      </c>
      <c r="J2533" s="6">
        <f>IF(sel_og=1,0,D2533-F2533)</f>
        <v/>
      </c>
      <c r="K2533" s="6">
        <f>IF(sel_og=1,E2533-G2533,0)</f>
        <v/>
      </c>
    </row>
    <row r="2534">
      <c r="A2534" s="6">
        <f>Profiles!E2534+Profiles!F2534</f>
        <v/>
      </c>
      <c r="B2534" s="6">
        <f>Profiles!D2534*sel_solar</f>
        <v/>
      </c>
      <c r="C2534" s="6">
        <f>MIN(B2534,A2534)</f>
        <v/>
      </c>
      <c r="D2534" s="6">
        <f>B2534-C2534</f>
        <v/>
      </c>
      <c r="E2534" s="6">
        <f>A2534-C2534</f>
        <v/>
      </c>
      <c r="F2534" s="6">
        <f>MIN(D2534,in_batt_pw,IF(sel_batt=0,0,(sel_batt-H2533)/in_rte))</f>
        <v/>
      </c>
      <c r="G2534" s="6">
        <f>MIN(E2534,in_batt_pw,H2533)</f>
        <v/>
      </c>
      <c r="H2534" s="6">
        <f>H2533+F2534*in_rte-G2534</f>
        <v/>
      </c>
      <c r="I2534" s="6">
        <f>IF(sel_og=1,0,E2534-G2534)</f>
        <v/>
      </c>
      <c r="J2534" s="6">
        <f>IF(sel_og=1,0,D2534-F2534)</f>
        <v/>
      </c>
      <c r="K2534" s="6">
        <f>IF(sel_og=1,E2534-G2534,0)</f>
        <v/>
      </c>
    </row>
    <row r="2535">
      <c r="A2535" s="6">
        <f>Profiles!E2535+Profiles!F2535</f>
        <v/>
      </c>
      <c r="B2535" s="6">
        <f>Profiles!D2535*sel_solar</f>
        <v/>
      </c>
      <c r="C2535" s="6">
        <f>MIN(B2535,A2535)</f>
        <v/>
      </c>
      <c r="D2535" s="6">
        <f>B2535-C2535</f>
        <v/>
      </c>
      <c r="E2535" s="6">
        <f>A2535-C2535</f>
        <v/>
      </c>
      <c r="F2535" s="6">
        <f>MIN(D2535,in_batt_pw,IF(sel_batt=0,0,(sel_batt-H2534)/in_rte))</f>
        <v/>
      </c>
      <c r="G2535" s="6">
        <f>MIN(E2535,in_batt_pw,H2534)</f>
        <v/>
      </c>
      <c r="H2535" s="6">
        <f>H2534+F2535*in_rte-G2535</f>
        <v/>
      </c>
      <c r="I2535" s="6">
        <f>IF(sel_og=1,0,E2535-G2535)</f>
        <v/>
      </c>
      <c r="J2535" s="6">
        <f>IF(sel_og=1,0,D2535-F2535)</f>
        <v/>
      </c>
      <c r="K2535" s="6">
        <f>IF(sel_og=1,E2535-G2535,0)</f>
        <v/>
      </c>
    </row>
    <row r="2536">
      <c r="A2536" s="6">
        <f>Profiles!E2536+Profiles!F2536</f>
        <v/>
      </c>
      <c r="B2536" s="6">
        <f>Profiles!D2536*sel_solar</f>
        <v/>
      </c>
      <c r="C2536" s="6">
        <f>MIN(B2536,A2536)</f>
        <v/>
      </c>
      <c r="D2536" s="6">
        <f>B2536-C2536</f>
        <v/>
      </c>
      <c r="E2536" s="6">
        <f>A2536-C2536</f>
        <v/>
      </c>
      <c r="F2536" s="6">
        <f>MIN(D2536,in_batt_pw,IF(sel_batt=0,0,(sel_batt-H2535)/in_rte))</f>
        <v/>
      </c>
      <c r="G2536" s="6">
        <f>MIN(E2536,in_batt_pw,H2535)</f>
        <v/>
      </c>
      <c r="H2536" s="6">
        <f>H2535+F2536*in_rte-G2536</f>
        <v/>
      </c>
      <c r="I2536" s="6">
        <f>IF(sel_og=1,0,E2536-G2536)</f>
        <v/>
      </c>
      <c r="J2536" s="6">
        <f>IF(sel_og=1,0,D2536-F2536)</f>
        <v/>
      </c>
      <c r="K2536" s="6">
        <f>IF(sel_og=1,E2536-G2536,0)</f>
        <v/>
      </c>
    </row>
    <row r="2537">
      <c r="A2537" s="6">
        <f>Profiles!E2537+Profiles!F2537</f>
        <v/>
      </c>
      <c r="B2537" s="6">
        <f>Profiles!D2537*sel_solar</f>
        <v/>
      </c>
      <c r="C2537" s="6">
        <f>MIN(B2537,A2537)</f>
        <v/>
      </c>
      <c r="D2537" s="6">
        <f>B2537-C2537</f>
        <v/>
      </c>
      <c r="E2537" s="6">
        <f>A2537-C2537</f>
        <v/>
      </c>
      <c r="F2537" s="6">
        <f>MIN(D2537,in_batt_pw,IF(sel_batt=0,0,(sel_batt-H2536)/in_rte))</f>
        <v/>
      </c>
      <c r="G2537" s="6">
        <f>MIN(E2537,in_batt_pw,H2536)</f>
        <v/>
      </c>
      <c r="H2537" s="6">
        <f>H2536+F2537*in_rte-G2537</f>
        <v/>
      </c>
      <c r="I2537" s="6">
        <f>IF(sel_og=1,0,E2537-G2537)</f>
        <v/>
      </c>
      <c r="J2537" s="6">
        <f>IF(sel_og=1,0,D2537-F2537)</f>
        <v/>
      </c>
      <c r="K2537" s="6">
        <f>IF(sel_og=1,E2537-G2537,0)</f>
        <v/>
      </c>
    </row>
    <row r="2538">
      <c r="A2538" s="6">
        <f>Profiles!E2538+Profiles!F2538</f>
        <v/>
      </c>
      <c r="B2538" s="6">
        <f>Profiles!D2538*sel_solar</f>
        <v/>
      </c>
      <c r="C2538" s="6">
        <f>MIN(B2538,A2538)</f>
        <v/>
      </c>
      <c r="D2538" s="6">
        <f>B2538-C2538</f>
        <v/>
      </c>
      <c r="E2538" s="6">
        <f>A2538-C2538</f>
        <v/>
      </c>
      <c r="F2538" s="6">
        <f>MIN(D2538,in_batt_pw,IF(sel_batt=0,0,(sel_batt-H2537)/in_rte))</f>
        <v/>
      </c>
      <c r="G2538" s="6">
        <f>MIN(E2538,in_batt_pw,H2537)</f>
        <v/>
      </c>
      <c r="H2538" s="6">
        <f>H2537+F2538*in_rte-G2538</f>
        <v/>
      </c>
      <c r="I2538" s="6">
        <f>IF(sel_og=1,0,E2538-G2538)</f>
        <v/>
      </c>
      <c r="J2538" s="6">
        <f>IF(sel_og=1,0,D2538-F2538)</f>
        <v/>
      </c>
      <c r="K2538" s="6">
        <f>IF(sel_og=1,E2538-G2538,0)</f>
        <v/>
      </c>
    </row>
    <row r="2539">
      <c r="A2539" s="6">
        <f>Profiles!E2539+Profiles!F2539</f>
        <v/>
      </c>
      <c r="B2539" s="6">
        <f>Profiles!D2539*sel_solar</f>
        <v/>
      </c>
      <c r="C2539" s="6">
        <f>MIN(B2539,A2539)</f>
        <v/>
      </c>
      <c r="D2539" s="6">
        <f>B2539-C2539</f>
        <v/>
      </c>
      <c r="E2539" s="6">
        <f>A2539-C2539</f>
        <v/>
      </c>
      <c r="F2539" s="6">
        <f>MIN(D2539,in_batt_pw,IF(sel_batt=0,0,(sel_batt-H2538)/in_rte))</f>
        <v/>
      </c>
      <c r="G2539" s="6">
        <f>MIN(E2539,in_batt_pw,H2538)</f>
        <v/>
      </c>
      <c r="H2539" s="6">
        <f>H2538+F2539*in_rte-G2539</f>
        <v/>
      </c>
      <c r="I2539" s="6">
        <f>IF(sel_og=1,0,E2539-G2539)</f>
        <v/>
      </c>
      <c r="J2539" s="6">
        <f>IF(sel_og=1,0,D2539-F2539)</f>
        <v/>
      </c>
      <c r="K2539" s="6">
        <f>IF(sel_og=1,E2539-G2539,0)</f>
        <v/>
      </c>
    </row>
    <row r="2540">
      <c r="A2540" s="6">
        <f>Profiles!E2540+Profiles!F2540</f>
        <v/>
      </c>
      <c r="B2540" s="6">
        <f>Profiles!D2540*sel_solar</f>
        <v/>
      </c>
      <c r="C2540" s="6">
        <f>MIN(B2540,A2540)</f>
        <v/>
      </c>
      <c r="D2540" s="6">
        <f>B2540-C2540</f>
        <v/>
      </c>
      <c r="E2540" s="6">
        <f>A2540-C2540</f>
        <v/>
      </c>
      <c r="F2540" s="6">
        <f>MIN(D2540,in_batt_pw,IF(sel_batt=0,0,(sel_batt-H2539)/in_rte))</f>
        <v/>
      </c>
      <c r="G2540" s="6">
        <f>MIN(E2540,in_batt_pw,H2539)</f>
        <v/>
      </c>
      <c r="H2540" s="6">
        <f>H2539+F2540*in_rte-G2540</f>
        <v/>
      </c>
      <c r="I2540" s="6">
        <f>IF(sel_og=1,0,E2540-G2540)</f>
        <v/>
      </c>
      <c r="J2540" s="6">
        <f>IF(sel_og=1,0,D2540-F2540)</f>
        <v/>
      </c>
      <c r="K2540" s="6">
        <f>IF(sel_og=1,E2540-G2540,0)</f>
        <v/>
      </c>
    </row>
    <row r="2541">
      <c r="A2541" s="6">
        <f>Profiles!E2541+Profiles!F2541</f>
        <v/>
      </c>
      <c r="B2541" s="6">
        <f>Profiles!D2541*sel_solar</f>
        <v/>
      </c>
      <c r="C2541" s="6">
        <f>MIN(B2541,A2541)</f>
        <v/>
      </c>
      <c r="D2541" s="6">
        <f>B2541-C2541</f>
        <v/>
      </c>
      <c r="E2541" s="6">
        <f>A2541-C2541</f>
        <v/>
      </c>
      <c r="F2541" s="6">
        <f>MIN(D2541,in_batt_pw,IF(sel_batt=0,0,(sel_batt-H2540)/in_rte))</f>
        <v/>
      </c>
      <c r="G2541" s="6">
        <f>MIN(E2541,in_batt_pw,H2540)</f>
        <v/>
      </c>
      <c r="H2541" s="6">
        <f>H2540+F2541*in_rte-G2541</f>
        <v/>
      </c>
      <c r="I2541" s="6">
        <f>IF(sel_og=1,0,E2541-G2541)</f>
        <v/>
      </c>
      <c r="J2541" s="6">
        <f>IF(sel_og=1,0,D2541-F2541)</f>
        <v/>
      </c>
      <c r="K2541" s="6">
        <f>IF(sel_og=1,E2541-G2541,0)</f>
        <v/>
      </c>
    </row>
    <row r="2542">
      <c r="A2542" s="6">
        <f>Profiles!E2542+Profiles!F2542</f>
        <v/>
      </c>
      <c r="B2542" s="6">
        <f>Profiles!D2542*sel_solar</f>
        <v/>
      </c>
      <c r="C2542" s="6">
        <f>MIN(B2542,A2542)</f>
        <v/>
      </c>
      <c r="D2542" s="6">
        <f>B2542-C2542</f>
        <v/>
      </c>
      <c r="E2542" s="6">
        <f>A2542-C2542</f>
        <v/>
      </c>
      <c r="F2542" s="6">
        <f>MIN(D2542,in_batt_pw,IF(sel_batt=0,0,(sel_batt-H2541)/in_rte))</f>
        <v/>
      </c>
      <c r="G2542" s="6">
        <f>MIN(E2542,in_batt_pw,H2541)</f>
        <v/>
      </c>
      <c r="H2542" s="6">
        <f>H2541+F2542*in_rte-G2542</f>
        <v/>
      </c>
      <c r="I2542" s="6">
        <f>IF(sel_og=1,0,E2542-G2542)</f>
        <v/>
      </c>
      <c r="J2542" s="6">
        <f>IF(sel_og=1,0,D2542-F2542)</f>
        <v/>
      </c>
      <c r="K2542" s="6">
        <f>IF(sel_og=1,E2542-G2542,0)</f>
        <v/>
      </c>
    </row>
    <row r="2543">
      <c r="A2543" s="6">
        <f>Profiles!E2543+Profiles!F2543</f>
        <v/>
      </c>
      <c r="B2543" s="6">
        <f>Profiles!D2543*sel_solar</f>
        <v/>
      </c>
      <c r="C2543" s="6">
        <f>MIN(B2543,A2543)</f>
        <v/>
      </c>
      <c r="D2543" s="6">
        <f>B2543-C2543</f>
        <v/>
      </c>
      <c r="E2543" s="6">
        <f>A2543-C2543</f>
        <v/>
      </c>
      <c r="F2543" s="6">
        <f>MIN(D2543,in_batt_pw,IF(sel_batt=0,0,(sel_batt-H2542)/in_rte))</f>
        <v/>
      </c>
      <c r="G2543" s="6">
        <f>MIN(E2543,in_batt_pw,H2542)</f>
        <v/>
      </c>
      <c r="H2543" s="6">
        <f>H2542+F2543*in_rte-G2543</f>
        <v/>
      </c>
      <c r="I2543" s="6">
        <f>IF(sel_og=1,0,E2543-G2543)</f>
        <v/>
      </c>
      <c r="J2543" s="6">
        <f>IF(sel_og=1,0,D2543-F2543)</f>
        <v/>
      </c>
      <c r="K2543" s="6">
        <f>IF(sel_og=1,E2543-G2543,0)</f>
        <v/>
      </c>
    </row>
    <row r="2544">
      <c r="A2544" s="6">
        <f>Profiles!E2544+Profiles!F2544</f>
        <v/>
      </c>
      <c r="B2544" s="6">
        <f>Profiles!D2544*sel_solar</f>
        <v/>
      </c>
      <c r="C2544" s="6">
        <f>MIN(B2544,A2544)</f>
        <v/>
      </c>
      <c r="D2544" s="6">
        <f>B2544-C2544</f>
        <v/>
      </c>
      <c r="E2544" s="6">
        <f>A2544-C2544</f>
        <v/>
      </c>
      <c r="F2544" s="6">
        <f>MIN(D2544,in_batt_pw,IF(sel_batt=0,0,(sel_batt-H2543)/in_rte))</f>
        <v/>
      </c>
      <c r="G2544" s="6">
        <f>MIN(E2544,in_batt_pw,H2543)</f>
        <v/>
      </c>
      <c r="H2544" s="6">
        <f>H2543+F2544*in_rte-G2544</f>
        <v/>
      </c>
      <c r="I2544" s="6">
        <f>IF(sel_og=1,0,E2544-G2544)</f>
        <v/>
      </c>
      <c r="J2544" s="6">
        <f>IF(sel_og=1,0,D2544-F2544)</f>
        <v/>
      </c>
      <c r="K2544" s="6">
        <f>IF(sel_og=1,E2544-G2544,0)</f>
        <v/>
      </c>
    </row>
    <row r="2545">
      <c r="A2545" s="6">
        <f>Profiles!E2545+Profiles!F2545</f>
        <v/>
      </c>
      <c r="B2545" s="6">
        <f>Profiles!D2545*sel_solar</f>
        <v/>
      </c>
      <c r="C2545" s="6">
        <f>MIN(B2545,A2545)</f>
        <v/>
      </c>
      <c r="D2545" s="6">
        <f>B2545-C2545</f>
        <v/>
      </c>
      <c r="E2545" s="6">
        <f>A2545-C2545</f>
        <v/>
      </c>
      <c r="F2545" s="6">
        <f>MIN(D2545,in_batt_pw,IF(sel_batt=0,0,(sel_batt-H2544)/in_rte))</f>
        <v/>
      </c>
      <c r="G2545" s="6">
        <f>MIN(E2545,in_batt_pw,H2544)</f>
        <v/>
      </c>
      <c r="H2545" s="6">
        <f>H2544+F2545*in_rte-G2545</f>
        <v/>
      </c>
      <c r="I2545" s="6">
        <f>IF(sel_og=1,0,E2545-G2545)</f>
        <v/>
      </c>
      <c r="J2545" s="6">
        <f>IF(sel_og=1,0,D2545-F2545)</f>
        <v/>
      </c>
      <c r="K2545" s="6">
        <f>IF(sel_og=1,E2545-G2545,0)</f>
        <v/>
      </c>
    </row>
    <row r="2546">
      <c r="A2546" s="6">
        <f>Profiles!E2546+Profiles!F2546</f>
        <v/>
      </c>
      <c r="B2546" s="6">
        <f>Profiles!D2546*sel_solar</f>
        <v/>
      </c>
      <c r="C2546" s="6">
        <f>MIN(B2546,A2546)</f>
        <v/>
      </c>
      <c r="D2546" s="6">
        <f>B2546-C2546</f>
        <v/>
      </c>
      <c r="E2546" s="6">
        <f>A2546-C2546</f>
        <v/>
      </c>
      <c r="F2546" s="6">
        <f>MIN(D2546,in_batt_pw,IF(sel_batt=0,0,(sel_batt-H2545)/in_rte))</f>
        <v/>
      </c>
      <c r="G2546" s="6">
        <f>MIN(E2546,in_batt_pw,H2545)</f>
        <v/>
      </c>
      <c r="H2546" s="6">
        <f>H2545+F2546*in_rte-G2546</f>
        <v/>
      </c>
      <c r="I2546" s="6">
        <f>IF(sel_og=1,0,E2546-G2546)</f>
        <v/>
      </c>
      <c r="J2546" s="6">
        <f>IF(sel_og=1,0,D2546-F2546)</f>
        <v/>
      </c>
      <c r="K2546" s="6">
        <f>IF(sel_og=1,E2546-G2546,0)</f>
        <v/>
      </c>
    </row>
    <row r="2547">
      <c r="A2547" s="6">
        <f>Profiles!E2547+Profiles!F2547</f>
        <v/>
      </c>
      <c r="B2547" s="6">
        <f>Profiles!D2547*sel_solar</f>
        <v/>
      </c>
      <c r="C2547" s="6">
        <f>MIN(B2547,A2547)</f>
        <v/>
      </c>
      <c r="D2547" s="6">
        <f>B2547-C2547</f>
        <v/>
      </c>
      <c r="E2547" s="6">
        <f>A2547-C2547</f>
        <v/>
      </c>
      <c r="F2547" s="6">
        <f>MIN(D2547,in_batt_pw,IF(sel_batt=0,0,(sel_batt-H2546)/in_rte))</f>
        <v/>
      </c>
      <c r="G2547" s="6">
        <f>MIN(E2547,in_batt_pw,H2546)</f>
        <v/>
      </c>
      <c r="H2547" s="6">
        <f>H2546+F2547*in_rte-G2547</f>
        <v/>
      </c>
      <c r="I2547" s="6">
        <f>IF(sel_og=1,0,E2547-G2547)</f>
        <v/>
      </c>
      <c r="J2547" s="6">
        <f>IF(sel_og=1,0,D2547-F2547)</f>
        <v/>
      </c>
      <c r="K2547" s="6">
        <f>IF(sel_og=1,E2547-G2547,0)</f>
        <v/>
      </c>
    </row>
    <row r="2548">
      <c r="A2548" s="6">
        <f>Profiles!E2548+Profiles!F2548</f>
        <v/>
      </c>
      <c r="B2548" s="6">
        <f>Profiles!D2548*sel_solar</f>
        <v/>
      </c>
      <c r="C2548" s="6">
        <f>MIN(B2548,A2548)</f>
        <v/>
      </c>
      <c r="D2548" s="6">
        <f>B2548-C2548</f>
        <v/>
      </c>
      <c r="E2548" s="6">
        <f>A2548-C2548</f>
        <v/>
      </c>
      <c r="F2548" s="6">
        <f>MIN(D2548,in_batt_pw,IF(sel_batt=0,0,(sel_batt-H2547)/in_rte))</f>
        <v/>
      </c>
      <c r="G2548" s="6">
        <f>MIN(E2548,in_batt_pw,H2547)</f>
        <v/>
      </c>
      <c r="H2548" s="6">
        <f>H2547+F2548*in_rte-G2548</f>
        <v/>
      </c>
      <c r="I2548" s="6">
        <f>IF(sel_og=1,0,E2548-G2548)</f>
        <v/>
      </c>
      <c r="J2548" s="6">
        <f>IF(sel_og=1,0,D2548-F2548)</f>
        <v/>
      </c>
      <c r="K2548" s="6">
        <f>IF(sel_og=1,E2548-G2548,0)</f>
        <v/>
      </c>
    </row>
    <row r="2549">
      <c r="A2549" s="6">
        <f>Profiles!E2549+Profiles!F2549</f>
        <v/>
      </c>
      <c r="B2549" s="6">
        <f>Profiles!D2549*sel_solar</f>
        <v/>
      </c>
      <c r="C2549" s="6">
        <f>MIN(B2549,A2549)</f>
        <v/>
      </c>
      <c r="D2549" s="6">
        <f>B2549-C2549</f>
        <v/>
      </c>
      <c r="E2549" s="6">
        <f>A2549-C2549</f>
        <v/>
      </c>
      <c r="F2549" s="6">
        <f>MIN(D2549,in_batt_pw,IF(sel_batt=0,0,(sel_batt-H2548)/in_rte))</f>
        <v/>
      </c>
      <c r="G2549" s="6">
        <f>MIN(E2549,in_batt_pw,H2548)</f>
        <v/>
      </c>
      <c r="H2549" s="6">
        <f>H2548+F2549*in_rte-G2549</f>
        <v/>
      </c>
      <c r="I2549" s="6">
        <f>IF(sel_og=1,0,E2549-G2549)</f>
        <v/>
      </c>
      <c r="J2549" s="6">
        <f>IF(sel_og=1,0,D2549-F2549)</f>
        <v/>
      </c>
      <c r="K2549" s="6">
        <f>IF(sel_og=1,E2549-G2549,0)</f>
        <v/>
      </c>
    </row>
    <row r="2550">
      <c r="A2550" s="6">
        <f>Profiles!E2550+Profiles!F2550</f>
        <v/>
      </c>
      <c r="B2550" s="6">
        <f>Profiles!D2550*sel_solar</f>
        <v/>
      </c>
      <c r="C2550" s="6">
        <f>MIN(B2550,A2550)</f>
        <v/>
      </c>
      <c r="D2550" s="6">
        <f>B2550-C2550</f>
        <v/>
      </c>
      <c r="E2550" s="6">
        <f>A2550-C2550</f>
        <v/>
      </c>
      <c r="F2550" s="6">
        <f>MIN(D2550,in_batt_pw,IF(sel_batt=0,0,(sel_batt-H2549)/in_rte))</f>
        <v/>
      </c>
      <c r="G2550" s="6">
        <f>MIN(E2550,in_batt_pw,H2549)</f>
        <v/>
      </c>
      <c r="H2550" s="6">
        <f>H2549+F2550*in_rte-G2550</f>
        <v/>
      </c>
      <c r="I2550" s="6">
        <f>IF(sel_og=1,0,E2550-G2550)</f>
        <v/>
      </c>
      <c r="J2550" s="6">
        <f>IF(sel_og=1,0,D2550-F2550)</f>
        <v/>
      </c>
      <c r="K2550" s="6">
        <f>IF(sel_og=1,E2550-G2550,0)</f>
        <v/>
      </c>
    </row>
    <row r="2551">
      <c r="A2551" s="6">
        <f>Profiles!E2551+Profiles!F2551</f>
        <v/>
      </c>
      <c r="B2551" s="6">
        <f>Profiles!D2551*sel_solar</f>
        <v/>
      </c>
      <c r="C2551" s="6">
        <f>MIN(B2551,A2551)</f>
        <v/>
      </c>
      <c r="D2551" s="6">
        <f>B2551-C2551</f>
        <v/>
      </c>
      <c r="E2551" s="6">
        <f>A2551-C2551</f>
        <v/>
      </c>
      <c r="F2551" s="6">
        <f>MIN(D2551,in_batt_pw,IF(sel_batt=0,0,(sel_batt-H2550)/in_rte))</f>
        <v/>
      </c>
      <c r="G2551" s="6">
        <f>MIN(E2551,in_batt_pw,H2550)</f>
        <v/>
      </c>
      <c r="H2551" s="6">
        <f>H2550+F2551*in_rte-G2551</f>
        <v/>
      </c>
      <c r="I2551" s="6">
        <f>IF(sel_og=1,0,E2551-G2551)</f>
        <v/>
      </c>
      <c r="J2551" s="6">
        <f>IF(sel_og=1,0,D2551-F2551)</f>
        <v/>
      </c>
      <c r="K2551" s="6">
        <f>IF(sel_og=1,E2551-G2551,0)</f>
        <v/>
      </c>
    </row>
    <row r="2552">
      <c r="A2552" s="6">
        <f>Profiles!E2552+Profiles!F2552</f>
        <v/>
      </c>
      <c r="B2552" s="6">
        <f>Profiles!D2552*sel_solar</f>
        <v/>
      </c>
      <c r="C2552" s="6">
        <f>MIN(B2552,A2552)</f>
        <v/>
      </c>
      <c r="D2552" s="6">
        <f>B2552-C2552</f>
        <v/>
      </c>
      <c r="E2552" s="6">
        <f>A2552-C2552</f>
        <v/>
      </c>
      <c r="F2552" s="6">
        <f>MIN(D2552,in_batt_pw,IF(sel_batt=0,0,(sel_batt-H2551)/in_rte))</f>
        <v/>
      </c>
      <c r="G2552" s="6">
        <f>MIN(E2552,in_batt_pw,H2551)</f>
        <v/>
      </c>
      <c r="H2552" s="6">
        <f>H2551+F2552*in_rte-G2552</f>
        <v/>
      </c>
      <c r="I2552" s="6">
        <f>IF(sel_og=1,0,E2552-G2552)</f>
        <v/>
      </c>
      <c r="J2552" s="6">
        <f>IF(sel_og=1,0,D2552-F2552)</f>
        <v/>
      </c>
      <c r="K2552" s="6">
        <f>IF(sel_og=1,E2552-G2552,0)</f>
        <v/>
      </c>
    </row>
    <row r="2553">
      <c r="A2553" s="6">
        <f>Profiles!E2553+Profiles!F2553</f>
        <v/>
      </c>
      <c r="B2553" s="6">
        <f>Profiles!D2553*sel_solar</f>
        <v/>
      </c>
      <c r="C2553" s="6">
        <f>MIN(B2553,A2553)</f>
        <v/>
      </c>
      <c r="D2553" s="6">
        <f>B2553-C2553</f>
        <v/>
      </c>
      <c r="E2553" s="6">
        <f>A2553-C2553</f>
        <v/>
      </c>
      <c r="F2553" s="6">
        <f>MIN(D2553,in_batt_pw,IF(sel_batt=0,0,(sel_batt-H2552)/in_rte))</f>
        <v/>
      </c>
      <c r="G2553" s="6">
        <f>MIN(E2553,in_batt_pw,H2552)</f>
        <v/>
      </c>
      <c r="H2553" s="6">
        <f>H2552+F2553*in_rte-G2553</f>
        <v/>
      </c>
      <c r="I2553" s="6">
        <f>IF(sel_og=1,0,E2553-G2553)</f>
        <v/>
      </c>
      <c r="J2553" s="6">
        <f>IF(sel_og=1,0,D2553-F2553)</f>
        <v/>
      </c>
      <c r="K2553" s="6">
        <f>IF(sel_og=1,E2553-G2553,0)</f>
        <v/>
      </c>
    </row>
    <row r="2554">
      <c r="A2554" s="6">
        <f>Profiles!E2554+Profiles!F2554</f>
        <v/>
      </c>
      <c r="B2554" s="6">
        <f>Profiles!D2554*sel_solar</f>
        <v/>
      </c>
      <c r="C2554" s="6">
        <f>MIN(B2554,A2554)</f>
        <v/>
      </c>
      <c r="D2554" s="6">
        <f>B2554-C2554</f>
        <v/>
      </c>
      <c r="E2554" s="6">
        <f>A2554-C2554</f>
        <v/>
      </c>
      <c r="F2554" s="6">
        <f>MIN(D2554,in_batt_pw,IF(sel_batt=0,0,(sel_batt-H2553)/in_rte))</f>
        <v/>
      </c>
      <c r="G2554" s="6">
        <f>MIN(E2554,in_batt_pw,H2553)</f>
        <v/>
      </c>
      <c r="H2554" s="6">
        <f>H2553+F2554*in_rte-G2554</f>
        <v/>
      </c>
      <c r="I2554" s="6">
        <f>IF(sel_og=1,0,E2554-G2554)</f>
        <v/>
      </c>
      <c r="J2554" s="6">
        <f>IF(sel_og=1,0,D2554-F2554)</f>
        <v/>
      </c>
      <c r="K2554" s="6">
        <f>IF(sel_og=1,E2554-G2554,0)</f>
        <v/>
      </c>
    </row>
    <row r="2555">
      <c r="A2555" s="6">
        <f>Profiles!E2555+Profiles!F2555</f>
        <v/>
      </c>
      <c r="B2555" s="6">
        <f>Profiles!D2555*sel_solar</f>
        <v/>
      </c>
      <c r="C2555" s="6">
        <f>MIN(B2555,A2555)</f>
        <v/>
      </c>
      <c r="D2555" s="6">
        <f>B2555-C2555</f>
        <v/>
      </c>
      <c r="E2555" s="6">
        <f>A2555-C2555</f>
        <v/>
      </c>
      <c r="F2555" s="6">
        <f>MIN(D2555,in_batt_pw,IF(sel_batt=0,0,(sel_batt-H2554)/in_rte))</f>
        <v/>
      </c>
      <c r="G2555" s="6">
        <f>MIN(E2555,in_batt_pw,H2554)</f>
        <v/>
      </c>
      <c r="H2555" s="6">
        <f>H2554+F2555*in_rte-G2555</f>
        <v/>
      </c>
      <c r="I2555" s="6">
        <f>IF(sel_og=1,0,E2555-G2555)</f>
        <v/>
      </c>
      <c r="J2555" s="6">
        <f>IF(sel_og=1,0,D2555-F2555)</f>
        <v/>
      </c>
      <c r="K2555" s="6">
        <f>IF(sel_og=1,E2555-G2555,0)</f>
        <v/>
      </c>
    </row>
    <row r="2556">
      <c r="A2556" s="6">
        <f>Profiles!E2556+Profiles!F2556</f>
        <v/>
      </c>
      <c r="B2556" s="6">
        <f>Profiles!D2556*sel_solar</f>
        <v/>
      </c>
      <c r="C2556" s="6">
        <f>MIN(B2556,A2556)</f>
        <v/>
      </c>
      <c r="D2556" s="6">
        <f>B2556-C2556</f>
        <v/>
      </c>
      <c r="E2556" s="6">
        <f>A2556-C2556</f>
        <v/>
      </c>
      <c r="F2556" s="6">
        <f>MIN(D2556,in_batt_pw,IF(sel_batt=0,0,(sel_batt-H2555)/in_rte))</f>
        <v/>
      </c>
      <c r="G2556" s="6">
        <f>MIN(E2556,in_batt_pw,H2555)</f>
        <v/>
      </c>
      <c r="H2556" s="6">
        <f>H2555+F2556*in_rte-G2556</f>
        <v/>
      </c>
      <c r="I2556" s="6">
        <f>IF(sel_og=1,0,E2556-G2556)</f>
        <v/>
      </c>
      <c r="J2556" s="6">
        <f>IF(sel_og=1,0,D2556-F2556)</f>
        <v/>
      </c>
      <c r="K2556" s="6">
        <f>IF(sel_og=1,E2556-G2556,0)</f>
        <v/>
      </c>
    </row>
    <row r="2557">
      <c r="A2557" s="6">
        <f>Profiles!E2557+Profiles!F2557</f>
        <v/>
      </c>
      <c r="B2557" s="6">
        <f>Profiles!D2557*sel_solar</f>
        <v/>
      </c>
      <c r="C2557" s="6">
        <f>MIN(B2557,A2557)</f>
        <v/>
      </c>
      <c r="D2557" s="6">
        <f>B2557-C2557</f>
        <v/>
      </c>
      <c r="E2557" s="6">
        <f>A2557-C2557</f>
        <v/>
      </c>
      <c r="F2557" s="6">
        <f>MIN(D2557,in_batt_pw,IF(sel_batt=0,0,(sel_batt-H2556)/in_rte))</f>
        <v/>
      </c>
      <c r="G2557" s="6">
        <f>MIN(E2557,in_batt_pw,H2556)</f>
        <v/>
      </c>
      <c r="H2557" s="6">
        <f>H2556+F2557*in_rte-G2557</f>
        <v/>
      </c>
      <c r="I2557" s="6">
        <f>IF(sel_og=1,0,E2557-G2557)</f>
        <v/>
      </c>
      <c r="J2557" s="6">
        <f>IF(sel_og=1,0,D2557-F2557)</f>
        <v/>
      </c>
      <c r="K2557" s="6">
        <f>IF(sel_og=1,E2557-G2557,0)</f>
        <v/>
      </c>
    </row>
    <row r="2558">
      <c r="A2558" s="6">
        <f>Profiles!E2558+Profiles!F2558</f>
        <v/>
      </c>
      <c r="B2558" s="6">
        <f>Profiles!D2558*sel_solar</f>
        <v/>
      </c>
      <c r="C2558" s="6">
        <f>MIN(B2558,A2558)</f>
        <v/>
      </c>
      <c r="D2558" s="6">
        <f>B2558-C2558</f>
        <v/>
      </c>
      <c r="E2558" s="6">
        <f>A2558-C2558</f>
        <v/>
      </c>
      <c r="F2558" s="6">
        <f>MIN(D2558,in_batt_pw,IF(sel_batt=0,0,(sel_batt-H2557)/in_rte))</f>
        <v/>
      </c>
      <c r="G2558" s="6">
        <f>MIN(E2558,in_batt_pw,H2557)</f>
        <v/>
      </c>
      <c r="H2558" s="6">
        <f>H2557+F2558*in_rte-G2558</f>
        <v/>
      </c>
      <c r="I2558" s="6">
        <f>IF(sel_og=1,0,E2558-G2558)</f>
        <v/>
      </c>
      <c r="J2558" s="6">
        <f>IF(sel_og=1,0,D2558-F2558)</f>
        <v/>
      </c>
      <c r="K2558" s="6">
        <f>IF(sel_og=1,E2558-G2558,0)</f>
        <v/>
      </c>
    </row>
    <row r="2559">
      <c r="A2559" s="6">
        <f>Profiles!E2559+Profiles!F2559</f>
        <v/>
      </c>
      <c r="B2559" s="6">
        <f>Profiles!D2559*sel_solar</f>
        <v/>
      </c>
      <c r="C2559" s="6">
        <f>MIN(B2559,A2559)</f>
        <v/>
      </c>
      <c r="D2559" s="6">
        <f>B2559-C2559</f>
        <v/>
      </c>
      <c r="E2559" s="6">
        <f>A2559-C2559</f>
        <v/>
      </c>
      <c r="F2559" s="6">
        <f>MIN(D2559,in_batt_pw,IF(sel_batt=0,0,(sel_batt-H2558)/in_rte))</f>
        <v/>
      </c>
      <c r="G2559" s="6">
        <f>MIN(E2559,in_batt_pw,H2558)</f>
        <v/>
      </c>
      <c r="H2559" s="6">
        <f>H2558+F2559*in_rte-G2559</f>
        <v/>
      </c>
      <c r="I2559" s="6">
        <f>IF(sel_og=1,0,E2559-G2559)</f>
        <v/>
      </c>
      <c r="J2559" s="6">
        <f>IF(sel_og=1,0,D2559-F2559)</f>
        <v/>
      </c>
      <c r="K2559" s="6">
        <f>IF(sel_og=1,E2559-G2559,0)</f>
        <v/>
      </c>
    </row>
    <row r="2560">
      <c r="A2560" s="6">
        <f>Profiles!E2560+Profiles!F2560</f>
        <v/>
      </c>
      <c r="B2560" s="6">
        <f>Profiles!D2560*sel_solar</f>
        <v/>
      </c>
      <c r="C2560" s="6">
        <f>MIN(B2560,A2560)</f>
        <v/>
      </c>
      <c r="D2560" s="6">
        <f>B2560-C2560</f>
        <v/>
      </c>
      <c r="E2560" s="6">
        <f>A2560-C2560</f>
        <v/>
      </c>
      <c r="F2560" s="6">
        <f>MIN(D2560,in_batt_pw,IF(sel_batt=0,0,(sel_batt-H2559)/in_rte))</f>
        <v/>
      </c>
      <c r="G2560" s="6">
        <f>MIN(E2560,in_batt_pw,H2559)</f>
        <v/>
      </c>
      <c r="H2560" s="6">
        <f>H2559+F2560*in_rte-G2560</f>
        <v/>
      </c>
      <c r="I2560" s="6">
        <f>IF(sel_og=1,0,E2560-G2560)</f>
        <v/>
      </c>
      <c r="J2560" s="6">
        <f>IF(sel_og=1,0,D2560-F2560)</f>
        <v/>
      </c>
      <c r="K2560" s="6">
        <f>IF(sel_og=1,E2560-G2560,0)</f>
        <v/>
      </c>
    </row>
    <row r="2561">
      <c r="A2561" s="6">
        <f>Profiles!E2561+Profiles!F2561</f>
        <v/>
      </c>
      <c r="B2561" s="6">
        <f>Profiles!D2561*sel_solar</f>
        <v/>
      </c>
      <c r="C2561" s="6">
        <f>MIN(B2561,A2561)</f>
        <v/>
      </c>
      <c r="D2561" s="6">
        <f>B2561-C2561</f>
        <v/>
      </c>
      <c r="E2561" s="6">
        <f>A2561-C2561</f>
        <v/>
      </c>
      <c r="F2561" s="6">
        <f>MIN(D2561,in_batt_pw,IF(sel_batt=0,0,(sel_batt-H2560)/in_rte))</f>
        <v/>
      </c>
      <c r="G2561" s="6">
        <f>MIN(E2561,in_batt_pw,H2560)</f>
        <v/>
      </c>
      <c r="H2561" s="6">
        <f>H2560+F2561*in_rte-G2561</f>
        <v/>
      </c>
      <c r="I2561" s="6">
        <f>IF(sel_og=1,0,E2561-G2561)</f>
        <v/>
      </c>
      <c r="J2561" s="6">
        <f>IF(sel_og=1,0,D2561-F2561)</f>
        <v/>
      </c>
      <c r="K2561" s="6">
        <f>IF(sel_og=1,E2561-G2561,0)</f>
        <v/>
      </c>
    </row>
    <row r="2562">
      <c r="A2562" s="6">
        <f>Profiles!E2562+Profiles!F2562</f>
        <v/>
      </c>
      <c r="B2562" s="6">
        <f>Profiles!D2562*sel_solar</f>
        <v/>
      </c>
      <c r="C2562" s="6">
        <f>MIN(B2562,A2562)</f>
        <v/>
      </c>
      <c r="D2562" s="6">
        <f>B2562-C2562</f>
        <v/>
      </c>
      <c r="E2562" s="6">
        <f>A2562-C2562</f>
        <v/>
      </c>
      <c r="F2562" s="6">
        <f>MIN(D2562,in_batt_pw,IF(sel_batt=0,0,(sel_batt-H2561)/in_rte))</f>
        <v/>
      </c>
      <c r="G2562" s="6">
        <f>MIN(E2562,in_batt_pw,H2561)</f>
        <v/>
      </c>
      <c r="H2562" s="6">
        <f>H2561+F2562*in_rte-G2562</f>
        <v/>
      </c>
      <c r="I2562" s="6">
        <f>IF(sel_og=1,0,E2562-G2562)</f>
        <v/>
      </c>
      <c r="J2562" s="6">
        <f>IF(sel_og=1,0,D2562-F2562)</f>
        <v/>
      </c>
      <c r="K2562" s="6">
        <f>IF(sel_og=1,E2562-G2562,0)</f>
        <v/>
      </c>
    </row>
    <row r="2563">
      <c r="A2563" s="6">
        <f>Profiles!E2563+Profiles!F2563</f>
        <v/>
      </c>
      <c r="B2563" s="6">
        <f>Profiles!D2563*sel_solar</f>
        <v/>
      </c>
      <c r="C2563" s="6">
        <f>MIN(B2563,A2563)</f>
        <v/>
      </c>
      <c r="D2563" s="6">
        <f>B2563-C2563</f>
        <v/>
      </c>
      <c r="E2563" s="6">
        <f>A2563-C2563</f>
        <v/>
      </c>
      <c r="F2563" s="6">
        <f>MIN(D2563,in_batt_pw,IF(sel_batt=0,0,(sel_batt-H2562)/in_rte))</f>
        <v/>
      </c>
      <c r="G2563" s="6">
        <f>MIN(E2563,in_batt_pw,H2562)</f>
        <v/>
      </c>
      <c r="H2563" s="6">
        <f>H2562+F2563*in_rte-G2563</f>
        <v/>
      </c>
      <c r="I2563" s="6">
        <f>IF(sel_og=1,0,E2563-G2563)</f>
        <v/>
      </c>
      <c r="J2563" s="6">
        <f>IF(sel_og=1,0,D2563-F2563)</f>
        <v/>
      </c>
      <c r="K2563" s="6">
        <f>IF(sel_og=1,E2563-G2563,0)</f>
        <v/>
      </c>
    </row>
    <row r="2564">
      <c r="A2564" s="6">
        <f>Profiles!E2564+Profiles!F2564</f>
        <v/>
      </c>
      <c r="B2564" s="6">
        <f>Profiles!D2564*sel_solar</f>
        <v/>
      </c>
      <c r="C2564" s="6">
        <f>MIN(B2564,A2564)</f>
        <v/>
      </c>
      <c r="D2564" s="6">
        <f>B2564-C2564</f>
        <v/>
      </c>
      <c r="E2564" s="6">
        <f>A2564-C2564</f>
        <v/>
      </c>
      <c r="F2564" s="6">
        <f>MIN(D2564,in_batt_pw,IF(sel_batt=0,0,(sel_batt-H2563)/in_rte))</f>
        <v/>
      </c>
      <c r="G2564" s="6">
        <f>MIN(E2564,in_batt_pw,H2563)</f>
        <v/>
      </c>
      <c r="H2564" s="6">
        <f>H2563+F2564*in_rte-G2564</f>
        <v/>
      </c>
      <c r="I2564" s="6">
        <f>IF(sel_og=1,0,E2564-G2564)</f>
        <v/>
      </c>
      <c r="J2564" s="6">
        <f>IF(sel_og=1,0,D2564-F2564)</f>
        <v/>
      </c>
      <c r="K2564" s="6">
        <f>IF(sel_og=1,E2564-G2564,0)</f>
        <v/>
      </c>
    </row>
    <row r="2565">
      <c r="A2565" s="6">
        <f>Profiles!E2565+Profiles!F2565</f>
        <v/>
      </c>
      <c r="B2565" s="6">
        <f>Profiles!D2565*sel_solar</f>
        <v/>
      </c>
      <c r="C2565" s="6">
        <f>MIN(B2565,A2565)</f>
        <v/>
      </c>
      <c r="D2565" s="6">
        <f>B2565-C2565</f>
        <v/>
      </c>
      <c r="E2565" s="6">
        <f>A2565-C2565</f>
        <v/>
      </c>
      <c r="F2565" s="6">
        <f>MIN(D2565,in_batt_pw,IF(sel_batt=0,0,(sel_batt-H2564)/in_rte))</f>
        <v/>
      </c>
      <c r="G2565" s="6">
        <f>MIN(E2565,in_batt_pw,H2564)</f>
        <v/>
      </c>
      <c r="H2565" s="6">
        <f>H2564+F2565*in_rte-G2565</f>
        <v/>
      </c>
      <c r="I2565" s="6">
        <f>IF(sel_og=1,0,E2565-G2565)</f>
        <v/>
      </c>
      <c r="J2565" s="6">
        <f>IF(sel_og=1,0,D2565-F2565)</f>
        <v/>
      </c>
      <c r="K2565" s="6">
        <f>IF(sel_og=1,E2565-G2565,0)</f>
        <v/>
      </c>
    </row>
    <row r="2566">
      <c r="A2566" s="6">
        <f>Profiles!E2566+Profiles!F2566</f>
        <v/>
      </c>
      <c r="B2566" s="6">
        <f>Profiles!D2566*sel_solar</f>
        <v/>
      </c>
      <c r="C2566" s="6">
        <f>MIN(B2566,A2566)</f>
        <v/>
      </c>
      <c r="D2566" s="6">
        <f>B2566-C2566</f>
        <v/>
      </c>
      <c r="E2566" s="6">
        <f>A2566-C2566</f>
        <v/>
      </c>
      <c r="F2566" s="6">
        <f>MIN(D2566,in_batt_pw,IF(sel_batt=0,0,(sel_batt-H2565)/in_rte))</f>
        <v/>
      </c>
      <c r="G2566" s="6">
        <f>MIN(E2566,in_batt_pw,H2565)</f>
        <v/>
      </c>
      <c r="H2566" s="6">
        <f>H2565+F2566*in_rte-G2566</f>
        <v/>
      </c>
      <c r="I2566" s="6">
        <f>IF(sel_og=1,0,E2566-G2566)</f>
        <v/>
      </c>
      <c r="J2566" s="6">
        <f>IF(sel_og=1,0,D2566-F2566)</f>
        <v/>
      </c>
      <c r="K2566" s="6">
        <f>IF(sel_og=1,E2566-G2566,0)</f>
        <v/>
      </c>
    </row>
    <row r="2567">
      <c r="A2567" s="6">
        <f>Profiles!E2567+Profiles!F2567</f>
        <v/>
      </c>
      <c r="B2567" s="6">
        <f>Profiles!D2567*sel_solar</f>
        <v/>
      </c>
      <c r="C2567" s="6">
        <f>MIN(B2567,A2567)</f>
        <v/>
      </c>
      <c r="D2567" s="6">
        <f>B2567-C2567</f>
        <v/>
      </c>
      <c r="E2567" s="6">
        <f>A2567-C2567</f>
        <v/>
      </c>
      <c r="F2567" s="6">
        <f>MIN(D2567,in_batt_pw,IF(sel_batt=0,0,(sel_batt-H2566)/in_rte))</f>
        <v/>
      </c>
      <c r="G2567" s="6">
        <f>MIN(E2567,in_batt_pw,H2566)</f>
        <v/>
      </c>
      <c r="H2567" s="6">
        <f>H2566+F2567*in_rte-G2567</f>
        <v/>
      </c>
      <c r="I2567" s="6">
        <f>IF(sel_og=1,0,E2567-G2567)</f>
        <v/>
      </c>
      <c r="J2567" s="6">
        <f>IF(sel_og=1,0,D2567-F2567)</f>
        <v/>
      </c>
      <c r="K2567" s="6">
        <f>IF(sel_og=1,E2567-G2567,0)</f>
        <v/>
      </c>
    </row>
    <row r="2568">
      <c r="A2568" s="6">
        <f>Profiles!E2568+Profiles!F2568</f>
        <v/>
      </c>
      <c r="B2568" s="6">
        <f>Profiles!D2568*sel_solar</f>
        <v/>
      </c>
      <c r="C2568" s="6">
        <f>MIN(B2568,A2568)</f>
        <v/>
      </c>
      <c r="D2568" s="6">
        <f>B2568-C2568</f>
        <v/>
      </c>
      <c r="E2568" s="6">
        <f>A2568-C2568</f>
        <v/>
      </c>
      <c r="F2568" s="6">
        <f>MIN(D2568,in_batt_pw,IF(sel_batt=0,0,(sel_batt-H2567)/in_rte))</f>
        <v/>
      </c>
      <c r="G2568" s="6">
        <f>MIN(E2568,in_batt_pw,H2567)</f>
        <v/>
      </c>
      <c r="H2568" s="6">
        <f>H2567+F2568*in_rte-G2568</f>
        <v/>
      </c>
      <c r="I2568" s="6">
        <f>IF(sel_og=1,0,E2568-G2568)</f>
        <v/>
      </c>
      <c r="J2568" s="6">
        <f>IF(sel_og=1,0,D2568-F2568)</f>
        <v/>
      </c>
      <c r="K2568" s="6">
        <f>IF(sel_og=1,E2568-G2568,0)</f>
        <v/>
      </c>
    </row>
    <row r="2569">
      <c r="A2569" s="6">
        <f>Profiles!E2569+Profiles!F2569</f>
        <v/>
      </c>
      <c r="B2569" s="6">
        <f>Profiles!D2569*sel_solar</f>
        <v/>
      </c>
      <c r="C2569" s="6">
        <f>MIN(B2569,A2569)</f>
        <v/>
      </c>
      <c r="D2569" s="6">
        <f>B2569-C2569</f>
        <v/>
      </c>
      <c r="E2569" s="6">
        <f>A2569-C2569</f>
        <v/>
      </c>
      <c r="F2569" s="6">
        <f>MIN(D2569,in_batt_pw,IF(sel_batt=0,0,(sel_batt-H2568)/in_rte))</f>
        <v/>
      </c>
      <c r="G2569" s="6">
        <f>MIN(E2569,in_batt_pw,H2568)</f>
        <v/>
      </c>
      <c r="H2569" s="6">
        <f>H2568+F2569*in_rte-G2569</f>
        <v/>
      </c>
      <c r="I2569" s="6">
        <f>IF(sel_og=1,0,E2569-G2569)</f>
        <v/>
      </c>
      <c r="J2569" s="6">
        <f>IF(sel_og=1,0,D2569-F2569)</f>
        <v/>
      </c>
      <c r="K2569" s="6">
        <f>IF(sel_og=1,E2569-G2569,0)</f>
        <v/>
      </c>
    </row>
    <row r="2570">
      <c r="A2570" s="6">
        <f>Profiles!E2570+Profiles!F2570</f>
        <v/>
      </c>
      <c r="B2570" s="6">
        <f>Profiles!D2570*sel_solar</f>
        <v/>
      </c>
      <c r="C2570" s="6">
        <f>MIN(B2570,A2570)</f>
        <v/>
      </c>
      <c r="D2570" s="6">
        <f>B2570-C2570</f>
        <v/>
      </c>
      <c r="E2570" s="6">
        <f>A2570-C2570</f>
        <v/>
      </c>
      <c r="F2570" s="6">
        <f>MIN(D2570,in_batt_pw,IF(sel_batt=0,0,(sel_batt-H2569)/in_rte))</f>
        <v/>
      </c>
      <c r="G2570" s="6">
        <f>MIN(E2570,in_batt_pw,H2569)</f>
        <v/>
      </c>
      <c r="H2570" s="6">
        <f>H2569+F2570*in_rte-G2570</f>
        <v/>
      </c>
      <c r="I2570" s="6">
        <f>IF(sel_og=1,0,E2570-G2570)</f>
        <v/>
      </c>
      <c r="J2570" s="6">
        <f>IF(sel_og=1,0,D2570-F2570)</f>
        <v/>
      </c>
      <c r="K2570" s="6">
        <f>IF(sel_og=1,E2570-G2570,0)</f>
        <v/>
      </c>
    </row>
    <row r="2571">
      <c r="A2571" s="6">
        <f>Profiles!E2571+Profiles!F2571</f>
        <v/>
      </c>
      <c r="B2571" s="6">
        <f>Profiles!D2571*sel_solar</f>
        <v/>
      </c>
      <c r="C2571" s="6">
        <f>MIN(B2571,A2571)</f>
        <v/>
      </c>
      <c r="D2571" s="6">
        <f>B2571-C2571</f>
        <v/>
      </c>
      <c r="E2571" s="6">
        <f>A2571-C2571</f>
        <v/>
      </c>
      <c r="F2571" s="6">
        <f>MIN(D2571,in_batt_pw,IF(sel_batt=0,0,(sel_batt-H2570)/in_rte))</f>
        <v/>
      </c>
      <c r="G2571" s="6">
        <f>MIN(E2571,in_batt_pw,H2570)</f>
        <v/>
      </c>
      <c r="H2571" s="6">
        <f>H2570+F2571*in_rte-G2571</f>
        <v/>
      </c>
      <c r="I2571" s="6">
        <f>IF(sel_og=1,0,E2571-G2571)</f>
        <v/>
      </c>
      <c r="J2571" s="6">
        <f>IF(sel_og=1,0,D2571-F2571)</f>
        <v/>
      </c>
      <c r="K2571" s="6">
        <f>IF(sel_og=1,E2571-G2571,0)</f>
        <v/>
      </c>
    </row>
    <row r="2572">
      <c r="A2572" s="6">
        <f>Profiles!E2572+Profiles!F2572</f>
        <v/>
      </c>
      <c r="B2572" s="6">
        <f>Profiles!D2572*sel_solar</f>
        <v/>
      </c>
      <c r="C2572" s="6">
        <f>MIN(B2572,A2572)</f>
        <v/>
      </c>
      <c r="D2572" s="6">
        <f>B2572-C2572</f>
        <v/>
      </c>
      <c r="E2572" s="6">
        <f>A2572-C2572</f>
        <v/>
      </c>
      <c r="F2572" s="6">
        <f>MIN(D2572,in_batt_pw,IF(sel_batt=0,0,(sel_batt-H2571)/in_rte))</f>
        <v/>
      </c>
      <c r="G2572" s="6">
        <f>MIN(E2572,in_batt_pw,H2571)</f>
        <v/>
      </c>
      <c r="H2572" s="6">
        <f>H2571+F2572*in_rte-G2572</f>
        <v/>
      </c>
      <c r="I2572" s="6">
        <f>IF(sel_og=1,0,E2572-G2572)</f>
        <v/>
      </c>
      <c r="J2572" s="6">
        <f>IF(sel_og=1,0,D2572-F2572)</f>
        <v/>
      </c>
      <c r="K2572" s="6">
        <f>IF(sel_og=1,E2572-G2572,0)</f>
        <v/>
      </c>
    </row>
    <row r="2573">
      <c r="A2573" s="6">
        <f>Profiles!E2573+Profiles!F2573</f>
        <v/>
      </c>
      <c r="B2573" s="6">
        <f>Profiles!D2573*sel_solar</f>
        <v/>
      </c>
      <c r="C2573" s="6">
        <f>MIN(B2573,A2573)</f>
        <v/>
      </c>
      <c r="D2573" s="6">
        <f>B2573-C2573</f>
        <v/>
      </c>
      <c r="E2573" s="6">
        <f>A2573-C2573</f>
        <v/>
      </c>
      <c r="F2573" s="6">
        <f>MIN(D2573,in_batt_pw,IF(sel_batt=0,0,(sel_batt-H2572)/in_rte))</f>
        <v/>
      </c>
      <c r="G2573" s="6">
        <f>MIN(E2573,in_batt_pw,H2572)</f>
        <v/>
      </c>
      <c r="H2573" s="6">
        <f>H2572+F2573*in_rte-G2573</f>
        <v/>
      </c>
      <c r="I2573" s="6">
        <f>IF(sel_og=1,0,E2573-G2573)</f>
        <v/>
      </c>
      <c r="J2573" s="6">
        <f>IF(sel_og=1,0,D2573-F2573)</f>
        <v/>
      </c>
      <c r="K2573" s="6">
        <f>IF(sel_og=1,E2573-G2573,0)</f>
        <v/>
      </c>
    </row>
    <row r="2574">
      <c r="A2574" s="6">
        <f>Profiles!E2574+Profiles!F2574</f>
        <v/>
      </c>
      <c r="B2574" s="6">
        <f>Profiles!D2574*sel_solar</f>
        <v/>
      </c>
      <c r="C2574" s="6">
        <f>MIN(B2574,A2574)</f>
        <v/>
      </c>
      <c r="D2574" s="6">
        <f>B2574-C2574</f>
        <v/>
      </c>
      <c r="E2574" s="6">
        <f>A2574-C2574</f>
        <v/>
      </c>
      <c r="F2574" s="6">
        <f>MIN(D2574,in_batt_pw,IF(sel_batt=0,0,(sel_batt-H2573)/in_rte))</f>
        <v/>
      </c>
      <c r="G2574" s="6">
        <f>MIN(E2574,in_batt_pw,H2573)</f>
        <v/>
      </c>
      <c r="H2574" s="6">
        <f>H2573+F2574*in_rte-G2574</f>
        <v/>
      </c>
      <c r="I2574" s="6">
        <f>IF(sel_og=1,0,E2574-G2574)</f>
        <v/>
      </c>
      <c r="J2574" s="6">
        <f>IF(sel_og=1,0,D2574-F2574)</f>
        <v/>
      </c>
      <c r="K2574" s="6">
        <f>IF(sel_og=1,E2574-G2574,0)</f>
        <v/>
      </c>
    </row>
    <row r="2575">
      <c r="A2575" s="6">
        <f>Profiles!E2575+Profiles!F2575</f>
        <v/>
      </c>
      <c r="B2575" s="6">
        <f>Profiles!D2575*sel_solar</f>
        <v/>
      </c>
      <c r="C2575" s="6">
        <f>MIN(B2575,A2575)</f>
        <v/>
      </c>
      <c r="D2575" s="6">
        <f>B2575-C2575</f>
        <v/>
      </c>
      <c r="E2575" s="6">
        <f>A2575-C2575</f>
        <v/>
      </c>
      <c r="F2575" s="6">
        <f>MIN(D2575,in_batt_pw,IF(sel_batt=0,0,(sel_batt-H2574)/in_rte))</f>
        <v/>
      </c>
      <c r="G2575" s="6">
        <f>MIN(E2575,in_batt_pw,H2574)</f>
        <v/>
      </c>
      <c r="H2575" s="6">
        <f>H2574+F2575*in_rte-G2575</f>
        <v/>
      </c>
      <c r="I2575" s="6">
        <f>IF(sel_og=1,0,E2575-G2575)</f>
        <v/>
      </c>
      <c r="J2575" s="6">
        <f>IF(sel_og=1,0,D2575-F2575)</f>
        <v/>
      </c>
      <c r="K2575" s="6">
        <f>IF(sel_og=1,E2575-G2575,0)</f>
        <v/>
      </c>
    </row>
    <row r="2576">
      <c r="A2576" s="6">
        <f>Profiles!E2576+Profiles!F2576</f>
        <v/>
      </c>
      <c r="B2576" s="6">
        <f>Profiles!D2576*sel_solar</f>
        <v/>
      </c>
      <c r="C2576" s="6">
        <f>MIN(B2576,A2576)</f>
        <v/>
      </c>
      <c r="D2576" s="6">
        <f>B2576-C2576</f>
        <v/>
      </c>
      <c r="E2576" s="6">
        <f>A2576-C2576</f>
        <v/>
      </c>
      <c r="F2576" s="6">
        <f>MIN(D2576,in_batt_pw,IF(sel_batt=0,0,(sel_batt-H2575)/in_rte))</f>
        <v/>
      </c>
      <c r="G2576" s="6">
        <f>MIN(E2576,in_batt_pw,H2575)</f>
        <v/>
      </c>
      <c r="H2576" s="6">
        <f>H2575+F2576*in_rte-G2576</f>
        <v/>
      </c>
      <c r="I2576" s="6">
        <f>IF(sel_og=1,0,E2576-G2576)</f>
        <v/>
      </c>
      <c r="J2576" s="6">
        <f>IF(sel_og=1,0,D2576-F2576)</f>
        <v/>
      </c>
      <c r="K2576" s="6">
        <f>IF(sel_og=1,E2576-G2576,0)</f>
        <v/>
      </c>
    </row>
    <row r="2577">
      <c r="A2577" s="6">
        <f>Profiles!E2577+Profiles!F2577</f>
        <v/>
      </c>
      <c r="B2577" s="6">
        <f>Profiles!D2577*sel_solar</f>
        <v/>
      </c>
      <c r="C2577" s="6">
        <f>MIN(B2577,A2577)</f>
        <v/>
      </c>
      <c r="D2577" s="6">
        <f>B2577-C2577</f>
        <v/>
      </c>
      <c r="E2577" s="6">
        <f>A2577-C2577</f>
        <v/>
      </c>
      <c r="F2577" s="6">
        <f>MIN(D2577,in_batt_pw,IF(sel_batt=0,0,(sel_batt-H2576)/in_rte))</f>
        <v/>
      </c>
      <c r="G2577" s="6">
        <f>MIN(E2577,in_batt_pw,H2576)</f>
        <v/>
      </c>
      <c r="H2577" s="6">
        <f>H2576+F2577*in_rte-G2577</f>
        <v/>
      </c>
      <c r="I2577" s="6">
        <f>IF(sel_og=1,0,E2577-G2577)</f>
        <v/>
      </c>
      <c r="J2577" s="6">
        <f>IF(sel_og=1,0,D2577-F2577)</f>
        <v/>
      </c>
      <c r="K2577" s="6">
        <f>IF(sel_og=1,E2577-G2577,0)</f>
        <v/>
      </c>
    </row>
    <row r="2578">
      <c r="A2578" s="6">
        <f>Profiles!E2578+Profiles!F2578</f>
        <v/>
      </c>
      <c r="B2578" s="6">
        <f>Profiles!D2578*sel_solar</f>
        <v/>
      </c>
      <c r="C2578" s="6">
        <f>MIN(B2578,A2578)</f>
        <v/>
      </c>
      <c r="D2578" s="6">
        <f>B2578-C2578</f>
        <v/>
      </c>
      <c r="E2578" s="6">
        <f>A2578-C2578</f>
        <v/>
      </c>
      <c r="F2578" s="6">
        <f>MIN(D2578,in_batt_pw,IF(sel_batt=0,0,(sel_batt-H2577)/in_rte))</f>
        <v/>
      </c>
      <c r="G2578" s="6">
        <f>MIN(E2578,in_batt_pw,H2577)</f>
        <v/>
      </c>
      <c r="H2578" s="6">
        <f>H2577+F2578*in_rte-G2578</f>
        <v/>
      </c>
      <c r="I2578" s="6">
        <f>IF(sel_og=1,0,E2578-G2578)</f>
        <v/>
      </c>
      <c r="J2578" s="6">
        <f>IF(sel_og=1,0,D2578-F2578)</f>
        <v/>
      </c>
      <c r="K2578" s="6">
        <f>IF(sel_og=1,E2578-G2578,0)</f>
        <v/>
      </c>
    </row>
    <row r="2579">
      <c r="A2579" s="6">
        <f>Profiles!E2579+Profiles!F2579</f>
        <v/>
      </c>
      <c r="B2579" s="6">
        <f>Profiles!D2579*sel_solar</f>
        <v/>
      </c>
      <c r="C2579" s="6">
        <f>MIN(B2579,A2579)</f>
        <v/>
      </c>
      <c r="D2579" s="6">
        <f>B2579-C2579</f>
        <v/>
      </c>
      <c r="E2579" s="6">
        <f>A2579-C2579</f>
        <v/>
      </c>
      <c r="F2579" s="6">
        <f>MIN(D2579,in_batt_pw,IF(sel_batt=0,0,(sel_batt-H2578)/in_rte))</f>
        <v/>
      </c>
      <c r="G2579" s="6">
        <f>MIN(E2579,in_batt_pw,H2578)</f>
        <v/>
      </c>
      <c r="H2579" s="6">
        <f>H2578+F2579*in_rte-G2579</f>
        <v/>
      </c>
      <c r="I2579" s="6">
        <f>IF(sel_og=1,0,E2579-G2579)</f>
        <v/>
      </c>
      <c r="J2579" s="6">
        <f>IF(sel_og=1,0,D2579-F2579)</f>
        <v/>
      </c>
      <c r="K2579" s="6">
        <f>IF(sel_og=1,E2579-G2579,0)</f>
        <v/>
      </c>
    </row>
    <row r="2580">
      <c r="A2580" s="6">
        <f>Profiles!E2580+Profiles!F2580</f>
        <v/>
      </c>
      <c r="B2580" s="6">
        <f>Profiles!D2580*sel_solar</f>
        <v/>
      </c>
      <c r="C2580" s="6">
        <f>MIN(B2580,A2580)</f>
        <v/>
      </c>
      <c r="D2580" s="6">
        <f>B2580-C2580</f>
        <v/>
      </c>
      <c r="E2580" s="6">
        <f>A2580-C2580</f>
        <v/>
      </c>
      <c r="F2580" s="6">
        <f>MIN(D2580,in_batt_pw,IF(sel_batt=0,0,(sel_batt-H2579)/in_rte))</f>
        <v/>
      </c>
      <c r="G2580" s="6">
        <f>MIN(E2580,in_batt_pw,H2579)</f>
        <v/>
      </c>
      <c r="H2580" s="6">
        <f>H2579+F2580*in_rte-G2580</f>
        <v/>
      </c>
      <c r="I2580" s="6">
        <f>IF(sel_og=1,0,E2580-G2580)</f>
        <v/>
      </c>
      <c r="J2580" s="6">
        <f>IF(sel_og=1,0,D2580-F2580)</f>
        <v/>
      </c>
      <c r="K2580" s="6">
        <f>IF(sel_og=1,E2580-G2580,0)</f>
        <v/>
      </c>
    </row>
    <row r="2581">
      <c r="A2581" s="6">
        <f>Profiles!E2581+Profiles!F2581</f>
        <v/>
      </c>
      <c r="B2581" s="6">
        <f>Profiles!D2581*sel_solar</f>
        <v/>
      </c>
      <c r="C2581" s="6">
        <f>MIN(B2581,A2581)</f>
        <v/>
      </c>
      <c r="D2581" s="6">
        <f>B2581-C2581</f>
        <v/>
      </c>
      <c r="E2581" s="6">
        <f>A2581-C2581</f>
        <v/>
      </c>
      <c r="F2581" s="6">
        <f>MIN(D2581,in_batt_pw,IF(sel_batt=0,0,(sel_batt-H2580)/in_rte))</f>
        <v/>
      </c>
      <c r="G2581" s="6">
        <f>MIN(E2581,in_batt_pw,H2580)</f>
        <v/>
      </c>
      <c r="H2581" s="6">
        <f>H2580+F2581*in_rte-G2581</f>
        <v/>
      </c>
      <c r="I2581" s="6">
        <f>IF(sel_og=1,0,E2581-G2581)</f>
        <v/>
      </c>
      <c r="J2581" s="6">
        <f>IF(sel_og=1,0,D2581-F2581)</f>
        <v/>
      </c>
      <c r="K2581" s="6">
        <f>IF(sel_og=1,E2581-G2581,0)</f>
        <v/>
      </c>
    </row>
    <row r="2582">
      <c r="A2582" s="6">
        <f>Profiles!E2582+Profiles!F2582</f>
        <v/>
      </c>
      <c r="B2582" s="6">
        <f>Profiles!D2582*sel_solar</f>
        <v/>
      </c>
      <c r="C2582" s="6">
        <f>MIN(B2582,A2582)</f>
        <v/>
      </c>
      <c r="D2582" s="6">
        <f>B2582-C2582</f>
        <v/>
      </c>
      <c r="E2582" s="6">
        <f>A2582-C2582</f>
        <v/>
      </c>
      <c r="F2582" s="6">
        <f>MIN(D2582,in_batt_pw,IF(sel_batt=0,0,(sel_batt-H2581)/in_rte))</f>
        <v/>
      </c>
      <c r="G2582" s="6">
        <f>MIN(E2582,in_batt_pw,H2581)</f>
        <v/>
      </c>
      <c r="H2582" s="6">
        <f>H2581+F2582*in_rte-G2582</f>
        <v/>
      </c>
      <c r="I2582" s="6">
        <f>IF(sel_og=1,0,E2582-G2582)</f>
        <v/>
      </c>
      <c r="J2582" s="6">
        <f>IF(sel_og=1,0,D2582-F2582)</f>
        <v/>
      </c>
      <c r="K2582" s="6">
        <f>IF(sel_og=1,E2582-G2582,0)</f>
        <v/>
      </c>
    </row>
    <row r="2583">
      <c r="A2583" s="6">
        <f>Profiles!E2583+Profiles!F2583</f>
        <v/>
      </c>
      <c r="B2583" s="6">
        <f>Profiles!D2583*sel_solar</f>
        <v/>
      </c>
      <c r="C2583" s="6">
        <f>MIN(B2583,A2583)</f>
        <v/>
      </c>
      <c r="D2583" s="6">
        <f>B2583-C2583</f>
        <v/>
      </c>
      <c r="E2583" s="6">
        <f>A2583-C2583</f>
        <v/>
      </c>
      <c r="F2583" s="6">
        <f>MIN(D2583,in_batt_pw,IF(sel_batt=0,0,(sel_batt-H2582)/in_rte))</f>
        <v/>
      </c>
      <c r="G2583" s="6">
        <f>MIN(E2583,in_batt_pw,H2582)</f>
        <v/>
      </c>
      <c r="H2583" s="6">
        <f>H2582+F2583*in_rte-G2583</f>
        <v/>
      </c>
      <c r="I2583" s="6">
        <f>IF(sel_og=1,0,E2583-G2583)</f>
        <v/>
      </c>
      <c r="J2583" s="6">
        <f>IF(sel_og=1,0,D2583-F2583)</f>
        <v/>
      </c>
      <c r="K2583" s="6">
        <f>IF(sel_og=1,E2583-G2583,0)</f>
        <v/>
      </c>
    </row>
    <row r="2584">
      <c r="A2584" s="6">
        <f>Profiles!E2584+Profiles!F2584</f>
        <v/>
      </c>
      <c r="B2584" s="6">
        <f>Profiles!D2584*sel_solar</f>
        <v/>
      </c>
      <c r="C2584" s="6">
        <f>MIN(B2584,A2584)</f>
        <v/>
      </c>
      <c r="D2584" s="6">
        <f>B2584-C2584</f>
        <v/>
      </c>
      <c r="E2584" s="6">
        <f>A2584-C2584</f>
        <v/>
      </c>
      <c r="F2584" s="6">
        <f>MIN(D2584,in_batt_pw,IF(sel_batt=0,0,(sel_batt-H2583)/in_rte))</f>
        <v/>
      </c>
      <c r="G2584" s="6">
        <f>MIN(E2584,in_batt_pw,H2583)</f>
        <v/>
      </c>
      <c r="H2584" s="6">
        <f>H2583+F2584*in_rte-G2584</f>
        <v/>
      </c>
      <c r="I2584" s="6">
        <f>IF(sel_og=1,0,E2584-G2584)</f>
        <v/>
      </c>
      <c r="J2584" s="6">
        <f>IF(sel_og=1,0,D2584-F2584)</f>
        <v/>
      </c>
      <c r="K2584" s="6">
        <f>IF(sel_og=1,E2584-G2584,0)</f>
        <v/>
      </c>
    </row>
    <row r="2585">
      <c r="A2585" s="6">
        <f>Profiles!E2585+Profiles!F2585</f>
        <v/>
      </c>
      <c r="B2585" s="6">
        <f>Profiles!D2585*sel_solar</f>
        <v/>
      </c>
      <c r="C2585" s="6">
        <f>MIN(B2585,A2585)</f>
        <v/>
      </c>
      <c r="D2585" s="6">
        <f>B2585-C2585</f>
        <v/>
      </c>
      <c r="E2585" s="6">
        <f>A2585-C2585</f>
        <v/>
      </c>
      <c r="F2585" s="6">
        <f>MIN(D2585,in_batt_pw,IF(sel_batt=0,0,(sel_batt-H2584)/in_rte))</f>
        <v/>
      </c>
      <c r="G2585" s="6">
        <f>MIN(E2585,in_batt_pw,H2584)</f>
        <v/>
      </c>
      <c r="H2585" s="6">
        <f>H2584+F2585*in_rte-G2585</f>
        <v/>
      </c>
      <c r="I2585" s="6">
        <f>IF(sel_og=1,0,E2585-G2585)</f>
        <v/>
      </c>
      <c r="J2585" s="6">
        <f>IF(sel_og=1,0,D2585-F2585)</f>
        <v/>
      </c>
      <c r="K2585" s="6">
        <f>IF(sel_og=1,E2585-G2585,0)</f>
        <v/>
      </c>
    </row>
    <row r="2586">
      <c r="A2586" s="6">
        <f>Profiles!E2586+Profiles!F2586</f>
        <v/>
      </c>
      <c r="B2586" s="6">
        <f>Profiles!D2586*sel_solar</f>
        <v/>
      </c>
      <c r="C2586" s="6">
        <f>MIN(B2586,A2586)</f>
        <v/>
      </c>
      <c r="D2586" s="6">
        <f>B2586-C2586</f>
        <v/>
      </c>
      <c r="E2586" s="6">
        <f>A2586-C2586</f>
        <v/>
      </c>
      <c r="F2586" s="6">
        <f>MIN(D2586,in_batt_pw,IF(sel_batt=0,0,(sel_batt-H2585)/in_rte))</f>
        <v/>
      </c>
      <c r="G2586" s="6">
        <f>MIN(E2586,in_batt_pw,H2585)</f>
        <v/>
      </c>
      <c r="H2586" s="6">
        <f>H2585+F2586*in_rte-G2586</f>
        <v/>
      </c>
      <c r="I2586" s="6">
        <f>IF(sel_og=1,0,E2586-G2586)</f>
        <v/>
      </c>
      <c r="J2586" s="6">
        <f>IF(sel_og=1,0,D2586-F2586)</f>
        <v/>
      </c>
      <c r="K2586" s="6">
        <f>IF(sel_og=1,E2586-G2586,0)</f>
        <v/>
      </c>
    </row>
    <row r="2587">
      <c r="A2587" s="6">
        <f>Profiles!E2587+Profiles!F2587</f>
        <v/>
      </c>
      <c r="B2587" s="6">
        <f>Profiles!D2587*sel_solar</f>
        <v/>
      </c>
      <c r="C2587" s="6">
        <f>MIN(B2587,A2587)</f>
        <v/>
      </c>
      <c r="D2587" s="6">
        <f>B2587-C2587</f>
        <v/>
      </c>
      <c r="E2587" s="6">
        <f>A2587-C2587</f>
        <v/>
      </c>
      <c r="F2587" s="6">
        <f>MIN(D2587,in_batt_pw,IF(sel_batt=0,0,(sel_batt-H2586)/in_rte))</f>
        <v/>
      </c>
      <c r="G2587" s="6">
        <f>MIN(E2587,in_batt_pw,H2586)</f>
        <v/>
      </c>
      <c r="H2587" s="6">
        <f>H2586+F2587*in_rte-G2587</f>
        <v/>
      </c>
      <c r="I2587" s="6">
        <f>IF(sel_og=1,0,E2587-G2587)</f>
        <v/>
      </c>
      <c r="J2587" s="6">
        <f>IF(sel_og=1,0,D2587-F2587)</f>
        <v/>
      </c>
      <c r="K2587" s="6">
        <f>IF(sel_og=1,E2587-G2587,0)</f>
        <v/>
      </c>
    </row>
    <row r="2588">
      <c r="A2588" s="6">
        <f>Profiles!E2588+Profiles!F2588</f>
        <v/>
      </c>
      <c r="B2588" s="6">
        <f>Profiles!D2588*sel_solar</f>
        <v/>
      </c>
      <c r="C2588" s="6">
        <f>MIN(B2588,A2588)</f>
        <v/>
      </c>
      <c r="D2588" s="6">
        <f>B2588-C2588</f>
        <v/>
      </c>
      <c r="E2588" s="6">
        <f>A2588-C2588</f>
        <v/>
      </c>
      <c r="F2588" s="6">
        <f>MIN(D2588,in_batt_pw,IF(sel_batt=0,0,(sel_batt-H2587)/in_rte))</f>
        <v/>
      </c>
      <c r="G2588" s="6">
        <f>MIN(E2588,in_batt_pw,H2587)</f>
        <v/>
      </c>
      <c r="H2588" s="6">
        <f>H2587+F2588*in_rte-G2588</f>
        <v/>
      </c>
      <c r="I2588" s="6">
        <f>IF(sel_og=1,0,E2588-G2588)</f>
        <v/>
      </c>
      <c r="J2588" s="6">
        <f>IF(sel_og=1,0,D2588-F2588)</f>
        <v/>
      </c>
      <c r="K2588" s="6">
        <f>IF(sel_og=1,E2588-G2588,0)</f>
        <v/>
      </c>
    </row>
    <row r="2589">
      <c r="A2589" s="6">
        <f>Profiles!E2589+Profiles!F2589</f>
        <v/>
      </c>
      <c r="B2589" s="6">
        <f>Profiles!D2589*sel_solar</f>
        <v/>
      </c>
      <c r="C2589" s="6">
        <f>MIN(B2589,A2589)</f>
        <v/>
      </c>
      <c r="D2589" s="6">
        <f>B2589-C2589</f>
        <v/>
      </c>
      <c r="E2589" s="6">
        <f>A2589-C2589</f>
        <v/>
      </c>
      <c r="F2589" s="6">
        <f>MIN(D2589,in_batt_pw,IF(sel_batt=0,0,(sel_batt-H2588)/in_rte))</f>
        <v/>
      </c>
      <c r="G2589" s="6">
        <f>MIN(E2589,in_batt_pw,H2588)</f>
        <v/>
      </c>
      <c r="H2589" s="6">
        <f>H2588+F2589*in_rte-G2589</f>
        <v/>
      </c>
      <c r="I2589" s="6">
        <f>IF(sel_og=1,0,E2589-G2589)</f>
        <v/>
      </c>
      <c r="J2589" s="6">
        <f>IF(sel_og=1,0,D2589-F2589)</f>
        <v/>
      </c>
      <c r="K2589" s="6">
        <f>IF(sel_og=1,E2589-G2589,0)</f>
        <v/>
      </c>
    </row>
    <row r="2590">
      <c r="A2590" s="6">
        <f>Profiles!E2590+Profiles!F2590</f>
        <v/>
      </c>
      <c r="B2590" s="6">
        <f>Profiles!D2590*sel_solar</f>
        <v/>
      </c>
      <c r="C2590" s="6">
        <f>MIN(B2590,A2590)</f>
        <v/>
      </c>
      <c r="D2590" s="6">
        <f>B2590-C2590</f>
        <v/>
      </c>
      <c r="E2590" s="6">
        <f>A2590-C2590</f>
        <v/>
      </c>
      <c r="F2590" s="6">
        <f>MIN(D2590,in_batt_pw,IF(sel_batt=0,0,(sel_batt-H2589)/in_rte))</f>
        <v/>
      </c>
      <c r="G2590" s="6">
        <f>MIN(E2590,in_batt_pw,H2589)</f>
        <v/>
      </c>
      <c r="H2590" s="6">
        <f>H2589+F2590*in_rte-G2590</f>
        <v/>
      </c>
      <c r="I2590" s="6">
        <f>IF(sel_og=1,0,E2590-G2590)</f>
        <v/>
      </c>
      <c r="J2590" s="6">
        <f>IF(sel_og=1,0,D2590-F2590)</f>
        <v/>
      </c>
      <c r="K2590" s="6">
        <f>IF(sel_og=1,E2590-G2590,0)</f>
        <v/>
      </c>
    </row>
    <row r="2591">
      <c r="A2591" s="6">
        <f>Profiles!E2591+Profiles!F2591</f>
        <v/>
      </c>
      <c r="B2591" s="6">
        <f>Profiles!D2591*sel_solar</f>
        <v/>
      </c>
      <c r="C2591" s="6">
        <f>MIN(B2591,A2591)</f>
        <v/>
      </c>
      <c r="D2591" s="6">
        <f>B2591-C2591</f>
        <v/>
      </c>
      <c r="E2591" s="6">
        <f>A2591-C2591</f>
        <v/>
      </c>
      <c r="F2591" s="6">
        <f>MIN(D2591,in_batt_pw,IF(sel_batt=0,0,(sel_batt-H2590)/in_rte))</f>
        <v/>
      </c>
      <c r="G2591" s="6">
        <f>MIN(E2591,in_batt_pw,H2590)</f>
        <v/>
      </c>
      <c r="H2591" s="6">
        <f>H2590+F2591*in_rte-G2591</f>
        <v/>
      </c>
      <c r="I2591" s="6">
        <f>IF(sel_og=1,0,E2591-G2591)</f>
        <v/>
      </c>
      <c r="J2591" s="6">
        <f>IF(sel_og=1,0,D2591-F2591)</f>
        <v/>
      </c>
      <c r="K2591" s="6">
        <f>IF(sel_og=1,E2591-G2591,0)</f>
        <v/>
      </c>
    </row>
    <row r="2592">
      <c r="A2592" s="6">
        <f>Profiles!E2592+Profiles!F2592</f>
        <v/>
      </c>
      <c r="B2592" s="6">
        <f>Profiles!D2592*sel_solar</f>
        <v/>
      </c>
      <c r="C2592" s="6">
        <f>MIN(B2592,A2592)</f>
        <v/>
      </c>
      <c r="D2592" s="6">
        <f>B2592-C2592</f>
        <v/>
      </c>
      <c r="E2592" s="6">
        <f>A2592-C2592</f>
        <v/>
      </c>
      <c r="F2592" s="6">
        <f>MIN(D2592,in_batt_pw,IF(sel_batt=0,0,(sel_batt-H2591)/in_rte))</f>
        <v/>
      </c>
      <c r="G2592" s="6">
        <f>MIN(E2592,in_batt_pw,H2591)</f>
        <v/>
      </c>
      <c r="H2592" s="6">
        <f>H2591+F2592*in_rte-G2592</f>
        <v/>
      </c>
      <c r="I2592" s="6">
        <f>IF(sel_og=1,0,E2592-G2592)</f>
        <v/>
      </c>
      <c r="J2592" s="6">
        <f>IF(sel_og=1,0,D2592-F2592)</f>
        <v/>
      </c>
      <c r="K2592" s="6">
        <f>IF(sel_og=1,E2592-G2592,0)</f>
        <v/>
      </c>
    </row>
    <row r="2593">
      <c r="A2593" s="6">
        <f>Profiles!E2593+Profiles!F2593</f>
        <v/>
      </c>
      <c r="B2593" s="6">
        <f>Profiles!D2593*sel_solar</f>
        <v/>
      </c>
      <c r="C2593" s="6">
        <f>MIN(B2593,A2593)</f>
        <v/>
      </c>
      <c r="D2593" s="6">
        <f>B2593-C2593</f>
        <v/>
      </c>
      <c r="E2593" s="6">
        <f>A2593-C2593</f>
        <v/>
      </c>
      <c r="F2593" s="6">
        <f>MIN(D2593,in_batt_pw,IF(sel_batt=0,0,(sel_batt-H2592)/in_rte))</f>
        <v/>
      </c>
      <c r="G2593" s="6">
        <f>MIN(E2593,in_batt_pw,H2592)</f>
        <v/>
      </c>
      <c r="H2593" s="6">
        <f>H2592+F2593*in_rte-G2593</f>
        <v/>
      </c>
      <c r="I2593" s="6">
        <f>IF(sel_og=1,0,E2593-G2593)</f>
        <v/>
      </c>
      <c r="J2593" s="6">
        <f>IF(sel_og=1,0,D2593-F2593)</f>
        <v/>
      </c>
      <c r="K2593" s="6">
        <f>IF(sel_og=1,E2593-G2593,0)</f>
        <v/>
      </c>
    </row>
    <row r="2594">
      <c r="A2594" s="6">
        <f>Profiles!E2594+Profiles!F2594</f>
        <v/>
      </c>
      <c r="B2594" s="6">
        <f>Profiles!D2594*sel_solar</f>
        <v/>
      </c>
      <c r="C2594" s="6">
        <f>MIN(B2594,A2594)</f>
        <v/>
      </c>
      <c r="D2594" s="6">
        <f>B2594-C2594</f>
        <v/>
      </c>
      <c r="E2594" s="6">
        <f>A2594-C2594</f>
        <v/>
      </c>
      <c r="F2594" s="6">
        <f>MIN(D2594,in_batt_pw,IF(sel_batt=0,0,(sel_batt-H2593)/in_rte))</f>
        <v/>
      </c>
      <c r="G2594" s="6">
        <f>MIN(E2594,in_batt_pw,H2593)</f>
        <v/>
      </c>
      <c r="H2594" s="6">
        <f>H2593+F2594*in_rte-G2594</f>
        <v/>
      </c>
      <c r="I2594" s="6">
        <f>IF(sel_og=1,0,E2594-G2594)</f>
        <v/>
      </c>
      <c r="J2594" s="6">
        <f>IF(sel_og=1,0,D2594-F2594)</f>
        <v/>
      </c>
      <c r="K2594" s="6">
        <f>IF(sel_og=1,E2594-G2594,0)</f>
        <v/>
      </c>
    </row>
    <row r="2595">
      <c r="A2595" s="6">
        <f>Profiles!E2595+Profiles!F2595</f>
        <v/>
      </c>
      <c r="B2595" s="6">
        <f>Profiles!D2595*sel_solar</f>
        <v/>
      </c>
      <c r="C2595" s="6">
        <f>MIN(B2595,A2595)</f>
        <v/>
      </c>
      <c r="D2595" s="6">
        <f>B2595-C2595</f>
        <v/>
      </c>
      <c r="E2595" s="6">
        <f>A2595-C2595</f>
        <v/>
      </c>
      <c r="F2595" s="6">
        <f>MIN(D2595,in_batt_pw,IF(sel_batt=0,0,(sel_batt-H2594)/in_rte))</f>
        <v/>
      </c>
      <c r="G2595" s="6">
        <f>MIN(E2595,in_batt_pw,H2594)</f>
        <v/>
      </c>
      <c r="H2595" s="6">
        <f>H2594+F2595*in_rte-G2595</f>
        <v/>
      </c>
      <c r="I2595" s="6">
        <f>IF(sel_og=1,0,E2595-G2595)</f>
        <v/>
      </c>
      <c r="J2595" s="6">
        <f>IF(sel_og=1,0,D2595-F2595)</f>
        <v/>
      </c>
      <c r="K2595" s="6">
        <f>IF(sel_og=1,E2595-G2595,0)</f>
        <v/>
      </c>
    </row>
    <row r="2596">
      <c r="A2596" s="6">
        <f>Profiles!E2596+Profiles!F2596</f>
        <v/>
      </c>
      <c r="B2596" s="6">
        <f>Profiles!D2596*sel_solar</f>
        <v/>
      </c>
      <c r="C2596" s="6">
        <f>MIN(B2596,A2596)</f>
        <v/>
      </c>
      <c r="D2596" s="6">
        <f>B2596-C2596</f>
        <v/>
      </c>
      <c r="E2596" s="6">
        <f>A2596-C2596</f>
        <v/>
      </c>
      <c r="F2596" s="6">
        <f>MIN(D2596,in_batt_pw,IF(sel_batt=0,0,(sel_batt-H2595)/in_rte))</f>
        <v/>
      </c>
      <c r="G2596" s="6">
        <f>MIN(E2596,in_batt_pw,H2595)</f>
        <v/>
      </c>
      <c r="H2596" s="6">
        <f>H2595+F2596*in_rte-G2596</f>
        <v/>
      </c>
      <c r="I2596" s="6">
        <f>IF(sel_og=1,0,E2596-G2596)</f>
        <v/>
      </c>
      <c r="J2596" s="6">
        <f>IF(sel_og=1,0,D2596-F2596)</f>
        <v/>
      </c>
      <c r="K2596" s="6">
        <f>IF(sel_og=1,E2596-G2596,0)</f>
        <v/>
      </c>
    </row>
    <row r="2597">
      <c r="A2597" s="6">
        <f>Profiles!E2597+Profiles!F2597</f>
        <v/>
      </c>
      <c r="B2597" s="6">
        <f>Profiles!D2597*sel_solar</f>
        <v/>
      </c>
      <c r="C2597" s="6">
        <f>MIN(B2597,A2597)</f>
        <v/>
      </c>
      <c r="D2597" s="6">
        <f>B2597-C2597</f>
        <v/>
      </c>
      <c r="E2597" s="6">
        <f>A2597-C2597</f>
        <v/>
      </c>
      <c r="F2597" s="6">
        <f>MIN(D2597,in_batt_pw,IF(sel_batt=0,0,(sel_batt-H2596)/in_rte))</f>
        <v/>
      </c>
      <c r="G2597" s="6">
        <f>MIN(E2597,in_batt_pw,H2596)</f>
        <v/>
      </c>
      <c r="H2597" s="6">
        <f>H2596+F2597*in_rte-G2597</f>
        <v/>
      </c>
      <c r="I2597" s="6">
        <f>IF(sel_og=1,0,E2597-G2597)</f>
        <v/>
      </c>
      <c r="J2597" s="6">
        <f>IF(sel_og=1,0,D2597-F2597)</f>
        <v/>
      </c>
      <c r="K2597" s="6">
        <f>IF(sel_og=1,E2597-G2597,0)</f>
        <v/>
      </c>
    </row>
    <row r="2598">
      <c r="A2598" s="6">
        <f>Profiles!E2598+Profiles!F2598</f>
        <v/>
      </c>
      <c r="B2598" s="6">
        <f>Profiles!D2598*sel_solar</f>
        <v/>
      </c>
      <c r="C2598" s="6">
        <f>MIN(B2598,A2598)</f>
        <v/>
      </c>
      <c r="D2598" s="6">
        <f>B2598-C2598</f>
        <v/>
      </c>
      <c r="E2598" s="6">
        <f>A2598-C2598</f>
        <v/>
      </c>
      <c r="F2598" s="6">
        <f>MIN(D2598,in_batt_pw,IF(sel_batt=0,0,(sel_batt-H2597)/in_rte))</f>
        <v/>
      </c>
      <c r="G2598" s="6">
        <f>MIN(E2598,in_batt_pw,H2597)</f>
        <v/>
      </c>
      <c r="H2598" s="6">
        <f>H2597+F2598*in_rte-G2598</f>
        <v/>
      </c>
      <c r="I2598" s="6">
        <f>IF(sel_og=1,0,E2598-G2598)</f>
        <v/>
      </c>
      <c r="J2598" s="6">
        <f>IF(sel_og=1,0,D2598-F2598)</f>
        <v/>
      </c>
      <c r="K2598" s="6">
        <f>IF(sel_og=1,E2598-G2598,0)</f>
        <v/>
      </c>
    </row>
    <row r="2599">
      <c r="A2599" s="6">
        <f>Profiles!E2599+Profiles!F2599</f>
        <v/>
      </c>
      <c r="B2599" s="6">
        <f>Profiles!D2599*sel_solar</f>
        <v/>
      </c>
      <c r="C2599" s="6">
        <f>MIN(B2599,A2599)</f>
        <v/>
      </c>
      <c r="D2599" s="6">
        <f>B2599-C2599</f>
        <v/>
      </c>
      <c r="E2599" s="6">
        <f>A2599-C2599</f>
        <v/>
      </c>
      <c r="F2599" s="6">
        <f>MIN(D2599,in_batt_pw,IF(sel_batt=0,0,(sel_batt-H2598)/in_rte))</f>
        <v/>
      </c>
      <c r="G2599" s="6">
        <f>MIN(E2599,in_batt_pw,H2598)</f>
        <v/>
      </c>
      <c r="H2599" s="6">
        <f>H2598+F2599*in_rte-G2599</f>
        <v/>
      </c>
      <c r="I2599" s="6">
        <f>IF(sel_og=1,0,E2599-G2599)</f>
        <v/>
      </c>
      <c r="J2599" s="6">
        <f>IF(sel_og=1,0,D2599-F2599)</f>
        <v/>
      </c>
      <c r="K2599" s="6">
        <f>IF(sel_og=1,E2599-G2599,0)</f>
        <v/>
      </c>
    </row>
    <row r="2600">
      <c r="A2600" s="6">
        <f>Profiles!E2600+Profiles!F2600</f>
        <v/>
      </c>
      <c r="B2600" s="6">
        <f>Profiles!D2600*sel_solar</f>
        <v/>
      </c>
      <c r="C2600" s="6">
        <f>MIN(B2600,A2600)</f>
        <v/>
      </c>
      <c r="D2600" s="6">
        <f>B2600-C2600</f>
        <v/>
      </c>
      <c r="E2600" s="6">
        <f>A2600-C2600</f>
        <v/>
      </c>
      <c r="F2600" s="6">
        <f>MIN(D2600,in_batt_pw,IF(sel_batt=0,0,(sel_batt-H2599)/in_rte))</f>
        <v/>
      </c>
      <c r="G2600" s="6">
        <f>MIN(E2600,in_batt_pw,H2599)</f>
        <v/>
      </c>
      <c r="H2600" s="6">
        <f>H2599+F2600*in_rte-G2600</f>
        <v/>
      </c>
      <c r="I2600" s="6">
        <f>IF(sel_og=1,0,E2600-G2600)</f>
        <v/>
      </c>
      <c r="J2600" s="6">
        <f>IF(sel_og=1,0,D2600-F2600)</f>
        <v/>
      </c>
      <c r="K2600" s="6">
        <f>IF(sel_og=1,E2600-G2600,0)</f>
        <v/>
      </c>
    </row>
    <row r="2601">
      <c r="A2601" s="6">
        <f>Profiles!E2601+Profiles!F2601</f>
        <v/>
      </c>
      <c r="B2601" s="6">
        <f>Profiles!D2601*sel_solar</f>
        <v/>
      </c>
      <c r="C2601" s="6">
        <f>MIN(B2601,A2601)</f>
        <v/>
      </c>
      <c r="D2601" s="6">
        <f>B2601-C2601</f>
        <v/>
      </c>
      <c r="E2601" s="6">
        <f>A2601-C2601</f>
        <v/>
      </c>
      <c r="F2601" s="6">
        <f>MIN(D2601,in_batt_pw,IF(sel_batt=0,0,(sel_batt-H2600)/in_rte))</f>
        <v/>
      </c>
      <c r="G2601" s="6">
        <f>MIN(E2601,in_batt_pw,H2600)</f>
        <v/>
      </c>
      <c r="H2601" s="6">
        <f>H2600+F2601*in_rte-G2601</f>
        <v/>
      </c>
      <c r="I2601" s="6">
        <f>IF(sel_og=1,0,E2601-G2601)</f>
        <v/>
      </c>
      <c r="J2601" s="6">
        <f>IF(sel_og=1,0,D2601-F2601)</f>
        <v/>
      </c>
      <c r="K2601" s="6">
        <f>IF(sel_og=1,E2601-G2601,0)</f>
        <v/>
      </c>
    </row>
    <row r="2602">
      <c r="A2602" s="6">
        <f>Profiles!E2602+Profiles!F2602</f>
        <v/>
      </c>
      <c r="B2602" s="6">
        <f>Profiles!D2602*sel_solar</f>
        <v/>
      </c>
      <c r="C2602" s="6">
        <f>MIN(B2602,A2602)</f>
        <v/>
      </c>
      <c r="D2602" s="6">
        <f>B2602-C2602</f>
        <v/>
      </c>
      <c r="E2602" s="6">
        <f>A2602-C2602</f>
        <v/>
      </c>
      <c r="F2602" s="6">
        <f>MIN(D2602,in_batt_pw,IF(sel_batt=0,0,(sel_batt-H2601)/in_rte))</f>
        <v/>
      </c>
      <c r="G2602" s="6">
        <f>MIN(E2602,in_batt_pw,H2601)</f>
        <v/>
      </c>
      <c r="H2602" s="6">
        <f>H2601+F2602*in_rte-G2602</f>
        <v/>
      </c>
      <c r="I2602" s="6">
        <f>IF(sel_og=1,0,E2602-G2602)</f>
        <v/>
      </c>
      <c r="J2602" s="6">
        <f>IF(sel_og=1,0,D2602-F2602)</f>
        <v/>
      </c>
      <c r="K2602" s="6">
        <f>IF(sel_og=1,E2602-G2602,0)</f>
        <v/>
      </c>
    </row>
    <row r="2603">
      <c r="A2603" s="6">
        <f>Profiles!E2603+Profiles!F2603</f>
        <v/>
      </c>
      <c r="B2603" s="6">
        <f>Profiles!D2603*sel_solar</f>
        <v/>
      </c>
      <c r="C2603" s="6">
        <f>MIN(B2603,A2603)</f>
        <v/>
      </c>
      <c r="D2603" s="6">
        <f>B2603-C2603</f>
        <v/>
      </c>
      <c r="E2603" s="6">
        <f>A2603-C2603</f>
        <v/>
      </c>
      <c r="F2603" s="6">
        <f>MIN(D2603,in_batt_pw,IF(sel_batt=0,0,(sel_batt-H2602)/in_rte))</f>
        <v/>
      </c>
      <c r="G2603" s="6">
        <f>MIN(E2603,in_batt_pw,H2602)</f>
        <v/>
      </c>
      <c r="H2603" s="6">
        <f>H2602+F2603*in_rte-G2603</f>
        <v/>
      </c>
      <c r="I2603" s="6">
        <f>IF(sel_og=1,0,E2603-G2603)</f>
        <v/>
      </c>
      <c r="J2603" s="6">
        <f>IF(sel_og=1,0,D2603-F2603)</f>
        <v/>
      </c>
      <c r="K2603" s="6">
        <f>IF(sel_og=1,E2603-G2603,0)</f>
        <v/>
      </c>
    </row>
    <row r="2604">
      <c r="A2604" s="6">
        <f>Profiles!E2604+Profiles!F2604</f>
        <v/>
      </c>
      <c r="B2604" s="6">
        <f>Profiles!D2604*sel_solar</f>
        <v/>
      </c>
      <c r="C2604" s="6">
        <f>MIN(B2604,A2604)</f>
        <v/>
      </c>
      <c r="D2604" s="6">
        <f>B2604-C2604</f>
        <v/>
      </c>
      <c r="E2604" s="6">
        <f>A2604-C2604</f>
        <v/>
      </c>
      <c r="F2604" s="6">
        <f>MIN(D2604,in_batt_pw,IF(sel_batt=0,0,(sel_batt-H2603)/in_rte))</f>
        <v/>
      </c>
      <c r="G2604" s="6">
        <f>MIN(E2604,in_batt_pw,H2603)</f>
        <v/>
      </c>
      <c r="H2604" s="6">
        <f>H2603+F2604*in_rte-G2604</f>
        <v/>
      </c>
      <c r="I2604" s="6">
        <f>IF(sel_og=1,0,E2604-G2604)</f>
        <v/>
      </c>
      <c r="J2604" s="6">
        <f>IF(sel_og=1,0,D2604-F2604)</f>
        <v/>
      </c>
      <c r="K2604" s="6">
        <f>IF(sel_og=1,E2604-G2604,0)</f>
        <v/>
      </c>
    </row>
    <row r="2605">
      <c r="A2605" s="6">
        <f>Profiles!E2605+Profiles!F2605</f>
        <v/>
      </c>
      <c r="B2605" s="6">
        <f>Profiles!D2605*sel_solar</f>
        <v/>
      </c>
      <c r="C2605" s="6">
        <f>MIN(B2605,A2605)</f>
        <v/>
      </c>
      <c r="D2605" s="6">
        <f>B2605-C2605</f>
        <v/>
      </c>
      <c r="E2605" s="6">
        <f>A2605-C2605</f>
        <v/>
      </c>
      <c r="F2605" s="6">
        <f>MIN(D2605,in_batt_pw,IF(sel_batt=0,0,(sel_batt-H2604)/in_rte))</f>
        <v/>
      </c>
      <c r="G2605" s="6">
        <f>MIN(E2605,in_batt_pw,H2604)</f>
        <v/>
      </c>
      <c r="H2605" s="6">
        <f>H2604+F2605*in_rte-G2605</f>
        <v/>
      </c>
      <c r="I2605" s="6">
        <f>IF(sel_og=1,0,E2605-G2605)</f>
        <v/>
      </c>
      <c r="J2605" s="6">
        <f>IF(sel_og=1,0,D2605-F2605)</f>
        <v/>
      </c>
      <c r="K2605" s="6">
        <f>IF(sel_og=1,E2605-G2605,0)</f>
        <v/>
      </c>
    </row>
    <row r="2606">
      <c r="A2606" s="6">
        <f>Profiles!E2606+Profiles!F2606</f>
        <v/>
      </c>
      <c r="B2606" s="6">
        <f>Profiles!D2606*sel_solar</f>
        <v/>
      </c>
      <c r="C2606" s="6">
        <f>MIN(B2606,A2606)</f>
        <v/>
      </c>
      <c r="D2606" s="6">
        <f>B2606-C2606</f>
        <v/>
      </c>
      <c r="E2606" s="6">
        <f>A2606-C2606</f>
        <v/>
      </c>
      <c r="F2606" s="6">
        <f>MIN(D2606,in_batt_pw,IF(sel_batt=0,0,(sel_batt-H2605)/in_rte))</f>
        <v/>
      </c>
      <c r="G2606" s="6">
        <f>MIN(E2606,in_batt_pw,H2605)</f>
        <v/>
      </c>
      <c r="H2606" s="6">
        <f>H2605+F2606*in_rte-G2606</f>
        <v/>
      </c>
      <c r="I2606" s="6">
        <f>IF(sel_og=1,0,E2606-G2606)</f>
        <v/>
      </c>
      <c r="J2606" s="6">
        <f>IF(sel_og=1,0,D2606-F2606)</f>
        <v/>
      </c>
      <c r="K2606" s="6">
        <f>IF(sel_og=1,E2606-G2606,0)</f>
        <v/>
      </c>
    </row>
    <row r="2607">
      <c r="A2607" s="6">
        <f>Profiles!E2607+Profiles!F2607</f>
        <v/>
      </c>
      <c r="B2607" s="6">
        <f>Profiles!D2607*sel_solar</f>
        <v/>
      </c>
      <c r="C2607" s="6">
        <f>MIN(B2607,A2607)</f>
        <v/>
      </c>
      <c r="D2607" s="6">
        <f>B2607-C2607</f>
        <v/>
      </c>
      <c r="E2607" s="6">
        <f>A2607-C2607</f>
        <v/>
      </c>
      <c r="F2607" s="6">
        <f>MIN(D2607,in_batt_pw,IF(sel_batt=0,0,(sel_batt-H2606)/in_rte))</f>
        <v/>
      </c>
      <c r="G2607" s="6">
        <f>MIN(E2607,in_batt_pw,H2606)</f>
        <v/>
      </c>
      <c r="H2607" s="6">
        <f>H2606+F2607*in_rte-G2607</f>
        <v/>
      </c>
      <c r="I2607" s="6">
        <f>IF(sel_og=1,0,E2607-G2607)</f>
        <v/>
      </c>
      <c r="J2607" s="6">
        <f>IF(sel_og=1,0,D2607-F2607)</f>
        <v/>
      </c>
      <c r="K2607" s="6">
        <f>IF(sel_og=1,E2607-G2607,0)</f>
        <v/>
      </c>
    </row>
    <row r="2608">
      <c r="A2608" s="6">
        <f>Profiles!E2608+Profiles!F2608</f>
        <v/>
      </c>
      <c r="B2608" s="6">
        <f>Profiles!D2608*sel_solar</f>
        <v/>
      </c>
      <c r="C2608" s="6">
        <f>MIN(B2608,A2608)</f>
        <v/>
      </c>
      <c r="D2608" s="6">
        <f>B2608-C2608</f>
        <v/>
      </c>
      <c r="E2608" s="6">
        <f>A2608-C2608</f>
        <v/>
      </c>
      <c r="F2608" s="6">
        <f>MIN(D2608,in_batt_pw,IF(sel_batt=0,0,(sel_batt-H2607)/in_rte))</f>
        <v/>
      </c>
      <c r="G2608" s="6">
        <f>MIN(E2608,in_batt_pw,H2607)</f>
        <v/>
      </c>
      <c r="H2608" s="6">
        <f>H2607+F2608*in_rte-G2608</f>
        <v/>
      </c>
      <c r="I2608" s="6">
        <f>IF(sel_og=1,0,E2608-G2608)</f>
        <v/>
      </c>
      <c r="J2608" s="6">
        <f>IF(sel_og=1,0,D2608-F2608)</f>
        <v/>
      </c>
      <c r="K2608" s="6">
        <f>IF(sel_og=1,E2608-G2608,0)</f>
        <v/>
      </c>
    </row>
    <row r="2609">
      <c r="A2609" s="6">
        <f>Profiles!E2609+Profiles!F2609</f>
        <v/>
      </c>
      <c r="B2609" s="6">
        <f>Profiles!D2609*sel_solar</f>
        <v/>
      </c>
      <c r="C2609" s="6">
        <f>MIN(B2609,A2609)</f>
        <v/>
      </c>
      <c r="D2609" s="6">
        <f>B2609-C2609</f>
        <v/>
      </c>
      <c r="E2609" s="6">
        <f>A2609-C2609</f>
        <v/>
      </c>
      <c r="F2609" s="6">
        <f>MIN(D2609,in_batt_pw,IF(sel_batt=0,0,(sel_batt-H2608)/in_rte))</f>
        <v/>
      </c>
      <c r="G2609" s="6">
        <f>MIN(E2609,in_batt_pw,H2608)</f>
        <v/>
      </c>
      <c r="H2609" s="6">
        <f>H2608+F2609*in_rte-G2609</f>
        <v/>
      </c>
      <c r="I2609" s="6">
        <f>IF(sel_og=1,0,E2609-G2609)</f>
        <v/>
      </c>
      <c r="J2609" s="6">
        <f>IF(sel_og=1,0,D2609-F2609)</f>
        <v/>
      </c>
      <c r="K2609" s="6">
        <f>IF(sel_og=1,E2609-G2609,0)</f>
        <v/>
      </c>
    </row>
    <row r="2610">
      <c r="A2610" s="6">
        <f>Profiles!E2610+Profiles!F2610</f>
        <v/>
      </c>
      <c r="B2610" s="6">
        <f>Profiles!D2610*sel_solar</f>
        <v/>
      </c>
      <c r="C2610" s="6">
        <f>MIN(B2610,A2610)</f>
        <v/>
      </c>
      <c r="D2610" s="6">
        <f>B2610-C2610</f>
        <v/>
      </c>
      <c r="E2610" s="6">
        <f>A2610-C2610</f>
        <v/>
      </c>
      <c r="F2610" s="6">
        <f>MIN(D2610,in_batt_pw,IF(sel_batt=0,0,(sel_batt-H2609)/in_rte))</f>
        <v/>
      </c>
      <c r="G2610" s="6">
        <f>MIN(E2610,in_batt_pw,H2609)</f>
        <v/>
      </c>
      <c r="H2610" s="6">
        <f>H2609+F2610*in_rte-G2610</f>
        <v/>
      </c>
      <c r="I2610" s="6">
        <f>IF(sel_og=1,0,E2610-G2610)</f>
        <v/>
      </c>
      <c r="J2610" s="6">
        <f>IF(sel_og=1,0,D2610-F2610)</f>
        <v/>
      </c>
      <c r="K2610" s="6">
        <f>IF(sel_og=1,E2610-G2610,0)</f>
        <v/>
      </c>
    </row>
    <row r="2611">
      <c r="A2611" s="6">
        <f>Profiles!E2611+Profiles!F2611</f>
        <v/>
      </c>
      <c r="B2611" s="6">
        <f>Profiles!D2611*sel_solar</f>
        <v/>
      </c>
      <c r="C2611" s="6">
        <f>MIN(B2611,A2611)</f>
        <v/>
      </c>
      <c r="D2611" s="6">
        <f>B2611-C2611</f>
        <v/>
      </c>
      <c r="E2611" s="6">
        <f>A2611-C2611</f>
        <v/>
      </c>
      <c r="F2611" s="6">
        <f>MIN(D2611,in_batt_pw,IF(sel_batt=0,0,(sel_batt-H2610)/in_rte))</f>
        <v/>
      </c>
      <c r="G2611" s="6">
        <f>MIN(E2611,in_batt_pw,H2610)</f>
        <v/>
      </c>
      <c r="H2611" s="6">
        <f>H2610+F2611*in_rte-G2611</f>
        <v/>
      </c>
      <c r="I2611" s="6">
        <f>IF(sel_og=1,0,E2611-G2611)</f>
        <v/>
      </c>
      <c r="J2611" s="6">
        <f>IF(sel_og=1,0,D2611-F2611)</f>
        <v/>
      </c>
      <c r="K2611" s="6">
        <f>IF(sel_og=1,E2611-G2611,0)</f>
        <v/>
      </c>
    </row>
    <row r="2612">
      <c r="A2612" s="6">
        <f>Profiles!E2612+Profiles!F2612</f>
        <v/>
      </c>
      <c r="B2612" s="6">
        <f>Profiles!D2612*sel_solar</f>
        <v/>
      </c>
      <c r="C2612" s="6">
        <f>MIN(B2612,A2612)</f>
        <v/>
      </c>
      <c r="D2612" s="6">
        <f>B2612-C2612</f>
        <v/>
      </c>
      <c r="E2612" s="6">
        <f>A2612-C2612</f>
        <v/>
      </c>
      <c r="F2612" s="6">
        <f>MIN(D2612,in_batt_pw,IF(sel_batt=0,0,(sel_batt-H2611)/in_rte))</f>
        <v/>
      </c>
      <c r="G2612" s="6">
        <f>MIN(E2612,in_batt_pw,H2611)</f>
        <v/>
      </c>
      <c r="H2612" s="6">
        <f>H2611+F2612*in_rte-G2612</f>
        <v/>
      </c>
      <c r="I2612" s="6">
        <f>IF(sel_og=1,0,E2612-G2612)</f>
        <v/>
      </c>
      <c r="J2612" s="6">
        <f>IF(sel_og=1,0,D2612-F2612)</f>
        <v/>
      </c>
      <c r="K2612" s="6">
        <f>IF(sel_og=1,E2612-G2612,0)</f>
        <v/>
      </c>
    </row>
    <row r="2613">
      <c r="A2613" s="6">
        <f>Profiles!E2613+Profiles!F2613</f>
        <v/>
      </c>
      <c r="B2613" s="6">
        <f>Profiles!D2613*sel_solar</f>
        <v/>
      </c>
      <c r="C2613" s="6">
        <f>MIN(B2613,A2613)</f>
        <v/>
      </c>
      <c r="D2613" s="6">
        <f>B2613-C2613</f>
        <v/>
      </c>
      <c r="E2613" s="6">
        <f>A2613-C2613</f>
        <v/>
      </c>
      <c r="F2613" s="6">
        <f>MIN(D2613,in_batt_pw,IF(sel_batt=0,0,(sel_batt-H2612)/in_rte))</f>
        <v/>
      </c>
      <c r="G2613" s="6">
        <f>MIN(E2613,in_batt_pw,H2612)</f>
        <v/>
      </c>
      <c r="H2613" s="6">
        <f>H2612+F2613*in_rte-G2613</f>
        <v/>
      </c>
      <c r="I2613" s="6">
        <f>IF(sel_og=1,0,E2613-G2613)</f>
        <v/>
      </c>
      <c r="J2613" s="6">
        <f>IF(sel_og=1,0,D2613-F2613)</f>
        <v/>
      </c>
      <c r="K2613" s="6">
        <f>IF(sel_og=1,E2613-G2613,0)</f>
        <v/>
      </c>
    </row>
    <row r="2614">
      <c r="A2614" s="6">
        <f>Profiles!E2614+Profiles!F2614</f>
        <v/>
      </c>
      <c r="B2614" s="6">
        <f>Profiles!D2614*sel_solar</f>
        <v/>
      </c>
      <c r="C2614" s="6">
        <f>MIN(B2614,A2614)</f>
        <v/>
      </c>
      <c r="D2614" s="6">
        <f>B2614-C2614</f>
        <v/>
      </c>
      <c r="E2614" s="6">
        <f>A2614-C2614</f>
        <v/>
      </c>
      <c r="F2614" s="6">
        <f>MIN(D2614,in_batt_pw,IF(sel_batt=0,0,(sel_batt-H2613)/in_rte))</f>
        <v/>
      </c>
      <c r="G2614" s="6">
        <f>MIN(E2614,in_batt_pw,H2613)</f>
        <v/>
      </c>
      <c r="H2614" s="6">
        <f>H2613+F2614*in_rte-G2614</f>
        <v/>
      </c>
      <c r="I2614" s="6">
        <f>IF(sel_og=1,0,E2614-G2614)</f>
        <v/>
      </c>
      <c r="J2614" s="6">
        <f>IF(sel_og=1,0,D2614-F2614)</f>
        <v/>
      </c>
      <c r="K2614" s="6">
        <f>IF(sel_og=1,E2614-G2614,0)</f>
        <v/>
      </c>
    </row>
    <row r="2615">
      <c r="A2615" s="6">
        <f>Profiles!E2615+Profiles!F2615</f>
        <v/>
      </c>
      <c r="B2615" s="6">
        <f>Profiles!D2615*sel_solar</f>
        <v/>
      </c>
      <c r="C2615" s="6">
        <f>MIN(B2615,A2615)</f>
        <v/>
      </c>
      <c r="D2615" s="6">
        <f>B2615-C2615</f>
        <v/>
      </c>
      <c r="E2615" s="6">
        <f>A2615-C2615</f>
        <v/>
      </c>
      <c r="F2615" s="6">
        <f>MIN(D2615,in_batt_pw,IF(sel_batt=0,0,(sel_batt-H2614)/in_rte))</f>
        <v/>
      </c>
      <c r="G2615" s="6">
        <f>MIN(E2615,in_batt_pw,H2614)</f>
        <v/>
      </c>
      <c r="H2615" s="6">
        <f>H2614+F2615*in_rte-G2615</f>
        <v/>
      </c>
      <c r="I2615" s="6">
        <f>IF(sel_og=1,0,E2615-G2615)</f>
        <v/>
      </c>
      <c r="J2615" s="6">
        <f>IF(sel_og=1,0,D2615-F2615)</f>
        <v/>
      </c>
      <c r="K2615" s="6">
        <f>IF(sel_og=1,E2615-G2615,0)</f>
        <v/>
      </c>
    </row>
    <row r="2616">
      <c r="A2616" s="6">
        <f>Profiles!E2616+Profiles!F2616</f>
        <v/>
      </c>
      <c r="B2616" s="6">
        <f>Profiles!D2616*sel_solar</f>
        <v/>
      </c>
      <c r="C2616" s="6">
        <f>MIN(B2616,A2616)</f>
        <v/>
      </c>
      <c r="D2616" s="6">
        <f>B2616-C2616</f>
        <v/>
      </c>
      <c r="E2616" s="6">
        <f>A2616-C2616</f>
        <v/>
      </c>
      <c r="F2616" s="6">
        <f>MIN(D2616,in_batt_pw,IF(sel_batt=0,0,(sel_batt-H2615)/in_rte))</f>
        <v/>
      </c>
      <c r="G2616" s="6">
        <f>MIN(E2616,in_batt_pw,H2615)</f>
        <v/>
      </c>
      <c r="H2616" s="6">
        <f>H2615+F2616*in_rte-G2616</f>
        <v/>
      </c>
      <c r="I2616" s="6">
        <f>IF(sel_og=1,0,E2616-G2616)</f>
        <v/>
      </c>
      <c r="J2616" s="6">
        <f>IF(sel_og=1,0,D2616-F2616)</f>
        <v/>
      </c>
      <c r="K2616" s="6">
        <f>IF(sel_og=1,E2616-G2616,0)</f>
        <v/>
      </c>
    </row>
    <row r="2617">
      <c r="A2617" s="6">
        <f>Profiles!E2617+Profiles!F2617</f>
        <v/>
      </c>
      <c r="B2617" s="6">
        <f>Profiles!D2617*sel_solar</f>
        <v/>
      </c>
      <c r="C2617" s="6">
        <f>MIN(B2617,A2617)</f>
        <v/>
      </c>
      <c r="D2617" s="6">
        <f>B2617-C2617</f>
        <v/>
      </c>
      <c r="E2617" s="6">
        <f>A2617-C2617</f>
        <v/>
      </c>
      <c r="F2617" s="6">
        <f>MIN(D2617,in_batt_pw,IF(sel_batt=0,0,(sel_batt-H2616)/in_rte))</f>
        <v/>
      </c>
      <c r="G2617" s="6">
        <f>MIN(E2617,in_batt_pw,H2616)</f>
        <v/>
      </c>
      <c r="H2617" s="6">
        <f>H2616+F2617*in_rte-G2617</f>
        <v/>
      </c>
      <c r="I2617" s="6">
        <f>IF(sel_og=1,0,E2617-G2617)</f>
        <v/>
      </c>
      <c r="J2617" s="6">
        <f>IF(sel_og=1,0,D2617-F2617)</f>
        <v/>
      </c>
      <c r="K2617" s="6">
        <f>IF(sel_og=1,E2617-G2617,0)</f>
        <v/>
      </c>
    </row>
    <row r="2618">
      <c r="A2618" s="6">
        <f>Profiles!E2618+Profiles!F2618</f>
        <v/>
      </c>
      <c r="B2618" s="6">
        <f>Profiles!D2618*sel_solar</f>
        <v/>
      </c>
      <c r="C2618" s="6">
        <f>MIN(B2618,A2618)</f>
        <v/>
      </c>
      <c r="D2618" s="6">
        <f>B2618-C2618</f>
        <v/>
      </c>
      <c r="E2618" s="6">
        <f>A2618-C2618</f>
        <v/>
      </c>
      <c r="F2618" s="6">
        <f>MIN(D2618,in_batt_pw,IF(sel_batt=0,0,(sel_batt-H2617)/in_rte))</f>
        <v/>
      </c>
      <c r="G2618" s="6">
        <f>MIN(E2618,in_batt_pw,H2617)</f>
        <v/>
      </c>
      <c r="H2618" s="6">
        <f>H2617+F2618*in_rte-G2618</f>
        <v/>
      </c>
      <c r="I2618" s="6">
        <f>IF(sel_og=1,0,E2618-G2618)</f>
        <v/>
      </c>
      <c r="J2618" s="6">
        <f>IF(sel_og=1,0,D2618-F2618)</f>
        <v/>
      </c>
      <c r="K2618" s="6">
        <f>IF(sel_og=1,E2618-G2618,0)</f>
        <v/>
      </c>
    </row>
    <row r="2619">
      <c r="A2619" s="6">
        <f>Profiles!E2619+Profiles!F2619</f>
        <v/>
      </c>
      <c r="B2619" s="6">
        <f>Profiles!D2619*sel_solar</f>
        <v/>
      </c>
      <c r="C2619" s="6">
        <f>MIN(B2619,A2619)</f>
        <v/>
      </c>
      <c r="D2619" s="6">
        <f>B2619-C2619</f>
        <v/>
      </c>
      <c r="E2619" s="6">
        <f>A2619-C2619</f>
        <v/>
      </c>
      <c r="F2619" s="6">
        <f>MIN(D2619,in_batt_pw,IF(sel_batt=0,0,(sel_batt-H2618)/in_rte))</f>
        <v/>
      </c>
      <c r="G2619" s="6">
        <f>MIN(E2619,in_batt_pw,H2618)</f>
        <v/>
      </c>
      <c r="H2619" s="6">
        <f>H2618+F2619*in_rte-G2619</f>
        <v/>
      </c>
      <c r="I2619" s="6">
        <f>IF(sel_og=1,0,E2619-G2619)</f>
        <v/>
      </c>
      <c r="J2619" s="6">
        <f>IF(sel_og=1,0,D2619-F2619)</f>
        <v/>
      </c>
      <c r="K2619" s="6">
        <f>IF(sel_og=1,E2619-G2619,0)</f>
        <v/>
      </c>
    </row>
    <row r="2620">
      <c r="A2620" s="6">
        <f>Profiles!E2620+Profiles!F2620</f>
        <v/>
      </c>
      <c r="B2620" s="6">
        <f>Profiles!D2620*sel_solar</f>
        <v/>
      </c>
      <c r="C2620" s="6">
        <f>MIN(B2620,A2620)</f>
        <v/>
      </c>
      <c r="D2620" s="6">
        <f>B2620-C2620</f>
        <v/>
      </c>
      <c r="E2620" s="6">
        <f>A2620-C2620</f>
        <v/>
      </c>
      <c r="F2620" s="6">
        <f>MIN(D2620,in_batt_pw,IF(sel_batt=0,0,(sel_batt-H2619)/in_rte))</f>
        <v/>
      </c>
      <c r="G2620" s="6">
        <f>MIN(E2620,in_batt_pw,H2619)</f>
        <v/>
      </c>
      <c r="H2620" s="6">
        <f>H2619+F2620*in_rte-G2620</f>
        <v/>
      </c>
      <c r="I2620" s="6">
        <f>IF(sel_og=1,0,E2620-G2620)</f>
        <v/>
      </c>
      <c r="J2620" s="6">
        <f>IF(sel_og=1,0,D2620-F2620)</f>
        <v/>
      </c>
      <c r="K2620" s="6">
        <f>IF(sel_og=1,E2620-G2620,0)</f>
        <v/>
      </c>
    </row>
    <row r="2621">
      <c r="A2621" s="6">
        <f>Profiles!E2621+Profiles!F2621</f>
        <v/>
      </c>
      <c r="B2621" s="6">
        <f>Profiles!D2621*sel_solar</f>
        <v/>
      </c>
      <c r="C2621" s="6">
        <f>MIN(B2621,A2621)</f>
        <v/>
      </c>
      <c r="D2621" s="6">
        <f>B2621-C2621</f>
        <v/>
      </c>
      <c r="E2621" s="6">
        <f>A2621-C2621</f>
        <v/>
      </c>
      <c r="F2621" s="6">
        <f>MIN(D2621,in_batt_pw,IF(sel_batt=0,0,(sel_batt-H2620)/in_rte))</f>
        <v/>
      </c>
      <c r="G2621" s="6">
        <f>MIN(E2621,in_batt_pw,H2620)</f>
        <v/>
      </c>
      <c r="H2621" s="6">
        <f>H2620+F2621*in_rte-G2621</f>
        <v/>
      </c>
      <c r="I2621" s="6">
        <f>IF(sel_og=1,0,E2621-G2621)</f>
        <v/>
      </c>
      <c r="J2621" s="6">
        <f>IF(sel_og=1,0,D2621-F2621)</f>
        <v/>
      </c>
      <c r="K2621" s="6">
        <f>IF(sel_og=1,E2621-G2621,0)</f>
        <v/>
      </c>
    </row>
    <row r="2622">
      <c r="A2622" s="6">
        <f>Profiles!E2622+Profiles!F2622</f>
        <v/>
      </c>
      <c r="B2622" s="6">
        <f>Profiles!D2622*sel_solar</f>
        <v/>
      </c>
      <c r="C2622" s="6">
        <f>MIN(B2622,A2622)</f>
        <v/>
      </c>
      <c r="D2622" s="6">
        <f>B2622-C2622</f>
        <v/>
      </c>
      <c r="E2622" s="6">
        <f>A2622-C2622</f>
        <v/>
      </c>
      <c r="F2622" s="6">
        <f>MIN(D2622,in_batt_pw,IF(sel_batt=0,0,(sel_batt-H2621)/in_rte))</f>
        <v/>
      </c>
      <c r="G2622" s="6">
        <f>MIN(E2622,in_batt_pw,H2621)</f>
        <v/>
      </c>
      <c r="H2622" s="6">
        <f>H2621+F2622*in_rte-G2622</f>
        <v/>
      </c>
      <c r="I2622" s="6">
        <f>IF(sel_og=1,0,E2622-G2622)</f>
        <v/>
      </c>
      <c r="J2622" s="6">
        <f>IF(sel_og=1,0,D2622-F2622)</f>
        <v/>
      </c>
      <c r="K2622" s="6">
        <f>IF(sel_og=1,E2622-G2622,0)</f>
        <v/>
      </c>
    </row>
    <row r="2623">
      <c r="A2623" s="6">
        <f>Profiles!E2623+Profiles!F2623</f>
        <v/>
      </c>
      <c r="B2623" s="6">
        <f>Profiles!D2623*sel_solar</f>
        <v/>
      </c>
      <c r="C2623" s="6">
        <f>MIN(B2623,A2623)</f>
        <v/>
      </c>
      <c r="D2623" s="6">
        <f>B2623-C2623</f>
        <v/>
      </c>
      <c r="E2623" s="6">
        <f>A2623-C2623</f>
        <v/>
      </c>
      <c r="F2623" s="6">
        <f>MIN(D2623,in_batt_pw,IF(sel_batt=0,0,(sel_batt-H2622)/in_rte))</f>
        <v/>
      </c>
      <c r="G2623" s="6">
        <f>MIN(E2623,in_batt_pw,H2622)</f>
        <v/>
      </c>
      <c r="H2623" s="6">
        <f>H2622+F2623*in_rte-G2623</f>
        <v/>
      </c>
      <c r="I2623" s="6">
        <f>IF(sel_og=1,0,E2623-G2623)</f>
        <v/>
      </c>
      <c r="J2623" s="6">
        <f>IF(sel_og=1,0,D2623-F2623)</f>
        <v/>
      </c>
      <c r="K2623" s="6">
        <f>IF(sel_og=1,E2623-G2623,0)</f>
        <v/>
      </c>
    </row>
    <row r="2624">
      <c r="A2624" s="6">
        <f>Profiles!E2624+Profiles!F2624</f>
        <v/>
      </c>
      <c r="B2624" s="6">
        <f>Profiles!D2624*sel_solar</f>
        <v/>
      </c>
      <c r="C2624" s="6">
        <f>MIN(B2624,A2624)</f>
        <v/>
      </c>
      <c r="D2624" s="6">
        <f>B2624-C2624</f>
        <v/>
      </c>
      <c r="E2624" s="6">
        <f>A2624-C2624</f>
        <v/>
      </c>
      <c r="F2624" s="6">
        <f>MIN(D2624,in_batt_pw,IF(sel_batt=0,0,(sel_batt-H2623)/in_rte))</f>
        <v/>
      </c>
      <c r="G2624" s="6">
        <f>MIN(E2624,in_batt_pw,H2623)</f>
        <v/>
      </c>
      <c r="H2624" s="6">
        <f>H2623+F2624*in_rte-G2624</f>
        <v/>
      </c>
      <c r="I2624" s="6">
        <f>IF(sel_og=1,0,E2624-G2624)</f>
        <v/>
      </c>
      <c r="J2624" s="6">
        <f>IF(sel_og=1,0,D2624-F2624)</f>
        <v/>
      </c>
      <c r="K2624" s="6">
        <f>IF(sel_og=1,E2624-G2624,0)</f>
        <v/>
      </c>
    </row>
    <row r="2625">
      <c r="A2625" s="6">
        <f>Profiles!E2625+Profiles!F2625</f>
        <v/>
      </c>
      <c r="B2625" s="6">
        <f>Profiles!D2625*sel_solar</f>
        <v/>
      </c>
      <c r="C2625" s="6">
        <f>MIN(B2625,A2625)</f>
        <v/>
      </c>
      <c r="D2625" s="6">
        <f>B2625-C2625</f>
        <v/>
      </c>
      <c r="E2625" s="6">
        <f>A2625-C2625</f>
        <v/>
      </c>
      <c r="F2625" s="6">
        <f>MIN(D2625,in_batt_pw,IF(sel_batt=0,0,(sel_batt-H2624)/in_rte))</f>
        <v/>
      </c>
      <c r="G2625" s="6">
        <f>MIN(E2625,in_batt_pw,H2624)</f>
        <v/>
      </c>
      <c r="H2625" s="6">
        <f>H2624+F2625*in_rte-G2625</f>
        <v/>
      </c>
      <c r="I2625" s="6">
        <f>IF(sel_og=1,0,E2625-G2625)</f>
        <v/>
      </c>
      <c r="J2625" s="6">
        <f>IF(sel_og=1,0,D2625-F2625)</f>
        <v/>
      </c>
      <c r="K2625" s="6">
        <f>IF(sel_og=1,E2625-G2625,0)</f>
        <v/>
      </c>
    </row>
    <row r="2626">
      <c r="A2626" s="6">
        <f>Profiles!E2626+Profiles!F2626</f>
        <v/>
      </c>
      <c r="B2626" s="6">
        <f>Profiles!D2626*sel_solar</f>
        <v/>
      </c>
      <c r="C2626" s="6">
        <f>MIN(B2626,A2626)</f>
        <v/>
      </c>
      <c r="D2626" s="6">
        <f>B2626-C2626</f>
        <v/>
      </c>
      <c r="E2626" s="6">
        <f>A2626-C2626</f>
        <v/>
      </c>
      <c r="F2626" s="6">
        <f>MIN(D2626,in_batt_pw,IF(sel_batt=0,0,(sel_batt-H2625)/in_rte))</f>
        <v/>
      </c>
      <c r="G2626" s="6">
        <f>MIN(E2626,in_batt_pw,H2625)</f>
        <v/>
      </c>
      <c r="H2626" s="6">
        <f>H2625+F2626*in_rte-G2626</f>
        <v/>
      </c>
      <c r="I2626" s="6">
        <f>IF(sel_og=1,0,E2626-G2626)</f>
        <v/>
      </c>
      <c r="J2626" s="6">
        <f>IF(sel_og=1,0,D2626-F2626)</f>
        <v/>
      </c>
      <c r="K2626" s="6">
        <f>IF(sel_og=1,E2626-G2626,0)</f>
        <v/>
      </c>
    </row>
    <row r="2627">
      <c r="A2627" s="6">
        <f>Profiles!E2627+Profiles!F2627</f>
        <v/>
      </c>
      <c r="B2627" s="6">
        <f>Profiles!D2627*sel_solar</f>
        <v/>
      </c>
      <c r="C2627" s="6">
        <f>MIN(B2627,A2627)</f>
        <v/>
      </c>
      <c r="D2627" s="6">
        <f>B2627-C2627</f>
        <v/>
      </c>
      <c r="E2627" s="6">
        <f>A2627-C2627</f>
        <v/>
      </c>
      <c r="F2627" s="6">
        <f>MIN(D2627,in_batt_pw,IF(sel_batt=0,0,(sel_batt-H2626)/in_rte))</f>
        <v/>
      </c>
      <c r="G2627" s="6">
        <f>MIN(E2627,in_batt_pw,H2626)</f>
        <v/>
      </c>
      <c r="H2627" s="6">
        <f>H2626+F2627*in_rte-G2627</f>
        <v/>
      </c>
      <c r="I2627" s="6">
        <f>IF(sel_og=1,0,E2627-G2627)</f>
        <v/>
      </c>
      <c r="J2627" s="6">
        <f>IF(sel_og=1,0,D2627-F2627)</f>
        <v/>
      </c>
      <c r="K2627" s="6">
        <f>IF(sel_og=1,E2627-G2627,0)</f>
        <v/>
      </c>
    </row>
    <row r="2628">
      <c r="A2628" s="6">
        <f>Profiles!E2628+Profiles!F2628</f>
        <v/>
      </c>
      <c r="B2628" s="6">
        <f>Profiles!D2628*sel_solar</f>
        <v/>
      </c>
      <c r="C2628" s="6">
        <f>MIN(B2628,A2628)</f>
        <v/>
      </c>
      <c r="D2628" s="6">
        <f>B2628-C2628</f>
        <v/>
      </c>
      <c r="E2628" s="6">
        <f>A2628-C2628</f>
        <v/>
      </c>
      <c r="F2628" s="6">
        <f>MIN(D2628,in_batt_pw,IF(sel_batt=0,0,(sel_batt-H2627)/in_rte))</f>
        <v/>
      </c>
      <c r="G2628" s="6">
        <f>MIN(E2628,in_batt_pw,H2627)</f>
        <v/>
      </c>
      <c r="H2628" s="6">
        <f>H2627+F2628*in_rte-G2628</f>
        <v/>
      </c>
      <c r="I2628" s="6">
        <f>IF(sel_og=1,0,E2628-G2628)</f>
        <v/>
      </c>
      <c r="J2628" s="6">
        <f>IF(sel_og=1,0,D2628-F2628)</f>
        <v/>
      </c>
      <c r="K2628" s="6">
        <f>IF(sel_og=1,E2628-G2628,0)</f>
        <v/>
      </c>
    </row>
    <row r="2629">
      <c r="A2629" s="6">
        <f>Profiles!E2629+Profiles!F2629</f>
        <v/>
      </c>
      <c r="B2629" s="6">
        <f>Profiles!D2629*sel_solar</f>
        <v/>
      </c>
      <c r="C2629" s="6">
        <f>MIN(B2629,A2629)</f>
        <v/>
      </c>
      <c r="D2629" s="6">
        <f>B2629-C2629</f>
        <v/>
      </c>
      <c r="E2629" s="6">
        <f>A2629-C2629</f>
        <v/>
      </c>
      <c r="F2629" s="6">
        <f>MIN(D2629,in_batt_pw,IF(sel_batt=0,0,(sel_batt-H2628)/in_rte))</f>
        <v/>
      </c>
      <c r="G2629" s="6">
        <f>MIN(E2629,in_batt_pw,H2628)</f>
        <v/>
      </c>
      <c r="H2629" s="6">
        <f>H2628+F2629*in_rte-G2629</f>
        <v/>
      </c>
      <c r="I2629" s="6">
        <f>IF(sel_og=1,0,E2629-G2629)</f>
        <v/>
      </c>
      <c r="J2629" s="6">
        <f>IF(sel_og=1,0,D2629-F2629)</f>
        <v/>
      </c>
      <c r="K2629" s="6">
        <f>IF(sel_og=1,E2629-G2629,0)</f>
        <v/>
      </c>
    </row>
    <row r="2630">
      <c r="A2630" s="6">
        <f>Profiles!E2630+Profiles!F2630</f>
        <v/>
      </c>
      <c r="B2630" s="6">
        <f>Profiles!D2630*sel_solar</f>
        <v/>
      </c>
      <c r="C2630" s="6">
        <f>MIN(B2630,A2630)</f>
        <v/>
      </c>
      <c r="D2630" s="6">
        <f>B2630-C2630</f>
        <v/>
      </c>
      <c r="E2630" s="6">
        <f>A2630-C2630</f>
        <v/>
      </c>
      <c r="F2630" s="6">
        <f>MIN(D2630,in_batt_pw,IF(sel_batt=0,0,(sel_batt-H2629)/in_rte))</f>
        <v/>
      </c>
      <c r="G2630" s="6">
        <f>MIN(E2630,in_batt_pw,H2629)</f>
        <v/>
      </c>
      <c r="H2630" s="6">
        <f>H2629+F2630*in_rte-G2630</f>
        <v/>
      </c>
      <c r="I2630" s="6">
        <f>IF(sel_og=1,0,E2630-G2630)</f>
        <v/>
      </c>
      <c r="J2630" s="6">
        <f>IF(sel_og=1,0,D2630-F2630)</f>
        <v/>
      </c>
      <c r="K2630" s="6">
        <f>IF(sel_og=1,E2630-G2630,0)</f>
        <v/>
      </c>
    </row>
    <row r="2631">
      <c r="A2631" s="6">
        <f>Profiles!E2631+Profiles!F2631</f>
        <v/>
      </c>
      <c r="B2631" s="6">
        <f>Profiles!D2631*sel_solar</f>
        <v/>
      </c>
      <c r="C2631" s="6">
        <f>MIN(B2631,A2631)</f>
        <v/>
      </c>
      <c r="D2631" s="6">
        <f>B2631-C2631</f>
        <v/>
      </c>
      <c r="E2631" s="6">
        <f>A2631-C2631</f>
        <v/>
      </c>
      <c r="F2631" s="6">
        <f>MIN(D2631,in_batt_pw,IF(sel_batt=0,0,(sel_batt-H2630)/in_rte))</f>
        <v/>
      </c>
      <c r="G2631" s="6">
        <f>MIN(E2631,in_batt_pw,H2630)</f>
        <v/>
      </c>
      <c r="H2631" s="6">
        <f>H2630+F2631*in_rte-G2631</f>
        <v/>
      </c>
      <c r="I2631" s="6">
        <f>IF(sel_og=1,0,E2631-G2631)</f>
        <v/>
      </c>
      <c r="J2631" s="6">
        <f>IF(sel_og=1,0,D2631-F2631)</f>
        <v/>
      </c>
      <c r="K2631" s="6">
        <f>IF(sel_og=1,E2631-G2631,0)</f>
        <v/>
      </c>
    </row>
    <row r="2632">
      <c r="A2632" s="6">
        <f>Profiles!E2632+Profiles!F2632</f>
        <v/>
      </c>
      <c r="B2632" s="6">
        <f>Profiles!D2632*sel_solar</f>
        <v/>
      </c>
      <c r="C2632" s="6">
        <f>MIN(B2632,A2632)</f>
        <v/>
      </c>
      <c r="D2632" s="6">
        <f>B2632-C2632</f>
        <v/>
      </c>
      <c r="E2632" s="6">
        <f>A2632-C2632</f>
        <v/>
      </c>
      <c r="F2632" s="6">
        <f>MIN(D2632,in_batt_pw,IF(sel_batt=0,0,(sel_batt-H2631)/in_rte))</f>
        <v/>
      </c>
      <c r="G2632" s="6">
        <f>MIN(E2632,in_batt_pw,H2631)</f>
        <v/>
      </c>
      <c r="H2632" s="6">
        <f>H2631+F2632*in_rte-G2632</f>
        <v/>
      </c>
      <c r="I2632" s="6">
        <f>IF(sel_og=1,0,E2632-G2632)</f>
        <v/>
      </c>
      <c r="J2632" s="6">
        <f>IF(sel_og=1,0,D2632-F2632)</f>
        <v/>
      </c>
      <c r="K2632" s="6">
        <f>IF(sel_og=1,E2632-G2632,0)</f>
        <v/>
      </c>
    </row>
    <row r="2633">
      <c r="A2633" s="6">
        <f>Profiles!E2633+Profiles!F2633</f>
        <v/>
      </c>
      <c r="B2633" s="6">
        <f>Profiles!D2633*sel_solar</f>
        <v/>
      </c>
      <c r="C2633" s="6">
        <f>MIN(B2633,A2633)</f>
        <v/>
      </c>
      <c r="D2633" s="6">
        <f>B2633-C2633</f>
        <v/>
      </c>
      <c r="E2633" s="6">
        <f>A2633-C2633</f>
        <v/>
      </c>
      <c r="F2633" s="6">
        <f>MIN(D2633,in_batt_pw,IF(sel_batt=0,0,(sel_batt-H2632)/in_rte))</f>
        <v/>
      </c>
      <c r="G2633" s="6">
        <f>MIN(E2633,in_batt_pw,H2632)</f>
        <v/>
      </c>
      <c r="H2633" s="6">
        <f>H2632+F2633*in_rte-G2633</f>
        <v/>
      </c>
      <c r="I2633" s="6">
        <f>IF(sel_og=1,0,E2633-G2633)</f>
        <v/>
      </c>
      <c r="J2633" s="6">
        <f>IF(sel_og=1,0,D2633-F2633)</f>
        <v/>
      </c>
      <c r="K2633" s="6">
        <f>IF(sel_og=1,E2633-G2633,0)</f>
        <v/>
      </c>
    </row>
    <row r="2634">
      <c r="A2634" s="6">
        <f>Profiles!E2634+Profiles!F2634</f>
        <v/>
      </c>
      <c r="B2634" s="6">
        <f>Profiles!D2634*sel_solar</f>
        <v/>
      </c>
      <c r="C2634" s="6">
        <f>MIN(B2634,A2634)</f>
        <v/>
      </c>
      <c r="D2634" s="6">
        <f>B2634-C2634</f>
        <v/>
      </c>
      <c r="E2634" s="6">
        <f>A2634-C2634</f>
        <v/>
      </c>
      <c r="F2634" s="6">
        <f>MIN(D2634,in_batt_pw,IF(sel_batt=0,0,(sel_batt-H2633)/in_rte))</f>
        <v/>
      </c>
      <c r="G2634" s="6">
        <f>MIN(E2634,in_batt_pw,H2633)</f>
        <v/>
      </c>
      <c r="H2634" s="6">
        <f>H2633+F2634*in_rte-G2634</f>
        <v/>
      </c>
      <c r="I2634" s="6">
        <f>IF(sel_og=1,0,E2634-G2634)</f>
        <v/>
      </c>
      <c r="J2634" s="6">
        <f>IF(sel_og=1,0,D2634-F2634)</f>
        <v/>
      </c>
      <c r="K2634" s="6">
        <f>IF(sel_og=1,E2634-G2634,0)</f>
        <v/>
      </c>
    </row>
    <row r="2635">
      <c r="A2635" s="6">
        <f>Profiles!E2635+Profiles!F2635</f>
        <v/>
      </c>
      <c r="B2635" s="6">
        <f>Profiles!D2635*sel_solar</f>
        <v/>
      </c>
      <c r="C2635" s="6">
        <f>MIN(B2635,A2635)</f>
        <v/>
      </c>
      <c r="D2635" s="6">
        <f>B2635-C2635</f>
        <v/>
      </c>
      <c r="E2635" s="6">
        <f>A2635-C2635</f>
        <v/>
      </c>
      <c r="F2635" s="6">
        <f>MIN(D2635,in_batt_pw,IF(sel_batt=0,0,(sel_batt-H2634)/in_rte))</f>
        <v/>
      </c>
      <c r="G2635" s="6">
        <f>MIN(E2635,in_batt_pw,H2634)</f>
        <v/>
      </c>
      <c r="H2635" s="6">
        <f>H2634+F2635*in_rte-G2635</f>
        <v/>
      </c>
      <c r="I2635" s="6">
        <f>IF(sel_og=1,0,E2635-G2635)</f>
        <v/>
      </c>
      <c r="J2635" s="6">
        <f>IF(sel_og=1,0,D2635-F2635)</f>
        <v/>
      </c>
      <c r="K2635" s="6">
        <f>IF(sel_og=1,E2635-G2635,0)</f>
        <v/>
      </c>
    </row>
    <row r="2636">
      <c r="A2636" s="6">
        <f>Profiles!E2636+Profiles!F2636</f>
        <v/>
      </c>
      <c r="B2636" s="6">
        <f>Profiles!D2636*sel_solar</f>
        <v/>
      </c>
      <c r="C2636" s="6">
        <f>MIN(B2636,A2636)</f>
        <v/>
      </c>
      <c r="D2636" s="6">
        <f>B2636-C2636</f>
        <v/>
      </c>
      <c r="E2636" s="6">
        <f>A2636-C2636</f>
        <v/>
      </c>
      <c r="F2636" s="6">
        <f>MIN(D2636,in_batt_pw,IF(sel_batt=0,0,(sel_batt-H2635)/in_rte))</f>
        <v/>
      </c>
      <c r="G2636" s="6">
        <f>MIN(E2636,in_batt_pw,H2635)</f>
        <v/>
      </c>
      <c r="H2636" s="6">
        <f>H2635+F2636*in_rte-G2636</f>
        <v/>
      </c>
      <c r="I2636" s="6">
        <f>IF(sel_og=1,0,E2636-G2636)</f>
        <v/>
      </c>
      <c r="J2636" s="6">
        <f>IF(sel_og=1,0,D2636-F2636)</f>
        <v/>
      </c>
      <c r="K2636" s="6">
        <f>IF(sel_og=1,E2636-G2636,0)</f>
        <v/>
      </c>
    </row>
    <row r="2637">
      <c r="A2637" s="6">
        <f>Profiles!E2637+Profiles!F2637</f>
        <v/>
      </c>
      <c r="B2637" s="6">
        <f>Profiles!D2637*sel_solar</f>
        <v/>
      </c>
      <c r="C2637" s="6">
        <f>MIN(B2637,A2637)</f>
        <v/>
      </c>
      <c r="D2637" s="6">
        <f>B2637-C2637</f>
        <v/>
      </c>
      <c r="E2637" s="6">
        <f>A2637-C2637</f>
        <v/>
      </c>
      <c r="F2637" s="6">
        <f>MIN(D2637,in_batt_pw,IF(sel_batt=0,0,(sel_batt-H2636)/in_rte))</f>
        <v/>
      </c>
      <c r="G2637" s="6">
        <f>MIN(E2637,in_batt_pw,H2636)</f>
        <v/>
      </c>
      <c r="H2637" s="6">
        <f>H2636+F2637*in_rte-G2637</f>
        <v/>
      </c>
      <c r="I2637" s="6">
        <f>IF(sel_og=1,0,E2637-G2637)</f>
        <v/>
      </c>
      <c r="J2637" s="6">
        <f>IF(sel_og=1,0,D2637-F2637)</f>
        <v/>
      </c>
      <c r="K2637" s="6">
        <f>IF(sel_og=1,E2637-G2637,0)</f>
        <v/>
      </c>
    </row>
    <row r="2638">
      <c r="A2638" s="6">
        <f>Profiles!E2638+Profiles!F2638</f>
        <v/>
      </c>
      <c r="B2638" s="6">
        <f>Profiles!D2638*sel_solar</f>
        <v/>
      </c>
      <c r="C2638" s="6">
        <f>MIN(B2638,A2638)</f>
        <v/>
      </c>
      <c r="D2638" s="6">
        <f>B2638-C2638</f>
        <v/>
      </c>
      <c r="E2638" s="6">
        <f>A2638-C2638</f>
        <v/>
      </c>
      <c r="F2638" s="6">
        <f>MIN(D2638,in_batt_pw,IF(sel_batt=0,0,(sel_batt-H2637)/in_rte))</f>
        <v/>
      </c>
      <c r="G2638" s="6">
        <f>MIN(E2638,in_batt_pw,H2637)</f>
        <v/>
      </c>
      <c r="H2638" s="6">
        <f>H2637+F2638*in_rte-G2638</f>
        <v/>
      </c>
      <c r="I2638" s="6">
        <f>IF(sel_og=1,0,E2638-G2638)</f>
        <v/>
      </c>
      <c r="J2638" s="6">
        <f>IF(sel_og=1,0,D2638-F2638)</f>
        <v/>
      </c>
      <c r="K2638" s="6">
        <f>IF(sel_og=1,E2638-G2638,0)</f>
        <v/>
      </c>
    </row>
    <row r="2639">
      <c r="A2639" s="6">
        <f>Profiles!E2639+Profiles!F2639</f>
        <v/>
      </c>
      <c r="B2639" s="6">
        <f>Profiles!D2639*sel_solar</f>
        <v/>
      </c>
      <c r="C2639" s="6">
        <f>MIN(B2639,A2639)</f>
        <v/>
      </c>
      <c r="D2639" s="6">
        <f>B2639-C2639</f>
        <v/>
      </c>
      <c r="E2639" s="6">
        <f>A2639-C2639</f>
        <v/>
      </c>
      <c r="F2639" s="6">
        <f>MIN(D2639,in_batt_pw,IF(sel_batt=0,0,(sel_batt-H2638)/in_rte))</f>
        <v/>
      </c>
      <c r="G2639" s="6">
        <f>MIN(E2639,in_batt_pw,H2638)</f>
        <v/>
      </c>
      <c r="H2639" s="6">
        <f>H2638+F2639*in_rte-G2639</f>
        <v/>
      </c>
      <c r="I2639" s="6">
        <f>IF(sel_og=1,0,E2639-G2639)</f>
        <v/>
      </c>
      <c r="J2639" s="6">
        <f>IF(sel_og=1,0,D2639-F2639)</f>
        <v/>
      </c>
      <c r="K2639" s="6">
        <f>IF(sel_og=1,E2639-G2639,0)</f>
        <v/>
      </c>
    </row>
    <row r="2640">
      <c r="A2640" s="6">
        <f>Profiles!E2640+Profiles!F2640</f>
        <v/>
      </c>
      <c r="B2640" s="6">
        <f>Profiles!D2640*sel_solar</f>
        <v/>
      </c>
      <c r="C2640" s="6">
        <f>MIN(B2640,A2640)</f>
        <v/>
      </c>
      <c r="D2640" s="6">
        <f>B2640-C2640</f>
        <v/>
      </c>
      <c r="E2640" s="6">
        <f>A2640-C2640</f>
        <v/>
      </c>
      <c r="F2640" s="6">
        <f>MIN(D2640,in_batt_pw,IF(sel_batt=0,0,(sel_batt-H2639)/in_rte))</f>
        <v/>
      </c>
      <c r="G2640" s="6">
        <f>MIN(E2640,in_batt_pw,H2639)</f>
        <v/>
      </c>
      <c r="H2640" s="6">
        <f>H2639+F2640*in_rte-G2640</f>
        <v/>
      </c>
      <c r="I2640" s="6">
        <f>IF(sel_og=1,0,E2640-G2640)</f>
        <v/>
      </c>
      <c r="J2640" s="6">
        <f>IF(sel_og=1,0,D2640-F2640)</f>
        <v/>
      </c>
      <c r="K2640" s="6">
        <f>IF(sel_og=1,E2640-G2640,0)</f>
        <v/>
      </c>
    </row>
    <row r="2641">
      <c r="A2641" s="6">
        <f>Profiles!E2641+Profiles!F2641</f>
        <v/>
      </c>
      <c r="B2641" s="6">
        <f>Profiles!D2641*sel_solar</f>
        <v/>
      </c>
      <c r="C2641" s="6">
        <f>MIN(B2641,A2641)</f>
        <v/>
      </c>
      <c r="D2641" s="6">
        <f>B2641-C2641</f>
        <v/>
      </c>
      <c r="E2641" s="6">
        <f>A2641-C2641</f>
        <v/>
      </c>
      <c r="F2641" s="6">
        <f>MIN(D2641,in_batt_pw,IF(sel_batt=0,0,(sel_batt-H2640)/in_rte))</f>
        <v/>
      </c>
      <c r="G2641" s="6">
        <f>MIN(E2641,in_batt_pw,H2640)</f>
        <v/>
      </c>
      <c r="H2641" s="6">
        <f>H2640+F2641*in_rte-G2641</f>
        <v/>
      </c>
      <c r="I2641" s="6">
        <f>IF(sel_og=1,0,E2641-G2641)</f>
        <v/>
      </c>
      <c r="J2641" s="6">
        <f>IF(sel_og=1,0,D2641-F2641)</f>
        <v/>
      </c>
      <c r="K2641" s="6">
        <f>IF(sel_og=1,E2641-G2641,0)</f>
        <v/>
      </c>
    </row>
    <row r="2642">
      <c r="A2642" s="6">
        <f>Profiles!E2642+Profiles!F2642</f>
        <v/>
      </c>
      <c r="B2642" s="6">
        <f>Profiles!D2642*sel_solar</f>
        <v/>
      </c>
      <c r="C2642" s="6">
        <f>MIN(B2642,A2642)</f>
        <v/>
      </c>
      <c r="D2642" s="6">
        <f>B2642-C2642</f>
        <v/>
      </c>
      <c r="E2642" s="6">
        <f>A2642-C2642</f>
        <v/>
      </c>
      <c r="F2642" s="6">
        <f>MIN(D2642,in_batt_pw,IF(sel_batt=0,0,(sel_batt-H2641)/in_rte))</f>
        <v/>
      </c>
      <c r="G2642" s="6">
        <f>MIN(E2642,in_batt_pw,H2641)</f>
        <v/>
      </c>
      <c r="H2642" s="6">
        <f>H2641+F2642*in_rte-G2642</f>
        <v/>
      </c>
      <c r="I2642" s="6">
        <f>IF(sel_og=1,0,E2642-G2642)</f>
        <v/>
      </c>
      <c r="J2642" s="6">
        <f>IF(sel_og=1,0,D2642-F2642)</f>
        <v/>
      </c>
      <c r="K2642" s="6">
        <f>IF(sel_og=1,E2642-G2642,0)</f>
        <v/>
      </c>
    </row>
    <row r="2643">
      <c r="A2643" s="6">
        <f>Profiles!E2643+Profiles!F2643</f>
        <v/>
      </c>
      <c r="B2643" s="6">
        <f>Profiles!D2643*sel_solar</f>
        <v/>
      </c>
      <c r="C2643" s="6">
        <f>MIN(B2643,A2643)</f>
        <v/>
      </c>
      <c r="D2643" s="6">
        <f>B2643-C2643</f>
        <v/>
      </c>
      <c r="E2643" s="6">
        <f>A2643-C2643</f>
        <v/>
      </c>
      <c r="F2643" s="6">
        <f>MIN(D2643,in_batt_pw,IF(sel_batt=0,0,(sel_batt-H2642)/in_rte))</f>
        <v/>
      </c>
      <c r="G2643" s="6">
        <f>MIN(E2643,in_batt_pw,H2642)</f>
        <v/>
      </c>
      <c r="H2643" s="6">
        <f>H2642+F2643*in_rte-G2643</f>
        <v/>
      </c>
      <c r="I2643" s="6">
        <f>IF(sel_og=1,0,E2643-G2643)</f>
        <v/>
      </c>
      <c r="J2643" s="6">
        <f>IF(sel_og=1,0,D2643-F2643)</f>
        <v/>
      </c>
      <c r="K2643" s="6">
        <f>IF(sel_og=1,E2643-G2643,0)</f>
        <v/>
      </c>
    </row>
    <row r="2644">
      <c r="A2644" s="6">
        <f>Profiles!E2644+Profiles!F2644</f>
        <v/>
      </c>
      <c r="B2644" s="6">
        <f>Profiles!D2644*sel_solar</f>
        <v/>
      </c>
      <c r="C2644" s="6">
        <f>MIN(B2644,A2644)</f>
        <v/>
      </c>
      <c r="D2644" s="6">
        <f>B2644-C2644</f>
        <v/>
      </c>
      <c r="E2644" s="6">
        <f>A2644-C2644</f>
        <v/>
      </c>
      <c r="F2644" s="6">
        <f>MIN(D2644,in_batt_pw,IF(sel_batt=0,0,(sel_batt-H2643)/in_rte))</f>
        <v/>
      </c>
      <c r="G2644" s="6">
        <f>MIN(E2644,in_batt_pw,H2643)</f>
        <v/>
      </c>
      <c r="H2644" s="6">
        <f>H2643+F2644*in_rte-G2644</f>
        <v/>
      </c>
      <c r="I2644" s="6">
        <f>IF(sel_og=1,0,E2644-G2644)</f>
        <v/>
      </c>
      <c r="J2644" s="6">
        <f>IF(sel_og=1,0,D2644-F2644)</f>
        <v/>
      </c>
      <c r="K2644" s="6">
        <f>IF(sel_og=1,E2644-G2644,0)</f>
        <v/>
      </c>
    </row>
    <row r="2645">
      <c r="A2645" s="6">
        <f>Profiles!E2645+Profiles!F2645</f>
        <v/>
      </c>
      <c r="B2645" s="6">
        <f>Profiles!D2645*sel_solar</f>
        <v/>
      </c>
      <c r="C2645" s="6">
        <f>MIN(B2645,A2645)</f>
        <v/>
      </c>
      <c r="D2645" s="6">
        <f>B2645-C2645</f>
        <v/>
      </c>
      <c r="E2645" s="6">
        <f>A2645-C2645</f>
        <v/>
      </c>
      <c r="F2645" s="6">
        <f>MIN(D2645,in_batt_pw,IF(sel_batt=0,0,(sel_batt-H2644)/in_rte))</f>
        <v/>
      </c>
      <c r="G2645" s="6">
        <f>MIN(E2645,in_batt_pw,H2644)</f>
        <v/>
      </c>
      <c r="H2645" s="6">
        <f>H2644+F2645*in_rte-G2645</f>
        <v/>
      </c>
      <c r="I2645" s="6">
        <f>IF(sel_og=1,0,E2645-G2645)</f>
        <v/>
      </c>
      <c r="J2645" s="6">
        <f>IF(sel_og=1,0,D2645-F2645)</f>
        <v/>
      </c>
      <c r="K2645" s="6">
        <f>IF(sel_og=1,E2645-G2645,0)</f>
        <v/>
      </c>
    </row>
    <row r="2646">
      <c r="A2646" s="6">
        <f>Profiles!E2646+Profiles!F2646</f>
        <v/>
      </c>
      <c r="B2646" s="6">
        <f>Profiles!D2646*sel_solar</f>
        <v/>
      </c>
      <c r="C2646" s="6">
        <f>MIN(B2646,A2646)</f>
        <v/>
      </c>
      <c r="D2646" s="6">
        <f>B2646-C2646</f>
        <v/>
      </c>
      <c r="E2646" s="6">
        <f>A2646-C2646</f>
        <v/>
      </c>
      <c r="F2646" s="6">
        <f>MIN(D2646,in_batt_pw,IF(sel_batt=0,0,(sel_batt-H2645)/in_rte))</f>
        <v/>
      </c>
      <c r="G2646" s="6">
        <f>MIN(E2646,in_batt_pw,H2645)</f>
        <v/>
      </c>
      <c r="H2646" s="6">
        <f>H2645+F2646*in_rte-G2646</f>
        <v/>
      </c>
      <c r="I2646" s="6">
        <f>IF(sel_og=1,0,E2646-G2646)</f>
        <v/>
      </c>
      <c r="J2646" s="6">
        <f>IF(sel_og=1,0,D2646-F2646)</f>
        <v/>
      </c>
      <c r="K2646" s="6">
        <f>IF(sel_og=1,E2646-G2646,0)</f>
        <v/>
      </c>
    </row>
    <row r="2647">
      <c r="A2647" s="6">
        <f>Profiles!E2647+Profiles!F2647</f>
        <v/>
      </c>
      <c r="B2647" s="6">
        <f>Profiles!D2647*sel_solar</f>
        <v/>
      </c>
      <c r="C2647" s="6">
        <f>MIN(B2647,A2647)</f>
        <v/>
      </c>
      <c r="D2647" s="6">
        <f>B2647-C2647</f>
        <v/>
      </c>
      <c r="E2647" s="6">
        <f>A2647-C2647</f>
        <v/>
      </c>
      <c r="F2647" s="6">
        <f>MIN(D2647,in_batt_pw,IF(sel_batt=0,0,(sel_batt-H2646)/in_rte))</f>
        <v/>
      </c>
      <c r="G2647" s="6">
        <f>MIN(E2647,in_batt_pw,H2646)</f>
        <v/>
      </c>
      <c r="H2647" s="6">
        <f>H2646+F2647*in_rte-G2647</f>
        <v/>
      </c>
      <c r="I2647" s="6">
        <f>IF(sel_og=1,0,E2647-G2647)</f>
        <v/>
      </c>
      <c r="J2647" s="6">
        <f>IF(sel_og=1,0,D2647-F2647)</f>
        <v/>
      </c>
      <c r="K2647" s="6">
        <f>IF(sel_og=1,E2647-G2647,0)</f>
        <v/>
      </c>
    </row>
    <row r="2648">
      <c r="A2648" s="6">
        <f>Profiles!E2648+Profiles!F2648</f>
        <v/>
      </c>
      <c r="B2648" s="6">
        <f>Profiles!D2648*sel_solar</f>
        <v/>
      </c>
      <c r="C2648" s="6">
        <f>MIN(B2648,A2648)</f>
        <v/>
      </c>
      <c r="D2648" s="6">
        <f>B2648-C2648</f>
        <v/>
      </c>
      <c r="E2648" s="6">
        <f>A2648-C2648</f>
        <v/>
      </c>
      <c r="F2648" s="6">
        <f>MIN(D2648,in_batt_pw,IF(sel_batt=0,0,(sel_batt-H2647)/in_rte))</f>
        <v/>
      </c>
      <c r="G2648" s="6">
        <f>MIN(E2648,in_batt_pw,H2647)</f>
        <v/>
      </c>
      <c r="H2648" s="6">
        <f>H2647+F2648*in_rte-G2648</f>
        <v/>
      </c>
      <c r="I2648" s="6">
        <f>IF(sel_og=1,0,E2648-G2648)</f>
        <v/>
      </c>
      <c r="J2648" s="6">
        <f>IF(sel_og=1,0,D2648-F2648)</f>
        <v/>
      </c>
      <c r="K2648" s="6">
        <f>IF(sel_og=1,E2648-G2648,0)</f>
        <v/>
      </c>
    </row>
    <row r="2649">
      <c r="A2649" s="6">
        <f>Profiles!E2649+Profiles!F2649</f>
        <v/>
      </c>
      <c r="B2649" s="6">
        <f>Profiles!D2649*sel_solar</f>
        <v/>
      </c>
      <c r="C2649" s="6">
        <f>MIN(B2649,A2649)</f>
        <v/>
      </c>
      <c r="D2649" s="6">
        <f>B2649-C2649</f>
        <v/>
      </c>
      <c r="E2649" s="6">
        <f>A2649-C2649</f>
        <v/>
      </c>
      <c r="F2649" s="6">
        <f>MIN(D2649,in_batt_pw,IF(sel_batt=0,0,(sel_batt-H2648)/in_rte))</f>
        <v/>
      </c>
      <c r="G2649" s="6">
        <f>MIN(E2649,in_batt_pw,H2648)</f>
        <v/>
      </c>
      <c r="H2649" s="6">
        <f>H2648+F2649*in_rte-G2649</f>
        <v/>
      </c>
      <c r="I2649" s="6">
        <f>IF(sel_og=1,0,E2649-G2649)</f>
        <v/>
      </c>
      <c r="J2649" s="6">
        <f>IF(sel_og=1,0,D2649-F2649)</f>
        <v/>
      </c>
      <c r="K2649" s="6">
        <f>IF(sel_og=1,E2649-G2649,0)</f>
        <v/>
      </c>
    </row>
    <row r="2650">
      <c r="A2650" s="6">
        <f>Profiles!E2650+Profiles!F2650</f>
        <v/>
      </c>
      <c r="B2650" s="6">
        <f>Profiles!D2650*sel_solar</f>
        <v/>
      </c>
      <c r="C2650" s="6">
        <f>MIN(B2650,A2650)</f>
        <v/>
      </c>
      <c r="D2650" s="6">
        <f>B2650-C2650</f>
        <v/>
      </c>
      <c r="E2650" s="6">
        <f>A2650-C2650</f>
        <v/>
      </c>
      <c r="F2650" s="6">
        <f>MIN(D2650,in_batt_pw,IF(sel_batt=0,0,(sel_batt-H2649)/in_rte))</f>
        <v/>
      </c>
      <c r="G2650" s="6">
        <f>MIN(E2650,in_batt_pw,H2649)</f>
        <v/>
      </c>
      <c r="H2650" s="6">
        <f>H2649+F2650*in_rte-G2650</f>
        <v/>
      </c>
      <c r="I2650" s="6">
        <f>IF(sel_og=1,0,E2650-G2650)</f>
        <v/>
      </c>
      <c r="J2650" s="6">
        <f>IF(sel_og=1,0,D2650-F2650)</f>
        <v/>
      </c>
      <c r="K2650" s="6">
        <f>IF(sel_og=1,E2650-G2650,0)</f>
        <v/>
      </c>
    </row>
    <row r="2651">
      <c r="A2651" s="6">
        <f>Profiles!E2651+Profiles!F2651</f>
        <v/>
      </c>
      <c r="B2651" s="6">
        <f>Profiles!D2651*sel_solar</f>
        <v/>
      </c>
      <c r="C2651" s="6">
        <f>MIN(B2651,A2651)</f>
        <v/>
      </c>
      <c r="D2651" s="6">
        <f>B2651-C2651</f>
        <v/>
      </c>
      <c r="E2651" s="6">
        <f>A2651-C2651</f>
        <v/>
      </c>
      <c r="F2651" s="6">
        <f>MIN(D2651,in_batt_pw,IF(sel_batt=0,0,(sel_batt-H2650)/in_rte))</f>
        <v/>
      </c>
      <c r="G2651" s="6">
        <f>MIN(E2651,in_batt_pw,H2650)</f>
        <v/>
      </c>
      <c r="H2651" s="6">
        <f>H2650+F2651*in_rte-G2651</f>
        <v/>
      </c>
      <c r="I2651" s="6">
        <f>IF(sel_og=1,0,E2651-G2651)</f>
        <v/>
      </c>
      <c r="J2651" s="6">
        <f>IF(sel_og=1,0,D2651-F2651)</f>
        <v/>
      </c>
      <c r="K2651" s="6">
        <f>IF(sel_og=1,E2651-G2651,0)</f>
        <v/>
      </c>
    </row>
    <row r="2652">
      <c r="A2652" s="6">
        <f>Profiles!E2652+Profiles!F2652</f>
        <v/>
      </c>
      <c r="B2652" s="6">
        <f>Profiles!D2652*sel_solar</f>
        <v/>
      </c>
      <c r="C2652" s="6">
        <f>MIN(B2652,A2652)</f>
        <v/>
      </c>
      <c r="D2652" s="6">
        <f>B2652-C2652</f>
        <v/>
      </c>
      <c r="E2652" s="6">
        <f>A2652-C2652</f>
        <v/>
      </c>
      <c r="F2652" s="6">
        <f>MIN(D2652,in_batt_pw,IF(sel_batt=0,0,(sel_batt-H2651)/in_rte))</f>
        <v/>
      </c>
      <c r="G2652" s="6">
        <f>MIN(E2652,in_batt_pw,H2651)</f>
        <v/>
      </c>
      <c r="H2652" s="6">
        <f>H2651+F2652*in_rte-G2652</f>
        <v/>
      </c>
      <c r="I2652" s="6">
        <f>IF(sel_og=1,0,E2652-G2652)</f>
        <v/>
      </c>
      <c r="J2652" s="6">
        <f>IF(sel_og=1,0,D2652-F2652)</f>
        <v/>
      </c>
      <c r="K2652" s="6">
        <f>IF(sel_og=1,E2652-G2652,0)</f>
        <v/>
      </c>
    </row>
    <row r="2653">
      <c r="A2653" s="6">
        <f>Profiles!E2653+Profiles!F2653</f>
        <v/>
      </c>
      <c r="B2653" s="6">
        <f>Profiles!D2653*sel_solar</f>
        <v/>
      </c>
      <c r="C2653" s="6">
        <f>MIN(B2653,A2653)</f>
        <v/>
      </c>
      <c r="D2653" s="6">
        <f>B2653-C2653</f>
        <v/>
      </c>
      <c r="E2653" s="6">
        <f>A2653-C2653</f>
        <v/>
      </c>
      <c r="F2653" s="6">
        <f>MIN(D2653,in_batt_pw,IF(sel_batt=0,0,(sel_batt-H2652)/in_rte))</f>
        <v/>
      </c>
      <c r="G2653" s="6">
        <f>MIN(E2653,in_batt_pw,H2652)</f>
        <v/>
      </c>
      <c r="H2653" s="6">
        <f>H2652+F2653*in_rte-G2653</f>
        <v/>
      </c>
      <c r="I2653" s="6">
        <f>IF(sel_og=1,0,E2653-G2653)</f>
        <v/>
      </c>
      <c r="J2653" s="6">
        <f>IF(sel_og=1,0,D2653-F2653)</f>
        <v/>
      </c>
      <c r="K2653" s="6">
        <f>IF(sel_og=1,E2653-G2653,0)</f>
        <v/>
      </c>
    </row>
    <row r="2654">
      <c r="A2654" s="6">
        <f>Profiles!E2654+Profiles!F2654</f>
        <v/>
      </c>
      <c r="B2654" s="6">
        <f>Profiles!D2654*sel_solar</f>
        <v/>
      </c>
      <c r="C2654" s="6">
        <f>MIN(B2654,A2654)</f>
        <v/>
      </c>
      <c r="D2654" s="6">
        <f>B2654-C2654</f>
        <v/>
      </c>
      <c r="E2654" s="6">
        <f>A2654-C2654</f>
        <v/>
      </c>
      <c r="F2654" s="6">
        <f>MIN(D2654,in_batt_pw,IF(sel_batt=0,0,(sel_batt-H2653)/in_rte))</f>
        <v/>
      </c>
      <c r="G2654" s="6">
        <f>MIN(E2654,in_batt_pw,H2653)</f>
        <v/>
      </c>
      <c r="H2654" s="6">
        <f>H2653+F2654*in_rte-G2654</f>
        <v/>
      </c>
      <c r="I2654" s="6">
        <f>IF(sel_og=1,0,E2654-G2654)</f>
        <v/>
      </c>
      <c r="J2654" s="6">
        <f>IF(sel_og=1,0,D2654-F2654)</f>
        <v/>
      </c>
      <c r="K2654" s="6">
        <f>IF(sel_og=1,E2654-G2654,0)</f>
        <v/>
      </c>
    </row>
    <row r="2655">
      <c r="A2655" s="6">
        <f>Profiles!E2655+Profiles!F2655</f>
        <v/>
      </c>
      <c r="B2655" s="6">
        <f>Profiles!D2655*sel_solar</f>
        <v/>
      </c>
      <c r="C2655" s="6">
        <f>MIN(B2655,A2655)</f>
        <v/>
      </c>
      <c r="D2655" s="6">
        <f>B2655-C2655</f>
        <v/>
      </c>
      <c r="E2655" s="6">
        <f>A2655-C2655</f>
        <v/>
      </c>
      <c r="F2655" s="6">
        <f>MIN(D2655,in_batt_pw,IF(sel_batt=0,0,(sel_batt-H2654)/in_rte))</f>
        <v/>
      </c>
      <c r="G2655" s="6">
        <f>MIN(E2655,in_batt_pw,H2654)</f>
        <v/>
      </c>
      <c r="H2655" s="6">
        <f>H2654+F2655*in_rte-G2655</f>
        <v/>
      </c>
      <c r="I2655" s="6">
        <f>IF(sel_og=1,0,E2655-G2655)</f>
        <v/>
      </c>
      <c r="J2655" s="6">
        <f>IF(sel_og=1,0,D2655-F2655)</f>
        <v/>
      </c>
      <c r="K2655" s="6">
        <f>IF(sel_og=1,E2655-G2655,0)</f>
        <v/>
      </c>
    </row>
    <row r="2656">
      <c r="A2656" s="6">
        <f>Profiles!E2656+Profiles!F2656</f>
        <v/>
      </c>
      <c r="B2656" s="6">
        <f>Profiles!D2656*sel_solar</f>
        <v/>
      </c>
      <c r="C2656" s="6">
        <f>MIN(B2656,A2656)</f>
        <v/>
      </c>
      <c r="D2656" s="6">
        <f>B2656-C2656</f>
        <v/>
      </c>
      <c r="E2656" s="6">
        <f>A2656-C2656</f>
        <v/>
      </c>
      <c r="F2656" s="6">
        <f>MIN(D2656,in_batt_pw,IF(sel_batt=0,0,(sel_batt-H2655)/in_rte))</f>
        <v/>
      </c>
      <c r="G2656" s="6">
        <f>MIN(E2656,in_batt_pw,H2655)</f>
        <v/>
      </c>
      <c r="H2656" s="6">
        <f>H2655+F2656*in_rte-G2656</f>
        <v/>
      </c>
      <c r="I2656" s="6">
        <f>IF(sel_og=1,0,E2656-G2656)</f>
        <v/>
      </c>
      <c r="J2656" s="6">
        <f>IF(sel_og=1,0,D2656-F2656)</f>
        <v/>
      </c>
      <c r="K2656" s="6">
        <f>IF(sel_og=1,E2656-G2656,0)</f>
        <v/>
      </c>
    </row>
    <row r="2657">
      <c r="A2657" s="6">
        <f>Profiles!E2657+Profiles!F2657</f>
        <v/>
      </c>
      <c r="B2657" s="6">
        <f>Profiles!D2657*sel_solar</f>
        <v/>
      </c>
      <c r="C2657" s="6">
        <f>MIN(B2657,A2657)</f>
        <v/>
      </c>
      <c r="D2657" s="6">
        <f>B2657-C2657</f>
        <v/>
      </c>
      <c r="E2657" s="6">
        <f>A2657-C2657</f>
        <v/>
      </c>
      <c r="F2657" s="6">
        <f>MIN(D2657,in_batt_pw,IF(sel_batt=0,0,(sel_batt-H2656)/in_rte))</f>
        <v/>
      </c>
      <c r="G2657" s="6">
        <f>MIN(E2657,in_batt_pw,H2656)</f>
        <v/>
      </c>
      <c r="H2657" s="6">
        <f>H2656+F2657*in_rte-G2657</f>
        <v/>
      </c>
      <c r="I2657" s="6">
        <f>IF(sel_og=1,0,E2657-G2657)</f>
        <v/>
      </c>
      <c r="J2657" s="6">
        <f>IF(sel_og=1,0,D2657-F2657)</f>
        <v/>
      </c>
      <c r="K2657" s="6">
        <f>IF(sel_og=1,E2657-G2657,0)</f>
        <v/>
      </c>
    </row>
    <row r="2658">
      <c r="A2658" s="6">
        <f>Profiles!E2658+Profiles!F2658</f>
        <v/>
      </c>
      <c r="B2658" s="6">
        <f>Profiles!D2658*sel_solar</f>
        <v/>
      </c>
      <c r="C2658" s="6">
        <f>MIN(B2658,A2658)</f>
        <v/>
      </c>
      <c r="D2658" s="6">
        <f>B2658-C2658</f>
        <v/>
      </c>
      <c r="E2658" s="6">
        <f>A2658-C2658</f>
        <v/>
      </c>
      <c r="F2658" s="6">
        <f>MIN(D2658,in_batt_pw,IF(sel_batt=0,0,(sel_batt-H2657)/in_rte))</f>
        <v/>
      </c>
      <c r="G2658" s="6">
        <f>MIN(E2658,in_batt_pw,H2657)</f>
        <v/>
      </c>
      <c r="H2658" s="6">
        <f>H2657+F2658*in_rte-G2658</f>
        <v/>
      </c>
      <c r="I2658" s="6">
        <f>IF(sel_og=1,0,E2658-G2658)</f>
        <v/>
      </c>
      <c r="J2658" s="6">
        <f>IF(sel_og=1,0,D2658-F2658)</f>
        <v/>
      </c>
      <c r="K2658" s="6">
        <f>IF(sel_og=1,E2658-G2658,0)</f>
        <v/>
      </c>
    </row>
    <row r="2659">
      <c r="A2659" s="6">
        <f>Profiles!E2659+Profiles!F2659</f>
        <v/>
      </c>
      <c r="B2659" s="6">
        <f>Profiles!D2659*sel_solar</f>
        <v/>
      </c>
      <c r="C2659" s="6">
        <f>MIN(B2659,A2659)</f>
        <v/>
      </c>
      <c r="D2659" s="6">
        <f>B2659-C2659</f>
        <v/>
      </c>
      <c r="E2659" s="6">
        <f>A2659-C2659</f>
        <v/>
      </c>
      <c r="F2659" s="6">
        <f>MIN(D2659,in_batt_pw,IF(sel_batt=0,0,(sel_batt-H2658)/in_rte))</f>
        <v/>
      </c>
      <c r="G2659" s="6">
        <f>MIN(E2659,in_batt_pw,H2658)</f>
        <v/>
      </c>
      <c r="H2659" s="6">
        <f>H2658+F2659*in_rte-G2659</f>
        <v/>
      </c>
      <c r="I2659" s="6">
        <f>IF(sel_og=1,0,E2659-G2659)</f>
        <v/>
      </c>
      <c r="J2659" s="6">
        <f>IF(sel_og=1,0,D2659-F2659)</f>
        <v/>
      </c>
      <c r="K2659" s="6">
        <f>IF(sel_og=1,E2659-G2659,0)</f>
        <v/>
      </c>
    </row>
    <row r="2660">
      <c r="A2660" s="6">
        <f>Profiles!E2660+Profiles!F2660</f>
        <v/>
      </c>
      <c r="B2660" s="6">
        <f>Profiles!D2660*sel_solar</f>
        <v/>
      </c>
      <c r="C2660" s="6">
        <f>MIN(B2660,A2660)</f>
        <v/>
      </c>
      <c r="D2660" s="6">
        <f>B2660-C2660</f>
        <v/>
      </c>
      <c r="E2660" s="6">
        <f>A2660-C2660</f>
        <v/>
      </c>
      <c r="F2660" s="6">
        <f>MIN(D2660,in_batt_pw,IF(sel_batt=0,0,(sel_batt-H2659)/in_rte))</f>
        <v/>
      </c>
      <c r="G2660" s="6">
        <f>MIN(E2660,in_batt_pw,H2659)</f>
        <v/>
      </c>
      <c r="H2660" s="6">
        <f>H2659+F2660*in_rte-G2660</f>
        <v/>
      </c>
      <c r="I2660" s="6">
        <f>IF(sel_og=1,0,E2660-G2660)</f>
        <v/>
      </c>
      <c r="J2660" s="6">
        <f>IF(sel_og=1,0,D2660-F2660)</f>
        <v/>
      </c>
      <c r="K2660" s="6">
        <f>IF(sel_og=1,E2660-G2660,0)</f>
        <v/>
      </c>
    </row>
    <row r="2661">
      <c r="A2661" s="6">
        <f>Profiles!E2661+Profiles!F2661</f>
        <v/>
      </c>
      <c r="B2661" s="6">
        <f>Profiles!D2661*sel_solar</f>
        <v/>
      </c>
      <c r="C2661" s="6">
        <f>MIN(B2661,A2661)</f>
        <v/>
      </c>
      <c r="D2661" s="6">
        <f>B2661-C2661</f>
        <v/>
      </c>
      <c r="E2661" s="6">
        <f>A2661-C2661</f>
        <v/>
      </c>
      <c r="F2661" s="6">
        <f>MIN(D2661,in_batt_pw,IF(sel_batt=0,0,(sel_batt-H2660)/in_rte))</f>
        <v/>
      </c>
      <c r="G2661" s="6">
        <f>MIN(E2661,in_batt_pw,H2660)</f>
        <v/>
      </c>
      <c r="H2661" s="6">
        <f>H2660+F2661*in_rte-G2661</f>
        <v/>
      </c>
      <c r="I2661" s="6">
        <f>IF(sel_og=1,0,E2661-G2661)</f>
        <v/>
      </c>
      <c r="J2661" s="6">
        <f>IF(sel_og=1,0,D2661-F2661)</f>
        <v/>
      </c>
      <c r="K2661" s="6">
        <f>IF(sel_og=1,E2661-G2661,0)</f>
        <v/>
      </c>
    </row>
    <row r="2662">
      <c r="A2662" s="6">
        <f>Profiles!E2662+Profiles!F2662</f>
        <v/>
      </c>
      <c r="B2662" s="6">
        <f>Profiles!D2662*sel_solar</f>
        <v/>
      </c>
      <c r="C2662" s="6">
        <f>MIN(B2662,A2662)</f>
        <v/>
      </c>
      <c r="D2662" s="6">
        <f>B2662-C2662</f>
        <v/>
      </c>
      <c r="E2662" s="6">
        <f>A2662-C2662</f>
        <v/>
      </c>
      <c r="F2662" s="6">
        <f>MIN(D2662,in_batt_pw,IF(sel_batt=0,0,(sel_batt-H2661)/in_rte))</f>
        <v/>
      </c>
      <c r="G2662" s="6">
        <f>MIN(E2662,in_batt_pw,H2661)</f>
        <v/>
      </c>
      <c r="H2662" s="6">
        <f>H2661+F2662*in_rte-G2662</f>
        <v/>
      </c>
      <c r="I2662" s="6">
        <f>IF(sel_og=1,0,E2662-G2662)</f>
        <v/>
      </c>
      <c r="J2662" s="6">
        <f>IF(sel_og=1,0,D2662-F2662)</f>
        <v/>
      </c>
      <c r="K2662" s="6">
        <f>IF(sel_og=1,E2662-G2662,0)</f>
        <v/>
      </c>
    </row>
    <row r="2663">
      <c r="A2663" s="6">
        <f>Profiles!E2663+Profiles!F2663</f>
        <v/>
      </c>
      <c r="B2663" s="6">
        <f>Profiles!D2663*sel_solar</f>
        <v/>
      </c>
      <c r="C2663" s="6">
        <f>MIN(B2663,A2663)</f>
        <v/>
      </c>
      <c r="D2663" s="6">
        <f>B2663-C2663</f>
        <v/>
      </c>
      <c r="E2663" s="6">
        <f>A2663-C2663</f>
        <v/>
      </c>
      <c r="F2663" s="6">
        <f>MIN(D2663,in_batt_pw,IF(sel_batt=0,0,(sel_batt-H2662)/in_rte))</f>
        <v/>
      </c>
      <c r="G2663" s="6">
        <f>MIN(E2663,in_batt_pw,H2662)</f>
        <v/>
      </c>
      <c r="H2663" s="6">
        <f>H2662+F2663*in_rte-G2663</f>
        <v/>
      </c>
      <c r="I2663" s="6">
        <f>IF(sel_og=1,0,E2663-G2663)</f>
        <v/>
      </c>
      <c r="J2663" s="6">
        <f>IF(sel_og=1,0,D2663-F2663)</f>
        <v/>
      </c>
      <c r="K2663" s="6">
        <f>IF(sel_og=1,E2663-G2663,0)</f>
        <v/>
      </c>
    </row>
    <row r="2664">
      <c r="A2664" s="6">
        <f>Profiles!E2664+Profiles!F2664</f>
        <v/>
      </c>
      <c r="B2664" s="6">
        <f>Profiles!D2664*sel_solar</f>
        <v/>
      </c>
      <c r="C2664" s="6">
        <f>MIN(B2664,A2664)</f>
        <v/>
      </c>
      <c r="D2664" s="6">
        <f>B2664-C2664</f>
        <v/>
      </c>
      <c r="E2664" s="6">
        <f>A2664-C2664</f>
        <v/>
      </c>
      <c r="F2664" s="6">
        <f>MIN(D2664,in_batt_pw,IF(sel_batt=0,0,(sel_batt-H2663)/in_rte))</f>
        <v/>
      </c>
      <c r="G2664" s="6">
        <f>MIN(E2664,in_batt_pw,H2663)</f>
        <v/>
      </c>
      <c r="H2664" s="6">
        <f>H2663+F2664*in_rte-G2664</f>
        <v/>
      </c>
      <c r="I2664" s="6">
        <f>IF(sel_og=1,0,E2664-G2664)</f>
        <v/>
      </c>
      <c r="J2664" s="6">
        <f>IF(sel_og=1,0,D2664-F2664)</f>
        <v/>
      </c>
      <c r="K2664" s="6">
        <f>IF(sel_og=1,E2664-G2664,0)</f>
        <v/>
      </c>
    </row>
    <row r="2665">
      <c r="A2665" s="6">
        <f>Profiles!E2665+Profiles!F2665</f>
        <v/>
      </c>
      <c r="B2665" s="6">
        <f>Profiles!D2665*sel_solar</f>
        <v/>
      </c>
      <c r="C2665" s="6">
        <f>MIN(B2665,A2665)</f>
        <v/>
      </c>
      <c r="D2665" s="6">
        <f>B2665-C2665</f>
        <v/>
      </c>
      <c r="E2665" s="6">
        <f>A2665-C2665</f>
        <v/>
      </c>
      <c r="F2665" s="6">
        <f>MIN(D2665,in_batt_pw,IF(sel_batt=0,0,(sel_batt-H2664)/in_rte))</f>
        <v/>
      </c>
      <c r="G2665" s="6">
        <f>MIN(E2665,in_batt_pw,H2664)</f>
        <v/>
      </c>
      <c r="H2665" s="6">
        <f>H2664+F2665*in_rte-G2665</f>
        <v/>
      </c>
      <c r="I2665" s="6">
        <f>IF(sel_og=1,0,E2665-G2665)</f>
        <v/>
      </c>
      <c r="J2665" s="6">
        <f>IF(sel_og=1,0,D2665-F2665)</f>
        <v/>
      </c>
      <c r="K2665" s="6">
        <f>IF(sel_og=1,E2665-G2665,0)</f>
        <v/>
      </c>
    </row>
    <row r="2666">
      <c r="A2666" s="6">
        <f>Profiles!E2666+Profiles!F2666</f>
        <v/>
      </c>
      <c r="B2666" s="6">
        <f>Profiles!D2666*sel_solar</f>
        <v/>
      </c>
      <c r="C2666" s="6">
        <f>MIN(B2666,A2666)</f>
        <v/>
      </c>
      <c r="D2666" s="6">
        <f>B2666-C2666</f>
        <v/>
      </c>
      <c r="E2666" s="6">
        <f>A2666-C2666</f>
        <v/>
      </c>
      <c r="F2666" s="6">
        <f>MIN(D2666,in_batt_pw,IF(sel_batt=0,0,(sel_batt-H2665)/in_rte))</f>
        <v/>
      </c>
      <c r="G2666" s="6">
        <f>MIN(E2666,in_batt_pw,H2665)</f>
        <v/>
      </c>
      <c r="H2666" s="6">
        <f>H2665+F2666*in_rte-G2666</f>
        <v/>
      </c>
      <c r="I2666" s="6">
        <f>IF(sel_og=1,0,E2666-G2666)</f>
        <v/>
      </c>
      <c r="J2666" s="6">
        <f>IF(sel_og=1,0,D2666-F2666)</f>
        <v/>
      </c>
      <c r="K2666" s="6">
        <f>IF(sel_og=1,E2666-G2666,0)</f>
        <v/>
      </c>
    </row>
    <row r="2667">
      <c r="A2667" s="6">
        <f>Profiles!E2667+Profiles!F2667</f>
        <v/>
      </c>
      <c r="B2667" s="6">
        <f>Profiles!D2667*sel_solar</f>
        <v/>
      </c>
      <c r="C2667" s="6">
        <f>MIN(B2667,A2667)</f>
        <v/>
      </c>
      <c r="D2667" s="6">
        <f>B2667-C2667</f>
        <v/>
      </c>
      <c r="E2667" s="6">
        <f>A2667-C2667</f>
        <v/>
      </c>
      <c r="F2667" s="6">
        <f>MIN(D2667,in_batt_pw,IF(sel_batt=0,0,(sel_batt-H2666)/in_rte))</f>
        <v/>
      </c>
      <c r="G2667" s="6">
        <f>MIN(E2667,in_batt_pw,H2666)</f>
        <v/>
      </c>
      <c r="H2667" s="6">
        <f>H2666+F2667*in_rte-G2667</f>
        <v/>
      </c>
      <c r="I2667" s="6">
        <f>IF(sel_og=1,0,E2667-G2667)</f>
        <v/>
      </c>
      <c r="J2667" s="6">
        <f>IF(sel_og=1,0,D2667-F2667)</f>
        <v/>
      </c>
      <c r="K2667" s="6">
        <f>IF(sel_og=1,E2667-G2667,0)</f>
        <v/>
      </c>
    </row>
    <row r="2668">
      <c r="A2668" s="6">
        <f>Profiles!E2668+Profiles!F2668</f>
        <v/>
      </c>
      <c r="B2668" s="6">
        <f>Profiles!D2668*sel_solar</f>
        <v/>
      </c>
      <c r="C2668" s="6">
        <f>MIN(B2668,A2668)</f>
        <v/>
      </c>
      <c r="D2668" s="6">
        <f>B2668-C2668</f>
        <v/>
      </c>
      <c r="E2668" s="6">
        <f>A2668-C2668</f>
        <v/>
      </c>
      <c r="F2668" s="6">
        <f>MIN(D2668,in_batt_pw,IF(sel_batt=0,0,(sel_batt-H2667)/in_rte))</f>
        <v/>
      </c>
      <c r="G2668" s="6">
        <f>MIN(E2668,in_batt_pw,H2667)</f>
        <v/>
      </c>
      <c r="H2668" s="6">
        <f>H2667+F2668*in_rte-G2668</f>
        <v/>
      </c>
      <c r="I2668" s="6">
        <f>IF(sel_og=1,0,E2668-G2668)</f>
        <v/>
      </c>
      <c r="J2668" s="6">
        <f>IF(sel_og=1,0,D2668-F2668)</f>
        <v/>
      </c>
      <c r="K2668" s="6">
        <f>IF(sel_og=1,E2668-G2668,0)</f>
        <v/>
      </c>
    </row>
    <row r="2669">
      <c r="A2669" s="6">
        <f>Profiles!E2669+Profiles!F2669</f>
        <v/>
      </c>
      <c r="B2669" s="6">
        <f>Profiles!D2669*sel_solar</f>
        <v/>
      </c>
      <c r="C2669" s="6">
        <f>MIN(B2669,A2669)</f>
        <v/>
      </c>
      <c r="D2669" s="6">
        <f>B2669-C2669</f>
        <v/>
      </c>
      <c r="E2669" s="6">
        <f>A2669-C2669</f>
        <v/>
      </c>
      <c r="F2669" s="6">
        <f>MIN(D2669,in_batt_pw,IF(sel_batt=0,0,(sel_batt-H2668)/in_rte))</f>
        <v/>
      </c>
      <c r="G2669" s="6">
        <f>MIN(E2669,in_batt_pw,H2668)</f>
        <v/>
      </c>
      <c r="H2669" s="6">
        <f>H2668+F2669*in_rte-G2669</f>
        <v/>
      </c>
      <c r="I2669" s="6">
        <f>IF(sel_og=1,0,E2669-G2669)</f>
        <v/>
      </c>
      <c r="J2669" s="6">
        <f>IF(sel_og=1,0,D2669-F2669)</f>
        <v/>
      </c>
      <c r="K2669" s="6">
        <f>IF(sel_og=1,E2669-G2669,0)</f>
        <v/>
      </c>
    </row>
    <row r="2670">
      <c r="A2670" s="6">
        <f>Profiles!E2670+Profiles!F2670</f>
        <v/>
      </c>
      <c r="B2670" s="6">
        <f>Profiles!D2670*sel_solar</f>
        <v/>
      </c>
      <c r="C2670" s="6">
        <f>MIN(B2670,A2670)</f>
        <v/>
      </c>
      <c r="D2670" s="6">
        <f>B2670-C2670</f>
        <v/>
      </c>
      <c r="E2670" s="6">
        <f>A2670-C2670</f>
        <v/>
      </c>
      <c r="F2670" s="6">
        <f>MIN(D2670,in_batt_pw,IF(sel_batt=0,0,(sel_batt-H2669)/in_rte))</f>
        <v/>
      </c>
      <c r="G2670" s="6">
        <f>MIN(E2670,in_batt_pw,H2669)</f>
        <v/>
      </c>
      <c r="H2670" s="6">
        <f>H2669+F2670*in_rte-G2670</f>
        <v/>
      </c>
      <c r="I2670" s="6">
        <f>IF(sel_og=1,0,E2670-G2670)</f>
        <v/>
      </c>
      <c r="J2670" s="6">
        <f>IF(sel_og=1,0,D2670-F2670)</f>
        <v/>
      </c>
      <c r="K2670" s="6">
        <f>IF(sel_og=1,E2670-G2670,0)</f>
        <v/>
      </c>
    </row>
    <row r="2671">
      <c r="A2671" s="6">
        <f>Profiles!E2671+Profiles!F2671</f>
        <v/>
      </c>
      <c r="B2671" s="6">
        <f>Profiles!D2671*sel_solar</f>
        <v/>
      </c>
      <c r="C2671" s="6">
        <f>MIN(B2671,A2671)</f>
        <v/>
      </c>
      <c r="D2671" s="6">
        <f>B2671-C2671</f>
        <v/>
      </c>
      <c r="E2671" s="6">
        <f>A2671-C2671</f>
        <v/>
      </c>
      <c r="F2671" s="6">
        <f>MIN(D2671,in_batt_pw,IF(sel_batt=0,0,(sel_batt-H2670)/in_rte))</f>
        <v/>
      </c>
      <c r="G2671" s="6">
        <f>MIN(E2671,in_batt_pw,H2670)</f>
        <v/>
      </c>
      <c r="H2671" s="6">
        <f>H2670+F2671*in_rte-G2671</f>
        <v/>
      </c>
      <c r="I2671" s="6">
        <f>IF(sel_og=1,0,E2671-G2671)</f>
        <v/>
      </c>
      <c r="J2671" s="6">
        <f>IF(sel_og=1,0,D2671-F2671)</f>
        <v/>
      </c>
      <c r="K2671" s="6">
        <f>IF(sel_og=1,E2671-G2671,0)</f>
        <v/>
      </c>
    </row>
    <row r="2672">
      <c r="A2672" s="6">
        <f>Profiles!E2672+Profiles!F2672</f>
        <v/>
      </c>
      <c r="B2672" s="6">
        <f>Profiles!D2672*sel_solar</f>
        <v/>
      </c>
      <c r="C2672" s="6">
        <f>MIN(B2672,A2672)</f>
        <v/>
      </c>
      <c r="D2672" s="6">
        <f>B2672-C2672</f>
        <v/>
      </c>
      <c r="E2672" s="6">
        <f>A2672-C2672</f>
        <v/>
      </c>
      <c r="F2672" s="6">
        <f>MIN(D2672,in_batt_pw,IF(sel_batt=0,0,(sel_batt-H2671)/in_rte))</f>
        <v/>
      </c>
      <c r="G2672" s="6">
        <f>MIN(E2672,in_batt_pw,H2671)</f>
        <v/>
      </c>
      <c r="H2672" s="6">
        <f>H2671+F2672*in_rte-G2672</f>
        <v/>
      </c>
      <c r="I2672" s="6">
        <f>IF(sel_og=1,0,E2672-G2672)</f>
        <v/>
      </c>
      <c r="J2672" s="6">
        <f>IF(sel_og=1,0,D2672-F2672)</f>
        <v/>
      </c>
      <c r="K2672" s="6">
        <f>IF(sel_og=1,E2672-G2672,0)</f>
        <v/>
      </c>
    </row>
    <row r="2673">
      <c r="A2673" s="6">
        <f>Profiles!E2673+Profiles!F2673</f>
        <v/>
      </c>
      <c r="B2673" s="6">
        <f>Profiles!D2673*sel_solar</f>
        <v/>
      </c>
      <c r="C2673" s="6">
        <f>MIN(B2673,A2673)</f>
        <v/>
      </c>
      <c r="D2673" s="6">
        <f>B2673-C2673</f>
        <v/>
      </c>
      <c r="E2673" s="6">
        <f>A2673-C2673</f>
        <v/>
      </c>
      <c r="F2673" s="6">
        <f>MIN(D2673,in_batt_pw,IF(sel_batt=0,0,(sel_batt-H2672)/in_rte))</f>
        <v/>
      </c>
      <c r="G2673" s="6">
        <f>MIN(E2673,in_batt_pw,H2672)</f>
        <v/>
      </c>
      <c r="H2673" s="6">
        <f>H2672+F2673*in_rte-G2673</f>
        <v/>
      </c>
      <c r="I2673" s="6">
        <f>IF(sel_og=1,0,E2673-G2673)</f>
        <v/>
      </c>
      <c r="J2673" s="6">
        <f>IF(sel_og=1,0,D2673-F2673)</f>
        <v/>
      </c>
      <c r="K2673" s="6">
        <f>IF(sel_og=1,E2673-G2673,0)</f>
        <v/>
      </c>
    </row>
    <row r="2674">
      <c r="A2674" s="6">
        <f>Profiles!E2674+Profiles!F2674</f>
        <v/>
      </c>
      <c r="B2674" s="6">
        <f>Profiles!D2674*sel_solar</f>
        <v/>
      </c>
      <c r="C2674" s="6">
        <f>MIN(B2674,A2674)</f>
        <v/>
      </c>
      <c r="D2674" s="6">
        <f>B2674-C2674</f>
        <v/>
      </c>
      <c r="E2674" s="6">
        <f>A2674-C2674</f>
        <v/>
      </c>
      <c r="F2674" s="6">
        <f>MIN(D2674,in_batt_pw,IF(sel_batt=0,0,(sel_batt-H2673)/in_rte))</f>
        <v/>
      </c>
      <c r="G2674" s="6">
        <f>MIN(E2674,in_batt_pw,H2673)</f>
        <v/>
      </c>
      <c r="H2674" s="6">
        <f>H2673+F2674*in_rte-G2674</f>
        <v/>
      </c>
      <c r="I2674" s="6">
        <f>IF(sel_og=1,0,E2674-G2674)</f>
        <v/>
      </c>
      <c r="J2674" s="6">
        <f>IF(sel_og=1,0,D2674-F2674)</f>
        <v/>
      </c>
      <c r="K2674" s="6">
        <f>IF(sel_og=1,E2674-G2674,0)</f>
        <v/>
      </c>
    </row>
    <row r="2675">
      <c r="A2675" s="6">
        <f>Profiles!E2675+Profiles!F2675</f>
        <v/>
      </c>
      <c r="B2675" s="6">
        <f>Profiles!D2675*sel_solar</f>
        <v/>
      </c>
      <c r="C2675" s="6">
        <f>MIN(B2675,A2675)</f>
        <v/>
      </c>
      <c r="D2675" s="6">
        <f>B2675-C2675</f>
        <v/>
      </c>
      <c r="E2675" s="6">
        <f>A2675-C2675</f>
        <v/>
      </c>
      <c r="F2675" s="6">
        <f>MIN(D2675,in_batt_pw,IF(sel_batt=0,0,(sel_batt-H2674)/in_rte))</f>
        <v/>
      </c>
      <c r="G2675" s="6">
        <f>MIN(E2675,in_batt_pw,H2674)</f>
        <v/>
      </c>
      <c r="H2675" s="6">
        <f>H2674+F2675*in_rte-G2675</f>
        <v/>
      </c>
      <c r="I2675" s="6">
        <f>IF(sel_og=1,0,E2675-G2675)</f>
        <v/>
      </c>
      <c r="J2675" s="6">
        <f>IF(sel_og=1,0,D2675-F2675)</f>
        <v/>
      </c>
      <c r="K2675" s="6">
        <f>IF(sel_og=1,E2675-G2675,0)</f>
        <v/>
      </c>
    </row>
    <row r="2676">
      <c r="A2676" s="6">
        <f>Profiles!E2676+Profiles!F2676</f>
        <v/>
      </c>
      <c r="B2676" s="6">
        <f>Profiles!D2676*sel_solar</f>
        <v/>
      </c>
      <c r="C2676" s="6">
        <f>MIN(B2676,A2676)</f>
        <v/>
      </c>
      <c r="D2676" s="6">
        <f>B2676-C2676</f>
        <v/>
      </c>
      <c r="E2676" s="6">
        <f>A2676-C2676</f>
        <v/>
      </c>
      <c r="F2676" s="6">
        <f>MIN(D2676,in_batt_pw,IF(sel_batt=0,0,(sel_batt-H2675)/in_rte))</f>
        <v/>
      </c>
      <c r="G2676" s="6">
        <f>MIN(E2676,in_batt_pw,H2675)</f>
        <v/>
      </c>
      <c r="H2676" s="6">
        <f>H2675+F2676*in_rte-G2676</f>
        <v/>
      </c>
      <c r="I2676" s="6">
        <f>IF(sel_og=1,0,E2676-G2676)</f>
        <v/>
      </c>
      <c r="J2676" s="6">
        <f>IF(sel_og=1,0,D2676-F2676)</f>
        <v/>
      </c>
      <c r="K2676" s="6">
        <f>IF(sel_og=1,E2676-G2676,0)</f>
        <v/>
      </c>
    </row>
    <row r="2677">
      <c r="A2677" s="6">
        <f>Profiles!E2677+Profiles!F2677</f>
        <v/>
      </c>
      <c r="B2677" s="6">
        <f>Profiles!D2677*sel_solar</f>
        <v/>
      </c>
      <c r="C2677" s="6">
        <f>MIN(B2677,A2677)</f>
        <v/>
      </c>
      <c r="D2677" s="6">
        <f>B2677-C2677</f>
        <v/>
      </c>
      <c r="E2677" s="6">
        <f>A2677-C2677</f>
        <v/>
      </c>
      <c r="F2677" s="6">
        <f>MIN(D2677,in_batt_pw,IF(sel_batt=0,0,(sel_batt-H2676)/in_rte))</f>
        <v/>
      </c>
      <c r="G2677" s="6">
        <f>MIN(E2677,in_batt_pw,H2676)</f>
        <v/>
      </c>
      <c r="H2677" s="6">
        <f>H2676+F2677*in_rte-G2677</f>
        <v/>
      </c>
      <c r="I2677" s="6">
        <f>IF(sel_og=1,0,E2677-G2677)</f>
        <v/>
      </c>
      <c r="J2677" s="6">
        <f>IF(sel_og=1,0,D2677-F2677)</f>
        <v/>
      </c>
      <c r="K2677" s="6">
        <f>IF(sel_og=1,E2677-G2677,0)</f>
        <v/>
      </c>
    </row>
    <row r="2678">
      <c r="A2678" s="6">
        <f>Profiles!E2678+Profiles!F2678</f>
        <v/>
      </c>
      <c r="B2678" s="6">
        <f>Profiles!D2678*sel_solar</f>
        <v/>
      </c>
      <c r="C2678" s="6">
        <f>MIN(B2678,A2678)</f>
        <v/>
      </c>
      <c r="D2678" s="6">
        <f>B2678-C2678</f>
        <v/>
      </c>
      <c r="E2678" s="6">
        <f>A2678-C2678</f>
        <v/>
      </c>
      <c r="F2678" s="6">
        <f>MIN(D2678,in_batt_pw,IF(sel_batt=0,0,(sel_batt-H2677)/in_rte))</f>
        <v/>
      </c>
      <c r="G2678" s="6">
        <f>MIN(E2678,in_batt_pw,H2677)</f>
        <v/>
      </c>
      <c r="H2678" s="6">
        <f>H2677+F2678*in_rte-G2678</f>
        <v/>
      </c>
      <c r="I2678" s="6">
        <f>IF(sel_og=1,0,E2678-G2678)</f>
        <v/>
      </c>
      <c r="J2678" s="6">
        <f>IF(sel_og=1,0,D2678-F2678)</f>
        <v/>
      </c>
      <c r="K2678" s="6">
        <f>IF(sel_og=1,E2678-G2678,0)</f>
        <v/>
      </c>
    </row>
    <row r="2679">
      <c r="A2679" s="6">
        <f>Profiles!E2679+Profiles!F2679</f>
        <v/>
      </c>
      <c r="B2679" s="6">
        <f>Profiles!D2679*sel_solar</f>
        <v/>
      </c>
      <c r="C2679" s="6">
        <f>MIN(B2679,A2679)</f>
        <v/>
      </c>
      <c r="D2679" s="6">
        <f>B2679-C2679</f>
        <v/>
      </c>
      <c r="E2679" s="6">
        <f>A2679-C2679</f>
        <v/>
      </c>
      <c r="F2679" s="6">
        <f>MIN(D2679,in_batt_pw,IF(sel_batt=0,0,(sel_batt-H2678)/in_rte))</f>
        <v/>
      </c>
      <c r="G2679" s="6">
        <f>MIN(E2679,in_batt_pw,H2678)</f>
        <v/>
      </c>
      <c r="H2679" s="6">
        <f>H2678+F2679*in_rte-G2679</f>
        <v/>
      </c>
      <c r="I2679" s="6">
        <f>IF(sel_og=1,0,E2679-G2679)</f>
        <v/>
      </c>
      <c r="J2679" s="6">
        <f>IF(sel_og=1,0,D2679-F2679)</f>
        <v/>
      </c>
      <c r="K2679" s="6">
        <f>IF(sel_og=1,E2679-G2679,0)</f>
        <v/>
      </c>
    </row>
    <row r="2680">
      <c r="A2680" s="6">
        <f>Profiles!E2680+Profiles!F2680</f>
        <v/>
      </c>
      <c r="B2680" s="6">
        <f>Profiles!D2680*sel_solar</f>
        <v/>
      </c>
      <c r="C2680" s="6">
        <f>MIN(B2680,A2680)</f>
        <v/>
      </c>
      <c r="D2680" s="6">
        <f>B2680-C2680</f>
        <v/>
      </c>
      <c r="E2680" s="6">
        <f>A2680-C2680</f>
        <v/>
      </c>
      <c r="F2680" s="6">
        <f>MIN(D2680,in_batt_pw,IF(sel_batt=0,0,(sel_batt-H2679)/in_rte))</f>
        <v/>
      </c>
      <c r="G2680" s="6">
        <f>MIN(E2680,in_batt_pw,H2679)</f>
        <v/>
      </c>
      <c r="H2680" s="6">
        <f>H2679+F2680*in_rte-G2680</f>
        <v/>
      </c>
      <c r="I2680" s="6">
        <f>IF(sel_og=1,0,E2680-G2680)</f>
        <v/>
      </c>
      <c r="J2680" s="6">
        <f>IF(sel_og=1,0,D2680-F2680)</f>
        <v/>
      </c>
      <c r="K2680" s="6">
        <f>IF(sel_og=1,E2680-G2680,0)</f>
        <v/>
      </c>
    </row>
    <row r="2681">
      <c r="A2681" s="6">
        <f>Profiles!E2681+Profiles!F2681</f>
        <v/>
      </c>
      <c r="B2681" s="6">
        <f>Profiles!D2681*sel_solar</f>
        <v/>
      </c>
      <c r="C2681" s="6">
        <f>MIN(B2681,A2681)</f>
        <v/>
      </c>
      <c r="D2681" s="6">
        <f>B2681-C2681</f>
        <v/>
      </c>
      <c r="E2681" s="6">
        <f>A2681-C2681</f>
        <v/>
      </c>
      <c r="F2681" s="6">
        <f>MIN(D2681,in_batt_pw,IF(sel_batt=0,0,(sel_batt-H2680)/in_rte))</f>
        <v/>
      </c>
      <c r="G2681" s="6">
        <f>MIN(E2681,in_batt_pw,H2680)</f>
        <v/>
      </c>
      <c r="H2681" s="6">
        <f>H2680+F2681*in_rte-G2681</f>
        <v/>
      </c>
      <c r="I2681" s="6">
        <f>IF(sel_og=1,0,E2681-G2681)</f>
        <v/>
      </c>
      <c r="J2681" s="6">
        <f>IF(sel_og=1,0,D2681-F2681)</f>
        <v/>
      </c>
      <c r="K2681" s="6">
        <f>IF(sel_og=1,E2681-G2681,0)</f>
        <v/>
      </c>
    </row>
    <row r="2682">
      <c r="A2682" s="6">
        <f>Profiles!E2682+Profiles!F2682</f>
        <v/>
      </c>
      <c r="B2682" s="6">
        <f>Profiles!D2682*sel_solar</f>
        <v/>
      </c>
      <c r="C2682" s="6">
        <f>MIN(B2682,A2682)</f>
        <v/>
      </c>
      <c r="D2682" s="6">
        <f>B2682-C2682</f>
        <v/>
      </c>
      <c r="E2682" s="6">
        <f>A2682-C2682</f>
        <v/>
      </c>
      <c r="F2682" s="6">
        <f>MIN(D2682,in_batt_pw,IF(sel_batt=0,0,(sel_batt-H2681)/in_rte))</f>
        <v/>
      </c>
      <c r="G2682" s="6">
        <f>MIN(E2682,in_batt_pw,H2681)</f>
        <v/>
      </c>
      <c r="H2682" s="6">
        <f>H2681+F2682*in_rte-G2682</f>
        <v/>
      </c>
      <c r="I2682" s="6">
        <f>IF(sel_og=1,0,E2682-G2682)</f>
        <v/>
      </c>
      <c r="J2682" s="6">
        <f>IF(sel_og=1,0,D2682-F2682)</f>
        <v/>
      </c>
      <c r="K2682" s="6">
        <f>IF(sel_og=1,E2682-G2682,0)</f>
        <v/>
      </c>
    </row>
    <row r="2683">
      <c r="A2683" s="6">
        <f>Profiles!E2683+Profiles!F2683</f>
        <v/>
      </c>
      <c r="B2683" s="6">
        <f>Profiles!D2683*sel_solar</f>
        <v/>
      </c>
      <c r="C2683" s="6">
        <f>MIN(B2683,A2683)</f>
        <v/>
      </c>
      <c r="D2683" s="6">
        <f>B2683-C2683</f>
        <v/>
      </c>
      <c r="E2683" s="6">
        <f>A2683-C2683</f>
        <v/>
      </c>
      <c r="F2683" s="6">
        <f>MIN(D2683,in_batt_pw,IF(sel_batt=0,0,(sel_batt-H2682)/in_rte))</f>
        <v/>
      </c>
      <c r="G2683" s="6">
        <f>MIN(E2683,in_batt_pw,H2682)</f>
        <v/>
      </c>
      <c r="H2683" s="6">
        <f>H2682+F2683*in_rte-G2683</f>
        <v/>
      </c>
      <c r="I2683" s="6">
        <f>IF(sel_og=1,0,E2683-G2683)</f>
        <v/>
      </c>
      <c r="J2683" s="6">
        <f>IF(sel_og=1,0,D2683-F2683)</f>
        <v/>
      </c>
      <c r="K2683" s="6">
        <f>IF(sel_og=1,E2683-G2683,0)</f>
        <v/>
      </c>
    </row>
    <row r="2684">
      <c r="A2684" s="6">
        <f>Profiles!E2684+Profiles!F2684</f>
        <v/>
      </c>
      <c r="B2684" s="6">
        <f>Profiles!D2684*sel_solar</f>
        <v/>
      </c>
      <c r="C2684" s="6">
        <f>MIN(B2684,A2684)</f>
        <v/>
      </c>
      <c r="D2684" s="6">
        <f>B2684-C2684</f>
        <v/>
      </c>
      <c r="E2684" s="6">
        <f>A2684-C2684</f>
        <v/>
      </c>
      <c r="F2684" s="6">
        <f>MIN(D2684,in_batt_pw,IF(sel_batt=0,0,(sel_batt-H2683)/in_rte))</f>
        <v/>
      </c>
      <c r="G2684" s="6">
        <f>MIN(E2684,in_batt_pw,H2683)</f>
        <v/>
      </c>
      <c r="H2684" s="6">
        <f>H2683+F2684*in_rte-G2684</f>
        <v/>
      </c>
      <c r="I2684" s="6">
        <f>IF(sel_og=1,0,E2684-G2684)</f>
        <v/>
      </c>
      <c r="J2684" s="6">
        <f>IF(sel_og=1,0,D2684-F2684)</f>
        <v/>
      </c>
      <c r="K2684" s="6">
        <f>IF(sel_og=1,E2684-G2684,0)</f>
        <v/>
      </c>
    </row>
    <row r="2685">
      <c r="A2685" s="6">
        <f>Profiles!E2685+Profiles!F2685</f>
        <v/>
      </c>
      <c r="B2685" s="6">
        <f>Profiles!D2685*sel_solar</f>
        <v/>
      </c>
      <c r="C2685" s="6">
        <f>MIN(B2685,A2685)</f>
        <v/>
      </c>
      <c r="D2685" s="6">
        <f>B2685-C2685</f>
        <v/>
      </c>
      <c r="E2685" s="6">
        <f>A2685-C2685</f>
        <v/>
      </c>
      <c r="F2685" s="6">
        <f>MIN(D2685,in_batt_pw,IF(sel_batt=0,0,(sel_batt-H2684)/in_rte))</f>
        <v/>
      </c>
      <c r="G2685" s="6">
        <f>MIN(E2685,in_batt_pw,H2684)</f>
        <v/>
      </c>
      <c r="H2685" s="6">
        <f>H2684+F2685*in_rte-G2685</f>
        <v/>
      </c>
      <c r="I2685" s="6">
        <f>IF(sel_og=1,0,E2685-G2685)</f>
        <v/>
      </c>
      <c r="J2685" s="6">
        <f>IF(sel_og=1,0,D2685-F2685)</f>
        <v/>
      </c>
      <c r="K2685" s="6">
        <f>IF(sel_og=1,E2685-G2685,0)</f>
        <v/>
      </c>
    </row>
    <row r="2686">
      <c r="A2686" s="6">
        <f>Profiles!E2686+Profiles!F2686</f>
        <v/>
      </c>
      <c r="B2686" s="6">
        <f>Profiles!D2686*sel_solar</f>
        <v/>
      </c>
      <c r="C2686" s="6">
        <f>MIN(B2686,A2686)</f>
        <v/>
      </c>
      <c r="D2686" s="6">
        <f>B2686-C2686</f>
        <v/>
      </c>
      <c r="E2686" s="6">
        <f>A2686-C2686</f>
        <v/>
      </c>
      <c r="F2686" s="6">
        <f>MIN(D2686,in_batt_pw,IF(sel_batt=0,0,(sel_batt-H2685)/in_rte))</f>
        <v/>
      </c>
      <c r="G2686" s="6">
        <f>MIN(E2686,in_batt_pw,H2685)</f>
        <v/>
      </c>
      <c r="H2686" s="6">
        <f>H2685+F2686*in_rte-G2686</f>
        <v/>
      </c>
      <c r="I2686" s="6">
        <f>IF(sel_og=1,0,E2686-G2686)</f>
        <v/>
      </c>
      <c r="J2686" s="6">
        <f>IF(sel_og=1,0,D2686-F2686)</f>
        <v/>
      </c>
      <c r="K2686" s="6">
        <f>IF(sel_og=1,E2686-G2686,0)</f>
        <v/>
      </c>
    </row>
    <row r="2687">
      <c r="A2687" s="6">
        <f>Profiles!E2687+Profiles!F2687</f>
        <v/>
      </c>
      <c r="B2687" s="6">
        <f>Profiles!D2687*sel_solar</f>
        <v/>
      </c>
      <c r="C2687" s="6">
        <f>MIN(B2687,A2687)</f>
        <v/>
      </c>
      <c r="D2687" s="6">
        <f>B2687-C2687</f>
        <v/>
      </c>
      <c r="E2687" s="6">
        <f>A2687-C2687</f>
        <v/>
      </c>
      <c r="F2687" s="6">
        <f>MIN(D2687,in_batt_pw,IF(sel_batt=0,0,(sel_batt-H2686)/in_rte))</f>
        <v/>
      </c>
      <c r="G2687" s="6">
        <f>MIN(E2687,in_batt_pw,H2686)</f>
        <v/>
      </c>
      <c r="H2687" s="6">
        <f>H2686+F2687*in_rte-G2687</f>
        <v/>
      </c>
      <c r="I2687" s="6">
        <f>IF(sel_og=1,0,E2687-G2687)</f>
        <v/>
      </c>
      <c r="J2687" s="6">
        <f>IF(sel_og=1,0,D2687-F2687)</f>
        <v/>
      </c>
      <c r="K2687" s="6">
        <f>IF(sel_og=1,E2687-G2687,0)</f>
        <v/>
      </c>
    </row>
    <row r="2688">
      <c r="A2688" s="6">
        <f>Profiles!E2688+Profiles!F2688</f>
        <v/>
      </c>
      <c r="B2688" s="6">
        <f>Profiles!D2688*sel_solar</f>
        <v/>
      </c>
      <c r="C2688" s="6">
        <f>MIN(B2688,A2688)</f>
        <v/>
      </c>
      <c r="D2688" s="6">
        <f>B2688-C2688</f>
        <v/>
      </c>
      <c r="E2688" s="6">
        <f>A2688-C2688</f>
        <v/>
      </c>
      <c r="F2688" s="6">
        <f>MIN(D2688,in_batt_pw,IF(sel_batt=0,0,(sel_batt-H2687)/in_rte))</f>
        <v/>
      </c>
      <c r="G2688" s="6">
        <f>MIN(E2688,in_batt_pw,H2687)</f>
        <v/>
      </c>
      <c r="H2688" s="6">
        <f>H2687+F2688*in_rte-G2688</f>
        <v/>
      </c>
      <c r="I2688" s="6">
        <f>IF(sel_og=1,0,E2688-G2688)</f>
        <v/>
      </c>
      <c r="J2688" s="6">
        <f>IF(sel_og=1,0,D2688-F2688)</f>
        <v/>
      </c>
      <c r="K2688" s="6">
        <f>IF(sel_og=1,E2688-G2688,0)</f>
        <v/>
      </c>
    </row>
    <row r="2689">
      <c r="A2689" s="6">
        <f>Profiles!E2689+Profiles!F2689</f>
        <v/>
      </c>
      <c r="B2689" s="6">
        <f>Profiles!D2689*sel_solar</f>
        <v/>
      </c>
      <c r="C2689" s="6">
        <f>MIN(B2689,A2689)</f>
        <v/>
      </c>
      <c r="D2689" s="6">
        <f>B2689-C2689</f>
        <v/>
      </c>
      <c r="E2689" s="6">
        <f>A2689-C2689</f>
        <v/>
      </c>
      <c r="F2689" s="6">
        <f>MIN(D2689,in_batt_pw,IF(sel_batt=0,0,(sel_batt-H2688)/in_rte))</f>
        <v/>
      </c>
      <c r="G2689" s="6">
        <f>MIN(E2689,in_batt_pw,H2688)</f>
        <v/>
      </c>
      <c r="H2689" s="6">
        <f>H2688+F2689*in_rte-G2689</f>
        <v/>
      </c>
      <c r="I2689" s="6">
        <f>IF(sel_og=1,0,E2689-G2689)</f>
        <v/>
      </c>
      <c r="J2689" s="6">
        <f>IF(sel_og=1,0,D2689-F2689)</f>
        <v/>
      </c>
      <c r="K2689" s="6">
        <f>IF(sel_og=1,E2689-G2689,0)</f>
        <v/>
      </c>
    </row>
    <row r="2690">
      <c r="A2690" s="6">
        <f>Profiles!E2690+Profiles!F2690</f>
        <v/>
      </c>
      <c r="B2690" s="6">
        <f>Profiles!D2690*sel_solar</f>
        <v/>
      </c>
      <c r="C2690" s="6">
        <f>MIN(B2690,A2690)</f>
        <v/>
      </c>
      <c r="D2690" s="6">
        <f>B2690-C2690</f>
        <v/>
      </c>
      <c r="E2690" s="6">
        <f>A2690-C2690</f>
        <v/>
      </c>
      <c r="F2690" s="6">
        <f>MIN(D2690,in_batt_pw,IF(sel_batt=0,0,(sel_batt-H2689)/in_rte))</f>
        <v/>
      </c>
      <c r="G2690" s="6">
        <f>MIN(E2690,in_batt_pw,H2689)</f>
        <v/>
      </c>
      <c r="H2690" s="6">
        <f>H2689+F2690*in_rte-G2690</f>
        <v/>
      </c>
      <c r="I2690" s="6">
        <f>IF(sel_og=1,0,E2690-G2690)</f>
        <v/>
      </c>
      <c r="J2690" s="6">
        <f>IF(sel_og=1,0,D2690-F2690)</f>
        <v/>
      </c>
      <c r="K2690" s="6">
        <f>IF(sel_og=1,E2690-G2690,0)</f>
        <v/>
      </c>
    </row>
    <row r="2691">
      <c r="A2691" s="6">
        <f>Profiles!E2691+Profiles!F2691</f>
        <v/>
      </c>
      <c r="B2691" s="6">
        <f>Profiles!D2691*sel_solar</f>
        <v/>
      </c>
      <c r="C2691" s="6">
        <f>MIN(B2691,A2691)</f>
        <v/>
      </c>
      <c r="D2691" s="6">
        <f>B2691-C2691</f>
        <v/>
      </c>
      <c r="E2691" s="6">
        <f>A2691-C2691</f>
        <v/>
      </c>
      <c r="F2691" s="6">
        <f>MIN(D2691,in_batt_pw,IF(sel_batt=0,0,(sel_batt-H2690)/in_rte))</f>
        <v/>
      </c>
      <c r="G2691" s="6">
        <f>MIN(E2691,in_batt_pw,H2690)</f>
        <v/>
      </c>
      <c r="H2691" s="6">
        <f>H2690+F2691*in_rte-G2691</f>
        <v/>
      </c>
      <c r="I2691" s="6">
        <f>IF(sel_og=1,0,E2691-G2691)</f>
        <v/>
      </c>
      <c r="J2691" s="6">
        <f>IF(sel_og=1,0,D2691-F2691)</f>
        <v/>
      </c>
      <c r="K2691" s="6">
        <f>IF(sel_og=1,E2691-G2691,0)</f>
        <v/>
      </c>
    </row>
    <row r="2692">
      <c r="A2692" s="6">
        <f>Profiles!E2692+Profiles!F2692</f>
        <v/>
      </c>
      <c r="B2692" s="6">
        <f>Profiles!D2692*sel_solar</f>
        <v/>
      </c>
      <c r="C2692" s="6">
        <f>MIN(B2692,A2692)</f>
        <v/>
      </c>
      <c r="D2692" s="6">
        <f>B2692-C2692</f>
        <v/>
      </c>
      <c r="E2692" s="6">
        <f>A2692-C2692</f>
        <v/>
      </c>
      <c r="F2692" s="6">
        <f>MIN(D2692,in_batt_pw,IF(sel_batt=0,0,(sel_batt-H2691)/in_rte))</f>
        <v/>
      </c>
      <c r="G2692" s="6">
        <f>MIN(E2692,in_batt_pw,H2691)</f>
        <v/>
      </c>
      <c r="H2692" s="6">
        <f>H2691+F2692*in_rte-G2692</f>
        <v/>
      </c>
      <c r="I2692" s="6">
        <f>IF(sel_og=1,0,E2692-G2692)</f>
        <v/>
      </c>
      <c r="J2692" s="6">
        <f>IF(sel_og=1,0,D2692-F2692)</f>
        <v/>
      </c>
      <c r="K2692" s="6">
        <f>IF(sel_og=1,E2692-G2692,0)</f>
        <v/>
      </c>
    </row>
    <row r="2693">
      <c r="A2693" s="6">
        <f>Profiles!E2693+Profiles!F2693</f>
        <v/>
      </c>
      <c r="B2693" s="6">
        <f>Profiles!D2693*sel_solar</f>
        <v/>
      </c>
      <c r="C2693" s="6">
        <f>MIN(B2693,A2693)</f>
        <v/>
      </c>
      <c r="D2693" s="6">
        <f>B2693-C2693</f>
        <v/>
      </c>
      <c r="E2693" s="6">
        <f>A2693-C2693</f>
        <v/>
      </c>
      <c r="F2693" s="6">
        <f>MIN(D2693,in_batt_pw,IF(sel_batt=0,0,(sel_batt-H2692)/in_rte))</f>
        <v/>
      </c>
      <c r="G2693" s="6">
        <f>MIN(E2693,in_batt_pw,H2692)</f>
        <v/>
      </c>
      <c r="H2693" s="6">
        <f>H2692+F2693*in_rte-G2693</f>
        <v/>
      </c>
      <c r="I2693" s="6">
        <f>IF(sel_og=1,0,E2693-G2693)</f>
        <v/>
      </c>
      <c r="J2693" s="6">
        <f>IF(sel_og=1,0,D2693-F2693)</f>
        <v/>
      </c>
      <c r="K2693" s="6">
        <f>IF(sel_og=1,E2693-G2693,0)</f>
        <v/>
      </c>
    </row>
    <row r="2694">
      <c r="A2694" s="6">
        <f>Profiles!E2694+Profiles!F2694</f>
        <v/>
      </c>
      <c r="B2694" s="6">
        <f>Profiles!D2694*sel_solar</f>
        <v/>
      </c>
      <c r="C2694" s="6">
        <f>MIN(B2694,A2694)</f>
        <v/>
      </c>
      <c r="D2694" s="6">
        <f>B2694-C2694</f>
        <v/>
      </c>
      <c r="E2694" s="6">
        <f>A2694-C2694</f>
        <v/>
      </c>
      <c r="F2694" s="6">
        <f>MIN(D2694,in_batt_pw,IF(sel_batt=0,0,(sel_batt-H2693)/in_rte))</f>
        <v/>
      </c>
      <c r="G2694" s="6">
        <f>MIN(E2694,in_batt_pw,H2693)</f>
        <v/>
      </c>
      <c r="H2694" s="6">
        <f>H2693+F2694*in_rte-G2694</f>
        <v/>
      </c>
      <c r="I2694" s="6">
        <f>IF(sel_og=1,0,E2694-G2694)</f>
        <v/>
      </c>
      <c r="J2694" s="6">
        <f>IF(sel_og=1,0,D2694-F2694)</f>
        <v/>
      </c>
      <c r="K2694" s="6">
        <f>IF(sel_og=1,E2694-G2694,0)</f>
        <v/>
      </c>
    </row>
    <row r="2695">
      <c r="A2695" s="6">
        <f>Profiles!E2695+Profiles!F2695</f>
        <v/>
      </c>
      <c r="B2695" s="6">
        <f>Profiles!D2695*sel_solar</f>
        <v/>
      </c>
      <c r="C2695" s="6">
        <f>MIN(B2695,A2695)</f>
        <v/>
      </c>
      <c r="D2695" s="6">
        <f>B2695-C2695</f>
        <v/>
      </c>
      <c r="E2695" s="6">
        <f>A2695-C2695</f>
        <v/>
      </c>
      <c r="F2695" s="6">
        <f>MIN(D2695,in_batt_pw,IF(sel_batt=0,0,(sel_batt-H2694)/in_rte))</f>
        <v/>
      </c>
      <c r="G2695" s="6">
        <f>MIN(E2695,in_batt_pw,H2694)</f>
        <v/>
      </c>
      <c r="H2695" s="6">
        <f>H2694+F2695*in_rte-G2695</f>
        <v/>
      </c>
      <c r="I2695" s="6">
        <f>IF(sel_og=1,0,E2695-G2695)</f>
        <v/>
      </c>
      <c r="J2695" s="6">
        <f>IF(sel_og=1,0,D2695-F2695)</f>
        <v/>
      </c>
      <c r="K2695" s="6">
        <f>IF(sel_og=1,E2695-G2695,0)</f>
        <v/>
      </c>
    </row>
    <row r="2696">
      <c r="A2696" s="6">
        <f>Profiles!E2696+Profiles!F2696</f>
        <v/>
      </c>
      <c r="B2696" s="6">
        <f>Profiles!D2696*sel_solar</f>
        <v/>
      </c>
      <c r="C2696" s="6">
        <f>MIN(B2696,A2696)</f>
        <v/>
      </c>
      <c r="D2696" s="6">
        <f>B2696-C2696</f>
        <v/>
      </c>
      <c r="E2696" s="6">
        <f>A2696-C2696</f>
        <v/>
      </c>
      <c r="F2696" s="6">
        <f>MIN(D2696,in_batt_pw,IF(sel_batt=0,0,(sel_batt-H2695)/in_rte))</f>
        <v/>
      </c>
      <c r="G2696" s="6">
        <f>MIN(E2696,in_batt_pw,H2695)</f>
        <v/>
      </c>
      <c r="H2696" s="6">
        <f>H2695+F2696*in_rte-G2696</f>
        <v/>
      </c>
      <c r="I2696" s="6">
        <f>IF(sel_og=1,0,E2696-G2696)</f>
        <v/>
      </c>
      <c r="J2696" s="6">
        <f>IF(sel_og=1,0,D2696-F2696)</f>
        <v/>
      </c>
      <c r="K2696" s="6">
        <f>IF(sel_og=1,E2696-G2696,0)</f>
        <v/>
      </c>
    </row>
    <row r="2697">
      <c r="A2697" s="6">
        <f>Profiles!E2697+Profiles!F2697</f>
        <v/>
      </c>
      <c r="B2697" s="6">
        <f>Profiles!D2697*sel_solar</f>
        <v/>
      </c>
      <c r="C2697" s="6">
        <f>MIN(B2697,A2697)</f>
        <v/>
      </c>
      <c r="D2697" s="6">
        <f>B2697-C2697</f>
        <v/>
      </c>
      <c r="E2697" s="6">
        <f>A2697-C2697</f>
        <v/>
      </c>
      <c r="F2697" s="6">
        <f>MIN(D2697,in_batt_pw,IF(sel_batt=0,0,(sel_batt-H2696)/in_rte))</f>
        <v/>
      </c>
      <c r="G2697" s="6">
        <f>MIN(E2697,in_batt_pw,H2696)</f>
        <v/>
      </c>
      <c r="H2697" s="6">
        <f>H2696+F2697*in_rte-G2697</f>
        <v/>
      </c>
      <c r="I2697" s="6">
        <f>IF(sel_og=1,0,E2697-G2697)</f>
        <v/>
      </c>
      <c r="J2697" s="6">
        <f>IF(sel_og=1,0,D2697-F2697)</f>
        <v/>
      </c>
      <c r="K2697" s="6">
        <f>IF(sel_og=1,E2697-G2697,0)</f>
        <v/>
      </c>
    </row>
    <row r="2698">
      <c r="A2698" s="6">
        <f>Profiles!E2698+Profiles!F2698</f>
        <v/>
      </c>
      <c r="B2698" s="6">
        <f>Profiles!D2698*sel_solar</f>
        <v/>
      </c>
      <c r="C2698" s="6">
        <f>MIN(B2698,A2698)</f>
        <v/>
      </c>
      <c r="D2698" s="6">
        <f>B2698-C2698</f>
        <v/>
      </c>
      <c r="E2698" s="6">
        <f>A2698-C2698</f>
        <v/>
      </c>
      <c r="F2698" s="6">
        <f>MIN(D2698,in_batt_pw,IF(sel_batt=0,0,(sel_batt-H2697)/in_rte))</f>
        <v/>
      </c>
      <c r="G2698" s="6">
        <f>MIN(E2698,in_batt_pw,H2697)</f>
        <v/>
      </c>
      <c r="H2698" s="6">
        <f>H2697+F2698*in_rte-G2698</f>
        <v/>
      </c>
      <c r="I2698" s="6">
        <f>IF(sel_og=1,0,E2698-G2698)</f>
        <v/>
      </c>
      <c r="J2698" s="6">
        <f>IF(sel_og=1,0,D2698-F2698)</f>
        <v/>
      </c>
      <c r="K2698" s="6">
        <f>IF(sel_og=1,E2698-G2698,0)</f>
        <v/>
      </c>
    </row>
    <row r="2699">
      <c r="A2699" s="6">
        <f>Profiles!E2699+Profiles!F2699</f>
        <v/>
      </c>
      <c r="B2699" s="6">
        <f>Profiles!D2699*sel_solar</f>
        <v/>
      </c>
      <c r="C2699" s="6">
        <f>MIN(B2699,A2699)</f>
        <v/>
      </c>
      <c r="D2699" s="6">
        <f>B2699-C2699</f>
        <v/>
      </c>
      <c r="E2699" s="6">
        <f>A2699-C2699</f>
        <v/>
      </c>
      <c r="F2699" s="6">
        <f>MIN(D2699,in_batt_pw,IF(sel_batt=0,0,(sel_batt-H2698)/in_rte))</f>
        <v/>
      </c>
      <c r="G2699" s="6">
        <f>MIN(E2699,in_batt_pw,H2698)</f>
        <v/>
      </c>
      <c r="H2699" s="6">
        <f>H2698+F2699*in_rte-G2699</f>
        <v/>
      </c>
      <c r="I2699" s="6">
        <f>IF(sel_og=1,0,E2699-G2699)</f>
        <v/>
      </c>
      <c r="J2699" s="6">
        <f>IF(sel_og=1,0,D2699-F2699)</f>
        <v/>
      </c>
      <c r="K2699" s="6">
        <f>IF(sel_og=1,E2699-G2699,0)</f>
        <v/>
      </c>
    </row>
    <row r="2700">
      <c r="A2700" s="6">
        <f>Profiles!E2700+Profiles!F2700</f>
        <v/>
      </c>
      <c r="B2700" s="6">
        <f>Profiles!D2700*sel_solar</f>
        <v/>
      </c>
      <c r="C2700" s="6">
        <f>MIN(B2700,A2700)</f>
        <v/>
      </c>
      <c r="D2700" s="6">
        <f>B2700-C2700</f>
        <v/>
      </c>
      <c r="E2700" s="6">
        <f>A2700-C2700</f>
        <v/>
      </c>
      <c r="F2700" s="6">
        <f>MIN(D2700,in_batt_pw,IF(sel_batt=0,0,(sel_batt-H2699)/in_rte))</f>
        <v/>
      </c>
      <c r="G2700" s="6">
        <f>MIN(E2700,in_batt_pw,H2699)</f>
        <v/>
      </c>
      <c r="H2700" s="6">
        <f>H2699+F2700*in_rte-G2700</f>
        <v/>
      </c>
      <c r="I2700" s="6">
        <f>IF(sel_og=1,0,E2700-G2700)</f>
        <v/>
      </c>
      <c r="J2700" s="6">
        <f>IF(sel_og=1,0,D2700-F2700)</f>
        <v/>
      </c>
      <c r="K2700" s="6">
        <f>IF(sel_og=1,E2700-G2700,0)</f>
        <v/>
      </c>
    </row>
    <row r="2701">
      <c r="A2701" s="6">
        <f>Profiles!E2701+Profiles!F2701</f>
        <v/>
      </c>
      <c r="B2701" s="6">
        <f>Profiles!D2701*sel_solar</f>
        <v/>
      </c>
      <c r="C2701" s="6">
        <f>MIN(B2701,A2701)</f>
        <v/>
      </c>
      <c r="D2701" s="6">
        <f>B2701-C2701</f>
        <v/>
      </c>
      <c r="E2701" s="6">
        <f>A2701-C2701</f>
        <v/>
      </c>
      <c r="F2701" s="6">
        <f>MIN(D2701,in_batt_pw,IF(sel_batt=0,0,(sel_batt-H2700)/in_rte))</f>
        <v/>
      </c>
      <c r="G2701" s="6">
        <f>MIN(E2701,in_batt_pw,H2700)</f>
        <v/>
      </c>
      <c r="H2701" s="6">
        <f>H2700+F2701*in_rte-G2701</f>
        <v/>
      </c>
      <c r="I2701" s="6">
        <f>IF(sel_og=1,0,E2701-G2701)</f>
        <v/>
      </c>
      <c r="J2701" s="6">
        <f>IF(sel_og=1,0,D2701-F2701)</f>
        <v/>
      </c>
      <c r="K2701" s="6">
        <f>IF(sel_og=1,E2701-G2701,0)</f>
        <v/>
      </c>
    </row>
    <row r="2702">
      <c r="A2702" s="6">
        <f>Profiles!E2702+Profiles!F2702</f>
        <v/>
      </c>
      <c r="B2702" s="6">
        <f>Profiles!D2702*sel_solar</f>
        <v/>
      </c>
      <c r="C2702" s="6">
        <f>MIN(B2702,A2702)</f>
        <v/>
      </c>
      <c r="D2702" s="6">
        <f>B2702-C2702</f>
        <v/>
      </c>
      <c r="E2702" s="6">
        <f>A2702-C2702</f>
        <v/>
      </c>
      <c r="F2702" s="6">
        <f>MIN(D2702,in_batt_pw,IF(sel_batt=0,0,(sel_batt-H2701)/in_rte))</f>
        <v/>
      </c>
      <c r="G2702" s="6">
        <f>MIN(E2702,in_batt_pw,H2701)</f>
        <v/>
      </c>
      <c r="H2702" s="6">
        <f>H2701+F2702*in_rte-G2702</f>
        <v/>
      </c>
      <c r="I2702" s="6">
        <f>IF(sel_og=1,0,E2702-G2702)</f>
        <v/>
      </c>
      <c r="J2702" s="6">
        <f>IF(sel_og=1,0,D2702-F2702)</f>
        <v/>
      </c>
      <c r="K2702" s="6">
        <f>IF(sel_og=1,E2702-G2702,0)</f>
        <v/>
      </c>
    </row>
    <row r="2703">
      <c r="A2703" s="6">
        <f>Profiles!E2703+Profiles!F2703</f>
        <v/>
      </c>
      <c r="B2703" s="6">
        <f>Profiles!D2703*sel_solar</f>
        <v/>
      </c>
      <c r="C2703" s="6">
        <f>MIN(B2703,A2703)</f>
        <v/>
      </c>
      <c r="D2703" s="6">
        <f>B2703-C2703</f>
        <v/>
      </c>
      <c r="E2703" s="6">
        <f>A2703-C2703</f>
        <v/>
      </c>
      <c r="F2703" s="6">
        <f>MIN(D2703,in_batt_pw,IF(sel_batt=0,0,(sel_batt-H2702)/in_rte))</f>
        <v/>
      </c>
      <c r="G2703" s="6">
        <f>MIN(E2703,in_batt_pw,H2702)</f>
        <v/>
      </c>
      <c r="H2703" s="6">
        <f>H2702+F2703*in_rte-G2703</f>
        <v/>
      </c>
      <c r="I2703" s="6">
        <f>IF(sel_og=1,0,E2703-G2703)</f>
        <v/>
      </c>
      <c r="J2703" s="6">
        <f>IF(sel_og=1,0,D2703-F2703)</f>
        <v/>
      </c>
      <c r="K2703" s="6">
        <f>IF(sel_og=1,E2703-G2703,0)</f>
        <v/>
      </c>
    </row>
    <row r="2704">
      <c r="A2704" s="6">
        <f>Profiles!E2704+Profiles!F2704</f>
        <v/>
      </c>
      <c r="B2704" s="6">
        <f>Profiles!D2704*sel_solar</f>
        <v/>
      </c>
      <c r="C2704" s="6">
        <f>MIN(B2704,A2704)</f>
        <v/>
      </c>
      <c r="D2704" s="6">
        <f>B2704-C2704</f>
        <v/>
      </c>
      <c r="E2704" s="6">
        <f>A2704-C2704</f>
        <v/>
      </c>
      <c r="F2704" s="6">
        <f>MIN(D2704,in_batt_pw,IF(sel_batt=0,0,(sel_batt-H2703)/in_rte))</f>
        <v/>
      </c>
      <c r="G2704" s="6">
        <f>MIN(E2704,in_batt_pw,H2703)</f>
        <v/>
      </c>
      <c r="H2704" s="6">
        <f>H2703+F2704*in_rte-G2704</f>
        <v/>
      </c>
      <c r="I2704" s="6">
        <f>IF(sel_og=1,0,E2704-G2704)</f>
        <v/>
      </c>
      <c r="J2704" s="6">
        <f>IF(sel_og=1,0,D2704-F2704)</f>
        <v/>
      </c>
      <c r="K2704" s="6">
        <f>IF(sel_og=1,E2704-G2704,0)</f>
        <v/>
      </c>
    </row>
    <row r="2705">
      <c r="A2705" s="6">
        <f>Profiles!E2705+Profiles!F2705</f>
        <v/>
      </c>
      <c r="B2705" s="6">
        <f>Profiles!D2705*sel_solar</f>
        <v/>
      </c>
      <c r="C2705" s="6">
        <f>MIN(B2705,A2705)</f>
        <v/>
      </c>
      <c r="D2705" s="6">
        <f>B2705-C2705</f>
        <v/>
      </c>
      <c r="E2705" s="6">
        <f>A2705-C2705</f>
        <v/>
      </c>
      <c r="F2705" s="6">
        <f>MIN(D2705,in_batt_pw,IF(sel_batt=0,0,(sel_batt-H2704)/in_rte))</f>
        <v/>
      </c>
      <c r="G2705" s="6">
        <f>MIN(E2705,in_batt_pw,H2704)</f>
        <v/>
      </c>
      <c r="H2705" s="6">
        <f>H2704+F2705*in_rte-G2705</f>
        <v/>
      </c>
      <c r="I2705" s="6">
        <f>IF(sel_og=1,0,E2705-G2705)</f>
        <v/>
      </c>
      <c r="J2705" s="6">
        <f>IF(sel_og=1,0,D2705-F2705)</f>
        <v/>
      </c>
      <c r="K2705" s="6">
        <f>IF(sel_og=1,E2705-G2705,0)</f>
        <v/>
      </c>
    </row>
    <row r="2706">
      <c r="A2706" s="6">
        <f>Profiles!E2706+Profiles!F2706</f>
        <v/>
      </c>
      <c r="B2706" s="6">
        <f>Profiles!D2706*sel_solar</f>
        <v/>
      </c>
      <c r="C2706" s="6">
        <f>MIN(B2706,A2706)</f>
        <v/>
      </c>
      <c r="D2706" s="6">
        <f>B2706-C2706</f>
        <v/>
      </c>
      <c r="E2706" s="6">
        <f>A2706-C2706</f>
        <v/>
      </c>
      <c r="F2706" s="6">
        <f>MIN(D2706,in_batt_pw,IF(sel_batt=0,0,(sel_batt-H2705)/in_rte))</f>
        <v/>
      </c>
      <c r="G2706" s="6">
        <f>MIN(E2706,in_batt_pw,H2705)</f>
        <v/>
      </c>
      <c r="H2706" s="6">
        <f>H2705+F2706*in_rte-G2706</f>
        <v/>
      </c>
      <c r="I2706" s="6">
        <f>IF(sel_og=1,0,E2706-G2706)</f>
        <v/>
      </c>
      <c r="J2706" s="6">
        <f>IF(sel_og=1,0,D2706-F2706)</f>
        <v/>
      </c>
      <c r="K2706" s="6">
        <f>IF(sel_og=1,E2706-G2706,0)</f>
        <v/>
      </c>
    </row>
    <row r="2707">
      <c r="A2707" s="6">
        <f>Profiles!E2707+Profiles!F2707</f>
        <v/>
      </c>
      <c r="B2707" s="6">
        <f>Profiles!D2707*sel_solar</f>
        <v/>
      </c>
      <c r="C2707" s="6">
        <f>MIN(B2707,A2707)</f>
        <v/>
      </c>
      <c r="D2707" s="6">
        <f>B2707-C2707</f>
        <v/>
      </c>
      <c r="E2707" s="6">
        <f>A2707-C2707</f>
        <v/>
      </c>
      <c r="F2707" s="6">
        <f>MIN(D2707,in_batt_pw,IF(sel_batt=0,0,(sel_batt-H2706)/in_rte))</f>
        <v/>
      </c>
      <c r="G2707" s="6">
        <f>MIN(E2707,in_batt_pw,H2706)</f>
        <v/>
      </c>
      <c r="H2707" s="6">
        <f>H2706+F2707*in_rte-G2707</f>
        <v/>
      </c>
      <c r="I2707" s="6">
        <f>IF(sel_og=1,0,E2707-G2707)</f>
        <v/>
      </c>
      <c r="J2707" s="6">
        <f>IF(sel_og=1,0,D2707-F2707)</f>
        <v/>
      </c>
      <c r="K2707" s="6">
        <f>IF(sel_og=1,E2707-G2707,0)</f>
        <v/>
      </c>
    </row>
    <row r="2708">
      <c r="A2708" s="6">
        <f>Profiles!E2708+Profiles!F2708</f>
        <v/>
      </c>
      <c r="B2708" s="6">
        <f>Profiles!D2708*sel_solar</f>
        <v/>
      </c>
      <c r="C2708" s="6">
        <f>MIN(B2708,A2708)</f>
        <v/>
      </c>
      <c r="D2708" s="6">
        <f>B2708-C2708</f>
        <v/>
      </c>
      <c r="E2708" s="6">
        <f>A2708-C2708</f>
        <v/>
      </c>
      <c r="F2708" s="6">
        <f>MIN(D2708,in_batt_pw,IF(sel_batt=0,0,(sel_batt-H2707)/in_rte))</f>
        <v/>
      </c>
      <c r="G2708" s="6">
        <f>MIN(E2708,in_batt_pw,H2707)</f>
        <v/>
      </c>
      <c r="H2708" s="6">
        <f>H2707+F2708*in_rte-G2708</f>
        <v/>
      </c>
      <c r="I2708" s="6">
        <f>IF(sel_og=1,0,E2708-G2708)</f>
        <v/>
      </c>
      <c r="J2708" s="6">
        <f>IF(sel_og=1,0,D2708-F2708)</f>
        <v/>
      </c>
      <c r="K2708" s="6">
        <f>IF(sel_og=1,E2708-G2708,0)</f>
        <v/>
      </c>
    </row>
    <row r="2709">
      <c r="A2709" s="6">
        <f>Profiles!E2709+Profiles!F2709</f>
        <v/>
      </c>
      <c r="B2709" s="6">
        <f>Profiles!D2709*sel_solar</f>
        <v/>
      </c>
      <c r="C2709" s="6">
        <f>MIN(B2709,A2709)</f>
        <v/>
      </c>
      <c r="D2709" s="6">
        <f>B2709-C2709</f>
        <v/>
      </c>
      <c r="E2709" s="6">
        <f>A2709-C2709</f>
        <v/>
      </c>
      <c r="F2709" s="6">
        <f>MIN(D2709,in_batt_pw,IF(sel_batt=0,0,(sel_batt-H2708)/in_rte))</f>
        <v/>
      </c>
      <c r="G2709" s="6">
        <f>MIN(E2709,in_batt_pw,H2708)</f>
        <v/>
      </c>
      <c r="H2709" s="6">
        <f>H2708+F2709*in_rte-G2709</f>
        <v/>
      </c>
      <c r="I2709" s="6">
        <f>IF(sel_og=1,0,E2709-G2709)</f>
        <v/>
      </c>
      <c r="J2709" s="6">
        <f>IF(sel_og=1,0,D2709-F2709)</f>
        <v/>
      </c>
      <c r="K2709" s="6">
        <f>IF(sel_og=1,E2709-G2709,0)</f>
        <v/>
      </c>
    </row>
    <row r="2710">
      <c r="A2710" s="6">
        <f>Profiles!E2710+Profiles!F2710</f>
        <v/>
      </c>
      <c r="B2710" s="6">
        <f>Profiles!D2710*sel_solar</f>
        <v/>
      </c>
      <c r="C2710" s="6">
        <f>MIN(B2710,A2710)</f>
        <v/>
      </c>
      <c r="D2710" s="6">
        <f>B2710-C2710</f>
        <v/>
      </c>
      <c r="E2710" s="6">
        <f>A2710-C2710</f>
        <v/>
      </c>
      <c r="F2710" s="6">
        <f>MIN(D2710,in_batt_pw,IF(sel_batt=0,0,(sel_batt-H2709)/in_rte))</f>
        <v/>
      </c>
      <c r="G2710" s="6">
        <f>MIN(E2710,in_batt_pw,H2709)</f>
        <v/>
      </c>
      <c r="H2710" s="6">
        <f>H2709+F2710*in_rte-G2710</f>
        <v/>
      </c>
      <c r="I2710" s="6">
        <f>IF(sel_og=1,0,E2710-G2710)</f>
        <v/>
      </c>
      <c r="J2710" s="6">
        <f>IF(sel_og=1,0,D2710-F2710)</f>
        <v/>
      </c>
      <c r="K2710" s="6">
        <f>IF(sel_og=1,E2710-G2710,0)</f>
        <v/>
      </c>
    </row>
    <row r="2711">
      <c r="A2711" s="6">
        <f>Profiles!E2711+Profiles!F2711</f>
        <v/>
      </c>
      <c r="B2711" s="6">
        <f>Profiles!D2711*sel_solar</f>
        <v/>
      </c>
      <c r="C2711" s="6">
        <f>MIN(B2711,A2711)</f>
        <v/>
      </c>
      <c r="D2711" s="6">
        <f>B2711-C2711</f>
        <v/>
      </c>
      <c r="E2711" s="6">
        <f>A2711-C2711</f>
        <v/>
      </c>
      <c r="F2711" s="6">
        <f>MIN(D2711,in_batt_pw,IF(sel_batt=0,0,(sel_batt-H2710)/in_rte))</f>
        <v/>
      </c>
      <c r="G2711" s="6">
        <f>MIN(E2711,in_batt_pw,H2710)</f>
        <v/>
      </c>
      <c r="H2711" s="6">
        <f>H2710+F2711*in_rte-G2711</f>
        <v/>
      </c>
      <c r="I2711" s="6">
        <f>IF(sel_og=1,0,E2711-G2711)</f>
        <v/>
      </c>
      <c r="J2711" s="6">
        <f>IF(sel_og=1,0,D2711-F2711)</f>
        <v/>
      </c>
      <c r="K2711" s="6">
        <f>IF(sel_og=1,E2711-G2711,0)</f>
        <v/>
      </c>
    </row>
    <row r="2712">
      <c r="A2712" s="6">
        <f>Profiles!E2712+Profiles!F2712</f>
        <v/>
      </c>
      <c r="B2712" s="6">
        <f>Profiles!D2712*sel_solar</f>
        <v/>
      </c>
      <c r="C2712" s="6">
        <f>MIN(B2712,A2712)</f>
        <v/>
      </c>
      <c r="D2712" s="6">
        <f>B2712-C2712</f>
        <v/>
      </c>
      <c r="E2712" s="6">
        <f>A2712-C2712</f>
        <v/>
      </c>
      <c r="F2712" s="6">
        <f>MIN(D2712,in_batt_pw,IF(sel_batt=0,0,(sel_batt-H2711)/in_rte))</f>
        <v/>
      </c>
      <c r="G2712" s="6">
        <f>MIN(E2712,in_batt_pw,H2711)</f>
        <v/>
      </c>
      <c r="H2712" s="6">
        <f>H2711+F2712*in_rte-G2712</f>
        <v/>
      </c>
      <c r="I2712" s="6">
        <f>IF(sel_og=1,0,E2712-G2712)</f>
        <v/>
      </c>
      <c r="J2712" s="6">
        <f>IF(sel_og=1,0,D2712-F2712)</f>
        <v/>
      </c>
      <c r="K2712" s="6">
        <f>IF(sel_og=1,E2712-G2712,0)</f>
        <v/>
      </c>
    </row>
    <row r="2713">
      <c r="A2713" s="6">
        <f>Profiles!E2713+Profiles!F2713</f>
        <v/>
      </c>
      <c r="B2713" s="6">
        <f>Profiles!D2713*sel_solar</f>
        <v/>
      </c>
      <c r="C2713" s="6">
        <f>MIN(B2713,A2713)</f>
        <v/>
      </c>
      <c r="D2713" s="6">
        <f>B2713-C2713</f>
        <v/>
      </c>
      <c r="E2713" s="6">
        <f>A2713-C2713</f>
        <v/>
      </c>
      <c r="F2713" s="6">
        <f>MIN(D2713,in_batt_pw,IF(sel_batt=0,0,(sel_batt-H2712)/in_rte))</f>
        <v/>
      </c>
      <c r="G2713" s="6">
        <f>MIN(E2713,in_batt_pw,H2712)</f>
        <v/>
      </c>
      <c r="H2713" s="6">
        <f>H2712+F2713*in_rte-G2713</f>
        <v/>
      </c>
      <c r="I2713" s="6">
        <f>IF(sel_og=1,0,E2713-G2713)</f>
        <v/>
      </c>
      <c r="J2713" s="6">
        <f>IF(sel_og=1,0,D2713-F2713)</f>
        <v/>
      </c>
      <c r="K2713" s="6">
        <f>IF(sel_og=1,E2713-G2713,0)</f>
        <v/>
      </c>
    </row>
    <row r="2714">
      <c r="A2714" s="6">
        <f>Profiles!E2714+Profiles!F2714</f>
        <v/>
      </c>
      <c r="B2714" s="6">
        <f>Profiles!D2714*sel_solar</f>
        <v/>
      </c>
      <c r="C2714" s="6">
        <f>MIN(B2714,A2714)</f>
        <v/>
      </c>
      <c r="D2714" s="6">
        <f>B2714-C2714</f>
        <v/>
      </c>
      <c r="E2714" s="6">
        <f>A2714-C2714</f>
        <v/>
      </c>
      <c r="F2714" s="6">
        <f>MIN(D2714,in_batt_pw,IF(sel_batt=0,0,(sel_batt-H2713)/in_rte))</f>
        <v/>
      </c>
      <c r="G2714" s="6">
        <f>MIN(E2714,in_batt_pw,H2713)</f>
        <v/>
      </c>
      <c r="H2714" s="6">
        <f>H2713+F2714*in_rte-G2714</f>
        <v/>
      </c>
      <c r="I2714" s="6">
        <f>IF(sel_og=1,0,E2714-G2714)</f>
        <v/>
      </c>
      <c r="J2714" s="6">
        <f>IF(sel_og=1,0,D2714-F2714)</f>
        <v/>
      </c>
      <c r="K2714" s="6">
        <f>IF(sel_og=1,E2714-G2714,0)</f>
        <v/>
      </c>
    </row>
    <row r="2715">
      <c r="A2715" s="6">
        <f>Profiles!E2715+Profiles!F2715</f>
        <v/>
      </c>
      <c r="B2715" s="6">
        <f>Profiles!D2715*sel_solar</f>
        <v/>
      </c>
      <c r="C2715" s="6">
        <f>MIN(B2715,A2715)</f>
        <v/>
      </c>
      <c r="D2715" s="6">
        <f>B2715-C2715</f>
        <v/>
      </c>
      <c r="E2715" s="6">
        <f>A2715-C2715</f>
        <v/>
      </c>
      <c r="F2715" s="6">
        <f>MIN(D2715,in_batt_pw,IF(sel_batt=0,0,(sel_batt-H2714)/in_rte))</f>
        <v/>
      </c>
      <c r="G2715" s="6">
        <f>MIN(E2715,in_batt_pw,H2714)</f>
        <v/>
      </c>
      <c r="H2715" s="6">
        <f>H2714+F2715*in_rte-G2715</f>
        <v/>
      </c>
      <c r="I2715" s="6">
        <f>IF(sel_og=1,0,E2715-G2715)</f>
        <v/>
      </c>
      <c r="J2715" s="6">
        <f>IF(sel_og=1,0,D2715-F2715)</f>
        <v/>
      </c>
      <c r="K2715" s="6">
        <f>IF(sel_og=1,E2715-G2715,0)</f>
        <v/>
      </c>
    </row>
    <row r="2716">
      <c r="A2716" s="6">
        <f>Profiles!E2716+Profiles!F2716</f>
        <v/>
      </c>
      <c r="B2716" s="6">
        <f>Profiles!D2716*sel_solar</f>
        <v/>
      </c>
      <c r="C2716" s="6">
        <f>MIN(B2716,A2716)</f>
        <v/>
      </c>
      <c r="D2716" s="6">
        <f>B2716-C2716</f>
        <v/>
      </c>
      <c r="E2716" s="6">
        <f>A2716-C2716</f>
        <v/>
      </c>
      <c r="F2716" s="6">
        <f>MIN(D2716,in_batt_pw,IF(sel_batt=0,0,(sel_batt-H2715)/in_rte))</f>
        <v/>
      </c>
      <c r="G2716" s="6">
        <f>MIN(E2716,in_batt_pw,H2715)</f>
        <v/>
      </c>
      <c r="H2716" s="6">
        <f>H2715+F2716*in_rte-G2716</f>
        <v/>
      </c>
      <c r="I2716" s="6">
        <f>IF(sel_og=1,0,E2716-G2716)</f>
        <v/>
      </c>
      <c r="J2716" s="6">
        <f>IF(sel_og=1,0,D2716-F2716)</f>
        <v/>
      </c>
      <c r="K2716" s="6">
        <f>IF(sel_og=1,E2716-G2716,0)</f>
        <v/>
      </c>
    </row>
    <row r="2717">
      <c r="A2717" s="6">
        <f>Profiles!E2717+Profiles!F2717</f>
        <v/>
      </c>
      <c r="B2717" s="6">
        <f>Profiles!D2717*sel_solar</f>
        <v/>
      </c>
      <c r="C2717" s="6">
        <f>MIN(B2717,A2717)</f>
        <v/>
      </c>
      <c r="D2717" s="6">
        <f>B2717-C2717</f>
        <v/>
      </c>
      <c r="E2717" s="6">
        <f>A2717-C2717</f>
        <v/>
      </c>
      <c r="F2717" s="6">
        <f>MIN(D2717,in_batt_pw,IF(sel_batt=0,0,(sel_batt-H2716)/in_rte))</f>
        <v/>
      </c>
      <c r="G2717" s="6">
        <f>MIN(E2717,in_batt_pw,H2716)</f>
        <v/>
      </c>
      <c r="H2717" s="6">
        <f>H2716+F2717*in_rte-G2717</f>
        <v/>
      </c>
      <c r="I2717" s="6">
        <f>IF(sel_og=1,0,E2717-G2717)</f>
        <v/>
      </c>
      <c r="J2717" s="6">
        <f>IF(sel_og=1,0,D2717-F2717)</f>
        <v/>
      </c>
      <c r="K2717" s="6">
        <f>IF(sel_og=1,E2717-G2717,0)</f>
        <v/>
      </c>
    </row>
    <row r="2718">
      <c r="A2718" s="6">
        <f>Profiles!E2718+Profiles!F2718</f>
        <v/>
      </c>
      <c r="B2718" s="6">
        <f>Profiles!D2718*sel_solar</f>
        <v/>
      </c>
      <c r="C2718" s="6">
        <f>MIN(B2718,A2718)</f>
        <v/>
      </c>
      <c r="D2718" s="6">
        <f>B2718-C2718</f>
        <v/>
      </c>
      <c r="E2718" s="6">
        <f>A2718-C2718</f>
        <v/>
      </c>
      <c r="F2718" s="6">
        <f>MIN(D2718,in_batt_pw,IF(sel_batt=0,0,(sel_batt-H2717)/in_rte))</f>
        <v/>
      </c>
      <c r="G2718" s="6">
        <f>MIN(E2718,in_batt_pw,H2717)</f>
        <v/>
      </c>
      <c r="H2718" s="6">
        <f>H2717+F2718*in_rte-G2718</f>
        <v/>
      </c>
      <c r="I2718" s="6">
        <f>IF(sel_og=1,0,E2718-G2718)</f>
        <v/>
      </c>
      <c r="J2718" s="6">
        <f>IF(sel_og=1,0,D2718-F2718)</f>
        <v/>
      </c>
      <c r="K2718" s="6">
        <f>IF(sel_og=1,E2718-G2718,0)</f>
        <v/>
      </c>
    </row>
    <row r="2719">
      <c r="A2719" s="6">
        <f>Profiles!E2719+Profiles!F2719</f>
        <v/>
      </c>
      <c r="B2719" s="6">
        <f>Profiles!D2719*sel_solar</f>
        <v/>
      </c>
      <c r="C2719" s="6">
        <f>MIN(B2719,A2719)</f>
        <v/>
      </c>
      <c r="D2719" s="6">
        <f>B2719-C2719</f>
        <v/>
      </c>
      <c r="E2719" s="6">
        <f>A2719-C2719</f>
        <v/>
      </c>
      <c r="F2719" s="6">
        <f>MIN(D2719,in_batt_pw,IF(sel_batt=0,0,(sel_batt-H2718)/in_rte))</f>
        <v/>
      </c>
      <c r="G2719" s="6">
        <f>MIN(E2719,in_batt_pw,H2718)</f>
        <v/>
      </c>
      <c r="H2719" s="6">
        <f>H2718+F2719*in_rte-G2719</f>
        <v/>
      </c>
      <c r="I2719" s="6">
        <f>IF(sel_og=1,0,E2719-G2719)</f>
        <v/>
      </c>
      <c r="J2719" s="6">
        <f>IF(sel_og=1,0,D2719-F2719)</f>
        <v/>
      </c>
      <c r="K2719" s="6">
        <f>IF(sel_og=1,E2719-G2719,0)</f>
        <v/>
      </c>
    </row>
    <row r="2720">
      <c r="A2720" s="6">
        <f>Profiles!E2720+Profiles!F2720</f>
        <v/>
      </c>
      <c r="B2720" s="6">
        <f>Profiles!D2720*sel_solar</f>
        <v/>
      </c>
      <c r="C2720" s="6">
        <f>MIN(B2720,A2720)</f>
        <v/>
      </c>
      <c r="D2720" s="6">
        <f>B2720-C2720</f>
        <v/>
      </c>
      <c r="E2720" s="6">
        <f>A2720-C2720</f>
        <v/>
      </c>
      <c r="F2720" s="6">
        <f>MIN(D2720,in_batt_pw,IF(sel_batt=0,0,(sel_batt-H2719)/in_rte))</f>
        <v/>
      </c>
      <c r="G2720" s="6">
        <f>MIN(E2720,in_batt_pw,H2719)</f>
        <v/>
      </c>
      <c r="H2720" s="6">
        <f>H2719+F2720*in_rte-G2720</f>
        <v/>
      </c>
      <c r="I2720" s="6">
        <f>IF(sel_og=1,0,E2720-G2720)</f>
        <v/>
      </c>
      <c r="J2720" s="6">
        <f>IF(sel_og=1,0,D2720-F2720)</f>
        <v/>
      </c>
      <c r="K2720" s="6">
        <f>IF(sel_og=1,E2720-G2720,0)</f>
        <v/>
      </c>
    </row>
    <row r="2721">
      <c r="A2721" s="6">
        <f>Profiles!E2721+Profiles!F2721</f>
        <v/>
      </c>
      <c r="B2721" s="6">
        <f>Profiles!D2721*sel_solar</f>
        <v/>
      </c>
      <c r="C2721" s="6">
        <f>MIN(B2721,A2721)</f>
        <v/>
      </c>
      <c r="D2721" s="6">
        <f>B2721-C2721</f>
        <v/>
      </c>
      <c r="E2721" s="6">
        <f>A2721-C2721</f>
        <v/>
      </c>
      <c r="F2721" s="6">
        <f>MIN(D2721,in_batt_pw,IF(sel_batt=0,0,(sel_batt-H2720)/in_rte))</f>
        <v/>
      </c>
      <c r="G2721" s="6">
        <f>MIN(E2721,in_batt_pw,H2720)</f>
        <v/>
      </c>
      <c r="H2721" s="6">
        <f>H2720+F2721*in_rte-G2721</f>
        <v/>
      </c>
      <c r="I2721" s="6">
        <f>IF(sel_og=1,0,E2721-G2721)</f>
        <v/>
      </c>
      <c r="J2721" s="6">
        <f>IF(sel_og=1,0,D2721-F2721)</f>
        <v/>
      </c>
      <c r="K2721" s="6">
        <f>IF(sel_og=1,E2721-G2721,0)</f>
        <v/>
      </c>
    </row>
    <row r="2722">
      <c r="A2722" s="6">
        <f>Profiles!E2722+Profiles!F2722</f>
        <v/>
      </c>
      <c r="B2722" s="6">
        <f>Profiles!D2722*sel_solar</f>
        <v/>
      </c>
      <c r="C2722" s="6">
        <f>MIN(B2722,A2722)</f>
        <v/>
      </c>
      <c r="D2722" s="6">
        <f>B2722-C2722</f>
        <v/>
      </c>
      <c r="E2722" s="6">
        <f>A2722-C2722</f>
        <v/>
      </c>
      <c r="F2722" s="6">
        <f>MIN(D2722,in_batt_pw,IF(sel_batt=0,0,(sel_batt-H2721)/in_rte))</f>
        <v/>
      </c>
      <c r="G2722" s="6">
        <f>MIN(E2722,in_batt_pw,H2721)</f>
        <v/>
      </c>
      <c r="H2722" s="6">
        <f>H2721+F2722*in_rte-G2722</f>
        <v/>
      </c>
      <c r="I2722" s="6">
        <f>IF(sel_og=1,0,E2722-G2722)</f>
        <v/>
      </c>
      <c r="J2722" s="6">
        <f>IF(sel_og=1,0,D2722-F2722)</f>
        <v/>
      </c>
      <c r="K2722" s="6">
        <f>IF(sel_og=1,E2722-G2722,0)</f>
        <v/>
      </c>
    </row>
    <row r="2723">
      <c r="A2723" s="6">
        <f>Profiles!E2723+Profiles!F2723</f>
        <v/>
      </c>
      <c r="B2723" s="6">
        <f>Profiles!D2723*sel_solar</f>
        <v/>
      </c>
      <c r="C2723" s="6">
        <f>MIN(B2723,A2723)</f>
        <v/>
      </c>
      <c r="D2723" s="6">
        <f>B2723-C2723</f>
        <v/>
      </c>
      <c r="E2723" s="6">
        <f>A2723-C2723</f>
        <v/>
      </c>
      <c r="F2723" s="6">
        <f>MIN(D2723,in_batt_pw,IF(sel_batt=0,0,(sel_batt-H2722)/in_rte))</f>
        <v/>
      </c>
      <c r="G2723" s="6">
        <f>MIN(E2723,in_batt_pw,H2722)</f>
        <v/>
      </c>
      <c r="H2723" s="6">
        <f>H2722+F2723*in_rte-G2723</f>
        <v/>
      </c>
      <c r="I2723" s="6">
        <f>IF(sel_og=1,0,E2723-G2723)</f>
        <v/>
      </c>
      <c r="J2723" s="6">
        <f>IF(sel_og=1,0,D2723-F2723)</f>
        <v/>
      </c>
      <c r="K2723" s="6">
        <f>IF(sel_og=1,E2723-G2723,0)</f>
        <v/>
      </c>
    </row>
    <row r="2724">
      <c r="A2724" s="6">
        <f>Profiles!E2724+Profiles!F2724</f>
        <v/>
      </c>
      <c r="B2724" s="6">
        <f>Profiles!D2724*sel_solar</f>
        <v/>
      </c>
      <c r="C2724" s="6">
        <f>MIN(B2724,A2724)</f>
        <v/>
      </c>
      <c r="D2724" s="6">
        <f>B2724-C2724</f>
        <v/>
      </c>
      <c r="E2724" s="6">
        <f>A2724-C2724</f>
        <v/>
      </c>
      <c r="F2724" s="6">
        <f>MIN(D2724,in_batt_pw,IF(sel_batt=0,0,(sel_batt-H2723)/in_rte))</f>
        <v/>
      </c>
      <c r="G2724" s="6">
        <f>MIN(E2724,in_batt_pw,H2723)</f>
        <v/>
      </c>
      <c r="H2724" s="6">
        <f>H2723+F2724*in_rte-G2724</f>
        <v/>
      </c>
      <c r="I2724" s="6">
        <f>IF(sel_og=1,0,E2724-G2724)</f>
        <v/>
      </c>
      <c r="J2724" s="6">
        <f>IF(sel_og=1,0,D2724-F2724)</f>
        <v/>
      </c>
      <c r="K2724" s="6">
        <f>IF(sel_og=1,E2724-G2724,0)</f>
        <v/>
      </c>
    </row>
    <row r="2725">
      <c r="A2725" s="6">
        <f>Profiles!E2725+Profiles!F2725</f>
        <v/>
      </c>
      <c r="B2725" s="6">
        <f>Profiles!D2725*sel_solar</f>
        <v/>
      </c>
      <c r="C2725" s="6">
        <f>MIN(B2725,A2725)</f>
        <v/>
      </c>
      <c r="D2725" s="6">
        <f>B2725-C2725</f>
        <v/>
      </c>
      <c r="E2725" s="6">
        <f>A2725-C2725</f>
        <v/>
      </c>
      <c r="F2725" s="6">
        <f>MIN(D2725,in_batt_pw,IF(sel_batt=0,0,(sel_batt-H2724)/in_rte))</f>
        <v/>
      </c>
      <c r="G2725" s="6">
        <f>MIN(E2725,in_batt_pw,H2724)</f>
        <v/>
      </c>
      <c r="H2725" s="6">
        <f>H2724+F2725*in_rte-G2725</f>
        <v/>
      </c>
      <c r="I2725" s="6">
        <f>IF(sel_og=1,0,E2725-G2725)</f>
        <v/>
      </c>
      <c r="J2725" s="6">
        <f>IF(sel_og=1,0,D2725-F2725)</f>
        <v/>
      </c>
      <c r="K2725" s="6">
        <f>IF(sel_og=1,E2725-G2725,0)</f>
        <v/>
      </c>
    </row>
    <row r="2726">
      <c r="A2726" s="6">
        <f>Profiles!E2726+Profiles!F2726</f>
        <v/>
      </c>
      <c r="B2726" s="6">
        <f>Profiles!D2726*sel_solar</f>
        <v/>
      </c>
      <c r="C2726" s="6">
        <f>MIN(B2726,A2726)</f>
        <v/>
      </c>
      <c r="D2726" s="6">
        <f>B2726-C2726</f>
        <v/>
      </c>
      <c r="E2726" s="6">
        <f>A2726-C2726</f>
        <v/>
      </c>
      <c r="F2726" s="6">
        <f>MIN(D2726,in_batt_pw,IF(sel_batt=0,0,(sel_batt-H2725)/in_rte))</f>
        <v/>
      </c>
      <c r="G2726" s="6">
        <f>MIN(E2726,in_batt_pw,H2725)</f>
        <v/>
      </c>
      <c r="H2726" s="6">
        <f>H2725+F2726*in_rte-G2726</f>
        <v/>
      </c>
      <c r="I2726" s="6">
        <f>IF(sel_og=1,0,E2726-G2726)</f>
        <v/>
      </c>
      <c r="J2726" s="6">
        <f>IF(sel_og=1,0,D2726-F2726)</f>
        <v/>
      </c>
      <c r="K2726" s="6">
        <f>IF(sel_og=1,E2726-G2726,0)</f>
        <v/>
      </c>
    </row>
    <row r="2727">
      <c r="A2727" s="6">
        <f>Profiles!E2727+Profiles!F2727</f>
        <v/>
      </c>
      <c r="B2727" s="6">
        <f>Profiles!D2727*sel_solar</f>
        <v/>
      </c>
      <c r="C2727" s="6">
        <f>MIN(B2727,A2727)</f>
        <v/>
      </c>
      <c r="D2727" s="6">
        <f>B2727-C2727</f>
        <v/>
      </c>
      <c r="E2727" s="6">
        <f>A2727-C2727</f>
        <v/>
      </c>
      <c r="F2727" s="6">
        <f>MIN(D2727,in_batt_pw,IF(sel_batt=0,0,(sel_batt-H2726)/in_rte))</f>
        <v/>
      </c>
      <c r="G2727" s="6">
        <f>MIN(E2727,in_batt_pw,H2726)</f>
        <v/>
      </c>
      <c r="H2727" s="6">
        <f>H2726+F2727*in_rte-G2727</f>
        <v/>
      </c>
      <c r="I2727" s="6">
        <f>IF(sel_og=1,0,E2727-G2727)</f>
        <v/>
      </c>
      <c r="J2727" s="6">
        <f>IF(sel_og=1,0,D2727-F2727)</f>
        <v/>
      </c>
      <c r="K2727" s="6">
        <f>IF(sel_og=1,E2727-G2727,0)</f>
        <v/>
      </c>
    </row>
    <row r="2728">
      <c r="A2728" s="6">
        <f>Profiles!E2728+Profiles!F2728</f>
        <v/>
      </c>
      <c r="B2728" s="6">
        <f>Profiles!D2728*sel_solar</f>
        <v/>
      </c>
      <c r="C2728" s="6">
        <f>MIN(B2728,A2728)</f>
        <v/>
      </c>
      <c r="D2728" s="6">
        <f>B2728-C2728</f>
        <v/>
      </c>
      <c r="E2728" s="6">
        <f>A2728-C2728</f>
        <v/>
      </c>
      <c r="F2728" s="6">
        <f>MIN(D2728,in_batt_pw,IF(sel_batt=0,0,(sel_batt-H2727)/in_rte))</f>
        <v/>
      </c>
      <c r="G2728" s="6">
        <f>MIN(E2728,in_batt_pw,H2727)</f>
        <v/>
      </c>
      <c r="H2728" s="6">
        <f>H2727+F2728*in_rte-G2728</f>
        <v/>
      </c>
      <c r="I2728" s="6">
        <f>IF(sel_og=1,0,E2728-G2728)</f>
        <v/>
      </c>
      <c r="J2728" s="6">
        <f>IF(sel_og=1,0,D2728-F2728)</f>
        <v/>
      </c>
      <c r="K2728" s="6">
        <f>IF(sel_og=1,E2728-G2728,0)</f>
        <v/>
      </c>
    </row>
    <row r="2729">
      <c r="A2729" s="6">
        <f>Profiles!E2729+Profiles!F2729</f>
        <v/>
      </c>
      <c r="B2729" s="6">
        <f>Profiles!D2729*sel_solar</f>
        <v/>
      </c>
      <c r="C2729" s="6">
        <f>MIN(B2729,A2729)</f>
        <v/>
      </c>
      <c r="D2729" s="6">
        <f>B2729-C2729</f>
        <v/>
      </c>
      <c r="E2729" s="6">
        <f>A2729-C2729</f>
        <v/>
      </c>
      <c r="F2729" s="6">
        <f>MIN(D2729,in_batt_pw,IF(sel_batt=0,0,(sel_batt-H2728)/in_rte))</f>
        <v/>
      </c>
      <c r="G2729" s="6">
        <f>MIN(E2729,in_batt_pw,H2728)</f>
        <v/>
      </c>
      <c r="H2729" s="6">
        <f>H2728+F2729*in_rte-G2729</f>
        <v/>
      </c>
      <c r="I2729" s="6">
        <f>IF(sel_og=1,0,E2729-G2729)</f>
        <v/>
      </c>
      <c r="J2729" s="6">
        <f>IF(sel_og=1,0,D2729-F2729)</f>
        <v/>
      </c>
      <c r="K2729" s="6">
        <f>IF(sel_og=1,E2729-G2729,0)</f>
        <v/>
      </c>
    </row>
    <row r="2730">
      <c r="A2730" s="6">
        <f>Profiles!E2730+Profiles!F2730</f>
        <v/>
      </c>
      <c r="B2730" s="6">
        <f>Profiles!D2730*sel_solar</f>
        <v/>
      </c>
      <c r="C2730" s="6">
        <f>MIN(B2730,A2730)</f>
        <v/>
      </c>
      <c r="D2730" s="6">
        <f>B2730-C2730</f>
        <v/>
      </c>
      <c r="E2730" s="6">
        <f>A2730-C2730</f>
        <v/>
      </c>
      <c r="F2730" s="6">
        <f>MIN(D2730,in_batt_pw,IF(sel_batt=0,0,(sel_batt-H2729)/in_rte))</f>
        <v/>
      </c>
      <c r="G2730" s="6">
        <f>MIN(E2730,in_batt_pw,H2729)</f>
        <v/>
      </c>
      <c r="H2730" s="6">
        <f>H2729+F2730*in_rte-G2730</f>
        <v/>
      </c>
      <c r="I2730" s="6">
        <f>IF(sel_og=1,0,E2730-G2730)</f>
        <v/>
      </c>
      <c r="J2730" s="6">
        <f>IF(sel_og=1,0,D2730-F2730)</f>
        <v/>
      </c>
      <c r="K2730" s="6">
        <f>IF(sel_og=1,E2730-G2730,0)</f>
        <v/>
      </c>
    </row>
    <row r="2731">
      <c r="A2731" s="6">
        <f>Profiles!E2731+Profiles!F2731</f>
        <v/>
      </c>
      <c r="B2731" s="6">
        <f>Profiles!D2731*sel_solar</f>
        <v/>
      </c>
      <c r="C2731" s="6">
        <f>MIN(B2731,A2731)</f>
        <v/>
      </c>
      <c r="D2731" s="6">
        <f>B2731-C2731</f>
        <v/>
      </c>
      <c r="E2731" s="6">
        <f>A2731-C2731</f>
        <v/>
      </c>
      <c r="F2731" s="6">
        <f>MIN(D2731,in_batt_pw,IF(sel_batt=0,0,(sel_batt-H2730)/in_rte))</f>
        <v/>
      </c>
      <c r="G2731" s="6">
        <f>MIN(E2731,in_batt_pw,H2730)</f>
        <v/>
      </c>
      <c r="H2731" s="6">
        <f>H2730+F2731*in_rte-G2731</f>
        <v/>
      </c>
      <c r="I2731" s="6">
        <f>IF(sel_og=1,0,E2731-G2731)</f>
        <v/>
      </c>
      <c r="J2731" s="6">
        <f>IF(sel_og=1,0,D2731-F2731)</f>
        <v/>
      </c>
      <c r="K2731" s="6">
        <f>IF(sel_og=1,E2731-G2731,0)</f>
        <v/>
      </c>
    </row>
    <row r="2732">
      <c r="A2732" s="6">
        <f>Profiles!E2732+Profiles!F2732</f>
        <v/>
      </c>
      <c r="B2732" s="6">
        <f>Profiles!D2732*sel_solar</f>
        <v/>
      </c>
      <c r="C2732" s="6">
        <f>MIN(B2732,A2732)</f>
        <v/>
      </c>
      <c r="D2732" s="6">
        <f>B2732-C2732</f>
        <v/>
      </c>
      <c r="E2732" s="6">
        <f>A2732-C2732</f>
        <v/>
      </c>
      <c r="F2732" s="6">
        <f>MIN(D2732,in_batt_pw,IF(sel_batt=0,0,(sel_batt-H2731)/in_rte))</f>
        <v/>
      </c>
      <c r="G2732" s="6">
        <f>MIN(E2732,in_batt_pw,H2731)</f>
        <v/>
      </c>
      <c r="H2732" s="6">
        <f>H2731+F2732*in_rte-G2732</f>
        <v/>
      </c>
      <c r="I2732" s="6">
        <f>IF(sel_og=1,0,E2732-G2732)</f>
        <v/>
      </c>
      <c r="J2732" s="6">
        <f>IF(sel_og=1,0,D2732-F2732)</f>
        <v/>
      </c>
      <c r="K2732" s="6">
        <f>IF(sel_og=1,E2732-G2732,0)</f>
        <v/>
      </c>
    </row>
    <row r="2733">
      <c r="A2733" s="6">
        <f>Profiles!E2733+Profiles!F2733</f>
        <v/>
      </c>
      <c r="B2733" s="6">
        <f>Profiles!D2733*sel_solar</f>
        <v/>
      </c>
      <c r="C2733" s="6">
        <f>MIN(B2733,A2733)</f>
        <v/>
      </c>
      <c r="D2733" s="6">
        <f>B2733-C2733</f>
        <v/>
      </c>
      <c r="E2733" s="6">
        <f>A2733-C2733</f>
        <v/>
      </c>
      <c r="F2733" s="6">
        <f>MIN(D2733,in_batt_pw,IF(sel_batt=0,0,(sel_batt-H2732)/in_rte))</f>
        <v/>
      </c>
      <c r="G2733" s="6">
        <f>MIN(E2733,in_batt_pw,H2732)</f>
        <v/>
      </c>
      <c r="H2733" s="6">
        <f>H2732+F2733*in_rte-G2733</f>
        <v/>
      </c>
      <c r="I2733" s="6">
        <f>IF(sel_og=1,0,E2733-G2733)</f>
        <v/>
      </c>
      <c r="J2733" s="6">
        <f>IF(sel_og=1,0,D2733-F2733)</f>
        <v/>
      </c>
      <c r="K2733" s="6">
        <f>IF(sel_og=1,E2733-G2733,0)</f>
        <v/>
      </c>
    </row>
    <row r="2734">
      <c r="A2734" s="6">
        <f>Profiles!E2734+Profiles!F2734</f>
        <v/>
      </c>
      <c r="B2734" s="6">
        <f>Profiles!D2734*sel_solar</f>
        <v/>
      </c>
      <c r="C2734" s="6">
        <f>MIN(B2734,A2734)</f>
        <v/>
      </c>
      <c r="D2734" s="6">
        <f>B2734-C2734</f>
        <v/>
      </c>
      <c r="E2734" s="6">
        <f>A2734-C2734</f>
        <v/>
      </c>
      <c r="F2734" s="6">
        <f>MIN(D2734,in_batt_pw,IF(sel_batt=0,0,(sel_batt-H2733)/in_rte))</f>
        <v/>
      </c>
      <c r="G2734" s="6">
        <f>MIN(E2734,in_batt_pw,H2733)</f>
        <v/>
      </c>
      <c r="H2734" s="6">
        <f>H2733+F2734*in_rte-G2734</f>
        <v/>
      </c>
      <c r="I2734" s="6">
        <f>IF(sel_og=1,0,E2734-G2734)</f>
        <v/>
      </c>
      <c r="J2734" s="6">
        <f>IF(sel_og=1,0,D2734-F2734)</f>
        <v/>
      </c>
      <c r="K2734" s="6">
        <f>IF(sel_og=1,E2734-G2734,0)</f>
        <v/>
      </c>
    </row>
    <row r="2735">
      <c r="A2735" s="6">
        <f>Profiles!E2735+Profiles!F2735</f>
        <v/>
      </c>
      <c r="B2735" s="6">
        <f>Profiles!D2735*sel_solar</f>
        <v/>
      </c>
      <c r="C2735" s="6">
        <f>MIN(B2735,A2735)</f>
        <v/>
      </c>
      <c r="D2735" s="6">
        <f>B2735-C2735</f>
        <v/>
      </c>
      <c r="E2735" s="6">
        <f>A2735-C2735</f>
        <v/>
      </c>
      <c r="F2735" s="6">
        <f>MIN(D2735,in_batt_pw,IF(sel_batt=0,0,(sel_batt-H2734)/in_rte))</f>
        <v/>
      </c>
      <c r="G2735" s="6">
        <f>MIN(E2735,in_batt_pw,H2734)</f>
        <v/>
      </c>
      <c r="H2735" s="6">
        <f>H2734+F2735*in_rte-G2735</f>
        <v/>
      </c>
      <c r="I2735" s="6">
        <f>IF(sel_og=1,0,E2735-G2735)</f>
        <v/>
      </c>
      <c r="J2735" s="6">
        <f>IF(sel_og=1,0,D2735-F2735)</f>
        <v/>
      </c>
      <c r="K2735" s="6">
        <f>IF(sel_og=1,E2735-G2735,0)</f>
        <v/>
      </c>
    </row>
    <row r="2736">
      <c r="A2736" s="6">
        <f>Profiles!E2736+Profiles!F2736</f>
        <v/>
      </c>
      <c r="B2736" s="6">
        <f>Profiles!D2736*sel_solar</f>
        <v/>
      </c>
      <c r="C2736" s="6">
        <f>MIN(B2736,A2736)</f>
        <v/>
      </c>
      <c r="D2736" s="6">
        <f>B2736-C2736</f>
        <v/>
      </c>
      <c r="E2736" s="6">
        <f>A2736-C2736</f>
        <v/>
      </c>
      <c r="F2736" s="6">
        <f>MIN(D2736,in_batt_pw,IF(sel_batt=0,0,(sel_batt-H2735)/in_rte))</f>
        <v/>
      </c>
      <c r="G2736" s="6">
        <f>MIN(E2736,in_batt_pw,H2735)</f>
        <v/>
      </c>
      <c r="H2736" s="6">
        <f>H2735+F2736*in_rte-G2736</f>
        <v/>
      </c>
      <c r="I2736" s="6">
        <f>IF(sel_og=1,0,E2736-G2736)</f>
        <v/>
      </c>
      <c r="J2736" s="6">
        <f>IF(sel_og=1,0,D2736-F2736)</f>
        <v/>
      </c>
      <c r="K2736" s="6">
        <f>IF(sel_og=1,E2736-G2736,0)</f>
        <v/>
      </c>
    </row>
    <row r="2737">
      <c r="A2737" s="6">
        <f>Profiles!E2737+Profiles!F2737</f>
        <v/>
      </c>
      <c r="B2737" s="6">
        <f>Profiles!D2737*sel_solar</f>
        <v/>
      </c>
      <c r="C2737" s="6">
        <f>MIN(B2737,A2737)</f>
        <v/>
      </c>
      <c r="D2737" s="6">
        <f>B2737-C2737</f>
        <v/>
      </c>
      <c r="E2737" s="6">
        <f>A2737-C2737</f>
        <v/>
      </c>
      <c r="F2737" s="6">
        <f>MIN(D2737,in_batt_pw,IF(sel_batt=0,0,(sel_batt-H2736)/in_rte))</f>
        <v/>
      </c>
      <c r="G2737" s="6">
        <f>MIN(E2737,in_batt_pw,H2736)</f>
        <v/>
      </c>
      <c r="H2737" s="6">
        <f>H2736+F2737*in_rte-G2737</f>
        <v/>
      </c>
      <c r="I2737" s="6">
        <f>IF(sel_og=1,0,E2737-G2737)</f>
        <v/>
      </c>
      <c r="J2737" s="6">
        <f>IF(sel_og=1,0,D2737-F2737)</f>
        <v/>
      </c>
      <c r="K2737" s="6">
        <f>IF(sel_og=1,E2737-G2737,0)</f>
        <v/>
      </c>
    </row>
    <row r="2738">
      <c r="A2738" s="6">
        <f>Profiles!E2738+Profiles!F2738</f>
        <v/>
      </c>
      <c r="B2738" s="6">
        <f>Profiles!D2738*sel_solar</f>
        <v/>
      </c>
      <c r="C2738" s="6">
        <f>MIN(B2738,A2738)</f>
        <v/>
      </c>
      <c r="D2738" s="6">
        <f>B2738-C2738</f>
        <v/>
      </c>
      <c r="E2738" s="6">
        <f>A2738-C2738</f>
        <v/>
      </c>
      <c r="F2738" s="6">
        <f>MIN(D2738,in_batt_pw,IF(sel_batt=0,0,(sel_batt-H2737)/in_rte))</f>
        <v/>
      </c>
      <c r="G2738" s="6">
        <f>MIN(E2738,in_batt_pw,H2737)</f>
        <v/>
      </c>
      <c r="H2738" s="6">
        <f>H2737+F2738*in_rte-G2738</f>
        <v/>
      </c>
      <c r="I2738" s="6">
        <f>IF(sel_og=1,0,E2738-G2738)</f>
        <v/>
      </c>
      <c r="J2738" s="6">
        <f>IF(sel_og=1,0,D2738-F2738)</f>
        <v/>
      </c>
      <c r="K2738" s="6">
        <f>IF(sel_og=1,E2738-G2738,0)</f>
        <v/>
      </c>
    </row>
    <row r="2739">
      <c r="A2739" s="6">
        <f>Profiles!E2739+Profiles!F2739</f>
        <v/>
      </c>
      <c r="B2739" s="6">
        <f>Profiles!D2739*sel_solar</f>
        <v/>
      </c>
      <c r="C2739" s="6">
        <f>MIN(B2739,A2739)</f>
        <v/>
      </c>
      <c r="D2739" s="6">
        <f>B2739-C2739</f>
        <v/>
      </c>
      <c r="E2739" s="6">
        <f>A2739-C2739</f>
        <v/>
      </c>
      <c r="F2739" s="6">
        <f>MIN(D2739,in_batt_pw,IF(sel_batt=0,0,(sel_batt-H2738)/in_rte))</f>
        <v/>
      </c>
      <c r="G2739" s="6">
        <f>MIN(E2739,in_batt_pw,H2738)</f>
        <v/>
      </c>
      <c r="H2739" s="6">
        <f>H2738+F2739*in_rte-G2739</f>
        <v/>
      </c>
      <c r="I2739" s="6">
        <f>IF(sel_og=1,0,E2739-G2739)</f>
        <v/>
      </c>
      <c r="J2739" s="6">
        <f>IF(sel_og=1,0,D2739-F2739)</f>
        <v/>
      </c>
      <c r="K2739" s="6">
        <f>IF(sel_og=1,E2739-G2739,0)</f>
        <v/>
      </c>
    </row>
    <row r="2740">
      <c r="A2740" s="6">
        <f>Profiles!E2740+Profiles!F2740</f>
        <v/>
      </c>
      <c r="B2740" s="6">
        <f>Profiles!D2740*sel_solar</f>
        <v/>
      </c>
      <c r="C2740" s="6">
        <f>MIN(B2740,A2740)</f>
        <v/>
      </c>
      <c r="D2740" s="6">
        <f>B2740-C2740</f>
        <v/>
      </c>
      <c r="E2740" s="6">
        <f>A2740-C2740</f>
        <v/>
      </c>
      <c r="F2740" s="6">
        <f>MIN(D2740,in_batt_pw,IF(sel_batt=0,0,(sel_batt-H2739)/in_rte))</f>
        <v/>
      </c>
      <c r="G2740" s="6">
        <f>MIN(E2740,in_batt_pw,H2739)</f>
        <v/>
      </c>
      <c r="H2740" s="6">
        <f>H2739+F2740*in_rte-G2740</f>
        <v/>
      </c>
      <c r="I2740" s="6">
        <f>IF(sel_og=1,0,E2740-G2740)</f>
        <v/>
      </c>
      <c r="J2740" s="6">
        <f>IF(sel_og=1,0,D2740-F2740)</f>
        <v/>
      </c>
      <c r="K2740" s="6">
        <f>IF(sel_og=1,E2740-G2740,0)</f>
        <v/>
      </c>
    </row>
    <row r="2741">
      <c r="A2741" s="6">
        <f>Profiles!E2741+Profiles!F2741</f>
        <v/>
      </c>
      <c r="B2741" s="6">
        <f>Profiles!D2741*sel_solar</f>
        <v/>
      </c>
      <c r="C2741" s="6">
        <f>MIN(B2741,A2741)</f>
        <v/>
      </c>
      <c r="D2741" s="6">
        <f>B2741-C2741</f>
        <v/>
      </c>
      <c r="E2741" s="6">
        <f>A2741-C2741</f>
        <v/>
      </c>
      <c r="F2741" s="6">
        <f>MIN(D2741,in_batt_pw,IF(sel_batt=0,0,(sel_batt-H2740)/in_rte))</f>
        <v/>
      </c>
      <c r="G2741" s="6">
        <f>MIN(E2741,in_batt_pw,H2740)</f>
        <v/>
      </c>
      <c r="H2741" s="6">
        <f>H2740+F2741*in_rte-G2741</f>
        <v/>
      </c>
      <c r="I2741" s="6">
        <f>IF(sel_og=1,0,E2741-G2741)</f>
        <v/>
      </c>
      <c r="J2741" s="6">
        <f>IF(sel_og=1,0,D2741-F2741)</f>
        <v/>
      </c>
      <c r="K2741" s="6">
        <f>IF(sel_og=1,E2741-G2741,0)</f>
        <v/>
      </c>
    </row>
    <row r="2742">
      <c r="A2742" s="6">
        <f>Profiles!E2742+Profiles!F2742</f>
        <v/>
      </c>
      <c r="B2742" s="6">
        <f>Profiles!D2742*sel_solar</f>
        <v/>
      </c>
      <c r="C2742" s="6">
        <f>MIN(B2742,A2742)</f>
        <v/>
      </c>
      <c r="D2742" s="6">
        <f>B2742-C2742</f>
        <v/>
      </c>
      <c r="E2742" s="6">
        <f>A2742-C2742</f>
        <v/>
      </c>
      <c r="F2742" s="6">
        <f>MIN(D2742,in_batt_pw,IF(sel_batt=0,0,(sel_batt-H2741)/in_rte))</f>
        <v/>
      </c>
      <c r="G2742" s="6">
        <f>MIN(E2742,in_batt_pw,H2741)</f>
        <v/>
      </c>
      <c r="H2742" s="6">
        <f>H2741+F2742*in_rte-G2742</f>
        <v/>
      </c>
      <c r="I2742" s="6">
        <f>IF(sel_og=1,0,E2742-G2742)</f>
        <v/>
      </c>
      <c r="J2742" s="6">
        <f>IF(sel_og=1,0,D2742-F2742)</f>
        <v/>
      </c>
      <c r="K2742" s="6">
        <f>IF(sel_og=1,E2742-G2742,0)</f>
        <v/>
      </c>
    </row>
    <row r="2743">
      <c r="A2743" s="6">
        <f>Profiles!E2743+Profiles!F2743</f>
        <v/>
      </c>
      <c r="B2743" s="6">
        <f>Profiles!D2743*sel_solar</f>
        <v/>
      </c>
      <c r="C2743" s="6">
        <f>MIN(B2743,A2743)</f>
        <v/>
      </c>
      <c r="D2743" s="6">
        <f>B2743-C2743</f>
        <v/>
      </c>
      <c r="E2743" s="6">
        <f>A2743-C2743</f>
        <v/>
      </c>
      <c r="F2743" s="6">
        <f>MIN(D2743,in_batt_pw,IF(sel_batt=0,0,(sel_batt-H2742)/in_rte))</f>
        <v/>
      </c>
      <c r="G2743" s="6">
        <f>MIN(E2743,in_batt_pw,H2742)</f>
        <v/>
      </c>
      <c r="H2743" s="6">
        <f>H2742+F2743*in_rte-G2743</f>
        <v/>
      </c>
      <c r="I2743" s="6">
        <f>IF(sel_og=1,0,E2743-G2743)</f>
        <v/>
      </c>
      <c r="J2743" s="6">
        <f>IF(sel_og=1,0,D2743-F2743)</f>
        <v/>
      </c>
      <c r="K2743" s="6">
        <f>IF(sel_og=1,E2743-G2743,0)</f>
        <v/>
      </c>
    </row>
    <row r="2744">
      <c r="A2744" s="6">
        <f>Profiles!E2744+Profiles!F2744</f>
        <v/>
      </c>
      <c r="B2744" s="6">
        <f>Profiles!D2744*sel_solar</f>
        <v/>
      </c>
      <c r="C2744" s="6">
        <f>MIN(B2744,A2744)</f>
        <v/>
      </c>
      <c r="D2744" s="6">
        <f>B2744-C2744</f>
        <v/>
      </c>
      <c r="E2744" s="6">
        <f>A2744-C2744</f>
        <v/>
      </c>
      <c r="F2744" s="6">
        <f>MIN(D2744,in_batt_pw,IF(sel_batt=0,0,(sel_batt-H2743)/in_rte))</f>
        <v/>
      </c>
      <c r="G2744" s="6">
        <f>MIN(E2744,in_batt_pw,H2743)</f>
        <v/>
      </c>
      <c r="H2744" s="6">
        <f>H2743+F2744*in_rte-G2744</f>
        <v/>
      </c>
      <c r="I2744" s="6">
        <f>IF(sel_og=1,0,E2744-G2744)</f>
        <v/>
      </c>
      <c r="J2744" s="6">
        <f>IF(sel_og=1,0,D2744-F2744)</f>
        <v/>
      </c>
      <c r="K2744" s="6">
        <f>IF(sel_og=1,E2744-G2744,0)</f>
        <v/>
      </c>
    </row>
    <row r="2745">
      <c r="A2745" s="6">
        <f>Profiles!E2745+Profiles!F2745</f>
        <v/>
      </c>
      <c r="B2745" s="6">
        <f>Profiles!D2745*sel_solar</f>
        <v/>
      </c>
      <c r="C2745" s="6">
        <f>MIN(B2745,A2745)</f>
        <v/>
      </c>
      <c r="D2745" s="6">
        <f>B2745-C2745</f>
        <v/>
      </c>
      <c r="E2745" s="6">
        <f>A2745-C2745</f>
        <v/>
      </c>
      <c r="F2745" s="6">
        <f>MIN(D2745,in_batt_pw,IF(sel_batt=0,0,(sel_batt-H2744)/in_rte))</f>
        <v/>
      </c>
      <c r="G2745" s="6">
        <f>MIN(E2745,in_batt_pw,H2744)</f>
        <v/>
      </c>
      <c r="H2745" s="6">
        <f>H2744+F2745*in_rte-G2745</f>
        <v/>
      </c>
      <c r="I2745" s="6">
        <f>IF(sel_og=1,0,E2745-G2745)</f>
        <v/>
      </c>
      <c r="J2745" s="6">
        <f>IF(sel_og=1,0,D2745-F2745)</f>
        <v/>
      </c>
      <c r="K2745" s="6">
        <f>IF(sel_og=1,E2745-G2745,0)</f>
        <v/>
      </c>
    </row>
    <row r="2746">
      <c r="A2746" s="6">
        <f>Profiles!E2746+Profiles!F2746</f>
        <v/>
      </c>
      <c r="B2746" s="6">
        <f>Profiles!D2746*sel_solar</f>
        <v/>
      </c>
      <c r="C2746" s="6">
        <f>MIN(B2746,A2746)</f>
        <v/>
      </c>
      <c r="D2746" s="6">
        <f>B2746-C2746</f>
        <v/>
      </c>
      <c r="E2746" s="6">
        <f>A2746-C2746</f>
        <v/>
      </c>
      <c r="F2746" s="6">
        <f>MIN(D2746,in_batt_pw,IF(sel_batt=0,0,(sel_batt-H2745)/in_rte))</f>
        <v/>
      </c>
      <c r="G2746" s="6">
        <f>MIN(E2746,in_batt_pw,H2745)</f>
        <v/>
      </c>
      <c r="H2746" s="6">
        <f>H2745+F2746*in_rte-G2746</f>
        <v/>
      </c>
      <c r="I2746" s="6">
        <f>IF(sel_og=1,0,E2746-G2746)</f>
        <v/>
      </c>
      <c r="J2746" s="6">
        <f>IF(sel_og=1,0,D2746-F2746)</f>
        <v/>
      </c>
      <c r="K2746" s="6">
        <f>IF(sel_og=1,E2746-G2746,0)</f>
        <v/>
      </c>
    </row>
    <row r="2747">
      <c r="A2747" s="6">
        <f>Profiles!E2747+Profiles!F2747</f>
        <v/>
      </c>
      <c r="B2747" s="6">
        <f>Profiles!D2747*sel_solar</f>
        <v/>
      </c>
      <c r="C2747" s="6">
        <f>MIN(B2747,A2747)</f>
        <v/>
      </c>
      <c r="D2747" s="6">
        <f>B2747-C2747</f>
        <v/>
      </c>
      <c r="E2747" s="6">
        <f>A2747-C2747</f>
        <v/>
      </c>
      <c r="F2747" s="6">
        <f>MIN(D2747,in_batt_pw,IF(sel_batt=0,0,(sel_batt-H2746)/in_rte))</f>
        <v/>
      </c>
      <c r="G2747" s="6">
        <f>MIN(E2747,in_batt_pw,H2746)</f>
        <v/>
      </c>
      <c r="H2747" s="6">
        <f>H2746+F2747*in_rte-G2747</f>
        <v/>
      </c>
      <c r="I2747" s="6">
        <f>IF(sel_og=1,0,E2747-G2747)</f>
        <v/>
      </c>
      <c r="J2747" s="6">
        <f>IF(sel_og=1,0,D2747-F2747)</f>
        <v/>
      </c>
      <c r="K2747" s="6">
        <f>IF(sel_og=1,E2747-G2747,0)</f>
        <v/>
      </c>
    </row>
    <row r="2748">
      <c r="A2748" s="6">
        <f>Profiles!E2748+Profiles!F2748</f>
        <v/>
      </c>
      <c r="B2748" s="6">
        <f>Profiles!D2748*sel_solar</f>
        <v/>
      </c>
      <c r="C2748" s="6">
        <f>MIN(B2748,A2748)</f>
        <v/>
      </c>
      <c r="D2748" s="6">
        <f>B2748-C2748</f>
        <v/>
      </c>
      <c r="E2748" s="6">
        <f>A2748-C2748</f>
        <v/>
      </c>
      <c r="F2748" s="6">
        <f>MIN(D2748,in_batt_pw,IF(sel_batt=0,0,(sel_batt-H2747)/in_rte))</f>
        <v/>
      </c>
      <c r="G2748" s="6">
        <f>MIN(E2748,in_batt_pw,H2747)</f>
        <v/>
      </c>
      <c r="H2748" s="6">
        <f>H2747+F2748*in_rte-G2748</f>
        <v/>
      </c>
      <c r="I2748" s="6">
        <f>IF(sel_og=1,0,E2748-G2748)</f>
        <v/>
      </c>
      <c r="J2748" s="6">
        <f>IF(sel_og=1,0,D2748-F2748)</f>
        <v/>
      </c>
      <c r="K2748" s="6">
        <f>IF(sel_og=1,E2748-G2748,0)</f>
        <v/>
      </c>
    </row>
    <row r="2749">
      <c r="A2749" s="6">
        <f>Profiles!E2749+Profiles!F2749</f>
        <v/>
      </c>
      <c r="B2749" s="6">
        <f>Profiles!D2749*sel_solar</f>
        <v/>
      </c>
      <c r="C2749" s="6">
        <f>MIN(B2749,A2749)</f>
        <v/>
      </c>
      <c r="D2749" s="6">
        <f>B2749-C2749</f>
        <v/>
      </c>
      <c r="E2749" s="6">
        <f>A2749-C2749</f>
        <v/>
      </c>
      <c r="F2749" s="6">
        <f>MIN(D2749,in_batt_pw,IF(sel_batt=0,0,(sel_batt-H2748)/in_rte))</f>
        <v/>
      </c>
      <c r="G2749" s="6">
        <f>MIN(E2749,in_batt_pw,H2748)</f>
        <v/>
      </c>
      <c r="H2749" s="6">
        <f>H2748+F2749*in_rte-G2749</f>
        <v/>
      </c>
      <c r="I2749" s="6">
        <f>IF(sel_og=1,0,E2749-G2749)</f>
        <v/>
      </c>
      <c r="J2749" s="6">
        <f>IF(sel_og=1,0,D2749-F2749)</f>
        <v/>
      </c>
      <c r="K2749" s="6">
        <f>IF(sel_og=1,E2749-G2749,0)</f>
        <v/>
      </c>
    </row>
    <row r="2750">
      <c r="A2750" s="6">
        <f>Profiles!E2750+Profiles!F2750</f>
        <v/>
      </c>
      <c r="B2750" s="6">
        <f>Profiles!D2750*sel_solar</f>
        <v/>
      </c>
      <c r="C2750" s="6">
        <f>MIN(B2750,A2750)</f>
        <v/>
      </c>
      <c r="D2750" s="6">
        <f>B2750-C2750</f>
        <v/>
      </c>
      <c r="E2750" s="6">
        <f>A2750-C2750</f>
        <v/>
      </c>
      <c r="F2750" s="6">
        <f>MIN(D2750,in_batt_pw,IF(sel_batt=0,0,(sel_batt-H2749)/in_rte))</f>
        <v/>
      </c>
      <c r="G2750" s="6">
        <f>MIN(E2750,in_batt_pw,H2749)</f>
        <v/>
      </c>
      <c r="H2750" s="6">
        <f>H2749+F2750*in_rte-G2750</f>
        <v/>
      </c>
      <c r="I2750" s="6">
        <f>IF(sel_og=1,0,E2750-G2750)</f>
        <v/>
      </c>
      <c r="J2750" s="6">
        <f>IF(sel_og=1,0,D2750-F2750)</f>
        <v/>
      </c>
      <c r="K2750" s="6">
        <f>IF(sel_og=1,E2750-G2750,0)</f>
        <v/>
      </c>
    </row>
    <row r="2751">
      <c r="A2751" s="6">
        <f>Profiles!E2751+Profiles!F2751</f>
        <v/>
      </c>
      <c r="B2751" s="6">
        <f>Profiles!D2751*sel_solar</f>
        <v/>
      </c>
      <c r="C2751" s="6">
        <f>MIN(B2751,A2751)</f>
        <v/>
      </c>
      <c r="D2751" s="6">
        <f>B2751-C2751</f>
        <v/>
      </c>
      <c r="E2751" s="6">
        <f>A2751-C2751</f>
        <v/>
      </c>
      <c r="F2751" s="6">
        <f>MIN(D2751,in_batt_pw,IF(sel_batt=0,0,(sel_batt-H2750)/in_rte))</f>
        <v/>
      </c>
      <c r="G2751" s="6">
        <f>MIN(E2751,in_batt_pw,H2750)</f>
        <v/>
      </c>
      <c r="H2751" s="6">
        <f>H2750+F2751*in_rte-G2751</f>
        <v/>
      </c>
      <c r="I2751" s="6">
        <f>IF(sel_og=1,0,E2751-G2751)</f>
        <v/>
      </c>
      <c r="J2751" s="6">
        <f>IF(sel_og=1,0,D2751-F2751)</f>
        <v/>
      </c>
      <c r="K2751" s="6">
        <f>IF(sel_og=1,E2751-G2751,0)</f>
        <v/>
      </c>
    </row>
    <row r="2752">
      <c r="A2752" s="6">
        <f>Profiles!E2752+Profiles!F2752</f>
        <v/>
      </c>
      <c r="B2752" s="6">
        <f>Profiles!D2752*sel_solar</f>
        <v/>
      </c>
      <c r="C2752" s="6">
        <f>MIN(B2752,A2752)</f>
        <v/>
      </c>
      <c r="D2752" s="6">
        <f>B2752-C2752</f>
        <v/>
      </c>
      <c r="E2752" s="6">
        <f>A2752-C2752</f>
        <v/>
      </c>
      <c r="F2752" s="6">
        <f>MIN(D2752,in_batt_pw,IF(sel_batt=0,0,(sel_batt-H2751)/in_rte))</f>
        <v/>
      </c>
      <c r="G2752" s="6">
        <f>MIN(E2752,in_batt_pw,H2751)</f>
        <v/>
      </c>
      <c r="H2752" s="6">
        <f>H2751+F2752*in_rte-G2752</f>
        <v/>
      </c>
      <c r="I2752" s="6">
        <f>IF(sel_og=1,0,E2752-G2752)</f>
        <v/>
      </c>
      <c r="J2752" s="6">
        <f>IF(sel_og=1,0,D2752-F2752)</f>
        <v/>
      </c>
      <c r="K2752" s="6">
        <f>IF(sel_og=1,E2752-G2752,0)</f>
        <v/>
      </c>
    </row>
    <row r="2753">
      <c r="A2753" s="6">
        <f>Profiles!E2753+Profiles!F2753</f>
        <v/>
      </c>
      <c r="B2753" s="6">
        <f>Profiles!D2753*sel_solar</f>
        <v/>
      </c>
      <c r="C2753" s="6">
        <f>MIN(B2753,A2753)</f>
        <v/>
      </c>
      <c r="D2753" s="6">
        <f>B2753-C2753</f>
        <v/>
      </c>
      <c r="E2753" s="6">
        <f>A2753-C2753</f>
        <v/>
      </c>
      <c r="F2753" s="6">
        <f>MIN(D2753,in_batt_pw,IF(sel_batt=0,0,(sel_batt-H2752)/in_rte))</f>
        <v/>
      </c>
      <c r="G2753" s="6">
        <f>MIN(E2753,in_batt_pw,H2752)</f>
        <v/>
      </c>
      <c r="H2753" s="6">
        <f>H2752+F2753*in_rte-G2753</f>
        <v/>
      </c>
      <c r="I2753" s="6">
        <f>IF(sel_og=1,0,E2753-G2753)</f>
        <v/>
      </c>
      <c r="J2753" s="6">
        <f>IF(sel_og=1,0,D2753-F2753)</f>
        <v/>
      </c>
      <c r="K2753" s="6">
        <f>IF(sel_og=1,E2753-G2753,0)</f>
        <v/>
      </c>
    </row>
    <row r="2754">
      <c r="A2754" s="6">
        <f>Profiles!E2754+Profiles!F2754</f>
        <v/>
      </c>
      <c r="B2754" s="6">
        <f>Profiles!D2754*sel_solar</f>
        <v/>
      </c>
      <c r="C2754" s="6">
        <f>MIN(B2754,A2754)</f>
        <v/>
      </c>
      <c r="D2754" s="6">
        <f>B2754-C2754</f>
        <v/>
      </c>
      <c r="E2754" s="6">
        <f>A2754-C2754</f>
        <v/>
      </c>
      <c r="F2754" s="6">
        <f>MIN(D2754,in_batt_pw,IF(sel_batt=0,0,(sel_batt-H2753)/in_rte))</f>
        <v/>
      </c>
      <c r="G2754" s="6">
        <f>MIN(E2754,in_batt_pw,H2753)</f>
        <v/>
      </c>
      <c r="H2754" s="6">
        <f>H2753+F2754*in_rte-G2754</f>
        <v/>
      </c>
      <c r="I2754" s="6">
        <f>IF(sel_og=1,0,E2754-G2754)</f>
        <v/>
      </c>
      <c r="J2754" s="6">
        <f>IF(sel_og=1,0,D2754-F2754)</f>
        <v/>
      </c>
      <c r="K2754" s="6">
        <f>IF(sel_og=1,E2754-G2754,0)</f>
        <v/>
      </c>
    </row>
    <row r="2755">
      <c r="A2755" s="6">
        <f>Profiles!E2755+Profiles!F2755</f>
        <v/>
      </c>
      <c r="B2755" s="6">
        <f>Profiles!D2755*sel_solar</f>
        <v/>
      </c>
      <c r="C2755" s="6">
        <f>MIN(B2755,A2755)</f>
        <v/>
      </c>
      <c r="D2755" s="6">
        <f>B2755-C2755</f>
        <v/>
      </c>
      <c r="E2755" s="6">
        <f>A2755-C2755</f>
        <v/>
      </c>
      <c r="F2755" s="6">
        <f>MIN(D2755,in_batt_pw,IF(sel_batt=0,0,(sel_batt-H2754)/in_rte))</f>
        <v/>
      </c>
      <c r="G2755" s="6">
        <f>MIN(E2755,in_batt_pw,H2754)</f>
        <v/>
      </c>
      <c r="H2755" s="6">
        <f>H2754+F2755*in_rte-G2755</f>
        <v/>
      </c>
      <c r="I2755" s="6">
        <f>IF(sel_og=1,0,E2755-G2755)</f>
        <v/>
      </c>
      <c r="J2755" s="6">
        <f>IF(sel_og=1,0,D2755-F2755)</f>
        <v/>
      </c>
      <c r="K2755" s="6">
        <f>IF(sel_og=1,E2755-G2755,0)</f>
        <v/>
      </c>
    </row>
    <row r="2756">
      <c r="A2756" s="6">
        <f>Profiles!E2756+Profiles!F2756</f>
        <v/>
      </c>
      <c r="B2756" s="6">
        <f>Profiles!D2756*sel_solar</f>
        <v/>
      </c>
      <c r="C2756" s="6">
        <f>MIN(B2756,A2756)</f>
        <v/>
      </c>
      <c r="D2756" s="6">
        <f>B2756-C2756</f>
        <v/>
      </c>
      <c r="E2756" s="6">
        <f>A2756-C2756</f>
        <v/>
      </c>
      <c r="F2756" s="6">
        <f>MIN(D2756,in_batt_pw,IF(sel_batt=0,0,(sel_batt-H2755)/in_rte))</f>
        <v/>
      </c>
      <c r="G2756" s="6">
        <f>MIN(E2756,in_batt_pw,H2755)</f>
        <v/>
      </c>
      <c r="H2756" s="6">
        <f>H2755+F2756*in_rte-G2756</f>
        <v/>
      </c>
      <c r="I2756" s="6">
        <f>IF(sel_og=1,0,E2756-G2756)</f>
        <v/>
      </c>
      <c r="J2756" s="6">
        <f>IF(sel_og=1,0,D2756-F2756)</f>
        <v/>
      </c>
      <c r="K2756" s="6">
        <f>IF(sel_og=1,E2756-G2756,0)</f>
        <v/>
      </c>
    </row>
    <row r="2757">
      <c r="A2757" s="6">
        <f>Profiles!E2757+Profiles!F2757</f>
        <v/>
      </c>
      <c r="B2757" s="6">
        <f>Profiles!D2757*sel_solar</f>
        <v/>
      </c>
      <c r="C2757" s="6">
        <f>MIN(B2757,A2757)</f>
        <v/>
      </c>
      <c r="D2757" s="6">
        <f>B2757-C2757</f>
        <v/>
      </c>
      <c r="E2757" s="6">
        <f>A2757-C2757</f>
        <v/>
      </c>
      <c r="F2757" s="6">
        <f>MIN(D2757,in_batt_pw,IF(sel_batt=0,0,(sel_batt-H2756)/in_rte))</f>
        <v/>
      </c>
      <c r="G2757" s="6">
        <f>MIN(E2757,in_batt_pw,H2756)</f>
        <v/>
      </c>
      <c r="H2757" s="6">
        <f>H2756+F2757*in_rte-G2757</f>
        <v/>
      </c>
      <c r="I2757" s="6">
        <f>IF(sel_og=1,0,E2757-G2757)</f>
        <v/>
      </c>
      <c r="J2757" s="6">
        <f>IF(sel_og=1,0,D2757-F2757)</f>
        <v/>
      </c>
      <c r="K2757" s="6">
        <f>IF(sel_og=1,E2757-G2757,0)</f>
        <v/>
      </c>
    </row>
    <row r="2758">
      <c r="A2758" s="6">
        <f>Profiles!E2758+Profiles!F2758</f>
        <v/>
      </c>
      <c r="B2758" s="6">
        <f>Profiles!D2758*sel_solar</f>
        <v/>
      </c>
      <c r="C2758" s="6">
        <f>MIN(B2758,A2758)</f>
        <v/>
      </c>
      <c r="D2758" s="6">
        <f>B2758-C2758</f>
        <v/>
      </c>
      <c r="E2758" s="6">
        <f>A2758-C2758</f>
        <v/>
      </c>
      <c r="F2758" s="6">
        <f>MIN(D2758,in_batt_pw,IF(sel_batt=0,0,(sel_batt-H2757)/in_rte))</f>
        <v/>
      </c>
      <c r="G2758" s="6">
        <f>MIN(E2758,in_batt_pw,H2757)</f>
        <v/>
      </c>
      <c r="H2758" s="6">
        <f>H2757+F2758*in_rte-G2758</f>
        <v/>
      </c>
      <c r="I2758" s="6">
        <f>IF(sel_og=1,0,E2758-G2758)</f>
        <v/>
      </c>
      <c r="J2758" s="6">
        <f>IF(sel_og=1,0,D2758-F2758)</f>
        <v/>
      </c>
      <c r="K2758" s="6">
        <f>IF(sel_og=1,E2758-G2758,0)</f>
        <v/>
      </c>
    </row>
    <row r="2759">
      <c r="A2759" s="6">
        <f>Profiles!E2759+Profiles!F2759</f>
        <v/>
      </c>
      <c r="B2759" s="6">
        <f>Profiles!D2759*sel_solar</f>
        <v/>
      </c>
      <c r="C2759" s="6">
        <f>MIN(B2759,A2759)</f>
        <v/>
      </c>
      <c r="D2759" s="6">
        <f>B2759-C2759</f>
        <v/>
      </c>
      <c r="E2759" s="6">
        <f>A2759-C2759</f>
        <v/>
      </c>
      <c r="F2759" s="6">
        <f>MIN(D2759,in_batt_pw,IF(sel_batt=0,0,(sel_batt-H2758)/in_rte))</f>
        <v/>
      </c>
      <c r="G2759" s="6">
        <f>MIN(E2759,in_batt_pw,H2758)</f>
        <v/>
      </c>
      <c r="H2759" s="6">
        <f>H2758+F2759*in_rte-G2759</f>
        <v/>
      </c>
      <c r="I2759" s="6">
        <f>IF(sel_og=1,0,E2759-G2759)</f>
        <v/>
      </c>
      <c r="J2759" s="6">
        <f>IF(sel_og=1,0,D2759-F2759)</f>
        <v/>
      </c>
      <c r="K2759" s="6">
        <f>IF(sel_og=1,E2759-G2759,0)</f>
        <v/>
      </c>
    </row>
    <row r="2760">
      <c r="A2760" s="6">
        <f>Profiles!E2760+Profiles!F2760</f>
        <v/>
      </c>
      <c r="B2760" s="6">
        <f>Profiles!D2760*sel_solar</f>
        <v/>
      </c>
      <c r="C2760" s="6">
        <f>MIN(B2760,A2760)</f>
        <v/>
      </c>
      <c r="D2760" s="6">
        <f>B2760-C2760</f>
        <v/>
      </c>
      <c r="E2760" s="6">
        <f>A2760-C2760</f>
        <v/>
      </c>
      <c r="F2760" s="6">
        <f>MIN(D2760,in_batt_pw,IF(sel_batt=0,0,(sel_batt-H2759)/in_rte))</f>
        <v/>
      </c>
      <c r="G2760" s="6">
        <f>MIN(E2760,in_batt_pw,H2759)</f>
        <v/>
      </c>
      <c r="H2760" s="6">
        <f>H2759+F2760*in_rte-G2760</f>
        <v/>
      </c>
      <c r="I2760" s="6">
        <f>IF(sel_og=1,0,E2760-G2760)</f>
        <v/>
      </c>
      <c r="J2760" s="6">
        <f>IF(sel_og=1,0,D2760-F2760)</f>
        <v/>
      </c>
      <c r="K2760" s="6">
        <f>IF(sel_og=1,E2760-G2760,0)</f>
        <v/>
      </c>
    </row>
    <row r="2761">
      <c r="A2761" s="6">
        <f>Profiles!E2761+Profiles!F2761</f>
        <v/>
      </c>
      <c r="B2761" s="6">
        <f>Profiles!D2761*sel_solar</f>
        <v/>
      </c>
      <c r="C2761" s="6">
        <f>MIN(B2761,A2761)</f>
        <v/>
      </c>
      <c r="D2761" s="6">
        <f>B2761-C2761</f>
        <v/>
      </c>
      <c r="E2761" s="6">
        <f>A2761-C2761</f>
        <v/>
      </c>
      <c r="F2761" s="6">
        <f>MIN(D2761,in_batt_pw,IF(sel_batt=0,0,(sel_batt-H2760)/in_rte))</f>
        <v/>
      </c>
      <c r="G2761" s="6">
        <f>MIN(E2761,in_batt_pw,H2760)</f>
        <v/>
      </c>
      <c r="H2761" s="6">
        <f>H2760+F2761*in_rte-G2761</f>
        <v/>
      </c>
      <c r="I2761" s="6">
        <f>IF(sel_og=1,0,E2761-G2761)</f>
        <v/>
      </c>
      <c r="J2761" s="6">
        <f>IF(sel_og=1,0,D2761-F2761)</f>
        <v/>
      </c>
      <c r="K2761" s="6">
        <f>IF(sel_og=1,E2761-G2761,0)</f>
        <v/>
      </c>
    </row>
    <row r="2762">
      <c r="A2762" s="6">
        <f>Profiles!E2762+Profiles!F2762</f>
        <v/>
      </c>
      <c r="B2762" s="6">
        <f>Profiles!D2762*sel_solar</f>
        <v/>
      </c>
      <c r="C2762" s="6">
        <f>MIN(B2762,A2762)</f>
        <v/>
      </c>
      <c r="D2762" s="6">
        <f>B2762-C2762</f>
        <v/>
      </c>
      <c r="E2762" s="6">
        <f>A2762-C2762</f>
        <v/>
      </c>
      <c r="F2762" s="6">
        <f>MIN(D2762,in_batt_pw,IF(sel_batt=0,0,(sel_batt-H2761)/in_rte))</f>
        <v/>
      </c>
      <c r="G2762" s="6">
        <f>MIN(E2762,in_batt_pw,H2761)</f>
        <v/>
      </c>
      <c r="H2762" s="6">
        <f>H2761+F2762*in_rte-G2762</f>
        <v/>
      </c>
      <c r="I2762" s="6">
        <f>IF(sel_og=1,0,E2762-G2762)</f>
        <v/>
      </c>
      <c r="J2762" s="6">
        <f>IF(sel_og=1,0,D2762-F2762)</f>
        <v/>
      </c>
      <c r="K2762" s="6">
        <f>IF(sel_og=1,E2762-G2762,0)</f>
        <v/>
      </c>
    </row>
    <row r="2763">
      <c r="A2763" s="6">
        <f>Profiles!E2763+Profiles!F2763</f>
        <v/>
      </c>
      <c r="B2763" s="6">
        <f>Profiles!D2763*sel_solar</f>
        <v/>
      </c>
      <c r="C2763" s="6">
        <f>MIN(B2763,A2763)</f>
        <v/>
      </c>
      <c r="D2763" s="6">
        <f>B2763-C2763</f>
        <v/>
      </c>
      <c r="E2763" s="6">
        <f>A2763-C2763</f>
        <v/>
      </c>
      <c r="F2763" s="6">
        <f>MIN(D2763,in_batt_pw,IF(sel_batt=0,0,(sel_batt-H2762)/in_rte))</f>
        <v/>
      </c>
      <c r="G2763" s="6">
        <f>MIN(E2763,in_batt_pw,H2762)</f>
        <v/>
      </c>
      <c r="H2763" s="6">
        <f>H2762+F2763*in_rte-G2763</f>
        <v/>
      </c>
      <c r="I2763" s="6">
        <f>IF(sel_og=1,0,E2763-G2763)</f>
        <v/>
      </c>
      <c r="J2763" s="6">
        <f>IF(sel_og=1,0,D2763-F2763)</f>
        <v/>
      </c>
      <c r="K2763" s="6">
        <f>IF(sel_og=1,E2763-G2763,0)</f>
        <v/>
      </c>
    </row>
    <row r="2764">
      <c r="A2764" s="6">
        <f>Profiles!E2764+Profiles!F2764</f>
        <v/>
      </c>
      <c r="B2764" s="6">
        <f>Profiles!D2764*sel_solar</f>
        <v/>
      </c>
      <c r="C2764" s="6">
        <f>MIN(B2764,A2764)</f>
        <v/>
      </c>
      <c r="D2764" s="6">
        <f>B2764-C2764</f>
        <v/>
      </c>
      <c r="E2764" s="6">
        <f>A2764-C2764</f>
        <v/>
      </c>
      <c r="F2764" s="6">
        <f>MIN(D2764,in_batt_pw,IF(sel_batt=0,0,(sel_batt-H2763)/in_rte))</f>
        <v/>
      </c>
      <c r="G2764" s="6">
        <f>MIN(E2764,in_batt_pw,H2763)</f>
        <v/>
      </c>
      <c r="H2764" s="6">
        <f>H2763+F2764*in_rte-G2764</f>
        <v/>
      </c>
      <c r="I2764" s="6">
        <f>IF(sel_og=1,0,E2764-G2764)</f>
        <v/>
      </c>
      <c r="J2764" s="6">
        <f>IF(sel_og=1,0,D2764-F2764)</f>
        <v/>
      </c>
      <c r="K2764" s="6">
        <f>IF(sel_og=1,E2764-G2764,0)</f>
        <v/>
      </c>
    </row>
    <row r="2765">
      <c r="A2765" s="6">
        <f>Profiles!E2765+Profiles!F2765</f>
        <v/>
      </c>
      <c r="B2765" s="6">
        <f>Profiles!D2765*sel_solar</f>
        <v/>
      </c>
      <c r="C2765" s="6">
        <f>MIN(B2765,A2765)</f>
        <v/>
      </c>
      <c r="D2765" s="6">
        <f>B2765-C2765</f>
        <v/>
      </c>
      <c r="E2765" s="6">
        <f>A2765-C2765</f>
        <v/>
      </c>
      <c r="F2765" s="6">
        <f>MIN(D2765,in_batt_pw,IF(sel_batt=0,0,(sel_batt-H2764)/in_rte))</f>
        <v/>
      </c>
      <c r="G2765" s="6">
        <f>MIN(E2765,in_batt_pw,H2764)</f>
        <v/>
      </c>
      <c r="H2765" s="6">
        <f>H2764+F2765*in_rte-G2765</f>
        <v/>
      </c>
      <c r="I2765" s="6">
        <f>IF(sel_og=1,0,E2765-G2765)</f>
        <v/>
      </c>
      <c r="J2765" s="6">
        <f>IF(sel_og=1,0,D2765-F2765)</f>
        <v/>
      </c>
      <c r="K2765" s="6">
        <f>IF(sel_og=1,E2765-G2765,0)</f>
        <v/>
      </c>
    </row>
    <row r="2766">
      <c r="A2766" s="6">
        <f>Profiles!E2766+Profiles!F2766</f>
        <v/>
      </c>
      <c r="B2766" s="6">
        <f>Profiles!D2766*sel_solar</f>
        <v/>
      </c>
      <c r="C2766" s="6">
        <f>MIN(B2766,A2766)</f>
        <v/>
      </c>
      <c r="D2766" s="6">
        <f>B2766-C2766</f>
        <v/>
      </c>
      <c r="E2766" s="6">
        <f>A2766-C2766</f>
        <v/>
      </c>
      <c r="F2766" s="6">
        <f>MIN(D2766,in_batt_pw,IF(sel_batt=0,0,(sel_batt-H2765)/in_rte))</f>
        <v/>
      </c>
      <c r="G2766" s="6">
        <f>MIN(E2766,in_batt_pw,H2765)</f>
        <v/>
      </c>
      <c r="H2766" s="6">
        <f>H2765+F2766*in_rte-G2766</f>
        <v/>
      </c>
      <c r="I2766" s="6">
        <f>IF(sel_og=1,0,E2766-G2766)</f>
        <v/>
      </c>
      <c r="J2766" s="6">
        <f>IF(sel_og=1,0,D2766-F2766)</f>
        <v/>
      </c>
      <c r="K2766" s="6">
        <f>IF(sel_og=1,E2766-G2766,0)</f>
        <v/>
      </c>
    </row>
    <row r="2767">
      <c r="A2767" s="6">
        <f>Profiles!E2767+Profiles!F2767</f>
        <v/>
      </c>
      <c r="B2767" s="6">
        <f>Profiles!D2767*sel_solar</f>
        <v/>
      </c>
      <c r="C2767" s="6">
        <f>MIN(B2767,A2767)</f>
        <v/>
      </c>
      <c r="D2767" s="6">
        <f>B2767-C2767</f>
        <v/>
      </c>
      <c r="E2767" s="6">
        <f>A2767-C2767</f>
        <v/>
      </c>
      <c r="F2767" s="6">
        <f>MIN(D2767,in_batt_pw,IF(sel_batt=0,0,(sel_batt-H2766)/in_rte))</f>
        <v/>
      </c>
      <c r="G2767" s="6">
        <f>MIN(E2767,in_batt_pw,H2766)</f>
        <v/>
      </c>
      <c r="H2767" s="6">
        <f>H2766+F2767*in_rte-G2767</f>
        <v/>
      </c>
      <c r="I2767" s="6">
        <f>IF(sel_og=1,0,E2767-G2767)</f>
        <v/>
      </c>
      <c r="J2767" s="6">
        <f>IF(sel_og=1,0,D2767-F2767)</f>
        <v/>
      </c>
      <c r="K2767" s="6">
        <f>IF(sel_og=1,E2767-G2767,0)</f>
        <v/>
      </c>
    </row>
    <row r="2768">
      <c r="A2768" s="6">
        <f>Profiles!E2768+Profiles!F2768</f>
        <v/>
      </c>
      <c r="B2768" s="6">
        <f>Profiles!D2768*sel_solar</f>
        <v/>
      </c>
      <c r="C2768" s="6">
        <f>MIN(B2768,A2768)</f>
        <v/>
      </c>
      <c r="D2768" s="6">
        <f>B2768-C2768</f>
        <v/>
      </c>
      <c r="E2768" s="6">
        <f>A2768-C2768</f>
        <v/>
      </c>
      <c r="F2768" s="6">
        <f>MIN(D2768,in_batt_pw,IF(sel_batt=0,0,(sel_batt-H2767)/in_rte))</f>
        <v/>
      </c>
      <c r="G2768" s="6">
        <f>MIN(E2768,in_batt_pw,H2767)</f>
        <v/>
      </c>
      <c r="H2768" s="6">
        <f>H2767+F2768*in_rte-G2768</f>
        <v/>
      </c>
      <c r="I2768" s="6">
        <f>IF(sel_og=1,0,E2768-G2768)</f>
        <v/>
      </c>
      <c r="J2768" s="6">
        <f>IF(sel_og=1,0,D2768-F2768)</f>
        <v/>
      </c>
      <c r="K2768" s="6">
        <f>IF(sel_og=1,E2768-G2768,0)</f>
        <v/>
      </c>
    </row>
    <row r="2769">
      <c r="A2769" s="6">
        <f>Profiles!E2769+Profiles!F2769</f>
        <v/>
      </c>
      <c r="B2769" s="6">
        <f>Profiles!D2769*sel_solar</f>
        <v/>
      </c>
      <c r="C2769" s="6">
        <f>MIN(B2769,A2769)</f>
        <v/>
      </c>
      <c r="D2769" s="6">
        <f>B2769-C2769</f>
        <v/>
      </c>
      <c r="E2769" s="6">
        <f>A2769-C2769</f>
        <v/>
      </c>
      <c r="F2769" s="6">
        <f>MIN(D2769,in_batt_pw,IF(sel_batt=0,0,(sel_batt-H2768)/in_rte))</f>
        <v/>
      </c>
      <c r="G2769" s="6">
        <f>MIN(E2769,in_batt_pw,H2768)</f>
        <v/>
      </c>
      <c r="H2769" s="6">
        <f>H2768+F2769*in_rte-G2769</f>
        <v/>
      </c>
      <c r="I2769" s="6">
        <f>IF(sel_og=1,0,E2769-G2769)</f>
        <v/>
      </c>
      <c r="J2769" s="6">
        <f>IF(sel_og=1,0,D2769-F2769)</f>
        <v/>
      </c>
      <c r="K2769" s="6">
        <f>IF(sel_og=1,E2769-G2769,0)</f>
        <v/>
      </c>
    </row>
    <row r="2770">
      <c r="A2770" s="6">
        <f>Profiles!E2770+Profiles!F2770</f>
        <v/>
      </c>
      <c r="B2770" s="6">
        <f>Profiles!D2770*sel_solar</f>
        <v/>
      </c>
      <c r="C2770" s="6">
        <f>MIN(B2770,A2770)</f>
        <v/>
      </c>
      <c r="D2770" s="6">
        <f>B2770-C2770</f>
        <v/>
      </c>
      <c r="E2770" s="6">
        <f>A2770-C2770</f>
        <v/>
      </c>
      <c r="F2770" s="6">
        <f>MIN(D2770,in_batt_pw,IF(sel_batt=0,0,(sel_batt-H2769)/in_rte))</f>
        <v/>
      </c>
      <c r="G2770" s="6">
        <f>MIN(E2770,in_batt_pw,H2769)</f>
        <v/>
      </c>
      <c r="H2770" s="6">
        <f>H2769+F2770*in_rte-G2770</f>
        <v/>
      </c>
      <c r="I2770" s="6">
        <f>IF(sel_og=1,0,E2770-G2770)</f>
        <v/>
      </c>
      <c r="J2770" s="6">
        <f>IF(sel_og=1,0,D2770-F2770)</f>
        <v/>
      </c>
      <c r="K2770" s="6">
        <f>IF(sel_og=1,E2770-G2770,0)</f>
        <v/>
      </c>
    </row>
    <row r="2771">
      <c r="A2771" s="6">
        <f>Profiles!E2771+Profiles!F2771</f>
        <v/>
      </c>
      <c r="B2771" s="6">
        <f>Profiles!D2771*sel_solar</f>
        <v/>
      </c>
      <c r="C2771" s="6">
        <f>MIN(B2771,A2771)</f>
        <v/>
      </c>
      <c r="D2771" s="6">
        <f>B2771-C2771</f>
        <v/>
      </c>
      <c r="E2771" s="6">
        <f>A2771-C2771</f>
        <v/>
      </c>
      <c r="F2771" s="6">
        <f>MIN(D2771,in_batt_pw,IF(sel_batt=0,0,(sel_batt-H2770)/in_rte))</f>
        <v/>
      </c>
      <c r="G2771" s="6">
        <f>MIN(E2771,in_batt_pw,H2770)</f>
        <v/>
      </c>
      <c r="H2771" s="6">
        <f>H2770+F2771*in_rte-G2771</f>
        <v/>
      </c>
      <c r="I2771" s="6">
        <f>IF(sel_og=1,0,E2771-G2771)</f>
        <v/>
      </c>
      <c r="J2771" s="6">
        <f>IF(sel_og=1,0,D2771-F2771)</f>
        <v/>
      </c>
      <c r="K2771" s="6">
        <f>IF(sel_og=1,E2771-G2771,0)</f>
        <v/>
      </c>
    </row>
    <row r="2772">
      <c r="A2772" s="6">
        <f>Profiles!E2772+Profiles!F2772</f>
        <v/>
      </c>
      <c r="B2772" s="6">
        <f>Profiles!D2772*sel_solar</f>
        <v/>
      </c>
      <c r="C2772" s="6">
        <f>MIN(B2772,A2772)</f>
        <v/>
      </c>
      <c r="D2772" s="6">
        <f>B2772-C2772</f>
        <v/>
      </c>
      <c r="E2772" s="6">
        <f>A2772-C2772</f>
        <v/>
      </c>
      <c r="F2772" s="6">
        <f>MIN(D2772,in_batt_pw,IF(sel_batt=0,0,(sel_batt-H2771)/in_rte))</f>
        <v/>
      </c>
      <c r="G2772" s="6">
        <f>MIN(E2772,in_batt_pw,H2771)</f>
        <v/>
      </c>
      <c r="H2772" s="6">
        <f>H2771+F2772*in_rte-G2772</f>
        <v/>
      </c>
      <c r="I2772" s="6">
        <f>IF(sel_og=1,0,E2772-G2772)</f>
        <v/>
      </c>
      <c r="J2772" s="6">
        <f>IF(sel_og=1,0,D2772-F2772)</f>
        <v/>
      </c>
      <c r="K2772" s="6">
        <f>IF(sel_og=1,E2772-G2772,0)</f>
        <v/>
      </c>
    </row>
    <row r="2773">
      <c r="A2773" s="6">
        <f>Profiles!E2773+Profiles!F2773</f>
        <v/>
      </c>
      <c r="B2773" s="6">
        <f>Profiles!D2773*sel_solar</f>
        <v/>
      </c>
      <c r="C2773" s="6">
        <f>MIN(B2773,A2773)</f>
        <v/>
      </c>
      <c r="D2773" s="6">
        <f>B2773-C2773</f>
        <v/>
      </c>
      <c r="E2773" s="6">
        <f>A2773-C2773</f>
        <v/>
      </c>
      <c r="F2773" s="6">
        <f>MIN(D2773,in_batt_pw,IF(sel_batt=0,0,(sel_batt-H2772)/in_rte))</f>
        <v/>
      </c>
      <c r="G2773" s="6">
        <f>MIN(E2773,in_batt_pw,H2772)</f>
        <v/>
      </c>
      <c r="H2773" s="6">
        <f>H2772+F2773*in_rte-G2773</f>
        <v/>
      </c>
      <c r="I2773" s="6">
        <f>IF(sel_og=1,0,E2773-G2773)</f>
        <v/>
      </c>
      <c r="J2773" s="6">
        <f>IF(sel_og=1,0,D2773-F2773)</f>
        <v/>
      </c>
      <c r="K2773" s="6">
        <f>IF(sel_og=1,E2773-G2773,0)</f>
        <v/>
      </c>
    </row>
    <row r="2774">
      <c r="A2774" s="6">
        <f>Profiles!E2774+Profiles!F2774</f>
        <v/>
      </c>
      <c r="B2774" s="6">
        <f>Profiles!D2774*sel_solar</f>
        <v/>
      </c>
      <c r="C2774" s="6">
        <f>MIN(B2774,A2774)</f>
        <v/>
      </c>
      <c r="D2774" s="6">
        <f>B2774-C2774</f>
        <v/>
      </c>
      <c r="E2774" s="6">
        <f>A2774-C2774</f>
        <v/>
      </c>
      <c r="F2774" s="6">
        <f>MIN(D2774,in_batt_pw,IF(sel_batt=0,0,(sel_batt-H2773)/in_rte))</f>
        <v/>
      </c>
      <c r="G2774" s="6">
        <f>MIN(E2774,in_batt_pw,H2773)</f>
        <v/>
      </c>
      <c r="H2774" s="6">
        <f>H2773+F2774*in_rte-G2774</f>
        <v/>
      </c>
      <c r="I2774" s="6">
        <f>IF(sel_og=1,0,E2774-G2774)</f>
        <v/>
      </c>
      <c r="J2774" s="6">
        <f>IF(sel_og=1,0,D2774-F2774)</f>
        <v/>
      </c>
      <c r="K2774" s="6">
        <f>IF(sel_og=1,E2774-G2774,0)</f>
        <v/>
      </c>
    </row>
    <row r="2775">
      <c r="A2775" s="6">
        <f>Profiles!E2775+Profiles!F2775</f>
        <v/>
      </c>
      <c r="B2775" s="6">
        <f>Profiles!D2775*sel_solar</f>
        <v/>
      </c>
      <c r="C2775" s="6">
        <f>MIN(B2775,A2775)</f>
        <v/>
      </c>
      <c r="D2775" s="6">
        <f>B2775-C2775</f>
        <v/>
      </c>
      <c r="E2775" s="6">
        <f>A2775-C2775</f>
        <v/>
      </c>
      <c r="F2775" s="6">
        <f>MIN(D2775,in_batt_pw,IF(sel_batt=0,0,(sel_batt-H2774)/in_rte))</f>
        <v/>
      </c>
      <c r="G2775" s="6">
        <f>MIN(E2775,in_batt_pw,H2774)</f>
        <v/>
      </c>
      <c r="H2775" s="6">
        <f>H2774+F2775*in_rte-G2775</f>
        <v/>
      </c>
      <c r="I2775" s="6">
        <f>IF(sel_og=1,0,E2775-G2775)</f>
        <v/>
      </c>
      <c r="J2775" s="6">
        <f>IF(sel_og=1,0,D2775-F2775)</f>
        <v/>
      </c>
      <c r="K2775" s="6">
        <f>IF(sel_og=1,E2775-G2775,0)</f>
        <v/>
      </c>
    </row>
    <row r="2776">
      <c r="A2776" s="6">
        <f>Profiles!E2776+Profiles!F2776</f>
        <v/>
      </c>
      <c r="B2776" s="6">
        <f>Profiles!D2776*sel_solar</f>
        <v/>
      </c>
      <c r="C2776" s="6">
        <f>MIN(B2776,A2776)</f>
        <v/>
      </c>
      <c r="D2776" s="6">
        <f>B2776-C2776</f>
        <v/>
      </c>
      <c r="E2776" s="6">
        <f>A2776-C2776</f>
        <v/>
      </c>
      <c r="F2776" s="6">
        <f>MIN(D2776,in_batt_pw,IF(sel_batt=0,0,(sel_batt-H2775)/in_rte))</f>
        <v/>
      </c>
      <c r="G2776" s="6">
        <f>MIN(E2776,in_batt_pw,H2775)</f>
        <v/>
      </c>
      <c r="H2776" s="6">
        <f>H2775+F2776*in_rte-G2776</f>
        <v/>
      </c>
      <c r="I2776" s="6">
        <f>IF(sel_og=1,0,E2776-G2776)</f>
        <v/>
      </c>
      <c r="J2776" s="6">
        <f>IF(sel_og=1,0,D2776-F2776)</f>
        <v/>
      </c>
      <c r="K2776" s="6">
        <f>IF(sel_og=1,E2776-G2776,0)</f>
        <v/>
      </c>
    </row>
    <row r="2777">
      <c r="A2777" s="6">
        <f>Profiles!E2777+Profiles!F2777</f>
        <v/>
      </c>
      <c r="B2777" s="6">
        <f>Profiles!D2777*sel_solar</f>
        <v/>
      </c>
      <c r="C2777" s="6">
        <f>MIN(B2777,A2777)</f>
        <v/>
      </c>
      <c r="D2777" s="6">
        <f>B2777-C2777</f>
        <v/>
      </c>
      <c r="E2777" s="6">
        <f>A2777-C2777</f>
        <v/>
      </c>
      <c r="F2777" s="6">
        <f>MIN(D2777,in_batt_pw,IF(sel_batt=0,0,(sel_batt-H2776)/in_rte))</f>
        <v/>
      </c>
      <c r="G2777" s="6">
        <f>MIN(E2777,in_batt_pw,H2776)</f>
        <v/>
      </c>
      <c r="H2777" s="6">
        <f>H2776+F2777*in_rte-G2777</f>
        <v/>
      </c>
      <c r="I2777" s="6">
        <f>IF(sel_og=1,0,E2777-G2777)</f>
        <v/>
      </c>
      <c r="J2777" s="6">
        <f>IF(sel_og=1,0,D2777-F2777)</f>
        <v/>
      </c>
      <c r="K2777" s="6">
        <f>IF(sel_og=1,E2777-G2777,0)</f>
        <v/>
      </c>
    </row>
    <row r="2778">
      <c r="A2778" s="6">
        <f>Profiles!E2778+Profiles!F2778</f>
        <v/>
      </c>
      <c r="B2778" s="6">
        <f>Profiles!D2778*sel_solar</f>
        <v/>
      </c>
      <c r="C2778" s="6">
        <f>MIN(B2778,A2778)</f>
        <v/>
      </c>
      <c r="D2778" s="6">
        <f>B2778-C2778</f>
        <v/>
      </c>
      <c r="E2778" s="6">
        <f>A2778-C2778</f>
        <v/>
      </c>
      <c r="F2778" s="6">
        <f>MIN(D2778,in_batt_pw,IF(sel_batt=0,0,(sel_batt-H2777)/in_rte))</f>
        <v/>
      </c>
      <c r="G2778" s="6">
        <f>MIN(E2778,in_batt_pw,H2777)</f>
        <v/>
      </c>
      <c r="H2778" s="6">
        <f>H2777+F2778*in_rte-G2778</f>
        <v/>
      </c>
      <c r="I2778" s="6">
        <f>IF(sel_og=1,0,E2778-G2778)</f>
        <v/>
      </c>
      <c r="J2778" s="6">
        <f>IF(sel_og=1,0,D2778-F2778)</f>
        <v/>
      </c>
      <c r="K2778" s="6">
        <f>IF(sel_og=1,E2778-G2778,0)</f>
        <v/>
      </c>
    </row>
    <row r="2779">
      <c r="A2779" s="6">
        <f>Profiles!E2779+Profiles!F2779</f>
        <v/>
      </c>
      <c r="B2779" s="6">
        <f>Profiles!D2779*sel_solar</f>
        <v/>
      </c>
      <c r="C2779" s="6">
        <f>MIN(B2779,A2779)</f>
        <v/>
      </c>
      <c r="D2779" s="6">
        <f>B2779-C2779</f>
        <v/>
      </c>
      <c r="E2779" s="6">
        <f>A2779-C2779</f>
        <v/>
      </c>
      <c r="F2779" s="6">
        <f>MIN(D2779,in_batt_pw,IF(sel_batt=0,0,(sel_batt-H2778)/in_rte))</f>
        <v/>
      </c>
      <c r="G2779" s="6">
        <f>MIN(E2779,in_batt_pw,H2778)</f>
        <v/>
      </c>
      <c r="H2779" s="6">
        <f>H2778+F2779*in_rte-G2779</f>
        <v/>
      </c>
      <c r="I2779" s="6">
        <f>IF(sel_og=1,0,E2779-G2779)</f>
        <v/>
      </c>
      <c r="J2779" s="6">
        <f>IF(sel_og=1,0,D2779-F2779)</f>
        <v/>
      </c>
      <c r="K2779" s="6">
        <f>IF(sel_og=1,E2779-G2779,0)</f>
        <v/>
      </c>
    </row>
    <row r="2780">
      <c r="A2780" s="6">
        <f>Profiles!E2780+Profiles!F2780</f>
        <v/>
      </c>
      <c r="B2780" s="6">
        <f>Profiles!D2780*sel_solar</f>
        <v/>
      </c>
      <c r="C2780" s="6">
        <f>MIN(B2780,A2780)</f>
        <v/>
      </c>
      <c r="D2780" s="6">
        <f>B2780-C2780</f>
        <v/>
      </c>
      <c r="E2780" s="6">
        <f>A2780-C2780</f>
        <v/>
      </c>
      <c r="F2780" s="6">
        <f>MIN(D2780,in_batt_pw,IF(sel_batt=0,0,(sel_batt-H2779)/in_rte))</f>
        <v/>
      </c>
      <c r="G2780" s="6">
        <f>MIN(E2780,in_batt_pw,H2779)</f>
        <v/>
      </c>
      <c r="H2780" s="6">
        <f>H2779+F2780*in_rte-G2780</f>
        <v/>
      </c>
      <c r="I2780" s="6">
        <f>IF(sel_og=1,0,E2780-G2780)</f>
        <v/>
      </c>
      <c r="J2780" s="6">
        <f>IF(sel_og=1,0,D2780-F2780)</f>
        <v/>
      </c>
      <c r="K2780" s="6">
        <f>IF(sel_og=1,E2780-G2780,0)</f>
        <v/>
      </c>
    </row>
    <row r="2781">
      <c r="A2781" s="6">
        <f>Profiles!E2781+Profiles!F2781</f>
        <v/>
      </c>
      <c r="B2781" s="6">
        <f>Profiles!D2781*sel_solar</f>
        <v/>
      </c>
      <c r="C2781" s="6">
        <f>MIN(B2781,A2781)</f>
        <v/>
      </c>
      <c r="D2781" s="6">
        <f>B2781-C2781</f>
        <v/>
      </c>
      <c r="E2781" s="6">
        <f>A2781-C2781</f>
        <v/>
      </c>
      <c r="F2781" s="6">
        <f>MIN(D2781,in_batt_pw,IF(sel_batt=0,0,(sel_batt-H2780)/in_rte))</f>
        <v/>
      </c>
      <c r="G2781" s="6">
        <f>MIN(E2781,in_batt_pw,H2780)</f>
        <v/>
      </c>
      <c r="H2781" s="6">
        <f>H2780+F2781*in_rte-G2781</f>
        <v/>
      </c>
      <c r="I2781" s="6">
        <f>IF(sel_og=1,0,E2781-G2781)</f>
        <v/>
      </c>
      <c r="J2781" s="6">
        <f>IF(sel_og=1,0,D2781-F2781)</f>
        <v/>
      </c>
      <c r="K2781" s="6">
        <f>IF(sel_og=1,E2781-G2781,0)</f>
        <v/>
      </c>
    </row>
    <row r="2782">
      <c r="A2782" s="6">
        <f>Profiles!E2782+Profiles!F2782</f>
        <v/>
      </c>
      <c r="B2782" s="6">
        <f>Profiles!D2782*sel_solar</f>
        <v/>
      </c>
      <c r="C2782" s="6">
        <f>MIN(B2782,A2782)</f>
        <v/>
      </c>
      <c r="D2782" s="6">
        <f>B2782-C2782</f>
        <v/>
      </c>
      <c r="E2782" s="6">
        <f>A2782-C2782</f>
        <v/>
      </c>
      <c r="F2782" s="6">
        <f>MIN(D2782,in_batt_pw,IF(sel_batt=0,0,(sel_batt-H2781)/in_rte))</f>
        <v/>
      </c>
      <c r="G2782" s="6">
        <f>MIN(E2782,in_batt_pw,H2781)</f>
        <v/>
      </c>
      <c r="H2782" s="6">
        <f>H2781+F2782*in_rte-G2782</f>
        <v/>
      </c>
      <c r="I2782" s="6">
        <f>IF(sel_og=1,0,E2782-G2782)</f>
        <v/>
      </c>
      <c r="J2782" s="6">
        <f>IF(sel_og=1,0,D2782-F2782)</f>
        <v/>
      </c>
      <c r="K2782" s="6">
        <f>IF(sel_og=1,E2782-G2782,0)</f>
        <v/>
      </c>
    </row>
    <row r="2783">
      <c r="A2783" s="6">
        <f>Profiles!E2783+Profiles!F2783</f>
        <v/>
      </c>
      <c r="B2783" s="6">
        <f>Profiles!D2783*sel_solar</f>
        <v/>
      </c>
      <c r="C2783" s="6">
        <f>MIN(B2783,A2783)</f>
        <v/>
      </c>
      <c r="D2783" s="6">
        <f>B2783-C2783</f>
        <v/>
      </c>
      <c r="E2783" s="6">
        <f>A2783-C2783</f>
        <v/>
      </c>
      <c r="F2783" s="6">
        <f>MIN(D2783,in_batt_pw,IF(sel_batt=0,0,(sel_batt-H2782)/in_rte))</f>
        <v/>
      </c>
      <c r="G2783" s="6">
        <f>MIN(E2783,in_batt_pw,H2782)</f>
        <v/>
      </c>
      <c r="H2783" s="6">
        <f>H2782+F2783*in_rte-G2783</f>
        <v/>
      </c>
      <c r="I2783" s="6">
        <f>IF(sel_og=1,0,E2783-G2783)</f>
        <v/>
      </c>
      <c r="J2783" s="6">
        <f>IF(sel_og=1,0,D2783-F2783)</f>
        <v/>
      </c>
      <c r="K2783" s="6">
        <f>IF(sel_og=1,E2783-G2783,0)</f>
        <v/>
      </c>
    </row>
    <row r="2784">
      <c r="A2784" s="6">
        <f>Profiles!E2784+Profiles!F2784</f>
        <v/>
      </c>
      <c r="B2784" s="6">
        <f>Profiles!D2784*sel_solar</f>
        <v/>
      </c>
      <c r="C2784" s="6">
        <f>MIN(B2784,A2784)</f>
        <v/>
      </c>
      <c r="D2784" s="6">
        <f>B2784-C2784</f>
        <v/>
      </c>
      <c r="E2784" s="6">
        <f>A2784-C2784</f>
        <v/>
      </c>
      <c r="F2784" s="6">
        <f>MIN(D2784,in_batt_pw,IF(sel_batt=0,0,(sel_batt-H2783)/in_rte))</f>
        <v/>
      </c>
      <c r="G2784" s="6">
        <f>MIN(E2784,in_batt_pw,H2783)</f>
        <v/>
      </c>
      <c r="H2784" s="6">
        <f>H2783+F2784*in_rte-G2784</f>
        <v/>
      </c>
      <c r="I2784" s="6">
        <f>IF(sel_og=1,0,E2784-G2784)</f>
        <v/>
      </c>
      <c r="J2784" s="6">
        <f>IF(sel_og=1,0,D2784-F2784)</f>
        <v/>
      </c>
      <c r="K2784" s="6">
        <f>IF(sel_og=1,E2784-G2784,0)</f>
        <v/>
      </c>
    </row>
    <row r="2785">
      <c r="A2785" s="6">
        <f>Profiles!E2785+Profiles!F2785</f>
        <v/>
      </c>
      <c r="B2785" s="6">
        <f>Profiles!D2785*sel_solar</f>
        <v/>
      </c>
      <c r="C2785" s="6">
        <f>MIN(B2785,A2785)</f>
        <v/>
      </c>
      <c r="D2785" s="6">
        <f>B2785-C2785</f>
        <v/>
      </c>
      <c r="E2785" s="6">
        <f>A2785-C2785</f>
        <v/>
      </c>
      <c r="F2785" s="6">
        <f>MIN(D2785,in_batt_pw,IF(sel_batt=0,0,(sel_batt-H2784)/in_rte))</f>
        <v/>
      </c>
      <c r="G2785" s="6">
        <f>MIN(E2785,in_batt_pw,H2784)</f>
        <v/>
      </c>
      <c r="H2785" s="6">
        <f>H2784+F2785*in_rte-G2785</f>
        <v/>
      </c>
      <c r="I2785" s="6">
        <f>IF(sel_og=1,0,E2785-G2785)</f>
        <v/>
      </c>
      <c r="J2785" s="6">
        <f>IF(sel_og=1,0,D2785-F2785)</f>
        <v/>
      </c>
      <c r="K2785" s="6">
        <f>IF(sel_og=1,E2785-G2785,0)</f>
        <v/>
      </c>
    </row>
    <row r="2786">
      <c r="A2786" s="6">
        <f>Profiles!E2786+Profiles!F2786</f>
        <v/>
      </c>
      <c r="B2786" s="6">
        <f>Profiles!D2786*sel_solar</f>
        <v/>
      </c>
      <c r="C2786" s="6">
        <f>MIN(B2786,A2786)</f>
        <v/>
      </c>
      <c r="D2786" s="6">
        <f>B2786-C2786</f>
        <v/>
      </c>
      <c r="E2786" s="6">
        <f>A2786-C2786</f>
        <v/>
      </c>
      <c r="F2786" s="6">
        <f>MIN(D2786,in_batt_pw,IF(sel_batt=0,0,(sel_batt-H2785)/in_rte))</f>
        <v/>
      </c>
      <c r="G2786" s="6">
        <f>MIN(E2786,in_batt_pw,H2785)</f>
        <v/>
      </c>
      <c r="H2786" s="6">
        <f>H2785+F2786*in_rte-G2786</f>
        <v/>
      </c>
      <c r="I2786" s="6">
        <f>IF(sel_og=1,0,E2786-G2786)</f>
        <v/>
      </c>
      <c r="J2786" s="6">
        <f>IF(sel_og=1,0,D2786-F2786)</f>
        <v/>
      </c>
      <c r="K2786" s="6">
        <f>IF(sel_og=1,E2786-G2786,0)</f>
        <v/>
      </c>
    </row>
    <row r="2787">
      <c r="A2787" s="6">
        <f>Profiles!E2787+Profiles!F2787</f>
        <v/>
      </c>
      <c r="B2787" s="6">
        <f>Profiles!D2787*sel_solar</f>
        <v/>
      </c>
      <c r="C2787" s="6">
        <f>MIN(B2787,A2787)</f>
        <v/>
      </c>
      <c r="D2787" s="6">
        <f>B2787-C2787</f>
        <v/>
      </c>
      <c r="E2787" s="6">
        <f>A2787-C2787</f>
        <v/>
      </c>
      <c r="F2787" s="6">
        <f>MIN(D2787,in_batt_pw,IF(sel_batt=0,0,(sel_batt-H2786)/in_rte))</f>
        <v/>
      </c>
      <c r="G2787" s="6">
        <f>MIN(E2787,in_batt_pw,H2786)</f>
        <v/>
      </c>
      <c r="H2787" s="6">
        <f>H2786+F2787*in_rte-G2787</f>
        <v/>
      </c>
      <c r="I2787" s="6">
        <f>IF(sel_og=1,0,E2787-G2787)</f>
        <v/>
      </c>
      <c r="J2787" s="6">
        <f>IF(sel_og=1,0,D2787-F2787)</f>
        <v/>
      </c>
      <c r="K2787" s="6">
        <f>IF(sel_og=1,E2787-G2787,0)</f>
        <v/>
      </c>
    </row>
    <row r="2788">
      <c r="A2788" s="6">
        <f>Profiles!E2788+Profiles!F2788</f>
        <v/>
      </c>
      <c r="B2788" s="6">
        <f>Profiles!D2788*sel_solar</f>
        <v/>
      </c>
      <c r="C2788" s="6">
        <f>MIN(B2788,A2788)</f>
        <v/>
      </c>
      <c r="D2788" s="6">
        <f>B2788-C2788</f>
        <v/>
      </c>
      <c r="E2788" s="6">
        <f>A2788-C2788</f>
        <v/>
      </c>
      <c r="F2788" s="6">
        <f>MIN(D2788,in_batt_pw,IF(sel_batt=0,0,(sel_batt-H2787)/in_rte))</f>
        <v/>
      </c>
      <c r="G2788" s="6">
        <f>MIN(E2788,in_batt_pw,H2787)</f>
        <v/>
      </c>
      <c r="H2788" s="6">
        <f>H2787+F2788*in_rte-G2788</f>
        <v/>
      </c>
      <c r="I2788" s="6">
        <f>IF(sel_og=1,0,E2788-G2788)</f>
        <v/>
      </c>
      <c r="J2788" s="6">
        <f>IF(sel_og=1,0,D2788-F2788)</f>
        <v/>
      </c>
      <c r="K2788" s="6">
        <f>IF(sel_og=1,E2788-G2788,0)</f>
        <v/>
      </c>
    </row>
    <row r="2789">
      <c r="A2789" s="6">
        <f>Profiles!E2789+Profiles!F2789</f>
        <v/>
      </c>
      <c r="B2789" s="6">
        <f>Profiles!D2789*sel_solar</f>
        <v/>
      </c>
      <c r="C2789" s="6">
        <f>MIN(B2789,A2789)</f>
        <v/>
      </c>
      <c r="D2789" s="6">
        <f>B2789-C2789</f>
        <v/>
      </c>
      <c r="E2789" s="6">
        <f>A2789-C2789</f>
        <v/>
      </c>
      <c r="F2789" s="6">
        <f>MIN(D2789,in_batt_pw,IF(sel_batt=0,0,(sel_batt-H2788)/in_rte))</f>
        <v/>
      </c>
      <c r="G2789" s="6">
        <f>MIN(E2789,in_batt_pw,H2788)</f>
        <v/>
      </c>
      <c r="H2789" s="6">
        <f>H2788+F2789*in_rte-G2789</f>
        <v/>
      </c>
      <c r="I2789" s="6">
        <f>IF(sel_og=1,0,E2789-G2789)</f>
        <v/>
      </c>
      <c r="J2789" s="6">
        <f>IF(sel_og=1,0,D2789-F2789)</f>
        <v/>
      </c>
      <c r="K2789" s="6">
        <f>IF(sel_og=1,E2789-G2789,0)</f>
        <v/>
      </c>
    </row>
    <row r="2790">
      <c r="A2790" s="6">
        <f>Profiles!E2790+Profiles!F2790</f>
        <v/>
      </c>
      <c r="B2790" s="6">
        <f>Profiles!D2790*sel_solar</f>
        <v/>
      </c>
      <c r="C2790" s="6">
        <f>MIN(B2790,A2790)</f>
        <v/>
      </c>
      <c r="D2790" s="6">
        <f>B2790-C2790</f>
        <v/>
      </c>
      <c r="E2790" s="6">
        <f>A2790-C2790</f>
        <v/>
      </c>
      <c r="F2790" s="6">
        <f>MIN(D2790,in_batt_pw,IF(sel_batt=0,0,(sel_batt-H2789)/in_rte))</f>
        <v/>
      </c>
      <c r="G2790" s="6">
        <f>MIN(E2790,in_batt_pw,H2789)</f>
        <v/>
      </c>
      <c r="H2790" s="6">
        <f>H2789+F2790*in_rte-G2790</f>
        <v/>
      </c>
      <c r="I2790" s="6">
        <f>IF(sel_og=1,0,E2790-G2790)</f>
        <v/>
      </c>
      <c r="J2790" s="6">
        <f>IF(sel_og=1,0,D2790-F2790)</f>
        <v/>
      </c>
      <c r="K2790" s="6">
        <f>IF(sel_og=1,E2790-G2790,0)</f>
        <v/>
      </c>
    </row>
    <row r="2791">
      <c r="A2791" s="6">
        <f>Profiles!E2791+Profiles!F2791</f>
        <v/>
      </c>
      <c r="B2791" s="6">
        <f>Profiles!D2791*sel_solar</f>
        <v/>
      </c>
      <c r="C2791" s="6">
        <f>MIN(B2791,A2791)</f>
        <v/>
      </c>
      <c r="D2791" s="6">
        <f>B2791-C2791</f>
        <v/>
      </c>
      <c r="E2791" s="6">
        <f>A2791-C2791</f>
        <v/>
      </c>
      <c r="F2791" s="6">
        <f>MIN(D2791,in_batt_pw,IF(sel_batt=0,0,(sel_batt-H2790)/in_rte))</f>
        <v/>
      </c>
      <c r="G2791" s="6">
        <f>MIN(E2791,in_batt_pw,H2790)</f>
        <v/>
      </c>
      <c r="H2791" s="6">
        <f>H2790+F2791*in_rte-G2791</f>
        <v/>
      </c>
      <c r="I2791" s="6">
        <f>IF(sel_og=1,0,E2791-G2791)</f>
        <v/>
      </c>
      <c r="J2791" s="6">
        <f>IF(sel_og=1,0,D2791-F2791)</f>
        <v/>
      </c>
      <c r="K2791" s="6">
        <f>IF(sel_og=1,E2791-G2791,0)</f>
        <v/>
      </c>
    </row>
    <row r="2792">
      <c r="A2792" s="6">
        <f>Profiles!E2792+Profiles!F2792</f>
        <v/>
      </c>
      <c r="B2792" s="6">
        <f>Profiles!D2792*sel_solar</f>
        <v/>
      </c>
      <c r="C2792" s="6">
        <f>MIN(B2792,A2792)</f>
        <v/>
      </c>
      <c r="D2792" s="6">
        <f>B2792-C2792</f>
        <v/>
      </c>
      <c r="E2792" s="6">
        <f>A2792-C2792</f>
        <v/>
      </c>
      <c r="F2792" s="6">
        <f>MIN(D2792,in_batt_pw,IF(sel_batt=0,0,(sel_batt-H2791)/in_rte))</f>
        <v/>
      </c>
      <c r="G2792" s="6">
        <f>MIN(E2792,in_batt_pw,H2791)</f>
        <v/>
      </c>
      <c r="H2792" s="6">
        <f>H2791+F2792*in_rte-G2792</f>
        <v/>
      </c>
      <c r="I2792" s="6">
        <f>IF(sel_og=1,0,E2792-G2792)</f>
        <v/>
      </c>
      <c r="J2792" s="6">
        <f>IF(sel_og=1,0,D2792-F2792)</f>
        <v/>
      </c>
      <c r="K2792" s="6">
        <f>IF(sel_og=1,E2792-G2792,0)</f>
        <v/>
      </c>
    </row>
    <row r="2793">
      <c r="A2793" s="6">
        <f>Profiles!E2793+Profiles!F2793</f>
        <v/>
      </c>
      <c r="B2793" s="6">
        <f>Profiles!D2793*sel_solar</f>
        <v/>
      </c>
      <c r="C2793" s="6">
        <f>MIN(B2793,A2793)</f>
        <v/>
      </c>
      <c r="D2793" s="6">
        <f>B2793-C2793</f>
        <v/>
      </c>
      <c r="E2793" s="6">
        <f>A2793-C2793</f>
        <v/>
      </c>
      <c r="F2793" s="6">
        <f>MIN(D2793,in_batt_pw,IF(sel_batt=0,0,(sel_batt-H2792)/in_rte))</f>
        <v/>
      </c>
      <c r="G2793" s="6">
        <f>MIN(E2793,in_batt_pw,H2792)</f>
        <v/>
      </c>
      <c r="H2793" s="6">
        <f>H2792+F2793*in_rte-G2793</f>
        <v/>
      </c>
      <c r="I2793" s="6">
        <f>IF(sel_og=1,0,E2793-G2793)</f>
        <v/>
      </c>
      <c r="J2793" s="6">
        <f>IF(sel_og=1,0,D2793-F2793)</f>
        <v/>
      </c>
      <c r="K2793" s="6">
        <f>IF(sel_og=1,E2793-G2793,0)</f>
        <v/>
      </c>
    </row>
    <row r="2794">
      <c r="A2794" s="6">
        <f>Profiles!E2794+Profiles!F2794</f>
        <v/>
      </c>
      <c r="B2794" s="6">
        <f>Profiles!D2794*sel_solar</f>
        <v/>
      </c>
      <c r="C2794" s="6">
        <f>MIN(B2794,A2794)</f>
        <v/>
      </c>
      <c r="D2794" s="6">
        <f>B2794-C2794</f>
        <v/>
      </c>
      <c r="E2794" s="6">
        <f>A2794-C2794</f>
        <v/>
      </c>
      <c r="F2794" s="6">
        <f>MIN(D2794,in_batt_pw,IF(sel_batt=0,0,(sel_batt-H2793)/in_rte))</f>
        <v/>
      </c>
      <c r="G2794" s="6">
        <f>MIN(E2794,in_batt_pw,H2793)</f>
        <v/>
      </c>
      <c r="H2794" s="6">
        <f>H2793+F2794*in_rte-G2794</f>
        <v/>
      </c>
      <c r="I2794" s="6">
        <f>IF(sel_og=1,0,E2794-G2794)</f>
        <v/>
      </c>
      <c r="J2794" s="6">
        <f>IF(sel_og=1,0,D2794-F2794)</f>
        <v/>
      </c>
      <c r="K2794" s="6">
        <f>IF(sel_og=1,E2794-G2794,0)</f>
        <v/>
      </c>
    </row>
    <row r="2795">
      <c r="A2795" s="6">
        <f>Profiles!E2795+Profiles!F2795</f>
        <v/>
      </c>
      <c r="B2795" s="6">
        <f>Profiles!D2795*sel_solar</f>
        <v/>
      </c>
      <c r="C2795" s="6">
        <f>MIN(B2795,A2795)</f>
        <v/>
      </c>
      <c r="D2795" s="6">
        <f>B2795-C2795</f>
        <v/>
      </c>
      <c r="E2795" s="6">
        <f>A2795-C2795</f>
        <v/>
      </c>
      <c r="F2795" s="6">
        <f>MIN(D2795,in_batt_pw,IF(sel_batt=0,0,(sel_batt-H2794)/in_rte))</f>
        <v/>
      </c>
      <c r="G2795" s="6">
        <f>MIN(E2795,in_batt_pw,H2794)</f>
        <v/>
      </c>
      <c r="H2795" s="6">
        <f>H2794+F2795*in_rte-G2795</f>
        <v/>
      </c>
      <c r="I2795" s="6">
        <f>IF(sel_og=1,0,E2795-G2795)</f>
        <v/>
      </c>
      <c r="J2795" s="6">
        <f>IF(sel_og=1,0,D2795-F2795)</f>
        <v/>
      </c>
      <c r="K2795" s="6">
        <f>IF(sel_og=1,E2795-G2795,0)</f>
        <v/>
      </c>
    </row>
    <row r="2796">
      <c r="A2796" s="6">
        <f>Profiles!E2796+Profiles!F2796</f>
        <v/>
      </c>
      <c r="B2796" s="6">
        <f>Profiles!D2796*sel_solar</f>
        <v/>
      </c>
      <c r="C2796" s="6">
        <f>MIN(B2796,A2796)</f>
        <v/>
      </c>
      <c r="D2796" s="6">
        <f>B2796-C2796</f>
        <v/>
      </c>
      <c r="E2796" s="6">
        <f>A2796-C2796</f>
        <v/>
      </c>
      <c r="F2796" s="6">
        <f>MIN(D2796,in_batt_pw,IF(sel_batt=0,0,(sel_batt-H2795)/in_rte))</f>
        <v/>
      </c>
      <c r="G2796" s="6">
        <f>MIN(E2796,in_batt_pw,H2795)</f>
        <v/>
      </c>
      <c r="H2796" s="6">
        <f>H2795+F2796*in_rte-G2796</f>
        <v/>
      </c>
      <c r="I2796" s="6">
        <f>IF(sel_og=1,0,E2796-G2796)</f>
        <v/>
      </c>
      <c r="J2796" s="6">
        <f>IF(sel_og=1,0,D2796-F2796)</f>
        <v/>
      </c>
      <c r="K2796" s="6">
        <f>IF(sel_og=1,E2796-G2796,0)</f>
        <v/>
      </c>
    </row>
    <row r="2797">
      <c r="A2797" s="6">
        <f>Profiles!E2797+Profiles!F2797</f>
        <v/>
      </c>
      <c r="B2797" s="6">
        <f>Profiles!D2797*sel_solar</f>
        <v/>
      </c>
      <c r="C2797" s="6">
        <f>MIN(B2797,A2797)</f>
        <v/>
      </c>
      <c r="D2797" s="6">
        <f>B2797-C2797</f>
        <v/>
      </c>
      <c r="E2797" s="6">
        <f>A2797-C2797</f>
        <v/>
      </c>
      <c r="F2797" s="6">
        <f>MIN(D2797,in_batt_pw,IF(sel_batt=0,0,(sel_batt-H2796)/in_rte))</f>
        <v/>
      </c>
      <c r="G2797" s="6">
        <f>MIN(E2797,in_batt_pw,H2796)</f>
        <v/>
      </c>
      <c r="H2797" s="6">
        <f>H2796+F2797*in_rte-G2797</f>
        <v/>
      </c>
      <c r="I2797" s="6">
        <f>IF(sel_og=1,0,E2797-G2797)</f>
        <v/>
      </c>
      <c r="J2797" s="6">
        <f>IF(sel_og=1,0,D2797-F2797)</f>
        <v/>
      </c>
      <c r="K2797" s="6">
        <f>IF(sel_og=1,E2797-G2797,0)</f>
        <v/>
      </c>
    </row>
    <row r="2798">
      <c r="A2798" s="6">
        <f>Profiles!E2798+Profiles!F2798</f>
        <v/>
      </c>
      <c r="B2798" s="6">
        <f>Profiles!D2798*sel_solar</f>
        <v/>
      </c>
      <c r="C2798" s="6">
        <f>MIN(B2798,A2798)</f>
        <v/>
      </c>
      <c r="D2798" s="6">
        <f>B2798-C2798</f>
        <v/>
      </c>
      <c r="E2798" s="6">
        <f>A2798-C2798</f>
        <v/>
      </c>
      <c r="F2798" s="6">
        <f>MIN(D2798,in_batt_pw,IF(sel_batt=0,0,(sel_batt-H2797)/in_rte))</f>
        <v/>
      </c>
      <c r="G2798" s="6">
        <f>MIN(E2798,in_batt_pw,H2797)</f>
        <v/>
      </c>
      <c r="H2798" s="6">
        <f>H2797+F2798*in_rte-G2798</f>
        <v/>
      </c>
      <c r="I2798" s="6">
        <f>IF(sel_og=1,0,E2798-G2798)</f>
        <v/>
      </c>
      <c r="J2798" s="6">
        <f>IF(sel_og=1,0,D2798-F2798)</f>
        <v/>
      </c>
      <c r="K2798" s="6">
        <f>IF(sel_og=1,E2798-G2798,0)</f>
        <v/>
      </c>
    </row>
    <row r="2799">
      <c r="A2799" s="6">
        <f>Profiles!E2799+Profiles!F2799</f>
        <v/>
      </c>
      <c r="B2799" s="6">
        <f>Profiles!D2799*sel_solar</f>
        <v/>
      </c>
      <c r="C2799" s="6">
        <f>MIN(B2799,A2799)</f>
        <v/>
      </c>
      <c r="D2799" s="6">
        <f>B2799-C2799</f>
        <v/>
      </c>
      <c r="E2799" s="6">
        <f>A2799-C2799</f>
        <v/>
      </c>
      <c r="F2799" s="6">
        <f>MIN(D2799,in_batt_pw,IF(sel_batt=0,0,(sel_batt-H2798)/in_rte))</f>
        <v/>
      </c>
      <c r="G2799" s="6">
        <f>MIN(E2799,in_batt_pw,H2798)</f>
        <v/>
      </c>
      <c r="H2799" s="6">
        <f>H2798+F2799*in_rte-G2799</f>
        <v/>
      </c>
      <c r="I2799" s="6">
        <f>IF(sel_og=1,0,E2799-G2799)</f>
        <v/>
      </c>
      <c r="J2799" s="6">
        <f>IF(sel_og=1,0,D2799-F2799)</f>
        <v/>
      </c>
      <c r="K2799" s="6">
        <f>IF(sel_og=1,E2799-G2799,0)</f>
        <v/>
      </c>
    </row>
    <row r="2800">
      <c r="A2800" s="6">
        <f>Profiles!E2800+Profiles!F2800</f>
        <v/>
      </c>
      <c r="B2800" s="6">
        <f>Profiles!D2800*sel_solar</f>
        <v/>
      </c>
      <c r="C2800" s="6">
        <f>MIN(B2800,A2800)</f>
        <v/>
      </c>
      <c r="D2800" s="6">
        <f>B2800-C2800</f>
        <v/>
      </c>
      <c r="E2800" s="6">
        <f>A2800-C2800</f>
        <v/>
      </c>
      <c r="F2800" s="6">
        <f>MIN(D2800,in_batt_pw,IF(sel_batt=0,0,(sel_batt-H2799)/in_rte))</f>
        <v/>
      </c>
      <c r="G2800" s="6">
        <f>MIN(E2800,in_batt_pw,H2799)</f>
        <v/>
      </c>
      <c r="H2800" s="6">
        <f>H2799+F2800*in_rte-G2800</f>
        <v/>
      </c>
      <c r="I2800" s="6">
        <f>IF(sel_og=1,0,E2800-G2800)</f>
        <v/>
      </c>
      <c r="J2800" s="6">
        <f>IF(sel_og=1,0,D2800-F2800)</f>
        <v/>
      </c>
      <c r="K2800" s="6">
        <f>IF(sel_og=1,E2800-G2800,0)</f>
        <v/>
      </c>
    </row>
    <row r="2801">
      <c r="A2801" s="6">
        <f>Profiles!E2801+Profiles!F2801</f>
        <v/>
      </c>
      <c r="B2801" s="6">
        <f>Profiles!D2801*sel_solar</f>
        <v/>
      </c>
      <c r="C2801" s="6">
        <f>MIN(B2801,A2801)</f>
        <v/>
      </c>
      <c r="D2801" s="6">
        <f>B2801-C2801</f>
        <v/>
      </c>
      <c r="E2801" s="6">
        <f>A2801-C2801</f>
        <v/>
      </c>
      <c r="F2801" s="6">
        <f>MIN(D2801,in_batt_pw,IF(sel_batt=0,0,(sel_batt-H2800)/in_rte))</f>
        <v/>
      </c>
      <c r="G2801" s="6">
        <f>MIN(E2801,in_batt_pw,H2800)</f>
        <v/>
      </c>
      <c r="H2801" s="6">
        <f>H2800+F2801*in_rte-G2801</f>
        <v/>
      </c>
      <c r="I2801" s="6">
        <f>IF(sel_og=1,0,E2801-G2801)</f>
        <v/>
      </c>
      <c r="J2801" s="6">
        <f>IF(sel_og=1,0,D2801-F2801)</f>
        <v/>
      </c>
      <c r="K2801" s="6">
        <f>IF(sel_og=1,E2801-G2801,0)</f>
        <v/>
      </c>
    </row>
    <row r="2802">
      <c r="A2802" s="6">
        <f>Profiles!E2802+Profiles!F2802</f>
        <v/>
      </c>
      <c r="B2802" s="6">
        <f>Profiles!D2802*sel_solar</f>
        <v/>
      </c>
      <c r="C2802" s="6">
        <f>MIN(B2802,A2802)</f>
        <v/>
      </c>
      <c r="D2802" s="6">
        <f>B2802-C2802</f>
        <v/>
      </c>
      <c r="E2802" s="6">
        <f>A2802-C2802</f>
        <v/>
      </c>
      <c r="F2802" s="6">
        <f>MIN(D2802,in_batt_pw,IF(sel_batt=0,0,(sel_batt-H2801)/in_rte))</f>
        <v/>
      </c>
      <c r="G2802" s="6">
        <f>MIN(E2802,in_batt_pw,H2801)</f>
        <v/>
      </c>
      <c r="H2802" s="6">
        <f>H2801+F2802*in_rte-G2802</f>
        <v/>
      </c>
      <c r="I2802" s="6">
        <f>IF(sel_og=1,0,E2802-G2802)</f>
        <v/>
      </c>
      <c r="J2802" s="6">
        <f>IF(sel_og=1,0,D2802-F2802)</f>
        <v/>
      </c>
      <c r="K2802" s="6">
        <f>IF(sel_og=1,E2802-G2802,0)</f>
        <v/>
      </c>
    </row>
    <row r="2803">
      <c r="A2803" s="6">
        <f>Profiles!E2803+Profiles!F2803</f>
        <v/>
      </c>
      <c r="B2803" s="6">
        <f>Profiles!D2803*sel_solar</f>
        <v/>
      </c>
      <c r="C2803" s="6">
        <f>MIN(B2803,A2803)</f>
        <v/>
      </c>
      <c r="D2803" s="6">
        <f>B2803-C2803</f>
        <v/>
      </c>
      <c r="E2803" s="6">
        <f>A2803-C2803</f>
        <v/>
      </c>
      <c r="F2803" s="6">
        <f>MIN(D2803,in_batt_pw,IF(sel_batt=0,0,(sel_batt-H2802)/in_rte))</f>
        <v/>
      </c>
      <c r="G2803" s="6">
        <f>MIN(E2803,in_batt_pw,H2802)</f>
        <v/>
      </c>
      <c r="H2803" s="6">
        <f>H2802+F2803*in_rte-G2803</f>
        <v/>
      </c>
      <c r="I2803" s="6">
        <f>IF(sel_og=1,0,E2803-G2803)</f>
        <v/>
      </c>
      <c r="J2803" s="6">
        <f>IF(sel_og=1,0,D2803-F2803)</f>
        <v/>
      </c>
      <c r="K2803" s="6">
        <f>IF(sel_og=1,E2803-G2803,0)</f>
        <v/>
      </c>
    </row>
    <row r="2804">
      <c r="A2804" s="6">
        <f>Profiles!E2804+Profiles!F2804</f>
        <v/>
      </c>
      <c r="B2804" s="6">
        <f>Profiles!D2804*sel_solar</f>
        <v/>
      </c>
      <c r="C2804" s="6">
        <f>MIN(B2804,A2804)</f>
        <v/>
      </c>
      <c r="D2804" s="6">
        <f>B2804-C2804</f>
        <v/>
      </c>
      <c r="E2804" s="6">
        <f>A2804-C2804</f>
        <v/>
      </c>
      <c r="F2804" s="6">
        <f>MIN(D2804,in_batt_pw,IF(sel_batt=0,0,(sel_batt-H2803)/in_rte))</f>
        <v/>
      </c>
      <c r="G2804" s="6">
        <f>MIN(E2804,in_batt_pw,H2803)</f>
        <v/>
      </c>
      <c r="H2804" s="6">
        <f>H2803+F2804*in_rte-G2804</f>
        <v/>
      </c>
      <c r="I2804" s="6">
        <f>IF(sel_og=1,0,E2804-G2804)</f>
        <v/>
      </c>
      <c r="J2804" s="6">
        <f>IF(sel_og=1,0,D2804-F2804)</f>
        <v/>
      </c>
      <c r="K2804" s="6">
        <f>IF(sel_og=1,E2804-G2804,0)</f>
        <v/>
      </c>
    </row>
    <row r="2805">
      <c r="A2805" s="6">
        <f>Profiles!E2805+Profiles!F2805</f>
        <v/>
      </c>
      <c r="B2805" s="6">
        <f>Profiles!D2805*sel_solar</f>
        <v/>
      </c>
      <c r="C2805" s="6">
        <f>MIN(B2805,A2805)</f>
        <v/>
      </c>
      <c r="D2805" s="6">
        <f>B2805-C2805</f>
        <v/>
      </c>
      <c r="E2805" s="6">
        <f>A2805-C2805</f>
        <v/>
      </c>
      <c r="F2805" s="6">
        <f>MIN(D2805,in_batt_pw,IF(sel_batt=0,0,(sel_batt-H2804)/in_rte))</f>
        <v/>
      </c>
      <c r="G2805" s="6">
        <f>MIN(E2805,in_batt_pw,H2804)</f>
        <v/>
      </c>
      <c r="H2805" s="6">
        <f>H2804+F2805*in_rte-G2805</f>
        <v/>
      </c>
      <c r="I2805" s="6">
        <f>IF(sel_og=1,0,E2805-G2805)</f>
        <v/>
      </c>
      <c r="J2805" s="6">
        <f>IF(sel_og=1,0,D2805-F2805)</f>
        <v/>
      </c>
      <c r="K2805" s="6">
        <f>IF(sel_og=1,E2805-G2805,0)</f>
        <v/>
      </c>
    </row>
    <row r="2806">
      <c r="A2806" s="6">
        <f>Profiles!E2806+Profiles!F2806</f>
        <v/>
      </c>
      <c r="B2806" s="6">
        <f>Profiles!D2806*sel_solar</f>
        <v/>
      </c>
      <c r="C2806" s="6">
        <f>MIN(B2806,A2806)</f>
        <v/>
      </c>
      <c r="D2806" s="6">
        <f>B2806-C2806</f>
        <v/>
      </c>
      <c r="E2806" s="6">
        <f>A2806-C2806</f>
        <v/>
      </c>
      <c r="F2806" s="6">
        <f>MIN(D2806,in_batt_pw,IF(sel_batt=0,0,(sel_batt-H2805)/in_rte))</f>
        <v/>
      </c>
      <c r="G2806" s="6">
        <f>MIN(E2806,in_batt_pw,H2805)</f>
        <v/>
      </c>
      <c r="H2806" s="6">
        <f>H2805+F2806*in_rte-G2806</f>
        <v/>
      </c>
      <c r="I2806" s="6">
        <f>IF(sel_og=1,0,E2806-G2806)</f>
        <v/>
      </c>
      <c r="J2806" s="6">
        <f>IF(sel_og=1,0,D2806-F2806)</f>
        <v/>
      </c>
      <c r="K2806" s="6">
        <f>IF(sel_og=1,E2806-G2806,0)</f>
        <v/>
      </c>
    </row>
    <row r="2807">
      <c r="A2807" s="6">
        <f>Profiles!E2807+Profiles!F2807</f>
        <v/>
      </c>
      <c r="B2807" s="6">
        <f>Profiles!D2807*sel_solar</f>
        <v/>
      </c>
      <c r="C2807" s="6">
        <f>MIN(B2807,A2807)</f>
        <v/>
      </c>
      <c r="D2807" s="6">
        <f>B2807-C2807</f>
        <v/>
      </c>
      <c r="E2807" s="6">
        <f>A2807-C2807</f>
        <v/>
      </c>
      <c r="F2807" s="6">
        <f>MIN(D2807,in_batt_pw,IF(sel_batt=0,0,(sel_batt-H2806)/in_rte))</f>
        <v/>
      </c>
      <c r="G2807" s="6">
        <f>MIN(E2807,in_batt_pw,H2806)</f>
        <v/>
      </c>
      <c r="H2807" s="6">
        <f>H2806+F2807*in_rte-G2807</f>
        <v/>
      </c>
      <c r="I2807" s="6">
        <f>IF(sel_og=1,0,E2807-G2807)</f>
        <v/>
      </c>
      <c r="J2807" s="6">
        <f>IF(sel_og=1,0,D2807-F2807)</f>
        <v/>
      </c>
      <c r="K2807" s="6">
        <f>IF(sel_og=1,E2807-G2807,0)</f>
        <v/>
      </c>
    </row>
    <row r="2808">
      <c r="A2808" s="6">
        <f>Profiles!E2808+Profiles!F2808</f>
        <v/>
      </c>
      <c r="B2808" s="6">
        <f>Profiles!D2808*sel_solar</f>
        <v/>
      </c>
      <c r="C2808" s="6">
        <f>MIN(B2808,A2808)</f>
        <v/>
      </c>
      <c r="D2808" s="6">
        <f>B2808-C2808</f>
        <v/>
      </c>
      <c r="E2808" s="6">
        <f>A2808-C2808</f>
        <v/>
      </c>
      <c r="F2808" s="6">
        <f>MIN(D2808,in_batt_pw,IF(sel_batt=0,0,(sel_batt-H2807)/in_rte))</f>
        <v/>
      </c>
      <c r="G2808" s="6">
        <f>MIN(E2808,in_batt_pw,H2807)</f>
        <v/>
      </c>
      <c r="H2808" s="6">
        <f>H2807+F2808*in_rte-G2808</f>
        <v/>
      </c>
      <c r="I2808" s="6">
        <f>IF(sel_og=1,0,E2808-G2808)</f>
        <v/>
      </c>
      <c r="J2808" s="6">
        <f>IF(sel_og=1,0,D2808-F2808)</f>
        <v/>
      </c>
      <c r="K2808" s="6">
        <f>IF(sel_og=1,E2808-G2808,0)</f>
        <v/>
      </c>
    </row>
    <row r="2809">
      <c r="A2809" s="6">
        <f>Profiles!E2809+Profiles!F2809</f>
        <v/>
      </c>
      <c r="B2809" s="6">
        <f>Profiles!D2809*sel_solar</f>
        <v/>
      </c>
      <c r="C2809" s="6">
        <f>MIN(B2809,A2809)</f>
        <v/>
      </c>
      <c r="D2809" s="6">
        <f>B2809-C2809</f>
        <v/>
      </c>
      <c r="E2809" s="6">
        <f>A2809-C2809</f>
        <v/>
      </c>
      <c r="F2809" s="6">
        <f>MIN(D2809,in_batt_pw,IF(sel_batt=0,0,(sel_batt-H2808)/in_rte))</f>
        <v/>
      </c>
      <c r="G2809" s="6">
        <f>MIN(E2809,in_batt_pw,H2808)</f>
        <v/>
      </c>
      <c r="H2809" s="6">
        <f>H2808+F2809*in_rte-G2809</f>
        <v/>
      </c>
      <c r="I2809" s="6">
        <f>IF(sel_og=1,0,E2809-G2809)</f>
        <v/>
      </c>
      <c r="J2809" s="6">
        <f>IF(sel_og=1,0,D2809-F2809)</f>
        <v/>
      </c>
      <c r="K2809" s="6">
        <f>IF(sel_og=1,E2809-G2809,0)</f>
        <v/>
      </c>
    </row>
    <row r="2810">
      <c r="A2810" s="6">
        <f>Profiles!E2810+Profiles!F2810</f>
        <v/>
      </c>
      <c r="B2810" s="6">
        <f>Profiles!D2810*sel_solar</f>
        <v/>
      </c>
      <c r="C2810" s="6">
        <f>MIN(B2810,A2810)</f>
        <v/>
      </c>
      <c r="D2810" s="6">
        <f>B2810-C2810</f>
        <v/>
      </c>
      <c r="E2810" s="6">
        <f>A2810-C2810</f>
        <v/>
      </c>
      <c r="F2810" s="6">
        <f>MIN(D2810,in_batt_pw,IF(sel_batt=0,0,(sel_batt-H2809)/in_rte))</f>
        <v/>
      </c>
      <c r="G2810" s="6">
        <f>MIN(E2810,in_batt_pw,H2809)</f>
        <v/>
      </c>
      <c r="H2810" s="6">
        <f>H2809+F2810*in_rte-G2810</f>
        <v/>
      </c>
      <c r="I2810" s="6">
        <f>IF(sel_og=1,0,E2810-G2810)</f>
        <v/>
      </c>
      <c r="J2810" s="6">
        <f>IF(sel_og=1,0,D2810-F2810)</f>
        <v/>
      </c>
      <c r="K2810" s="6">
        <f>IF(sel_og=1,E2810-G2810,0)</f>
        <v/>
      </c>
    </row>
    <row r="2811">
      <c r="A2811" s="6">
        <f>Profiles!E2811+Profiles!F2811</f>
        <v/>
      </c>
      <c r="B2811" s="6">
        <f>Profiles!D2811*sel_solar</f>
        <v/>
      </c>
      <c r="C2811" s="6">
        <f>MIN(B2811,A2811)</f>
        <v/>
      </c>
      <c r="D2811" s="6">
        <f>B2811-C2811</f>
        <v/>
      </c>
      <c r="E2811" s="6">
        <f>A2811-C2811</f>
        <v/>
      </c>
      <c r="F2811" s="6">
        <f>MIN(D2811,in_batt_pw,IF(sel_batt=0,0,(sel_batt-H2810)/in_rte))</f>
        <v/>
      </c>
      <c r="G2811" s="6">
        <f>MIN(E2811,in_batt_pw,H2810)</f>
        <v/>
      </c>
      <c r="H2811" s="6">
        <f>H2810+F2811*in_rte-G2811</f>
        <v/>
      </c>
      <c r="I2811" s="6">
        <f>IF(sel_og=1,0,E2811-G2811)</f>
        <v/>
      </c>
      <c r="J2811" s="6">
        <f>IF(sel_og=1,0,D2811-F2811)</f>
        <v/>
      </c>
      <c r="K2811" s="6">
        <f>IF(sel_og=1,E2811-G2811,0)</f>
        <v/>
      </c>
    </row>
    <row r="2812">
      <c r="A2812" s="6">
        <f>Profiles!E2812+Profiles!F2812</f>
        <v/>
      </c>
      <c r="B2812" s="6">
        <f>Profiles!D2812*sel_solar</f>
        <v/>
      </c>
      <c r="C2812" s="6">
        <f>MIN(B2812,A2812)</f>
        <v/>
      </c>
      <c r="D2812" s="6">
        <f>B2812-C2812</f>
        <v/>
      </c>
      <c r="E2812" s="6">
        <f>A2812-C2812</f>
        <v/>
      </c>
      <c r="F2812" s="6">
        <f>MIN(D2812,in_batt_pw,IF(sel_batt=0,0,(sel_batt-H2811)/in_rte))</f>
        <v/>
      </c>
      <c r="G2812" s="6">
        <f>MIN(E2812,in_batt_pw,H2811)</f>
        <v/>
      </c>
      <c r="H2812" s="6">
        <f>H2811+F2812*in_rte-G2812</f>
        <v/>
      </c>
      <c r="I2812" s="6">
        <f>IF(sel_og=1,0,E2812-G2812)</f>
        <v/>
      </c>
      <c r="J2812" s="6">
        <f>IF(sel_og=1,0,D2812-F2812)</f>
        <v/>
      </c>
      <c r="K2812" s="6">
        <f>IF(sel_og=1,E2812-G2812,0)</f>
        <v/>
      </c>
    </row>
    <row r="2813">
      <c r="A2813" s="6">
        <f>Profiles!E2813+Profiles!F2813</f>
        <v/>
      </c>
      <c r="B2813" s="6">
        <f>Profiles!D2813*sel_solar</f>
        <v/>
      </c>
      <c r="C2813" s="6">
        <f>MIN(B2813,A2813)</f>
        <v/>
      </c>
      <c r="D2813" s="6">
        <f>B2813-C2813</f>
        <v/>
      </c>
      <c r="E2813" s="6">
        <f>A2813-C2813</f>
        <v/>
      </c>
      <c r="F2813" s="6">
        <f>MIN(D2813,in_batt_pw,IF(sel_batt=0,0,(sel_batt-H2812)/in_rte))</f>
        <v/>
      </c>
      <c r="G2813" s="6">
        <f>MIN(E2813,in_batt_pw,H2812)</f>
        <v/>
      </c>
      <c r="H2813" s="6">
        <f>H2812+F2813*in_rte-G2813</f>
        <v/>
      </c>
      <c r="I2813" s="6">
        <f>IF(sel_og=1,0,E2813-G2813)</f>
        <v/>
      </c>
      <c r="J2813" s="6">
        <f>IF(sel_og=1,0,D2813-F2813)</f>
        <v/>
      </c>
      <c r="K2813" s="6">
        <f>IF(sel_og=1,E2813-G2813,0)</f>
        <v/>
      </c>
    </row>
    <row r="2814">
      <c r="A2814" s="6">
        <f>Profiles!E2814+Profiles!F2814</f>
        <v/>
      </c>
      <c r="B2814" s="6">
        <f>Profiles!D2814*sel_solar</f>
        <v/>
      </c>
      <c r="C2814" s="6">
        <f>MIN(B2814,A2814)</f>
        <v/>
      </c>
      <c r="D2814" s="6">
        <f>B2814-C2814</f>
        <v/>
      </c>
      <c r="E2814" s="6">
        <f>A2814-C2814</f>
        <v/>
      </c>
      <c r="F2814" s="6">
        <f>MIN(D2814,in_batt_pw,IF(sel_batt=0,0,(sel_batt-H2813)/in_rte))</f>
        <v/>
      </c>
      <c r="G2814" s="6">
        <f>MIN(E2814,in_batt_pw,H2813)</f>
        <v/>
      </c>
      <c r="H2814" s="6">
        <f>H2813+F2814*in_rte-G2814</f>
        <v/>
      </c>
      <c r="I2814" s="6">
        <f>IF(sel_og=1,0,E2814-G2814)</f>
        <v/>
      </c>
      <c r="J2814" s="6">
        <f>IF(sel_og=1,0,D2814-F2814)</f>
        <v/>
      </c>
      <c r="K2814" s="6">
        <f>IF(sel_og=1,E2814-G2814,0)</f>
        <v/>
      </c>
    </row>
    <row r="2815">
      <c r="A2815" s="6">
        <f>Profiles!E2815+Profiles!F2815</f>
        <v/>
      </c>
      <c r="B2815" s="6">
        <f>Profiles!D2815*sel_solar</f>
        <v/>
      </c>
      <c r="C2815" s="6">
        <f>MIN(B2815,A2815)</f>
        <v/>
      </c>
      <c r="D2815" s="6">
        <f>B2815-C2815</f>
        <v/>
      </c>
      <c r="E2815" s="6">
        <f>A2815-C2815</f>
        <v/>
      </c>
      <c r="F2815" s="6">
        <f>MIN(D2815,in_batt_pw,IF(sel_batt=0,0,(sel_batt-H2814)/in_rte))</f>
        <v/>
      </c>
      <c r="G2815" s="6">
        <f>MIN(E2815,in_batt_pw,H2814)</f>
        <v/>
      </c>
      <c r="H2815" s="6">
        <f>H2814+F2815*in_rte-G2815</f>
        <v/>
      </c>
      <c r="I2815" s="6">
        <f>IF(sel_og=1,0,E2815-G2815)</f>
        <v/>
      </c>
      <c r="J2815" s="6">
        <f>IF(sel_og=1,0,D2815-F2815)</f>
        <v/>
      </c>
      <c r="K2815" s="6">
        <f>IF(sel_og=1,E2815-G2815,0)</f>
        <v/>
      </c>
    </row>
    <row r="2816">
      <c r="A2816" s="6">
        <f>Profiles!E2816+Profiles!F2816</f>
        <v/>
      </c>
      <c r="B2816" s="6">
        <f>Profiles!D2816*sel_solar</f>
        <v/>
      </c>
      <c r="C2816" s="6">
        <f>MIN(B2816,A2816)</f>
        <v/>
      </c>
      <c r="D2816" s="6">
        <f>B2816-C2816</f>
        <v/>
      </c>
      <c r="E2816" s="6">
        <f>A2816-C2816</f>
        <v/>
      </c>
      <c r="F2816" s="6">
        <f>MIN(D2816,in_batt_pw,IF(sel_batt=0,0,(sel_batt-H2815)/in_rte))</f>
        <v/>
      </c>
      <c r="G2816" s="6">
        <f>MIN(E2816,in_batt_pw,H2815)</f>
        <v/>
      </c>
      <c r="H2816" s="6">
        <f>H2815+F2816*in_rte-G2816</f>
        <v/>
      </c>
      <c r="I2816" s="6">
        <f>IF(sel_og=1,0,E2816-G2816)</f>
        <v/>
      </c>
      <c r="J2816" s="6">
        <f>IF(sel_og=1,0,D2816-F2816)</f>
        <v/>
      </c>
      <c r="K2816" s="6">
        <f>IF(sel_og=1,E2816-G2816,0)</f>
        <v/>
      </c>
    </row>
    <row r="2817">
      <c r="A2817" s="6">
        <f>Profiles!E2817+Profiles!F2817</f>
        <v/>
      </c>
      <c r="B2817" s="6">
        <f>Profiles!D2817*sel_solar</f>
        <v/>
      </c>
      <c r="C2817" s="6">
        <f>MIN(B2817,A2817)</f>
        <v/>
      </c>
      <c r="D2817" s="6">
        <f>B2817-C2817</f>
        <v/>
      </c>
      <c r="E2817" s="6">
        <f>A2817-C2817</f>
        <v/>
      </c>
      <c r="F2817" s="6">
        <f>MIN(D2817,in_batt_pw,IF(sel_batt=0,0,(sel_batt-H2816)/in_rte))</f>
        <v/>
      </c>
      <c r="G2817" s="6">
        <f>MIN(E2817,in_batt_pw,H2816)</f>
        <v/>
      </c>
      <c r="H2817" s="6">
        <f>H2816+F2817*in_rte-G2817</f>
        <v/>
      </c>
      <c r="I2817" s="6">
        <f>IF(sel_og=1,0,E2817-G2817)</f>
        <v/>
      </c>
      <c r="J2817" s="6">
        <f>IF(sel_og=1,0,D2817-F2817)</f>
        <v/>
      </c>
      <c r="K2817" s="6">
        <f>IF(sel_og=1,E2817-G2817,0)</f>
        <v/>
      </c>
    </row>
    <row r="2818">
      <c r="A2818" s="6">
        <f>Profiles!E2818+Profiles!F2818</f>
        <v/>
      </c>
      <c r="B2818" s="6">
        <f>Profiles!D2818*sel_solar</f>
        <v/>
      </c>
      <c r="C2818" s="6">
        <f>MIN(B2818,A2818)</f>
        <v/>
      </c>
      <c r="D2818" s="6">
        <f>B2818-C2818</f>
        <v/>
      </c>
      <c r="E2818" s="6">
        <f>A2818-C2818</f>
        <v/>
      </c>
      <c r="F2818" s="6">
        <f>MIN(D2818,in_batt_pw,IF(sel_batt=0,0,(sel_batt-H2817)/in_rte))</f>
        <v/>
      </c>
      <c r="G2818" s="6">
        <f>MIN(E2818,in_batt_pw,H2817)</f>
        <v/>
      </c>
      <c r="H2818" s="6">
        <f>H2817+F2818*in_rte-G2818</f>
        <v/>
      </c>
      <c r="I2818" s="6">
        <f>IF(sel_og=1,0,E2818-G2818)</f>
        <v/>
      </c>
      <c r="J2818" s="6">
        <f>IF(sel_og=1,0,D2818-F2818)</f>
        <v/>
      </c>
      <c r="K2818" s="6">
        <f>IF(sel_og=1,E2818-G2818,0)</f>
        <v/>
      </c>
    </row>
    <row r="2819">
      <c r="A2819" s="6">
        <f>Profiles!E2819+Profiles!F2819</f>
        <v/>
      </c>
      <c r="B2819" s="6">
        <f>Profiles!D2819*sel_solar</f>
        <v/>
      </c>
      <c r="C2819" s="6">
        <f>MIN(B2819,A2819)</f>
        <v/>
      </c>
      <c r="D2819" s="6">
        <f>B2819-C2819</f>
        <v/>
      </c>
      <c r="E2819" s="6">
        <f>A2819-C2819</f>
        <v/>
      </c>
      <c r="F2819" s="6">
        <f>MIN(D2819,in_batt_pw,IF(sel_batt=0,0,(sel_batt-H2818)/in_rte))</f>
        <v/>
      </c>
      <c r="G2819" s="6">
        <f>MIN(E2819,in_batt_pw,H2818)</f>
        <v/>
      </c>
      <c r="H2819" s="6">
        <f>H2818+F2819*in_rte-G2819</f>
        <v/>
      </c>
      <c r="I2819" s="6">
        <f>IF(sel_og=1,0,E2819-G2819)</f>
        <v/>
      </c>
      <c r="J2819" s="6">
        <f>IF(sel_og=1,0,D2819-F2819)</f>
        <v/>
      </c>
      <c r="K2819" s="6">
        <f>IF(sel_og=1,E2819-G2819,0)</f>
        <v/>
      </c>
    </row>
    <row r="2820">
      <c r="A2820" s="6">
        <f>Profiles!E2820+Profiles!F2820</f>
        <v/>
      </c>
      <c r="B2820" s="6">
        <f>Profiles!D2820*sel_solar</f>
        <v/>
      </c>
      <c r="C2820" s="6">
        <f>MIN(B2820,A2820)</f>
        <v/>
      </c>
      <c r="D2820" s="6">
        <f>B2820-C2820</f>
        <v/>
      </c>
      <c r="E2820" s="6">
        <f>A2820-C2820</f>
        <v/>
      </c>
      <c r="F2820" s="6">
        <f>MIN(D2820,in_batt_pw,IF(sel_batt=0,0,(sel_batt-H2819)/in_rte))</f>
        <v/>
      </c>
      <c r="G2820" s="6">
        <f>MIN(E2820,in_batt_pw,H2819)</f>
        <v/>
      </c>
      <c r="H2820" s="6">
        <f>H2819+F2820*in_rte-G2820</f>
        <v/>
      </c>
      <c r="I2820" s="6">
        <f>IF(sel_og=1,0,E2820-G2820)</f>
        <v/>
      </c>
      <c r="J2820" s="6">
        <f>IF(sel_og=1,0,D2820-F2820)</f>
        <v/>
      </c>
      <c r="K2820" s="6">
        <f>IF(sel_og=1,E2820-G2820,0)</f>
        <v/>
      </c>
    </row>
    <row r="2821">
      <c r="A2821" s="6">
        <f>Profiles!E2821+Profiles!F2821</f>
        <v/>
      </c>
      <c r="B2821" s="6">
        <f>Profiles!D2821*sel_solar</f>
        <v/>
      </c>
      <c r="C2821" s="6">
        <f>MIN(B2821,A2821)</f>
        <v/>
      </c>
      <c r="D2821" s="6">
        <f>B2821-C2821</f>
        <v/>
      </c>
      <c r="E2821" s="6">
        <f>A2821-C2821</f>
        <v/>
      </c>
      <c r="F2821" s="6">
        <f>MIN(D2821,in_batt_pw,IF(sel_batt=0,0,(sel_batt-H2820)/in_rte))</f>
        <v/>
      </c>
      <c r="G2821" s="6">
        <f>MIN(E2821,in_batt_pw,H2820)</f>
        <v/>
      </c>
      <c r="H2821" s="6">
        <f>H2820+F2821*in_rte-G2821</f>
        <v/>
      </c>
      <c r="I2821" s="6">
        <f>IF(sel_og=1,0,E2821-G2821)</f>
        <v/>
      </c>
      <c r="J2821" s="6">
        <f>IF(sel_og=1,0,D2821-F2821)</f>
        <v/>
      </c>
      <c r="K2821" s="6">
        <f>IF(sel_og=1,E2821-G2821,0)</f>
        <v/>
      </c>
    </row>
    <row r="2822">
      <c r="A2822" s="6">
        <f>Profiles!E2822+Profiles!F2822</f>
        <v/>
      </c>
      <c r="B2822" s="6">
        <f>Profiles!D2822*sel_solar</f>
        <v/>
      </c>
      <c r="C2822" s="6">
        <f>MIN(B2822,A2822)</f>
        <v/>
      </c>
      <c r="D2822" s="6">
        <f>B2822-C2822</f>
        <v/>
      </c>
      <c r="E2822" s="6">
        <f>A2822-C2822</f>
        <v/>
      </c>
      <c r="F2822" s="6">
        <f>MIN(D2822,in_batt_pw,IF(sel_batt=0,0,(sel_batt-H2821)/in_rte))</f>
        <v/>
      </c>
      <c r="G2822" s="6">
        <f>MIN(E2822,in_batt_pw,H2821)</f>
        <v/>
      </c>
      <c r="H2822" s="6">
        <f>H2821+F2822*in_rte-G2822</f>
        <v/>
      </c>
      <c r="I2822" s="6">
        <f>IF(sel_og=1,0,E2822-G2822)</f>
        <v/>
      </c>
      <c r="J2822" s="6">
        <f>IF(sel_og=1,0,D2822-F2822)</f>
        <v/>
      </c>
      <c r="K2822" s="6">
        <f>IF(sel_og=1,E2822-G2822,0)</f>
        <v/>
      </c>
    </row>
    <row r="2823">
      <c r="A2823" s="6">
        <f>Profiles!E2823+Profiles!F2823</f>
        <v/>
      </c>
      <c r="B2823" s="6">
        <f>Profiles!D2823*sel_solar</f>
        <v/>
      </c>
      <c r="C2823" s="6">
        <f>MIN(B2823,A2823)</f>
        <v/>
      </c>
      <c r="D2823" s="6">
        <f>B2823-C2823</f>
        <v/>
      </c>
      <c r="E2823" s="6">
        <f>A2823-C2823</f>
        <v/>
      </c>
      <c r="F2823" s="6">
        <f>MIN(D2823,in_batt_pw,IF(sel_batt=0,0,(sel_batt-H2822)/in_rte))</f>
        <v/>
      </c>
      <c r="G2823" s="6">
        <f>MIN(E2823,in_batt_pw,H2822)</f>
        <v/>
      </c>
      <c r="H2823" s="6">
        <f>H2822+F2823*in_rte-G2823</f>
        <v/>
      </c>
      <c r="I2823" s="6">
        <f>IF(sel_og=1,0,E2823-G2823)</f>
        <v/>
      </c>
      <c r="J2823" s="6">
        <f>IF(sel_og=1,0,D2823-F2823)</f>
        <v/>
      </c>
      <c r="K2823" s="6">
        <f>IF(sel_og=1,E2823-G2823,0)</f>
        <v/>
      </c>
    </row>
    <row r="2824">
      <c r="A2824" s="6">
        <f>Profiles!E2824+Profiles!F2824</f>
        <v/>
      </c>
      <c r="B2824" s="6">
        <f>Profiles!D2824*sel_solar</f>
        <v/>
      </c>
      <c r="C2824" s="6">
        <f>MIN(B2824,A2824)</f>
        <v/>
      </c>
      <c r="D2824" s="6">
        <f>B2824-C2824</f>
        <v/>
      </c>
      <c r="E2824" s="6">
        <f>A2824-C2824</f>
        <v/>
      </c>
      <c r="F2824" s="6">
        <f>MIN(D2824,in_batt_pw,IF(sel_batt=0,0,(sel_batt-H2823)/in_rte))</f>
        <v/>
      </c>
      <c r="G2824" s="6">
        <f>MIN(E2824,in_batt_pw,H2823)</f>
        <v/>
      </c>
      <c r="H2824" s="6">
        <f>H2823+F2824*in_rte-G2824</f>
        <v/>
      </c>
      <c r="I2824" s="6">
        <f>IF(sel_og=1,0,E2824-G2824)</f>
        <v/>
      </c>
      <c r="J2824" s="6">
        <f>IF(sel_og=1,0,D2824-F2824)</f>
        <v/>
      </c>
      <c r="K2824" s="6">
        <f>IF(sel_og=1,E2824-G2824,0)</f>
        <v/>
      </c>
    </row>
    <row r="2825">
      <c r="A2825" s="6">
        <f>Profiles!E2825+Profiles!F2825</f>
        <v/>
      </c>
      <c r="B2825" s="6">
        <f>Profiles!D2825*sel_solar</f>
        <v/>
      </c>
      <c r="C2825" s="6">
        <f>MIN(B2825,A2825)</f>
        <v/>
      </c>
      <c r="D2825" s="6">
        <f>B2825-C2825</f>
        <v/>
      </c>
      <c r="E2825" s="6">
        <f>A2825-C2825</f>
        <v/>
      </c>
      <c r="F2825" s="6">
        <f>MIN(D2825,in_batt_pw,IF(sel_batt=0,0,(sel_batt-H2824)/in_rte))</f>
        <v/>
      </c>
      <c r="G2825" s="6">
        <f>MIN(E2825,in_batt_pw,H2824)</f>
        <v/>
      </c>
      <c r="H2825" s="6">
        <f>H2824+F2825*in_rte-G2825</f>
        <v/>
      </c>
      <c r="I2825" s="6">
        <f>IF(sel_og=1,0,E2825-G2825)</f>
        <v/>
      </c>
      <c r="J2825" s="6">
        <f>IF(sel_og=1,0,D2825-F2825)</f>
        <v/>
      </c>
      <c r="K2825" s="6">
        <f>IF(sel_og=1,E2825-G2825,0)</f>
        <v/>
      </c>
    </row>
    <row r="2826">
      <c r="A2826" s="6">
        <f>Profiles!E2826+Profiles!F2826</f>
        <v/>
      </c>
      <c r="B2826" s="6">
        <f>Profiles!D2826*sel_solar</f>
        <v/>
      </c>
      <c r="C2826" s="6">
        <f>MIN(B2826,A2826)</f>
        <v/>
      </c>
      <c r="D2826" s="6">
        <f>B2826-C2826</f>
        <v/>
      </c>
      <c r="E2826" s="6">
        <f>A2826-C2826</f>
        <v/>
      </c>
      <c r="F2826" s="6">
        <f>MIN(D2826,in_batt_pw,IF(sel_batt=0,0,(sel_batt-H2825)/in_rte))</f>
        <v/>
      </c>
      <c r="G2826" s="6">
        <f>MIN(E2826,in_batt_pw,H2825)</f>
        <v/>
      </c>
      <c r="H2826" s="6">
        <f>H2825+F2826*in_rte-G2826</f>
        <v/>
      </c>
      <c r="I2826" s="6">
        <f>IF(sel_og=1,0,E2826-G2826)</f>
        <v/>
      </c>
      <c r="J2826" s="6">
        <f>IF(sel_og=1,0,D2826-F2826)</f>
        <v/>
      </c>
      <c r="K2826" s="6">
        <f>IF(sel_og=1,E2826-G2826,0)</f>
        <v/>
      </c>
    </row>
    <row r="2827">
      <c r="A2827" s="6">
        <f>Profiles!E2827+Profiles!F2827</f>
        <v/>
      </c>
      <c r="B2827" s="6">
        <f>Profiles!D2827*sel_solar</f>
        <v/>
      </c>
      <c r="C2827" s="6">
        <f>MIN(B2827,A2827)</f>
        <v/>
      </c>
      <c r="D2827" s="6">
        <f>B2827-C2827</f>
        <v/>
      </c>
      <c r="E2827" s="6">
        <f>A2827-C2827</f>
        <v/>
      </c>
      <c r="F2827" s="6">
        <f>MIN(D2827,in_batt_pw,IF(sel_batt=0,0,(sel_batt-H2826)/in_rte))</f>
        <v/>
      </c>
      <c r="G2827" s="6">
        <f>MIN(E2827,in_batt_pw,H2826)</f>
        <v/>
      </c>
      <c r="H2827" s="6">
        <f>H2826+F2827*in_rte-G2827</f>
        <v/>
      </c>
      <c r="I2827" s="6">
        <f>IF(sel_og=1,0,E2827-G2827)</f>
        <v/>
      </c>
      <c r="J2827" s="6">
        <f>IF(sel_og=1,0,D2827-F2827)</f>
        <v/>
      </c>
      <c r="K2827" s="6">
        <f>IF(sel_og=1,E2827-G2827,0)</f>
        <v/>
      </c>
    </row>
    <row r="2828">
      <c r="A2828" s="6">
        <f>Profiles!E2828+Profiles!F2828</f>
        <v/>
      </c>
      <c r="B2828" s="6">
        <f>Profiles!D2828*sel_solar</f>
        <v/>
      </c>
      <c r="C2828" s="6">
        <f>MIN(B2828,A2828)</f>
        <v/>
      </c>
      <c r="D2828" s="6">
        <f>B2828-C2828</f>
        <v/>
      </c>
      <c r="E2828" s="6">
        <f>A2828-C2828</f>
        <v/>
      </c>
      <c r="F2828" s="6">
        <f>MIN(D2828,in_batt_pw,IF(sel_batt=0,0,(sel_batt-H2827)/in_rte))</f>
        <v/>
      </c>
      <c r="G2828" s="6">
        <f>MIN(E2828,in_batt_pw,H2827)</f>
        <v/>
      </c>
      <c r="H2828" s="6">
        <f>H2827+F2828*in_rte-G2828</f>
        <v/>
      </c>
      <c r="I2828" s="6">
        <f>IF(sel_og=1,0,E2828-G2828)</f>
        <v/>
      </c>
      <c r="J2828" s="6">
        <f>IF(sel_og=1,0,D2828-F2828)</f>
        <v/>
      </c>
      <c r="K2828" s="6">
        <f>IF(sel_og=1,E2828-G2828,0)</f>
        <v/>
      </c>
    </row>
    <row r="2829">
      <c r="A2829" s="6">
        <f>Profiles!E2829+Profiles!F2829</f>
        <v/>
      </c>
      <c r="B2829" s="6">
        <f>Profiles!D2829*sel_solar</f>
        <v/>
      </c>
      <c r="C2829" s="6">
        <f>MIN(B2829,A2829)</f>
        <v/>
      </c>
      <c r="D2829" s="6">
        <f>B2829-C2829</f>
        <v/>
      </c>
      <c r="E2829" s="6">
        <f>A2829-C2829</f>
        <v/>
      </c>
      <c r="F2829" s="6">
        <f>MIN(D2829,in_batt_pw,IF(sel_batt=0,0,(sel_batt-H2828)/in_rte))</f>
        <v/>
      </c>
      <c r="G2829" s="6">
        <f>MIN(E2829,in_batt_pw,H2828)</f>
        <v/>
      </c>
      <c r="H2829" s="6">
        <f>H2828+F2829*in_rte-G2829</f>
        <v/>
      </c>
      <c r="I2829" s="6">
        <f>IF(sel_og=1,0,E2829-G2829)</f>
        <v/>
      </c>
      <c r="J2829" s="6">
        <f>IF(sel_og=1,0,D2829-F2829)</f>
        <v/>
      </c>
      <c r="K2829" s="6">
        <f>IF(sel_og=1,E2829-G2829,0)</f>
        <v/>
      </c>
    </row>
    <row r="2830">
      <c r="A2830" s="6">
        <f>Profiles!E2830+Profiles!F2830</f>
        <v/>
      </c>
      <c r="B2830" s="6">
        <f>Profiles!D2830*sel_solar</f>
        <v/>
      </c>
      <c r="C2830" s="6">
        <f>MIN(B2830,A2830)</f>
        <v/>
      </c>
      <c r="D2830" s="6">
        <f>B2830-C2830</f>
        <v/>
      </c>
      <c r="E2830" s="6">
        <f>A2830-C2830</f>
        <v/>
      </c>
      <c r="F2830" s="6">
        <f>MIN(D2830,in_batt_pw,IF(sel_batt=0,0,(sel_batt-H2829)/in_rte))</f>
        <v/>
      </c>
      <c r="G2830" s="6">
        <f>MIN(E2830,in_batt_pw,H2829)</f>
        <v/>
      </c>
      <c r="H2830" s="6">
        <f>H2829+F2830*in_rte-G2830</f>
        <v/>
      </c>
      <c r="I2830" s="6">
        <f>IF(sel_og=1,0,E2830-G2830)</f>
        <v/>
      </c>
      <c r="J2830" s="6">
        <f>IF(sel_og=1,0,D2830-F2830)</f>
        <v/>
      </c>
      <c r="K2830" s="6">
        <f>IF(sel_og=1,E2830-G2830,0)</f>
        <v/>
      </c>
    </row>
    <row r="2831">
      <c r="A2831" s="6">
        <f>Profiles!E2831+Profiles!F2831</f>
        <v/>
      </c>
      <c r="B2831" s="6">
        <f>Profiles!D2831*sel_solar</f>
        <v/>
      </c>
      <c r="C2831" s="6">
        <f>MIN(B2831,A2831)</f>
        <v/>
      </c>
      <c r="D2831" s="6">
        <f>B2831-C2831</f>
        <v/>
      </c>
      <c r="E2831" s="6">
        <f>A2831-C2831</f>
        <v/>
      </c>
      <c r="F2831" s="6">
        <f>MIN(D2831,in_batt_pw,IF(sel_batt=0,0,(sel_batt-H2830)/in_rte))</f>
        <v/>
      </c>
      <c r="G2831" s="6">
        <f>MIN(E2831,in_batt_pw,H2830)</f>
        <v/>
      </c>
      <c r="H2831" s="6">
        <f>H2830+F2831*in_rte-G2831</f>
        <v/>
      </c>
      <c r="I2831" s="6">
        <f>IF(sel_og=1,0,E2831-G2831)</f>
        <v/>
      </c>
      <c r="J2831" s="6">
        <f>IF(sel_og=1,0,D2831-F2831)</f>
        <v/>
      </c>
      <c r="K2831" s="6">
        <f>IF(sel_og=1,E2831-G2831,0)</f>
        <v/>
      </c>
    </row>
    <row r="2832">
      <c r="A2832" s="6">
        <f>Profiles!E2832+Profiles!F2832</f>
        <v/>
      </c>
      <c r="B2832" s="6">
        <f>Profiles!D2832*sel_solar</f>
        <v/>
      </c>
      <c r="C2832" s="6">
        <f>MIN(B2832,A2832)</f>
        <v/>
      </c>
      <c r="D2832" s="6">
        <f>B2832-C2832</f>
        <v/>
      </c>
      <c r="E2832" s="6">
        <f>A2832-C2832</f>
        <v/>
      </c>
      <c r="F2832" s="6">
        <f>MIN(D2832,in_batt_pw,IF(sel_batt=0,0,(sel_batt-H2831)/in_rte))</f>
        <v/>
      </c>
      <c r="G2832" s="6">
        <f>MIN(E2832,in_batt_pw,H2831)</f>
        <v/>
      </c>
      <c r="H2832" s="6">
        <f>H2831+F2832*in_rte-G2832</f>
        <v/>
      </c>
      <c r="I2832" s="6">
        <f>IF(sel_og=1,0,E2832-G2832)</f>
        <v/>
      </c>
      <c r="J2832" s="6">
        <f>IF(sel_og=1,0,D2832-F2832)</f>
        <v/>
      </c>
      <c r="K2832" s="6">
        <f>IF(sel_og=1,E2832-G2832,0)</f>
        <v/>
      </c>
    </row>
    <row r="2833">
      <c r="A2833" s="6">
        <f>Profiles!E2833+Profiles!F2833</f>
        <v/>
      </c>
      <c r="B2833" s="6">
        <f>Profiles!D2833*sel_solar</f>
        <v/>
      </c>
      <c r="C2833" s="6">
        <f>MIN(B2833,A2833)</f>
        <v/>
      </c>
      <c r="D2833" s="6">
        <f>B2833-C2833</f>
        <v/>
      </c>
      <c r="E2833" s="6">
        <f>A2833-C2833</f>
        <v/>
      </c>
      <c r="F2833" s="6">
        <f>MIN(D2833,in_batt_pw,IF(sel_batt=0,0,(sel_batt-H2832)/in_rte))</f>
        <v/>
      </c>
      <c r="G2833" s="6">
        <f>MIN(E2833,in_batt_pw,H2832)</f>
        <v/>
      </c>
      <c r="H2833" s="6">
        <f>H2832+F2833*in_rte-G2833</f>
        <v/>
      </c>
      <c r="I2833" s="6">
        <f>IF(sel_og=1,0,E2833-G2833)</f>
        <v/>
      </c>
      <c r="J2833" s="6">
        <f>IF(sel_og=1,0,D2833-F2833)</f>
        <v/>
      </c>
      <c r="K2833" s="6">
        <f>IF(sel_og=1,E2833-G2833,0)</f>
        <v/>
      </c>
    </row>
    <row r="2834">
      <c r="A2834" s="6">
        <f>Profiles!E2834+Profiles!F2834</f>
        <v/>
      </c>
      <c r="B2834" s="6">
        <f>Profiles!D2834*sel_solar</f>
        <v/>
      </c>
      <c r="C2834" s="6">
        <f>MIN(B2834,A2834)</f>
        <v/>
      </c>
      <c r="D2834" s="6">
        <f>B2834-C2834</f>
        <v/>
      </c>
      <c r="E2834" s="6">
        <f>A2834-C2834</f>
        <v/>
      </c>
      <c r="F2834" s="6">
        <f>MIN(D2834,in_batt_pw,IF(sel_batt=0,0,(sel_batt-H2833)/in_rte))</f>
        <v/>
      </c>
      <c r="G2834" s="6">
        <f>MIN(E2834,in_batt_pw,H2833)</f>
        <v/>
      </c>
      <c r="H2834" s="6">
        <f>H2833+F2834*in_rte-G2834</f>
        <v/>
      </c>
      <c r="I2834" s="6">
        <f>IF(sel_og=1,0,E2834-G2834)</f>
        <v/>
      </c>
      <c r="J2834" s="6">
        <f>IF(sel_og=1,0,D2834-F2834)</f>
        <v/>
      </c>
      <c r="K2834" s="6">
        <f>IF(sel_og=1,E2834-G2834,0)</f>
        <v/>
      </c>
    </row>
    <row r="2835">
      <c r="A2835" s="6">
        <f>Profiles!E2835+Profiles!F2835</f>
        <v/>
      </c>
      <c r="B2835" s="6">
        <f>Profiles!D2835*sel_solar</f>
        <v/>
      </c>
      <c r="C2835" s="6">
        <f>MIN(B2835,A2835)</f>
        <v/>
      </c>
      <c r="D2835" s="6">
        <f>B2835-C2835</f>
        <v/>
      </c>
      <c r="E2835" s="6">
        <f>A2835-C2835</f>
        <v/>
      </c>
      <c r="F2835" s="6">
        <f>MIN(D2835,in_batt_pw,IF(sel_batt=0,0,(sel_batt-H2834)/in_rte))</f>
        <v/>
      </c>
      <c r="G2835" s="6">
        <f>MIN(E2835,in_batt_pw,H2834)</f>
        <v/>
      </c>
      <c r="H2835" s="6">
        <f>H2834+F2835*in_rte-G2835</f>
        <v/>
      </c>
      <c r="I2835" s="6">
        <f>IF(sel_og=1,0,E2835-G2835)</f>
        <v/>
      </c>
      <c r="J2835" s="6">
        <f>IF(sel_og=1,0,D2835-F2835)</f>
        <v/>
      </c>
      <c r="K2835" s="6">
        <f>IF(sel_og=1,E2835-G2835,0)</f>
        <v/>
      </c>
    </row>
    <row r="2836">
      <c r="A2836" s="6">
        <f>Profiles!E2836+Profiles!F2836</f>
        <v/>
      </c>
      <c r="B2836" s="6">
        <f>Profiles!D2836*sel_solar</f>
        <v/>
      </c>
      <c r="C2836" s="6">
        <f>MIN(B2836,A2836)</f>
        <v/>
      </c>
      <c r="D2836" s="6">
        <f>B2836-C2836</f>
        <v/>
      </c>
      <c r="E2836" s="6">
        <f>A2836-C2836</f>
        <v/>
      </c>
      <c r="F2836" s="6">
        <f>MIN(D2836,in_batt_pw,IF(sel_batt=0,0,(sel_batt-H2835)/in_rte))</f>
        <v/>
      </c>
      <c r="G2836" s="6">
        <f>MIN(E2836,in_batt_pw,H2835)</f>
        <v/>
      </c>
      <c r="H2836" s="6">
        <f>H2835+F2836*in_rte-G2836</f>
        <v/>
      </c>
      <c r="I2836" s="6">
        <f>IF(sel_og=1,0,E2836-G2836)</f>
        <v/>
      </c>
      <c r="J2836" s="6">
        <f>IF(sel_og=1,0,D2836-F2836)</f>
        <v/>
      </c>
      <c r="K2836" s="6">
        <f>IF(sel_og=1,E2836-G2836,0)</f>
        <v/>
      </c>
    </row>
    <row r="2837">
      <c r="A2837" s="6">
        <f>Profiles!E2837+Profiles!F2837</f>
        <v/>
      </c>
      <c r="B2837" s="6">
        <f>Profiles!D2837*sel_solar</f>
        <v/>
      </c>
      <c r="C2837" s="6">
        <f>MIN(B2837,A2837)</f>
        <v/>
      </c>
      <c r="D2837" s="6">
        <f>B2837-C2837</f>
        <v/>
      </c>
      <c r="E2837" s="6">
        <f>A2837-C2837</f>
        <v/>
      </c>
      <c r="F2837" s="6">
        <f>MIN(D2837,in_batt_pw,IF(sel_batt=0,0,(sel_batt-H2836)/in_rte))</f>
        <v/>
      </c>
      <c r="G2837" s="6">
        <f>MIN(E2837,in_batt_pw,H2836)</f>
        <v/>
      </c>
      <c r="H2837" s="6">
        <f>H2836+F2837*in_rte-G2837</f>
        <v/>
      </c>
      <c r="I2837" s="6">
        <f>IF(sel_og=1,0,E2837-G2837)</f>
        <v/>
      </c>
      <c r="J2837" s="6">
        <f>IF(sel_og=1,0,D2837-F2837)</f>
        <v/>
      </c>
      <c r="K2837" s="6">
        <f>IF(sel_og=1,E2837-G2837,0)</f>
        <v/>
      </c>
    </row>
    <row r="2838">
      <c r="A2838" s="6">
        <f>Profiles!E2838+Profiles!F2838</f>
        <v/>
      </c>
      <c r="B2838" s="6">
        <f>Profiles!D2838*sel_solar</f>
        <v/>
      </c>
      <c r="C2838" s="6">
        <f>MIN(B2838,A2838)</f>
        <v/>
      </c>
      <c r="D2838" s="6">
        <f>B2838-C2838</f>
        <v/>
      </c>
      <c r="E2838" s="6">
        <f>A2838-C2838</f>
        <v/>
      </c>
      <c r="F2838" s="6">
        <f>MIN(D2838,in_batt_pw,IF(sel_batt=0,0,(sel_batt-H2837)/in_rte))</f>
        <v/>
      </c>
      <c r="G2838" s="6">
        <f>MIN(E2838,in_batt_pw,H2837)</f>
        <v/>
      </c>
      <c r="H2838" s="6">
        <f>H2837+F2838*in_rte-G2838</f>
        <v/>
      </c>
      <c r="I2838" s="6">
        <f>IF(sel_og=1,0,E2838-G2838)</f>
        <v/>
      </c>
      <c r="J2838" s="6">
        <f>IF(sel_og=1,0,D2838-F2838)</f>
        <v/>
      </c>
      <c r="K2838" s="6">
        <f>IF(sel_og=1,E2838-G2838,0)</f>
        <v/>
      </c>
    </row>
    <row r="2839">
      <c r="A2839" s="6">
        <f>Profiles!E2839+Profiles!F2839</f>
        <v/>
      </c>
      <c r="B2839" s="6">
        <f>Profiles!D2839*sel_solar</f>
        <v/>
      </c>
      <c r="C2839" s="6">
        <f>MIN(B2839,A2839)</f>
        <v/>
      </c>
      <c r="D2839" s="6">
        <f>B2839-C2839</f>
        <v/>
      </c>
      <c r="E2839" s="6">
        <f>A2839-C2839</f>
        <v/>
      </c>
      <c r="F2839" s="6">
        <f>MIN(D2839,in_batt_pw,IF(sel_batt=0,0,(sel_batt-H2838)/in_rte))</f>
        <v/>
      </c>
      <c r="G2839" s="6">
        <f>MIN(E2839,in_batt_pw,H2838)</f>
        <v/>
      </c>
      <c r="H2839" s="6">
        <f>H2838+F2839*in_rte-G2839</f>
        <v/>
      </c>
      <c r="I2839" s="6">
        <f>IF(sel_og=1,0,E2839-G2839)</f>
        <v/>
      </c>
      <c r="J2839" s="6">
        <f>IF(sel_og=1,0,D2839-F2839)</f>
        <v/>
      </c>
      <c r="K2839" s="6">
        <f>IF(sel_og=1,E2839-G2839,0)</f>
        <v/>
      </c>
    </row>
    <row r="2840">
      <c r="A2840" s="6">
        <f>Profiles!E2840+Profiles!F2840</f>
        <v/>
      </c>
      <c r="B2840" s="6">
        <f>Profiles!D2840*sel_solar</f>
        <v/>
      </c>
      <c r="C2840" s="6">
        <f>MIN(B2840,A2840)</f>
        <v/>
      </c>
      <c r="D2840" s="6">
        <f>B2840-C2840</f>
        <v/>
      </c>
      <c r="E2840" s="6">
        <f>A2840-C2840</f>
        <v/>
      </c>
      <c r="F2840" s="6">
        <f>MIN(D2840,in_batt_pw,IF(sel_batt=0,0,(sel_batt-H2839)/in_rte))</f>
        <v/>
      </c>
      <c r="G2840" s="6">
        <f>MIN(E2840,in_batt_pw,H2839)</f>
        <v/>
      </c>
      <c r="H2840" s="6">
        <f>H2839+F2840*in_rte-G2840</f>
        <v/>
      </c>
      <c r="I2840" s="6">
        <f>IF(sel_og=1,0,E2840-G2840)</f>
        <v/>
      </c>
      <c r="J2840" s="6">
        <f>IF(sel_og=1,0,D2840-F2840)</f>
        <v/>
      </c>
      <c r="K2840" s="6">
        <f>IF(sel_og=1,E2840-G2840,0)</f>
        <v/>
      </c>
    </row>
    <row r="2841">
      <c r="A2841" s="6">
        <f>Profiles!E2841+Profiles!F2841</f>
        <v/>
      </c>
      <c r="B2841" s="6">
        <f>Profiles!D2841*sel_solar</f>
        <v/>
      </c>
      <c r="C2841" s="6">
        <f>MIN(B2841,A2841)</f>
        <v/>
      </c>
      <c r="D2841" s="6">
        <f>B2841-C2841</f>
        <v/>
      </c>
      <c r="E2841" s="6">
        <f>A2841-C2841</f>
        <v/>
      </c>
      <c r="F2841" s="6">
        <f>MIN(D2841,in_batt_pw,IF(sel_batt=0,0,(sel_batt-H2840)/in_rte))</f>
        <v/>
      </c>
      <c r="G2841" s="6">
        <f>MIN(E2841,in_batt_pw,H2840)</f>
        <v/>
      </c>
      <c r="H2841" s="6">
        <f>H2840+F2841*in_rte-G2841</f>
        <v/>
      </c>
      <c r="I2841" s="6">
        <f>IF(sel_og=1,0,E2841-G2841)</f>
        <v/>
      </c>
      <c r="J2841" s="6">
        <f>IF(sel_og=1,0,D2841-F2841)</f>
        <v/>
      </c>
      <c r="K2841" s="6">
        <f>IF(sel_og=1,E2841-G2841,0)</f>
        <v/>
      </c>
    </row>
    <row r="2842">
      <c r="A2842" s="6">
        <f>Profiles!E2842+Profiles!F2842</f>
        <v/>
      </c>
      <c r="B2842" s="6">
        <f>Profiles!D2842*sel_solar</f>
        <v/>
      </c>
      <c r="C2842" s="6">
        <f>MIN(B2842,A2842)</f>
        <v/>
      </c>
      <c r="D2842" s="6">
        <f>B2842-C2842</f>
        <v/>
      </c>
      <c r="E2842" s="6">
        <f>A2842-C2842</f>
        <v/>
      </c>
      <c r="F2842" s="6">
        <f>MIN(D2842,in_batt_pw,IF(sel_batt=0,0,(sel_batt-H2841)/in_rte))</f>
        <v/>
      </c>
      <c r="G2842" s="6">
        <f>MIN(E2842,in_batt_pw,H2841)</f>
        <v/>
      </c>
      <c r="H2842" s="6">
        <f>H2841+F2842*in_rte-G2842</f>
        <v/>
      </c>
      <c r="I2842" s="6">
        <f>IF(sel_og=1,0,E2842-G2842)</f>
        <v/>
      </c>
      <c r="J2842" s="6">
        <f>IF(sel_og=1,0,D2842-F2842)</f>
        <v/>
      </c>
      <c r="K2842" s="6">
        <f>IF(sel_og=1,E2842-G2842,0)</f>
        <v/>
      </c>
    </row>
    <row r="2843">
      <c r="A2843" s="6">
        <f>Profiles!E2843+Profiles!F2843</f>
        <v/>
      </c>
      <c r="B2843" s="6">
        <f>Profiles!D2843*sel_solar</f>
        <v/>
      </c>
      <c r="C2843" s="6">
        <f>MIN(B2843,A2843)</f>
        <v/>
      </c>
      <c r="D2843" s="6">
        <f>B2843-C2843</f>
        <v/>
      </c>
      <c r="E2843" s="6">
        <f>A2843-C2843</f>
        <v/>
      </c>
      <c r="F2843" s="6">
        <f>MIN(D2843,in_batt_pw,IF(sel_batt=0,0,(sel_batt-H2842)/in_rte))</f>
        <v/>
      </c>
      <c r="G2843" s="6">
        <f>MIN(E2843,in_batt_pw,H2842)</f>
        <v/>
      </c>
      <c r="H2843" s="6">
        <f>H2842+F2843*in_rte-G2843</f>
        <v/>
      </c>
      <c r="I2843" s="6">
        <f>IF(sel_og=1,0,E2843-G2843)</f>
        <v/>
      </c>
      <c r="J2843" s="6">
        <f>IF(sel_og=1,0,D2843-F2843)</f>
        <v/>
      </c>
      <c r="K2843" s="6">
        <f>IF(sel_og=1,E2843-G2843,0)</f>
        <v/>
      </c>
    </row>
    <row r="2844">
      <c r="A2844" s="6">
        <f>Profiles!E2844+Profiles!F2844</f>
        <v/>
      </c>
      <c r="B2844" s="6">
        <f>Profiles!D2844*sel_solar</f>
        <v/>
      </c>
      <c r="C2844" s="6">
        <f>MIN(B2844,A2844)</f>
        <v/>
      </c>
      <c r="D2844" s="6">
        <f>B2844-C2844</f>
        <v/>
      </c>
      <c r="E2844" s="6">
        <f>A2844-C2844</f>
        <v/>
      </c>
      <c r="F2844" s="6">
        <f>MIN(D2844,in_batt_pw,IF(sel_batt=0,0,(sel_batt-H2843)/in_rte))</f>
        <v/>
      </c>
      <c r="G2844" s="6">
        <f>MIN(E2844,in_batt_pw,H2843)</f>
        <v/>
      </c>
      <c r="H2844" s="6">
        <f>H2843+F2844*in_rte-G2844</f>
        <v/>
      </c>
      <c r="I2844" s="6">
        <f>IF(sel_og=1,0,E2844-G2844)</f>
        <v/>
      </c>
      <c r="J2844" s="6">
        <f>IF(sel_og=1,0,D2844-F2844)</f>
        <v/>
      </c>
      <c r="K2844" s="6">
        <f>IF(sel_og=1,E2844-G2844,0)</f>
        <v/>
      </c>
    </row>
    <row r="2845">
      <c r="A2845" s="6">
        <f>Profiles!E2845+Profiles!F2845</f>
        <v/>
      </c>
      <c r="B2845" s="6">
        <f>Profiles!D2845*sel_solar</f>
        <v/>
      </c>
      <c r="C2845" s="6">
        <f>MIN(B2845,A2845)</f>
        <v/>
      </c>
      <c r="D2845" s="6">
        <f>B2845-C2845</f>
        <v/>
      </c>
      <c r="E2845" s="6">
        <f>A2845-C2845</f>
        <v/>
      </c>
      <c r="F2845" s="6">
        <f>MIN(D2845,in_batt_pw,IF(sel_batt=0,0,(sel_batt-H2844)/in_rte))</f>
        <v/>
      </c>
      <c r="G2845" s="6">
        <f>MIN(E2845,in_batt_pw,H2844)</f>
        <v/>
      </c>
      <c r="H2845" s="6">
        <f>H2844+F2845*in_rte-G2845</f>
        <v/>
      </c>
      <c r="I2845" s="6">
        <f>IF(sel_og=1,0,E2845-G2845)</f>
        <v/>
      </c>
      <c r="J2845" s="6">
        <f>IF(sel_og=1,0,D2845-F2845)</f>
        <v/>
      </c>
      <c r="K2845" s="6">
        <f>IF(sel_og=1,E2845-G2845,0)</f>
        <v/>
      </c>
    </row>
    <row r="2846">
      <c r="A2846" s="6">
        <f>Profiles!E2846+Profiles!F2846</f>
        <v/>
      </c>
      <c r="B2846" s="6">
        <f>Profiles!D2846*sel_solar</f>
        <v/>
      </c>
      <c r="C2846" s="6">
        <f>MIN(B2846,A2846)</f>
        <v/>
      </c>
      <c r="D2846" s="6">
        <f>B2846-C2846</f>
        <v/>
      </c>
      <c r="E2846" s="6">
        <f>A2846-C2846</f>
        <v/>
      </c>
      <c r="F2846" s="6">
        <f>MIN(D2846,in_batt_pw,IF(sel_batt=0,0,(sel_batt-H2845)/in_rte))</f>
        <v/>
      </c>
      <c r="G2846" s="6">
        <f>MIN(E2846,in_batt_pw,H2845)</f>
        <v/>
      </c>
      <c r="H2846" s="6">
        <f>H2845+F2846*in_rte-G2846</f>
        <v/>
      </c>
      <c r="I2846" s="6">
        <f>IF(sel_og=1,0,E2846-G2846)</f>
        <v/>
      </c>
      <c r="J2846" s="6">
        <f>IF(sel_og=1,0,D2846-F2846)</f>
        <v/>
      </c>
      <c r="K2846" s="6">
        <f>IF(sel_og=1,E2846-G2846,0)</f>
        <v/>
      </c>
    </row>
    <row r="2847">
      <c r="A2847" s="6">
        <f>Profiles!E2847+Profiles!F2847</f>
        <v/>
      </c>
      <c r="B2847" s="6">
        <f>Profiles!D2847*sel_solar</f>
        <v/>
      </c>
      <c r="C2847" s="6">
        <f>MIN(B2847,A2847)</f>
        <v/>
      </c>
      <c r="D2847" s="6">
        <f>B2847-C2847</f>
        <v/>
      </c>
      <c r="E2847" s="6">
        <f>A2847-C2847</f>
        <v/>
      </c>
      <c r="F2847" s="6">
        <f>MIN(D2847,in_batt_pw,IF(sel_batt=0,0,(sel_batt-H2846)/in_rte))</f>
        <v/>
      </c>
      <c r="G2847" s="6">
        <f>MIN(E2847,in_batt_pw,H2846)</f>
        <v/>
      </c>
      <c r="H2847" s="6">
        <f>H2846+F2847*in_rte-G2847</f>
        <v/>
      </c>
      <c r="I2847" s="6">
        <f>IF(sel_og=1,0,E2847-G2847)</f>
        <v/>
      </c>
      <c r="J2847" s="6">
        <f>IF(sel_og=1,0,D2847-F2847)</f>
        <v/>
      </c>
      <c r="K2847" s="6">
        <f>IF(sel_og=1,E2847-G2847,0)</f>
        <v/>
      </c>
    </row>
    <row r="2848">
      <c r="A2848" s="6">
        <f>Profiles!E2848+Profiles!F2848</f>
        <v/>
      </c>
      <c r="B2848" s="6">
        <f>Profiles!D2848*sel_solar</f>
        <v/>
      </c>
      <c r="C2848" s="6">
        <f>MIN(B2848,A2848)</f>
        <v/>
      </c>
      <c r="D2848" s="6">
        <f>B2848-C2848</f>
        <v/>
      </c>
      <c r="E2848" s="6">
        <f>A2848-C2848</f>
        <v/>
      </c>
      <c r="F2848" s="6">
        <f>MIN(D2848,in_batt_pw,IF(sel_batt=0,0,(sel_batt-H2847)/in_rte))</f>
        <v/>
      </c>
      <c r="G2848" s="6">
        <f>MIN(E2848,in_batt_pw,H2847)</f>
        <v/>
      </c>
      <c r="H2848" s="6">
        <f>H2847+F2848*in_rte-G2848</f>
        <v/>
      </c>
      <c r="I2848" s="6">
        <f>IF(sel_og=1,0,E2848-G2848)</f>
        <v/>
      </c>
      <c r="J2848" s="6">
        <f>IF(sel_og=1,0,D2848-F2848)</f>
        <v/>
      </c>
      <c r="K2848" s="6">
        <f>IF(sel_og=1,E2848-G2848,0)</f>
        <v/>
      </c>
    </row>
    <row r="2849">
      <c r="A2849" s="6">
        <f>Profiles!E2849+Profiles!F2849</f>
        <v/>
      </c>
      <c r="B2849" s="6">
        <f>Profiles!D2849*sel_solar</f>
        <v/>
      </c>
      <c r="C2849" s="6">
        <f>MIN(B2849,A2849)</f>
        <v/>
      </c>
      <c r="D2849" s="6">
        <f>B2849-C2849</f>
        <v/>
      </c>
      <c r="E2849" s="6">
        <f>A2849-C2849</f>
        <v/>
      </c>
      <c r="F2849" s="6">
        <f>MIN(D2849,in_batt_pw,IF(sel_batt=0,0,(sel_batt-H2848)/in_rte))</f>
        <v/>
      </c>
      <c r="G2849" s="6">
        <f>MIN(E2849,in_batt_pw,H2848)</f>
        <v/>
      </c>
      <c r="H2849" s="6">
        <f>H2848+F2849*in_rte-G2849</f>
        <v/>
      </c>
      <c r="I2849" s="6">
        <f>IF(sel_og=1,0,E2849-G2849)</f>
        <v/>
      </c>
      <c r="J2849" s="6">
        <f>IF(sel_og=1,0,D2849-F2849)</f>
        <v/>
      </c>
      <c r="K2849" s="6">
        <f>IF(sel_og=1,E2849-G2849,0)</f>
        <v/>
      </c>
    </row>
    <row r="2850">
      <c r="A2850" s="6">
        <f>Profiles!E2850+Profiles!F2850</f>
        <v/>
      </c>
      <c r="B2850" s="6">
        <f>Profiles!D2850*sel_solar</f>
        <v/>
      </c>
      <c r="C2850" s="6">
        <f>MIN(B2850,A2850)</f>
        <v/>
      </c>
      <c r="D2850" s="6">
        <f>B2850-C2850</f>
        <v/>
      </c>
      <c r="E2850" s="6">
        <f>A2850-C2850</f>
        <v/>
      </c>
      <c r="F2850" s="6">
        <f>MIN(D2850,in_batt_pw,IF(sel_batt=0,0,(sel_batt-H2849)/in_rte))</f>
        <v/>
      </c>
      <c r="G2850" s="6">
        <f>MIN(E2850,in_batt_pw,H2849)</f>
        <v/>
      </c>
      <c r="H2850" s="6">
        <f>H2849+F2850*in_rte-G2850</f>
        <v/>
      </c>
      <c r="I2850" s="6">
        <f>IF(sel_og=1,0,E2850-G2850)</f>
        <v/>
      </c>
      <c r="J2850" s="6">
        <f>IF(sel_og=1,0,D2850-F2850)</f>
        <v/>
      </c>
      <c r="K2850" s="6">
        <f>IF(sel_og=1,E2850-G2850,0)</f>
        <v/>
      </c>
    </row>
    <row r="2851">
      <c r="A2851" s="6">
        <f>Profiles!E2851+Profiles!F2851</f>
        <v/>
      </c>
      <c r="B2851" s="6">
        <f>Profiles!D2851*sel_solar</f>
        <v/>
      </c>
      <c r="C2851" s="6">
        <f>MIN(B2851,A2851)</f>
        <v/>
      </c>
      <c r="D2851" s="6">
        <f>B2851-C2851</f>
        <v/>
      </c>
      <c r="E2851" s="6">
        <f>A2851-C2851</f>
        <v/>
      </c>
      <c r="F2851" s="6">
        <f>MIN(D2851,in_batt_pw,IF(sel_batt=0,0,(sel_batt-H2850)/in_rte))</f>
        <v/>
      </c>
      <c r="G2851" s="6">
        <f>MIN(E2851,in_batt_pw,H2850)</f>
        <v/>
      </c>
      <c r="H2851" s="6">
        <f>H2850+F2851*in_rte-G2851</f>
        <v/>
      </c>
      <c r="I2851" s="6">
        <f>IF(sel_og=1,0,E2851-G2851)</f>
        <v/>
      </c>
      <c r="J2851" s="6">
        <f>IF(sel_og=1,0,D2851-F2851)</f>
        <v/>
      </c>
      <c r="K2851" s="6">
        <f>IF(sel_og=1,E2851-G2851,0)</f>
        <v/>
      </c>
    </row>
    <row r="2852">
      <c r="A2852" s="6">
        <f>Profiles!E2852+Profiles!F2852</f>
        <v/>
      </c>
      <c r="B2852" s="6">
        <f>Profiles!D2852*sel_solar</f>
        <v/>
      </c>
      <c r="C2852" s="6">
        <f>MIN(B2852,A2852)</f>
        <v/>
      </c>
      <c r="D2852" s="6">
        <f>B2852-C2852</f>
        <v/>
      </c>
      <c r="E2852" s="6">
        <f>A2852-C2852</f>
        <v/>
      </c>
      <c r="F2852" s="6">
        <f>MIN(D2852,in_batt_pw,IF(sel_batt=0,0,(sel_batt-H2851)/in_rte))</f>
        <v/>
      </c>
      <c r="G2852" s="6">
        <f>MIN(E2852,in_batt_pw,H2851)</f>
        <v/>
      </c>
      <c r="H2852" s="6">
        <f>H2851+F2852*in_rte-G2852</f>
        <v/>
      </c>
      <c r="I2852" s="6">
        <f>IF(sel_og=1,0,E2852-G2852)</f>
        <v/>
      </c>
      <c r="J2852" s="6">
        <f>IF(sel_og=1,0,D2852-F2852)</f>
        <v/>
      </c>
      <c r="K2852" s="6">
        <f>IF(sel_og=1,E2852-G2852,0)</f>
        <v/>
      </c>
    </row>
    <row r="2853">
      <c r="A2853" s="6">
        <f>Profiles!E2853+Profiles!F2853</f>
        <v/>
      </c>
      <c r="B2853" s="6">
        <f>Profiles!D2853*sel_solar</f>
        <v/>
      </c>
      <c r="C2853" s="6">
        <f>MIN(B2853,A2853)</f>
        <v/>
      </c>
      <c r="D2853" s="6">
        <f>B2853-C2853</f>
        <v/>
      </c>
      <c r="E2853" s="6">
        <f>A2853-C2853</f>
        <v/>
      </c>
      <c r="F2853" s="6">
        <f>MIN(D2853,in_batt_pw,IF(sel_batt=0,0,(sel_batt-H2852)/in_rte))</f>
        <v/>
      </c>
      <c r="G2853" s="6">
        <f>MIN(E2853,in_batt_pw,H2852)</f>
        <v/>
      </c>
      <c r="H2853" s="6">
        <f>H2852+F2853*in_rte-G2853</f>
        <v/>
      </c>
      <c r="I2853" s="6">
        <f>IF(sel_og=1,0,E2853-G2853)</f>
        <v/>
      </c>
      <c r="J2853" s="6">
        <f>IF(sel_og=1,0,D2853-F2853)</f>
        <v/>
      </c>
      <c r="K2853" s="6">
        <f>IF(sel_og=1,E2853-G2853,0)</f>
        <v/>
      </c>
    </row>
    <row r="2854">
      <c r="A2854" s="6">
        <f>Profiles!E2854+Profiles!F2854</f>
        <v/>
      </c>
      <c r="B2854" s="6">
        <f>Profiles!D2854*sel_solar</f>
        <v/>
      </c>
      <c r="C2854" s="6">
        <f>MIN(B2854,A2854)</f>
        <v/>
      </c>
      <c r="D2854" s="6">
        <f>B2854-C2854</f>
        <v/>
      </c>
      <c r="E2854" s="6">
        <f>A2854-C2854</f>
        <v/>
      </c>
      <c r="F2854" s="6">
        <f>MIN(D2854,in_batt_pw,IF(sel_batt=0,0,(sel_batt-H2853)/in_rte))</f>
        <v/>
      </c>
      <c r="G2854" s="6">
        <f>MIN(E2854,in_batt_pw,H2853)</f>
        <v/>
      </c>
      <c r="H2854" s="6">
        <f>H2853+F2854*in_rte-G2854</f>
        <v/>
      </c>
      <c r="I2854" s="6">
        <f>IF(sel_og=1,0,E2854-G2854)</f>
        <v/>
      </c>
      <c r="J2854" s="6">
        <f>IF(sel_og=1,0,D2854-F2854)</f>
        <v/>
      </c>
      <c r="K2854" s="6">
        <f>IF(sel_og=1,E2854-G2854,0)</f>
        <v/>
      </c>
    </row>
    <row r="2855">
      <c r="A2855" s="6">
        <f>Profiles!E2855+Profiles!F2855</f>
        <v/>
      </c>
      <c r="B2855" s="6">
        <f>Profiles!D2855*sel_solar</f>
        <v/>
      </c>
      <c r="C2855" s="6">
        <f>MIN(B2855,A2855)</f>
        <v/>
      </c>
      <c r="D2855" s="6">
        <f>B2855-C2855</f>
        <v/>
      </c>
      <c r="E2855" s="6">
        <f>A2855-C2855</f>
        <v/>
      </c>
      <c r="F2855" s="6">
        <f>MIN(D2855,in_batt_pw,IF(sel_batt=0,0,(sel_batt-H2854)/in_rte))</f>
        <v/>
      </c>
      <c r="G2855" s="6">
        <f>MIN(E2855,in_batt_pw,H2854)</f>
        <v/>
      </c>
      <c r="H2855" s="6">
        <f>H2854+F2855*in_rte-G2855</f>
        <v/>
      </c>
      <c r="I2855" s="6">
        <f>IF(sel_og=1,0,E2855-G2855)</f>
        <v/>
      </c>
      <c r="J2855" s="6">
        <f>IF(sel_og=1,0,D2855-F2855)</f>
        <v/>
      </c>
      <c r="K2855" s="6">
        <f>IF(sel_og=1,E2855-G2855,0)</f>
        <v/>
      </c>
    </row>
    <row r="2856">
      <c r="A2856" s="6">
        <f>Profiles!E2856+Profiles!F2856</f>
        <v/>
      </c>
      <c r="B2856" s="6">
        <f>Profiles!D2856*sel_solar</f>
        <v/>
      </c>
      <c r="C2856" s="6">
        <f>MIN(B2856,A2856)</f>
        <v/>
      </c>
      <c r="D2856" s="6">
        <f>B2856-C2856</f>
        <v/>
      </c>
      <c r="E2856" s="6">
        <f>A2856-C2856</f>
        <v/>
      </c>
      <c r="F2856" s="6">
        <f>MIN(D2856,in_batt_pw,IF(sel_batt=0,0,(sel_batt-H2855)/in_rte))</f>
        <v/>
      </c>
      <c r="G2856" s="6">
        <f>MIN(E2856,in_batt_pw,H2855)</f>
        <v/>
      </c>
      <c r="H2856" s="6">
        <f>H2855+F2856*in_rte-G2856</f>
        <v/>
      </c>
      <c r="I2856" s="6">
        <f>IF(sel_og=1,0,E2856-G2856)</f>
        <v/>
      </c>
      <c r="J2856" s="6">
        <f>IF(sel_og=1,0,D2856-F2856)</f>
        <v/>
      </c>
      <c r="K2856" s="6">
        <f>IF(sel_og=1,E2856-G2856,0)</f>
        <v/>
      </c>
    </row>
    <row r="2857">
      <c r="A2857" s="6">
        <f>Profiles!E2857+Profiles!F2857</f>
        <v/>
      </c>
      <c r="B2857" s="6">
        <f>Profiles!D2857*sel_solar</f>
        <v/>
      </c>
      <c r="C2857" s="6">
        <f>MIN(B2857,A2857)</f>
        <v/>
      </c>
      <c r="D2857" s="6">
        <f>B2857-C2857</f>
        <v/>
      </c>
      <c r="E2857" s="6">
        <f>A2857-C2857</f>
        <v/>
      </c>
      <c r="F2857" s="6">
        <f>MIN(D2857,in_batt_pw,IF(sel_batt=0,0,(sel_batt-H2856)/in_rte))</f>
        <v/>
      </c>
      <c r="G2857" s="6">
        <f>MIN(E2857,in_batt_pw,H2856)</f>
        <v/>
      </c>
      <c r="H2857" s="6">
        <f>H2856+F2857*in_rte-G2857</f>
        <v/>
      </c>
      <c r="I2857" s="6">
        <f>IF(sel_og=1,0,E2857-G2857)</f>
        <v/>
      </c>
      <c r="J2857" s="6">
        <f>IF(sel_og=1,0,D2857-F2857)</f>
        <v/>
      </c>
      <c r="K2857" s="6">
        <f>IF(sel_og=1,E2857-G2857,0)</f>
        <v/>
      </c>
    </row>
    <row r="2858">
      <c r="A2858" s="6">
        <f>Profiles!E2858+Profiles!F2858</f>
        <v/>
      </c>
      <c r="B2858" s="6">
        <f>Profiles!D2858*sel_solar</f>
        <v/>
      </c>
      <c r="C2858" s="6">
        <f>MIN(B2858,A2858)</f>
        <v/>
      </c>
      <c r="D2858" s="6">
        <f>B2858-C2858</f>
        <v/>
      </c>
      <c r="E2858" s="6">
        <f>A2858-C2858</f>
        <v/>
      </c>
      <c r="F2858" s="6">
        <f>MIN(D2858,in_batt_pw,IF(sel_batt=0,0,(sel_batt-H2857)/in_rte))</f>
        <v/>
      </c>
      <c r="G2858" s="6">
        <f>MIN(E2858,in_batt_pw,H2857)</f>
        <v/>
      </c>
      <c r="H2858" s="6">
        <f>H2857+F2858*in_rte-G2858</f>
        <v/>
      </c>
      <c r="I2858" s="6">
        <f>IF(sel_og=1,0,E2858-G2858)</f>
        <v/>
      </c>
      <c r="J2858" s="6">
        <f>IF(sel_og=1,0,D2858-F2858)</f>
        <v/>
      </c>
      <c r="K2858" s="6">
        <f>IF(sel_og=1,E2858-G2858,0)</f>
        <v/>
      </c>
    </row>
    <row r="2859">
      <c r="A2859" s="6">
        <f>Profiles!E2859+Profiles!F2859</f>
        <v/>
      </c>
      <c r="B2859" s="6">
        <f>Profiles!D2859*sel_solar</f>
        <v/>
      </c>
      <c r="C2859" s="6">
        <f>MIN(B2859,A2859)</f>
        <v/>
      </c>
      <c r="D2859" s="6">
        <f>B2859-C2859</f>
        <v/>
      </c>
      <c r="E2859" s="6">
        <f>A2859-C2859</f>
        <v/>
      </c>
      <c r="F2859" s="6">
        <f>MIN(D2859,in_batt_pw,IF(sel_batt=0,0,(sel_batt-H2858)/in_rte))</f>
        <v/>
      </c>
      <c r="G2859" s="6">
        <f>MIN(E2859,in_batt_pw,H2858)</f>
        <v/>
      </c>
      <c r="H2859" s="6">
        <f>H2858+F2859*in_rte-G2859</f>
        <v/>
      </c>
      <c r="I2859" s="6">
        <f>IF(sel_og=1,0,E2859-G2859)</f>
        <v/>
      </c>
      <c r="J2859" s="6">
        <f>IF(sel_og=1,0,D2859-F2859)</f>
        <v/>
      </c>
      <c r="K2859" s="6">
        <f>IF(sel_og=1,E2859-G2859,0)</f>
        <v/>
      </c>
    </row>
    <row r="2860">
      <c r="A2860" s="6">
        <f>Profiles!E2860+Profiles!F2860</f>
        <v/>
      </c>
      <c r="B2860" s="6">
        <f>Profiles!D2860*sel_solar</f>
        <v/>
      </c>
      <c r="C2860" s="6">
        <f>MIN(B2860,A2860)</f>
        <v/>
      </c>
      <c r="D2860" s="6">
        <f>B2860-C2860</f>
        <v/>
      </c>
      <c r="E2860" s="6">
        <f>A2860-C2860</f>
        <v/>
      </c>
      <c r="F2860" s="6">
        <f>MIN(D2860,in_batt_pw,IF(sel_batt=0,0,(sel_batt-H2859)/in_rte))</f>
        <v/>
      </c>
      <c r="G2860" s="6">
        <f>MIN(E2860,in_batt_pw,H2859)</f>
        <v/>
      </c>
      <c r="H2860" s="6">
        <f>H2859+F2860*in_rte-G2860</f>
        <v/>
      </c>
      <c r="I2860" s="6">
        <f>IF(sel_og=1,0,E2860-G2860)</f>
        <v/>
      </c>
      <c r="J2860" s="6">
        <f>IF(sel_og=1,0,D2860-F2860)</f>
        <v/>
      </c>
      <c r="K2860" s="6">
        <f>IF(sel_og=1,E2860-G2860,0)</f>
        <v/>
      </c>
    </row>
    <row r="2861">
      <c r="A2861" s="6">
        <f>Profiles!E2861+Profiles!F2861</f>
        <v/>
      </c>
      <c r="B2861" s="6">
        <f>Profiles!D2861*sel_solar</f>
        <v/>
      </c>
      <c r="C2861" s="6">
        <f>MIN(B2861,A2861)</f>
        <v/>
      </c>
      <c r="D2861" s="6">
        <f>B2861-C2861</f>
        <v/>
      </c>
      <c r="E2861" s="6">
        <f>A2861-C2861</f>
        <v/>
      </c>
      <c r="F2861" s="6">
        <f>MIN(D2861,in_batt_pw,IF(sel_batt=0,0,(sel_batt-H2860)/in_rte))</f>
        <v/>
      </c>
      <c r="G2861" s="6">
        <f>MIN(E2861,in_batt_pw,H2860)</f>
        <v/>
      </c>
      <c r="H2861" s="6">
        <f>H2860+F2861*in_rte-G2861</f>
        <v/>
      </c>
      <c r="I2861" s="6">
        <f>IF(sel_og=1,0,E2861-G2861)</f>
        <v/>
      </c>
      <c r="J2861" s="6">
        <f>IF(sel_og=1,0,D2861-F2861)</f>
        <v/>
      </c>
      <c r="K2861" s="6">
        <f>IF(sel_og=1,E2861-G2861,0)</f>
        <v/>
      </c>
    </row>
    <row r="2862">
      <c r="A2862" s="6">
        <f>Profiles!E2862+Profiles!F2862</f>
        <v/>
      </c>
      <c r="B2862" s="6">
        <f>Profiles!D2862*sel_solar</f>
        <v/>
      </c>
      <c r="C2862" s="6">
        <f>MIN(B2862,A2862)</f>
        <v/>
      </c>
      <c r="D2862" s="6">
        <f>B2862-C2862</f>
        <v/>
      </c>
      <c r="E2862" s="6">
        <f>A2862-C2862</f>
        <v/>
      </c>
      <c r="F2862" s="6">
        <f>MIN(D2862,in_batt_pw,IF(sel_batt=0,0,(sel_batt-H2861)/in_rte))</f>
        <v/>
      </c>
      <c r="G2862" s="6">
        <f>MIN(E2862,in_batt_pw,H2861)</f>
        <v/>
      </c>
      <c r="H2862" s="6">
        <f>H2861+F2862*in_rte-G2862</f>
        <v/>
      </c>
      <c r="I2862" s="6">
        <f>IF(sel_og=1,0,E2862-G2862)</f>
        <v/>
      </c>
      <c r="J2862" s="6">
        <f>IF(sel_og=1,0,D2862-F2862)</f>
        <v/>
      </c>
      <c r="K2862" s="6">
        <f>IF(sel_og=1,E2862-G2862,0)</f>
        <v/>
      </c>
    </row>
    <row r="2863">
      <c r="A2863" s="6">
        <f>Profiles!E2863+Profiles!F2863</f>
        <v/>
      </c>
      <c r="B2863" s="6">
        <f>Profiles!D2863*sel_solar</f>
        <v/>
      </c>
      <c r="C2863" s="6">
        <f>MIN(B2863,A2863)</f>
        <v/>
      </c>
      <c r="D2863" s="6">
        <f>B2863-C2863</f>
        <v/>
      </c>
      <c r="E2863" s="6">
        <f>A2863-C2863</f>
        <v/>
      </c>
      <c r="F2863" s="6">
        <f>MIN(D2863,in_batt_pw,IF(sel_batt=0,0,(sel_batt-H2862)/in_rte))</f>
        <v/>
      </c>
      <c r="G2863" s="6">
        <f>MIN(E2863,in_batt_pw,H2862)</f>
        <v/>
      </c>
      <c r="H2863" s="6">
        <f>H2862+F2863*in_rte-G2863</f>
        <v/>
      </c>
      <c r="I2863" s="6">
        <f>IF(sel_og=1,0,E2863-G2863)</f>
        <v/>
      </c>
      <c r="J2863" s="6">
        <f>IF(sel_og=1,0,D2863-F2863)</f>
        <v/>
      </c>
      <c r="K2863" s="6">
        <f>IF(sel_og=1,E2863-G2863,0)</f>
        <v/>
      </c>
    </row>
    <row r="2864">
      <c r="A2864" s="6">
        <f>Profiles!E2864+Profiles!F2864</f>
        <v/>
      </c>
      <c r="B2864" s="6">
        <f>Profiles!D2864*sel_solar</f>
        <v/>
      </c>
      <c r="C2864" s="6">
        <f>MIN(B2864,A2864)</f>
        <v/>
      </c>
      <c r="D2864" s="6">
        <f>B2864-C2864</f>
        <v/>
      </c>
      <c r="E2864" s="6">
        <f>A2864-C2864</f>
        <v/>
      </c>
      <c r="F2864" s="6">
        <f>MIN(D2864,in_batt_pw,IF(sel_batt=0,0,(sel_batt-H2863)/in_rte))</f>
        <v/>
      </c>
      <c r="G2864" s="6">
        <f>MIN(E2864,in_batt_pw,H2863)</f>
        <v/>
      </c>
      <c r="H2864" s="6">
        <f>H2863+F2864*in_rte-G2864</f>
        <v/>
      </c>
      <c r="I2864" s="6">
        <f>IF(sel_og=1,0,E2864-G2864)</f>
        <v/>
      </c>
      <c r="J2864" s="6">
        <f>IF(sel_og=1,0,D2864-F2864)</f>
        <v/>
      </c>
      <c r="K2864" s="6">
        <f>IF(sel_og=1,E2864-G2864,0)</f>
        <v/>
      </c>
    </row>
    <row r="2865">
      <c r="A2865" s="6">
        <f>Profiles!E2865+Profiles!F2865</f>
        <v/>
      </c>
      <c r="B2865" s="6">
        <f>Profiles!D2865*sel_solar</f>
        <v/>
      </c>
      <c r="C2865" s="6">
        <f>MIN(B2865,A2865)</f>
        <v/>
      </c>
      <c r="D2865" s="6">
        <f>B2865-C2865</f>
        <v/>
      </c>
      <c r="E2865" s="6">
        <f>A2865-C2865</f>
        <v/>
      </c>
      <c r="F2865" s="6">
        <f>MIN(D2865,in_batt_pw,IF(sel_batt=0,0,(sel_batt-H2864)/in_rte))</f>
        <v/>
      </c>
      <c r="G2865" s="6">
        <f>MIN(E2865,in_batt_pw,H2864)</f>
        <v/>
      </c>
      <c r="H2865" s="6">
        <f>H2864+F2865*in_rte-G2865</f>
        <v/>
      </c>
      <c r="I2865" s="6">
        <f>IF(sel_og=1,0,E2865-G2865)</f>
        <v/>
      </c>
      <c r="J2865" s="6">
        <f>IF(sel_og=1,0,D2865-F2865)</f>
        <v/>
      </c>
      <c r="K2865" s="6">
        <f>IF(sel_og=1,E2865-G2865,0)</f>
        <v/>
      </c>
    </row>
    <row r="2866">
      <c r="A2866" s="6">
        <f>Profiles!E2866+Profiles!F2866</f>
        <v/>
      </c>
      <c r="B2866" s="6">
        <f>Profiles!D2866*sel_solar</f>
        <v/>
      </c>
      <c r="C2866" s="6">
        <f>MIN(B2866,A2866)</f>
        <v/>
      </c>
      <c r="D2866" s="6">
        <f>B2866-C2866</f>
        <v/>
      </c>
      <c r="E2866" s="6">
        <f>A2866-C2866</f>
        <v/>
      </c>
      <c r="F2866" s="6">
        <f>MIN(D2866,in_batt_pw,IF(sel_batt=0,0,(sel_batt-H2865)/in_rte))</f>
        <v/>
      </c>
      <c r="G2866" s="6">
        <f>MIN(E2866,in_batt_pw,H2865)</f>
        <v/>
      </c>
      <c r="H2866" s="6">
        <f>H2865+F2866*in_rte-G2866</f>
        <v/>
      </c>
      <c r="I2866" s="6">
        <f>IF(sel_og=1,0,E2866-G2866)</f>
        <v/>
      </c>
      <c r="J2866" s="6">
        <f>IF(sel_og=1,0,D2866-F2866)</f>
        <v/>
      </c>
      <c r="K2866" s="6">
        <f>IF(sel_og=1,E2866-G2866,0)</f>
        <v/>
      </c>
    </row>
    <row r="2867">
      <c r="A2867" s="6">
        <f>Profiles!E2867+Profiles!F2867</f>
        <v/>
      </c>
      <c r="B2867" s="6">
        <f>Profiles!D2867*sel_solar</f>
        <v/>
      </c>
      <c r="C2867" s="6">
        <f>MIN(B2867,A2867)</f>
        <v/>
      </c>
      <c r="D2867" s="6">
        <f>B2867-C2867</f>
        <v/>
      </c>
      <c r="E2867" s="6">
        <f>A2867-C2867</f>
        <v/>
      </c>
      <c r="F2867" s="6">
        <f>MIN(D2867,in_batt_pw,IF(sel_batt=0,0,(sel_batt-H2866)/in_rte))</f>
        <v/>
      </c>
      <c r="G2867" s="6">
        <f>MIN(E2867,in_batt_pw,H2866)</f>
        <v/>
      </c>
      <c r="H2867" s="6">
        <f>H2866+F2867*in_rte-G2867</f>
        <v/>
      </c>
      <c r="I2867" s="6">
        <f>IF(sel_og=1,0,E2867-G2867)</f>
        <v/>
      </c>
      <c r="J2867" s="6">
        <f>IF(sel_og=1,0,D2867-F2867)</f>
        <v/>
      </c>
      <c r="K2867" s="6">
        <f>IF(sel_og=1,E2867-G2867,0)</f>
        <v/>
      </c>
    </row>
    <row r="2868">
      <c r="A2868" s="6">
        <f>Profiles!E2868+Profiles!F2868</f>
        <v/>
      </c>
      <c r="B2868" s="6">
        <f>Profiles!D2868*sel_solar</f>
        <v/>
      </c>
      <c r="C2868" s="6">
        <f>MIN(B2868,A2868)</f>
        <v/>
      </c>
      <c r="D2868" s="6">
        <f>B2868-C2868</f>
        <v/>
      </c>
      <c r="E2868" s="6">
        <f>A2868-C2868</f>
        <v/>
      </c>
      <c r="F2868" s="6">
        <f>MIN(D2868,in_batt_pw,IF(sel_batt=0,0,(sel_batt-H2867)/in_rte))</f>
        <v/>
      </c>
      <c r="G2868" s="6">
        <f>MIN(E2868,in_batt_pw,H2867)</f>
        <v/>
      </c>
      <c r="H2868" s="6">
        <f>H2867+F2868*in_rte-G2868</f>
        <v/>
      </c>
      <c r="I2868" s="6">
        <f>IF(sel_og=1,0,E2868-G2868)</f>
        <v/>
      </c>
      <c r="J2868" s="6">
        <f>IF(sel_og=1,0,D2868-F2868)</f>
        <v/>
      </c>
      <c r="K2868" s="6">
        <f>IF(sel_og=1,E2868-G2868,0)</f>
        <v/>
      </c>
    </row>
    <row r="2869">
      <c r="A2869" s="6">
        <f>Profiles!E2869+Profiles!F2869</f>
        <v/>
      </c>
      <c r="B2869" s="6">
        <f>Profiles!D2869*sel_solar</f>
        <v/>
      </c>
      <c r="C2869" s="6">
        <f>MIN(B2869,A2869)</f>
        <v/>
      </c>
      <c r="D2869" s="6">
        <f>B2869-C2869</f>
        <v/>
      </c>
      <c r="E2869" s="6">
        <f>A2869-C2869</f>
        <v/>
      </c>
      <c r="F2869" s="6">
        <f>MIN(D2869,in_batt_pw,IF(sel_batt=0,0,(sel_batt-H2868)/in_rte))</f>
        <v/>
      </c>
      <c r="G2869" s="6">
        <f>MIN(E2869,in_batt_pw,H2868)</f>
        <v/>
      </c>
      <c r="H2869" s="6">
        <f>H2868+F2869*in_rte-G2869</f>
        <v/>
      </c>
      <c r="I2869" s="6">
        <f>IF(sel_og=1,0,E2869-G2869)</f>
        <v/>
      </c>
      <c r="J2869" s="6">
        <f>IF(sel_og=1,0,D2869-F2869)</f>
        <v/>
      </c>
      <c r="K2869" s="6">
        <f>IF(sel_og=1,E2869-G2869,0)</f>
        <v/>
      </c>
    </row>
    <row r="2870">
      <c r="A2870" s="6">
        <f>Profiles!E2870+Profiles!F2870</f>
        <v/>
      </c>
      <c r="B2870" s="6">
        <f>Profiles!D2870*sel_solar</f>
        <v/>
      </c>
      <c r="C2870" s="6">
        <f>MIN(B2870,A2870)</f>
        <v/>
      </c>
      <c r="D2870" s="6">
        <f>B2870-C2870</f>
        <v/>
      </c>
      <c r="E2870" s="6">
        <f>A2870-C2870</f>
        <v/>
      </c>
      <c r="F2870" s="6">
        <f>MIN(D2870,in_batt_pw,IF(sel_batt=0,0,(sel_batt-H2869)/in_rte))</f>
        <v/>
      </c>
      <c r="G2870" s="6">
        <f>MIN(E2870,in_batt_pw,H2869)</f>
        <v/>
      </c>
      <c r="H2870" s="6">
        <f>H2869+F2870*in_rte-G2870</f>
        <v/>
      </c>
      <c r="I2870" s="6">
        <f>IF(sel_og=1,0,E2870-G2870)</f>
        <v/>
      </c>
      <c r="J2870" s="6">
        <f>IF(sel_og=1,0,D2870-F2870)</f>
        <v/>
      </c>
      <c r="K2870" s="6">
        <f>IF(sel_og=1,E2870-G2870,0)</f>
        <v/>
      </c>
    </row>
    <row r="2871">
      <c r="A2871" s="6">
        <f>Profiles!E2871+Profiles!F2871</f>
        <v/>
      </c>
      <c r="B2871" s="6">
        <f>Profiles!D2871*sel_solar</f>
        <v/>
      </c>
      <c r="C2871" s="6">
        <f>MIN(B2871,A2871)</f>
        <v/>
      </c>
      <c r="D2871" s="6">
        <f>B2871-C2871</f>
        <v/>
      </c>
      <c r="E2871" s="6">
        <f>A2871-C2871</f>
        <v/>
      </c>
      <c r="F2871" s="6">
        <f>MIN(D2871,in_batt_pw,IF(sel_batt=0,0,(sel_batt-H2870)/in_rte))</f>
        <v/>
      </c>
      <c r="G2871" s="6">
        <f>MIN(E2871,in_batt_pw,H2870)</f>
        <v/>
      </c>
      <c r="H2871" s="6">
        <f>H2870+F2871*in_rte-G2871</f>
        <v/>
      </c>
      <c r="I2871" s="6">
        <f>IF(sel_og=1,0,E2871-G2871)</f>
        <v/>
      </c>
      <c r="J2871" s="6">
        <f>IF(sel_og=1,0,D2871-F2871)</f>
        <v/>
      </c>
      <c r="K2871" s="6">
        <f>IF(sel_og=1,E2871-G2871,0)</f>
        <v/>
      </c>
    </row>
    <row r="2872">
      <c r="A2872" s="6">
        <f>Profiles!E2872+Profiles!F2872</f>
        <v/>
      </c>
      <c r="B2872" s="6">
        <f>Profiles!D2872*sel_solar</f>
        <v/>
      </c>
      <c r="C2872" s="6">
        <f>MIN(B2872,A2872)</f>
        <v/>
      </c>
      <c r="D2872" s="6">
        <f>B2872-C2872</f>
        <v/>
      </c>
      <c r="E2872" s="6">
        <f>A2872-C2872</f>
        <v/>
      </c>
      <c r="F2872" s="6">
        <f>MIN(D2872,in_batt_pw,IF(sel_batt=0,0,(sel_batt-H2871)/in_rte))</f>
        <v/>
      </c>
      <c r="G2872" s="6">
        <f>MIN(E2872,in_batt_pw,H2871)</f>
        <v/>
      </c>
      <c r="H2872" s="6">
        <f>H2871+F2872*in_rte-G2872</f>
        <v/>
      </c>
      <c r="I2872" s="6">
        <f>IF(sel_og=1,0,E2872-G2872)</f>
        <v/>
      </c>
      <c r="J2872" s="6">
        <f>IF(sel_og=1,0,D2872-F2872)</f>
        <v/>
      </c>
      <c r="K2872" s="6">
        <f>IF(sel_og=1,E2872-G2872,0)</f>
        <v/>
      </c>
    </row>
    <row r="2873">
      <c r="A2873" s="6">
        <f>Profiles!E2873+Profiles!F2873</f>
        <v/>
      </c>
      <c r="B2873" s="6">
        <f>Profiles!D2873*sel_solar</f>
        <v/>
      </c>
      <c r="C2873" s="6">
        <f>MIN(B2873,A2873)</f>
        <v/>
      </c>
      <c r="D2873" s="6">
        <f>B2873-C2873</f>
        <v/>
      </c>
      <c r="E2873" s="6">
        <f>A2873-C2873</f>
        <v/>
      </c>
      <c r="F2873" s="6">
        <f>MIN(D2873,in_batt_pw,IF(sel_batt=0,0,(sel_batt-H2872)/in_rte))</f>
        <v/>
      </c>
      <c r="G2873" s="6">
        <f>MIN(E2873,in_batt_pw,H2872)</f>
        <v/>
      </c>
      <c r="H2873" s="6">
        <f>H2872+F2873*in_rte-G2873</f>
        <v/>
      </c>
      <c r="I2873" s="6">
        <f>IF(sel_og=1,0,E2873-G2873)</f>
        <v/>
      </c>
      <c r="J2873" s="6">
        <f>IF(sel_og=1,0,D2873-F2873)</f>
        <v/>
      </c>
      <c r="K2873" s="6">
        <f>IF(sel_og=1,E2873-G2873,0)</f>
        <v/>
      </c>
    </row>
    <row r="2874">
      <c r="A2874" s="6">
        <f>Profiles!E2874+Profiles!F2874</f>
        <v/>
      </c>
      <c r="B2874" s="6">
        <f>Profiles!D2874*sel_solar</f>
        <v/>
      </c>
      <c r="C2874" s="6">
        <f>MIN(B2874,A2874)</f>
        <v/>
      </c>
      <c r="D2874" s="6">
        <f>B2874-C2874</f>
        <v/>
      </c>
      <c r="E2874" s="6">
        <f>A2874-C2874</f>
        <v/>
      </c>
      <c r="F2874" s="6">
        <f>MIN(D2874,in_batt_pw,IF(sel_batt=0,0,(sel_batt-H2873)/in_rte))</f>
        <v/>
      </c>
      <c r="G2874" s="6">
        <f>MIN(E2874,in_batt_pw,H2873)</f>
        <v/>
      </c>
      <c r="H2874" s="6">
        <f>H2873+F2874*in_rte-G2874</f>
        <v/>
      </c>
      <c r="I2874" s="6">
        <f>IF(sel_og=1,0,E2874-G2874)</f>
        <v/>
      </c>
      <c r="J2874" s="6">
        <f>IF(sel_og=1,0,D2874-F2874)</f>
        <v/>
      </c>
      <c r="K2874" s="6">
        <f>IF(sel_og=1,E2874-G2874,0)</f>
        <v/>
      </c>
    </row>
    <row r="2875">
      <c r="A2875" s="6">
        <f>Profiles!E2875+Profiles!F2875</f>
        <v/>
      </c>
      <c r="B2875" s="6">
        <f>Profiles!D2875*sel_solar</f>
        <v/>
      </c>
      <c r="C2875" s="6">
        <f>MIN(B2875,A2875)</f>
        <v/>
      </c>
      <c r="D2875" s="6">
        <f>B2875-C2875</f>
        <v/>
      </c>
      <c r="E2875" s="6">
        <f>A2875-C2875</f>
        <v/>
      </c>
      <c r="F2875" s="6">
        <f>MIN(D2875,in_batt_pw,IF(sel_batt=0,0,(sel_batt-H2874)/in_rte))</f>
        <v/>
      </c>
      <c r="G2875" s="6">
        <f>MIN(E2875,in_batt_pw,H2874)</f>
        <v/>
      </c>
      <c r="H2875" s="6">
        <f>H2874+F2875*in_rte-G2875</f>
        <v/>
      </c>
      <c r="I2875" s="6">
        <f>IF(sel_og=1,0,E2875-G2875)</f>
        <v/>
      </c>
      <c r="J2875" s="6">
        <f>IF(sel_og=1,0,D2875-F2875)</f>
        <v/>
      </c>
      <c r="K2875" s="6">
        <f>IF(sel_og=1,E2875-G2875,0)</f>
        <v/>
      </c>
    </row>
    <row r="2876">
      <c r="A2876" s="6">
        <f>Profiles!E2876+Profiles!F2876</f>
        <v/>
      </c>
      <c r="B2876" s="6">
        <f>Profiles!D2876*sel_solar</f>
        <v/>
      </c>
      <c r="C2876" s="6">
        <f>MIN(B2876,A2876)</f>
        <v/>
      </c>
      <c r="D2876" s="6">
        <f>B2876-C2876</f>
        <v/>
      </c>
      <c r="E2876" s="6">
        <f>A2876-C2876</f>
        <v/>
      </c>
      <c r="F2876" s="6">
        <f>MIN(D2876,in_batt_pw,IF(sel_batt=0,0,(sel_batt-H2875)/in_rte))</f>
        <v/>
      </c>
      <c r="G2876" s="6">
        <f>MIN(E2876,in_batt_pw,H2875)</f>
        <v/>
      </c>
      <c r="H2876" s="6">
        <f>H2875+F2876*in_rte-G2876</f>
        <v/>
      </c>
      <c r="I2876" s="6">
        <f>IF(sel_og=1,0,E2876-G2876)</f>
        <v/>
      </c>
      <c r="J2876" s="6">
        <f>IF(sel_og=1,0,D2876-F2876)</f>
        <v/>
      </c>
      <c r="K2876" s="6">
        <f>IF(sel_og=1,E2876-G2876,0)</f>
        <v/>
      </c>
    </row>
    <row r="2877">
      <c r="A2877" s="6">
        <f>Profiles!E2877+Profiles!F2877</f>
        <v/>
      </c>
      <c r="B2877" s="6">
        <f>Profiles!D2877*sel_solar</f>
        <v/>
      </c>
      <c r="C2877" s="6">
        <f>MIN(B2877,A2877)</f>
        <v/>
      </c>
      <c r="D2877" s="6">
        <f>B2877-C2877</f>
        <v/>
      </c>
      <c r="E2877" s="6">
        <f>A2877-C2877</f>
        <v/>
      </c>
      <c r="F2877" s="6">
        <f>MIN(D2877,in_batt_pw,IF(sel_batt=0,0,(sel_batt-H2876)/in_rte))</f>
        <v/>
      </c>
      <c r="G2877" s="6">
        <f>MIN(E2877,in_batt_pw,H2876)</f>
        <v/>
      </c>
      <c r="H2877" s="6">
        <f>H2876+F2877*in_rte-G2877</f>
        <v/>
      </c>
      <c r="I2877" s="6">
        <f>IF(sel_og=1,0,E2877-G2877)</f>
        <v/>
      </c>
      <c r="J2877" s="6">
        <f>IF(sel_og=1,0,D2877-F2877)</f>
        <v/>
      </c>
      <c r="K2877" s="6">
        <f>IF(sel_og=1,E2877-G2877,0)</f>
        <v/>
      </c>
    </row>
    <row r="2878">
      <c r="A2878" s="6">
        <f>Profiles!E2878+Profiles!F2878</f>
        <v/>
      </c>
      <c r="B2878" s="6">
        <f>Profiles!D2878*sel_solar</f>
        <v/>
      </c>
      <c r="C2878" s="6">
        <f>MIN(B2878,A2878)</f>
        <v/>
      </c>
      <c r="D2878" s="6">
        <f>B2878-C2878</f>
        <v/>
      </c>
      <c r="E2878" s="6">
        <f>A2878-C2878</f>
        <v/>
      </c>
      <c r="F2878" s="6">
        <f>MIN(D2878,in_batt_pw,IF(sel_batt=0,0,(sel_batt-H2877)/in_rte))</f>
        <v/>
      </c>
      <c r="G2878" s="6">
        <f>MIN(E2878,in_batt_pw,H2877)</f>
        <v/>
      </c>
      <c r="H2878" s="6">
        <f>H2877+F2878*in_rte-G2878</f>
        <v/>
      </c>
      <c r="I2878" s="6">
        <f>IF(sel_og=1,0,E2878-G2878)</f>
        <v/>
      </c>
      <c r="J2878" s="6">
        <f>IF(sel_og=1,0,D2878-F2878)</f>
        <v/>
      </c>
      <c r="K2878" s="6">
        <f>IF(sel_og=1,E2878-G2878,0)</f>
        <v/>
      </c>
    </row>
    <row r="2879">
      <c r="A2879" s="6">
        <f>Profiles!E2879+Profiles!F2879</f>
        <v/>
      </c>
      <c r="B2879" s="6">
        <f>Profiles!D2879*sel_solar</f>
        <v/>
      </c>
      <c r="C2879" s="6">
        <f>MIN(B2879,A2879)</f>
        <v/>
      </c>
      <c r="D2879" s="6">
        <f>B2879-C2879</f>
        <v/>
      </c>
      <c r="E2879" s="6">
        <f>A2879-C2879</f>
        <v/>
      </c>
      <c r="F2879" s="6">
        <f>MIN(D2879,in_batt_pw,IF(sel_batt=0,0,(sel_batt-H2878)/in_rte))</f>
        <v/>
      </c>
      <c r="G2879" s="6">
        <f>MIN(E2879,in_batt_pw,H2878)</f>
        <v/>
      </c>
      <c r="H2879" s="6">
        <f>H2878+F2879*in_rte-G2879</f>
        <v/>
      </c>
      <c r="I2879" s="6">
        <f>IF(sel_og=1,0,E2879-G2879)</f>
        <v/>
      </c>
      <c r="J2879" s="6">
        <f>IF(sel_og=1,0,D2879-F2879)</f>
        <v/>
      </c>
      <c r="K2879" s="6">
        <f>IF(sel_og=1,E2879-G2879,0)</f>
        <v/>
      </c>
    </row>
    <row r="2880">
      <c r="A2880" s="6">
        <f>Profiles!E2880+Profiles!F2880</f>
        <v/>
      </c>
      <c r="B2880" s="6">
        <f>Profiles!D2880*sel_solar</f>
        <v/>
      </c>
      <c r="C2880" s="6">
        <f>MIN(B2880,A2880)</f>
        <v/>
      </c>
      <c r="D2880" s="6">
        <f>B2880-C2880</f>
        <v/>
      </c>
      <c r="E2880" s="6">
        <f>A2880-C2880</f>
        <v/>
      </c>
      <c r="F2880" s="6">
        <f>MIN(D2880,in_batt_pw,IF(sel_batt=0,0,(sel_batt-H2879)/in_rte))</f>
        <v/>
      </c>
      <c r="G2880" s="6">
        <f>MIN(E2880,in_batt_pw,H2879)</f>
        <v/>
      </c>
      <c r="H2880" s="6">
        <f>H2879+F2880*in_rte-G2880</f>
        <v/>
      </c>
      <c r="I2880" s="6">
        <f>IF(sel_og=1,0,E2880-G2880)</f>
        <v/>
      </c>
      <c r="J2880" s="6">
        <f>IF(sel_og=1,0,D2880-F2880)</f>
        <v/>
      </c>
      <c r="K2880" s="6">
        <f>IF(sel_og=1,E2880-G2880,0)</f>
        <v/>
      </c>
    </row>
    <row r="2881">
      <c r="A2881" s="6">
        <f>Profiles!E2881+Profiles!F2881</f>
        <v/>
      </c>
      <c r="B2881" s="6">
        <f>Profiles!D2881*sel_solar</f>
        <v/>
      </c>
      <c r="C2881" s="6">
        <f>MIN(B2881,A2881)</f>
        <v/>
      </c>
      <c r="D2881" s="6">
        <f>B2881-C2881</f>
        <v/>
      </c>
      <c r="E2881" s="6">
        <f>A2881-C2881</f>
        <v/>
      </c>
      <c r="F2881" s="6">
        <f>MIN(D2881,in_batt_pw,IF(sel_batt=0,0,(sel_batt-H2880)/in_rte))</f>
        <v/>
      </c>
      <c r="G2881" s="6">
        <f>MIN(E2881,in_batt_pw,H2880)</f>
        <v/>
      </c>
      <c r="H2881" s="6">
        <f>H2880+F2881*in_rte-G2881</f>
        <v/>
      </c>
      <c r="I2881" s="6">
        <f>IF(sel_og=1,0,E2881-G2881)</f>
        <v/>
      </c>
      <c r="J2881" s="6">
        <f>IF(sel_og=1,0,D2881-F2881)</f>
        <v/>
      </c>
      <c r="K2881" s="6">
        <f>IF(sel_og=1,E2881-G2881,0)</f>
        <v/>
      </c>
    </row>
    <row r="2882">
      <c r="A2882" s="6">
        <f>Profiles!E2882+Profiles!F2882</f>
        <v/>
      </c>
      <c r="B2882" s="6">
        <f>Profiles!D2882*sel_solar</f>
        <v/>
      </c>
      <c r="C2882" s="6">
        <f>MIN(B2882,A2882)</f>
        <v/>
      </c>
      <c r="D2882" s="6">
        <f>B2882-C2882</f>
        <v/>
      </c>
      <c r="E2882" s="6">
        <f>A2882-C2882</f>
        <v/>
      </c>
      <c r="F2882" s="6">
        <f>MIN(D2882,in_batt_pw,IF(sel_batt=0,0,(sel_batt-H2881)/in_rte))</f>
        <v/>
      </c>
      <c r="G2882" s="6">
        <f>MIN(E2882,in_batt_pw,H2881)</f>
        <v/>
      </c>
      <c r="H2882" s="6">
        <f>H2881+F2882*in_rte-G2882</f>
        <v/>
      </c>
      <c r="I2882" s="6">
        <f>IF(sel_og=1,0,E2882-G2882)</f>
        <v/>
      </c>
      <c r="J2882" s="6">
        <f>IF(sel_og=1,0,D2882-F2882)</f>
        <v/>
      </c>
      <c r="K2882" s="6">
        <f>IF(sel_og=1,E2882-G2882,0)</f>
        <v/>
      </c>
    </row>
    <row r="2883">
      <c r="A2883" s="6">
        <f>Profiles!E2883+Profiles!F2883</f>
        <v/>
      </c>
      <c r="B2883" s="6">
        <f>Profiles!D2883*sel_solar</f>
        <v/>
      </c>
      <c r="C2883" s="6">
        <f>MIN(B2883,A2883)</f>
        <v/>
      </c>
      <c r="D2883" s="6">
        <f>B2883-C2883</f>
        <v/>
      </c>
      <c r="E2883" s="6">
        <f>A2883-C2883</f>
        <v/>
      </c>
      <c r="F2883" s="6">
        <f>MIN(D2883,in_batt_pw,IF(sel_batt=0,0,(sel_batt-H2882)/in_rte))</f>
        <v/>
      </c>
      <c r="G2883" s="6">
        <f>MIN(E2883,in_batt_pw,H2882)</f>
        <v/>
      </c>
      <c r="H2883" s="6">
        <f>H2882+F2883*in_rte-G2883</f>
        <v/>
      </c>
      <c r="I2883" s="6">
        <f>IF(sel_og=1,0,E2883-G2883)</f>
        <v/>
      </c>
      <c r="J2883" s="6">
        <f>IF(sel_og=1,0,D2883-F2883)</f>
        <v/>
      </c>
      <c r="K2883" s="6">
        <f>IF(sel_og=1,E2883-G2883,0)</f>
        <v/>
      </c>
    </row>
    <row r="2884">
      <c r="A2884" s="6">
        <f>Profiles!E2884+Profiles!F2884</f>
        <v/>
      </c>
      <c r="B2884" s="6">
        <f>Profiles!D2884*sel_solar</f>
        <v/>
      </c>
      <c r="C2884" s="6">
        <f>MIN(B2884,A2884)</f>
        <v/>
      </c>
      <c r="D2884" s="6">
        <f>B2884-C2884</f>
        <v/>
      </c>
      <c r="E2884" s="6">
        <f>A2884-C2884</f>
        <v/>
      </c>
      <c r="F2884" s="6">
        <f>MIN(D2884,in_batt_pw,IF(sel_batt=0,0,(sel_batt-H2883)/in_rte))</f>
        <v/>
      </c>
      <c r="G2884" s="6">
        <f>MIN(E2884,in_batt_pw,H2883)</f>
        <v/>
      </c>
      <c r="H2884" s="6">
        <f>H2883+F2884*in_rte-G2884</f>
        <v/>
      </c>
      <c r="I2884" s="6">
        <f>IF(sel_og=1,0,E2884-G2884)</f>
        <v/>
      </c>
      <c r="J2884" s="6">
        <f>IF(sel_og=1,0,D2884-F2884)</f>
        <v/>
      </c>
      <c r="K2884" s="6">
        <f>IF(sel_og=1,E2884-G2884,0)</f>
        <v/>
      </c>
    </row>
    <row r="2885">
      <c r="A2885" s="6">
        <f>Profiles!E2885+Profiles!F2885</f>
        <v/>
      </c>
      <c r="B2885" s="6">
        <f>Profiles!D2885*sel_solar</f>
        <v/>
      </c>
      <c r="C2885" s="6">
        <f>MIN(B2885,A2885)</f>
        <v/>
      </c>
      <c r="D2885" s="6">
        <f>B2885-C2885</f>
        <v/>
      </c>
      <c r="E2885" s="6">
        <f>A2885-C2885</f>
        <v/>
      </c>
      <c r="F2885" s="6">
        <f>MIN(D2885,in_batt_pw,IF(sel_batt=0,0,(sel_batt-H2884)/in_rte))</f>
        <v/>
      </c>
      <c r="G2885" s="6">
        <f>MIN(E2885,in_batt_pw,H2884)</f>
        <v/>
      </c>
      <c r="H2885" s="6">
        <f>H2884+F2885*in_rte-G2885</f>
        <v/>
      </c>
      <c r="I2885" s="6">
        <f>IF(sel_og=1,0,E2885-G2885)</f>
        <v/>
      </c>
      <c r="J2885" s="6">
        <f>IF(sel_og=1,0,D2885-F2885)</f>
        <v/>
      </c>
      <c r="K2885" s="6">
        <f>IF(sel_og=1,E2885-G2885,0)</f>
        <v/>
      </c>
    </row>
    <row r="2886">
      <c r="A2886" s="6">
        <f>Profiles!E2886+Profiles!F2886</f>
        <v/>
      </c>
      <c r="B2886" s="6">
        <f>Profiles!D2886*sel_solar</f>
        <v/>
      </c>
      <c r="C2886" s="6">
        <f>MIN(B2886,A2886)</f>
        <v/>
      </c>
      <c r="D2886" s="6">
        <f>B2886-C2886</f>
        <v/>
      </c>
      <c r="E2886" s="6">
        <f>A2886-C2886</f>
        <v/>
      </c>
      <c r="F2886" s="6">
        <f>MIN(D2886,in_batt_pw,IF(sel_batt=0,0,(sel_batt-H2885)/in_rte))</f>
        <v/>
      </c>
      <c r="G2886" s="6">
        <f>MIN(E2886,in_batt_pw,H2885)</f>
        <v/>
      </c>
      <c r="H2886" s="6">
        <f>H2885+F2886*in_rte-G2886</f>
        <v/>
      </c>
      <c r="I2886" s="6">
        <f>IF(sel_og=1,0,E2886-G2886)</f>
        <v/>
      </c>
      <c r="J2886" s="6">
        <f>IF(sel_og=1,0,D2886-F2886)</f>
        <v/>
      </c>
      <c r="K2886" s="6">
        <f>IF(sel_og=1,E2886-G2886,0)</f>
        <v/>
      </c>
    </row>
    <row r="2887">
      <c r="A2887" s="6">
        <f>Profiles!E2887+Profiles!F2887</f>
        <v/>
      </c>
      <c r="B2887" s="6">
        <f>Profiles!D2887*sel_solar</f>
        <v/>
      </c>
      <c r="C2887" s="6">
        <f>MIN(B2887,A2887)</f>
        <v/>
      </c>
      <c r="D2887" s="6">
        <f>B2887-C2887</f>
        <v/>
      </c>
      <c r="E2887" s="6">
        <f>A2887-C2887</f>
        <v/>
      </c>
      <c r="F2887" s="6">
        <f>MIN(D2887,in_batt_pw,IF(sel_batt=0,0,(sel_batt-H2886)/in_rte))</f>
        <v/>
      </c>
      <c r="G2887" s="6">
        <f>MIN(E2887,in_batt_pw,H2886)</f>
        <v/>
      </c>
      <c r="H2887" s="6">
        <f>H2886+F2887*in_rte-G2887</f>
        <v/>
      </c>
      <c r="I2887" s="6">
        <f>IF(sel_og=1,0,E2887-G2887)</f>
        <v/>
      </c>
      <c r="J2887" s="6">
        <f>IF(sel_og=1,0,D2887-F2887)</f>
        <v/>
      </c>
      <c r="K2887" s="6">
        <f>IF(sel_og=1,E2887-G2887,0)</f>
        <v/>
      </c>
    </row>
    <row r="2888">
      <c r="A2888" s="6">
        <f>Profiles!E2888+Profiles!F2888</f>
        <v/>
      </c>
      <c r="B2888" s="6">
        <f>Profiles!D2888*sel_solar</f>
        <v/>
      </c>
      <c r="C2888" s="6">
        <f>MIN(B2888,A2888)</f>
        <v/>
      </c>
      <c r="D2888" s="6">
        <f>B2888-C2888</f>
        <v/>
      </c>
      <c r="E2888" s="6">
        <f>A2888-C2888</f>
        <v/>
      </c>
      <c r="F2888" s="6">
        <f>MIN(D2888,in_batt_pw,IF(sel_batt=0,0,(sel_batt-H2887)/in_rte))</f>
        <v/>
      </c>
      <c r="G2888" s="6">
        <f>MIN(E2888,in_batt_pw,H2887)</f>
        <v/>
      </c>
      <c r="H2888" s="6">
        <f>H2887+F2888*in_rte-G2888</f>
        <v/>
      </c>
      <c r="I2888" s="6">
        <f>IF(sel_og=1,0,E2888-G2888)</f>
        <v/>
      </c>
      <c r="J2888" s="6">
        <f>IF(sel_og=1,0,D2888-F2888)</f>
        <v/>
      </c>
      <c r="K2888" s="6">
        <f>IF(sel_og=1,E2888-G2888,0)</f>
        <v/>
      </c>
    </row>
    <row r="2889">
      <c r="A2889" s="6">
        <f>Profiles!E2889+Profiles!F2889</f>
        <v/>
      </c>
      <c r="B2889" s="6">
        <f>Profiles!D2889*sel_solar</f>
        <v/>
      </c>
      <c r="C2889" s="6">
        <f>MIN(B2889,A2889)</f>
        <v/>
      </c>
      <c r="D2889" s="6">
        <f>B2889-C2889</f>
        <v/>
      </c>
      <c r="E2889" s="6">
        <f>A2889-C2889</f>
        <v/>
      </c>
      <c r="F2889" s="6">
        <f>MIN(D2889,in_batt_pw,IF(sel_batt=0,0,(sel_batt-H2888)/in_rte))</f>
        <v/>
      </c>
      <c r="G2889" s="6">
        <f>MIN(E2889,in_batt_pw,H2888)</f>
        <v/>
      </c>
      <c r="H2889" s="6">
        <f>H2888+F2889*in_rte-G2889</f>
        <v/>
      </c>
      <c r="I2889" s="6">
        <f>IF(sel_og=1,0,E2889-G2889)</f>
        <v/>
      </c>
      <c r="J2889" s="6">
        <f>IF(sel_og=1,0,D2889-F2889)</f>
        <v/>
      </c>
      <c r="K2889" s="6">
        <f>IF(sel_og=1,E2889-G2889,0)</f>
        <v/>
      </c>
    </row>
    <row r="2890">
      <c r="A2890" s="6">
        <f>Profiles!E2890+Profiles!F2890</f>
        <v/>
      </c>
      <c r="B2890" s="6">
        <f>Profiles!D2890*sel_solar</f>
        <v/>
      </c>
      <c r="C2890" s="6">
        <f>MIN(B2890,A2890)</f>
        <v/>
      </c>
      <c r="D2890" s="6">
        <f>B2890-C2890</f>
        <v/>
      </c>
      <c r="E2890" s="6">
        <f>A2890-C2890</f>
        <v/>
      </c>
      <c r="F2890" s="6">
        <f>MIN(D2890,in_batt_pw,IF(sel_batt=0,0,(sel_batt-H2889)/in_rte))</f>
        <v/>
      </c>
      <c r="G2890" s="6">
        <f>MIN(E2890,in_batt_pw,H2889)</f>
        <v/>
      </c>
      <c r="H2890" s="6">
        <f>H2889+F2890*in_rte-G2890</f>
        <v/>
      </c>
      <c r="I2890" s="6">
        <f>IF(sel_og=1,0,E2890-G2890)</f>
        <v/>
      </c>
      <c r="J2890" s="6">
        <f>IF(sel_og=1,0,D2890-F2890)</f>
        <v/>
      </c>
      <c r="K2890" s="6">
        <f>IF(sel_og=1,E2890-G2890,0)</f>
        <v/>
      </c>
    </row>
    <row r="2891">
      <c r="A2891" s="6">
        <f>Profiles!E2891+Profiles!F2891</f>
        <v/>
      </c>
      <c r="B2891" s="6">
        <f>Profiles!D2891*sel_solar</f>
        <v/>
      </c>
      <c r="C2891" s="6">
        <f>MIN(B2891,A2891)</f>
        <v/>
      </c>
      <c r="D2891" s="6">
        <f>B2891-C2891</f>
        <v/>
      </c>
      <c r="E2891" s="6">
        <f>A2891-C2891</f>
        <v/>
      </c>
      <c r="F2891" s="6">
        <f>MIN(D2891,in_batt_pw,IF(sel_batt=0,0,(sel_batt-H2890)/in_rte))</f>
        <v/>
      </c>
      <c r="G2891" s="6">
        <f>MIN(E2891,in_batt_pw,H2890)</f>
        <v/>
      </c>
      <c r="H2891" s="6">
        <f>H2890+F2891*in_rte-G2891</f>
        <v/>
      </c>
      <c r="I2891" s="6">
        <f>IF(sel_og=1,0,E2891-G2891)</f>
        <v/>
      </c>
      <c r="J2891" s="6">
        <f>IF(sel_og=1,0,D2891-F2891)</f>
        <v/>
      </c>
      <c r="K2891" s="6">
        <f>IF(sel_og=1,E2891-G2891,0)</f>
        <v/>
      </c>
    </row>
    <row r="2892">
      <c r="A2892" s="6">
        <f>Profiles!E2892+Profiles!F2892</f>
        <v/>
      </c>
      <c r="B2892" s="6">
        <f>Profiles!D2892*sel_solar</f>
        <v/>
      </c>
      <c r="C2892" s="6">
        <f>MIN(B2892,A2892)</f>
        <v/>
      </c>
      <c r="D2892" s="6">
        <f>B2892-C2892</f>
        <v/>
      </c>
      <c r="E2892" s="6">
        <f>A2892-C2892</f>
        <v/>
      </c>
      <c r="F2892" s="6">
        <f>MIN(D2892,in_batt_pw,IF(sel_batt=0,0,(sel_batt-H2891)/in_rte))</f>
        <v/>
      </c>
      <c r="G2892" s="6">
        <f>MIN(E2892,in_batt_pw,H2891)</f>
        <v/>
      </c>
      <c r="H2892" s="6">
        <f>H2891+F2892*in_rte-G2892</f>
        <v/>
      </c>
      <c r="I2892" s="6">
        <f>IF(sel_og=1,0,E2892-G2892)</f>
        <v/>
      </c>
      <c r="J2892" s="6">
        <f>IF(sel_og=1,0,D2892-F2892)</f>
        <v/>
      </c>
      <c r="K2892" s="6">
        <f>IF(sel_og=1,E2892-G2892,0)</f>
        <v/>
      </c>
    </row>
    <row r="2893">
      <c r="A2893" s="6">
        <f>Profiles!E2893+Profiles!F2893</f>
        <v/>
      </c>
      <c r="B2893" s="6">
        <f>Profiles!D2893*sel_solar</f>
        <v/>
      </c>
      <c r="C2893" s="6">
        <f>MIN(B2893,A2893)</f>
        <v/>
      </c>
      <c r="D2893" s="6">
        <f>B2893-C2893</f>
        <v/>
      </c>
      <c r="E2893" s="6">
        <f>A2893-C2893</f>
        <v/>
      </c>
      <c r="F2893" s="6">
        <f>MIN(D2893,in_batt_pw,IF(sel_batt=0,0,(sel_batt-H2892)/in_rte))</f>
        <v/>
      </c>
      <c r="G2893" s="6">
        <f>MIN(E2893,in_batt_pw,H2892)</f>
        <v/>
      </c>
      <c r="H2893" s="6">
        <f>H2892+F2893*in_rte-G2893</f>
        <v/>
      </c>
      <c r="I2893" s="6">
        <f>IF(sel_og=1,0,E2893-G2893)</f>
        <v/>
      </c>
      <c r="J2893" s="6">
        <f>IF(sel_og=1,0,D2893-F2893)</f>
        <v/>
      </c>
      <c r="K2893" s="6">
        <f>IF(sel_og=1,E2893-G2893,0)</f>
        <v/>
      </c>
    </row>
    <row r="2894">
      <c r="A2894" s="6">
        <f>Profiles!E2894+Profiles!F2894</f>
        <v/>
      </c>
      <c r="B2894" s="6">
        <f>Profiles!D2894*sel_solar</f>
        <v/>
      </c>
      <c r="C2894" s="6">
        <f>MIN(B2894,A2894)</f>
        <v/>
      </c>
      <c r="D2894" s="6">
        <f>B2894-C2894</f>
        <v/>
      </c>
      <c r="E2894" s="6">
        <f>A2894-C2894</f>
        <v/>
      </c>
      <c r="F2894" s="6">
        <f>MIN(D2894,in_batt_pw,IF(sel_batt=0,0,(sel_batt-H2893)/in_rte))</f>
        <v/>
      </c>
      <c r="G2894" s="6">
        <f>MIN(E2894,in_batt_pw,H2893)</f>
        <v/>
      </c>
      <c r="H2894" s="6">
        <f>H2893+F2894*in_rte-G2894</f>
        <v/>
      </c>
      <c r="I2894" s="6">
        <f>IF(sel_og=1,0,E2894-G2894)</f>
        <v/>
      </c>
      <c r="J2894" s="6">
        <f>IF(sel_og=1,0,D2894-F2894)</f>
        <v/>
      </c>
      <c r="K2894" s="6">
        <f>IF(sel_og=1,E2894-G2894,0)</f>
        <v/>
      </c>
    </row>
    <row r="2895">
      <c r="A2895" s="6">
        <f>Profiles!E2895+Profiles!F2895</f>
        <v/>
      </c>
      <c r="B2895" s="6">
        <f>Profiles!D2895*sel_solar</f>
        <v/>
      </c>
      <c r="C2895" s="6">
        <f>MIN(B2895,A2895)</f>
        <v/>
      </c>
      <c r="D2895" s="6">
        <f>B2895-C2895</f>
        <v/>
      </c>
      <c r="E2895" s="6">
        <f>A2895-C2895</f>
        <v/>
      </c>
      <c r="F2895" s="6">
        <f>MIN(D2895,in_batt_pw,IF(sel_batt=0,0,(sel_batt-H2894)/in_rte))</f>
        <v/>
      </c>
      <c r="G2895" s="6">
        <f>MIN(E2895,in_batt_pw,H2894)</f>
        <v/>
      </c>
      <c r="H2895" s="6">
        <f>H2894+F2895*in_rte-G2895</f>
        <v/>
      </c>
      <c r="I2895" s="6">
        <f>IF(sel_og=1,0,E2895-G2895)</f>
        <v/>
      </c>
      <c r="J2895" s="6">
        <f>IF(sel_og=1,0,D2895-F2895)</f>
        <v/>
      </c>
      <c r="K2895" s="6">
        <f>IF(sel_og=1,E2895-G2895,0)</f>
        <v/>
      </c>
    </row>
    <row r="2896">
      <c r="A2896" s="6">
        <f>Profiles!E2896+Profiles!F2896</f>
        <v/>
      </c>
      <c r="B2896" s="6">
        <f>Profiles!D2896*sel_solar</f>
        <v/>
      </c>
      <c r="C2896" s="6">
        <f>MIN(B2896,A2896)</f>
        <v/>
      </c>
      <c r="D2896" s="6">
        <f>B2896-C2896</f>
        <v/>
      </c>
      <c r="E2896" s="6">
        <f>A2896-C2896</f>
        <v/>
      </c>
      <c r="F2896" s="6">
        <f>MIN(D2896,in_batt_pw,IF(sel_batt=0,0,(sel_batt-H2895)/in_rte))</f>
        <v/>
      </c>
      <c r="G2896" s="6">
        <f>MIN(E2896,in_batt_pw,H2895)</f>
        <v/>
      </c>
      <c r="H2896" s="6">
        <f>H2895+F2896*in_rte-G2896</f>
        <v/>
      </c>
      <c r="I2896" s="6">
        <f>IF(sel_og=1,0,E2896-G2896)</f>
        <v/>
      </c>
      <c r="J2896" s="6">
        <f>IF(sel_og=1,0,D2896-F2896)</f>
        <v/>
      </c>
      <c r="K2896" s="6">
        <f>IF(sel_og=1,E2896-G2896,0)</f>
        <v/>
      </c>
    </row>
    <row r="2897">
      <c r="A2897" s="6">
        <f>Profiles!E2897+Profiles!F2897</f>
        <v/>
      </c>
      <c r="B2897" s="6">
        <f>Profiles!D2897*sel_solar</f>
        <v/>
      </c>
      <c r="C2897" s="6">
        <f>MIN(B2897,A2897)</f>
        <v/>
      </c>
      <c r="D2897" s="6">
        <f>B2897-C2897</f>
        <v/>
      </c>
      <c r="E2897" s="6">
        <f>A2897-C2897</f>
        <v/>
      </c>
      <c r="F2897" s="6">
        <f>MIN(D2897,in_batt_pw,IF(sel_batt=0,0,(sel_batt-H2896)/in_rte))</f>
        <v/>
      </c>
      <c r="G2897" s="6">
        <f>MIN(E2897,in_batt_pw,H2896)</f>
        <v/>
      </c>
      <c r="H2897" s="6">
        <f>H2896+F2897*in_rte-G2897</f>
        <v/>
      </c>
      <c r="I2897" s="6">
        <f>IF(sel_og=1,0,E2897-G2897)</f>
        <v/>
      </c>
      <c r="J2897" s="6">
        <f>IF(sel_og=1,0,D2897-F2897)</f>
        <v/>
      </c>
      <c r="K2897" s="6">
        <f>IF(sel_og=1,E2897-G2897,0)</f>
        <v/>
      </c>
    </row>
    <row r="2898">
      <c r="A2898" s="6">
        <f>Profiles!E2898+Profiles!F2898</f>
        <v/>
      </c>
      <c r="B2898" s="6">
        <f>Profiles!D2898*sel_solar</f>
        <v/>
      </c>
      <c r="C2898" s="6">
        <f>MIN(B2898,A2898)</f>
        <v/>
      </c>
      <c r="D2898" s="6">
        <f>B2898-C2898</f>
        <v/>
      </c>
      <c r="E2898" s="6">
        <f>A2898-C2898</f>
        <v/>
      </c>
      <c r="F2898" s="6">
        <f>MIN(D2898,in_batt_pw,IF(sel_batt=0,0,(sel_batt-H2897)/in_rte))</f>
        <v/>
      </c>
      <c r="G2898" s="6">
        <f>MIN(E2898,in_batt_pw,H2897)</f>
        <v/>
      </c>
      <c r="H2898" s="6">
        <f>H2897+F2898*in_rte-G2898</f>
        <v/>
      </c>
      <c r="I2898" s="6">
        <f>IF(sel_og=1,0,E2898-G2898)</f>
        <v/>
      </c>
      <c r="J2898" s="6">
        <f>IF(sel_og=1,0,D2898-F2898)</f>
        <v/>
      </c>
      <c r="K2898" s="6">
        <f>IF(sel_og=1,E2898-G2898,0)</f>
        <v/>
      </c>
    </row>
    <row r="2899">
      <c r="A2899" s="6">
        <f>Profiles!E2899+Profiles!F2899</f>
        <v/>
      </c>
      <c r="B2899" s="6">
        <f>Profiles!D2899*sel_solar</f>
        <v/>
      </c>
      <c r="C2899" s="6">
        <f>MIN(B2899,A2899)</f>
        <v/>
      </c>
      <c r="D2899" s="6">
        <f>B2899-C2899</f>
        <v/>
      </c>
      <c r="E2899" s="6">
        <f>A2899-C2899</f>
        <v/>
      </c>
      <c r="F2899" s="6">
        <f>MIN(D2899,in_batt_pw,IF(sel_batt=0,0,(sel_batt-H2898)/in_rte))</f>
        <v/>
      </c>
      <c r="G2899" s="6">
        <f>MIN(E2899,in_batt_pw,H2898)</f>
        <v/>
      </c>
      <c r="H2899" s="6">
        <f>H2898+F2899*in_rte-G2899</f>
        <v/>
      </c>
      <c r="I2899" s="6">
        <f>IF(sel_og=1,0,E2899-G2899)</f>
        <v/>
      </c>
      <c r="J2899" s="6">
        <f>IF(sel_og=1,0,D2899-F2899)</f>
        <v/>
      </c>
      <c r="K2899" s="6">
        <f>IF(sel_og=1,E2899-G2899,0)</f>
        <v/>
      </c>
    </row>
    <row r="2900">
      <c r="A2900" s="6">
        <f>Profiles!E2900+Profiles!F2900</f>
        <v/>
      </c>
      <c r="B2900" s="6">
        <f>Profiles!D2900*sel_solar</f>
        <v/>
      </c>
      <c r="C2900" s="6">
        <f>MIN(B2900,A2900)</f>
        <v/>
      </c>
      <c r="D2900" s="6">
        <f>B2900-C2900</f>
        <v/>
      </c>
      <c r="E2900" s="6">
        <f>A2900-C2900</f>
        <v/>
      </c>
      <c r="F2900" s="6">
        <f>MIN(D2900,in_batt_pw,IF(sel_batt=0,0,(sel_batt-H2899)/in_rte))</f>
        <v/>
      </c>
      <c r="G2900" s="6">
        <f>MIN(E2900,in_batt_pw,H2899)</f>
        <v/>
      </c>
      <c r="H2900" s="6">
        <f>H2899+F2900*in_rte-G2900</f>
        <v/>
      </c>
      <c r="I2900" s="6">
        <f>IF(sel_og=1,0,E2900-G2900)</f>
        <v/>
      </c>
      <c r="J2900" s="6">
        <f>IF(sel_og=1,0,D2900-F2900)</f>
        <v/>
      </c>
      <c r="K2900" s="6">
        <f>IF(sel_og=1,E2900-G2900,0)</f>
        <v/>
      </c>
    </row>
    <row r="2901">
      <c r="A2901" s="6">
        <f>Profiles!E2901+Profiles!F2901</f>
        <v/>
      </c>
      <c r="B2901" s="6">
        <f>Profiles!D2901*sel_solar</f>
        <v/>
      </c>
      <c r="C2901" s="6">
        <f>MIN(B2901,A2901)</f>
        <v/>
      </c>
      <c r="D2901" s="6">
        <f>B2901-C2901</f>
        <v/>
      </c>
      <c r="E2901" s="6">
        <f>A2901-C2901</f>
        <v/>
      </c>
      <c r="F2901" s="6">
        <f>MIN(D2901,in_batt_pw,IF(sel_batt=0,0,(sel_batt-H2900)/in_rte))</f>
        <v/>
      </c>
      <c r="G2901" s="6">
        <f>MIN(E2901,in_batt_pw,H2900)</f>
        <v/>
      </c>
      <c r="H2901" s="6">
        <f>H2900+F2901*in_rte-G2901</f>
        <v/>
      </c>
      <c r="I2901" s="6">
        <f>IF(sel_og=1,0,E2901-G2901)</f>
        <v/>
      </c>
      <c r="J2901" s="6">
        <f>IF(sel_og=1,0,D2901-F2901)</f>
        <v/>
      </c>
      <c r="K2901" s="6">
        <f>IF(sel_og=1,E2901-G2901,0)</f>
        <v/>
      </c>
    </row>
    <row r="2902">
      <c r="A2902" s="6">
        <f>Profiles!E2902+Profiles!F2902</f>
        <v/>
      </c>
      <c r="B2902" s="6">
        <f>Profiles!D2902*sel_solar</f>
        <v/>
      </c>
      <c r="C2902" s="6">
        <f>MIN(B2902,A2902)</f>
        <v/>
      </c>
      <c r="D2902" s="6">
        <f>B2902-C2902</f>
        <v/>
      </c>
      <c r="E2902" s="6">
        <f>A2902-C2902</f>
        <v/>
      </c>
      <c r="F2902" s="6">
        <f>MIN(D2902,in_batt_pw,IF(sel_batt=0,0,(sel_batt-H2901)/in_rte))</f>
        <v/>
      </c>
      <c r="G2902" s="6">
        <f>MIN(E2902,in_batt_pw,H2901)</f>
        <v/>
      </c>
      <c r="H2902" s="6">
        <f>H2901+F2902*in_rte-G2902</f>
        <v/>
      </c>
      <c r="I2902" s="6">
        <f>IF(sel_og=1,0,E2902-G2902)</f>
        <v/>
      </c>
      <c r="J2902" s="6">
        <f>IF(sel_og=1,0,D2902-F2902)</f>
        <v/>
      </c>
      <c r="K2902" s="6">
        <f>IF(sel_og=1,E2902-G2902,0)</f>
        <v/>
      </c>
    </row>
    <row r="2903">
      <c r="A2903" s="6">
        <f>Profiles!E2903+Profiles!F2903</f>
        <v/>
      </c>
      <c r="B2903" s="6">
        <f>Profiles!D2903*sel_solar</f>
        <v/>
      </c>
      <c r="C2903" s="6">
        <f>MIN(B2903,A2903)</f>
        <v/>
      </c>
      <c r="D2903" s="6">
        <f>B2903-C2903</f>
        <v/>
      </c>
      <c r="E2903" s="6">
        <f>A2903-C2903</f>
        <v/>
      </c>
      <c r="F2903" s="6">
        <f>MIN(D2903,in_batt_pw,IF(sel_batt=0,0,(sel_batt-H2902)/in_rte))</f>
        <v/>
      </c>
      <c r="G2903" s="6">
        <f>MIN(E2903,in_batt_pw,H2902)</f>
        <v/>
      </c>
      <c r="H2903" s="6">
        <f>H2902+F2903*in_rte-G2903</f>
        <v/>
      </c>
      <c r="I2903" s="6">
        <f>IF(sel_og=1,0,E2903-G2903)</f>
        <v/>
      </c>
      <c r="J2903" s="6">
        <f>IF(sel_og=1,0,D2903-F2903)</f>
        <v/>
      </c>
      <c r="K2903" s="6">
        <f>IF(sel_og=1,E2903-G2903,0)</f>
        <v/>
      </c>
    </row>
    <row r="2904">
      <c r="A2904" s="6">
        <f>Profiles!E2904+Profiles!F2904</f>
        <v/>
      </c>
      <c r="B2904" s="6">
        <f>Profiles!D2904*sel_solar</f>
        <v/>
      </c>
      <c r="C2904" s="6">
        <f>MIN(B2904,A2904)</f>
        <v/>
      </c>
      <c r="D2904" s="6">
        <f>B2904-C2904</f>
        <v/>
      </c>
      <c r="E2904" s="6">
        <f>A2904-C2904</f>
        <v/>
      </c>
      <c r="F2904" s="6">
        <f>MIN(D2904,in_batt_pw,IF(sel_batt=0,0,(sel_batt-H2903)/in_rte))</f>
        <v/>
      </c>
      <c r="G2904" s="6">
        <f>MIN(E2904,in_batt_pw,H2903)</f>
        <v/>
      </c>
      <c r="H2904" s="6">
        <f>H2903+F2904*in_rte-G2904</f>
        <v/>
      </c>
      <c r="I2904" s="6">
        <f>IF(sel_og=1,0,E2904-G2904)</f>
        <v/>
      </c>
      <c r="J2904" s="6">
        <f>IF(sel_og=1,0,D2904-F2904)</f>
        <v/>
      </c>
      <c r="K2904" s="6">
        <f>IF(sel_og=1,E2904-G2904,0)</f>
        <v/>
      </c>
    </row>
    <row r="2905">
      <c r="A2905" s="6">
        <f>Profiles!E2905+Profiles!F2905</f>
        <v/>
      </c>
      <c r="B2905" s="6">
        <f>Profiles!D2905*sel_solar</f>
        <v/>
      </c>
      <c r="C2905" s="6">
        <f>MIN(B2905,A2905)</f>
        <v/>
      </c>
      <c r="D2905" s="6">
        <f>B2905-C2905</f>
        <v/>
      </c>
      <c r="E2905" s="6">
        <f>A2905-C2905</f>
        <v/>
      </c>
      <c r="F2905" s="6">
        <f>MIN(D2905,in_batt_pw,IF(sel_batt=0,0,(sel_batt-H2904)/in_rte))</f>
        <v/>
      </c>
      <c r="G2905" s="6">
        <f>MIN(E2905,in_batt_pw,H2904)</f>
        <v/>
      </c>
      <c r="H2905" s="6">
        <f>H2904+F2905*in_rte-G2905</f>
        <v/>
      </c>
      <c r="I2905" s="6">
        <f>IF(sel_og=1,0,E2905-G2905)</f>
        <v/>
      </c>
      <c r="J2905" s="6">
        <f>IF(sel_og=1,0,D2905-F2905)</f>
        <v/>
      </c>
      <c r="K2905" s="6">
        <f>IF(sel_og=1,E2905-G2905,0)</f>
        <v/>
      </c>
    </row>
    <row r="2906">
      <c r="A2906" s="6">
        <f>Profiles!E2906+Profiles!F2906</f>
        <v/>
      </c>
      <c r="B2906" s="6">
        <f>Profiles!D2906*sel_solar</f>
        <v/>
      </c>
      <c r="C2906" s="6">
        <f>MIN(B2906,A2906)</f>
        <v/>
      </c>
      <c r="D2906" s="6">
        <f>B2906-C2906</f>
        <v/>
      </c>
      <c r="E2906" s="6">
        <f>A2906-C2906</f>
        <v/>
      </c>
      <c r="F2906" s="6">
        <f>MIN(D2906,in_batt_pw,IF(sel_batt=0,0,(sel_batt-H2905)/in_rte))</f>
        <v/>
      </c>
      <c r="G2906" s="6">
        <f>MIN(E2906,in_batt_pw,H2905)</f>
        <v/>
      </c>
      <c r="H2906" s="6">
        <f>H2905+F2906*in_rte-G2906</f>
        <v/>
      </c>
      <c r="I2906" s="6">
        <f>IF(sel_og=1,0,E2906-G2906)</f>
        <v/>
      </c>
      <c r="J2906" s="6">
        <f>IF(sel_og=1,0,D2906-F2906)</f>
        <v/>
      </c>
      <c r="K2906" s="6">
        <f>IF(sel_og=1,E2906-G2906,0)</f>
        <v/>
      </c>
    </row>
    <row r="2907">
      <c r="A2907" s="6">
        <f>Profiles!E2907+Profiles!F2907</f>
        <v/>
      </c>
      <c r="B2907" s="6">
        <f>Profiles!D2907*sel_solar</f>
        <v/>
      </c>
      <c r="C2907" s="6">
        <f>MIN(B2907,A2907)</f>
        <v/>
      </c>
      <c r="D2907" s="6">
        <f>B2907-C2907</f>
        <v/>
      </c>
      <c r="E2907" s="6">
        <f>A2907-C2907</f>
        <v/>
      </c>
      <c r="F2907" s="6">
        <f>MIN(D2907,in_batt_pw,IF(sel_batt=0,0,(sel_batt-H2906)/in_rte))</f>
        <v/>
      </c>
      <c r="G2907" s="6">
        <f>MIN(E2907,in_batt_pw,H2906)</f>
        <v/>
      </c>
      <c r="H2907" s="6">
        <f>H2906+F2907*in_rte-G2907</f>
        <v/>
      </c>
      <c r="I2907" s="6">
        <f>IF(sel_og=1,0,E2907-G2907)</f>
        <v/>
      </c>
      <c r="J2907" s="6">
        <f>IF(sel_og=1,0,D2907-F2907)</f>
        <v/>
      </c>
      <c r="K2907" s="6">
        <f>IF(sel_og=1,E2907-G2907,0)</f>
        <v/>
      </c>
    </row>
    <row r="2908">
      <c r="A2908" s="6">
        <f>Profiles!E2908+Profiles!F2908</f>
        <v/>
      </c>
      <c r="B2908" s="6">
        <f>Profiles!D2908*sel_solar</f>
        <v/>
      </c>
      <c r="C2908" s="6">
        <f>MIN(B2908,A2908)</f>
        <v/>
      </c>
      <c r="D2908" s="6">
        <f>B2908-C2908</f>
        <v/>
      </c>
      <c r="E2908" s="6">
        <f>A2908-C2908</f>
        <v/>
      </c>
      <c r="F2908" s="6">
        <f>MIN(D2908,in_batt_pw,IF(sel_batt=0,0,(sel_batt-H2907)/in_rte))</f>
        <v/>
      </c>
      <c r="G2908" s="6">
        <f>MIN(E2908,in_batt_pw,H2907)</f>
        <v/>
      </c>
      <c r="H2908" s="6">
        <f>H2907+F2908*in_rte-G2908</f>
        <v/>
      </c>
      <c r="I2908" s="6">
        <f>IF(sel_og=1,0,E2908-G2908)</f>
        <v/>
      </c>
      <c r="J2908" s="6">
        <f>IF(sel_og=1,0,D2908-F2908)</f>
        <v/>
      </c>
      <c r="K2908" s="6">
        <f>IF(sel_og=1,E2908-G2908,0)</f>
        <v/>
      </c>
    </row>
    <row r="2909">
      <c r="A2909" s="6">
        <f>Profiles!E2909+Profiles!F2909</f>
        <v/>
      </c>
      <c r="B2909" s="6">
        <f>Profiles!D2909*sel_solar</f>
        <v/>
      </c>
      <c r="C2909" s="6">
        <f>MIN(B2909,A2909)</f>
        <v/>
      </c>
      <c r="D2909" s="6">
        <f>B2909-C2909</f>
        <v/>
      </c>
      <c r="E2909" s="6">
        <f>A2909-C2909</f>
        <v/>
      </c>
      <c r="F2909" s="6">
        <f>MIN(D2909,in_batt_pw,IF(sel_batt=0,0,(sel_batt-H2908)/in_rte))</f>
        <v/>
      </c>
      <c r="G2909" s="6">
        <f>MIN(E2909,in_batt_pw,H2908)</f>
        <v/>
      </c>
      <c r="H2909" s="6">
        <f>H2908+F2909*in_rte-G2909</f>
        <v/>
      </c>
      <c r="I2909" s="6">
        <f>IF(sel_og=1,0,E2909-G2909)</f>
        <v/>
      </c>
      <c r="J2909" s="6">
        <f>IF(sel_og=1,0,D2909-F2909)</f>
        <v/>
      </c>
      <c r="K2909" s="6">
        <f>IF(sel_og=1,E2909-G2909,0)</f>
        <v/>
      </c>
    </row>
    <row r="2910">
      <c r="A2910" s="6">
        <f>Profiles!E2910+Profiles!F2910</f>
        <v/>
      </c>
      <c r="B2910" s="6">
        <f>Profiles!D2910*sel_solar</f>
        <v/>
      </c>
      <c r="C2910" s="6">
        <f>MIN(B2910,A2910)</f>
        <v/>
      </c>
      <c r="D2910" s="6">
        <f>B2910-C2910</f>
        <v/>
      </c>
      <c r="E2910" s="6">
        <f>A2910-C2910</f>
        <v/>
      </c>
      <c r="F2910" s="6">
        <f>MIN(D2910,in_batt_pw,IF(sel_batt=0,0,(sel_batt-H2909)/in_rte))</f>
        <v/>
      </c>
      <c r="G2910" s="6">
        <f>MIN(E2910,in_batt_pw,H2909)</f>
        <v/>
      </c>
      <c r="H2910" s="6">
        <f>H2909+F2910*in_rte-G2910</f>
        <v/>
      </c>
      <c r="I2910" s="6">
        <f>IF(sel_og=1,0,E2910-G2910)</f>
        <v/>
      </c>
      <c r="J2910" s="6">
        <f>IF(sel_og=1,0,D2910-F2910)</f>
        <v/>
      </c>
      <c r="K2910" s="6">
        <f>IF(sel_og=1,E2910-G2910,0)</f>
        <v/>
      </c>
    </row>
    <row r="2911">
      <c r="A2911" s="6">
        <f>Profiles!E2911+Profiles!F2911</f>
        <v/>
      </c>
      <c r="B2911" s="6">
        <f>Profiles!D2911*sel_solar</f>
        <v/>
      </c>
      <c r="C2911" s="6">
        <f>MIN(B2911,A2911)</f>
        <v/>
      </c>
      <c r="D2911" s="6">
        <f>B2911-C2911</f>
        <v/>
      </c>
      <c r="E2911" s="6">
        <f>A2911-C2911</f>
        <v/>
      </c>
      <c r="F2911" s="6">
        <f>MIN(D2911,in_batt_pw,IF(sel_batt=0,0,(sel_batt-H2910)/in_rte))</f>
        <v/>
      </c>
      <c r="G2911" s="6">
        <f>MIN(E2911,in_batt_pw,H2910)</f>
        <v/>
      </c>
      <c r="H2911" s="6">
        <f>H2910+F2911*in_rte-G2911</f>
        <v/>
      </c>
      <c r="I2911" s="6">
        <f>IF(sel_og=1,0,E2911-G2911)</f>
        <v/>
      </c>
      <c r="J2911" s="6">
        <f>IF(sel_og=1,0,D2911-F2911)</f>
        <v/>
      </c>
      <c r="K2911" s="6">
        <f>IF(sel_og=1,E2911-G2911,0)</f>
        <v/>
      </c>
    </row>
    <row r="2912">
      <c r="A2912" s="6">
        <f>Profiles!E2912+Profiles!F2912</f>
        <v/>
      </c>
      <c r="B2912" s="6">
        <f>Profiles!D2912*sel_solar</f>
        <v/>
      </c>
      <c r="C2912" s="6">
        <f>MIN(B2912,A2912)</f>
        <v/>
      </c>
      <c r="D2912" s="6">
        <f>B2912-C2912</f>
        <v/>
      </c>
      <c r="E2912" s="6">
        <f>A2912-C2912</f>
        <v/>
      </c>
      <c r="F2912" s="6">
        <f>MIN(D2912,in_batt_pw,IF(sel_batt=0,0,(sel_batt-H2911)/in_rte))</f>
        <v/>
      </c>
      <c r="G2912" s="6">
        <f>MIN(E2912,in_batt_pw,H2911)</f>
        <v/>
      </c>
      <c r="H2912" s="6">
        <f>H2911+F2912*in_rte-G2912</f>
        <v/>
      </c>
      <c r="I2912" s="6">
        <f>IF(sel_og=1,0,E2912-G2912)</f>
        <v/>
      </c>
      <c r="J2912" s="6">
        <f>IF(sel_og=1,0,D2912-F2912)</f>
        <v/>
      </c>
      <c r="K2912" s="6">
        <f>IF(sel_og=1,E2912-G2912,0)</f>
        <v/>
      </c>
    </row>
    <row r="2913">
      <c r="A2913" s="6">
        <f>Profiles!E2913+Profiles!F2913</f>
        <v/>
      </c>
      <c r="B2913" s="6">
        <f>Profiles!D2913*sel_solar</f>
        <v/>
      </c>
      <c r="C2913" s="6">
        <f>MIN(B2913,A2913)</f>
        <v/>
      </c>
      <c r="D2913" s="6">
        <f>B2913-C2913</f>
        <v/>
      </c>
      <c r="E2913" s="6">
        <f>A2913-C2913</f>
        <v/>
      </c>
      <c r="F2913" s="6">
        <f>MIN(D2913,in_batt_pw,IF(sel_batt=0,0,(sel_batt-H2912)/in_rte))</f>
        <v/>
      </c>
      <c r="G2913" s="6">
        <f>MIN(E2913,in_batt_pw,H2912)</f>
        <v/>
      </c>
      <c r="H2913" s="6">
        <f>H2912+F2913*in_rte-G2913</f>
        <v/>
      </c>
      <c r="I2913" s="6">
        <f>IF(sel_og=1,0,E2913-G2913)</f>
        <v/>
      </c>
      <c r="J2913" s="6">
        <f>IF(sel_og=1,0,D2913-F2913)</f>
        <v/>
      </c>
      <c r="K2913" s="6">
        <f>IF(sel_og=1,E2913-G2913,0)</f>
        <v/>
      </c>
    </row>
    <row r="2914">
      <c r="A2914" s="6">
        <f>Profiles!E2914+Profiles!F2914</f>
        <v/>
      </c>
      <c r="B2914" s="6">
        <f>Profiles!D2914*sel_solar</f>
        <v/>
      </c>
      <c r="C2914" s="6">
        <f>MIN(B2914,A2914)</f>
        <v/>
      </c>
      <c r="D2914" s="6">
        <f>B2914-C2914</f>
        <v/>
      </c>
      <c r="E2914" s="6">
        <f>A2914-C2914</f>
        <v/>
      </c>
      <c r="F2914" s="6">
        <f>MIN(D2914,in_batt_pw,IF(sel_batt=0,0,(sel_batt-H2913)/in_rte))</f>
        <v/>
      </c>
      <c r="G2914" s="6">
        <f>MIN(E2914,in_batt_pw,H2913)</f>
        <v/>
      </c>
      <c r="H2914" s="6">
        <f>H2913+F2914*in_rte-G2914</f>
        <v/>
      </c>
      <c r="I2914" s="6">
        <f>IF(sel_og=1,0,E2914-G2914)</f>
        <v/>
      </c>
      <c r="J2914" s="6">
        <f>IF(sel_og=1,0,D2914-F2914)</f>
        <v/>
      </c>
      <c r="K2914" s="6">
        <f>IF(sel_og=1,E2914-G2914,0)</f>
        <v/>
      </c>
    </row>
    <row r="2915">
      <c r="A2915" s="6">
        <f>Profiles!E2915+Profiles!F2915</f>
        <v/>
      </c>
      <c r="B2915" s="6">
        <f>Profiles!D2915*sel_solar</f>
        <v/>
      </c>
      <c r="C2915" s="6">
        <f>MIN(B2915,A2915)</f>
        <v/>
      </c>
      <c r="D2915" s="6">
        <f>B2915-C2915</f>
        <v/>
      </c>
      <c r="E2915" s="6">
        <f>A2915-C2915</f>
        <v/>
      </c>
      <c r="F2915" s="6">
        <f>MIN(D2915,in_batt_pw,IF(sel_batt=0,0,(sel_batt-H2914)/in_rte))</f>
        <v/>
      </c>
      <c r="G2915" s="6">
        <f>MIN(E2915,in_batt_pw,H2914)</f>
        <v/>
      </c>
      <c r="H2915" s="6">
        <f>H2914+F2915*in_rte-G2915</f>
        <v/>
      </c>
      <c r="I2915" s="6">
        <f>IF(sel_og=1,0,E2915-G2915)</f>
        <v/>
      </c>
      <c r="J2915" s="6">
        <f>IF(sel_og=1,0,D2915-F2915)</f>
        <v/>
      </c>
      <c r="K2915" s="6">
        <f>IF(sel_og=1,E2915-G2915,0)</f>
        <v/>
      </c>
    </row>
    <row r="2916">
      <c r="A2916" s="6">
        <f>Profiles!E2916+Profiles!F2916</f>
        <v/>
      </c>
      <c r="B2916" s="6">
        <f>Profiles!D2916*sel_solar</f>
        <v/>
      </c>
      <c r="C2916" s="6">
        <f>MIN(B2916,A2916)</f>
        <v/>
      </c>
      <c r="D2916" s="6">
        <f>B2916-C2916</f>
        <v/>
      </c>
      <c r="E2916" s="6">
        <f>A2916-C2916</f>
        <v/>
      </c>
      <c r="F2916" s="6">
        <f>MIN(D2916,in_batt_pw,IF(sel_batt=0,0,(sel_batt-H2915)/in_rte))</f>
        <v/>
      </c>
      <c r="G2916" s="6">
        <f>MIN(E2916,in_batt_pw,H2915)</f>
        <v/>
      </c>
      <c r="H2916" s="6">
        <f>H2915+F2916*in_rte-G2916</f>
        <v/>
      </c>
      <c r="I2916" s="6">
        <f>IF(sel_og=1,0,E2916-G2916)</f>
        <v/>
      </c>
      <c r="J2916" s="6">
        <f>IF(sel_og=1,0,D2916-F2916)</f>
        <v/>
      </c>
      <c r="K2916" s="6">
        <f>IF(sel_og=1,E2916-G2916,0)</f>
        <v/>
      </c>
    </row>
    <row r="2917">
      <c r="A2917" s="6">
        <f>Profiles!E2917+Profiles!F2917</f>
        <v/>
      </c>
      <c r="B2917" s="6">
        <f>Profiles!D2917*sel_solar</f>
        <v/>
      </c>
      <c r="C2917" s="6">
        <f>MIN(B2917,A2917)</f>
        <v/>
      </c>
      <c r="D2917" s="6">
        <f>B2917-C2917</f>
        <v/>
      </c>
      <c r="E2917" s="6">
        <f>A2917-C2917</f>
        <v/>
      </c>
      <c r="F2917" s="6">
        <f>MIN(D2917,in_batt_pw,IF(sel_batt=0,0,(sel_batt-H2916)/in_rte))</f>
        <v/>
      </c>
      <c r="G2917" s="6">
        <f>MIN(E2917,in_batt_pw,H2916)</f>
        <v/>
      </c>
      <c r="H2917" s="6">
        <f>H2916+F2917*in_rte-G2917</f>
        <v/>
      </c>
      <c r="I2917" s="6">
        <f>IF(sel_og=1,0,E2917-G2917)</f>
        <v/>
      </c>
      <c r="J2917" s="6">
        <f>IF(sel_og=1,0,D2917-F2917)</f>
        <v/>
      </c>
      <c r="K2917" s="6">
        <f>IF(sel_og=1,E2917-G2917,0)</f>
        <v/>
      </c>
    </row>
    <row r="2918">
      <c r="A2918" s="6">
        <f>Profiles!E2918+Profiles!F2918</f>
        <v/>
      </c>
      <c r="B2918" s="6">
        <f>Profiles!D2918*sel_solar</f>
        <v/>
      </c>
      <c r="C2918" s="6">
        <f>MIN(B2918,A2918)</f>
        <v/>
      </c>
      <c r="D2918" s="6">
        <f>B2918-C2918</f>
        <v/>
      </c>
      <c r="E2918" s="6">
        <f>A2918-C2918</f>
        <v/>
      </c>
      <c r="F2918" s="6">
        <f>MIN(D2918,in_batt_pw,IF(sel_batt=0,0,(sel_batt-H2917)/in_rte))</f>
        <v/>
      </c>
      <c r="G2918" s="6">
        <f>MIN(E2918,in_batt_pw,H2917)</f>
        <v/>
      </c>
      <c r="H2918" s="6">
        <f>H2917+F2918*in_rte-G2918</f>
        <v/>
      </c>
      <c r="I2918" s="6">
        <f>IF(sel_og=1,0,E2918-G2918)</f>
        <v/>
      </c>
      <c r="J2918" s="6">
        <f>IF(sel_og=1,0,D2918-F2918)</f>
        <v/>
      </c>
      <c r="K2918" s="6">
        <f>IF(sel_og=1,E2918-G2918,0)</f>
        <v/>
      </c>
    </row>
    <row r="2919">
      <c r="A2919" s="6">
        <f>Profiles!E2919+Profiles!F2919</f>
        <v/>
      </c>
      <c r="B2919" s="6">
        <f>Profiles!D2919*sel_solar</f>
        <v/>
      </c>
      <c r="C2919" s="6">
        <f>MIN(B2919,A2919)</f>
        <v/>
      </c>
      <c r="D2919" s="6">
        <f>B2919-C2919</f>
        <v/>
      </c>
      <c r="E2919" s="6">
        <f>A2919-C2919</f>
        <v/>
      </c>
      <c r="F2919" s="6">
        <f>MIN(D2919,in_batt_pw,IF(sel_batt=0,0,(sel_batt-H2918)/in_rte))</f>
        <v/>
      </c>
      <c r="G2919" s="6">
        <f>MIN(E2919,in_batt_pw,H2918)</f>
        <v/>
      </c>
      <c r="H2919" s="6">
        <f>H2918+F2919*in_rte-G2919</f>
        <v/>
      </c>
      <c r="I2919" s="6">
        <f>IF(sel_og=1,0,E2919-G2919)</f>
        <v/>
      </c>
      <c r="J2919" s="6">
        <f>IF(sel_og=1,0,D2919-F2919)</f>
        <v/>
      </c>
      <c r="K2919" s="6">
        <f>IF(sel_og=1,E2919-G2919,0)</f>
        <v/>
      </c>
    </row>
    <row r="2920">
      <c r="A2920" s="6">
        <f>Profiles!E2920+Profiles!F2920</f>
        <v/>
      </c>
      <c r="B2920" s="6">
        <f>Profiles!D2920*sel_solar</f>
        <v/>
      </c>
      <c r="C2920" s="6">
        <f>MIN(B2920,A2920)</f>
        <v/>
      </c>
      <c r="D2920" s="6">
        <f>B2920-C2920</f>
        <v/>
      </c>
      <c r="E2920" s="6">
        <f>A2920-C2920</f>
        <v/>
      </c>
      <c r="F2920" s="6">
        <f>MIN(D2920,in_batt_pw,IF(sel_batt=0,0,(sel_batt-H2919)/in_rte))</f>
        <v/>
      </c>
      <c r="G2920" s="6">
        <f>MIN(E2920,in_batt_pw,H2919)</f>
        <v/>
      </c>
      <c r="H2920" s="6">
        <f>H2919+F2920*in_rte-G2920</f>
        <v/>
      </c>
      <c r="I2920" s="6">
        <f>IF(sel_og=1,0,E2920-G2920)</f>
        <v/>
      </c>
      <c r="J2920" s="6">
        <f>IF(sel_og=1,0,D2920-F2920)</f>
        <v/>
      </c>
      <c r="K2920" s="6">
        <f>IF(sel_og=1,E2920-G2920,0)</f>
        <v/>
      </c>
    </row>
    <row r="2921">
      <c r="A2921" s="6">
        <f>Profiles!E2921+Profiles!F2921</f>
        <v/>
      </c>
      <c r="B2921" s="6">
        <f>Profiles!D2921*sel_solar</f>
        <v/>
      </c>
      <c r="C2921" s="6">
        <f>MIN(B2921,A2921)</f>
        <v/>
      </c>
      <c r="D2921" s="6">
        <f>B2921-C2921</f>
        <v/>
      </c>
      <c r="E2921" s="6">
        <f>A2921-C2921</f>
        <v/>
      </c>
      <c r="F2921" s="6">
        <f>MIN(D2921,in_batt_pw,IF(sel_batt=0,0,(sel_batt-H2920)/in_rte))</f>
        <v/>
      </c>
      <c r="G2921" s="6">
        <f>MIN(E2921,in_batt_pw,H2920)</f>
        <v/>
      </c>
      <c r="H2921" s="6">
        <f>H2920+F2921*in_rte-G2921</f>
        <v/>
      </c>
      <c r="I2921" s="6">
        <f>IF(sel_og=1,0,E2921-G2921)</f>
        <v/>
      </c>
      <c r="J2921" s="6">
        <f>IF(sel_og=1,0,D2921-F2921)</f>
        <v/>
      </c>
      <c r="K2921" s="6">
        <f>IF(sel_og=1,E2921-G2921,0)</f>
        <v/>
      </c>
    </row>
    <row r="2922">
      <c r="A2922" s="6">
        <f>Profiles!E2922+Profiles!F2922</f>
        <v/>
      </c>
      <c r="B2922" s="6">
        <f>Profiles!D2922*sel_solar</f>
        <v/>
      </c>
      <c r="C2922" s="6">
        <f>MIN(B2922,A2922)</f>
        <v/>
      </c>
      <c r="D2922" s="6">
        <f>B2922-C2922</f>
        <v/>
      </c>
      <c r="E2922" s="6">
        <f>A2922-C2922</f>
        <v/>
      </c>
      <c r="F2922" s="6">
        <f>MIN(D2922,in_batt_pw,IF(sel_batt=0,0,(sel_batt-H2921)/in_rte))</f>
        <v/>
      </c>
      <c r="G2922" s="6">
        <f>MIN(E2922,in_batt_pw,H2921)</f>
        <v/>
      </c>
      <c r="H2922" s="6">
        <f>H2921+F2922*in_rte-G2922</f>
        <v/>
      </c>
      <c r="I2922" s="6">
        <f>IF(sel_og=1,0,E2922-G2922)</f>
        <v/>
      </c>
      <c r="J2922" s="6">
        <f>IF(sel_og=1,0,D2922-F2922)</f>
        <v/>
      </c>
      <c r="K2922" s="6">
        <f>IF(sel_og=1,E2922-G2922,0)</f>
        <v/>
      </c>
    </row>
    <row r="2923">
      <c r="A2923" s="6">
        <f>Profiles!E2923+Profiles!F2923</f>
        <v/>
      </c>
      <c r="B2923" s="6">
        <f>Profiles!D2923*sel_solar</f>
        <v/>
      </c>
      <c r="C2923" s="6">
        <f>MIN(B2923,A2923)</f>
        <v/>
      </c>
      <c r="D2923" s="6">
        <f>B2923-C2923</f>
        <v/>
      </c>
      <c r="E2923" s="6">
        <f>A2923-C2923</f>
        <v/>
      </c>
      <c r="F2923" s="6">
        <f>MIN(D2923,in_batt_pw,IF(sel_batt=0,0,(sel_batt-H2922)/in_rte))</f>
        <v/>
      </c>
      <c r="G2923" s="6">
        <f>MIN(E2923,in_batt_pw,H2922)</f>
        <v/>
      </c>
      <c r="H2923" s="6">
        <f>H2922+F2923*in_rte-G2923</f>
        <v/>
      </c>
      <c r="I2923" s="6">
        <f>IF(sel_og=1,0,E2923-G2923)</f>
        <v/>
      </c>
      <c r="J2923" s="6">
        <f>IF(sel_og=1,0,D2923-F2923)</f>
        <v/>
      </c>
      <c r="K2923" s="6">
        <f>IF(sel_og=1,E2923-G2923,0)</f>
        <v/>
      </c>
    </row>
    <row r="2924">
      <c r="A2924" s="6">
        <f>Profiles!E2924+Profiles!F2924</f>
        <v/>
      </c>
      <c r="B2924" s="6">
        <f>Profiles!D2924*sel_solar</f>
        <v/>
      </c>
      <c r="C2924" s="6">
        <f>MIN(B2924,A2924)</f>
        <v/>
      </c>
      <c r="D2924" s="6">
        <f>B2924-C2924</f>
        <v/>
      </c>
      <c r="E2924" s="6">
        <f>A2924-C2924</f>
        <v/>
      </c>
      <c r="F2924" s="6">
        <f>MIN(D2924,in_batt_pw,IF(sel_batt=0,0,(sel_batt-H2923)/in_rte))</f>
        <v/>
      </c>
      <c r="G2924" s="6">
        <f>MIN(E2924,in_batt_pw,H2923)</f>
        <v/>
      </c>
      <c r="H2924" s="6">
        <f>H2923+F2924*in_rte-G2924</f>
        <v/>
      </c>
      <c r="I2924" s="6">
        <f>IF(sel_og=1,0,E2924-G2924)</f>
        <v/>
      </c>
      <c r="J2924" s="6">
        <f>IF(sel_og=1,0,D2924-F2924)</f>
        <v/>
      </c>
      <c r="K2924" s="6">
        <f>IF(sel_og=1,E2924-G2924,0)</f>
        <v/>
      </c>
    </row>
    <row r="2925">
      <c r="A2925" s="6">
        <f>Profiles!E2925+Profiles!F2925</f>
        <v/>
      </c>
      <c r="B2925" s="6">
        <f>Profiles!D2925*sel_solar</f>
        <v/>
      </c>
      <c r="C2925" s="6">
        <f>MIN(B2925,A2925)</f>
        <v/>
      </c>
      <c r="D2925" s="6">
        <f>B2925-C2925</f>
        <v/>
      </c>
      <c r="E2925" s="6">
        <f>A2925-C2925</f>
        <v/>
      </c>
      <c r="F2925" s="6">
        <f>MIN(D2925,in_batt_pw,IF(sel_batt=0,0,(sel_batt-H2924)/in_rte))</f>
        <v/>
      </c>
      <c r="G2925" s="6">
        <f>MIN(E2925,in_batt_pw,H2924)</f>
        <v/>
      </c>
      <c r="H2925" s="6">
        <f>H2924+F2925*in_rte-G2925</f>
        <v/>
      </c>
      <c r="I2925" s="6">
        <f>IF(sel_og=1,0,E2925-G2925)</f>
        <v/>
      </c>
      <c r="J2925" s="6">
        <f>IF(sel_og=1,0,D2925-F2925)</f>
        <v/>
      </c>
      <c r="K2925" s="6">
        <f>IF(sel_og=1,E2925-G2925,0)</f>
        <v/>
      </c>
    </row>
    <row r="2926">
      <c r="A2926" s="6">
        <f>Profiles!E2926+Profiles!F2926</f>
        <v/>
      </c>
      <c r="B2926" s="6">
        <f>Profiles!D2926*sel_solar</f>
        <v/>
      </c>
      <c r="C2926" s="6">
        <f>MIN(B2926,A2926)</f>
        <v/>
      </c>
      <c r="D2926" s="6">
        <f>B2926-C2926</f>
        <v/>
      </c>
      <c r="E2926" s="6">
        <f>A2926-C2926</f>
        <v/>
      </c>
      <c r="F2926" s="6">
        <f>MIN(D2926,in_batt_pw,IF(sel_batt=0,0,(sel_batt-H2925)/in_rte))</f>
        <v/>
      </c>
      <c r="G2926" s="6">
        <f>MIN(E2926,in_batt_pw,H2925)</f>
        <v/>
      </c>
      <c r="H2926" s="6">
        <f>H2925+F2926*in_rte-G2926</f>
        <v/>
      </c>
      <c r="I2926" s="6">
        <f>IF(sel_og=1,0,E2926-G2926)</f>
        <v/>
      </c>
      <c r="J2926" s="6">
        <f>IF(sel_og=1,0,D2926-F2926)</f>
        <v/>
      </c>
      <c r="K2926" s="6">
        <f>IF(sel_og=1,E2926-G2926,0)</f>
        <v/>
      </c>
    </row>
    <row r="2927">
      <c r="A2927" s="6">
        <f>Profiles!E2927+Profiles!F2927</f>
        <v/>
      </c>
      <c r="B2927" s="6">
        <f>Profiles!D2927*sel_solar</f>
        <v/>
      </c>
      <c r="C2927" s="6">
        <f>MIN(B2927,A2927)</f>
        <v/>
      </c>
      <c r="D2927" s="6">
        <f>B2927-C2927</f>
        <v/>
      </c>
      <c r="E2927" s="6">
        <f>A2927-C2927</f>
        <v/>
      </c>
      <c r="F2927" s="6">
        <f>MIN(D2927,in_batt_pw,IF(sel_batt=0,0,(sel_batt-H2926)/in_rte))</f>
        <v/>
      </c>
      <c r="G2927" s="6">
        <f>MIN(E2927,in_batt_pw,H2926)</f>
        <v/>
      </c>
      <c r="H2927" s="6">
        <f>H2926+F2927*in_rte-G2927</f>
        <v/>
      </c>
      <c r="I2927" s="6">
        <f>IF(sel_og=1,0,E2927-G2927)</f>
        <v/>
      </c>
      <c r="J2927" s="6">
        <f>IF(sel_og=1,0,D2927-F2927)</f>
        <v/>
      </c>
      <c r="K2927" s="6">
        <f>IF(sel_og=1,E2927-G2927,0)</f>
        <v/>
      </c>
    </row>
    <row r="2928">
      <c r="A2928" s="6">
        <f>Profiles!E2928+Profiles!F2928</f>
        <v/>
      </c>
      <c r="B2928" s="6">
        <f>Profiles!D2928*sel_solar</f>
        <v/>
      </c>
      <c r="C2928" s="6">
        <f>MIN(B2928,A2928)</f>
        <v/>
      </c>
      <c r="D2928" s="6">
        <f>B2928-C2928</f>
        <v/>
      </c>
      <c r="E2928" s="6">
        <f>A2928-C2928</f>
        <v/>
      </c>
      <c r="F2928" s="6">
        <f>MIN(D2928,in_batt_pw,IF(sel_batt=0,0,(sel_batt-H2927)/in_rte))</f>
        <v/>
      </c>
      <c r="G2928" s="6">
        <f>MIN(E2928,in_batt_pw,H2927)</f>
        <v/>
      </c>
      <c r="H2928" s="6">
        <f>H2927+F2928*in_rte-G2928</f>
        <v/>
      </c>
      <c r="I2928" s="6">
        <f>IF(sel_og=1,0,E2928-G2928)</f>
        <v/>
      </c>
      <c r="J2928" s="6">
        <f>IF(sel_og=1,0,D2928-F2928)</f>
        <v/>
      </c>
      <c r="K2928" s="6">
        <f>IF(sel_og=1,E2928-G2928,0)</f>
        <v/>
      </c>
    </row>
    <row r="2929">
      <c r="A2929" s="6">
        <f>Profiles!E2929+Profiles!F2929</f>
        <v/>
      </c>
      <c r="B2929" s="6">
        <f>Profiles!D2929*sel_solar</f>
        <v/>
      </c>
      <c r="C2929" s="6">
        <f>MIN(B2929,A2929)</f>
        <v/>
      </c>
      <c r="D2929" s="6">
        <f>B2929-C2929</f>
        <v/>
      </c>
      <c r="E2929" s="6">
        <f>A2929-C2929</f>
        <v/>
      </c>
      <c r="F2929" s="6">
        <f>MIN(D2929,in_batt_pw,IF(sel_batt=0,0,(sel_batt-H2928)/in_rte))</f>
        <v/>
      </c>
      <c r="G2929" s="6">
        <f>MIN(E2929,in_batt_pw,H2928)</f>
        <v/>
      </c>
      <c r="H2929" s="6">
        <f>H2928+F2929*in_rte-G2929</f>
        <v/>
      </c>
      <c r="I2929" s="6">
        <f>IF(sel_og=1,0,E2929-G2929)</f>
        <v/>
      </c>
      <c r="J2929" s="6">
        <f>IF(sel_og=1,0,D2929-F2929)</f>
        <v/>
      </c>
      <c r="K2929" s="6">
        <f>IF(sel_og=1,E2929-G2929,0)</f>
        <v/>
      </c>
    </row>
    <row r="2930">
      <c r="A2930" s="6">
        <f>Profiles!E2930+Profiles!F2930</f>
        <v/>
      </c>
      <c r="B2930" s="6">
        <f>Profiles!D2930*sel_solar</f>
        <v/>
      </c>
      <c r="C2930" s="6">
        <f>MIN(B2930,A2930)</f>
        <v/>
      </c>
      <c r="D2930" s="6">
        <f>B2930-C2930</f>
        <v/>
      </c>
      <c r="E2930" s="6">
        <f>A2930-C2930</f>
        <v/>
      </c>
      <c r="F2930" s="6">
        <f>MIN(D2930,in_batt_pw,IF(sel_batt=0,0,(sel_batt-H2929)/in_rte))</f>
        <v/>
      </c>
      <c r="G2930" s="6">
        <f>MIN(E2930,in_batt_pw,H2929)</f>
        <v/>
      </c>
      <c r="H2930" s="6">
        <f>H2929+F2930*in_rte-G2930</f>
        <v/>
      </c>
      <c r="I2930" s="6">
        <f>IF(sel_og=1,0,E2930-G2930)</f>
        <v/>
      </c>
      <c r="J2930" s="6">
        <f>IF(sel_og=1,0,D2930-F2930)</f>
        <v/>
      </c>
      <c r="K2930" s="6">
        <f>IF(sel_og=1,E2930-G2930,0)</f>
        <v/>
      </c>
    </row>
    <row r="2931">
      <c r="A2931" s="6">
        <f>Profiles!E2931+Profiles!F2931</f>
        <v/>
      </c>
      <c r="B2931" s="6">
        <f>Profiles!D2931*sel_solar</f>
        <v/>
      </c>
      <c r="C2931" s="6">
        <f>MIN(B2931,A2931)</f>
        <v/>
      </c>
      <c r="D2931" s="6">
        <f>B2931-C2931</f>
        <v/>
      </c>
      <c r="E2931" s="6">
        <f>A2931-C2931</f>
        <v/>
      </c>
      <c r="F2931" s="6">
        <f>MIN(D2931,in_batt_pw,IF(sel_batt=0,0,(sel_batt-H2930)/in_rte))</f>
        <v/>
      </c>
      <c r="G2931" s="6">
        <f>MIN(E2931,in_batt_pw,H2930)</f>
        <v/>
      </c>
      <c r="H2931" s="6">
        <f>H2930+F2931*in_rte-G2931</f>
        <v/>
      </c>
      <c r="I2931" s="6">
        <f>IF(sel_og=1,0,E2931-G2931)</f>
        <v/>
      </c>
      <c r="J2931" s="6">
        <f>IF(sel_og=1,0,D2931-F2931)</f>
        <v/>
      </c>
      <c r="K2931" s="6">
        <f>IF(sel_og=1,E2931-G2931,0)</f>
        <v/>
      </c>
    </row>
    <row r="2932">
      <c r="A2932" s="6">
        <f>Profiles!E2932+Profiles!F2932</f>
        <v/>
      </c>
      <c r="B2932" s="6">
        <f>Profiles!D2932*sel_solar</f>
        <v/>
      </c>
      <c r="C2932" s="6">
        <f>MIN(B2932,A2932)</f>
        <v/>
      </c>
      <c r="D2932" s="6">
        <f>B2932-C2932</f>
        <v/>
      </c>
      <c r="E2932" s="6">
        <f>A2932-C2932</f>
        <v/>
      </c>
      <c r="F2932" s="6">
        <f>MIN(D2932,in_batt_pw,IF(sel_batt=0,0,(sel_batt-H2931)/in_rte))</f>
        <v/>
      </c>
      <c r="G2932" s="6">
        <f>MIN(E2932,in_batt_pw,H2931)</f>
        <v/>
      </c>
      <c r="H2932" s="6">
        <f>H2931+F2932*in_rte-G2932</f>
        <v/>
      </c>
      <c r="I2932" s="6">
        <f>IF(sel_og=1,0,E2932-G2932)</f>
        <v/>
      </c>
      <c r="J2932" s="6">
        <f>IF(sel_og=1,0,D2932-F2932)</f>
        <v/>
      </c>
      <c r="K2932" s="6">
        <f>IF(sel_og=1,E2932-G2932,0)</f>
        <v/>
      </c>
    </row>
    <row r="2933">
      <c r="A2933" s="6">
        <f>Profiles!E2933+Profiles!F2933</f>
        <v/>
      </c>
      <c r="B2933" s="6">
        <f>Profiles!D2933*sel_solar</f>
        <v/>
      </c>
      <c r="C2933" s="6">
        <f>MIN(B2933,A2933)</f>
        <v/>
      </c>
      <c r="D2933" s="6">
        <f>B2933-C2933</f>
        <v/>
      </c>
      <c r="E2933" s="6">
        <f>A2933-C2933</f>
        <v/>
      </c>
      <c r="F2933" s="6">
        <f>MIN(D2933,in_batt_pw,IF(sel_batt=0,0,(sel_batt-H2932)/in_rte))</f>
        <v/>
      </c>
      <c r="G2933" s="6">
        <f>MIN(E2933,in_batt_pw,H2932)</f>
        <v/>
      </c>
      <c r="H2933" s="6">
        <f>H2932+F2933*in_rte-G2933</f>
        <v/>
      </c>
      <c r="I2933" s="6">
        <f>IF(sel_og=1,0,E2933-G2933)</f>
        <v/>
      </c>
      <c r="J2933" s="6">
        <f>IF(sel_og=1,0,D2933-F2933)</f>
        <v/>
      </c>
      <c r="K2933" s="6">
        <f>IF(sel_og=1,E2933-G2933,0)</f>
        <v/>
      </c>
    </row>
    <row r="2934">
      <c r="A2934" s="6">
        <f>Profiles!E2934+Profiles!F2934</f>
        <v/>
      </c>
      <c r="B2934" s="6">
        <f>Profiles!D2934*sel_solar</f>
        <v/>
      </c>
      <c r="C2934" s="6">
        <f>MIN(B2934,A2934)</f>
        <v/>
      </c>
      <c r="D2934" s="6">
        <f>B2934-C2934</f>
        <v/>
      </c>
      <c r="E2934" s="6">
        <f>A2934-C2934</f>
        <v/>
      </c>
      <c r="F2934" s="6">
        <f>MIN(D2934,in_batt_pw,IF(sel_batt=0,0,(sel_batt-H2933)/in_rte))</f>
        <v/>
      </c>
      <c r="G2934" s="6">
        <f>MIN(E2934,in_batt_pw,H2933)</f>
        <v/>
      </c>
      <c r="H2934" s="6">
        <f>H2933+F2934*in_rte-G2934</f>
        <v/>
      </c>
      <c r="I2934" s="6">
        <f>IF(sel_og=1,0,E2934-G2934)</f>
        <v/>
      </c>
      <c r="J2934" s="6">
        <f>IF(sel_og=1,0,D2934-F2934)</f>
        <v/>
      </c>
      <c r="K2934" s="6">
        <f>IF(sel_og=1,E2934-G2934,0)</f>
        <v/>
      </c>
    </row>
    <row r="2935">
      <c r="A2935" s="6">
        <f>Profiles!E2935+Profiles!F2935</f>
        <v/>
      </c>
      <c r="B2935" s="6">
        <f>Profiles!D2935*sel_solar</f>
        <v/>
      </c>
      <c r="C2935" s="6">
        <f>MIN(B2935,A2935)</f>
        <v/>
      </c>
      <c r="D2935" s="6">
        <f>B2935-C2935</f>
        <v/>
      </c>
      <c r="E2935" s="6">
        <f>A2935-C2935</f>
        <v/>
      </c>
      <c r="F2935" s="6">
        <f>MIN(D2935,in_batt_pw,IF(sel_batt=0,0,(sel_batt-H2934)/in_rte))</f>
        <v/>
      </c>
      <c r="G2935" s="6">
        <f>MIN(E2935,in_batt_pw,H2934)</f>
        <v/>
      </c>
      <c r="H2935" s="6">
        <f>H2934+F2935*in_rte-G2935</f>
        <v/>
      </c>
      <c r="I2935" s="6">
        <f>IF(sel_og=1,0,E2935-G2935)</f>
        <v/>
      </c>
      <c r="J2935" s="6">
        <f>IF(sel_og=1,0,D2935-F2935)</f>
        <v/>
      </c>
      <c r="K2935" s="6">
        <f>IF(sel_og=1,E2935-G2935,0)</f>
        <v/>
      </c>
    </row>
    <row r="2936">
      <c r="A2936" s="6">
        <f>Profiles!E2936+Profiles!F2936</f>
        <v/>
      </c>
      <c r="B2936" s="6">
        <f>Profiles!D2936*sel_solar</f>
        <v/>
      </c>
      <c r="C2936" s="6">
        <f>MIN(B2936,A2936)</f>
        <v/>
      </c>
      <c r="D2936" s="6">
        <f>B2936-C2936</f>
        <v/>
      </c>
      <c r="E2936" s="6">
        <f>A2936-C2936</f>
        <v/>
      </c>
      <c r="F2936" s="6">
        <f>MIN(D2936,in_batt_pw,IF(sel_batt=0,0,(sel_batt-H2935)/in_rte))</f>
        <v/>
      </c>
      <c r="G2936" s="6">
        <f>MIN(E2936,in_batt_pw,H2935)</f>
        <v/>
      </c>
      <c r="H2936" s="6">
        <f>H2935+F2936*in_rte-G2936</f>
        <v/>
      </c>
      <c r="I2936" s="6">
        <f>IF(sel_og=1,0,E2936-G2936)</f>
        <v/>
      </c>
      <c r="J2936" s="6">
        <f>IF(sel_og=1,0,D2936-F2936)</f>
        <v/>
      </c>
      <c r="K2936" s="6">
        <f>IF(sel_og=1,E2936-G2936,0)</f>
        <v/>
      </c>
    </row>
    <row r="2937">
      <c r="A2937" s="6">
        <f>Profiles!E2937+Profiles!F2937</f>
        <v/>
      </c>
      <c r="B2937" s="6">
        <f>Profiles!D2937*sel_solar</f>
        <v/>
      </c>
      <c r="C2937" s="6">
        <f>MIN(B2937,A2937)</f>
        <v/>
      </c>
      <c r="D2937" s="6">
        <f>B2937-C2937</f>
        <v/>
      </c>
      <c r="E2937" s="6">
        <f>A2937-C2937</f>
        <v/>
      </c>
      <c r="F2937" s="6">
        <f>MIN(D2937,in_batt_pw,IF(sel_batt=0,0,(sel_batt-H2936)/in_rte))</f>
        <v/>
      </c>
      <c r="G2937" s="6">
        <f>MIN(E2937,in_batt_pw,H2936)</f>
        <v/>
      </c>
      <c r="H2937" s="6">
        <f>H2936+F2937*in_rte-G2937</f>
        <v/>
      </c>
      <c r="I2937" s="6">
        <f>IF(sel_og=1,0,E2937-G2937)</f>
        <v/>
      </c>
      <c r="J2937" s="6">
        <f>IF(sel_og=1,0,D2937-F2937)</f>
        <v/>
      </c>
      <c r="K2937" s="6">
        <f>IF(sel_og=1,E2937-G2937,0)</f>
        <v/>
      </c>
    </row>
    <row r="2938">
      <c r="A2938" s="6">
        <f>Profiles!E2938+Profiles!F2938</f>
        <v/>
      </c>
      <c r="B2938" s="6">
        <f>Profiles!D2938*sel_solar</f>
        <v/>
      </c>
      <c r="C2938" s="6">
        <f>MIN(B2938,A2938)</f>
        <v/>
      </c>
      <c r="D2938" s="6">
        <f>B2938-C2938</f>
        <v/>
      </c>
      <c r="E2938" s="6">
        <f>A2938-C2938</f>
        <v/>
      </c>
      <c r="F2938" s="6">
        <f>MIN(D2938,in_batt_pw,IF(sel_batt=0,0,(sel_batt-H2937)/in_rte))</f>
        <v/>
      </c>
      <c r="G2938" s="6">
        <f>MIN(E2938,in_batt_pw,H2937)</f>
        <v/>
      </c>
      <c r="H2938" s="6">
        <f>H2937+F2938*in_rte-G2938</f>
        <v/>
      </c>
      <c r="I2938" s="6">
        <f>IF(sel_og=1,0,E2938-G2938)</f>
        <v/>
      </c>
      <c r="J2938" s="6">
        <f>IF(sel_og=1,0,D2938-F2938)</f>
        <v/>
      </c>
      <c r="K2938" s="6">
        <f>IF(sel_og=1,E2938-G2938,0)</f>
        <v/>
      </c>
    </row>
    <row r="2939">
      <c r="A2939" s="6">
        <f>Profiles!E2939+Profiles!F2939</f>
        <v/>
      </c>
      <c r="B2939" s="6">
        <f>Profiles!D2939*sel_solar</f>
        <v/>
      </c>
      <c r="C2939" s="6">
        <f>MIN(B2939,A2939)</f>
        <v/>
      </c>
      <c r="D2939" s="6">
        <f>B2939-C2939</f>
        <v/>
      </c>
      <c r="E2939" s="6">
        <f>A2939-C2939</f>
        <v/>
      </c>
      <c r="F2939" s="6">
        <f>MIN(D2939,in_batt_pw,IF(sel_batt=0,0,(sel_batt-H2938)/in_rte))</f>
        <v/>
      </c>
      <c r="G2939" s="6">
        <f>MIN(E2939,in_batt_pw,H2938)</f>
        <v/>
      </c>
      <c r="H2939" s="6">
        <f>H2938+F2939*in_rte-G2939</f>
        <v/>
      </c>
      <c r="I2939" s="6">
        <f>IF(sel_og=1,0,E2939-G2939)</f>
        <v/>
      </c>
      <c r="J2939" s="6">
        <f>IF(sel_og=1,0,D2939-F2939)</f>
        <v/>
      </c>
      <c r="K2939" s="6">
        <f>IF(sel_og=1,E2939-G2939,0)</f>
        <v/>
      </c>
    </row>
    <row r="2940">
      <c r="A2940" s="6">
        <f>Profiles!E2940+Profiles!F2940</f>
        <v/>
      </c>
      <c r="B2940" s="6">
        <f>Profiles!D2940*sel_solar</f>
        <v/>
      </c>
      <c r="C2940" s="6">
        <f>MIN(B2940,A2940)</f>
        <v/>
      </c>
      <c r="D2940" s="6">
        <f>B2940-C2940</f>
        <v/>
      </c>
      <c r="E2940" s="6">
        <f>A2940-C2940</f>
        <v/>
      </c>
      <c r="F2940" s="6">
        <f>MIN(D2940,in_batt_pw,IF(sel_batt=0,0,(sel_batt-H2939)/in_rte))</f>
        <v/>
      </c>
      <c r="G2940" s="6">
        <f>MIN(E2940,in_batt_pw,H2939)</f>
        <v/>
      </c>
      <c r="H2940" s="6">
        <f>H2939+F2940*in_rte-G2940</f>
        <v/>
      </c>
      <c r="I2940" s="6">
        <f>IF(sel_og=1,0,E2940-G2940)</f>
        <v/>
      </c>
      <c r="J2940" s="6">
        <f>IF(sel_og=1,0,D2940-F2940)</f>
        <v/>
      </c>
      <c r="K2940" s="6">
        <f>IF(sel_og=1,E2940-G2940,0)</f>
        <v/>
      </c>
    </row>
    <row r="2941">
      <c r="A2941" s="6">
        <f>Profiles!E2941+Profiles!F2941</f>
        <v/>
      </c>
      <c r="B2941" s="6">
        <f>Profiles!D2941*sel_solar</f>
        <v/>
      </c>
      <c r="C2941" s="6">
        <f>MIN(B2941,A2941)</f>
        <v/>
      </c>
      <c r="D2941" s="6">
        <f>B2941-C2941</f>
        <v/>
      </c>
      <c r="E2941" s="6">
        <f>A2941-C2941</f>
        <v/>
      </c>
      <c r="F2941" s="6">
        <f>MIN(D2941,in_batt_pw,IF(sel_batt=0,0,(sel_batt-H2940)/in_rte))</f>
        <v/>
      </c>
      <c r="G2941" s="6">
        <f>MIN(E2941,in_batt_pw,H2940)</f>
        <v/>
      </c>
      <c r="H2941" s="6">
        <f>H2940+F2941*in_rte-G2941</f>
        <v/>
      </c>
      <c r="I2941" s="6">
        <f>IF(sel_og=1,0,E2941-G2941)</f>
        <v/>
      </c>
      <c r="J2941" s="6">
        <f>IF(sel_og=1,0,D2941-F2941)</f>
        <v/>
      </c>
      <c r="K2941" s="6">
        <f>IF(sel_og=1,E2941-G2941,0)</f>
        <v/>
      </c>
    </row>
    <row r="2942">
      <c r="A2942" s="6">
        <f>Profiles!E2942+Profiles!F2942</f>
        <v/>
      </c>
      <c r="B2942" s="6">
        <f>Profiles!D2942*sel_solar</f>
        <v/>
      </c>
      <c r="C2942" s="6">
        <f>MIN(B2942,A2942)</f>
        <v/>
      </c>
      <c r="D2942" s="6">
        <f>B2942-C2942</f>
        <v/>
      </c>
      <c r="E2942" s="6">
        <f>A2942-C2942</f>
        <v/>
      </c>
      <c r="F2942" s="6">
        <f>MIN(D2942,in_batt_pw,IF(sel_batt=0,0,(sel_batt-H2941)/in_rte))</f>
        <v/>
      </c>
      <c r="G2942" s="6">
        <f>MIN(E2942,in_batt_pw,H2941)</f>
        <v/>
      </c>
      <c r="H2942" s="6">
        <f>H2941+F2942*in_rte-G2942</f>
        <v/>
      </c>
      <c r="I2942" s="6">
        <f>IF(sel_og=1,0,E2942-G2942)</f>
        <v/>
      </c>
      <c r="J2942" s="6">
        <f>IF(sel_og=1,0,D2942-F2942)</f>
        <v/>
      </c>
      <c r="K2942" s="6">
        <f>IF(sel_og=1,E2942-G2942,0)</f>
        <v/>
      </c>
    </row>
    <row r="2943">
      <c r="A2943" s="6">
        <f>Profiles!E2943+Profiles!F2943</f>
        <v/>
      </c>
      <c r="B2943" s="6">
        <f>Profiles!D2943*sel_solar</f>
        <v/>
      </c>
      <c r="C2943" s="6">
        <f>MIN(B2943,A2943)</f>
        <v/>
      </c>
      <c r="D2943" s="6">
        <f>B2943-C2943</f>
        <v/>
      </c>
      <c r="E2943" s="6">
        <f>A2943-C2943</f>
        <v/>
      </c>
      <c r="F2943" s="6">
        <f>MIN(D2943,in_batt_pw,IF(sel_batt=0,0,(sel_batt-H2942)/in_rte))</f>
        <v/>
      </c>
      <c r="G2943" s="6">
        <f>MIN(E2943,in_batt_pw,H2942)</f>
        <v/>
      </c>
      <c r="H2943" s="6">
        <f>H2942+F2943*in_rte-G2943</f>
        <v/>
      </c>
      <c r="I2943" s="6">
        <f>IF(sel_og=1,0,E2943-G2943)</f>
        <v/>
      </c>
      <c r="J2943" s="6">
        <f>IF(sel_og=1,0,D2943-F2943)</f>
        <v/>
      </c>
      <c r="K2943" s="6">
        <f>IF(sel_og=1,E2943-G2943,0)</f>
        <v/>
      </c>
    </row>
    <row r="2944">
      <c r="A2944" s="6">
        <f>Profiles!E2944+Profiles!F2944</f>
        <v/>
      </c>
      <c r="B2944" s="6">
        <f>Profiles!D2944*sel_solar</f>
        <v/>
      </c>
      <c r="C2944" s="6">
        <f>MIN(B2944,A2944)</f>
        <v/>
      </c>
      <c r="D2944" s="6">
        <f>B2944-C2944</f>
        <v/>
      </c>
      <c r="E2944" s="6">
        <f>A2944-C2944</f>
        <v/>
      </c>
      <c r="F2944" s="6">
        <f>MIN(D2944,in_batt_pw,IF(sel_batt=0,0,(sel_batt-H2943)/in_rte))</f>
        <v/>
      </c>
      <c r="G2944" s="6">
        <f>MIN(E2944,in_batt_pw,H2943)</f>
        <v/>
      </c>
      <c r="H2944" s="6">
        <f>H2943+F2944*in_rte-G2944</f>
        <v/>
      </c>
      <c r="I2944" s="6">
        <f>IF(sel_og=1,0,E2944-G2944)</f>
        <v/>
      </c>
      <c r="J2944" s="6">
        <f>IF(sel_og=1,0,D2944-F2944)</f>
        <v/>
      </c>
      <c r="K2944" s="6">
        <f>IF(sel_og=1,E2944-G2944,0)</f>
        <v/>
      </c>
    </row>
    <row r="2945">
      <c r="A2945" s="6">
        <f>Profiles!E2945+Profiles!F2945</f>
        <v/>
      </c>
      <c r="B2945" s="6">
        <f>Profiles!D2945*sel_solar</f>
        <v/>
      </c>
      <c r="C2945" s="6">
        <f>MIN(B2945,A2945)</f>
        <v/>
      </c>
      <c r="D2945" s="6">
        <f>B2945-C2945</f>
        <v/>
      </c>
      <c r="E2945" s="6">
        <f>A2945-C2945</f>
        <v/>
      </c>
      <c r="F2945" s="6">
        <f>MIN(D2945,in_batt_pw,IF(sel_batt=0,0,(sel_batt-H2944)/in_rte))</f>
        <v/>
      </c>
      <c r="G2945" s="6">
        <f>MIN(E2945,in_batt_pw,H2944)</f>
        <v/>
      </c>
      <c r="H2945" s="6">
        <f>H2944+F2945*in_rte-G2945</f>
        <v/>
      </c>
      <c r="I2945" s="6">
        <f>IF(sel_og=1,0,E2945-G2945)</f>
        <v/>
      </c>
      <c r="J2945" s="6">
        <f>IF(sel_og=1,0,D2945-F2945)</f>
        <v/>
      </c>
      <c r="K2945" s="6">
        <f>IF(sel_og=1,E2945-G2945,0)</f>
        <v/>
      </c>
    </row>
    <row r="2946">
      <c r="A2946" s="6">
        <f>Profiles!E2946+Profiles!F2946</f>
        <v/>
      </c>
      <c r="B2946" s="6">
        <f>Profiles!D2946*sel_solar</f>
        <v/>
      </c>
      <c r="C2946" s="6">
        <f>MIN(B2946,A2946)</f>
        <v/>
      </c>
      <c r="D2946" s="6">
        <f>B2946-C2946</f>
        <v/>
      </c>
      <c r="E2946" s="6">
        <f>A2946-C2946</f>
        <v/>
      </c>
      <c r="F2946" s="6">
        <f>MIN(D2946,in_batt_pw,IF(sel_batt=0,0,(sel_batt-H2945)/in_rte))</f>
        <v/>
      </c>
      <c r="G2946" s="6">
        <f>MIN(E2946,in_batt_pw,H2945)</f>
        <v/>
      </c>
      <c r="H2946" s="6">
        <f>H2945+F2946*in_rte-G2946</f>
        <v/>
      </c>
      <c r="I2946" s="6">
        <f>IF(sel_og=1,0,E2946-G2946)</f>
        <v/>
      </c>
      <c r="J2946" s="6">
        <f>IF(sel_og=1,0,D2946-F2946)</f>
        <v/>
      </c>
      <c r="K2946" s="6">
        <f>IF(sel_og=1,E2946-G2946,0)</f>
        <v/>
      </c>
    </row>
    <row r="2947">
      <c r="A2947" s="6">
        <f>Profiles!E2947+Profiles!F2947</f>
        <v/>
      </c>
      <c r="B2947" s="6">
        <f>Profiles!D2947*sel_solar</f>
        <v/>
      </c>
      <c r="C2947" s="6">
        <f>MIN(B2947,A2947)</f>
        <v/>
      </c>
      <c r="D2947" s="6">
        <f>B2947-C2947</f>
        <v/>
      </c>
      <c r="E2947" s="6">
        <f>A2947-C2947</f>
        <v/>
      </c>
      <c r="F2947" s="6">
        <f>MIN(D2947,in_batt_pw,IF(sel_batt=0,0,(sel_batt-H2946)/in_rte))</f>
        <v/>
      </c>
      <c r="G2947" s="6">
        <f>MIN(E2947,in_batt_pw,H2946)</f>
        <v/>
      </c>
      <c r="H2947" s="6">
        <f>H2946+F2947*in_rte-G2947</f>
        <v/>
      </c>
      <c r="I2947" s="6">
        <f>IF(sel_og=1,0,E2947-G2947)</f>
        <v/>
      </c>
      <c r="J2947" s="6">
        <f>IF(sel_og=1,0,D2947-F2947)</f>
        <v/>
      </c>
      <c r="K2947" s="6">
        <f>IF(sel_og=1,E2947-G2947,0)</f>
        <v/>
      </c>
    </row>
    <row r="2948">
      <c r="A2948" s="6">
        <f>Profiles!E2948+Profiles!F2948</f>
        <v/>
      </c>
      <c r="B2948" s="6">
        <f>Profiles!D2948*sel_solar</f>
        <v/>
      </c>
      <c r="C2948" s="6">
        <f>MIN(B2948,A2948)</f>
        <v/>
      </c>
      <c r="D2948" s="6">
        <f>B2948-C2948</f>
        <v/>
      </c>
      <c r="E2948" s="6">
        <f>A2948-C2948</f>
        <v/>
      </c>
      <c r="F2948" s="6">
        <f>MIN(D2948,in_batt_pw,IF(sel_batt=0,0,(sel_batt-H2947)/in_rte))</f>
        <v/>
      </c>
      <c r="G2948" s="6">
        <f>MIN(E2948,in_batt_pw,H2947)</f>
        <v/>
      </c>
      <c r="H2948" s="6">
        <f>H2947+F2948*in_rte-G2948</f>
        <v/>
      </c>
      <c r="I2948" s="6">
        <f>IF(sel_og=1,0,E2948-G2948)</f>
        <v/>
      </c>
      <c r="J2948" s="6">
        <f>IF(sel_og=1,0,D2948-F2948)</f>
        <v/>
      </c>
      <c r="K2948" s="6">
        <f>IF(sel_og=1,E2948-G2948,0)</f>
        <v/>
      </c>
    </row>
    <row r="2949">
      <c r="A2949" s="6">
        <f>Profiles!E2949+Profiles!F2949</f>
        <v/>
      </c>
      <c r="B2949" s="6">
        <f>Profiles!D2949*sel_solar</f>
        <v/>
      </c>
      <c r="C2949" s="6">
        <f>MIN(B2949,A2949)</f>
        <v/>
      </c>
      <c r="D2949" s="6">
        <f>B2949-C2949</f>
        <v/>
      </c>
      <c r="E2949" s="6">
        <f>A2949-C2949</f>
        <v/>
      </c>
      <c r="F2949" s="6">
        <f>MIN(D2949,in_batt_pw,IF(sel_batt=0,0,(sel_batt-H2948)/in_rte))</f>
        <v/>
      </c>
      <c r="G2949" s="6">
        <f>MIN(E2949,in_batt_pw,H2948)</f>
        <v/>
      </c>
      <c r="H2949" s="6">
        <f>H2948+F2949*in_rte-G2949</f>
        <v/>
      </c>
      <c r="I2949" s="6">
        <f>IF(sel_og=1,0,E2949-G2949)</f>
        <v/>
      </c>
      <c r="J2949" s="6">
        <f>IF(sel_og=1,0,D2949-F2949)</f>
        <v/>
      </c>
      <c r="K2949" s="6">
        <f>IF(sel_og=1,E2949-G2949,0)</f>
        <v/>
      </c>
    </row>
    <row r="2950">
      <c r="A2950" s="6">
        <f>Profiles!E2950+Profiles!F2950</f>
        <v/>
      </c>
      <c r="B2950" s="6">
        <f>Profiles!D2950*sel_solar</f>
        <v/>
      </c>
      <c r="C2950" s="6">
        <f>MIN(B2950,A2950)</f>
        <v/>
      </c>
      <c r="D2950" s="6">
        <f>B2950-C2950</f>
        <v/>
      </c>
      <c r="E2950" s="6">
        <f>A2950-C2950</f>
        <v/>
      </c>
      <c r="F2950" s="6">
        <f>MIN(D2950,in_batt_pw,IF(sel_batt=0,0,(sel_batt-H2949)/in_rte))</f>
        <v/>
      </c>
      <c r="G2950" s="6">
        <f>MIN(E2950,in_batt_pw,H2949)</f>
        <v/>
      </c>
      <c r="H2950" s="6">
        <f>H2949+F2950*in_rte-G2950</f>
        <v/>
      </c>
      <c r="I2950" s="6">
        <f>IF(sel_og=1,0,E2950-G2950)</f>
        <v/>
      </c>
      <c r="J2950" s="6">
        <f>IF(sel_og=1,0,D2950-F2950)</f>
        <v/>
      </c>
      <c r="K2950" s="6">
        <f>IF(sel_og=1,E2950-G2950,0)</f>
        <v/>
      </c>
    </row>
    <row r="2951">
      <c r="A2951" s="6">
        <f>Profiles!E2951+Profiles!F2951</f>
        <v/>
      </c>
      <c r="B2951" s="6">
        <f>Profiles!D2951*sel_solar</f>
        <v/>
      </c>
      <c r="C2951" s="6">
        <f>MIN(B2951,A2951)</f>
        <v/>
      </c>
      <c r="D2951" s="6">
        <f>B2951-C2951</f>
        <v/>
      </c>
      <c r="E2951" s="6">
        <f>A2951-C2951</f>
        <v/>
      </c>
      <c r="F2951" s="6">
        <f>MIN(D2951,in_batt_pw,IF(sel_batt=0,0,(sel_batt-H2950)/in_rte))</f>
        <v/>
      </c>
      <c r="G2951" s="6">
        <f>MIN(E2951,in_batt_pw,H2950)</f>
        <v/>
      </c>
      <c r="H2951" s="6">
        <f>H2950+F2951*in_rte-G2951</f>
        <v/>
      </c>
      <c r="I2951" s="6">
        <f>IF(sel_og=1,0,E2951-G2951)</f>
        <v/>
      </c>
      <c r="J2951" s="6">
        <f>IF(sel_og=1,0,D2951-F2951)</f>
        <v/>
      </c>
      <c r="K2951" s="6">
        <f>IF(sel_og=1,E2951-G2951,0)</f>
        <v/>
      </c>
    </row>
    <row r="2952">
      <c r="A2952" s="6">
        <f>Profiles!E2952+Profiles!F2952</f>
        <v/>
      </c>
      <c r="B2952" s="6">
        <f>Profiles!D2952*sel_solar</f>
        <v/>
      </c>
      <c r="C2952" s="6">
        <f>MIN(B2952,A2952)</f>
        <v/>
      </c>
      <c r="D2952" s="6">
        <f>B2952-C2952</f>
        <v/>
      </c>
      <c r="E2952" s="6">
        <f>A2952-C2952</f>
        <v/>
      </c>
      <c r="F2952" s="6">
        <f>MIN(D2952,in_batt_pw,IF(sel_batt=0,0,(sel_batt-H2951)/in_rte))</f>
        <v/>
      </c>
      <c r="G2952" s="6">
        <f>MIN(E2952,in_batt_pw,H2951)</f>
        <v/>
      </c>
      <c r="H2952" s="6">
        <f>H2951+F2952*in_rte-G2952</f>
        <v/>
      </c>
      <c r="I2952" s="6">
        <f>IF(sel_og=1,0,E2952-G2952)</f>
        <v/>
      </c>
      <c r="J2952" s="6">
        <f>IF(sel_og=1,0,D2952-F2952)</f>
        <v/>
      </c>
      <c r="K2952" s="6">
        <f>IF(sel_og=1,E2952-G2952,0)</f>
        <v/>
      </c>
    </row>
    <row r="2953">
      <c r="A2953" s="6">
        <f>Profiles!E2953+Profiles!F2953</f>
        <v/>
      </c>
      <c r="B2953" s="6">
        <f>Profiles!D2953*sel_solar</f>
        <v/>
      </c>
      <c r="C2953" s="6">
        <f>MIN(B2953,A2953)</f>
        <v/>
      </c>
      <c r="D2953" s="6">
        <f>B2953-C2953</f>
        <v/>
      </c>
      <c r="E2953" s="6">
        <f>A2953-C2953</f>
        <v/>
      </c>
      <c r="F2953" s="6">
        <f>MIN(D2953,in_batt_pw,IF(sel_batt=0,0,(sel_batt-H2952)/in_rte))</f>
        <v/>
      </c>
      <c r="G2953" s="6">
        <f>MIN(E2953,in_batt_pw,H2952)</f>
        <v/>
      </c>
      <c r="H2953" s="6">
        <f>H2952+F2953*in_rte-G2953</f>
        <v/>
      </c>
      <c r="I2953" s="6">
        <f>IF(sel_og=1,0,E2953-G2953)</f>
        <v/>
      </c>
      <c r="J2953" s="6">
        <f>IF(sel_og=1,0,D2953-F2953)</f>
        <v/>
      </c>
      <c r="K2953" s="6">
        <f>IF(sel_og=1,E2953-G2953,0)</f>
        <v/>
      </c>
    </row>
    <row r="2954">
      <c r="A2954" s="6">
        <f>Profiles!E2954+Profiles!F2954</f>
        <v/>
      </c>
      <c r="B2954" s="6">
        <f>Profiles!D2954*sel_solar</f>
        <v/>
      </c>
      <c r="C2954" s="6">
        <f>MIN(B2954,A2954)</f>
        <v/>
      </c>
      <c r="D2954" s="6">
        <f>B2954-C2954</f>
        <v/>
      </c>
      <c r="E2954" s="6">
        <f>A2954-C2954</f>
        <v/>
      </c>
      <c r="F2954" s="6">
        <f>MIN(D2954,in_batt_pw,IF(sel_batt=0,0,(sel_batt-H2953)/in_rte))</f>
        <v/>
      </c>
      <c r="G2954" s="6">
        <f>MIN(E2954,in_batt_pw,H2953)</f>
        <v/>
      </c>
      <c r="H2954" s="6">
        <f>H2953+F2954*in_rte-G2954</f>
        <v/>
      </c>
      <c r="I2954" s="6">
        <f>IF(sel_og=1,0,E2954-G2954)</f>
        <v/>
      </c>
      <c r="J2954" s="6">
        <f>IF(sel_og=1,0,D2954-F2954)</f>
        <v/>
      </c>
      <c r="K2954" s="6">
        <f>IF(sel_og=1,E2954-G2954,0)</f>
        <v/>
      </c>
    </row>
    <row r="2955">
      <c r="A2955" s="6">
        <f>Profiles!E2955+Profiles!F2955</f>
        <v/>
      </c>
      <c r="B2955" s="6">
        <f>Profiles!D2955*sel_solar</f>
        <v/>
      </c>
      <c r="C2955" s="6">
        <f>MIN(B2955,A2955)</f>
        <v/>
      </c>
      <c r="D2955" s="6">
        <f>B2955-C2955</f>
        <v/>
      </c>
      <c r="E2955" s="6">
        <f>A2955-C2955</f>
        <v/>
      </c>
      <c r="F2955" s="6">
        <f>MIN(D2955,in_batt_pw,IF(sel_batt=0,0,(sel_batt-H2954)/in_rte))</f>
        <v/>
      </c>
      <c r="G2955" s="6">
        <f>MIN(E2955,in_batt_pw,H2954)</f>
        <v/>
      </c>
      <c r="H2955" s="6">
        <f>H2954+F2955*in_rte-G2955</f>
        <v/>
      </c>
      <c r="I2955" s="6">
        <f>IF(sel_og=1,0,E2955-G2955)</f>
        <v/>
      </c>
      <c r="J2955" s="6">
        <f>IF(sel_og=1,0,D2955-F2955)</f>
        <v/>
      </c>
      <c r="K2955" s="6">
        <f>IF(sel_og=1,E2955-G2955,0)</f>
        <v/>
      </c>
    </row>
    <row r="2956">
      <c r="A2956" s="6">
        <f>Profiles!E2956+Profiles!F2956</f>
        <v/>
      </c>
      <c r="B2956" s="6">
        <f>Profiles!D2956*sel_solar</f>
        <v/>
      </c>
      <c r="C2956" s="6">
        <f>MIN(B2956,A2956)</f>
        <v/>
      </c>
      <c r="D2956" s="6">
        <f>B2956-C2956</f>
        <v/>
      </c>
      <c r="E2956" s="6">
        <f>A2956-C2956</f>
        <v/>
      </c>
      <c r="F2956" s="6">
        <f>MIN(D2956,in_batt_pw,IF(sel_batt=0,0,(sel_batt-H2955)/in_rte))</f>
        <v/>
      </c>
      <c r="G2956" s="6">
        <f>MIN(E2956,in_batt_pw,H2955)</f>
        <v/>
      </c>
      <c r="H2956" s="6">
        <f>H2955+F2956*in_rte-G2956</f>
        <v/>
      </c>
      <c r="I2956" s="6">
        <f>IF(sel_og=1,0,E2956-G2956)</f>
        <v/>
      </c>
      <c r="J2956" s="6">
        <f>IF(sel_og=1,0,D2956-F2956)</f>
        <v/>
      </c>
      <c r="K2956" s="6">
        <f>IF(sel_og=1,E2956-G2956,0)</f>
        <v/>
      </c>
    </row>
    <row r="2957">
      <c r="A2957" s="6">
        <f>Profiles!E2957+Profiles!F2957</f>
        <v/>
      </c>
      <c r="B2957" s="6">
        <f>Profiles!D2957*sel_solar</f>
        <v/>
      </c>
      <c r="C2957" s="6">
        <f>MIN(B2957,A2957)</f>
        <v/>
      </c>
      <c r="D2957" s="6">
        <f>B2957-C2957</f>
        <v/>
      </c>
      <c r="E2957" s="6">
        <f>A2957-C2957</f>
        <v/>
      </c>
      <c r="F2957" s="6">
        <f>MIN(D2957,in_batt_pw,IF(sel_batt=0,0,(sel_batt-H2956)/in_rte))</f>
        <v/>
      </c>
      <c r="G2957" s="6">
        <f>MIN(E2957,in_batt_pw,H2956)</f>
        <v/>
      </c>
      <c r="H2957" s="6">
        <f>H2956+F2957*in_rte-G2957</f>
        <v/>
      </c>
      <c r="I2957" s="6">
        <f>IF(sel_og=1,0,E2957-G2957)</f>
        <v/>
      </c>
      <c r="J2957" s="6">
        <f>IF(sel_og=1,0,D2957-F2957)</f>
        <v/>
      </c>
      <c r="K2957" s="6">
        <f>IF(sel_og=1,E2957-G2957,0)</f>
        <v/>
      </c>
    </row>
    <row r="2958">
      <c r="A2958" s="6">
        <f>Profiles!E2958+Profiles!F2958</f>
        <v/>
      </c>
      <c r="B2958" s="6">
        <f>Profiles!D2958*sel_solar</f>
        <v/>
      </c>
      <c r="C2958" s="6">
        <f>MIN(B2958,A2958)</f>
        <v/>
      </c>
      <c r="D2958" s="6">
        <f>B2958-C2958</f>
        <v/>
      </c>
      <c r="E2958" s="6">
        <f>A2958-C2958</f>
        <v/>
      </c>
      <c r="F2958" s="6">
        <f>MIN(D2958,in_batt_pw,IF(sel_batt=0,0,(sel_batt-H2957)/in_rte))</f>
        <v/>
      </c>
      <c r="G2958" s="6">
        <f>MIN(E2958,in_batt_pw,H2957)</f>
        <v/>
      </c>
      <c r="H2958" s="6">
        <f>H2957+F2958*in_rte-G2958</f>
        <v/>
      </c>
      <c r="I2958" s="6">
        <f>IF(sel_og=1,0,E2958-G2958)</f>
        <v/>
      </c>
      <c r="J2958" s="6">
        <f>IF(sel_og=1,0,D2958-F2958)</f>
        <v/>
      </c>
      <c r="K2958" s="6">
        <f>IF(sel_og=1,E2958-G2958,0)</f>
        <v/>
      </c>
    </row>
    <row r="2959">
      <c r="A2959" s="6">
        <f>Profiles!E2959+Profiles!F2959</f>
        <v/>
      </c>
      <c r="B2959" s="6">
        <f>Profiles!D2959*sel_solar</f>
        <v/>
      </c>
      <c r="C2959" s="6">
        <f>MIN(B2959,A2959)</f>
        <v/>
      </c>
      <c r="D2959" s="6">
        <f>B2959-C2959</f>
        <v/>
      </c>
      <c r="E2959" s="6">
        <f>A2959-C2959</f>
        <v/>
      </c>
      <c r="F2959" s="6">
        <f>MIN(D2959,in_batt_pw,IF(sel_batt=0,0,(sel_batt-H2958)/in_rte))</f>
        <v/>
      </c>
      <c r="G2959" s="6">
        <f>MIN(E2959,in_batt_pw,H2958)</f>
        <v/>
      </c>
      <c r="H2959" s="6">
        <f>H2958+F2959*in_rte-G2959</f>
        <v/>
      </c>
      <c r="I2959" s="6">
        <f>IF(sel_og=1,0,E2959-G2959)</f>
        <v/>
      </c>
      <c r="J2959" s="6">
        <f>IF(sel_og=1,0,D2959-F2959)</f>
        <v/>
      </c>
      <c r="K2959" s="6">
        <f>IF(sel_og=1,E2959-G2959,0)</f>
        <v/>
      </c>
    </row>
    <row r="2960">
      <c r="A2960" s="6">
        <f>Profiles!E2960+Profiles!F2960</f>
        <v/>
      </c>
      <c r="B2960" s="6">
        <f>Profiles!D2960*sel_solar</f>
        <v/>
      </c>
      <c r="C2960" s="6">
        <f>MIN(B2960,A2960)</f>
        <v/>
      </c>
      <c r="D2960" s="6">
        <f>B2960-C2960</f>
        <v/>
      </c>
      <c r="E2960" s="6">
        <f>A2960-C2960</f>
        <v/>
      </c>
      <c r="F2960" s="6">
        <f>MIN(D2960,in_batt_pw,IF(sel_batt=0,0,(sel_batt-H2959)/in_rte))</f>
        <v/>
      </c>
      <c r="G2960" s="6">
        <f>MIN(E2960,in_batt_pw,H2959)</f>
        <v/>
      </c>
      <c r="H2960" s="6">
        <f>H2959+F2960*in_rte-G2960</f>
        <v/>
      </c>
      <c r="I2960" s="6">
        <f>IF(sel_og=1,0,E2960-G2960)</f>
        <v/>
      </c>
      <c r="J2960" s="6">
        <f>IF(sel_og=1,0,D2960-F2960)</f>
        <v/>
      </c>
      <c r="K2960" s="6">
        <f>IF(sel_og=1,E2960-G2960,0)</f>
        <v/>
      </c>
    </row>
    <row r="2961">
      <c r="A2961" s="6">
        <f>Profiles!E2961+Profiles!F2961</f>
        <v/>
      </c>
      <c r="B2961" s="6">
        <f>Profiles!D2961*sel_solar</f>
        <v/>
      </c>
      <c r="C2961" s="6">
        <f>MIN(B2961,A2961)</f>
        <v/>
      </c>
      <c r="D2961" s="6">
        <f>B2961-C2961</f>
        <v/>
      </c>
      <c r="E2961" s="6">
        <f>A2961-C2961</f>
        <v/>
      </c>
      <c r="F2961" s="6">
        <f>MIN(D2961,in_batt_pw,IF(sel_batt=0,0,(sel_batt-H2960)/in_rte))</f>
        <v/>
      </c>
      <c r="G2961" s="6">
        <f>MIN(E2961,in_batt_pw,H2960)</f>
        <v/>
      </c>
      <c r="H2961" s="6">
        <f>H2960+F2961*in_rte-G2961</f>
        <v/>
      </c>
      <c r="I2961" s="6">
        <f>IF(sel_og=1,0,E2961-G2961)</f>
        <v/>
      </c>
      <c r="J2961" s="6">
        <f>IF(sel_og=1,0,D2961-F2961)</f>
        <v/>
      </c>
      <c r="K2961" s="6">
        <f>IF(sel_og=1,E2961-G2961,0)</f>
        <v/>
      </c>
    </row>
    <row r="2962">
      <c r="A2962" s="6">
        <f>Profiles!E2962+Profiles!F2962</f>
        <v/>
      </c>
      <c r="B2962" s="6">
        <f>Profiles!D2962*sel_solar</f>
        <v/>
      </c>
      <c r="C2962" s="6">
        <f>MIN(B2962,A2962)</f>
        <v/>
      </c>
      <c r="D2962" s="6">
        <f>B2962-C2962</f>
        <v/>
      </c>
      <c r="E2962" s="6">
        <f>A2962-C2962</f>
        <v/>
      </c>
      <c r="F2962" s="6">
        <f>MIN(D2962,in_batt_pw,IF(sel_batt=0,0,(sel_batt-H2961)/in_rte))</f>
        <v/>
      </c>
      <c r="G2962" s="6">
        <f>MIN(E2962,in_batt_pw,H2961)</f>
        <v/>
      </c>
      <c r="H2962" s="6">
        <f>H2961+F2962*in_rte-G2962</f>
        <v/>
      </c>
      <c r="I2962" s="6">
        <f>IF(sel_og=1,0,E2962-G2962)</f>
        <v/>
      </c>
      <c r="J2962" s="6">
        <f>IF(sel_og=1,0,D2962-F2962)</f>
        <v/>
      </c>
      <c r="K2962" s="6">
        <f>IF(sel_og=1,E2962-G2962,0)</f>
        <v/>
      </c>
    </row>
    <row r="2963">
      <c r="A2963" s="6">
        <f>Profiles!E2963+Profiles!F2963</f>
        <v/>
      </c>
      <c r="B2963" s="6">
        <f>Profiles!D2963*sel_solar</f>
        <v/>
      </c>
      <c r="C2963" s="6">
        <f>MIN(B2963,A2963)</f>
        <v/>
      </c>
      <c r="D2963" s="6">
        <f>B2963-C2963</f>
        <v/>
      </c>
      <c r="E2963" s="6">
        <f>A2963-C2963</f>
        <v/>
      </c>
      <c r="F2963" s="6">
        <f>MIN(D2963,in_batt_pw,IF(sel_batt=0,0,(sel_batt-H2962)/in_rte))</f>
        <v/>
      </c>
      <c r="G2963" s="6">
        <f>MIN(E2963,in_batt_pw,H2962)</f>
        <v/>
      </c>
      <c r="H2963" s="6">
        <f>H2962+F2963*in_rte-G2963</f>
        <v/>
      </c>
      <c r="I2963" s="6">
        <f>IF(sel_og=1,0,E2963-G2963)</f>
        <v/>
      </c>
      <c r="J2963" s="6">
        <f>IF(sel_og=1,0,D2963-F2963)</f>
        <v/>
      </c>
      <c r="K2963" s="6">
        <f>IF(sel_og=1,E2963-G2963,0)</f>
        <v/>
      </c>
    </row>
    <row r="2964">
      <c r="A2964" s="6">
        <f>Profiles!E2964+Profiles!F2964</f>
        <v/>
      </c>
      <c r="B2964" s="6">
        <f>Profiles!D2964*sel_solar</f>
        <v/>
      </c>
      <c r="C2964" s="6">
        <f>MIN(B2964,A2964)</f>
        <v/>
      </c>
      <c r="D2964" s="6">
        <f>B2964-C2964</f>
        <v/>
      </c>
      <c r="E2964" s="6">
        <f>A2964-C2964</f>
        <v/>
      </c>
      <c r="F2964" s="6">
        <f>MIN(D2964,in_batt_pw,IF(sel_batt=0,0,(sel_batt-H2963)/in_rte))</f>
        <v/>
      </c>
      <c r="G2964" s="6">
        <f>MIN(E2964,in_batt_pw,H2963)</f>
        <v/>
      </c>
      <c r="H2964" s="6">
        <f>H2963+F2964*in_rte-G2964</f>
        <v/>
      </c>
      <c r="I2964" s="6">
        <f>IF(sel_og=1,0,E2964-G2964)</f>
        <v/>
      </c>
      <c r="J2964" s="6">
        <f>IF(sel_og=1,0,D2964-F2964)</f>
        <v/>
      </c>
      <c r="K2964" s="6">
        <f>IF(sel_og=1,E2964-G2964,0)</f>
        <v/>
      </c>
    </row>
    <row r="2965">
      <c r="A2965" s="6">
        <f>Profiles!E2965+Profiles!F2965</f>
        <v/>
      </c>
      <c r="B2965" s="6">
        <f>Profiles!D2965*sel_solar</f>
        <v/>
      </c>
      <c r="C2965" s="6">
        <f>MIN(B2965,A2965)</f>
        <v/>
      </c>
      <c r="D2965" s="6">
        <f>B2965-C2965</f>
        <v/>
      </c>
      <c r="E2965" s="6">
        <f>A2965-C2965</f>
        <v/>
      </c>
      <c r="F2965" s="6">
        <f>MIN(D2965,in_batt_pw,IF(sel_batt=0,0,(sel_batt-H2964)/in_rte))</f>
        <v/>
      </c>
      <c r="G2965" s="6">
        <f>MIN(E2965,in_batt_pw,H2964)</f>
        <v/>
      </c>
      <c r="H2965" s="6">
        <f>H2964+F2965*in_rte-G2965</f>
        <v/>
      </c>
      <c r="I2965" s="6">
        <f>IF(sel_og=1,0,E2965-G2965)</f>
        <v/>
      </c>
      <c r="J2965" s="6">
        <f>IF(sel_og=1,0,D2965-F2965)</f>
        <v/>
      </c>
      <c r="K2965" s="6">
        <f>IF(sel_og=1,E2965-G2965,0)</f>
        <v/>
      </c>
    </row>
    <row r="2966">
      <c r="A2966" s="6">
        <f>Profiles!E2966+Profiles!F2966</f>
        <v/>
      </c>
      <c r="B2966" s="6">
        <f>Profiles!D2966*sel_solar</f>
        <v/>
      </c>
      <c r="C2966" s="6">
        <f>MIN(B2966,A2966)</f>
        <v/>
      </c>
      <c r="D2966" s="6">
        <f>B2966-C2966</f>
        <v/>
      </c>
      <c r="E2966" s="6">
        <f>A2966-C2966</f>
        <v/>
      </c>
      <c r="F2966" s="6">
        <f>MIN(D2966,in_batt_pw,IF(sel_batt=0,0,(sel_batt-H2965)/in_rte))</f>
        <v/>
      </c>
      <c r="G2966" s="6">
        <f>MIN(E2966,in_batt_pw,H2965)</f>
        <v/>
      </c>
      <c r="H2966" s="6">
        <f>H2965+F2966*in_rte-G2966</f>
        <v/>
      </c>
      <c r="I2966" s="6">
        <f>IF(sel_og=1,0,E2966-G2966)</f>
        <v/>
      </c>
      <c r="J2966" s="6">
        <f>IF(sel_og=1,0,D2966-F2966)</f>
        <v/>
      </c>
      <c r="K2966" s="6">
        <f>IF(sel_og=1,E2966-G2966,0)</f>
        <v/>
      </c>
    </row>
    <row r="2967">
      <c r="A2967" s="6">
        <f>Profiles!E2967+Profiles!F2967</f>
        <v/>
      </c>
      <c r="B2967" s="6">
        <f>Profiles!D2967*sel_solar</f>
        <v/>
      </c>
      <c r="C2967" s="6">
        <f>MIN(B2967,A2967)</f>
        <v/>
      </c>
      <c r="D2967" s="6">
        <f>B2967-C2967</f>
        <v/>
      </c>
      <c r="E2967" s="6">
        <f>A2967-C2967</f>
        <v/>
      </c>
      <c r="F2967" s="6">
        <f>MIN(D2967,in_batt_pw,IF(sel_batt=0,0,(sel_batt-H2966)/in_rte))</f>
        <v/>
      </c>
      <c r="G2967" s="6">
        <f>MIN(E2967,in_batt_pw,H2966)</f>
        <v/>
      </c>
      <c r="H2967" s="6">
        <f>H2966+F2967*in_rte-G2967</f>
        <v/>
      </c>
      <c r="I2967" s="6">
        <f>IF(sel_og=1,0,E2967-G2967)</f>
        <v/>
      </c>
      <c r="J2967" s="6">
        <f>IF(sel_og=1,0,D2967-F2967)</f>
        <v/>
      </c>
      <c r="K2967" s="6">
        <f>IF(sel_og=1,E2967-G2967,0)</f>
        <v/>
      </c>
    </row>
    <row r="2968">
      <c r="A2968" s="6">
        <f>Profiles!E2968+Profiles!F2968</f>
        <v/>
      </c>
      <c r="B2968" s="6">
        <f>Profiles!D2968*sel_solar</f>
        <v/>
      </c>
      <c r="C2968" s="6">
        <f>MIN(B2968,A2968)</f>
        <v/>
      </c>
      <c r="D2968" s="6">
        <f>B2968-C2968</f>
        <v/>
      </c>
      <c r="E2968" s="6">
        <f>A2968-C2968</f>
        <v/>
      </c>
      <c r="F2968" s="6">
        <f>MIN(D2968,in_batt_pw,IF(sel_batt=0,0,(sel_batt-H2967)/in_rte))</f>
        <v/>
      </c>
      <c r="G2968" s="6">
        <f>MIN(E2968,in_batt_pw,H2967)</f>
        <v/>
      </c>
      <c r="H2968" s="6">
        <f>H2967+F2968*in_rte-G2968</f>
        <v/>
      </c>
      <c r="I2968" s="6">
        <f>IF(sel_og=1,0,E2968-G2968)</f>
        <v/>
      </c>
      <c r="J2968" s="6">
        <f>IF(sel_og=1,0,D2968-F2968)</f>
        <v/>
      </c>
      <c r="K2968" s="6">
        <f>IF(sel_og=1,E2968-G2968,0)</f>
        <v/>
      </c>
    </row>
    <row r="2969">
      <c r="A2969" s="6">
        <f>Profiles!E2969+Profiles!F2969</f>
        <v/>
      </c>
      <c r="B2969" s="6">
        <f>Profiles!D2969*sel_solar</f>
        <v/>
      </c>
      <c r="C2969" s="6">
        <f>MIN(B2969,A2969)</f>
        <v/>
      </c>
      <c r="D2969" s="6">
        <f>B2969-C2969</f>
        <v/>
      </c>
      <c r="E2969" s="6">
        <f>A2969-C2969</f>
        <v/>
      </c>
      <c r="F2969" s="6">
        <f>MIN(D2969,in_batt_pw,IF(sel_batt=0,0,(sel_batt-H2968)/in_rte))</f>
        <v/>
      </c>
      <c r="G2969" s="6">
        <f>MIN(E2969,in_batt_pw,H2968)</f>
        <v/>
      </c>
      <c r="H2969" s="6">
        <f>H2968+F2969*in_rte-G2969</f>
        <v/>
      </c>
      <c r="I2969" s="6">
        <f>IF(sel_og=1,0,E2969-G2969)</f>
        <v/>
      </c>
      <c r="J2969" s="6">
        <f>IF(sel_og=1,0,D2969-F2969)</f>
        <v/>
      </c>
      <c r="K2969" s="6">
        <f>IF(sel_og=1,E2969-G2969,0)</f>
        <v/>
      </c>
    </row>
    <row r="2970">
      <c r="A2970" s="6">
        <f>Profiles!E2970+Profiles!F2970</f>
        <v/>
      </c>
      <c r="B2970" s="6">
        <f>Profiles!D2970*sel_solar</f>
        <v/>
      </c>
      <c r="C2970" s="6">
        <f>MIN(B2970,A2970)</f>
        <v/>
      </c>
      <c r="D2970" s="6">
        <f>B2970-C2970</f>
        <v/>
      </c>
      <c r="E2970" s="6">
        <f>A2970-C2970</f>
        <v/>
      </c>
      <c r="F2970" s="6">
        <f>MIN(D2970,in_batt_pw,IF(sel_batt=0,0,(sel_batt-H2969)/in_rte))</f>
        <v/>
      </c>
      <c r="G2970" s="6">
        <f>MIN(E2970,in_batt_pw,H2969)</f>
        <v/>
      </c>
      <c r="H2970" s="6">
        <f>H2969+F2970*in_rte-G2970</f>
        <v/>
      </c>
      <c r="I2970" s="6">
        <f>IF(sel_og=1,0,E2970-G2970)</f>
        <v/>
      </c>
      <c r="J2970" s="6">
        <f>IF(sel_og=1,0,D2970-F2970)</f>
        <v/>
      </c>
      <c r="K2970" s="6">
        <f>IF(sel_og=1,E2970-G2970,0)</f>
        <v/>
      </c>
    </row>
    <row r="2971">
      <c r="A2971" s="6">
        <f>Profiles!E2971+Profiles!F2971</f>
        <v/>
      </c>
      <c r="B2971" s="6">
        <f>Profiles!D2971*sel_solar</f>
        <v/>
      </c>
      <c r="C2971" s="6">
        <f>MIN(B2971,A2971)</f>
        <v/>
      </c>
      <c r="D2971" s="6">
        <f>B2971-C2971</f>
        <v/>
      </c>
      <c r="E2971" s="6">
        <f>A2971-C2971</f>
        <v/>
      </c>
      <c r="F2971" s="6">
        <f>MIN(D2971,in_batt_pw,IF(sel_batt=0,0,(sel_batt-H2970)/in_rte))</f>
        <v/>
      </c>
      <c r="G2971" s="6">
        <f>MIN(E2971,in_batt_pw,H2970)</f>
        <v/>
      </c>
      <c r="H2971" s="6">
        <f>H2970+F2971*in_rte-G2971</f>
        <v/>
      </c>
      <c r="I2971" s="6">
        <f>IF(sel_og=1,0,E2971-G2971)</f>
        <v/>
      </c>
      <c r="J2971" s="6">
        <f>IF(sel_og=1,0,D2971-F2971)</f>
        <v/>
      </c>
      <c r="K2971" s="6">
        <f>IF(sel_og=1,E2971-G2971,0)</f>
        <v/>
      </c>
    </row>
    <row r="2972">
      <c r="A2972" s="6">
        <f>Profiles!E2972+Profiles!F2972</f>
        <v/>
      </c>
      <c r="B2972" s="6">
        <f>Profiles!D2972*sel_solar</f>
        <v/>
      </c>
      <c r="C2972" s="6">
        <f>MIN(B2972,A2972)</f>
        <v/>
      </c>
      <c r="D2972" s="6">
        <f>B2972-C2972</f>
        <v/>
      </c>
      <c r="E2972" s="6">
        <f>A2972-C2972</f>
        <v/>
      </c>
      <c r="F2972" s="6">
        <f>MIN(D2972,in_batt_pw,IF(sel_batt=0,0,(sel_batt-H2971)/in_rte))</f>
        <v/>
      </c>
      <c r="G2972" s="6">
        <f>MIN(E2972,in_batt_pw,H2971)</f>
        <v/>
      </c>
      <c r="H2972" s="6">
        <f>H2971+F2972*in_rte-G2972</f>
        <v/>
      </c>
      <c r="I2972" s="6">
        <f>IF(sel_og=1,0,E2972-G2972)</f>
        <v/>
      </c>
      <c r="J2972" s="6">
        <f>IF(sel_og=1,0,D2972-F2972)</f>
        <v/>
      </c>
      <c r="K2972" s="6">
        <f>IF(sel_og=1,E2972-G2972,0)</f>
        <v/>
      </c>
    </row>
    <row r="2973">
      <c r="A2973" s="6">
        <f>Profiles!E2973+Profiles!F2973</f>
        <v/>
      </c>
      <c r="B2973" s="6">
        <f>Profiles!D2973*sel_solar</f>
        <v/>
      </c>
      <c r="C2973" s="6">
        <f>MIN(B2973,A2973)</f>
        <v/>
      </c>
      <c r="D2973" s="6">
        <f>B2973-C2973</f>
        <v/>
      </c>
      <c r="E2973" s="6">
        <f>A2973-C2973</f>
        <v/>
      </c>
      <c r="F2973" s="6">
        <f>MIN(D2973,in_batt_pw,IF(sel_batt=0,0,(sel_batt-H2972)/in_rte))</f>
        <v/>
      </c>
      <c r="G2973" s="6">
        <f>MIN(E2973,in_batt_pw,H2972)</f>
        <v/>
      </c>
      <c r="H2973" s="6">
        <f>H2972+F2973*in_rte-G2973</f>
        <v/>
      </c>
      <c r="I2973" s="6">
        <f>IF(sel_og=1,0,E2973-G2973)</f>
        <v/>
      </c>
      <c r="J2973" s="6">
        <f>IF(sel_og=1,0,D2973-F2973)</f>
        <v/>
      </c>
      <c r="K2973" s="6">
        <f>IF(sel_og=1,E2973-G2973,0)</f>
        <v/>
      </c>
    </row>
    <row r="2974">
      <c r="A2974" s="6">
        <f>Profiles!E2974+Profiles!F2974</f>
        <v/>
      </c>
      <c r="B2974" s="6">
        <f>Profiles!D2974*sel_solar</f>
        <v/>
      </c>
      <c r="C2974" s="6">
        <f>MIN(B2974,A2974)</f>
        <v/>
      </c>
      <c r="D2974" s="6">
        <f>B2974-C2974</f>
        <v/>
      </c>
      <c r="E2974" s="6">
        <f>A2974-C2974</f>
        <v/>
      </c>
      <c r="F2974" s="6">
        <f>MIN(D2974,in_batt_pw,IF(sel_batt=0,0,(sel_batt-H2973)/in_rte))</f>
        <v/>
      </c>
      <c r="G2974" s="6">
        <f>MIN(E2974,in_batt_pw,H2973)</f>
        <v/>
      </c>
      <c r="H2974" s="6">
        <f>H2973+F2974*in_rte-G2974</f>
        <v/>
      </c>
      <c r="I2974" s="6">
        <f>IF(sel_og=1,0,E2974-G2974)</f>
        <v/>
      </c>
      <c r="J2974" s="6">
        <f>IF(sel_og=1,0,D2974-F2974)</f>
        <v/>
      </c>
      <c r="K2974" s="6">
        <f>IF(sel_og=1,E2974-G2974,0)</f>
        <v/>
      </c>
    </row>
    <row r="2975">
      <c r="A2975" s="6">
        <f>Profiles!E2975+Profiles!F2975</f>
        <v/>
      </c>
      <c r="B2975" s="6">
        <f>Profiles!D2975*sel_solar</f>
        <v/>
      </c>
      <c r="C2975" s="6">
        <f>MIN(B2975,A2975)</f>
        <v/>
      </c>
      <c r="D2975" s="6">
        <f>B2975-C2975</f>
        <v/>
      </c>
      <c r="E2975" s="6">
        <f>A2975-C2975</f>
        <v/>
      </c>
      <c r="F2975" s="6">
        <f>MIN(D2975,in_batt_pw,IF(sel_batt=0,0,(sel_batt-H2974)/in_rte))</f>
        <v/>
      </c>
      <c r="G2975" s="6">
        <f>MIN(E2975,in_batt_pw,H2974)</f>
        <v/>
      </c>
      <c r="H2975" s="6">
        <f>H2974+F2975*in_rte-G2975</f>
        <v/>
      </c>
      <c r="I2975" s="6">
        <f>IF(sel_og=1,0,E2975-G2975)</f>
        <v/>
      </c>
      <c r="J2975" s="6">
        <f>IF(sel_og=1,0,D2975-F2975)</f>
        <v/>
      </c>
      <c r="K2975" s="6">
        <f>IF(sel_og=1,E2975-G2975,0)</f>
        <v/>
      </c>
    </row>
    <row r="2976">
      <c r="A2976" s="6">
        <f>Profiles!E2976+Profiles!F2976</f>
        <v/>
      </c>
      <c r="B2976" s="6">
        <f>Profiles!D2976*sel_solar</f>
        <v/>
      </c>
      <c r="C2976" s="6">
        <f>MIN(B2976,A2976)</f>
        <v/>
      </c>
      <c r="D2976" s="6">
        <f>B2976-C2976</f>
        <v/>
      </c>
      <c r="E2976" s="6">
        <f>A2976-C2976</f>
        <v/>
      </c>
      <c r="F2976" s="6">
        <f>MIN(D2976,in_batt_pw,IF(sel_batt=0,0,(sel_batt-H2975)/in_rte))</f>
        <v/>
      </c>
      <c r="G2976" s="6">
        <f>MIN(E2976,in_batt_pw,H2975)</f>
        <v/>
      </c>
      <c r="H2976" s="6">
        <f>H2975+F2976*in_rte-G2976</f>
        <v/>
      </c>
      <c r="I2976" s="6">
        <f>IF(sel_og=1,0,E2976-G2976)</f>
        <v/>
      </c>
      <c r="J2976" s="6">
        <f>IF(sel_og=1,0,D2976-F2976)</f>
        <v/>
      </c>
      <c r="K2976" s="6">
        <f>IF(sel_og=1,E2976-G2976,0)</f>
        <v/>
      </c>
    </row>
    <row r="2977">
      <c r="A2977" s="6">
        <f>Profiles!E2977+Profiles!F2977</f>
        <v/>
      </c>
      <c r="B2977" s="6">
        <f>Profiles!D2977*sel_solar</f>
        <v/>
      </c>
      <c r="C2977" s="6">
        <f>MIN(B2977,A2977)</f>
        <v/>
      </c>
      <c r="D2977" s="6">
        <f>B2977-C2977</f>
        <v/>
      </c>
      <c r="E2977" s="6">
        <f>A2977-C2977</f>
        <v/>
      </c>
      <c r="F2977" s="6">
        <f>MIN(D2977,in_batt_pw,IF(sel_batt=0,0,(sel_batt-H2976)/in_rte))</f>
        <v/>
      </c>
      <c r="G2977" s="6">
        <f>MIN(E2977,in_batt_pw,H2976)</f>
        <v/>
      </c>
      <c r="H2977" s="6">
        <f>H2976+F2977*in_rte-G2977</f>
        <v/>
      </c>
      <c r="I2977" s="6">
        <f>IF(sel_og=1,0,E2977-G2977)</f>
        <v/>
      </c>
      <c r="J2977" s="6">
        <f>IF(sel_og=1,0,D2977-F2977)</f>
        <v/>
      </c>
      <c r="K2977" s="6">
        <f>IF(sel_og=1,E2977-G2977,0)</f>
        <v/>
      </c>
    </row>
    <row r="2978">
      <c r="A2978" s="6">
        <f>Profiles!E2978+Profiles!F2978</f>
        <v/>
      </c>
      <c r="B2978" s="6">
        <f>Profiles!D2978*sel_solar</f>
        <v/>
      </c>
      <c r="C2978" s="6">
        <f>MIN(B2978,A2978)</f>
        <v/>
      </c>
      <c r="D2978" s="6">
        <f>B2978-C2978</f>
        <v/>
      </c>
      <c r="E2978" s="6">
        <f>A2978-C2978</f>
        <v/>
      </c>
      <c r="F2978" s="6">
        <f>MIN(D2978,in_batt_pw,IF(sel_batt=0,0,(sel_batt-H2977)/in_rte))</f>
        <v/>
      </c>
      <c r="G2978" s="6">
        <f>MIN(E2978,in_batt_pw,H2977)</f>
        <v/>
      </c>
      <c r="H2978" s="6">
        <f>H2977+F2978*in_rte-G2978</f>
        <v/>
      </c>
      <c r="I2978" s="6">
        <f>IF(sel_og=1,0,E2978-G2978)</f>
        <v/>
      </c>
      <c r="J2978" s="6">
        <f>IF(sel_og=1,0,D2978-F2978)</f>
        <v/>
      </c>
      <c r="K2978" s="6">
        <f>IF(sel_og=1,E2978-G2978,0)</f>
        <v/>
      </c>
    </row>
    <row r="2979">
      <c r="A2979" s="6">
        <f>Profiles!E2979+Profiles!F2979</f>
        <v/>
      </c>
      <c r="B2979" s="6">
        <f>Profiles!D2979*sel_solar</f>
        <v/>
      </c>
      <c r="C2979" s="6">
        <f>MIN(B2979,A2979)</f>
        <v/>
      </c>
      <c r="D2979" s="6">
        <f>B2979-C2979</f>
        <v/>
      </c>
      <c r="E2979" s="6">
        <f>A2979-C2979</f>
        <v/>
      </c>
      <c r="F2979" s="6">
        <f>MIN(D2979,in_batt_pw,IF(sel_batt=0,0,(sel_batt-H2978)/in_rte))</f>
        <v/>
      </c>
      <c r="G2979" s="6">
        <f>MIN(E2979,in_batt_pw,H2978)</f>
        <v/>
      </c>
      <c r="H2979" s="6">
        <f>H2978+F2979*in_rte-G2979</f>
        <v/>
      </c>
      <c r="I2979" s="6">
        <f>IF(sel_og=1,0,E2979-G2979)</f>
        <v/>
      </c>
      <c r="J2979" s="6">
        <f>IF(sel_og=1,0,D2979-F2979)</f>
        <v/>
      </c>
      <c r="K2979" s="6">
        <f>IF(sel_og=1,E2979-G2979,0)</f>
        <v/>
      </c>
    </row>
    <row r="2980">
      <c r="A2980" s="6">
        <f>Profiles!E2980+Profiles!F2980</f>
        <v/>
      </c>
      <c r="B2980" s="6">
        <f>Profiles!D2980*sel_solar</f>
        <v/>
      </c>
      <c r="C2980" s="6">
        <f>MIN(B2980,A2980)</f>
        <v/>
      </c>
      <c r="D2980" s="6">
        <f>B2980-C2980</f>
        <v/>
      </c>
      <c r="E2980" s="6">
        <f>A2980-C2980</f>
        <v/>
      </c>
      <c r="F2980" s="6">
        <f>MIN(D2980,in_batt_pw,IF(sel_batt=0,0,(sel_batt-H2979)/in_rte))</f>
        <v/>
      </c>
      <c r="G2980" s="6">
        <f>MIN(E2980,in_batt_pw,H2979)</f>
        <v/>
      </c>
      <c r="H2980" s="6">
        <f>H2979+F2980*in_rte-G2980</f>
        <v/>
      </c>
      <c r="I2980" s="6">
        <f>IF(sel_og=1,0,E2980-G2980)</f>
        <v/>
      </c>
      <c r="J2980" s="6">
        <f>IF(sel_og=1,0,D2980-F2980)</f>
        <v/>
      </c>
      <c r="K2980" s="6">
        <f>IF(sel_og=1,E2980-G2980,0)</f>
        <v/>
      </c>
    </row>
    <row r="2981">
      <c r="A2981" s="6">
        <f>Profiles!E2981+Profiles!F2981</f>
        <v/>
      </c>
      <c r="B2981" s="6">
        <f>Profiles!D2981*sel_solar</f>
        <v/>
      </c>
      <c r="C2981" s="6">
        <f>MIN(B2981,A2981)</f>
        <v/>
      </c>
      <c r="D2981" s="6">
        <f>B2981-C2981</f>
        <v/>
      </c>
      <c r="E2981" s="6">
        <f>A2981-C2981</f>
        <v/>
      </c>
      <c r="F2981" s="6">
        <f>MIN(D2981,in_batt_pw,IF(sel_batt=0,0,(sel_batt-H2980)/in_rte))</f>
        <v/>
      </c>
      <c r="G2981" s="6">
        <f>MIN(E2981,in_batt_pw,H2980)</f>
        <v/>
      </c>
      <c r="H2981" s="6">
        <f>H2980+F2981*in_rte-G2981</f>
        <v/>
      </c>
      <c r="I2981" s="6">
        <f>IF(sel_og=1,0,E2981-G2981)</f>
        <v/>
      </c>
      <c r="J2981" s="6">
        <f>IF(sel_og=1,0,D2981-F2981)</f>
        <v/>
      </c>
      <c r="K2981" s="6">
        <f>IF(sel_og=1,E2981-G2981,0)</f>
        <v/>
      </c>
    </row>
    <row r="2982">
      <c r="A2982" s="6">
        <f>Profiles!E2982+Profiles!F2982</f>
        <v/>
      </c>
      <c r="B2982" s="6">
        <f>Profiles!D2982*sel_solar</f>
        <v/>
      </c>
      <c r="C2982" s="6">
        <f>MIN(B2982,A2982)</f>
        <v/>
      </c>
      <c r="D2982" s="6">
        <f>B2982-C2982</f>
        <v/>
      </c>
      <c r="E2982" s="6">
        <f>A2982-C2982</f>
        <v/>
      </c>
      <c r="F2982" s="6">
        <f>MIN(D2982,in_batt_pw,IF(sel_batt=0,0,(sel_batt-H2981)/in_rte))</f>
        <v/>
      </c>
      <c r="G2982" s="6">
        <f>MIN(E2982,in_batt_pw,H2981)</f>
        <v/>
      </c>
      <c r="H2982" s="6">
        <f>H2981+F2982*in_rte-G2982</f>
        <v/>
      </c>
      <c r="I2982" s="6">
        <f>IF(sel_og=1,0,E2982-G2982)</f>
        <v/>
      </c>
      <c r="J2982" s="6">
        <f>IF(sel_og=1,0,D2982-F2982)</f>
        <v/>
      </c>
      <c r="K2982" s="6">
        <f>IF(sel_og=1,E2982-G2982,0)</f>
        <v/>
      </c>
    </row>
    <row r="2983">
      <c r="A2983" s="6">
        <f>Profiles!E2983+Profiles!F2983</f>
        <v/>
      </c>
      <c r="B2983" s="6">
        <f>Profiles!D2983*sel_solar</f>
        <v/>
      </c>
      <c r="C2983" s="6">
        <f>MIN(B2983,A2983)</f>
        <v/>
      </c>
      <c r="D2983" s="6">
        <f>B2983-C2983</f>
        <v/>
      </c>
      <c r="E2983" s="6">
        <f>A2983-C2983</f>
        <v/>
      </c>
      <c r="F2983" s="6">
        <f>MIN(D2983,in_batt_pw,IF(sel_batt=0,0,(sel_batt-H2982)/in_rte))</f>
        <v/>
      </c>
      <c r="G2983" s="6">
        <f>MIN(E2983,in_batt_pw,H2982)</f>
        <v/>
      </c>
      <c r="H2983" s="6">
        <f>H2982+F2983*in_rte-G2983</f>
        <v/>
      </c>
      <c r="I2983" s="6">
        <f>IF(sel_og=1,0,E2983-G2983)</f>
        <v/>
      </c>
      <c r="J2983" s="6">
        <f>IF(sel_og=1,0,D2983-F2983)</f>
        <v/>
      </c>
      <c r="K2983" s="6">
        <f>IF(sel_og=1,E2983-G2983,0)</f>
        <v/>
      </c>
    </row>
    <row r="2984">
      <c r="A2984" s="6">
        <f>Profiles!E2984+Profiles!F2984</f>
        <v/>
      </c>
      <c r="B2984" s="6">
        <f>Profiles!D2984*sel_solar</f>
        <v/>
      </c>
      <c r="C2984" s="6">
        <f>MIN(B2984,A2984)</f>
        <v/>
      </c>
      <c r="D2984" s="6">
        <f>B2984-C2984</f>
        <v/>
      </c>
      <c r="E2984" s="6">
        <f>A2984-C2984</f>
        <v/>
      </c>
      <c r="F2984" s="6">
        <f>MIN(D2984,in_batt_pw,IF(sel_batt=0,0,(sel_batt-H2983)/in_rte))</f>
        <v/>
      </c>
      <c r="G2984" s="6">
        <f>MIN(E2984,in_batt_pw,H2983)</f>
        <v/>
      </c>
      <c r="H2984" s="6">
        <f>H2983+F2984*in_rte-G2984</f>
        <v/>
      </c>
      <c r="I2984" s="6">
        <f>IF(sel_og=1,0,E2984-G2984)</f>
        <v/>
      </c>
      <c r="J2984" s="6">
        <f>IF(sel_og=1,0,D2984-F2984)</f>
        <v/>
      </c>
      <c r="K2984" s="6">
        <f>IF(sel_og=1,E2984-G2984,0)</f>
        <v/>
      </c>
    </row>
    <row r="2985">
      <c r="A2985" s="6">
        <f>Profiles!E2985+Profiles!F2985</f>
        <v/>
      </c>
      <c r="B2985" s="6">
        <f>Profiles!D2985*sel_solar</f>
        <v/>
      </c>
      <c r="C2985" s="6">
        <f>MIN(B2985,A2985)</f>
        <v/>
      </c>
      <c r="D2985" s="6">
        <f>B2985-C2985</f>
        <v/>
      </c>
      <c r="E2985" s="6">
        <f>A2985-C2985</f>
        <v/>
      </c>
      <c r="F2985" s="6">
        <f>MIN(D2985,in_batt_pw,IF(sel_batt=0,0,(sel_batt-H2984)/in_rte))</f>
        <v/>
      </c>
      <c r="G2985" s="6">
        <f>MIN(E2985,in_batt_pw,H2984)</f>
        <v/>
      </c>
      <c r="H2985" s="6">
        <f>H2984+F2985*in_rte-G2985</f>
        <v/>
      </c>
      <c r="I2985" s="6">
        <f>IF(sel_og=1,0,E2985-G2985)</f>
        <v/>
      </c>
      <c r="J2985" s="6">
        <f>IF(sel_og=1,0,D2985-F2985)</f>
        <v/>
      </c>
      <c r="K2985" s="6">
        <f>IF(sel_og=1,E2985-G2985,0)</f>
        <v/>
      </c>
    </row>
    <row r="2986">
      <c r="A2986" s="6">
        <f>Profiles!E2986+Profiles!F2986</f>
        <v/>
      </c>
      <c r="B2986" s="6">
        <f>Profiles!D2986*sel_solar</f>
        <v/>
      </c>
      <c r="C2986" s="6">
        <f>MIN(B2986,A2986)</f>
        <v/>
      </c>
      <c r="D2986" s="6">
        <f>B2986-C2986</f>
        <v/>
      </c>
      <c r="E2986" s="6">
        <f>A2986-C2986</f>
        <v/>
      </c>
      <c r="F2986" s="6">
        <f>MIN(D2986,in_batt_pw,IF(sel_batt=0,0,(sel_batt-H2985)/in_rte))</f>
        <v/>
      </c>
      <c r="G2986" s="6">
        <f>MIN(E2986,in_batt_pw,H2985)</f>
        <v/>
      </c>
      <c r="H2986" s="6">
        <f>H2985+F2986*in_rte-G2986</f>
        <v/>
      </c>
      <c r="I2986" s="6">
        <f>IF(sel_og=1,0,E2986-G2986)</f>
        <v/>
      </c>
      <c r="J2986" s="6">
        <f>IF(sel_og=1,0,D2986-F2986)</f>
        <v/>
      </c>
      <c r="K2986" s="6">
        <f>IF(sel_og=1,E2986-G2986,0)</f>
        <v/>
      </c>
    </row>
    <row r="2987">
      <c r="A2987" s="6">
        <f>Profiles!E2987+Profiles!F2987</f>
        <v/>
      </c>
      <c r="B2987" s="6">
        <f>Profiles!D2987*sel_solar</f>
        <v/>
      </c>
      <c r="C2987" s="6">
        <f>MIN(B2987,A2987)</f>
        <v/>
      </c>
      <c r="D2987" s="6">
        <f>B2987-C2987</f>
        <v/>
      </c>
      <c r="E2987" s="6">
        <f>A2987-C2987</f>
        <v/>
      </c>
      <c r="F2987" s="6">
        <f>MIN(D2987,in_batt_pw,IF(sel_batt=0,0,(sel_batt-H2986)/in_rte))</f>
        <v/>
      </c>
      <c r="G2987" s="6">
        <f>MIN(E2987,in_batt_pw,H2986)</f>
        <v/>
      </c>
      <c r="H2987" s="6">
        <f>H2986+F2987*in_rte-G2987</f>
        <v/>
      </c>
      <c r="I2987" s="6">
        <f>IF(sel_og=1,0,E2987-G2987)</f>
        <v/>
      </c>
      <c r="J2987" s="6">
        <f>IF(sel_og=1,0,D2987-F2987)</f>
        <v/>
      </c>
      <c r="K2987" s="6">
        <f>IF(sel_og=1,E2987-G2987,0)</f>
        <v/>
      </c>
    </row>
    <row r="2988">
      <c r="A2988" s="6">
        <f>Profiles!E2988+Profiles!F2988</f>
        <v/>
      </c>
      <c r="B2988" s="6">
        <f>Profiles!D2988*sel_solar</f>
        <v/>
      </c>
      <c r="C2988" s="6">
        <f>MIN(B2988,A2988)</f>
        <v/>
      </c>
      <c r="D2988" s="6">
        <f>B2988-C2988</f>
        <v/>
      </c>
      <c r="E2988" s="6">
        <f>A2988-C2988</f>
        <v/>
      </c>
      <c r="F2988" s="6">
        <f>MIN(D2988,in_batt_pw,IF(sel_batt=0,0,(sel_batt-H2987)/in_rte))</f>
        <v/>
      </c>
      <c r="G2988" s="6">
        <f>MIN(E2988,in_batt_pw,H2987)</f>
        <v/>
      </c>
      <c r="H2988" s="6">
        <f>H2987+F2988*in_rte-G2988</f>
        <v/>
      </c>
      <c r="I2988" s="6">
        <f>IF(sel_og=1,0,E2988-G2988)</f>
        <v/>
      </c>
      <c r="J2988" s="6">
        <f>IF(sel_og=1,0,D2988-F2988)</f>
        <v/>
      </c>
      <c r="K2988" s="6">
        <f>IF(sel_og=1,E2988-G2988,0)</f>
        <v/>
      </c>
    </row>
    <row r="2989">
      <c r="A2989" s="6">
        <f>Profiles!E2989+Profiles!F2989</f>
        <v/>
      </c>
      <c r="B2989" s="6">
        <f>Profiles!D2989*sel_solar</f>
        <v/>
      </c>
      <c r="C2989" s="6">
        <f>MIN(B2989,A2989)</f>
        <v/>
      </c>
      <c r="D2989" s="6">
        <f>B2989-C2989</f>
        <v/>
      </c>
      <c r="E2989" s="6">
        <f>A2989-C2989</f>
        <v/>
      </c>
      <c r="F2989" s="6">
        <f>MIN(D2989,in_batt_pw,IF(sel_batt=0,0,(sel_batt-H2988)/in_rte))</f>
        <v/>
      </c>
      <c r="G2989" s="6">
        <f>MIN(E2989,in_batt_pw,H2988)</f>
        <v/>
      </c>
      <c r="H2989" s="6">
        <f>H2988+F2989*in_rte-G2989</f>
        <v/>
      </c>
      <c r="I2989" s="6">
        <f>IF(sel_og=1,0,E2989-G2989)</f>
        <v/>
      </c>
      <c r="J2989" s="6">
        <f>IF(sel_og=1,0,D2989-F2989)</f>
        <v/>
      </c>
      <c r="K2989" s="6">
        <f>IF(sel_og=1,E2989-G2989,0)</f>
        <v/>
      </c>
    </row>
    <row r="2990">
      <c r="A2990" s="6">
        <f>Profiles!E2990+Profiles!F2990</f>
        <v/>
      </c>
      <c r="B2990" s="6">
        <f>Profiles!D2990*sel_solar</f>
        <v/>
      </c>
      <c r="C2990" s="6">
        <f>MIN(B2990,A2990)</f>
        <v/>
      </c>
      <c r="D2990" s="6">
        <f>B2990-C2990</f>
        <v/>
      </c>
      <c r="E2990" s="6">
        <f>A2990-C2990</f>
        <v/>
      </c>
      <c r="F2990" s="6">
        <f>MIN(D2990,in_batt_pw,IF(sel_batt=0,0,(sel_batt-H2989)/in_rte))</f>
        <v/>
      </c>
      <c r="G2990" s="6">
        <f>MIN(E2990,in_batt_pw,H2989)</f>
        <v/>
      </c>
      <c r="H2990" s="6">
        <f>H2989+F2990*in_rte-G2990</f>
        <v/>
      </c>
      <c r="I2990" s="6">
        <f>IF(sel_og=1,0,E2990-G2990)</f>
        <v/>
      </c>
      <c r="J2990" s="6">
        <f>IF(sel_og=1,0,D2990-F2990)</f>
        <v/>
      </c>
      <c r="K2990" s="6">
        <f>IF(sel_og=1,E2990-G2990,0)</f>
        <v/>
      </c>
    </row>
    <row r="2991">
      <c r="A2991" s="6">
        <f>Profiles!E2991+Profiles!F2991</f>
        <v/>
      </c>
      <c r="B2991" s="6">
        <f>Profiles!D2991*sel_solar</f>
        <v/>
      </c>
      <c r="C2991" s="6">
        <f>MIN(B2991,A2991)</f>
        <v/>
      </c>
      <c r="D2991" s="6">
        <f>B2991-C2991</f>
        <v/>
      </c>
      <c r="E2991" s="6">
        <f>A2991-C2991</f>
        <v/>
      </c>
      <c r="F2991" s="6">
        <f>MIN(D2991,in_batt_pw,IF(sel_batt=0,0,(sel_batt-H2990)/in_rte))</f>
        <v/>
      </c>
      <c r="G2991" s="6">
        <f>MIN(E2991,in_batt_pw,H2990)</f>
        <v/>
      </c>
      <c r="H2991" s="6">
        <f>H2990+F2991*in_rte-G2991</f>
        <v/>
      </c>
      <c r="I2991" s="6">
        <f>IF(sel_og=1,0,E2991-G2991)</f>
        <v/>
      </c>
      <c r="J2991" s="6">
        <f>IF(sel_og=1,0,D2991-F2991)</f>
        <v/>
      </c>
      <c r="K2991" s="6">
        <f>IF(sel_og=1,E2991-G2991,0)</f>
        <v/>
      </c>
    </row>
    <row r="2992">
      <c r="A2992" s="6">
        <f>Profiles!E2992+Profiles!F2992</f>
        <v/>
      </c>
      <c r="B2992" s="6">
        <f>Profiles!D2992*sel_solar</f>
        <v/>
      </c>
      <c r="C2992" s="6">
        <f>MIN(B2992,A2992)</f>
        <v/>
      </c>
      <c r="D2992" s="6">
        <f>B2992-C2992</f>
        <v/>
      </c>
      <c r="E2992" s="6">
        <f>A2992-C2992</f>
        <v/>
      </c>
      <c r="F2992" s="6">
        <f>MIN(D2992,in_batt_pw,IF(sel_batt=0,0,(sel_batt-H2991)/in_rte))</f>
        <v/>
      </c>
      <c r="G2992" s="6">
        <f>MIN(E2992,in_batt_pw,H2991)</f>
        <v/>
      </c>
      <c r="H2992" s="6">
        <f>H2991+F2992*in_rte-G2992</f>
        <v/>
      </c>
      <c r="I2992" s="6">
        <f>IF(sel_og=1,0,E2992-G2992)</f>
        <v/>
      </c>
      <c r="J2992" s="6">
        <f>IF(sel_og=1,0,D2992-F2992)</f>
        <v/>
      </c>
      <c r="K2992" s="6">
        <f>IF(sel_og=1,E2992-G2992,0)</f>
        <v/>
      </c>
    </row>
    <row r="2993">
      <c r="A2993" s="6">
        <f>Profiles!E2993+Profiles!F2993</f>
        <v/>
      </c>
      <c r="B2993" s="6">
        <f>Profiles!D2993*sel_solar</f>
        <v/>
      </c>
      <c r="C2993" s="6">
        <f>MIN(B2993,A2993)</f>
        <v/>
      </c>
      <c r="D2993" s="6">
        <f>B2993-C2993</f>
        <v/>
      </c>
      <c r="E2993" s="6">
        <f>A2993-C2993</f>
        <v/>
      </c>
      <c r="F2993" s="6">
        <f>MIN(D2993,in_batt_pw,IF(sel_batt=0,0,(sel_batt-H2992)/in_rte))</f>
        <v/>
      </c>
      <c r="G2993" s="6">
        <f>MIN(E2993,in_batt_pw,H2992)</f>
        <v/>
      </c>
      <c r="H2993" s="6">
        <f>H2992+F2993*in_rte-G2993</f>
        <v/>
      </c>
      <c r="I2993" s="6">
        <f>IF(sel_og=1,0,E2993-G2993)</f>
        <v/>
      </c>
      <c r="J2993" s="6">
        <f>IF(sel_og=1,0,D2993-F2993)</f>
        <v/>
      </c>
      <c r="K2993" s="6">
        <f>IF(sel_og=1,E2993-G2993,0)</f>
        <v/>
      </c>
    </row>
    <row r="2994">
      <c r="A2994" s="6">
        <f>Profiles!E2994+Profiles!F2994</f>
        <v/>
      </c>
      <c r="B2994" s="6">
        <f>Profiles!D2994*sel_solar</f>
        <v/>
      </c>
      <c r="C2994" s="6">
        <f>MIN(B2994,A2994)</f>
        <v/>
      </c>
      <c r="D2994" s="6">
        <f>B2994-C2994</f>
        <v/>
      </c>
      <c r="E2994" s="6">
        <f>A2994-C2994</f>
        <v/>
      </c>
      <c r="F2994" s="6">
        <f>MIN(D2994,in_batt_pw,IF(sel_batt=0,0,(sel_batt-H2993)/in_rte))</f>
        <v/>
      </c>
      <c r="G2994" s="6">
        <f>MIN(E2994,in_batt_pw,H2993)</f>
        <v/>
      </c>
      <c r="H2994" s="6">
        <f>H2993+F2994*in_rte-G2994</f>
        <v/>
      </c>
      <c r="I2994" s="6">
        <f>IF(sel_og=1,0,E2994-G2994)</f>
        <v/>
      </c>
      <c r="J2994" s="6">
        <f>IF(sel_og=1,0,D2994-F2994)</f>
        <v/>
      </c>
      <c r="K2994" s="6">
        <f>IF(sel_og=1,E2994-G2994,0)</f>
        <v/>
      </c>
    </row>
    <row r="2995">
      <c r="A2995" s="6">
        <f>Profiles!E2995+Profiles!F2995</f>
        <v/>
      </c>
      <c r="B2995" s="6">
        <f>Profiles!D2995*sel_solar</f>
        <v/>
      </c>
      <c r="C2995" s="6">
        <f>MIN(B2995,A2995)</f>
        <v/>
      </c>
      <c r="D2995" s="6">
        <f>B2995-C2995</f>
        <v/>
      </c>
      <c r="E2995" s="6">
        <f>A2995-C2995</f>
        <v/>
      </c>
      <c r="F2995" s="6">
        <f>MIN(D2995,in_batt_pw,IF(sel_batt=0,0,(sel_batt-H2994)/in_rte))</f>
        <v/>
      </c>
      <c r="G2995" s="6">
        <f>MIN(E2995,in_batt_pw,H2994)</f>
        <v/>
      </c>
      <c r="H2995" s="6">
        <f>H2994+F2995*in_rte-G2995</f>
        <v/>
      </c>
      <c r="I2995" s="6">
        <f>IF(sel_og=1,0,E2995-G2995)</f>
        <v/>
      </c>
      <c r="J2995" s="6">
        <f>IF(sel_og=1,0,D2995-F2995)</f>
        <v/>
      </c>
      <c r="K2995" s="6">
        <f>IF(sel_og=1,E2995-G2995,0)</f>
        <v/>
      </c>
    </row>
    <row r="2996">
      <c r="A2996" s="6">
        <f>Profiles!E2996+Profiles!F2996</f>
        <v/>
      </c>
      <c r="B2996" s="6">
        <f>Profiles!D2996*sel_solar</f>
        <v/>
      </c>
      <c r="C2996" s="6">
        <f>MIN(B2996,A2996)</f>
        <v/>
      </c>
      <c r="D2996" s="6">
        <f>B2996-C2996</f>
        <v/>
      </c>
      <c r="E2996" s="6">
        <f>A2996-C2996</f>
        <v/>
      </c>
      <c r="F2996" s="6">
        <f>MIN(D2996,in_batt_pw,IF(sel_batt=0,0,(sel_batt-H2995)/in_rte))</f>
        <v/>
      </c>
      <c r="G2996" s="6">
        <f>MIN(E2996,in_batt_pw,H2995)</f>
        <v/>
      </c>
      <c r="H2996" s="6">
        <f>H2995+F2996*in_rte-G2996</f>
        <v/>
      </c>
      <c r="I2996" s="6">
        <f>IF(sel_og=1,0,E2996-G2996)</f>
        <v/>
      </c>
      <c r="J2996" s="6">
        <f>IF(sel_og=1,0,D2996-F2996)</f>
        <v/>
      </c>
      <c r="K2996" s="6">
        <f>IF(sel_og=1,E2996-G2996,0)</f>
        <v/>
      </c>
    </row>
    <row r="2997">
      <c r="A2997" s="6">
        <f>Profiles!E2997+Profiles!F2997</f>
        <v/>
      </c>
      <c r="B2997" s="6">
        <f>Profiles!D2997*sel_solar</f>
        <v/>
      </c>
      <c r="C2997" s="6">
        <f>MIN(B2997,A2997)</f>
        <v/>
      </c>
      <c r="D2997" s="6">
        <f>B2997-C2997</f>
        <v/>
      </c>
      <c r="E2997" s="6">
        <f>A2997-C2997</f>
        <v/>
      </c>
      <c r="F2997" s="6">
        <f>MIN(D2997,in_batt_pw,IF(sel_batt=0,0,(sel_batt-H2996)/in_rte))</f>
        <v/>
      </c>
      <c r="G2997" s="6">
        <f>MIN(E2997,in_batt_pw,H2996)</f>
        <v/>
      </c>
      <c r="H2997" s="6">
        <f>H2996+F2997*in_rte-G2997</f>
        <v/>
      </c>
      <c r="I2997" s="6">
        <f>IF(sel_og=1,0,E2997-G2997)</f>
        <v/>
      </c>
      <c r="J2997" s="6">
        <f>IF(sel_og=1,0,D2997-F2997)</f>
        <v/>
      </c>
      <c r="K2997" s="6">
        <f>IF(sel_og=1,E2997-G2997,0)</f>
        <v/>
      </c>
    </row>
    <row r="2998">
      <c r="A2998" s="6">
        <f>Profiles!E2998+Profiles!F2998</f>
        <v/>
      </c>
      <c r="B2998" s="6">
        <f>Profiles!D2998*sel_solar</f>
        <v/>
      </c>
      <c r="C2998" s="6">
        <f>MIN(B2998,A2998)</f>
        <v/>
      </c>
      <c r="D2998" s="6">
        <f>B2998-C2998</f>
        <v/>
      </c>
      <c r="E2998" s="6">
        <f>A2998-C2998</f>
        <v/>
      </c>
      <c r="F2998" s="6">
        <f>MIN(D2998,in_batt_pw,IF(sel_batt=0,0,(sel_batt-H2997)/in_rte))</f>
        <v/>
      </c>
      <c r="G2998" s="6">
        <f>MIN(E2998,in_batt_pw,H2997)</f>
        <v/>
      </c>
      <c r="H2998" s="6">
        <f>H2997+F2998*in_rte-G2998</f>
        <v/>
      </c>
      <c r="I2998" s="6">
        <f>IF(sel_og=1,0,E2998-G2998)</f>
        <v/>
      </c>
      <c r="J2998" s="6">
        <f>IF(sel_og=1,0,D2998-F2998)</f>
        <v/>
      </c>
      <c r="K2998" s="6">
        <f>IF(sel_og=1,E2998-G2998,0)</f>
        <v/>
      </c>
    </row>
    <row r="2999">
      <c r="A2999" s="6">
        <f>Profiles!E2999+Profiles!F2999</f>
        <v/>
      </c>
      <c r="B2999" s="6">
        <f>Profiles!D2999*sel_solar</f>
        <v/>
      </c>
      <c r="C2999" s="6">
        <f>MIN(B2999,A2999)</f>
        <v/>
      </c>
      <c r="D2999" s="6">
        <f>B2999-C2999</f>
        <v/>
      </c>
      <c r="E2999" s="6">
        <f>A2999-C2999</f>
        <v/>
      </c>
      <c r="F2999" s="6">
        <f>MIN(D2999,in_batt_pw,IF(sel_batt=0,0,(sel_batt-H2998)/in_rte))</f>
        <v/>
      </c>
      <c r="G2999" s="6">
        <f>MIN(E2999,in_batt_pw,H2998)</f>
        <v/>
      </c>
      <c r="H2999" s="6">
        <f>H2998+F2999*in_rte-G2999</f>
        <v/>
      </c>
      <c r="I2999" s="6">
        <f>IF(sel_og=1,0,E2999-G2999)</f>
        <v/>
      </c>
      <c r="J2999" s="6">
        <f>IF(sel_og=1,0,D2999-F2999)</f>
        <v/>
      </c>
      <c r="K2999" s="6">
        <f>IF(sel_og=1,E2999-G2999,0)</f>
        <v/>
      </c>
    </row>
    <row r="3000">
      <c r="A3000" s="6">
        <f>Profiles!E3000+Profiles!F3000</f>
        <v/>
      </c>
      <c r="B3000" s="6">
        <f>Profiles!D3000*sel_solar</f>
        <v/>
      </c>
      <c r="C3000" s="6">
        <f>MIN(B3000,A3000)</f>
        <v/>
      </c>
      <c r="D3000" s="6">
        <f>B3000-C3000</f>
        <v/>
      </c>
      <c r="E3000" s="6">
        <f>A3000-C3000</f>
        <v/>
      </c>
      <c r="F3000" s="6">
        <f>MIN(D3000,in_batt_pw,IF(sel_batt=0,0,(sel_batt-H2999)/in_rte))</f>
        <v/>
      </c>
      <c r="G3000" s="6">
        <f>MIN(E3000,in_batt_pw,H2999)</f>
        <v/>
      </c>
      <c r="H3000" s="6">
        <f>H2999+F3000*in_rte-G3000</f>
        <v/>
      </c>
      <c r="I3000" s="6">
        <f>IF(sel_og=1,0,E3000-G3000)</f>
        <v/>
      </c>
      <c r="J3000" s="6">
        <f>IF(sel_og=1,0,D3000-F3000)</f>
        <v/>
      </c>
      <c r="K3000" s="6">
        <f>IF(sel_og=1,E3000-G3000,0)</f>
        <v/>
      </c>
    </row>
    <row r="3001">
      <c r="A3001" s="6">
        <f>Profiles!E3001+Profiles!F3001</f>
        <v/>
      </c>
      <c r="B3001" s="6">
        <f>Profiles!D3001*sel_solar</f>
        <v/>
      </c>
      <c r="C3001" s="6">
        <f>MIN(B3001,A3001)</f>
        <v/>
      </c>
      <c r="D3001" s="6">
        <f>B3001-C3001</f>
        <v/>
      </c>
      <c r="E3001" s="6">
        <f>A3001-C3001</f>
        <v/>
      </c>
      <c r="F3001" s="6">
        <f>MIN(D3001,in_batt_pw,IF(sel_batt=0,0,(sel_batt-H3000)/in_rte))</f>
        <v/>
      </c>
      <c r="G3001" s="6">
        <f>MIN(E3001,in_batt_pw,H3000)</f>
        <v/>
      </c>
      <c r="H3001" s="6">
        <f>H3000+F3001*in_rte-G3001</f>
        <v/>
      </c>
      <c r="I3001" s="6">
        <f>IF(sel_og=1,0,E3001-G3001)</f>
        <v/>
      </c>
      <c r="J3001" s="6">
        <f>IF(sel_og=1,0,D3001-F3001)</f>
        <v/>
      </c>
      <c r="K3001" s="6">
        <f>IF(sel_og=1,E3001-G3001,0)</f>
        <v/>
      </c>
    </row>
    <row r="3002">
      <c r="A3002" s="6">
        <f>Profiles!E3002+Profiles!F3002</f>
        <v/>
      </c>
      <c r="B3002" s="6">
        <f>Profiles!D3002*sel_solar</f>
        <v/>
      </c>
      <c r="C3002" s="6">
        <f>MIN(B3002,A3002)</f>
        <v/>
      </c>
      <c r="D3002" s="6">
        <f>B3002-C3002</f>
        <v/>
      </c>
      <c r="E3002" s="6">
        <f>A3002-C3002</f>
        <v/>
      </c>
      <c r="F3002" s="6">
        <f>MIN(D3002,in_batt_pw,IF(sel_batt=0,0,(sel_batt-H3001)/in_rte))</f>
        <v/>
      </c>
      <c r="G3002" s="6">
        <f>MIN(E3002,in_batt_pw,H3001)</f>
        <v/>
      </c>
      <c r="H3002" s="6">
        <f>H3001+F3002*in_rte-G3002</f>
        <v/>
      </c>
      <c r="I3002" s="6">
        <f>IF(sel_og=1,0,E3002-G3002)</f>
        <v/>
      </c>
      <c r="J3002" s="6">
        <f>IF(sel_og=1,0,D3002-F3002)</f>
        <v/>
      </c>
      <c r="K3002" s="6">
        <f>IF(sel_og=1,E3002-G3002,0)</f>
        <v/>
      </c>
    </row>
    <row r="3003">
      <c r="A3003" s="6">
        <f>Profiles!E3003+Profiles!F3003</f>
        <v/>
      </c>
      <c r="B3003" s="6">
        <f>Profiles!D3003*sel_solar</f>
        <v/>
      </c>
      <c r="C3003" s="6">
        <f>MIN(B3003,A3003)</f>
        <v/>
      </c>
      <c r="D3003" s="6">
        <f>B3003-C3003</f>
        <v/>
      </c>
      <c r="E3003" s="6">
        <f>A3003-C3003</f>
        <v/>
      </c>
      <c r="F3003" s="6">
        <f>MIN(D3003,in_batt_pw,IF(sel_batt=0,0,(sel_batt-H3002)/in_rte))</f>
        <v/>
      </c>
      <c r="G3003" s="6">
        <f>MIN(E3003,in_batt_pw,H3002)</f>
        <v/>
      </c>
      <c r="H3003" s="6">
        <f>H3002+F3003*in_rte-G3003</f>
        <v/>
      </c>
      <c r="I3003" s="6">
        <f>IF(sel_og=1,0,E3003-G3003)</f>
        <v/>
      </c>
      <c r="J3003" s="6">
        <f>IF(sel_og=1,0,D3003-F3003)</f>
        <v/>
      </c>
      <c r="K3003" s="6">
        <f>IF(sel_og=1,E3003-G3003,0)</f>
        <v/>
      </c>
    </row>
    <row r="3004">
      <c r="A3004" s="6">
        <f>Profiles!E3004+Profiles!F3004</f>
        <v/>
      </c>
      <c r="B3004" s="6">
        <f>Profiles!D3004*sel_solar</f>
        <v/>
      </c>
      <c r="C3004" s="6">
        <f>MIN(B3004,A3004)</f>
        <v/>
      </c>
      <c r="D3004" s="6">
        <f>B3004-C3004</f>
        <v/>
      </c>
      <c r="E3004" s="6">
        <f>A3004-C3004</f>
        <v/>
      </c>
      <c r="F3004" s="6">
        <f>MIN(D3004,in_batt_pw,IF(sel_batt=0,0,(sel_batt-H3003)/in_rte))</f>
        <v/>
      </c>
      <c r="G3004" s="6">
        <f>MIN(E3004,in_batt_pw,H3003)</f>
        <v/>
      </c>
      <c r="H3004" s="6">
        <f>H3003+F3004*in_rte-G3004</f>
        <v/>
      </c>
      <c r="I3004" s="6">
        <f>IF(sel_og=1,0,E3004-G3004)</f>
        <v/>
      </c>
      <c r="J3004" s="6">
        <f>IF(sel_og=1,0,D3004-F3004)</f>
        <v/>
      </c>
      <c r="K3004" s="6">
        <f>IF(sel_og=1,E3004-G3004,0)</f>
        <v/>
      </c>
    </row>
    <row r="3005">
      <c r="A3005" s="6">
        <f>Profiles!E3005+Profiles!F3005</f>
        <v/>
      </c>
      <c r="B3005" s="6">
        <f>Profiles!D3005*sel_solar</f>
        <v/>
      </c>
      <c r="C3005" s="6">
        <f>MIN(B3005,A3005)</f>
        <v/>
      </c>
      <c r="D3005" s="6">
        <f>B3005-C3005</f>
        <v/>
      </c>
      <c r="E3005" s="6">
        <f>A3005-C3005</f>
        <v/>
      </c>
      <c r="F3005" s="6">
        <f>MIN(D3005,in_batt_pw,IF(sel_batt=0,0,(sel_batt-H3004)/in_rte))</f>
        <v/>
      </c>
      <c r="G3005" s="6">
        <f>MIN(E3005,in_batt_pw,H3004)</f>
        <v/>
      </c>
      <c r="H3005" s="6">
        <f>H3004+F3005*in_rte-G3005</f>
        <v/>
      </c>
      <c r="I3005" s="6">
        <f>IF(sel_og=1,0,E3005-G3005)</f>
        <v/>
      </c>
      <c r="J3005" s="6">
        <f>IF(sel_og=1,0,D3005-F3005)</f>
        <v/>
      </c>
      <c r="K3005" s="6">
        <f>IF(sel_og=1,E3005-G3005,0)</f>
        <v/>
      </c>
    </row>
    <row r="3006">
      <c r="A3006" s="6">
        <f>Profiles!E3006+Profiles!F3006</f>
        <v/>
      </c>
      <c r="B3006" s="6">
        <f>Profiles!D3006*sel_solar</f>
        <v/>
      </c>
      <c r="C3006" s="6">
        <f>MIN(B3006,A3006)</f>
        <v/>
      </c>
      <c r="D3006" s="6">
        <f>B3006-C3006</f>
        <v/>
      </c>
      <c r="E3006" s="6">
        <f>A3006-C3006</f>
        <v/>
      </c>
      <c r="F3006" s="6">
        <f>MIN(D3006,in_batt_pw,IF(sel_batt=0,0,(sel_batt-H3005)/in_rte))</f>
        <v/>
      </c>
      <c r="G3006" s="6">
        <f>MIN(E3006,in_batt_pw,H3005)</f>
        <v/>
      </c>
      <c r="H3006" s="6">
        <f>H3005+F3006*in_rte-G3006</f>
        <v/>
      </c>
      <c r="I3006" s="6">
        <f>IF(sel_og=1,0,E3006-G3006)</f>
        <v/>
      </c>
      <c r="J3006" s="6">
        <f>IF(sel_og=1,0,D3006-F3006)</f>
        <v/>
      </c>
      <c r="K3006" s="6">
        <f>IF(sel_og=1,E3006-G3006,0)</f>
        <v/>
      </c>
    </row>
    <row r="3007">
      <c r="A3007" s="6">
        <f>Profiles!E3007+Profiles!F3007</f>
        <v/>
      </c>
      <c r="B3007" s="6">
        <f>Profiles!D3007*sel_solar</f>
        <v/>
      </c>
      <c r="C3007" s="6">
        <f>MIN(B3007,A3007)</f>
        <v/>
      </c>
      <c r="D3007" s="6">
        <f>B3007-C3007</f>
        <v/>
      </c>
      <c r="E3007" s="6">
        <f>A3007-C3007</f>
        <v/>
      </c>
      <c r="F3007" s="6">
        <f>MIN(D3007,in_batt_pw,IF(sel_batt=0,0,(sel_batt-H3006)/in_rte))</f>
        <v/>
      </c>
      <c r="G3007" s="6">
        <f>MIN(E3007,in_batt_pw,H3006)</f>
        <v/>
      </c>
      <c r="H3007" s="6">
        <f>H3006+F3007*in_rte-G3007</f>
        <v/>
      </c>
      <c r="I3007" s="6">
        <f>IF(sel_og=1,0,E3007-G3007)</f>
        <v/>
      </c>
      <c r="J3007" s="6">
        <f>IF(sel_og=1,0,D3007-F3007)</f>
        <v/>
      </c>
      <c r="K3007" s="6">
        <f>IF(sel_og=1,E3007-G3007,0)</f>
        <v/>
      </c>
    </row>
    <row r="3008">
      <c r="A3008" s="6">
        <f>Profiles!E3008+Profiles!F3008</f>
        <v/>
      </c>
      <c r="B3008" s="6">
        <f>Profiles!D3008*sel_solar</f>
        <v/>
      </c>
      <c r="C3008" s="6">
        <f>MIN(B3008,A3008)</f>
        <v/>
      </c>
      <c r="D3008" s="6">
        <f>B3008-C3008</f>
        <v/>
      </c>
      <c r="E3008" s="6">
        <f>A3008-C3008</f>
        <v/>
      </c>
      <c r="F3008" s="6">
        <f>MIN(D3008,in_batt_pw,IF(sel_batt=0,0,(sel_batt-H3007)/in_rte))</f>
        <v/>
      </c>
      <c r="G3008" s="6">
        <f>MIN(E3008,in_batt_pw,H3007)</f>
        <v/>
      </c>
      <c r="H3008" s="6">
        <f>H3007+F3008*in_rte-G3008</f>
        <v/>
      </c>
      <c r="I3008" s="6">
        <f>IF(sel_og=1,0,E3008-G3008)</f>
        <v/>
      </c>
      <c r="J3008" s="6">
        <f>IF(sel_og=1,0,D3008-F3008)</f>
        <v/>
      </c>
      <c r="K3008" s="6">
        <f>IF(sel_og=1,E3008-G3008,0)</f>
        <v/>
      </c>
    </row>
    <row r="3009">
      <c r="A3009" s="6">
        <f>Profiles!E3009+Profiles!F3009</f>
        <v/>
      </c>
      <c r="B3009" s="6">
        <f>Profiles!D3009*sel_solar</f>
        <v/>
      </c>
      <c r="C3009" s="6">
        <f>MIN(B3009,A3009)</f>
        <v/>
      </c>
      <c r="D3009" s="6">
        <f>B3009-C3009</f>
        <v/>
      </c>
      <c r="E3009" s="6">
        <f>A3009-C3009</f>
        <v/>
      </c>
      <c r="F3009" s="6">
        <f>MIN(D3009,in_batt_pw,IF(sel_batt=0,0,(sel_batt-H3008)/in_rte))</f>
        <v/>
      </c>
      <c r="G3009" s="6">
        <f>MIN(E3009,in_batt_pw,H3008)</f>
        <v/>
      </c>
      <c r="H3009" s="6">
        <f>H3008+F3009*in_rte-G3009</f>
        <v/>
      </c>
      <c r="I3009" s="6">
        <f>IF(sel_og=1,0,E3009-G3009)</f>
        <v/>
      </c>
      <c r="J3009" s="6">
        <f>IF(sel_og=1,0,D3009-F3009)</f>
        <v/>
      </c>
      <c r="K3009" s="6">
        <f>IF(sel_og=1,E3009-G3009,0)</f>
        <v/>
      </c>
    </row>
    <row r="3010">
      <c r="A3010" s="6">
        <f>Profiles!E3010+Profiles!F3010</f>
        <v/>
      </c>
      <c r="B3010" s="6">
        <f>Profiles!D3010*sel_solar</f>
        <v/>
      </c>
      <c r="C3010" s="6">
        <f>MIN(B3010,A3010)</f>
        <v/>
      </c>
      <c r="D3010" s="6">
        <f>B3010-C3010</f>
        <v/>
      </c>
      <c r="E3010" s="6">
        <f>A3010-C3010</f>
        <v/>
      </c>
      <c r="F3010" s="6">
        <f>MIN(D3010,in_batt_pw,IF(sel_batt=0,0,(sel_batt-H3009)/in_rte))</f>
        <v/>
      </c>
      <c r="G3010" s="6">
        <f>MIN(E3010,in_batt_pw,H3009)</f>
        <v/>
      </c>
      <c r="H3010" s="6">
        <f>H3009+F3010*in_rte-G3010</f>
        <v/>
      </c>
      <c r="I3010" s="6">
        <f>IF(sel_og=1,0,E3010-G3010)</f>
        <v/>
      </c>
      <c r="J3010" s="6">
        <f>IF(sel_og=1,0,D3010-F3010)</f>
        <v/>
      </c>
      <c r="K3010" s="6">
        <f>IF(sel_og=1,E3010-G3010,0)</f>
        <v/>
      </c>
    </row>
    <row r="3011">
      <c r="A3011" s="6">
        <f>Profiles!E3011+Profiles!F3011</f>
        <v/>
      </c>
      <c r="B3011" s="6">
        <f>Profiles!D3011*sel_solar</f>
        <v/>
      </c>
      <c r="C3011" s="6">
        <f>MIN(B3011,A3011)</f>
        <v/>
      </c>
      <c r="D3011" s="6">
        <f>B3011-C3011</f>
        <v/>
      </c>
      <c r="E3011" s="6">
        <f>A3011-C3011</f>
        <v/>
      </c>
      <c r="F3011" s="6">
        <f>MIN(D3011,in_batt_pw,IF(sel_batt=0,0,(sel_batt-H3010)/in_rte))</f>
        <v/>
      </c>
      <c r="G3011" s="6">
        <f>MIN(E3011,in_batt_pw,H3010)</f>
        <v/>
      </c>
      <c r="H3011" s="6">
        <f>H3010+F3011*in_rte-G3011</f>
        <v/>
      </c>
      <c r="I3011" s="6">
        <f>IF(sel_og=1,0,E3011-G3011)</f>
        <v/>
      </c>
      <c r="J3011" s="6">
        <f>IF(sel_og=1,0,D3011-F3011)</f>
        <v/>
      </c>
      <c r="K3011" s="6">
        <f>IF(sel_og=1,E3011-G3011,0)</f>
        <v/>
      </c>
    </row>
    <row r="3012">
      <c r="A3012" s="6">
        <f>Profiles!E3012+Profiles!F3012</f>
        <v/>
      </c>
      <c r="B3012" s="6">
        <f>Profiles!D3012*sel_solar</f>
        <v/>
      </c>
      <c r="C3012" s="6">
        <f>MIN(B3012,A3012)</f>
        <v/>
      </c>
      <c r="D3012" s="6">
        <f>B3012-C3012</f>
        <v/>
      </c>
      <c r="E3012" s="6">
        <f>A3012-C3012</f>
        <v/>
      </c>
      <c r="F3012" s="6">
        <f>MIN(D3012,in_batt_pw,IF(sel_batt=0,0,(sel_batt-H3011)/in_rte))</f>
        <v/>
      </c>
      <c r="G3012" s="6">
        <f>MIN(E3012,in_batt_pw,H3011)</f>
        <v/>
      </c>
      <c r="H3012" s="6">
        <f>H3011+F3012*in_rte-G3012</f>
        <v/>
      </c>
      <c r="I3012" s="6">
        <f>IF(sel_og=1,0,E3012-G3012)</f>
        <v/>
      </c>
      <c r="J3012" s="6">
        <f>IF(sel_og=1,0,D3012-F3012)</f>
        <v/>
      </c>
      <c r="K3012" s="6">
        <f>IF(sel_og=1,E3012-G3012,0)</f>
        <v/>
      </c>
    </row>
    <row r="3013">
      <c r="A3013" s="6">
        <f>Profiles!E3013+Profiles!F3013</f>
        <v/>
      </c>
      <c r="B3013" s="6">
        <f>Profiles!D3013*sel_solar</f>
        <v/>
      </c>
      <c r="C3013" s="6">
        <f>MIN(B3013,A3013)</f>
        <v/>
      </c>
      <c r="D3013" s="6">
        <f>B3013-C3013</f>
        <v/>
      </c>
      <c r="E3013" s="6">
        <f>A3013-C3013</f>
        <v/>
      </c>
      <c r="F3013" s="6">
        <f>MIN(D3013,in_batt_pw,IF(sel_batt=0,0,(sel_batt-H3012)/in_rte))</f>
        <v/>
      </c>
      <c r="G3013" s="6">
        <f>MIN(E3013,in_batt_pw,H3012)</f>
        <v/>
      </c>
      <c r="H3013" s="6">
        <f>H3012+F3013*in_rte-G3013</f>
        <v/>
      </c>
      <c r="I3013" s="6">
        <f>IF(sel_og=1,0,E3013-G3013)</f>
        <v/>
      </c>
      <c r="J3013" s="6">
        <f>IF(sel_og=1,0,D3013-F3013)</f>
        <v/>
      </c>
      <c r="K3013" s="6">
        <f>IF(sel_og=1,E3013-G3013,0)</f>
        <v/>
      </c>
    </row>
    <row r="3014">
      <c r="A3014" s="6">
        <f>Profiles!E3014+Profiles!F3014</f>
        <v/>
      </c>
      <c r="B3014" s="6">
        <f>Profiles!D3014*sel_solar</f>
        <v/>
      </c>
      <c r="C3014" s="6">
        <f>MIN(B3014,A3014)</f>
        <v/>
      </c>
      <c r="D3014" s="6">
        <f>B3014-C3014</f>
        <v/>
      </c>
      <c r="E3014" s="6">
        <f>A3014-C3014</f>
        <v/>
      </c>
      <c r="F3014" s="6">
        <f>MIN(D3014,in_batt_pw,IF(sel_batt=0,0,(sel_batt-H3013)/in_rte))</f>
        <v/>
      </c>
      <c r="G3014" s="6">
        <f>MIN(E3014,in_batt_pw,H3013)</f>
        <v/>
      </c>
      <c r="H3014" s="6">
        <f>H3013+F3014*in_rte-G3014</f>
        <v/>
      </c>
      <c r="I3014" s="6">
        <f>IF(sel_og=1,0,E3014-G3014)</f>
        <v/>
      </c>
      <c r="J3014" s="6">
        <f>IF(sel_og=1,0,D3014-F3014)</f>
        <v/>
      </c>
      <c r="K3014" s="6">
        <f>IF(sel_og=1,E3014-G3014,0)</f>
        <v/>
      </c>
    </row>
    <row r="3015">
      <c r="A3015" s="6">
        <f>Profiles!E3015+Profiles!F3015</f>
        <v/>
      </c>
      <c r="B3015" s="6">
        <f>Profiles!D3015*sel_solar</f>
        <v/>
      </c>
      <c r="C3015" s="6">
        <f>MIN(B3015,A3015)</f>
        <v/>
      </c>
      <c r="D3015" s="6">
        <f>B3015-C3015</f>
        <v/>
      </c>
      <c r="E3015" s="6">
        <f>A3015-C3015</f>
        <v/>
      </c>
      <c r="F3015" s="6">
        <f>MIN(D3015,in_batt_pw,IF(sel_batt=0,0,(sel_batt-H3014)/in_rte))</f>
        <v/>
      </c>
      <c r="G3015" s="6">
        <f>MIN(E3015,in_batt_pw,H3014)</f>
        <v/>
      </c>
      <c r="H3015" s="6">
        <f>H3014+F3015*in_rte-G3015</f>
        <v/>
      </c>
      <c r="I3015" s="6">
        <f>IF(sel_og=1,0,E3015-G3015)</f>
        <v/>
      </c>
      <c r="J3015" s="6">
        <f>IF(sel_og=1,0,D3015-F3015)</f>
        <v/>
      </c>
      <c r="K3015" s="6">
        <f>IF(sel_og=1,E3015-G3015,0)</f>
        <v/>
      </c>
    </row>
    <row r="3016">
      <c r="A3016" s="6">
        <f>Profiles!E3016+Profiles!F3016</f>
        <v/>
      </c>
      <c r="B3016" s="6">
        <f>Profiles!D3016*sel_solar</f>
        <v/>
      </c>
      <c r="C3016" s="6">
        <f>MIN(B3016,A3016)</f>
        <v/>
      </c>
      <c r="D3016" s="6">
        <f>B3016-C3016</f>
        <v/>
      </c>
      <c r="E3016" s="6">
        <f>A3016-C3016</f>
        <v/>
      </c>
      <c r="F3016" s="6">
        <f>MIN(D3016,in_batt_pw,IF(sel_batt=0,0,(sel_batt-H3015)/in_rte))</f>
        <v/>
      </c>
      <c r="G3016" s="6">
        <f>MIN(E3016,in_batt_pw,H3015)</f>
        <v/>
      </c>
      <c r="H3016" s="6">
        <f>H3015+F3016*in_rte-G3016</f>
        <v/>
      </c>
      <c r="I3016" s="6">
        <f>IF(sel_og=1,0,E3016-G3016)</f>
        <v/>
      </c>
      <c r="J3016" s="6">
        <f>IF(sel_og=1,0,D3016-F3016)</f>
        <v/>
      </c>
      <c r="K3016" s="6">
        <f>IF(sel_og=1,E3016-G3016,0)</f>
        <v/>
      </c>
    </row>
    <row r="3017">
      <c r="A3017" s="6">
        <f>Profiles!E3017+Profiles!F3017</f>
        <v/>
      </c>
      <c r="B3017" s="6">
        <f>Profiles!D3017*sel_solar</f>
        <v/>
      </c>
      <c r="C3017" s="6">
        <f>MIN(B3017,A3017)</f>
        <v/>
      </c>
      <c r="D3017" s="6">
        <f>B3017-C3017</f>
        <v/>
      </c>
      <c r="E3017" s="6">
        <f>A3017-C3017</f>
        <v/>
      </c>
      <c r="F3017" s="6">
        <f>MIN(D3017,in_batt_pw,IF(sel_batt=0,0,(sel_batt-H3016)/in_rte))</f>
        <v/>
      </c>
      <c r="G3017" s="6">
        <f>MIN(E3017,in_batt_pw,H3016)</f>
        <v/>
      </c>
      <c r="H3017" s="6">
        <f>H3016+F3017*in_rte-G3017</f>
        <v/>
      </c>
      <c r="I3017" s="6">
        <f>IF(sel_og=1,0,E3017-G3017)</f>
        <v/>
      </c>
      <c r="J3017" s="6">
        <f>IF(sel_og=1,0,D3017-F3017)</f>
        <v/>
      </c>
      <c r="K3017" s="6">
        <f>IF(sel_og=1,E3017-G3017,0)</f>
        <v/>
      </c>
    </row>
    <row r="3018">
      <c r="A3018" s="6">
        <f>Profiles!E3018+Profiles!F3018</f>
        <v/>
      </c>
      <c r="B3018" s="6">
        <f>Profiles!D3018*sel_solar</f>
        <v/>
      </c>
      <c r="C3018" s="6">
        <f>MIN(B3018,A3018)</f>
        <v/>
      </c>
      <c r="D3018" s="6">
        <f>B3018-C3018</f>
        <v/>
      </c>
      <c r="E3018" s="6">
        <f>A3018-C3018</f>
        <v/>
      </c>
      <c r="F3018" s="6">
        <f>MIN(D3018,in_batt_pw,IF(sel_batt=0,0,(sel_batt-H3017)/in_rte))</f>
        <v/>
      </c>
      <c r="G3018" s="6">
        <f>MIN(E3018,in_batt_pw,H3017)</f>
        <v/>
      </c>
      <c r="H3018" s="6">
        <f>H3017+F3018*in_rte-G3018</f>
        <v/>
      </c>
      <c r="I3018" s="6">
        <f>IF(sel_og=1,0,E3018-G3018)</f>
        <v/>
      </c>
      <c r="J3018" s="6">
        <f>IF(sel_og=1,0,D3018-F3018)</f>
        <v/>
      </c>
      <c r="K3018" s="6">
        <f>IF(sel_og=1,E3018-G3018,0)</f>
        <v/>
      </c>
    </row>
    <row r="3019">
      <c r="A3019" s="6">
        <f>Profiles!E3019+Profiles!F3019</f>
        <v/>
      </c>
      <c r="B3019" s="6">
        <f>Profiles!D3019*sel_solar</f>
        <v/>
      </c>
      <c r="C3019" s="6">
        <f>MIN(B3019,A3019)</f>
        <v/>
      </c>
      <c r="D3019" s="6">
        <f>B3019-C3019</f>
        <v/>
      </c>
      <c r="E3019" s="6">
        <f>A3019-C3019</f>
        <v/>
      </c>
      <c r="F3019" s="6">
        <f>MIN(D3019,in_batt_pw,IF(sel_batt=0,0,(sel_batt-H3018)/in_rte))</f>
        <v/>
      </c>
      <c r="G3019" s="6">
        <f>MIN(E3019,in_batt_pw,H3018)</f>
        <v/>
      </c>
      <c r="H3019" s="6">
        <f>H3018+F3019*in_rte-G3019</f>
        <v/>
      </c>
      <c r="I3019" s="6">
        <f>IF(sel_og=1,0,E3019-G3019)</f>
        <v/>
      </c>
      <c r="J3019" s="6">
        <f>IF(sel_og=1,0,D3019-F3019)</f>
        <v/>
      </c>
      <c r="K3019" s="6">
        <f>IF(sel_og=1,E3019-G3019,0)</f>
        <v/>
      </c>
    </row>
    <row r="3020">
      <c r="A3020" s="6">
        <f>Profiles!E3020+Profiles!F3020</f>
        <v/>
      </c>
      <c r="B3020" s="6">
        <f>Profiles!D3020*sel_solar</f>
        <v/>
      </c>
      <c r="C3020" s="6">
        <f>MIN(B3020,A3020)</f>
        <v/>
      </c>
      <c r="D3020" s="6">
        <f>B3020-C3020</f>
        <v/>
      </c>
      <c r="E3020" s="6">
        <f>A3020-C3020</f>
        <v/>
      </c>
      <c r="F3020" s="6">
        <f>MIN(D3020,in_batt_pw,IF(sel_batt=0,0,(sel_batt-H3019)/in_rte))</f>
        <v/>
      </c>
      <c r="G3020" s="6">
        <f>MIN(E3020,in_batt_pw,H3019)</f>
        <v/>
      </c>
      <c r="H3020" s="6">
        <f>H3019+F3020*in_rte-G3020</f>
        <v/>
      </c>
      <c r="I3020" s="6">
        <f>IF(sel_og=1,0,E3020-G3020)</f>
        <v/>
      </c>
      <c r="J3020" s="6">
        <f>IF(sel_og=1,0,D3020-F3020)</f>
        <v/>
      </c>
      <c r="K3020" s="6">
        <f>IF(sel_og=1,E3020-G3020,0)</f>
        <v/>
      </c>
    </row>
    <row r="3021">
      <c r="A3021" s="6">
        <f>Profiles!E3021+Profiles!F3021</f>
        <v/>
      </c>
      <c r="B3021" s="6">
        <f>Profiles!D3021*sel_solar</f>
        <v/>
      </c>
      <c r="C3021" s="6">
        <f>MIN(B3021,A3021)</f>
        <v/>
      </c>
      <c r="D3021" s="6">
        <f>B3021-C3021</f>
        <v/>
      </c>
      <c r="E3021" s="6">
        <f>A3021-C3021</f>
        <v/>
      </c>
      <c r="F3021" s="6">
        <f>MIN(D3021,in_batt_pw,IF(sel_batt=0,0,(sel_batt-H3020)/in_rte))</f>
        <v/>
      </c>
      <c r="G3021" s="6">
        <f>MIN(E3021,in_batt_pw,H3020)</f>
        <v/>
      </c>
      <c r="H3021" s="6">
        <f>H3020+F3021*in_rte-G3021</f>
        <v/>
      </c>
      <c r="I3021" s="6">
        <f>IF(sel_og=1,0,E3021-G3021)</f>
        <v/>
      </c>
      <c r="J3021" s="6">
        <f>IF(sel_og=1,0,D3021-F3021)</f>
        <v/>
      </c>
      <c r="K3021" s="6">
        <f>IF(sel_og=1,E3021-G3021,0)</f>
        <v/>
      </c>
    </row>
    <row r="3022">
      <c r="A3022" s="6">
        <f>Profiles!E3022+Profiles!F3022</f>
        <v/>
      </c>
      <c r="B3022" s="6">
        <f>Profiles!D3022*sel_solar</f>
        <v/>
      </c>
      <c r="C3022" s="6">
        <f>MIN(B3022,A3022)</f>
        <v/>
      </c>
      <c r="D3022" s="6">
        <f>B3022-C3022</f>
        <v/>
      </c>
      <c r="E3022" s="6">
        <f>A3022-C3022</f>
        <v/>
      </c>
      <c r="F3022" s="6">
        <f>MIN(D3022,in_batt_pw,IF(sel_batt=0,0,(sel_batt-H3021)/in_rte))</f>
        <v/>
      </c>
      <c r="G3022" s="6">
        <f>MIN(E3022,in_batt_pw,H3021)</f>
        <v/>
      </c>
      <c r="H3022" s="6">
        <f>H3021+F3022*in_rte-G3022</f>
        <v/>
      </c>
      <c r="I3022" s="6">
        <f>IF(sel_og=1,0,E3022-G3022)</f>
        <v/>
      </c>
      <c r="J3022" s="6">
        <f>IF(sel_og=1,0,D3022-F3022)</f>
        <v/>
      </c>
      <c r="K3022" s="6">
        <f>IF(sel_og=1,E3022-G3022,0)</f>
        <v/>
      </c>
    </row>
    <row r="3023">
      <c r="A3023" s="6">
        <f>Profiles!E3023+Profiles!F3023</f>
        <v/>
      </c>
      <c r="B3023" s="6">
        <f>Profiles!D3023*sel_solar</f>
        <v/>
      </c>
      <c r="C3023" s="6">
        <f>MIN(B3023,A3023)</f>
        <v/>
      </c>
      <c r="D3023" s="6">
        <f>B3023-C3023</f>
        <v/>
      </c>
      <c r="E3023" s="6">
        <f>A3023-C3023</f>
        <v/>
      </c>
      <c r="F3023" s="6">
        <f>MIN(D3023,in_batt_pw,IF(sel_batt=0,0,(sel_batt-H3022)/in_rte))</f>
        <v/>
      </c>
      <c r="G3023" s="6">
        <f>MIN(E3023,in_batt_pw,H3022)</f>
        <v/>
      </c>
      <c r="H3023" s="6">
        <f>H3022+F3023*in_rte-G3023</f>
        <v/>
      </c>
      <c r="I3023" s="6">
        <f>IF(sel_og=1,0,E3023-G3023)</f>
        <v/>
      </c>
      <c r="J3023" s="6">
        <f>IF(sel_og=1,0,D3023-F3023)</f>
        <v/>
      </c>
      <c r="K3023" s="6">
        <f>IF(sel_og=1,E3023-G3023,0)</f>
        <v/>
      </c>
    </row>
    <row r="3024">
      <c r="A3024" s="6">
        <f>Profiles!E3024+Profiles!F3024</f>
        <v/>
      </c>
      <c r="B3024" s="6">
        <f>Profiles!D3024*sel_solar</f>
        <v/>
      </c>
      <c r="C3024" s="6">
        <f>MIN(B3024,A3024)</f>
        <v/>
      </c>
      <c r="D3024" s="6">
        <f>B3024-C3024</f>
        <v/>
      </c>
      <c r="E3024" s="6">
        <f>A3024-C3024</f>
        <v/>
      </c>
      <c r="F3024" s="6">
        <f>MIN(D3024,in_batt_pw,IF(sel_batt=0,0,(sel_batt-H3023)/in_rte))</f>
        <v/>
      </c>
      <c r="G3024" s="6">
        <f>MIN(E3024,in_batt_pw,H3023)</f>
        <v/>
      </c>
      <c r="H3024" s="6">
        <f>H3023+F3024*in_rte-G3024</f>
        <v/>
      </c>
      <c r="I3024" s="6">
        <f>IF(sel_og=1,0,E3024-G3024)</f>
        <v/>
      </c>
      <c r="J3024" s="6">
        <f>IF(sel_og=1,0,D3024-F3024)</f>
        <v/>
      </c>
      <c r="K3024" s="6">
        <f>IF(sel_og=1,E3024-G3024,0)</f>
        <v/>
      </c>
    </row>
    <row r="3025">
      <c r="A3025" s="6">
        <f>Profiles!E3025+Profiles!F3025</f>
        <v/>
      </c>
      <c r="B3025" s="6">
        <f>Profiles!D3025*sel_solar</f>
        <v/>
      </c>
      <c r="C3025" s="6">
        <f>MIN(B3025,A3025)</f>
        <v/>
      </c>
      <c r="D3025" s="6">
        <f>B3025-C3025</f>
        <v/>
      </c>
      <c r="E3025" s="6">
        <f>A3025-C3025</f>
        <v/>
      </c>
      <c r="F3025" s="6">
        <f>MIN(D3025,in_batt_pw,IF(sel_batt=0,0,(sel_batt-H3024)/in_rte))</f>
        <v/>
      </c>
      <c r="G3025" s="6">
        <f>MIN(E3025,in_batt_pw,H3024)</f>
        <v/>
      </c>
      <c r="H3025" s="6">
        <f>H3024+F3025*in_rte-G3025</f>
        <v/>
      </c>
      <c r="I3025" s="6">
        <f>IF(sel_og=1,0,E3025-G3025)</f>
        <v/>
      </c>
      <c r="J3025" s="6">
        <f>IF(sel_og=1,0,D3025-F3025)</f>
        <v/>
      </c>
      <c r="K3025" s="6">
        <f>IF(sel_og=1,E3025-G3025,0)</f>
        <v/>
      </c>
    </row>
    <row r="3026">
      <c r="A3026" s="6">
        <f>Profiles!E3026+Profiles!F3026</f>
        <v/>
      </c>
      <c r="B3026" s="6">
        <f>Profiles!D3026*sel_solar</f>
        <v/>
      </c>
      <c r="C3026" s="6">
        <f>MIN(B3026,A3026)</f>
        <v/>
      </c>
      <c r="D3026" s="6">
        <f>B3026-C3026</f>
        <v/>
      </c>
      <c r="E3026" s="6">
        <f>A3026-C3026</f>
        <v/>
      </c>
      <c r="F3026" s="6">
        <f>MIN(D3026,in_batt_pw,IF(sel_batt=0,0,(sel_batt-H3025)/in_rte))</f>
        <v/>
      </c>
      <c r="G3026" s="6">
        <f>MIN(E3026,in_batt_pw,H3025)</f>
        <v/>
      </c>
      <c r="H3026" s="6">
        <f>H3025+F3026*in_rte-G3026</f>
        <v/>
      </c>
      <c r="I3026" s="6">
        <f>IF(sel_og=1,0,E3026-G3026)</f>
        <v/>
      </c>
      <c r="J3026" s="6">
        <f>IF(sel_og=1,0,D3026-F3026)</f>
        <v/>
      </c>
      <c r="K3026" s="6">
        <f>IF(sel_og=1,E3026-G3026,0)</f>
        <v/>
      </c>
    </row>
    <row r="3027">
      <c r="A3027" s="6">
        <f>Profiles!E3027+Profiles!F3027</f>
        <v/>
      </c>
      <c r="B3027" s="6">
        <f>Profiles!D3027*sel_solar</f>
        <v/>
      </c>
      <c r="C3027" s="6">
        <f>MIN(B3027,A3027)</f>
        <v/>
      </c>
      <c r="D3027" s="6">
        <f>B3027-C3027</f>
        <v/>
      </c>
      <c r="E3027" s="6">
        <f>A3027-C3027</f>
        <v/>
      </c>
      <c r="F3027" s="6">
        <f>MIN(D3027,in_batt_pw,IF(sel_batt=0,0,(sel_batt-H3026)/in_rte))</f>
        <v/>
      </c>
      <c r="G3027" s="6">
        <f>MIN(E3027,in_batt_pw,H3026)</f>
        <v/>
      </c>
      <c r="H3027" s="6">
        <f>H3026+F3027*in_rte-G3027</f>
        <v/>
      </c>
      <c r="I3027" s="6">
        <f>IF(sel_og=1,0,E3027-G3027)</f>
        <v/>
      </c>
      <c r="J3027" s="6">
        <f>IF(sel_og=1,0,D3027-F3027)</f>
        <v/>
      </c>
      <c r="K3027" s="6">
        <f>IF(sel_og=1,E3027-G3027,0)</f>
        <v/>
      </c>
    </row>
    <row r="3028">
      <c r="A3028" s="6">
        <f>Profiles!E3028+Profiles!F3028</f>
        <v/>
      </c>
      <c r="B3028" s="6">
        <f>Profiles!D3028*sel_solar</f>
        <v/>
      </c>
      <c r="C3028" s="6">
        <f>MIN(B3028,A3028)</f>
        <v/>
      </c>
      <c r="D3028" s="6">
        <f>B3028-C3028</f>
        <v/>
      </c>
      <c r="E3028" s="6">
        <f>A3028-C3028</f>
        <v/>
      </c>
      <c r="F3028" s="6">
        <f>MIN(D3028,in_batt_pw,IF(sel_batt=0,0,(sel_batt-H3027)/in_rte))</f>
        <v/>
      </c>
      <c r="G3028" s="6">
        <f>MIN(E3028,in_batt_pw,H3027)</f>
        <v/>
      </c>
      <c r="H3028" s="6">
        <f>H3027+F3028*in_rte-G3028</f>
        <v/>
      </c>
      <c r="I3028" s="6">
        <f>IF(sel_og=1,0,E3028-G3028)</f>
        <v/>
      </c>
      <c r="J3028" s="6">
        <f>IF(sel_og=1,0,D3028-F3028)</f>
        <v/>
      </c>
      <c r="K3028" s="6">
        <f>IF(sel_og=1,E3028-G3028,0)</f>
        <v/>
      </c>
    </row>
    <row r="3029">
      <c r="A3029" s="6">
        <f>Profiles!E3029+Profiles!F3029</f>
        <v/>
      </c>
      <c r="B3029" s="6">
        <f>Profiles!D3029*sel_solar</f>
        <v/>
      </c>
      <c r="C3029" s="6">
        <f>MIN(B3029,A3029)</f>
        <v/>
      </c>
      <c r="D3029" s="6">
        <f>B3029-C3029</f>
        <v/>
      </c>
      <c r="E3029" s="6">
        <f>A3029-C3029</f>
        <v/>
      </c>
      <c r="F3029" s="6">
        <f>MIN(D3029,in_batt_pw,IF(sel_batt=0,0,(sel_batt-H3028)/in_rte))</f>
        <v/>
      </c>
      <c r="G3029" s="6">
        <f>MIN(E3029,in_batt_pw,H3028)</f>
        <v/>
      </c>
      <c r="H3029" s="6">
        <f>H3028+F3029*in_rte-G3029</f>
        <v/>
      </c>
      <c r="I3029" s="6">
        <f>IF(sel_og=1,0,E3029-G3029)</f>
        <v/>
      </c>
      <c r="J3029" s="6">
        <f>IF(sel_og=1,0,D3029-F3029)</f>
        <v/>
      </c>
      <c r="K3029" s="6">
        <f>IF(sel_og=1,E3029-G3029,0)</f>
        <v/>
      </c>
    </row>
    <row r="3030">
      <c r="A3030" s="6">
        <f>Profiles!E3030+Profiles!F3030</f>
        <v/>
      </c>
      <c r="B3030" s="6">
        <f>Profiles!D3030*sel_solar</f>
        <v/>
      </c>
      <c r="C3030" s="6">
        <f>MIN(B3030,A3030)</f>
        <v/>
      </c>
      <c r="D3030" s="6">
        <f>B3030-C3030</f>
        <v/>
      </c>
      <c r="E3030" s="6">
        <f>A3030-C3030</f>
        <v/>
      </c>
      <c r="F3030" s="6">
        <f>MIN(D3030,in_batt_pw,IF(sel_batt=0,0,(sel_batt-H3029)/in_rte))</f>
        <v/>
      </c>
      <c r="G3030" s="6">
        <f>MIN(E3030,in_batt_pw,H3029)</f>
        <v/>
      </c>
      <c r="H3030" s="6">
        <f>H3029+F3030*in_rte-G3030</f>
        <v/>
      </c>
      <c r="I3030" s="6">
        <f>IF(sel_og=1,0,E3030-G3030)</f>
        <v/>
      </c>
      <c r="J3030" s="6">
        <f>IF(sel_og=1,0,D3030-F3030)</f>
        <v/>
      </c>
      <c r="K3030" s="6">
        <f>IF(sel_og=1,E3030-G3030,0)</f>
        <v/>
      </c>
    </row>
    <row r="3031">
      <c r="A3031" s="6">
        <f>Profiles!E3031+Profiles!F3031</f>
        <v/>
      </c>
      <c r="B3031" s="6">
        <f>Profiles!D3031*sel_solar</f>
        <v/>
      </c>
      <c r="C3031" s="6">
        <f>MIN(B3031,A3031)</f>
        <v/>
      </c>
      <c r="D3031" s="6">
        <f>B3031-C3031</f>
        <v/>
      </c>
      <c r="E3031" s="6">
        <f>A3031-C3031</f>
        <v/>
      </c>
      <c r="F3031" s="6">
        <f>MIN(D3031,in_batt_pw,IF(sel_batt=0,0,(sel_batt-H3030)/in_rte))</f>
        <v/>
      </c>
      <c r="G3031" s="6">
        <f>MIN(E3031,in_batt_pw,H3030)</f>
        <v/>
      </c>
      <c r="H3031" s="6">
        <f>H3030+F3031*in_rte-G3031</f>
        <v/>
      </c>
      <c r="I3031" s="6">
        <f>IF(sel_og=1,0,E3031-G3031)</f>
        <v/>
      </c>
      <c r="J3031" s="6">
        <f>IF(sel_og=1,0,D3031-F3031)</f>
        <v/>
      </c>
      <c r="K3031" s="6">
        <f>IF(sel_og=1,E3031-G3031,0)</f>
        <v/>
      </c>
    </row>
    <row r="3032">
      <c r="A3032" s="6">
        <f>Profiles!E3032+Profiles!F3032</f>
        <v/>
      </c>
      <c r="B3032" s="6">
        <f>Profiles!D3032*sel_solar</f>
        <v/>
      </c>
      <c r="C3032" s="6">
        <f>MIN(B3032,A3032)</f>
        <v/>
      </c>
      <c r="D3032" s="6">
        <f>B3032-C3032</f>
        <v/>
      </c>
      <c r="E3032" s="6">
        <f>A3032-C3032</f>
        <v/>
      </c>
      <c r="F3032" s="6">
        <f>MIN(D3032,in_batt_pw,IF(sel_batt=0,0,(sel_batt-H3031)/in_rte))</f>
        <v/>
      </c>
      <c r="G3032" s="6">
        <f>MIN(E3032,in_batt_pw,H3031)</f>
        <v/>
      </c>
      <c r="H3032" s="6">
        <f>H3031+F3032*in_rte-G3032</f>
        <v/>
      </c>
      <c r="I3032" s="6">
        <f>IF(sel_og=1,0,E3032-G3032)</f>
        <v/>
      </c>
      <c r="J3032" s="6">
        <f>IF(sel_og=1,0,D3032-F3032)</f>
        <v/>
      </c>
      <c r="K3032" s="6">
        <f>IF(sel_og=1,E3032-G3032,0)</f>
        <v/>
      </c>
    </row>
    <row r="3033">
      <c r="A3033" s="6">
        <f>Profiles!E3033+Profiles!F3033</f>
        <v/>
      </c>
      <c r="B3033" s="6">
        <f>Profiles!D3033*sel_solar</f>
        <v/>
      </c>
      <c r="C3033" s="6">
        <f>MIN(B3033,A3033)</f>
        <v/>
      </c>
      <c r="D3033" s="6">
        <f>B3033-C3033</f>
        <v/>
      </c>
      <c r="E3033" s="6">
        <f>A3033-C3033</f>
        <v/>
      </c>
      <c r="F3033" s="6">
        <f>MIN(D3033,in_batt_pw,IF(sel_batt=0,0,(sel_batt-H3032)/in_rte))</f>
        <v/>
      </c>
      <c r="G3033" s="6">
        <f>MIN(E3033,in_batt_pw,H3032)</f>
        <v/>
      </c>
      <c r="H3033" s="6">
        <f>H3032+F3033*in_rte-G3033</f>
        <v/>
      </c>
      <c r="I3033" s="6">
        <f>IF(sel_og=1,0,E3033-G3033)</f>
        <v/>
      </c>
      <c r="J3033" s="6">
        <f>IF(sel_og=1,0,D3033-F3033)</f>
        <v/>
      </c>
      <c r="K3033" s="6">
        <f>IF(sel_og=1,E3033-G3033,0)</f>
        <v/>
      </c>
    </row>
    <row r="3034">
      <c r="A3034" s="6">
        <f>Profiles!E3034+Profiles!F3034</f>
        <v/>
      </c>
      <c r="B3034" s="6">
        <f>Profiles!D3034*sel_solar</f>
        <v/>
      </c>
      <c r="C3034" s="6">
        <f>MIN(B3034,A3034)</f>
        <v/>
      </c>
      <c r="D3034" s="6">
        <f>B3034-C3034</f>
        <v/>
      </c>
      <c r="E3034" s="6">
        <f>A3034-C3034</f>
        <v/>
      </c>
      <c r="F3034" s="6">
        <f>MIN(D3034,in_batt_pw,IF(sel_batt=0,0,(sel_batt-H3033)/in_rte))</f>
        <v/>
      </c>
      <c r="G3034" s="6">
        <f>MIN(E3034,in_batt_pw,H3033)</f>
        <v/>
      </c>
      <c r="H3034" s="6">
        <f>H3033+F3034*in_rte-G3034</f>
        <v/>
      </c>
      <c r="I3034" s="6">
        <f>IF(sel_og=1,0,E3034-G3034)</f>
        <v/>
      </c>
      <c r="J3034" s="6">
        <f>IF(sel_og=1,0,D3034-F3034)</f>
        <v/>
      </c>
      <c r="K3034" s="6">
        <f>IF(sel_og=1,E3034-G3034,0)</f>
        <v/>
      </c>
    </row>
    <row r="3035">
      <c r="A3035" s="6">
        <f>Profiles!E3035+Profiles!F3035</f>
        <v/>
      </c>
      <c r="B3035" s="6">
        <f>Profiles!D3035*sel_solar</f>
        <v/>
      </c>
      <c r="C3035" s="6">
        <f>MIN(B3035,A3035)</f>
        <v/>
      </c>
      <c r="D3035" s="6">
        <f>B3035-C3035</f>
        <v/>
      </c>
      <c r="E3035" s="6">
        <f>A3035-C3035</f>
        <v/>
      </c>
      <c r="F3035" s="6">
        <f>MIN(D3035,in_batt_pw,IF(sel_batt=0,0,(sel_batt-H3034)/in_rte))</f>
        <v/>
      </c>
      <c r="G3035" s="6">
        <f>MIN(E3035,in_batt_pw,H3034)</f>
        <v/>
      </c>
      <c r="H3035" s="6">
        <f>H3034+F3035*in_rte-G3035</f>
        <v/>
      </c>
      <c r="I3035" s="6">
        <f>IF(sel_og=1,0,E3035-G3035)</f>
        <v/>
      </c>
      <c r="J3035" s="6">
        <f>IF(sel_og=1,0,D3035-F3035)</f>
        <v/>
      </c>
      <c r="K3035" s="6">
        <f>IF(sel_og=1,E3035-G3035,0)</f>
        <v/>
      </c>
    </row>
    <row r="3036">
      <c r="A3036" s="6">
        <f>Profiles!E3036+Profiles!F3036</f>
        <v/>
      </c>
      <c r="B3036" s="6">
        <f>Profiles!D3036*sel_solar</f>
        <v/>
      </c>
      <c r="C3036" s="6">
        <f>MIN(B3036,A3036)</f>
        <v/>
      </c>
      <c r="D3036" s="6">
        <f>B3036-C3036</f>
        <v/>
      </c>
      <c r="E3036" s="6">
        <f>A3036-C3036</f>
        <v/>
      </c>
      <c r="F3036" s="6">
        <f>MIN(D3036,in_batt_pw,IF(sel_batt=0,0,(sel_batt-H3035)/in_rte))</f>
        <v/>
      </c>
      <c r="G3036" s="6">
        <f>MIN(E3036,in_batt_pw,H3035)</f>
        <v/>
      </c>
      <c r="H3036" s="6">
        <f>H3035+F3036*in_rte-G3036</f>
        <v/>
      </c>
      <c r="I3036" s="6">
        <f>IF(sel_og=1,0,E3036-G3036)</f>
        <v/>
      </c>
      <c r="J3036" s="6">
        <f>IF(sel_og=1,0,D3036-F3036)</f>
        <v/>
      </c>
      <c r="K3036" s="6">
        <f>IF(sel_og=1,E3036-G3036,0)</f>
        <v/>
      </c>
    </row>
    <row r="3037">
      <c r="A3037" s="6">
        <f>Profiles!E3037+Profiles!F3037</f>
        <v/>
      </c>
      <c r="B3037" s="6">
        <f>Profiles!D3037*sel_solar</f>
        <v/>
      </c>
      <c r="C3037" s="6">
        <f>MIN(B3037,A3037)</f>
        <v/>
      </c>
      <c r="D3037" s="6">
        <f>B3037-C3037</f>
        <v/>
      </c>
      <c r="E3037" s="6">
        <f>A3037-C3037</f>
        <v/>
      </c>
      <c r="F3037" s="6">
        <f>MIN(D3037,in_batt_pw,IF(sel_batt=0,0,(sel_batt-H3036)/in_rte))</f>
        <v/>
      </c>
      <c r="G3037" s="6">
        <f>MIN(E3037,in_batt_pw,H3036)</f>
        <v/>
      </c>
      <c r="H3037" s="6">
        <f>H3036+F3037*in_rte-G3037</f>
        <v/>
      </c>
      <c r="I3037" s="6">
        <f>IF(sel_og=1,0,E3037-G3037)</f>
        <v/>
      </c>
      <c r="J3037" s="6">
        <f>IF(sel_og=1,0,D3037-F3037)</f>
        <v/>
      </c>
      <c r="K3037" s="6">
        <f>IF(sel_og=1,E3037-G3037,0)</f>
        <v/>
      </c>
    </row>
    <row r="3038">
      <c r="A3038" s="6">
        <f>Profiles!E3038+Profiles!F3038</f>
        <v/>
      </c>
      <c r="B3038" s="6">
        <f>Profiles!D3038*sel_solar</f>
        <v/>
      </c>
      <c r="C3038" s="6">
        <f>MIN(B3038,A3038)</f>
        <v/>
      </c>
      <c r="D3038" s="6">
        <f>B3038-C3038</f>
        <v/>
      </c>
      <c r="E3038" s="6">
        <f>A3038-C3038</f>
        <v/>
      </c>
      <c r="F3038" s="6">
        <f>MIN(D3038,in_batt_pw,IF(sel_batt=0,0,(sel_batt-H3037)/in_rte))</f>
        <v/>
      </c>
      <c r="G3038" s="6">
        <f>MIN(E3038,in_batt_pw,H3037)</f>
        <v/>
      </c>
      <c r="H3038" s="6">
        <f>H3037+F3038*in_rte-G3038</f>
        <v/>
      </c>
      <c r="I3038" s="6">
        <f>IF(sel_og=1,0,E3038-G3038)</f>
        <v/>
      </c>
      <c r="J3038" s="6">
        <f>IF(sel_og=1,0,D3038-F3038)</f>
        <v/>
      </c>
      <c r="K3038" s="6">
        <f>IF(sel_og=1,E3038-G3038,0)</f>
        <v/>
      </c>
    </row>
    <row r="3039">
      <c r="A3039" s="6">
        <f>Profiles!E3039+Profiles!F3039</f>
        <v/>
      </c>
      <c r="B3039" s="6">
        <f>Profiles!D3039*sel_solar</f>
        <v/>
      </c>
      <c r="C3039" s="6">
        <f>MIN(B3039,A3039)</f>
        <v/>
      </c>
      <c r="D3039" s="6">
        <f>B3039-C3039</f>
        <v/>
      </c>
      <c r="E3039" s="6">
        <f>A3039-C3039</f>
        <v/>
      </c>
      <c r="F3039" s="6">
        <f>MIN(D3039,in_batt_pw,IF(sel_batt=0,0,(sel_batt-H3038)/in_rte))</f>
        <v/>
      </c>
      <c r="G3039" s="6">
        <f>MIN(E3039,in_batt_pw,H3038)</f>
        <v/>
      </c>
      <c r="H3039" s="6">
        <f>H3038+F3039*in_rte-G3039</f>
        <v/>
      </c>
      <c r="I3039" s="6">
        <f>IF(sel_og=1,0,E3039-G3039)</f>
        <v/>
      </c>
      <c r="J3039" s="6">
        <f>IF(sel_og=1,0,D3039-F3039)</f>
        <v/>
      </c>
      <c r="K3039" s="6">
        <f>IF(sel_og=1,E3039-G3039,0)</f>
        <v/>
      </c>
    </row>
    <row r="3040">
      <c r="A3040" s="6">
        <f>Profiles!E3040+Profiles!F3040</f>
        <v/>
      </c>
      <c r="B3040" s="6">
        <f>Profiles!D3040*sel_solar</f>
        <v/>
      </c>
      <c r="C3040" s="6">
        <f>MIN(B3040,A3040)</f>
        <v/>
      </c>
      <c r="D3040" s="6">
        <f>B3040-C3040</f>
        <v/>
      </c>
      <c r="E3040" s="6">
        <f>A3040-C3040</f>
        <v/>
      </c>
      <c r="F3040" s="6">
        <f>MIN(D3040,in_batt_pw,IF(sel_batt=0,0,(sel_batt-H3039)/in_rte))</f>
        <v/>
      </c>
      <c r="G3040" s="6">
        <f>MIN(E3040,in_batt_pw,H3039)</f>
        <v/>
      </c>
      <c r="H3040" s="6">
        <f>H3039+F3040*in_rte-G3040</f>
        <v/>
      </c>
      <c r="I3040" s="6">
        <f>IF(sel_og=1,0,E3040-G3040)</f>
        <v/>
      </c>
      <c r="J3040" s="6">
        <f>IF(sel_og=1,0,D3040-F3040)</f>
        <v/>
      </c>
      <c r="K3040" s="6">
        <f>IF(sel_og=1,E3040-G3040,0)</f>
        <v/>
      </c>
    </row>
    <row r="3041">
      <c r="A3041" s="6">
        <f>Profiles!E3041+Profiles!F3041</f>
        <v/>
      </c>
      <c r="B3041" s="6">
        <f>Profiles!D3041*sel_solar</f>
        <v/>
      </c>
      <c r="C3041" s="6">
        <f>MIN(B3041,A3041)</f>
        <v/>
      </c>
      <c r="D3041" s="6">
        <f>B3041-C3041</f>
        <v/>
      </c>
      <c r="E3041" s="6">
        <f>A3041-C3041</f>
        <v/>
      </c>
      <c r="F3041" s="6">
        <f>MIN(D3041,in_batt_pw,IF(sel_batt=0,0,(sel_batt-H3040)/in_rte))</f>
        <v/>
      </c>
      <c r="G3041" s="6">
        <f>MIN(E3041,in_batt_pw,H3040)</f>
        <v/>
      </c>
      <c r="H3041" s="6">
        <f>H3040+F3041*in_rte-G3041</f>
        <v/>
      </c>
      <c r="I3041" s="6">
        <f>IF(sel_og=1,0,E3041-G3041)</f>
        <v/>
      </c>
      <c r="J3041" s="6">
        <f>IF(sel_og=1,0,D3041-F3041)</f>
        <v/>
      </c>
      <c r="K3041" s="6">
        <f>IF(sel_og=1,E3041-G3041,0)</f>
        <v/>
      </c>
    </row>
    <row r="3042">
      <c r="A3042" s="6">
        <f>Profiles!E3042+Profiles!F3042</f>
        <v/>
      </c>
      <c r="B3042" s="6">
        <f>Profiles!D3042*sel_solar</f>
        <v/>
      </c>
      <c r="C3042" s="6">
        <f>MIN(B3042,A3042)</f>
        <v/>
      </c>
      <c r="D3042" s="6">
        <f>B3042-C3042</f>
        <v/>
      </c>
      <c r="E3042" s="6">
        <f>A3042-C3042</f>
        <v/>
      </c>
      <c r="F3042" s="6">
        <f>MIN(D3042,in_batt_pw,IF(sel_batt=0,0,(sel_batt-H3041)/in_rte))</f>
        <v/>
      </c>
      <c r="G3042" s="6">
        <f>MIN(E3042,in_batt_pw,H3041)</f>
        <v/>
      </c>
      <c r="H3042" s="6">
        <f>H3041+F3042*in_rte-G3042</f>
        <v/>
      </c>
      <c r="I3042" s="6">
        <f>IF(sel_og=1,0,E3042-G3042)</f>
        <v/>
      </c>
      <c r="J3042" s="6">
        <f>IF(sel_og=1,0,D3042-F3042)</f>
        <v/>
      </c>
      <c r="K3042" s="6">
        <f>IF(sel_og=1,E3042-G3042,0)</f>
        <v/>
      </c>
    </row>
    <row r="3043">
      <c r="A3043" s="6">
        <f>Profiles!E3043+Profiles!F3043</f>
        <v/>
      </c>
      <c r="B3043" s="6">
        <f>Profiles!D3043*sel_solar</f>
        <v/>
      </c>
      <c r="C3043" s="6">
        <f>MIN(B3043,A3043)</f>
        <v/>
      </c>
      <c r="D3043" s="6">
        <f>B3043-C3043</f>
        <v/>
      </c>
      <c r="E3043" s="6">
        <f>A3043-C3043</f>
        <v/>
      </c>
      <c r="F3043" s="6">
        <f>MIN(D3043,in_batt_pw,IF(sel_batt=0,0,(sel_batt-H3042)/in_rte))</f>
        <v/>
      </c>
      <c r="G3043" s="6">
        <f>MIN(E3043,in_batt_pw,H3042)</f>
        <v/>
      </c>
      <c r="H3043" s="6">
        <f>H3042+F3043*in_rte-G3043</f>
        <v/>
      </c>
      <c r="I3043" s="6">
        <f>IF(sel_og=1,0,E3043-G3043)</f>
        <v/>
      </c>
      <c r="J3043" s="6">
        <f>IF(sel_og=1,0,D3043-F3043)</f>
        <v/>
      </c>
      <c r="K3043" s="6">
        <f>IF(sel_og=1,E3043-G3043,0)</f>
        <v/>
      </c>
    </row>
    <row r="3044">
      <c r="A3044" s="6">
        <f>Profiles!E3044+Profiles!F3044</f>
        <v/>
      </c>
      <c r="B3044" s="6">
        <f>Profiles!D3044*sel_solar</f>
        <v/>
      </c>
      <c r="C3044" s="6">
        <f>MIN(B3044,A3044)</f>
        <v/>
      </c>
      <c r="D3044" s="6">
        <f>B3044-C3044</f>
        <v/>
      </c>
      <c r="E3044" s="6">
        <f>A3044-C3044</f>
        <v/>
      </c>
      <c r="F3044" s="6">
        <f>MIN(D3044,in_batt_pw,IF(sel_batt=0,0,(sel_batt-H3043)/in_rte))</f>
        <v/>
      </c>
      <c r="G3044" s="6">
        <f>MIN(E3044,in_batt_pw,H3043)</f>
        <v/>
      </c>
      <c r="H3044" s="6">
        <f>H3043+F3044*in_rte-G3044</f>
        <v/>
      </c>
      <c r="I3044" s="6">
        <f>IF(sel_og=1,0,E3044-G3044)</f>
        <v/>
      </c>
      <c r="J3044" s="6">
        <f>IF(sel_og=1,0,D3044-F3044)</f>
        <v/>
      </c>
      <c r="K3044" s="6">
        <f>IF(sel_og=1,E3044-G3044,0)</f>
        <v/>
      </c>
    </row>
    <row r="3045">
      <c r="A3045" s="6">
        <f>Profiles!E3045+Profiles!F3045</f>
        <v/>
      </c>
      <c r="B3045" s="6">
        <f>Profiles!D3045*sel_solar</f>
        <v/>
      </c>
      <c r="C3045" s="6">
        <f>MIN(B3045,A3045)</f>
        <v/>
      </c>
      <c r="D3045" s="6">
        <f>B3045-C3045</f>
        <v/>
      </c>
      <c r="E3045" s="6">
        <f>A3045-C3045</f>
        <v/>
      </c>
      <c r="F3045" s="6">
        <f>MIN(D3045,in_batt_pw,IF(sel_batt=0,0,(sel_batt-H3044)/in_rte))</f>
        <v/>
      </c>
      <c r="G3045" s="6">
        <f>MIN(E3045,in_batt_pw,H3044)</f>
        <v/>
      </c>
      <c r="H3045" s="6">
        <f>H3044+F3045*in_rte-G3045</f>
        <v/>
      </c>
      <c r="I3045" s="6">
        <f>IF(sel_og=1,0,E3045-G3045)</f>
        <v/>
      </c>
      <c r="J3045" s="6">
        <f>IF(sel_og=1,0,D3045-F3045)</f>
        <v/>
      </c>
      <c r="K3045" s="6">
        <f>IF(sel_og=1,E3045-G3045,0)</f>
        <v/>
      </c>
    </row>
    <row r="3046">
      <c r="A3046" s="6">
        <f>Profiles!E3046+Profiles!F3046</f>
        <v/>
      </c>
      <c r="B3046" s="6">
        <f>Profiles!D3046*sel_solar</f>
        <v/>
      </c>
      <c r="C3046" s="6">
        <f>MIN(B3046,A3046)</f>
        <v/>
      </c>
      <c r="D3046" s="6">
        <f>B3046-C3046</f>
        <v/>
      </c>
      <c r="E3046" s="6">
        <f>A3046-C3046</f>
        <v/>
      </c>
      <c r="F3046" s="6">
        <f>MIN(D3046,in_batt_pw,IF(sel_batt=0,0,(sel_batt-H3045)/in_rte))</f>
        <v/>
      </c>
      <c r="G3046" s="6">
        <f>MIN(E3046,in_batt_pw,H3045)</f>
        <v/>
      </c>
      <c r="H3046" s="6">
        <f>H3045+F3046*in_rte-G3046</f>
        <v/>
      </c>
      <c r="I3046" s="6">
        <f>IF(sel_og=1,0,E3046-G3046)</f>
        <v/>
      </c>
      <c r="J3046" s="6">
        <f>IF(sel_og=1,0,D3046-F3046)</f>
        <v/>
      </c>
      <c r="K3046" s="6">
        <f>IF(sel_og=1,E3046-G3046,0)</f>
        <v/>
      </c>
    </row>
    <row r="3047">
      <c r="A3047" s="6">
        <f>Profiles!E3047+Profiles!F3047</f>
        <v/>
      </c>
      <c r="B3047" s="6">
        <f>Profiles!D3047*sel_solar</f>
        <v/>
      </c>
      <c r="C3047" s="6">
        <f>MIN(B3047,A3047)</f>
        <v/>
      </c>
      <c r="D3047" s="6">
        <f>B3047-C3047</f>
        <v/>
      </c>
      <c r="E3047" s="6">
        <f>A3047-C3047</f>
        <v/>
      </c>
      <c r="F3047" s="6">
        <f>MIN(D3047,in_batt_pw,IF(sel_batt=0,0,(sel_batt-H3046)/in_rte))</f>
        <v/>
      </c>
      <c r="G3047" s="6">
        <f>MIN(E3047,in_batt_pw,H3046)</f>
        <v/>
      </c>
      <c r="H3047" s="6">
        <f>H3046+F3047*in_rte-G3047</f>
        <v/>
      </c>
      <c r="I3047" s="6">
        <f>IF(sel_og=1,0,E3047-G3047)</f>
        <v/>
      </c>
      <c r="J3047" s="6">
        <f>IF(sel_og=1,0,D3047-F3047)</f>
        <v/>
      </c>
      <c r="K3047" s="6">
        <f>IF(sel_og=1,E3047-G3047,0)</f>
        <v/>
      </c>
    </row>
    <row r="3048">
      <c r="A3048" s="6">
        <f>Profiles!E3048+Profiles!F3048</f>
        <v/>
      </c>
      <c r="B3048" s="6">
        <f>Profiles!D3048*sel_solar</f>
        <v/>
      </c>
      <c r="C3048" s="6">
        <f>MIN(B3048,A3048)</f>
        <v/>
      </c>
      <c r="D3048" s="6">
        <f>B3048-C3048</f>
        <v/>
      </c>
      <c r="E3048" s="6">
        <f>A3048-C3048</f>
        <v/>
      </c>
      <c r="F3048" s="6">
        <f>MIN(D3048,in_batt_pw,IF(sel_batt=0,0,(sel_batt-H3047)/in_rte))</f>
        <v/>
      </c>
      <c r="G3048" s="6">
        <f>MIN(E3048,in_batt_pw,H3047)</f>
        <v/>
      </c>
      <c r="H3048" s="6">
        <f>H3047+F3048*in_rte-G3048</f>
        <v/>
      </c>
      <c r="I3048" s="6">
        <f>IF(sel_og=1,0,E3048-G3048)</f>
        <v/>
      </c>
      <c r="J3048" s="6">
        <f>IF(sel_og=1,0,D3048-F3048)</f>
        <v/>
      </c>
      <c r="K3048" s="6">
        <f>IF(sel_og=1,E3048-G3048,0)</f>
        <v/>
      </c>
    </row>
    <row r="3049">
      <c r="A3049" s="6">
        <f>Profiles!E3049+Profiles!F3049</f>
        <v/>
      </c>
      <c r="B3049" s="6">
        <f>Profiles!D3049*sel_solar</f>
        <v/>
      </c>
      <c r="C3049" s="6">
        <f>MIN(B3049,A3049)</f>
        <v/>
      </c>
      <c r="D3049" s="6">
        <f>B3049-C3049</f>
        <v/>
      </c>
      <c r="E3049" s="6">
        <f>A3049-C3049</f>
        <v/>
      </c>
      <c r="F3049" s="6">
        <f>MIN(D3049,in_batt_pw,IF(sel_batt=0,0,(sel_batt-H3048)/in_rte))</f>
        <v/>
      </c>
      <c r="G3049" s="6">
        <f>MIN(E3049,in_batt_pw,H3048)</f>
        <v/>
      </c>
      <c r="H3049" s="6">
        <f>H3048+F3049*in_rte-G3049</f>
        <v/>
      </c>
      <c r="I3049" s="6">
        <f>IF(sel_og=1,0,E3049-G3049)</f>
        <v/>
      </c>
      <c r="J3049" s="6">
        <f>IF(sel_og=1,0,D3049-F3049)</f>
        <v/>
      </c>
      <c r="K3049" s="6">
        <f>IF(sel_og=1,E3049-G3049,0)</f>
        <v/>
      </c>
    </row>
    <row r="3050">
      <c r="A3050" s="6">
        <f>Profiles!E3050+Profiles!F3050</f>
        <v/>
      </c>
      <c r="B3050" s="6">
        <f>Profiles!D3050*sel_solar</f>
        <v/>
      </c>
      <c r="C3050" s="6">
        <f>MIN(B3050,A3050)</f>
        <v/>
      </c>
      <c r="D3050" s="6">
        <f>B3050-C3050</f>
        <v/>
      </c>
      <c r="E3050" s="6">
        <f>A3050-C3050</f>
        <v/>
      </c>
      <c r="F3050" s="6">
        <f>MIN(D3050,in_batt_pw,IF(sel_batt=0,0,(sel_batt-H3049)/in_rte))</f>
        <v/>
      </c>
      <c r="G3050" s="6">
        <f>MIN(E3050,in_batt_pw,H3049)</f>
        <v/>
      </c>
      <c r="H3050" s="6">
        <f>H3049+F3050*in_rte-G3050</f>
        <v/>
      </c>
      <c r="I3050" s="6">
        <f>IF(sel_og=1,0,E3050-G3050)</f>
        <v/>
      </c>
      <c r="J3050" s="6">
        <f>IF(sel_og=1,0,D3050-F3050)</f>
        <v/>
      </c>
      <c r="K3050" s="6">
        <f>IF(sel_og=1,E3050-G3050,0)</f>
        <v/>
      </c>
    </row>
    <row r="3051">
      <c r="A3051" s="6">
        <f>Profiles!E3051+Profiles!F3051</f>
        <v/>
      </c>
      <c r="B3051" s="6">
        <f>Profiles!D3051*sel_solar</f>
        <v/>
      </c>
      <c r="C3051" s="6">
        <f>MIN(B3051,A3051)</f>
        <v/>
      </c>
      <c r="D3051" s="6">
        <f>B3051-C3051</f>
        <v/>
      </c>
      <c r="E3051" s="6">
        <f>A3051-C3051</f>
        <v/>
      </c>
      <c r="F3051" s="6">
        <f>MIN(D3051,in_batt_pw,IF(sel_batt=0,0,(sel_batt-H3050)/in_rte))</f>
        <v/>
      </c>
      <c r="G3051" s="6">
        <f>MIN(E3051,in_batt_pw,H3050)</f>
        <v/>
      </c>
      <c r="H3051" s="6">
        <f>H3050+F3051*in_rte-G3051</f>
        <v/>
      </c>
      <c r="I3051" s="6">
        <f>IF(sel_og=1,0,E3051-G3051)</f>
        <v/>
      </c>
      <c r="J3051" s="6">
        <f>IF(sel_og=1,0,D3051-F3051)</f>
        <v/>
      </c>
      <c r="K3051" s="6">
        <f>IF(sel_og=1,E3051-G3051,0)</f>
        <v/>
      </c>
    </row>
    <row r="3052">
      <c r="A3052" s="6">
        <f>Profiles!E3052+Profiles!F3052</f>
        <v/>
      </c>
      <c r="B3052" s="6">
        <f>Profiles!D3052*sel_solar</f>
        <v/>
      </c>
      <c r="C3052" s="6">
        <f>MIN(B3052,A3052)</f>
        <v/>
      </c>
      <c r="D3052" s="6">
        <f>B3052-C3052</f>
        <v/>
      </c>
      <c r="E3052" s="6">
        <f>A3052-C3052</f>
        <v/>
      </c>
      <c r="F3052" s="6">
        <f>MIN(D3052,in_batt_pw,IF(sel_batt=0,0,(sel_batt-H3051)/in_rte))</f>
        <v/>
      </c>
      <c r="G3052" s="6">
        <f>MIN(E3052,in_batt_pw,H3051)</f>
        <v/>
      </c>
      <c r="H3052" s="6">
        <f>H3051+F3052*in_rte-G3052</f>
        <v/>
      </c>
      <c r="I3052" s="6">
        <f>IF(sel_og=1,0,E3052-G3052)</f>
        <v/>
      </c>
      <c r="J3052" s="6">
        <f>IF(sel_og=1,0,D3052-F3052)</f>
        <v/>
      </c>
      <c r="K3052" s="6">
        <f>IF(sel_og=1,E3052-G3052,0)</f>
        <v/>
      </c>
    </row>
    <row r="3053">
      <c r="A3053" s="6">
        <f>Profiles!E3053+Profiles!F3053</f>
        <v/>
      </c>
      <c r="B3053" s="6">
        <f>Profiles!D3053*sel_solar</f>
        <v/>
      </c>
      <c r="C3053" s="6">
        <f>MIN(B3053,A3053)</f>
        <v/>
      </c>
      <c r="D3053" s="6">
        <f>B3053-C3053</f>
        <v/>
      </c>
      <c r="E3053" s="6">
        <f>A3053-C3053</f>
        <v/>
      </c>
      <c r="F3053" s="6">
        <f>MIN(D3053,in_batt_pw,IF(sel_batt=0,0,(sel_batt-H3052)/in_rte))</f>
        <v/>
      </c>
      <c r="G3053" s="6">
        <f>MIN(E3053,in_batt_pw,H3052)</f>
        <v/>
      </c>
      <c r="H3053" s="6">
        <f>H3052+F3053*in_rte-G3053</f>
        <v/>
      </c>
      <c r="I3053" s="6">
        <f>IF(sel_og=1,0,E3053-G3053)</f>
        <v/>
      </c>
      <c r="J3053" s="6">
        <f>IF(sel_og=1,0,D3053-F3053)</f>
        <v/>
      </c>
      <c r="K3053" s="6">
        <f>IF(sel_og=1,E3053-G3053,0)</f>
        <v/>
      </c>
    </row>
    <row r="3054">
      <c r="A3054" s="6">
        <f>Profiles!E3054+Profiles!F3054</f>
        <v/>
      </c>
      <c r="B3054" s="6">
        <f>Profiles!D3054*sel_solar</f>
        <v/>
      </c>
      <c r="C3054" s="6">
        <f>MIN(B3054,A3054)</f>
        <v/>
      </c>
      <c r="D3054" s="6">
        <f>B3054-C3054</f>
        <v/>
      </c>
      <c r="E3054" s="6">
        <f>A3054-C3054</f>
        <v/>
      </c>
      <c r="F3054" s="6">
        <f>MIN(D3054,in_batt_pw,IF(sel_batt=0,0,(sel_batt-H3053)/in_rte))</f>
        <v/>
      </c>
      <c r="G3054" s="6">
        <f>MIN(E3054,in_batt_pw,H3053)</f>
        <v/>
      </c>
      <c r="H3054" s="6">
        <f>H3053+F3054*in_rte-G3054</f>
        <v/>
      </c>
      <c r="I3054" s="6">
        <f>IF(sel_og=1,0,E3054-G3054)</f>
        <v/>
      </c>
      <c r="J3054" s="6">
        <f>IF(sel_og=1,0,D3054-F3054)</f>
        <v/>
      </c>
      <c r="K3054" s="6">
        <f>IF(sel_og=1,E3054-G3054,0)</f>
        <v/>
      </c>
    </row>
    <row r="3055">
      <c r="A3055" s="6">
        <f>Profiles!E3055+Profiles!F3055</f>
        <v/>
      </c>
      <c r="B3055" s="6">
        <f>Profiles!D3055*sel_solar</f>
        <v/>
      </c>
      <c r="C3055" s="6">
        <f>MIN(B3055,A3055)</f>
        <v/>
      </c>
      <c r="D3055" s="6">
        <f>B3055-C3055</f>
        <v/>
      </c>
      <c r="E3055" s="6">
        <f>A3055-C3055</f>
        <v/>
      </c>
      <c r="F3055" s="6">
        <f>MIN(D3055,in_batt_pw,IF(sel_batt=0,0,(sel_batt-H3054)/in_rte))</f>
        <v/>
      </c>
      <c r="G3055" s="6">
        <f>MIN(E3055,in_batt_pw,H3054)</f>
        <v/>
      </c>
      <c r="H3055" s="6">
        <f>H3054+F3055*in_rte-G3055</f>
        <v/>
      </c>
      <c r="I3055" s="6">
        <f>IF(sel_og=1,0,E3055-G3055)</f>
        <v/>
      </c>
      <c r="J3055" s="6">
        <f>IF(sel_og=1,0,D3055-F3055)</f>
        <v/>
      </c>
      <c r="K3055" s="6">
        <f>IF(sel_og=1,E3055-G3055,0)</f>
        <v/>
      </c>
    </row>
    <row r="3056">
      <c r="A3056" s="6">
        <f>Profiles!E3056+Profiles!F3056</f>
        <v/>
      </c>
      <c r="B3056" s="6">
        <f>Profiles!D3056*sel_solar</f>
        <v/>
      </c>
      <c r="C3056" s="6">
        <f>MIN(B3056,A3056)</f>
        <v/>
      </c>
      <c r="D3056" s="6">
        <f>B3056-C3056</f>
        <v/>
      </c>
      <c r="E3056" s="6">
        <f>A3056-C3056</f>
        <v/>
      </c>
      <c r="F3056" s="6">
        <f>MIN(D3056,in_batt_pw,IF(sel_batt=0,0,(sel_batt-H3055)/in_rte))</f>
        <v/>
      </c>
      <c r="G3056" s="6">
        <f>MIN(E3056,in_batt_pw,H3055)</f>
        <v/>
      </c>
      <c r="H3056" s="6">
        <f>H3055+F3056*in_rte-G3056</f>
        <v/>
      </c>
      <c r="I3056" s="6">
        <f>IF(sel_og=1,0,E3056-G3056)</f>
        <v/>
      </c>
      <c r="J3056" s="6">
        <f>IF(sel_og=1,0,D3056-F3056)</f>
        <v/>
      </c>
      <c r="K3056" s="6">
        <f>IF(sel_og=1,E3056-G3056,0)</f>
        <v/>
      </c>
    </row>
    <row r="3057">
      <c r="A3057" s="6">
        <f>Profiles!E3057+Profiles!F3057</f>
        <v/>
      </c>
      <c r="B3057" s="6">
        <f>Profiles!D3057*sel_solar</f>
        <v/>
      </c>
      <c r="C3057" s="6">
        <f>MIN(B3057,A3057)</f>
        <v/>
      </c>
      <c r="D3057" s="6">
        <f>B3057-C3057</f>
        <v/>
      </c>
      <c r="E3057" s="6">
        <f>A3057-C3057</f>
        <v/>
      </c>
      <c r="F3057" s="6">
        <f>MIN(D3057,in_batt_pw,IF(sel_batt=0,0,(sel_batt-H3056)/in_rte))</f>
        <v/>
      </c>
      <c r="G3057" s="6">
        <f>MIN(E3057,in_batt_pw,H3056)</f>
        <v/>
      </c>
      <c r="H3057" s="6">
        <f>H3056+F3057*in_rte-G3057</f>
        <v/>
      </c>
      <c r="I3057" s="6">
        <f>IF(sel_og=1,0,E3057-G3057)</f>
        <v/>
      </c>
      <c r="J3057" s="6">
        <f>IF(sel_og=1,0,D3057-F3057)</f>
        <v/>
      </c>
      <c r="K3057" s="6">
        <f>IF(sel_og=1,E3057-G3057,0)</f>
        <v/>
      </c>
    </row>
    <row r="3058">
      <c r="A3058" s="6">
        <f>Profiles!E3058+Profiles!F3058</f>
        <v/>
      </c>
      <c r="B3058" s="6">
        <f>Profiles!D3058*sel_solar</f>
        <v/>
      </c>
      <c r="C3058" s="6">
        <f>MIN(B3058,A3058)</f>
        <v/>
      </c>
      <c r="D3058" s="6">
        <f>B3058-C3058</f>
        <v/>
      </c>
      <c r="E3058" s="6">
        <f>A3058-C3058</f>
        <v/>
      </c>
      <c r="F3058" s="6">
        <f>MIN(D3058,in_batt_pw,IF(sel_batt=0,0,(sel_batt-H3057)/in_rte))</f>
        <v/>
      </c>
      <c r="G3058" s="6">
        <f>MIN(E3058,in_batt_pw,H3057)</f>
        <v/>
      </c>
      <c r="H3058" s="6">
        <f>H3057+F3058*in_rte-G3058</f>
        <v/>
      </c>
      <c r="I3058" s="6">
        <f>IF(sel_og=1,0,E3058-G3058)</f>
        <v/>
      </c>
      <c r="J3058" s="6">
        <f>IF(sel_og=1,0,D3058-F3058)</f>
        <v/>
      </c>
      <c r="K3058" s="6">
        <f>IF(sel_og=1,E3058-G3058,0)</f>
        <v/>
      </c>
    </row>
    <row r="3059">
      <c r="A3059" s="6">
        <f>Profiles!E3059+Profiles!F3059</f>
        <v/>
      </c>
      <c r="B3059" s="6">
        <f>Profiles!D3059*sel_solar</f>
        <v/>
      </c>
      <c r="C3059" s="6">
        <f>MIN(B3059,A3059)</f>
        <v/>
      </c>
      <c r="D3059" s="6">
        <f>B3059-C3059</f>
        <v/>
      </c>
      <c r="E3059" s="6">
        <f>A3059-C3059</f>
        <v/>
      </c>
      <c r="F3059" s="6">
        <f>MIN(D3059,in_batt_pw,IF(sel_batt=0,0,(sel_batt-H3058)/in_rte))</f>
        <v/>
      </c>
      <c r="G3059" s="6">
        <f>MIN(E3059,in_batt_pw,H3058)</f>
        <v/>
      </c>
      <c r="H3059" s="6">
        <f>H3058+F3059*in_rte-G3059</f>
        <v/>
      </c>
      <c r="I3059" s="6">
        <f>IF(sel_og=1,0,E3059-G3059)</f>
        <v/>
      </c>
      <c r="J3059" s="6">
        <f>IF(sel_og=1,0,D3059-F3059)</f>
        <v/>
      </c>
      <c r="K3059" s="6">
        <f>IF(sel_og=1,E3059-G3059,0)</f>
        <v/>
      </c>
    </row>
    <row r="3060">
      <c r="A3060" s="6">
        <f>Profiles!E3060+Profiles!F3060</f>
        <v/>
      </c>
      <c r="B3060" s="6">
        <f>Profiles!D3060*sel_solar</f>
        <v/>
      </c>
      <c r="C3060" s="6">
        <f>MIN(B3060,A3060)</f>
        <v/>
      </c>
      <c r="D3060" s="6">
        <f>B3060-C3060</f>
        <v/>
      </c>
      <c r="E3060" s="6">
        <f>A3060-C3060</f>
        <v/>
      </c>
      <c r="F3060" s="6">
        <f>MIN(D3060,in_batt_pw,IF(sel_batt=0,0,(sel_batt-H3059)/in_rte))</f>
        <v/>
      </c>
      <c r="G3060" s="6">
        <f>MIN(E3060,in_batt_pw,H3059)</f>
        <v/>
      </c>
      <c r="H3060" s="6">
        <f>H3059+F3060*in_rte-G3060</f>
        <v/>
      </c>
      <c r="I3060" s="6">
        <f>IF(sel_og=1,0,E3060-G3060)</f>
        <v/>
      </c>
      <c r="J3060" s="6">
        <f>IF(sel_og=1,0,D3060-F3060)</f>
        <v/>
      </c>
      <c r="K3060" s="6">
        <f>IF(sel_og=1,E3060-G3060,0)</f>
        <v/>
      </c>
    </row>
    <row r="3061">
      <c r="A3061" s="6">
        <f>Profiles!E3061+Profiles!F3061</f>
        <v/>
      </c>
      <c r="B3061" s="6">
        <f>Profiles!D3061*sel_solar</f>
        <v/>
      </c>
      <c r="C3061" s="6">
        <f>MIN(B3061,A3061)</f>
        <v/>
      </c>
      <c r="D3061" s="6">
        <f>B3061-C3061</f>
        <v/>
      </c>
      <c r="E3061" s="6">
        <f>A3061-C3061</f>
        <v/>
      </c>
      <c r="F3061" s="6">
        <f>MIN(D3061,in_batt_pw,IF(sel_batt=0,0,(sel_batt-H3060)/in_rte))</f>
        <v/>
      </c>
      <c r="G3061" s="6">
        <f>MIN(E3061,in_batt_pw,H3060)</f>
        <v/>
      </c>
      <c r="H3061" s="6">
        <f>H3060+F3061*in_rte-G3061</f>
        <v/>
      </c>
      <c r="I3061" s="6">
        <f>IF(sel_og=1,0,E3061-G3061)</f>
        <v/>
      </c>
      <c r="J3061" s="6">
        <f>IF(sel_og=1,0,D3061-F3061)</f>
        <v/>
      </c>
      <c r="K3061" s="6">
        <f>IF(sel_og=1,E3061-G3061,0)</f>
        <v/>
      </c>
    </row>
    <row r="3062">
      <c r="A3062" s="6">
        <f>Profiles!E3062+Profiles!F3062</f>
        <v/>
      </c>
      <c r="B3062" s="6">
        <f>Profiles!D3062*sel_solar</f>
        <v/>
      </c>
      <c r="C3062" s="6">
        <f>MIN(B3062,A3062)</f>
        <v/>
      </c>
      <c r="D3062" s="6">
        <f>B3062-C3062</f>
        <v/>
      </c>
      <c r="E3062" s="6">
        <f>A3062-C3062</f>
        <v/>
      </c>
      <c r="F3062" s="6">
        <f>MIN(D3062,in_batt_pw,IF(sel_batt=0,0,(sel_batt-H3061)/in_rte))</f>
        <v/>
      </c>
      <c r="G3062" s="6">
        <f>MIN(E3062,in_batt_pw,H3061)</f>
        <v/>
      </c>
      <c r="H3062" s="6">
        <f>H3061+F3062*in_rte-G3062</f>
        <v/>
      </c>
      <c r="I3062" s="6">
        <f>IF(sel_og=1,0,E3062-G3062)</f>
        <v/>
      </c>
      <c r="J3062" s="6">
        <f>IF(sel_og=1,0,D3062-F3062)</f>
        <v/>
      </c>
      <c r="K3062" s="6">
        <f>IF(sel_og=1,E3062-G3062,0)</f>
        <v/>
      </c>
    </row>
    <row r="3063">
      <c r="A3063" s="6">
        <f>Profiles!E3063+Profiles!F3063</f>
        <v/>
      </c>
      <c r="B3063" s="6">
        <f>Profiles!D3063*sel_solar</f>
        <v/>
      </c>
      <c r="C3063" s="6">
        <f>MIN(B3063,A3063)</f>
        <v/>
      </c>
      <c r="D3063" s="6">
        <f>B3063-C3063</f>
        <v/>
      </c>
      <c r="E3063" s="6">
        <f>A3063-C3063</f>
        <v/>
      </c>
      <c r="F3063" s="6">
        <f>MIN(D3063,in_batt_pw,IF(sel_batt=0,0,(sel_batt-H3062)/in_rte))</f>
        <v/>
      </c>
      <c r="G3063" s="6">
        <f>MIN(E3063,in_batt_pw,H3062)</f>
        <v/>
      </c>
      <c r="H3063" s="6">
        <f>H3062+F3063*in_rte-G3063</f>
        <v/>
      </c>
      <c r="I3063" s="6">
        <f>IF(sel_og=1,0,E3063-G3063)</f>
        <v/>
      </c>
      <c r="J3063" s="6">
        <f>IF(sel_og=1,0,D3063-F3063)</f>
        <v/>
      </c>
      <c r="K3063" s="6">
        <f>IF(sel_og=1,E3063-G3063,0)</f>
        <v/>
      </c>
    </row>
    <row r="3064">
      <c r="A3064" s="6">
        <f>Profiles!E3064+Profiles!F3064</f>
        <v/>
      </c>
      <c r="B3064" s="6">
        <f>Profiles!D3064*sel_solar</f>
        <v/>
      </c>
      <c r="C3064" s="6">
        <f>MIN(B3064,A3064)</f>
        <v/>
      </c>
      <c r="D3064" s="6">
        <f>B3064-C3064</f>
        <v/>
      </c>
      <c r="E3064" s="6">
        <f>A3064-C3064</f>
        <v/>
      </c>
      <c r="F3064" s="6">
        <f>MIN(D3064,in_batt_pw,IF(sel_batt=0,0,(sel_batt-H3063)/in_rte))</f>
        <v/>
      </c>
      <c r="G3064" s="6">
        <f>MIN(E3064,in_batt_pw,H3063)</f>
        <v/>
      </c>
      <c r="H3064" s="6">
        <f>H3063+F3064*in_rte-G3064</f>
        <v/>
      </c>
      <c r="I3064" s="6">
        <f>IF(sel_og=1,0,E3064-G3064)</f>
        <v/>
      </c>
      <c r="J3064" s="6">
        <f>IF(sel_og=1,0,D3064-F3064)</f>
        <v/>
      </c>
      <c r="K3064" s="6">
        <f>IF(sel_og=1,E3064-G3064,0)</f>
        <v/>
      </c>
    </row>
    <row r="3065">
      <c r="A3065" s="6">
        <f>Profiles!E3065+Profiles!F3065</f>
        <v/>
      </c>
      <c r="B3065" s="6">
        <f>Profiles!D3065*sel_solar</f>
        <v/>
      </c>
      <c r="C3065" s="6">
        <f>MIN(B3065,A3065)</f>
        <v/>
      </c>
      <c r="D3065" s="6">
        <f>B3065-C3065</f>
        <v/>
      </c>
      <c r="E3065" s="6">
        <f>A3065-C3065</f>
        <v/>
      </c>
      <c r="F3065" s="6">
        <f>MIN(D3065,in_batt_pw,IF(sel_batt=0,0,(sel_batt-H3064)/in_rte))</f>
        <v/>
      </c>
      <c r="G3065" s="6">
        <f>MIN(E3065,in_batt_pw,H3064)</f>
        <v/>
      </c>
      <c r="H3065" s="6">
        <f>H3064+F3065*in_rte-G3065</f>
        <v/>
      </c>
      <c r="I3065" s="6">
        <f>IF(sel_og=1,0,E3065-G3065)</f>
        <v/>
      </c>
      <c r="J3065" s="6">
        <f>IF(sel_og=1,0,D3065-F3065)</f>
        <v/>
      </c>
      <c r="K3065" s="6">
        <f>IF(sel_og=1,E3065-G3065,0)</f>
        <v/>
      </c>
    </row>
    <row r="3066">
      <c r="A3066" s="6">
        <f>Profiles!E3066+Profiles!F3066</f>
        <v/>
      </c>
      <c r="B3066" s="6">
        <f>Profiles!D3066*sel_solar</f>
        <v/>
      </c>
      <c r="C3066" s="6">
        <f>MIN(B3066,A3066)</f>
        <v/>
      </c>
      <c r="D3066" s="6">
        <f>B3066-C3066</f>
        <v/>
      </c>
      <c r="E3066" s="6">
        <f>A3066-C3066</f>
        <v/>
      </c>
      <c r="F3066" s="6">
        <f>MIN(D3066,in_batt_pw,IF(sel_batt=0,0,(sel_batt-H3065)/in_rte))</f>
        <v/>
      </c>
      <c r="G3066" s="6">
        <f>MIN(E3066,in_batt_pw,H3065)</f>
        <v/>
      </c>
      <c r="H3066" s="6">
        <f>H3065+F3066*in_rte-G3066</f>
        <v/>
      </c>
      <c r="I3066" s="6">
        <f>IF(sel_og=1,0,E3066-G3066)</f>
        <v/>
      </c>
      <c r="J3066" s="6">
        <f>IF(sel_og=1,0,D3066-F3066)</f>
        <v/>
      </c>
      <c r="K3066" s="6">
        <f>IF(sel_og=1,E3066-G3066,0)</f>
        <v/>
      </c>
    </row>
    <row r="3067">
      <c r="A3067" s="6">
        <f>Profiles!E3067+Profiles!F3067</f>
        <v/>
      </c>
      <c r="B3067" s="6">
        <f>Profiles!D3067*sel_solar</f>
        <v/>
      </c>
      <c r="C3067" s="6">
        <f>MIN(B3067,A3067)</f>
        <v/>
      </c>
      <c r="D3067" s="6">
        <f>B3067-C3067</f>
        <v/>
      </c>
      <c r="E3067" s="6">
        <f>A3067-C3067</f>
        <v/>
      </c>
      <c r="F3067" s="6">
        <f>MIN(D3067,in_batt_pw,IF(sel_batt=0,0,(sel_batt-H3066)/in_rte))</f>
        <v/>
      </c>
      <c r="G3067" s="6">
        <f>MIN(E3067,in_batt_pw,H3066)</f>
        <v/>
      </c>
      <c r="H3067" s="6">
        <f>H3066+F3067*in_rte-G3067</f>
        <v/>
      </c>
      <c r="I3067" s="6">
        <f>IF(sel_og=1,0,E3067-G3067)</f>
        <v/>
      </c>
      <c r="J3067" s="6">
        <f>IF(sel_og=1,0,D3067-F3067)</f>
        <v/>
      </c>
      <c r="K3067" s="6">
        <f>IF(sel_og=1,E3067-G3067,0)</f>
        <v/>
      </c>
    </row>
    <row r="3068">
      <c r="A3068" s="6">
        <f>Profiles!E3068+Profiles!F3068</f>
        <v/>
      </c>
      <c r="B3068" s="6">
        <f>Profiles!D3068*sel_solar</f>
        <v/>
      </c>
      <c r="C3068" s="6">
        <f>MIN(B3068,A3068)</f>
        <v/>
      </c>
      <c r="D3068" s="6">
        <f>B3068-C3068</f>
        <v/>
      </c>
      <c r="E3068" s="6">
        <f>A3068-C3068</f>
        <v/>
      </c>
      <c r="F3068" s="6">
        <f>MIN(D3068,in_batt_pw,IF(sel_batt=0,0,(sel_batt-H3067)/in_rte))</f>
        <v/>
      </c>
      <c r="G3068" s="6">
        <f>MIN(E3068,in_batt_pw,H3067)</f>
        <v/>
      </c>
      <c r="H3068" s="6">
        <f>H3067+F3068*in_rte-G3068</f>
        <v/>
      </c>
      <c r="I3068" s="6">
        <f>IF(sel_og=1,0,E3068-G3068)</f>
        <v/>
      </c>
      <c r="J3068" s="6">
        <f>IF(sel_og=1,0,D3068-F3068)</f>
        <v/>
      </c>
      <c r="K3068" s="6">
        <f>IF(sel_og=1,E3068-G3068,0)</f>
        <v/>
      </c>
    </row>
    <row r="3069">
      <c r="A3069" s="6">
        <f>Profiles!E3069+Profiles!F3069</f>
        <v/>
      </c>
      <c r="B3069" s="6">
        <f>Profiles!D3069*sel_solar</f>
        <v/>
      </c>
      <c r="C3069" s="6">
        <f>MIN(B3069,A3069)</f>
        <v/>
      </c>
      <c r="D3069" s="6">
        <f>B3069-C3069</f>
        <v/>
      </c>
      <c r="E3069" s="6">
        <f>A3069-C3069</f>
        <v/>
      </c>
      <c r="F3069" s="6">
        <f>MIN(D3069,in_batt_pw,IF(sel_batt=0,0,(sel_batt-H3068)/in_rte))</f>
        <v/>
      </c>
      <c r="G3069" s="6">
        <f>MIN(E3069,in_batt_pw,H3068)</f>
        <v/>
      </c>
      <c r="H3069" s="6">
        <f>H3068+F3069*in_rte-G3069</f>
        <v/>
      </c>
      <c r="I3069" s="6">
        <f>IF(sel_og=1,0,E3069-G3069)</f>
        <v/>
      </c>
      <c r="J3069" s="6">
        <f>IF(sel_og=1,0,D3069-F3069)</f>
        <v/>
      </c>
      <c r="K3069" s="6">
        <f>IF(sel_og=1,E3069-G3069,0)</f>
        <v/>
      </c>
    </row>
    <row r="3070">
      <c r="A3070" s="6">
        <f>Profiles!E3070+Profiles!F3070</f>
        <v/>
      </c>
      <c r="B3070" s="6">
        <f>Profiles!D3070*sel_solar</f>
        <v/>
      </c>
      <c r="C3070" s="6">
        <f>MIN(B3070,A3070)</f>
        <v/>
      </c>
      <c r="D3070" s="6">
        <f>B3070-C3070</f>
        <v/>
      </c>
      <c r="E3070" s="6">
        <f>A3070-C3070</f>
        <v/>
      </c>
      <c r="F3070" s="6">
        <f>MIN(D3070,in_batt_pw,IF(sel_batt=0,0,(sel_batt-H3069)/in_rte))</f>
        <v/>
      </c>
      <c r="G3070" s="6">
        <f>MIN(E3070,in_batt_pw,H3069)</f>
        <v/>
      </c>
      <c r="H3070" s="6">
        <f>H3069+F3070*in_rte-G3070</f>
        <v/>
      </c>
      <c r="I3070" s="6">
        <f>IF(sel_og=1,0,E3070-G3070)</f>
        <v/>
      </c>
      <c r="J3070" s="6">
        <f>IF(sel_og=1,0,D3070-F3070)</f>
        <v/>
      </c>
      <c r="K3070" s="6">
        <f>IF(sel_og=1,E3070-G3070,0)</f>
        <v/>
      </c>
    </row>
    <row r="3071">
      <c r="A3071" s="6">
        <f>Profiles!E3071+Profiles!F3071</f>
        <v/>
      </c>
      <c r="B3071" s="6">
        <f>Profiles!D3071*sel_solar</f>
        <v/>
      </c>
      <c r="C3071" s="6">
        <f>MIN(B3071,A3071)</f>
        <v/>
      </c>
      <c r="D3071" s="6">
        <f>B3071-C3071</f>
        <v/>
      </c>
      <c r="E3071" s="6">
        <f>A3071-C3071</f>
        <v/>
      </c>
      <c r="F3071" s="6">
        <f>MIN(D3071,in_batt_pw,IF(sel_batt=0,0,(sel_batt-H3070)/in_rte))</f>
        <v/>
      </c>
      <c r="G3071" s="6">
        <f>MIN(E3071,in_batt_pw,H3070)</f>
        <v/>
      </c>
      <c r="H3071" s="6">
        <f>H3070+F3071*in_rte-G3071</f>
        <v/>
      </c>
      <c r="I3071" s="6">
        <f>IF(sel_og=1,0,E3071-G3071)</f>
        <v/>
      </c>
      <c r="J3071" s="6">
        <f>IF(sel_og=1,0,D3071-F3071)</f>
        <v/>
      </c>
      <c r="K3071" s="6">
        <f>IF(sel_og=1,E3071-G3071,0)</f>
        <v/>
      </c>
    </row>
    <row r="3072">
      <c r="A3072" s="6">
        <f>Profiles!E3072+Profiles!F3072</f>
        <v/>
      </c>
      <c r="B3072" s="6">
        <f>Profiles!D3072*sel_solar</f>
        <v/>
      </c>
      <c r="C3072" s="6">
        <f>MIN(B3072,A3072)</f>
        <v/>
      </c>
      <c r="D3072" s="6">
        <f>B3072-C3072</f>
        <v/>
      </c>
      <c r="E3072" s="6">
        <f>A3072-C3072</f>
        <v/>
      </c>
      <c r="F3072" s="6">
        <f>MIN(D3072,in_batt_pw,IF(sel_batt=0,0,(sel_batt-H3071)/in_rte))</f>
        <v/>
      </c>
      <c r="G3072" s="6">
        <f>MIN(E3072,in_batt_pw,H3071)</f>
        <v/>
      </c>
      <c r="H3072" s="6">
        <f>H3071+F3072*in_rte-G3072</f>
        <v/>
      </c>
      <c r="I3072" s="6">
        <f>IF(sel_og=1,0,E3072-G3072)</f>
        <v/>
      </c>
      <c r="J3072" s="6">
        <f>IF(sel_og=1,0,D3072-F3072)</f>
        <v/>
      </c>
      <c r="K3072" s="6">
        <f>IF(sel_og=1,E3072-G3072,0)</f>
        <v/>
      </c>
    </row>
    <row r="3073">
      <c r="A3073" s="6">
        <f>Profiles!E3073+Profiles!F3073</f>
        <v/>
      </c>
      <c r="B3073" s="6">
        <f>Profiles!D3073*sel_solar</f>
        <v/>
      </c>
      <c r="C3073" s="6">
        <f>MIN(B3073,A3073)</f>
        <v/>
      </c>
      <c r="D3073" s="6">
        <f>B3073-C3073</f>
        <v/>
      </c>
      <c r="E3073" s="6">
        <f>A3073-C3073</f>
        <v/>
      </c>
      <c r="F3073" s="6">
        <f>MIN(D3073,in_batt_pw,IF(sel_batt=0,0,(sel_batt-H3072)/in_rte))</f>
        <v/>
      </c>
      <c r="G3073" s="6">
        <f>MIN(E3073,in_batt_pw,H3072)</f>
        <v/>
      </c>
      <c r="H3073" s="6">
        <f>H3072+F3073*in_rte-G3073</f>
        <v/>
      </c>
      <c r="I3073" s="6">
        <f>IF(sel_og=1,0,E3073-G3073)</f>
        <v/>
      </c>
      <c r="J3073" s="6">
        <f>IF(sel_og=1,0,D3073-F3073)</f>
        <v/>
      </c>
      <c r="K3073" s="6">
        <f>IF(sel_og=1,E3073-G3073,0)</f>
        <v/>
      </c>
    </row>
    <row r="3074">
      <c r="A3074" s="6">
        <f>Profiles!E3074+Profiles!F3074</f>
        <v/>
      </c>
      <c r="B3074" s="6">
        <f>Profiles!D3074*sel_solar</f>
        <v/>
      </c>
      <c r="C3074" s="6">
        <f>MIN(B3074,A3074)</f>
        <v/>
      </c>
      <c r="D3074" s="6">
        <f>B3074-C3074</f>
        <v/>
      </c>
      <c r="E3074" s="6">
        <f>A3074-C3074</f>
        <v/>
      </c>
      <c r="F3074" s="6">
        <f>MIN(D3074,in_batt_pw,IF(sel_batt=0,0,(sel_batt-H3073)/in_rte))</f>
        <v/>
      </c>
      <c r="G3074" s="6">
        <f>MIN(E3074,in_batt_pw,H3073)</f>
        <v/>
      </c>
      <c r="H3074" s="6">
        <f>H3073+F3074*in_rte-G3074</f>
        <v/>
      </c>
      <c r="I3074" s="6">
        <f>IF(sel_og=1,0,E3074-G3074)</f>
        <v/>
      </c>
      <c r="J3074" s="6">
        <f>IF(sel_og=1,0,D3074-F3074)</f>
        <v/>
      </c>
      <c r="K3074" s="6">
        <f>IF(sel_og=1,E3074-G3074,0)</f>
        <v/>
      </c>
    </row>
    <row r="3075">
      <c r="A3075" s="6">
        <f>Profiles!E3075+Profiles!F3075</f>
        <v/>
      </c>
      <c r="B3075" s="6">
        <f>Profiles!D3075*sel_solar</f>
        <v/>
      </c>
      <c r="C3075" s="6">
        <f>MIN(B3075,A3075)</f>
        <v/>
      </c>
      <c r="D3075" s="6">
        <f>B3075-C3075</f>
        <v/>
      </c>
      <c r="E3075" s="6">
        <f>A3075-C3075</f>
        <v/>
      </c>
      <c r="F3075" s="6">
        <f>MIN(D3075,in_batt_pw,IF(sel_batt=0,0,(sel_batt-H3074)/in_rte))</f>
        <v/>
      </c>
      <c r="G3075" s="6">
        <f>MIN(E3075,in_batt_pw,H3074)</f>
        <v/>
      </c>
      <c r="H3075" s="6">
        <f>H3074+F3075*in_rte-G3075</f>
        <v/>
      </c>
      <c r="I3075" s="6">
        <f>IF(sel_og=1,0,E3075-G3075)</f>
        <v/>
      </c>
      <c r="J3075" s="6">
        <f>IF(sel_og=1,0,D3075-F3075)</f>
        <v/>
      </c>
      <c r="K3075" s="6">
        <f>IF(sel_og=1,E3075-G3075,0)</f>
        <v/>
      </c>
    </row>
    <row r="3076">
      <c r="A3076" s="6">
        <f>Profiles!E3076+Profiles!F3076</f>
        <v/>
      </c>
      <c r="B3076" s="6">
        <f>Profiles!D3076*sel_solar</f>
        <v/>
      </c>
      <c r="C3076" s="6">
        <f>MIN(B3076,A3076)</f>
        <v/>
      </c>
      <c r="D3076" s="6">
        <f>B3076-C3076</f>
        <v/>
      </c>
      <c r="E3076" s="6">
        <f>A3076-C3076</f>
        <v/>
      </c>
      <c r="F3076" s="6">
        <f>MIN(D3076,in_batt_pw,IF(sel_batt=0,0,(sel_batt-H3075)/in_rte))</f>
        <v/>
      </c>
      <c r="G3076" s="6">
        <f>MIN(E3076,in_batt_pw,H3075)</f>
        <v/>
      </c>
      <c r="H3076" s="6">
        <f>H3075+F3076*in_rte-G3076</f>
        <v/>
      </c>
      <c r="I3076" s="6">
        <f>IF(sel_og=1,0,E3076-G3076)</f>
        <v/>
      </c>
      <c r="J3076" s="6">
        <f>IF(sel_og=1,0,D3076-F3076)</f>
        <v/>
      </c>
      <c r="K3076" s="6">
        <f>IF(sel_og=1,E3076-G3076,0)</f>
        <v/>
      </c>
    </row>
    <row r="3077">
      <c r="A3077" s="6">
        <f>Profiles!E3077+Profiles!F3077</f>
        <v/>
      </c>
      <c r="B3077" s="6">
        <f>Profiles!D3077*sel_solar</f>
        <v/>
      </c>
      <c r="C3077" s="6">
        <f>MIN(B3077,A3077)</f>
        <v/>
      </c>
      <c r="D3077" s="6">
        <f>B3077-C3077</f>
        <v/>
      </c>
      <c r="E3077" s="6">
        <f>A3077-C3077</f>
        <v/>
      </c>
      <c r="F3077" s="6">
        <f>MIN(D3077,in_batt_pw,IF(sel_batt=0,0,(sel_batt-H3076)/in_rte))</f>
        <v/>
      </c>
      <c r="G3077" s="6">
        <f>MIN(E3077,in_batt_pw,H3076)</f>
        <v/>
      </c>
      <c r="H3077" s="6">
        <f>H3076+F3077*in_rte-G3077</f>
        <v/>
      </c>
      <c r="I3077" s="6">
        <f>IF(sel_og=1,0,E3077-G3077)</f>
        <v/>
      </c>
      <c r="J3077" s="6">
        <f>IF(sel_og=1,0,D3077-F3077)</f>
        <v/>
      </c>
      <c r="K3077" s="6">
        <f>IF(sel_og=1,E3077-G3077,0)</f>
        <v/>
      </c>
    </row>
    <row r="3078">
      <c r="A3078" s="6">
        <f>Profiles!E3078+Profiles!F3078</f>
        <v/>
      </c>
      <c r="B3078" s="6">
        <f>Profiles!D3078*sel_solar</f>
        <v/>
      </c>
      <c r="C3078" s="6">
        <f>MIN(B3078,A3078)</f>
        <v/>
      </c>
      <c r="D3078" s="6">
        <f>B3078-C3078</f>
        <v/>
      </c>
      <c r="E3078" s="6">
        <f>A3078-C3078</f>
        <v/>
      </c>
      <c r="F3078" s="6">
        <f>MIN(D3078,in_batt_pw,IF(sel_batt=0,0,(sel_batt-H3077)/in_rte))</f>
        <v/>
      </c>
      <c r="G3078" s="6">
        <f>MIN(E3078,in_batt_pw,H3077)</f>
        <v/>
      </c>
      <c r="H3078" s="6">
        <f>H3077+F3078*in_rte-G3078</f>
        <v/>
      </c>
      <c r="I3078" s="6">
        <f>IF(sel_og=1,0,E3078-G3078)</f>
        <v/>
      </c>
      <c r="J3078" s="6">
        <f>IF(sel_og=1,0,D3078-F3078)</f>
        <v/>
      </c>
      <c r="K3078" s="6">
        <f>IF(sel_og=1,E3078-G3078,0)</f>
        <v/>
      </c>
    </row>
    <row r="3079">
      <c r="A3079" s="6">
        <f>Profiles!E3079+Profiles!F3079</f>
        <v/>
      </c>
      <c r="B3079" s="6">
        <f>Profiles!D3079*sel_solar</f>
        <v/>
      </c>
      <c r="C3079" s="6">
        <f>MIN(B3079,A3079)</f>
        <v/>
      </c>
      <c r="D3079" s="6">
        <f>B3079-C3079</f>
        <v/>
      </c>
      <c r="E3079" s="6">
        <f>A3079-C3079</f>
        <v/>
      </c>
      <c r="F3079" s="6">
        <f>MIN(D3079,in_batt_pw,IF(sel_batt=0,0,(sel_batt-H3078)/in_rte))</f>
        <v/>
      </c>
      <c r="G3079" s="6">
        <f>MIN(E3079,in_batt_pw,H3078)</f>
        <v/>
      </c>
      <c r="H3079" s="6">
        <f>H3078+F3079*in_rte-G3079</f>
        <v/>
      </c>
      <c r="I3079" s="6">
        <f>IF(sel_og=1,0,E3079-G3079)</f>
        <v/>
      </c>
      <c r="J3079" s="6">
        <f>IF(sel_og=1,0,D3079-F3079)</f>
        <v/>
      </c>
      <c r="K3079" s="6">
        <f>IF(sel_og=1,E3079-G3079,0)</f>
        <v/>
      </c>
    </row>
    <row r="3080">
      <c r="A3080" s="6">
        <f>Profiles!E3080+Profiles!F3080</f>
        <v/>
      </c>
      <c r="B3080" s="6">
        <f>Profiles!D3080*sel_solar</f>
        <v/>
      </c>
      <c r="C3080" s="6">
        <f>MIN(B3080,A3080)</f>
        <v/>
      </c>
      <c r="D3080" s="6">
        <f>B3080-C3080</f>
        <v/>
      </c>
      <c r="E3080" s="6">
        <f>A3080-C3080</f>
        <v/>
      </c>
      <c r="F3080" s="6">
        <f>MIN(D3080,in_batt_pw,IF(sel_batt=0,0,(sel_batt-H3079)/in_rte))</f>
        <v/>
      </c>
      <c r="G3080" s="6">
        <f>MIN(E3080,in_batt_pw,H3079)</f>
        <v/>
      </c>
      <c r="H3080" s="6">
        <f>H3079+F3080*in_rte-G3080</f>
        <v/>
      </c>
      <c r="I3080" s="6">
        <f>IF(sel_og=1,0,E3080-G3080)</f>
        <v/>
      </c>
      <c r="J3080" s="6">
        <f>IF(sel_og=1,0,D3080-F3080)</f>
        <v/>
      </c>
      <c r="K3080" s="6">
        <f>IF(sel_og=1,E3080-G3080,0)</f>
        <v/>
      </c>
    </row>
    <row r="3081">
      <c r="A3081" s="6">
        <f>Profiles!E3081+Profiles!F3081</f>
        <v/>
      </c>
      <c r="B3081" s="6">
        <f>Profiles!D3081*sel_solar</f>
        <v/>
      </c>
      <c r="C3081" s="6">
        <f>MIN(B3081,A3081)</f>
        <v/>
      </c>
      <c r="D3081" s="6">
        <f>B3081-C3081</f>
        <v/>
      </c>
      <c r="E3081" s="6">
        <f>A3081-C3081</f>
        <v/>
      </c>
      <c r="F3081" s="6">
        <f>MIN(D3081,in_batt_pw,IF(sel_batt=0,0,(sel_batt-H3080)/in_rte))</f>
        <v/>
      </c>
      <c r="G3081" s="6">
        <f>MIN(E3081,in_batt_pw,H3080)</f>
        <v/>
      </c>
      <c r="H3081" s="6">
        <f>H3080+F3081*in_rte-G3081</f>
        <v/>
      </c>
      <c r="I3081" s="6">
        <f>IF(sel_og=1,0,E3081-G3081)</f>
        <v/>
      </c>
      <c r="J3081" s="6">
        <f>IF(sel_og=1,0,D3081-F3081)</f>
        <v/>
      </c>
      <c r="K3081" s="6">
        <f>IF(sel_og=1,E3081-G3081,0)</f>
        <v/>
      </c>
    </row>
    <row r="3082">
      <c r="A3082" s="6">
        <f>Profiles!E3082+Profiles!F3082</f>
        <v/>
      </c>
      <c r="B3082" s="6">
        <f>Profiles!D3082*sel_solar</f>
        <v/>
      </c>
      <c r="C3082" s="6">
        <f>MIN(B3082,A3082)</f>
        <v/>
      </c>
      <c r="D3082" s="6">
        <f>B3082-C3082</f>
        <v/>
      </c>
      <c r="E3082" s="6">
        <f>A3082-C3082</f>
        <v/>
      </c>
      <c r="F3082" s="6">
        <f>MIN(D3082,in_batt_pw,IF(sel_batt=0,0,(sel_batt-H3081)/in_rte))</f>
        <v/>
      </c>
      <c r="G3082" s="6">
        <f>MIN(E3082,in_batt_pw,H3081)</f>
        <v/>
      </c>
      <c r="H3082" s="6">
        <f>H3081+F3082*in_rte-G3082</f>
        <v/>
      </c>
      <c r="I3082" s="6">
        <f>IF(sel_og=1,0,E3082-G3082)</f>
        <v/>
      </c>
      <c r="J3082" s="6">
        <f>IF(sel_og=1,0,D3082-F3082)</f>
        <v/>
      </c>
      <c r="K3082" s="6">
        <f>IF(sel_og=1,E3082-G3082,0)</f>
        <v/>
      </c>
    </row>
    <row r="3083">
      <c r="A3083" s="6">
        <f>Profiles!E3083+Profiles!F3083</f>
        <v/>
      </c>
      <c r="B3083" s="6">
        <f>Profiles!D3083*sel_solar</f>
        <v/>
      </c>
      <c r="C3083" s="6">
        <f>MIN(B3083,A3083)</f>
        <v/>
      </c>
      <c r="D3083" s="6">
        <f>B3083-C3083</f>
        <v/>
      </c>
      <c r="E3083" s="6">
        <f>A3083-C3083</f>
        <v/>
      </c>
      <c r="F3083" s="6">
        <f>MIN(D3083,in_batt_pw,IF(sel_batt=0,0,(sel_batt-H3082)/in_rte))</f>
        <v/>
      </c>
      <c r="G3083" s="6">
        <f>MIN(E3083,in_batt_pw,H3082)</f>
        <v/>
      </c>
      <c r="H3083" s="6">
        <f>H3082+F3083*in_rte-G3083</f>
        <v/>
      </c>
      <c r="I3083" s="6">
        <f>IF(sel_og=1,0,E3083-G3083)</f>
        <v/>
      </c>
      <c r="J3083" s="6">
        <f>IF(sel_og=1,0,D3083-F3083)</f>
        <v/>
      </c>
      <c r="K3083" s="6">
        <f>IF(sel_og=1,E3083-G3083,0)</f>
        <v/>
      </c>
    </row>
    <row r="3084">
      <c r="A3084" s="6">
        <f>Profiles!E3084+Profiles!F3084</f>
        <v/>
      </c>
      <c r="B3084" s="6">
        <f>Profiles!D3084*sel_solar</f>
        <v/>
      </c>
      <c r="C3084" s="6">
        <f>MIN(B3084,A3084)</f>
        <v/>
      </c>
      <c r="D3084" s="6">
        <f>B3084-C3084</f>
        <v/>
      </c>
      <c r="E3084" s="6">
        <f>A3084-C3084</f>
        <v/>
      </c>
      <c r="F3084" s="6">
        <f>MIN(D3084,in_batt_pw,IF(sel_batt=0,0,(sel_batt-H3083)/in_rte))</f>
        <v/>
      </c>
      <c r="G3084" s="6">
        <f>MIN(E3084,in_batt_pw,H3083)</f>
        <v/>
      </c>
      <c r="H3084" s="6">
        <f>H3083+F3084*in_rte-G3084</f>
        <v/>
      </c>
      <c r="I3084" s="6">
        <f>IF(sel_og=1,0,E3084-G3084)</f>
        <v/>
      </c>
      <c r="J3084" s="6">
        <f>IF(sel_og=1,0,D3084-F3084)</f>
        <v/>
      </c>
      <c r="K3084" s="6">
        <f>IF(sel_og=1,E3084-G3084,0)</f>
        <v/>
      </c>
    </row>
    <row r="3085">
      <c r="A3085" s="6">
        <f>Profiles!E3085+Profiles!F3085</f>
        <v/>
      </c>
      <c r="B3085" s="6">
        <f>Profiles!D3085*sel_solar</f>
        <v/>
      </c>
      <c r="C3085" s="6">
        <f>MIN(B3085,A3085)</f>
        <v/>
      </c>
      <c r="D3085" s="6">
        <f>B3085-C3085</f>
        <v/>
      </c>
      <c r="E3085" s="6">
        <f>A3085-C3085</f>
        <v/>
      </c>
      <c r="F3085" s="6">
        <f>MIN(D3085,in_batt_pw,IF(sel_batt=0,0,(sel_batt-H3084)/in_rte))</f>
        <v/>
      </c>
      <c r="G3085" s="6">
        <f>MIN(E3085,in_batt_pw,H3084)</f>
        <v/>
      </c>
      <c r="H3085" s="6">
        <f>H3084+F3085*in_rte-G3085</f>
        <v/>
      </c>
      <c r="I3085" s="6">
        <f>IF(sel_og=1,0,E3085-G3085)</f>
        <v/>
      </c>
      <c r="J3085" s="6">
        <f>IF(sel_og=1,0,D3085-F3085)</f>
        <v/>
      </c>
      <c r="K3085" s="6">
        <f>IF(sel_og=1,E3085-G3085,0)</f>
        <v/>
      </c>
    </row>
    <row r="3086">
      <c r="A3086" s="6">
        <f>Profiles!E3086+Profiles!F3086</f>
        <v/>
      </c>
      <c r="B3086" s="6">
        <f>Profiles!D3086*sel_solar</f>
        <v/>
      </c>
      <c r="C3086" s="6">
        <f>MIN(B3086,A3086)</f>
        <v/>
      </c>
      <c r="D3086" s="6">
        <f>B3086-C3086</f>
        <v/>
      </c>
      <c r="E3086" s="6">
        <f>A3086-C3086</f>
        <v/>
      </c>
      <c r="F3086" s="6">
        <f>MIN(D3086,in_batt_pw,IF(sel_batt=0,0,(sel_batt-H3085)/in_rte))</f>
        <v/>
      </c>
      <c r="G3086" s="6">
        <f>MIN(E3086,in_batt_pw,H3085)</f>
        <v/>
      </c>
      <c r="H3086" s="6">
        <f>H3085+F3086*in_rte-G3086</f>
        <v/>
      </c>
      <c r="I3086" s="6">
        <f>IF(sel_og=1,0,E3086-G3086)</f>
        <v/>
      </c>
      <c r="J3086" s="6">
        <f>IF(sel_og=1,0,D3086-F3086)</f>
        <v/>
      </c>
      <c r="K3086" s="6">
        <f>IF(sel_og=1,E3086-G3086,0)</f>
        <v/>
      </c>
    </row>
    <row r="3087">
      <c r="A3087" s="6">
        <f>Profiles!E3087+Profiles!F3087</f>
        <v/>
      </c>
      <c r="B3087" s="6">
        <f>Profiles!D3087*sel_solar</f>
        <v/>
      </c>
      <c r="C3087" s="6">
        <f>MIN(B3087,A3087)</f>
        <v/>
      </c>
      <c r="D3087" s="6">
        <f>B3087-C3087</f>
        <v/>
      </c>
      <c r="E3087" s="6">
        <f>A3087-C3087</f>
        <v/>
      </c>
      <c r="F3087" s="6">
        <f>MIN(D3087,in_batt_pw,IF(sel_batt=0,0,(sel_batt-H3086)/in_rte))</f>
        <v/>
      </c>
      <c r="G3087" s="6">
        <f>MIN(E3087,in_batt_pw,H3086)</f>
        <v/>
      </c>
      <c r="H3087" s="6">
        <f>H3086+F3087*in_rte-G3087</f>
        <v/>
      </c>
      <c r="I3087" s="6">
        <f>IF(sel_og=1,0,E3087-G3087)</f>
        <v/>
      </c>
      <c r="J3087" s="6">
        <f>IF(sel_og=1,0,D3087-F3087)</f>
        <v/>
      </c>
      <c r="K3087" s="6">
        <f>IF(sel_og=1,E3087-G3087,0)</f>
        <v/>
      </c>
    </row>
    <row r="3088">
      <c r="A3088" s="6">
        <f>Profiles!E3088+Profiles!F3088</f>
        <v/>
      </c>
      <c r="B3088" s="6">
        <f>Profiles!D3088*sel_solar</f>
        <v/>
      </c>
      <c r="C3088" s="6">
        <f>MIN(B3088,A3088)</f>
        <v/>
      </c>
      <c r="D3088" s="6">
        <f>B3088-C3088</f>
        <v/>
      </c>
      <c r="E3088" s="6">
        <f>A3088-C3088</f>
        <v/>
      </c>
      <c r="F3088" s="6">
        <f>MIN(D3088,in_batt_pw,IF(sel_batt=0,0,(sel_batt-H3087)/in_rte))</f>
        <v/>
      </c>
      <c r="G3088" s="6">
        <f>MIN(E3088,in_batt_pw,H3087)</f>
        <v/>
      </c>
      <c r="H3088" s="6">
        <f>H3087+F3088*in_rte-G3088</f>
        <v/>
      </c>
      <c r="I3088" s="6">
        <f>IF(sel_og=1,0,E3088-G3088)</f>
        <v/>
      </c>
      <c r="J3088" s="6">
        <f>IF(sel_og=1,0,D3088-F3088)</f>
        <v/>
      </c>
      <c r="K3088" s="6">
        <f>IF(sel_og=1,E3088-G3088,0)</f>
        <v/>
      </c>
    </row>
    <row r="3089">
      <c r="A3089" s="6">
        <f>Profiles!E3089+Profiles!F3089</f>
        <v/>
      </c>
      <c r="B3089" s="6">
        <f>Profiles!D3089*sel_solar</f>
        <v/>
      </c>
      <c r="C3089" s="6">
        <f>MIN(B3089,A3089)</f>
        <v/>
      </c>
      <c r="D3089" s="6">
        <f>B3089-C3089</f>
        <v/>
      </c>
      <c r="E3089" s="6">
        <f>A3089-C3089</f>
        <v/>
      </c>
      <c r="F3089" s="6">
        <f>MIN(D3089,in_batt_pw,IF(sel_batt=0,0,(sel_batt-H3088)/in_rte))</f>
        <v/>
      </c>
      <c r="G3089" s="6">
        <f>MIN(E3089,in_batt_pw,H3088)</f>
        <v/>
      </c>
      <c r="H3089" s="6">
        <f>H3088+F3089*in_rte-G3089</f>
        <v/>
      </c>
      <c r="I3089" s="6">
        <f>IF(sel_og=1,0,E3089-G3089)</f>
        <v/>
      </c>
      <c r="J3089" s="6">
        <f>IF(sel_og=1,0,D3089-F3089)</f>
        <v/>
      </c>
      <c r="K3089" s="6">
        <f>IF(sel_og=1,E3089-G3089,0)</f>
        <v/>
      </c>
    </row>
    <row r="3090">
      <c r="A3090" s="6">
        <f>Profiles!E3090+Profiles!F3090</f>
        <v/>
      </c>
      <c r="B3090" s="6">
        <f>Profiles!D3090*sel_solar</f>
        <v/>
      </c>
      <c r="C3090" s="6">
        <f>MIN(B3090,A3090)</f>
        <v/>
      </c>
      <c r="D3090" s="6">
        <f>B3090-C3090</f>
        <v/>
      </c>
      <c r="E3090" s="6">
        <f>A3090-C3090</f>
        <v/>
      </c>
      <c r="F3090" s="6">
        <f>MIN(D3090,in_batt_pw,IF(sel_batt=0,0,(sel_batt-H3089)/in_rte))</f>
        <v/>
      </c>
      <c r="G3090" s="6">
        <f>MIN(E3090,in_batt_pw,H3089)</f>
        <v/>
      </c>
      <c r="H3090" s="6">
        <f>H3089+F3090*in_rte-G3090</f>
        <v/>
      </c>
      <c r="I3090" s="6">
        <f>IF(sel_og=1,0,E3090-G3090)</f>
        <v/>
      </c>
      <c r="J3090" s="6">
        <f>IF(sel_og=1,0,D3090-F3090)</f>
        <v/>
      </c>
      <c r="K3090" s="6">
        <f>IF(sel_og=1,E3090-G3090,0)</f>
        <v/>
      </c>
    </row>
    <row r="3091">
      <c r="A3091" s="6">
        <f>Profiles!E3091+Profiles!F3091</f>
        <v/>
      </c>
      <c r="B3091" s="6">
        <f>Profiles!D3091*sel_solar</f>
        <v/>
      </c>
      <c r="C3091" s="6">
        <f>MIN(B3091,A3091)</f>
        <v/>
      </c>
      <c r="D3091" s="6">
        <f>B3091-C3091</f>
        <v/>
      </c>
      <c r="E3091" s="6">
        <f>A3091-C3091</f>
        <v/>
      </c>
      <c r="F3091" s="6">
        <f>MIN(D3091,in_batt_pw,IF(sel_batt=0,0,(sel_batt-H3090)/in_rte))</f>
        <v/>
      </c>
      <c r="G3091" s="6">
        <f>MIN(E3091,in_batt_pw,H3090)</f>
        <v/>
      </c>
      <c r="H3091" s="6">
        <f>H3090+F3091*in_rte-G3091</f>
        <v/>
      </c>
      <c r="I3091" s="6">
        <f>IF(sel_og=1,0,E3091-G3091)</f>
        <v/>
      </c>
      <c r="J3091" s="6">
        <f>IF(sel_og=1,0,D3091-F3091)</f>
        <v/>
      </c>
      <c r="K3091" s="6">
        <f>IF(sel_og=1,E3091-G3091,0)</f>
        <v/>
      </c>
    </row>
    <row r="3092">
      <c r="A3092" s="6">
        <f>Profiles!E3092+Profiles!F3092</f>
        <v/>
      </c>
      <c r="B3092" s="6">
        <f>Profiles!D3092*sel_solar</f>
        <v/>
      </c>
      <c r="C3092" s="6">
        <f>MIN(B3092,A3092)</f>
        <v/>
      </c>
      <c r="D3092" s="6">
        <f>B3092-C3092</f>
        <v/>
      </c>
      <c r="E3092" s="6">
        <f>A3092-C3092</f>
        <v/>
      </c>
      <c r="F3092" s="6">
        <f>MIN(D3092,in_batt_pw,IF(sel_batt=0,0,(sel_batt-H3091)/in_rte))</f>
        <v/>
      </c>
      <c r="G3092" s="6">
        <f>MIN(E3092,in_batt_pw,H3091)</f>
        <v/>
      </c>
      <c r="H3092" s="6">
        <f>H3091+F3092*in_rte-G3092</f>
        <v/>
      </c>
      <c r="I3092" s="6">
        <f>IF(sel_og=1,0,E3092-G3092)</f>
        <v/>
      </c>
      <c r="J3092" s="6">
        <f>IF(sel_og=1,0,D3092-F3092)</f>
        <v/>
      </c>
      <c r="K3092" s="6">
        <f>IF(sel_og=1,E3092-G3092,0)</f>
        <v/>
      </c>
    </row>
    <row r="3093">
      <c r="A3093" s="6">
        <f>Profiles!E3093+Profiles!F3093</f>
        <v/>
      </c>
      <c r="B3093" s="6">
        <f>Profiles!D3093*sel_solar</f>
        <v/>
      </c>
      <c r="C3093" s="6">
        <f>MIN(B3093,A3093)</f>
        <v/>
      </c>
      <c r="D3093" s="6">
        <f>B3093-C3093</f>
        <v/>
      </c>
      <c r="E3093" s="6">
        <f>A3093-C3093</f>
        <v/>
      </c>
      <c r="F3093" s="6">
        <f>MIN(D3093,in_batt_pw,IF(sel_batt=0,0,(sel_batt-H3092)/in_rte))</f>
        <v/>
      </c>
      <c r="G3093" s="6">
        <f>MIN(E3093,in_batt_pw,H3092)</f>
        <v/>
      </c>
      <c r="H3093" s="6">
        <f>H3092+F3093*in_rte-G3093</f>
        <v/>
      </c>
      <c r="I3093" s="6">
        <f>IF(sel_og=1,0,E3093-G3093)</f>
        <v/>
      </c>
      <c r="J3093" s="6">
        <f>IF(sel_og=1,0,D3093-F3093)</f>
        <v/>
      </c>
      <c r="K3093" s="6">
        <f>IF(sel_og=1,E3093-G3093,0)</f>
        <v/>
      </c>
    </row>
    <row r="3094">
      <c r="A3094" s="6">
        <f>Profiles!E3094+Profiles!F3094</f>
        <v/>
      </c>
      <c r="B3094" s="6">
        <f>Profiles!D3094*sel_solar</f>
        <v/>
      </c>
      <c r="C3094" s="6">
        <f>MIN(B3094,A3094)</f>
        <v/>
      </c>
      <c r="D3094" s="6">
        <f>B3094-C3094</f>
        <v/>
      </c>
      <c r="E3094" s="6">
        <f>A3094-C3094</f>
        <v/>
      </c>
      <c r="F3094" s="6">
        <f>MIN(D3094,in_batt_pw,IF(sel_batt=0,0,(sel_batt-H3093)/in_rte))</f>
        <v/>
      </c>
      <c r="G3094" s="6">
        <f>MIN(E3094,in_batt_pw,H3093)</f>
        <v/>
      </c>
      <c r="H3094" s="6">
        <f>H3093+F3094*in_rte-G3094</f>
        <v/>
      </c>
      <c r="I3094" s="6">
        <f>IF(sel_og=1,0,E3094-G3094)</f>
        <v/>
      </c>
      <c r="J3094" s="6">
        <f>IF(sel_og=1,0,D3094-F3094)</f>
        <v/>
      </c>
      <c r="K3094" s="6">
        <f>IF(sel_og=1,E3094-G3094,0)</f>
        <v/>
      </c>
    </row>
    <row r="3095">
      <c r="A3095" s="6">
        <f>Profiles!E3095+Profiles!F3095</f>
        <v/>
      </c>
      <c r="B3095" s="6">
        <f>Profiles!D3095*sel_solar</f>
        <v/>
      </c>
      <c r="C3095" s="6">
        <f>MIN(B3095,A3095)</f>
        <v/>
      </c>
      <c r="D3095" s="6">
        <f>B3095-C3095</f>
        <v/>
      </c>
      <c r="E3095" s="6">
        <f>A3095-C3095</f>
        <v/>
      </c>
      <c r="F3095" s="6">
        <f>MIN(D3095,in_batt_pw,IF(sel_batt=0,0,(sel_batt-H3094)/in_rte))</f>
        <v/>
      </c>
      <c r="G3095" s="6">
        <f>MIN(E3095,in_batt_pw,H3094)</f>
        <v/>
      </c>
      <c r="H3095" s="6">
        <f>H3094+F3095*in_rte-G3095</f>
        <v/>
      </c>
      <c r="I3095" s="6">
        <f>IF(sel_og=1,0,E3095-G3095)</f>
        <v/>
      </c>
      <c r="J3095" s="6">
        <f>IF(sel_og=1,0,D3095-F3095)</f>
        <v/>
      </c>
      <c r="K3095" s="6">
        <f>IF(sel_og=1,E3095-G3095,0)</f>
        <v/>
      </c>
    </row>
    <row r="3096">
      <c r="A3096" s="6">
        <f>Profiles!E3096+Profiles!F3096</f>
        <v/>
      </c>
      <c r="B3096" s="6">
        <f>Profiles!D3096*sel_solar</f>
        <v/>
      </c>
      <c r="C3096" s="6">
        <f>MIN(B3096,A3096)</f>
        <v/>
      </c>
      <c r="D3096" s="6">
        <f>B3096-C3096</f>
        <v/>
      </c>
      <c r="E3096" s="6">
        <f>A3096-C3096</f>
        <v/>
      </c>
      <c r="F3096" s="6">
        <f>MIN(D3096,in_batt_pw,IF(sel_batt=0,0,(sel_batt-H3095)/in_rte))</f>
        <v/>
      </c>
      <c r="G3096" s="6">
        <f>MIN(E3096,in_batt_pw,H3095)</f>
        <v/>
      </c>
      <c r="H3096" s="6">
        <f>H3095+F3096*in_rte-G3096</f>
        <v/>
      </c>
      <c r="I3096" s="6">
        <f>IF(sel_og=1,0,E3096-G3096)</f>
        <v/>
      </c>
      <c r="J3096" s="6">
        <f>IF(sel_og=1,0,D3096-F3096)</f>
        <v/>
      </c>
      <c r="K3096" s="6">
        <f>IF(sel_og=1,E3096-G3096,0)</f>
        <v/>
      </c>
    </row>
    <row r="3097">
      <c r="A3097" s="6">
        <f>Profiles!E3097+Profiles!F3097</f>
        <v/>
      </c>
      <c r="B3097" s="6">
        <f>Profiles!D3097*sel_solar</f>
        <v/>
      </c>
      <c r="C3097" s="6">
        <f>MIN(B3097,A3097)</f>
        <v/>
      </c>
      <c r="D3097" s="6">
        <f>B3097-C3097</f>
        <v/>
      </c>
      <c r="E3097" s="6">
        <f>A3097-C3097</f>
        <v/>
      </c>
      <c r="F3097" s="6">
        <f>MIN(D3097,in_batt_pw,IF(sel_batt=0,0,(sel_batt-H3096)/in_rte))</f>
        <v/>
      </c>
      <c r="G3097" s="6">
        <f>MIN(E3097,in_batt_pw,H3096)</f>
        <v/>
      </c>
      <c r="H3097" s="6">
        <f>H3096+F3097*in_rte-G3097</f>
        <v/>
      </c>
      <c r="I3097" s="6">
        <f>IF(sel_og=1,0,E3097-G3097)</f>
        <v/>
      </c>
      <c r="J3097" s="6">
        <f>IF(sel_og=1,0,D3097-F3097)</f>
        <v/>
      </c>
      <c r="K3097" s="6">
        <f>IF(sel_og=1,E3097-G3097,0)</f>
        <v/>
      </c>
    </row>
    <row r="3098">
      <c r="A3098" s="6">
        <f>Profiles!E3098+Profiles!F3098</f>
        <v/>
      </c>
      <c r="B3098" s="6">
        <f>Profiles!D3098*sel_solar</f>
        <v/>
      </c>
      <c r="C3098" s="6">
        <f>MIN(B3098,A3098)</f>
        <v/>
      </c>
      <c r="D3098" s="6">
        <f>B3098-C3098</f>
        <v/>
      </c>
      <c r="E3098" s="6">
        <f>A3098-C3098</f>
        <v/>
      </c>
      <c r="F3098" s="6">
        <f>MIN(D3098,in_batt_pw,IF(sel_batt=0,0,(sel_batt-H3097)/in_rte))</f>
        <v/>
      </c>
      <c r="G3098" s="6">
        <f>MIN(E3098,in_batt_pw,H3097)</f>
        <v/>
      </c>
      <c r="H3098" s="6">
        <f>H3097+F3098*in_rte-G3098</f>
        <v/>
      </c>
      <c r="I3098" s="6">
        <f>IF(sel_og=1,0,E3098-G3098)</f>
        <v/>
      </c>
      <c r="J3098" s="6">
        <f>IF(sel_og=1,0,D3098-F3098)</f>
        <v/>
      </c>
      <c r="K3098" s="6">
        <f>IF(sel_og=1,E3098-G3098,0)</f>
        <v/>
      </c>
    </row>
    <row r="3099">
      <c r="A3099" s="6">
        <f>Profiles!E3099+Profiles!F3099</f>
        <v/>
      </c>
      <c r="B3099" s="6">
        <f>Profiles!D3099*sel_solar</f>
        <v/>
      </c>
      <c r="C3099" s="6">
        <f>MIN(B3099,A3099)</f>
        <v/>
      </c>
      <c r="D3099" s="6">
        <f>B3099-C3099</f>
        <v/>
      </c>
      <c r="E3099" s="6">
        <f>A3099-C3099</f>
        <v/>
      </c>
      <c r="F3099" s="6">
        <f>MIN(D3099,in_batt_pw,IF(sel_batt=0,0,(sel_batt-H3098)/in_rte))</f>
        <v/>
      </c>
      <c r="G3099" s="6">
        <f>MIN(E3099,in_batt_pw,H3098)</f>
        <v/>
      </c>
      <c r="H3099" s="6">
        <f>H3098+F3099*in_rte-G3099</f>
        <v/>
      </c>
      <c r="I3099" s="6">
        <f>IF(sel_og=1,0,E3099-G3099)</f>
        <v/>
      </c>
      <c r="J3099" s="6">
        <f>IF(sel_og=1,0,D3099-F3099)</f>
        <v/>
      </c>
      <c r="K3099" s="6">
        <f>IF(sel_og=1,E3099-G3099,0)</f>
        <v/>
      </c>
    </row>
    <row r="3100">
      <c r="A3100" s="6">
        <f>Profiles!E3100+Profiles!F3100</f>
        <v/>
      </c>
      <c r="B3100" s="6">
        <f>Profiles!D3100*sel_solar</f>
        <v/>
      </c>
      <c r="C3100" s="6">
        <f>MIN(B3100,A3100)</f>
        <v/>
      </c>
      <c r="D3100" s="6">
        <f>B3100-C3100</f>
        <v/>
      </c>
      <c r="E3100" s="6">
        <f>A3100-C3100</f>
        <v/>
      </c>
      <c r="F3100" s="6">
        <f>MIN(D3100,in_batt_pw,IF(sel_batt=0,0,(sel_batt-H3099)/in_rte))</f>
        <v/>
      </c>
      <c r="G3100" s="6">
        <f>MIN(E3100,in_batt_pw,H3099)</f>
        <v/>
      </c>
      <c r="H3100" s="6">
        <f>H3099+F3100*in_rte-G3100</f>
        <v/>
      </c>
      <c r="I3100" s="6">
        <f>IF(sel_og=1,0,E3100-G3100)</f>
        <v/>
      </c>
      <c r="J3100" s="6">
        <f>IF(sel_og=1,0,D3100-F3100)</f>
        <v/>
      </c>
      <c r="K3100" s="6">
        <f>IF(sel_og=1,E3100-G3100,0)</f>
        <v/>
      </c>
    </row>
    <row r="3101">
      <c r="A3101" s="6">
        <f>Profiles!E3101+Profiles!F3101</f>
        <v/>
      </c>
      <c r="B3101" s="6">
        <f>Profiles!D3101*sel_solar</f>
        <v/>
      </c>
      <c r="C3101" s="6">
        <f>MIN(B3101,A3101)</f>
        <v/>
      </c>
      <c r="D3101" s="6">
        <f>B3101-C3101</f>
        <v/>
      </c>
      <c r="E3101" s="6">
        <f>A3101-C3101</f>
        <v/>
      </c>
      <c r="F3101" s="6">
        <f>MIN(D3101,in_batt_pw,IF(sel_batt=0,0,(sel_batt-H3100)/in_rte))</f>
        <v/>
      </c>
      <c r="G3101" s="6">
        <f>MIN(E3101,in_batt_pw,H3100)</f>
        <v/>
      </c>
      <c r="H3101" s="6">
        <f>H3100+F3101*in_rte-G3101</f>
        <v/>
      </c>
      <c r="I3101" s="6">
        <f>IF(sel_og=1,0,E3101-G3101)</f>
        <v/>
      </c>
      <c r="J3101" s="6">
        <f>IF(sel_og=1,0,D3101-F3101)</f>
        <v/>
      </c>
      <c r="K3101" s="6">
        <f>IF(sel_og=1,E3101-G3101,0)</f>
        <v/>
      </c>
    </row>
    <row r="3102">
      <c r="A3102" s="6">
        <f>Profiles!E3102+Profiles!F3102</f>
        <v/>
      </c>
      <c r="B3102" s="6">
        <f>Profiles!D3102*sel_solar</f>
        <v/>
      </c>
      <c r="C3102" s="6">
        <f>MIN(B3102,A3102)</f>
        <v/>
      </c>
      <c r="D3102" s="6">
        <f>B3102-C3102</f>
        <v/>
      </c>
      <c r="E3102" s="6">
        <f>A3102-C3102</f>
        <v/>
      </c>
      <c r="F3102" s="6">
        <f>MIN(D3102,in_batt_pw,IF(sel_batt=0,0,(sel_batt-H3101)/in_rte))</f>
        <v/>
      </c>
      <c r="G3102" s="6">
        <f>MIN(E3102,in_batt_pw,H3101)</f>
        <v/>
      </c>
      <c r="H3102" s="6">
        <f>H3101+F3102*in_rte-G3102</f>
        <v/>
      </c>
      <c r="I3102" s="6">
        <f>IF(sel_og=1,0,E3102-G3102)</f>
        <v/>
      </c>
      <c r="J3102" s="6">
        <f>IF(sel_og=1,0,D3102-F3102)</f>
        <v/>
      </c>
      <c r="K3102" s="6">
        <f>IF(sel_og=1,E3102-G3102,0)</f>
        <v/>
      </c>
    </row>
    <row r="3103">
      <c r="A3103" s="6">
        <f>Profiles!E3103+Profiles!F3103</f>
        <v/>
      </c>
      <c r="B3103" s="6">
        <f>Profiles!D3103*sel_solar</f>
        <v/>
      </c>
      <c r="C3103" s="6">
        <f>MIN(B3103,A3103)</f>
        <v/>
      </c>
      <c r="D3103" s="6">
        <f>B3103-C3103</f>
        <v/>
      </c>
      <c r="E3103" s="6">
        <f>A3103-C3103</f>
        <v/>
      </c>
      <c r="F3103" s="6">
        <f>MIN(D3103,in_batt_pw,IF(sel_batt=0,0,(sel_batt-H3102)/in_rte))</f>
        <v/>
      </c>
      <c r="G3103" s="6">
        <f>MIN(E3103,in_batt_pw,H3102)</f>
        <v/>
      </c>
      <c r="H3103" s="6">
        <f>H3102+F3103*in_rte-G3103</f>
        <v/>
      </c>
      <c r="I3103" s="6">
        <f>IF(sel_og=1,0,E3103-G3103)</f>
        <v/>
      </c>
      <c r="J3103" s="6">
        <f>IF(sel_og=1,0,D3103-F3103)</f>
        <v/>
      </c>
      <c r="K3103" s="6">
        <f>IF(sel_og=1,E3103-G3103,0)</f>
        <v/>
      </c>
    </row>
    <row r="3104">
      <c r="A3104" s="6">
        <f>Profiles!E3104+Profiles!F3104</f>
        <v/>
      </c>
      <c r="B3104" s="6">
        <f>Profiles!D3104*sel_solar</f>
        <v/>
      </c>
      <c r="C3104" s="6">
        <f>MIN(B3104,A3104)</f>
        <v/>
      </c>
      <c r="D3104" s="6">
        <f>B3104-C3104</f>
        <v/>
      </c>
      <c r="E3104" s="6">
        <f>A3104-C3104</f>
        <v/>
      </c>
      <c r="F3104" s="6">
        <f>MIN(D3104,in_batt_pw,IF(sel_batt=0,0,(sel_batt-H3103)/in_rte))</f>
        <v/>
      </c>
      <c r="G3104" s="6">
        <f>MIN(E3104,in_batt_pw,H3103)</f>
        <v/>
      </c>
      <c r="H3104" s="6">
        <f>H3103+F3104*in_rte-G3104</f>
        <v/>
      </c>
      <c r="I3104" s="6">
        <f>IF(sel_og=1,0,E3104-G3104)</f>
        <v/>
      </c>
      <c r="J3104" s="6">
        <f>IF(sel_og=1,0,D3104-F3104)</f>
        <v/>
      </c>
      <c r="K3104" s="6">
        <f>IF(sel_og=1,E3104-G3104,0)</f>
        <v/>
      </c>
    </row>
    <row r="3105">
      <c r="A3105" s="6">
        <f>Profiles!E3105+Profiles!F3105</f>
        <v/>
      </c>
      <c r="B3105" s="6">
        <f>Profiles!D3105*sel_solar</f>
        <v/>
      </c>
      <c r="C3105" s="6">
        <f>MIN(B3105,A3105)</f>
        <v/>
      </c>
      <c r="D3105" s="6">
        <f>B3105-C3105</f>
        <v/>
      </c>
      <c r="E3105" s="6">
        <f>A3105-C3105</f>
        <v/>
      </c>
      <c r="F3105" s="6">
        <f>MIN(D3105,in_batt_pw,IF(sel_batt=0,0,(sel_batt-H3104)/in_rte))</f>
        <v/>
      </c>
      <c r="G3105" s="6">
        <f>MIN(E3105,in_batt_pw,H3104)</f>
        <v/>
      </c>
      <c r="H3105" s="6">
        <f>H3104+F3105*in_rte-G3105</f>
        <v/>
      </c>
      <c r="I3105" s="6">
        <f>IF(sel_og=1,0,E3105-G3105)</f>
        <v/>
      </c>
      <c r="J3105" s="6">
        <f>IF(sel_og=1,0,D3105-F3105)</f>
        <v/>
      </c>
      <c r="K3105" s="6">
        <f>IF(sel_og=1,E3105-G3105,0)</f>
        <v/>
      </c>
    </row>
    <row r="3106">
      <c r="A3106" s="6">
        <f>Profiles!E3106+Profiles!F3106</f>
        <v/>
      </c>
      <c r="B3106" s="6">
        <f>Profiles!D3106*sel_solar</f>
        <v/>
      </c>
      <c r="C3106" s="6">
        <f>MIN(B3106,A3106)</f>
        <v/>
      </c>
      <c r="D3106" s="6">
        <f>B3106-C3106</f>
        <v/>
      </c>
      <c r="E3106" s="6">
        <f>A3106-C3106</f>
        <v/>
      </c>
      <c r="F3106" s="6">
        <f>MIN(D3106,in_batt_pw,IF(sel_batt=0,0,(sel_batt-H3105)/in_rte))</f>
        <v/>
      </c>
      <c r="G3106" s="6">
        <f>MIN(E3106,in_batt_pw,H3105)</f>
        <v/>
      </c>
      <c r="H3106" s="6">
        <f>H3105+F3106*in_rte-G3106</f>
        <v/>
      </c>
      <c r="I3106" s="6">
        <f>IF(sel_og=1,0,E3106-G3106)</f>
        <v/>
      </c>
      <c r="J3106" s="6">
        <f>IF(sel_og=1,0,D3106-F3106)</f>
        <v/>
      </c>
      <c r="K3106" s="6">
        <f>IF(sel_og=1,E3106-G3106,0)</f>
        <v/>
      </c>
    </row>
    <row r="3107">
      <c r="A3107" s="6">
        <f>Profiles!E3107+Profiles!F3107</f>
        <v/>
      </c>
      <c r="B3107" s="6">
        <f>Profiles!D3107*sel_solar</f>
        <v/>
      </c>
      <c r="C3107" s="6">
        <f>MIN(B3107,A3107)</f>
        <v/>
      </c>
      <c r="D3107" s="6">
        <f>B3107-C3107</f>
        <v/>
      </c>
      <c r="E3107" s="6">
        <f>A3107-C3107</f>
        <v/>
      </c>
      <c r="F3107" s="6">
        <f>MIN(D3107,in_batt_pw,IF(sel_batt=0,0,(sel_batt-H3106)/in_rte))</f>
        <v/>
      </c>
      <c r="G3107" s="6">
        <f>MIN(E3107,in_batt_pw,H3106)</f>
        <v/>
      </c>
      <c r="H3107" s="6">
        <f>H3106+F3107*in_rte-G3107</f>
        <v/>
      </c>
      <c r="I3107" s="6">
        <f>IF(sel_og=1,0,E3107-G3107)</f>
        <v/>
      </c>
      <c r="J3107" s="6">
        <f>IF(sel_og=1,0,D3107-F3107)</f>
        <v/>
      </c>
      <c r="K3107" s="6">
        <f>IF(sel_og=1,E3107-G3107,0)</f>
        <v/>
      </c>
    </row>
    <row r="3108">
      <c r="A3108" s="6">
        <f>Profiles!E3108+Profiles!F3108</f>
        <v/>
      </c>
      <c r="B3108" s="6">
        <f>Profiles!D3108*sel_solar</f>
        <v/>
      </c>
      <c r="C3108" s="6">
        <f>MIN(B3108,A3108)</f>
        <v/>
      </c>
      <c r="D3108" s="6">
        <f>B3108-C3108</f>
        <v/>
      </c>
      <c r="E3108" s="6">
        <f>A3108-C3108</f>
        <v/>
      </c>
      <c r="F3108" s="6">
        <f>MIN(D3108,in_batt_pw,IF(sel_batt=0,0,(sel_batt-H3107)/in_rte))</f>
        <v/>
      </c>
      <c r="G3108" s="6">
        <f>MIN(E3108,in_batt_pw,H3107)</f>
        <v/>
      </c>
      <c r="H3108" s="6">
        <f>H3107+F3108*in_rte-G3108</f>
        <v/>
      </c>
      <c r="I3108" s="6">
        <f>IF(sel_og=1,0,E3108-G3108)</f>
        <v/>
      </c>
      <c r="J3108" s="6">
        <f>IF(sel_og=1,0,D3108-F3108)</f>
        <v/>
      </c>
      <c r="K3108" s="6">
        <f>IF(sel_og=1,E3108-G3108,0)</f>
        <v/>
      </c>
    </row>
    <row r="3109">
      <c r="A3109" s="6">
        <f>Profiles!E3109+Profiles!F3109</f>
        <v/>
      </c>
      <c r="B3109" s="6">
        <f>Profiles!D3109*sel_solar</f>
        <v/>
      </c>
      <c r="C3109" s="6">
        <f>MIN(B3109,A3109)</f>
        <v/>
      </c>
      <c r="D3109" s="6">
        <f>B3109-C3109</f>
        <v/>
      </c>
      <c r="E3109" s="6">
        <f>A3109-C3109</f>
        <v/>
      </c>
      <c r="F3109" s="6">
        <f>MIN(D3109,in_batt_pw,IF(sel_batt=0,0,(sel_batt-H3108)/in_rte))</f>
        <v/>
      </c>
      <c r="G3109" s="6">
        <f>MIN(E3109,in_batt_pw,H3108)</f>
        <v/>
      </c>
      <c r="H3109" s="6">
        <f>H3108+F3109*in_rte-G3109</f>
        <v/>
      </c>
      <c r="I3109" s="6">
        <f>IF(sel_og=1,0,E3109-G3109)</f>
        <v/>
      </c>
      <c r="J3109" s="6">
        <f>IF(sel_og=1,0,D3109-F3109)</f>
        <v/>
      </c>
      <c r="K3109" s="6">
        <f>IF(sel_og=1,E3109-G3109,0)</f>
        <v/>
      </c>
    </row>
    <row r="3110">
      <c r="A3110" s="6">
        <f>Profiles!E3110+Profiles!F3110</f>
        <v/>
      </c>
      <c r="B3110" s="6">
        <f>Profiles!D3110*sel_solar</f>
        <v/>
      </c>
      <c r="C3110" s="6">
        <f>MIN(B3110,A3110)</f>
        <v/>
      </c>
      <c r="D3110" s="6">
        <f>B3110-C3110</f>
        <v/>
      </c>
      <c r="E3110" s="6">
        <f>A3110-C3110</f>
        <v/>
      </c>
      <c r="F3110" s="6">
        <f>MIN(D3110,in_batt_pw,IF(sel_batt=0,0,(sel_batt-H3109)/in_rte))</f>
        <v/>
      </c>
      <c r="G3110" s="6">
        <f>MIN(E3110,in_batt_pw,H3109)</f>
        <v/>
      </c>
      <c r="H3110" s="6">
        <f>H3109+F3110*in_rte-G3110</f>
        <v/>
      </c>
      <c r="I3110" s="6">
        <f>IF(sel_og=1,0,E3110-G3110)</f>
        <v/>
      </c>
      <c r="J3110" s="6">
        <f>IF(sel_og=1,0,D3110-F3110)</f>
        <v/>
      </c>
      <c r="K3110" s="6">
        <f>IF(sel_og=1,E3110-G3110,0)</f>
        <v/>
      </c>
    </row>
    <row r="3111">
      <c r="A3111" s="6">
        <f>Profiles!E3111+Profiles!F3111</f>
        <v/>
      </c>
      <c r="B3111" s="6">
        <f>Profiles!D3111*sel_solar</f>
        <v/>
      </c>
      <c r="C3111" s="6">
        <f>MIN(B3111,A3111)</f>
        <v/>
      </c>
      <c r="D3111" s="6">
        <f>B3111-C3111</f>
        <v/>
      </c>
      <c r="E3111" s="6">
        <f>A3111-C3111</f>
        <v/>
      </c>
      <c r="F3111" s="6">
        <f>MIN(D3111,in_batt_pw,IF(sel_batt=0,0,(sel_batt-H3110)/in_rte))</f>
        <v/>
      </c>
      <c r="G3111" s="6">
        <f>MIN(E3111,in_batt_pw,H3110)</f>
        <v/>
      </c>
      <c r="H3111" s="6">
        <f>H3110+F3111*in_rte-G3111</f>
        <v/>
      </c>
      <c r="I3111" s="6">
        <f>IF(sel_og=1,0,E3111-G3111)</f>
        <v/>
      </c>
      <c r="J3111" s="6">
        <f>IF(sel_og=1,0,D3111-F3111)</f>
        <v/>
      </c>
      <c r="K3111" s="6">
        <f>IF(sel_og=1,E3111-G3111,0)</f>
        <v/>
      </c>
    </row>
    <row r="3112">
      <c r="A3112" s="6">
        <f>Profiles!E3112+Profiles!F3112</f>
        <v/>
      </c>
      <c r="B3112" s="6">
        <f>Profiles!D3112*sel_solar</f>
        <v/>
      </c>
      <c r="C3112" s="6">
        <f>MIN(B3112,A3112)</f>
        <v/>
      </c>
      <c r="D3112" s="6">
        <f>B3112-C3112</f>
        <v/>
      </c>
      <c r="E3112" s="6">
        <f>A3112-C3112</f>
        <v/>
      </c>
      <c r="F3112" s="6">
        <f>MIN(D3112,in_batt_pw,IF(sel_batt=0,0,(sel_batt-H3111)/in_rte))</f>
        <v/>
      </c>
      <c r="G3112" s="6">
        <f>MIN(E3112,in_batt_pw,H3111)</f>
        <v/>
      </c>
      <c r="H3112" s="6">
        <f>H3111+F3112*in_rte-G3112</f>
        <v/>
      </c>
      <c r="I3112" s="6">
        <f>IF(sel_og=1,0,E3112-G3112)</f>
        <v/>
      </c>
      <c r="J3112" s="6">
        <f>IF(sel_og=1,0,D3112-F3112)</f>
        <v/>
      </c>
      <c r="K3112" s="6">
        <f>IF(sel_og=1,E3112-G3112,0)</f>
        <v/>
      </c>
    </row>
    <row r="3113">
      <c r="A3113" s="6">
        <f>Profiles!E3113+Profiles!F3113</f>
        <v/>
      </c>
      <c r="B3113" s="6">
        <f>Profiles!D3113*sel_solar</f>
        <v/>
      </c>
      <c r="C3113" s="6">
        <f>MIN(B3113,A3113)</f>
        <v/>
      </c>
      <c r="D3113" s="6">
        <f>B3113-C3113</f>
        <v/>
      </c>
      <c r="E3113" s="6">
        <f>A3113-C3113</f>
        <v/>
      </c>
      <c r="F3113" s="6">
        <f>MIN(D3113,in_batt_pw,IF(sel_batt=0,0,(sel_batt-H3112)/in_rte))</f>
        <v/>
      </c>
      <c r="G3113" s="6">
        <f>MIN(E3113,in_batt_pw,H3112)</f>
        <v/>
      </c>
      <c r="H3113" s="6">
        <f>H3112+F3113*in_rte-G3113</f>
        <v/>
      </c>
      <c r="I3113" s="6">
        <f>IF(sel_og=1,0,E3113-G3113)</f>
        <v/>
      </c>
      <c r="J3113" s="6">
        <f>IF(sel_og=1,0,D3113-F3113)</f>
        <v/>
      </c>
      <c r="K3113" s="6">
        <f>IF(sel_og=1,E3113-G3113,0)</f>
        <v/>
      </c>
    </row>
    <row r="3114">
      <c r="A3114" s="6">
        <f>Profiles!E3114+Profiles!F3114</f>
        <v/>
      </c>
      <c r="B3114" s="6">
        <f>Profiles!D3114*sel_solar</f>
        <v/>
      </c>
      <c r="C3114" s="6">
        <f>MIN(B3114,A3114)</f>
        <v/>
      </c>
      <c r="D3114" s="6">
        <f>B3114-C3114</f>
        <v/>
      </c>
      <c r="E3114" s="6">
        <f>A3114-C3114</f>
        <v/>
      </c>
      <c r="F3114" s="6">
        <f>MIN(D3114,in_batt_pw,IF(sel_batt=0,0,(sel_batt-H3113)/in_rte))</f>
        <v/>
      </c>
      <c r="G3114" s="6">
        <f>MIN(E3114,in_batt_pw,H3113)</f>
        <v/>
      </c>
      <c r="H3114" s="6">
        <f>H3113+F3114*in_rte-G3114</f>
        <v/>
      </c>
      <c r="I3114" s="6">
        <f>IF(sel_og=1,0,E3114-G3114)</f>
        <v/>
      </c>
      <c r="J3114" s="6">
        <f>IF(sel_og=1,0,D3114-F3114)</f>
        <v/>
      </c>
      <c r="K3114" s="6">
        <f>IF(sel_og=1,E3114-G3114,0)</f>
        <v/>
      </c>
    </row>
    <row r="3115">
      <c r="A3115" s="6">
        <f>Profiles!E3115+Profiles!F3115</f>
        <v/>
      </c>
      <c r="B3115" s="6">
        <f>Profiles!D3115*sel_solar</f>
        <v/>
      </c>
      <c r="C3115" s="6">
        <f>MIN(B3115,A3115)</f>
        <v/>
      </c>
      <c r="D3115" s="6">
        <f>B3115-C3115</f>
        <v/>
      </c>
      <c r="E3115" s="6">
        <f>A3115-C3115</f>
        <v/>
      </c>
      <c r="F3115" s="6">
        <f>MIN(D3115,in_batt_pw,IF(sel_batt=0,0,(sel_batt-H3114)/in_rte))</f>
        <v/>
      </c>
      <c r="G3115" s="6">
        <f>MIN(E3115,in_batt_pw,H3114)</f>
        <v/>
      </c>
      <c r="H3115" s="6">
        <f>H3114+F3115*in_rte-G3115</f>
        <v/>
      </c>
      <c r="I3115" s="6">
        <f>IF(sel_og=1,0,E3115-G3115)</f>
        <v/>
      </c>
      <c r="J3115" s="6">
        <f>IF(sel_og=1,0,D3115-F3115)</f>
        <v/>
      </c>
      <c r="K3115" s="6">
        <f>IF(sel_og=1,E3115-G3115,0)</f>
        <v/>
      </c>
    </row>
    <row r="3116">
      <c r="A3116" s="6">
        <f>Profiles!E3116+Profiles!F3116</f>
        <v/>
      </c>
      <c r="B3116" s="6">
        <f>Profiles!D3116*sel_solar</f>
        <v/>
      </c>
      <c r="C3116" s="6">
        <f>MIN(B3116,A3116)</f>
        <v/>
      </c>
      <c r="D3116" s="6">
        <f>B3116-C3116</f>
        <v/>
      </c>
      <c r="E3116" s="6">
        <f>A3116-C3116</f>
        <v/>
      </c>
      <c r="F3116" s="6">
        <f>MIN(D3116,in_batt_pw,IF(sel_batt=0,0,(sel_batt-H3115)/in_rte))</f>
        <v/>
      </c>
      <c r="G3116" s="6">
        <f>MIN(E3116,in_batt_pw,H3115)</f>
        <v/>
      </c>
      <c r="H3116" s="6">
        <f>H3115+F3116*in_rte-G3116</f>
        <v/>
      </c>
      <c r="I3116" s="6">
        <f>IF(sel_og=1,0,E3116-G3116)</f>
        <v/>
      </c>
      <c r="J3116" s="6">
        <f>IF(sel_og=1,0,D3116-F3116)</f>
        <v/>
      </c>
      <c r="K3116" s="6">
        <f>IF(sel_og=1,E3116-G3116,0)</f>
        <v/>
      </c>
    </row>
    <row r="3117">
      <c r="A3117" s="6">
        <f>Profiles!E3117+Profiles!F3117</f>
        <v/>
      </c>
      <c r="B3117" s="6">
        <f>Profiles!D3117*sel_solar</f>
        <v/>
      </c>
      <c r="C3117" s="6">
        <f>MIN(B3117,A3117)</f>
        <v/>
      </c>
      <c r="D3117" s="6">
        <f>B3117-C3117</f>
        <v/>
      </c>
      <c r="E3117" s="6">
        <f>A3117-C3117</f>
        <v/>
      </c>
      <c r="F3117" s="6">
        <f>MIN(D3117,in_batt_pw,IF(sel_batt=0,0,(sel_batt-H3116)/in_rte))</f>
        <v/>
      </c>
      <c r="G3117" s="6">
        <f>MIN(E3117,in_batt_pw,H3116)</f>
        <v/>
      </c>
      <c r="H3117" s="6">
        <f>H3116+F3117*in_rte-G3117</f>
        <v/>
      </c>
      <c r="I3117" s="6">
        <f>IF(sel_og=1,0,E3117-G3117)</f>
        <v/>
      </c>
      <c r="J3117" s="6">
        <f>IF(sel_og=1,0,D3117-F3117)</f>
        <v/>
      </c>
      <c r="K3117" s="6">
        <f>IF(sel_og=1,E3117-G3117,0)</f>
        <v/>
      </c>
    </row>
    <row r="3118">
      <c r="A3118" s="6">
        <f>Profiles!E3118+Profiles!F3118</f>
        <v/>
      </c>
      <c r="B3118" s="6">
        <f>Profiles!D3118*sel_solar</f>
        <v/>
      </c>
      <c r="C3118" s="6">
        <f>MIN(B3118,A3118)</f>
        <v/>
      </c>
      <c r="D3118" s="6">
        <f>B3118-C3118</f>
        <v/>
      </c>
      <c r="E3118" s="6">
        <f>A3118-C3118</f>
        <v/>
      </c>
      <c r="F3118" s="6">
        <f>MIN(D3118,in_batt_pw,IF(sel_batt=0,0,(sel_batt-H3117)/in_rte))</f>
        <v/>
      </c>
      <c r="G3118" s="6">
        <f>MIN(E3118,in_batt_pw,H3117)</f>
        <v/>
      </c>
      <c r="H3118" s="6">
        <f>H3117+F3118*in_rte-G3118</f>
        <v/>
      </c>
      <c r="I3118" s="6">
        <f>IF(sel_og=1,0,E3118-G3118)</f>
        <v/>
      </c>
      <c r="J3118" s="6">
        <f>IF(sel_og=1,0,D3118-F3118)</f>
        <v/>
      </c>
      <c r="K3118" s="6">
        <f>IF(sel_og=1,E3118-G3118,0)</f>
        <v/>
      </c>
    </row>
    <row r="3119">
      <c r="A3119" s="6">
        <f>Profiles!E3119+Profiles!F3119</f>
        <v/>
      </c>
      <c r="B3119" s="6">
        <f>Profiles!D3119*sel_solar</f>
        <v/>
      </c>
      <c r="C3119" s="6">
        <f>MIN(B3119,A3119)</f>
        <v/>
      </c>
      <c r="D3119" s="6">
        <f>B3119-C3119</f>
        <v/>
      </c>
      <c r="E3119" s="6">
        <f>A3119-C3119</f>
        <v/>
      </c>
      <c r="F3119" s="6">
        <f>MIN(D3119,in_batt_pw,IF(sel_batt=0,0,(sel_batt-H3118)/in_rte))</f>
        <v/>
      </c>
      <c r="G3119" s="6">
        <f>MIN(E3119,in_batt_pw,H3118)</f>
        <v/>
      </c>
      <c r="H3119" s="6">
        <f>H3118+F3119*in_rte-G3119</f>
        <v/>
      </c>
      <c r="I3119" s="6">
        <f>IF(sel_og=1,0,E3119-G3119)</f>
        <v/>
      </c>
      <c r="J3119" s="6">
        <f>IF(sel_og=1,0,D3119-F3119)</f>
        <v/>
      </c>
      <c r="K3119" s="6">
        <f>IF(sel_og=1,E3119-G3119,0)</f>
        <v/>
      </c>
    </row>
    <row r="3120">
      <c r="A3120" s="6">
        <f>Profiles!E3120+Profiles!F3120</f>
        <v/>
      </c>
      <c r="B3120" s="6">
        <f>Profiles!D3120*sel_solar</f>
        <v/>
      </c>
      <c r="C3120" s="6">
        <f>MIN(B3120,A3120)</f>
        <v/>
      </c>
      <c r="D3120" s="6">
        <f>B3120-C3120</f>
        <v/>
      </c>
      <c r="E3120" s="6">
        <f>A3120-C3120</f>
        <v/>
      </c>
      <c r="F3120" s="6">
        <f>MIN(D3120,in_batt_pw,IF(sel_batt=0,0,(sel_batt-H3119)/in_rte))</f>
        <v/>
      </c>
      <c r="G3120" s="6">
        <f>MIN(E3120,in_batt_pw,H3119)</f>
        <v/>
      </c>
      <c r="H3120" s="6">
        <f>H3119+F3120*in_rte-G3120</f>
        <v/>
      </c>
      <c r="I3120" s="6">
        <f>IF(sel_og=1,0,E3120-G3120)</f>
        <v/>
      </c>
      <c r="J3120" s="6">
        <f>IF(sel_og=1,0,D3120-F3120)</f>
        <v/>
      </c>
      <c r="K3120" s="6">
        <f>IF(sel_og=1,E3120-G3120,0)</f>
        <v/>
      </c>
    </row>
    <row r="3121">
      <c r="A3121" s="6">
        <f>Profiles!E3121+Profiles!F3121</f>
        <v/>
      </c>
      <c r="B3121" s="6">
        <f>Profiles!D3121*sel_solar</f>
        <v/>
      </c>
      <c r="C3121" s="6">
        <f>MIN(B3121,A3121)</f>
        <v/>
      </c>
      <c r="D3121" s="6">
        <f>B3121-C3121</f>
        <v/>
      </c>
      <c r="E3121" s="6">
        <f>A3121-C3121</f>
        <v/>
      </c>
      <c r="F3121" s="6">
        <f>MIN(D3121,in_batt_pw,IF(sel_batt=0,0,(sel_batt-H3120)/in_rte))</f>
        <v/>
      </c>
      <c r="G3121" s="6">
        <f>MIN(E3121,in_batt_pw,H3120)</f>
        <v/>
      </c>
      <c r="H3121" s="6">
        <f>H3120+F3121*in_rte-G3121</f>
        <v/>
      </c>
      <c r="I3121" s="6">
        <f>IF(sel_og=1,0,E3121-G3121)</f>
        <v/>
      </c>
      <c r="J3121" s="6">
        <f>IF(sel_og=1,0,D3121-F3121)</f>
        <v/>
      </c>
      <c r="K3121" s="6">
        <f>IF(sel_og=1,E3121-G3121,0)</f>
        <v/>
      </c>
    </row>
    <row r="3122">
      <c r="A3122" s="6">
        <f>Profiles!E3122+Profiles!F3122</f>
        <v/>
      </c>
      <c r="B3122" s="6">
        <f>Profiles!D3122*sel_solar</f>
        <v/>
      </c>
      <c r="C3122" s="6">
        <f>MIN(B3122,A3122)</f>
        <v/>
      </c>
      <c r="D3122" s="6">
        <f>B3122-C3122</f>
        <v/>
      </c>
      <c r="E3122" s="6">
        <f>A3122-C3122</f>
        <v/>
      </c>
      <c r="F3122" s="6">
        <f>MIN(D3122,in_batt_pw,IF(sel_batt=0,0,(sel_batt-H3121)/in_rte))</f>
        <v/>
      </c>
      <c r="G3122" s="6">
        <f>MIN(E3122,in_batt_pw,H3121)</f>
        <v/>
      </c>
      <c r="H3122" s="6">
        <f>H3121+F3122*in_rte-G3122</f>
        <v/>
      </c>
      <c r="I3122" s="6">
        <f>IF(sel_og=1,0,E3122-G3122)</f>
        <v/>
      </c>
      <c r="J3122" s="6">
        <f>IF(sel_og=1,0,D3122-F3122)</f>
        <v/>
      </c>
      <c r="K3122" s="6">
        <f>IF(sel_og=1,E3122-G3122,0)</f>
        <v/>
      </c>
    </row>
    <row r="3123">
      <c r="A3123" s="6">
        <f>Profiles!E3123+Profiles!F3123</f>
        <v/>
      </c>
      <c r="B3123" s="6">
        <f>Profiles!D3123*sel_solar</f>
        <v/>
      </c>
      <c r="C3123" s="6">
        <f>MIN(B3123,A3123)</f>
        <v/>
      </c>
      <c r="D3123" s="6">
        <f>B3123-C3123</f>
        <v/>
      </c>
      <c r="E3123" s="6">
        <f>A3123-C3123</f>
        <v/>
      </c>
      <c r="F3123" s="6">
        <f>MIN(D3123,in_batt_pw,IF(sel_batt=0,0,(sel_batt-H3122)/in_rte))</f>
        <v/>
      </c>
      <c r="G3123" s="6">
        <f>MIN(E3123,in_batt_pw,H3122)</f>
        <v/>
      </c>
      <c r="H3123" s="6">
        <f>H3122+F3123*in_rte-G3123</f>
        <v/>
      </c>
      <c r="I3123" s="6">
        <f>IF(sel_og=1,0,E3123-G3123)</f>
        <v/>
      </c>
      <c r="J3123" s="6">
        <f>IF(sel_og=1,0,D3123-F3123)</f>
        <v/>
      </c>
      <c r="K3123" s="6">
        <f>IF(sel_og=1,E3123-G3123,0)</f>
        <v/>
      </c>
    </row>
    <row r="3124">
      <c r="A3124" s="6">
        <f>Profiles!E3124+Profiles!F3124</f>
        <v/>
      </c>
      <c r="B3124" s="6">
        <f>Profiles!D3124*sel_solar</f>
        <v/>
      </c>
      <c r="C3124" s="6">
        <f>MIN(B3124,A3124)</f>
        <v/>
      </c>
      <c r="D3124" s="6">
        <f>B3124-C3124</f>
        <v/>
      </c>
      <c r="E3124" s="6">
        <f>A3124-C3124</f>
        <v/>
      </c>
      <c r="F3124" s="6">
        <f>MIN(D3124,in_batt_pw,IF(sel_batt=0,0,(sel_batt-H3123)/in_rte))</f>
        <v/>
      </c>
      <c r="G3124" s="6">
        <f>MIN(E3124,in_batt_pw,H3123)</f>
        <v/>
      </c>
      <c r="H3124" s="6">
        <f>H3123+F3124*in_rte-G3124</f>
        <v/>
      </c>
      <c r="I3124" s="6">
        <f>IF(sel_og=1,0,E3124-G3124)</f>
        <v/>
      </c>
      <c r="J3124" s="6">
        <f>IF(sel_og=1,0,D3124-F3124)</f>
        <v/>
      </c>
      <c r="K3124" s="6">
        <f>IF(sel_og=1,E3124-G3124,0)</f>
        <v/>
      </c>
    </row>
    <row r="3125">
      <c r="A3125" s="6">
        <f>Profiles!E3125+Profiles!F3125</f>
        <v/>
      </c>
      <c r="B3125" s="6">
        <f>Profiles!D3125*sel_solar</f>
        <v/>
      </c>
      <c r="C3125" s="6">
        <f>MIN(B3125,A3125)</f>
        <v/>
      </c>
      <c r="D3125" s="6">
        <f>B3125-C3125</f>
        <v/>
      </c>
      <c r="E3125" s="6">
        <f>A3125-C3125</f>
        <v/>
      </c>
      <c r="F3125" s="6">
        <f>MIN(D3125,in_batt_pw,IF(sel_batt=0,0,(sel_batt-H3124)/in_rte))</f>
        <v/>
      </c>
      <c r="G3125" s="6">
        <f>MIN(E3125,in_batt_pw,H3124)</f>
        <v/>
      </c>
      <c r="H3125" s="6">
        <f>H3124+F3125*in_rte-G3125</f>
        <v/>
      </c>
      <c r="I3125" s="6">
        <f>IF(sel_og=1,0,E3125-G3125)</f>
        <v/>
      </c>
      <c r="J3125" s="6">
        <f>IF(sel_og=1,0,D3125-F3125)</f>
        <v/>
      </c>
      <c r="K3125" s="6">
        <f>IF(sel_og=1,E3125-G3125,0)</f>
        <v/>
      </c>
    </row>
    <row r="3126">
      <c r="A3126" s="6">
        <f>Profiles!E3126+Profiles!F3126</f>
        <v/>
      </c>
      <c r="B3126" s="6">
        <f>Profiles!D3126*sel_solar</f>
        <v/>
      </c>
      <c r="C3126" s="6">
        <f>MIN(B3126,A3126)</f>
        <v/>
      </c>
      <c r="D3126" s="6">
        <f>B3126-C3126</f>
        <v/>
      </c>
      <c r="E3126" s="6">
        <f>A3126-C3126</f>
        <v/>
      </c>
      <c r="F3126" s="6">
        <f>MIN(D3126,in_batt_pw,IF(sel_batt=0,0,(sel_batt-H3125)/in_rte))</f>
        <v/>
      </c>
      <c r="G3126" s="6">
        <f>MIN(E3126,in_batt_pw,H3125)</f>
        <v/>
      </c>
      <c r="H3126" s="6">
        <f>H3125+F3126*in_rte-G3126</f>
        <v/>
      </c>
      <c r="I3126" s="6">
        <f>IF(sel_og=1,0,E3126-G3126)</f>
        <v/>
      </c>
      <c r="J3126" s="6">
        <f>IF(sel_og=1,0,D3126-F3126)</f>
        <v/>
      </c>
      <c r="K3126" s="6">
        <f>IF(sel_og=1,E3126-G3126,0)</f>
        <v/>
      </c>
    </row>
    <row r="3127">
      <c r="A3127" s="6">
        <f>Profiles!E3127+Profiles!F3127</f>
        <v/>
      </c>
      <c r="B3127" s="6">
        <f>Profiles!D3127*sel_solar</f>
        <v/>
      </c>
      <c r="C3127" s="6">
        <f>MIN(B3127,A3127)</f>
        <v/>
      </c>
      <c r="D3127" s="6">
        <f>B3127-C3127</f>
        <v/>
      </c>
      <c r="E3127" s="6">
        <f>A3127-C3127</f>
        <v/>
      </c>
      <c r="F3127" s="6">
        <f>MIN(D3127,in_batt_pw,IF(sel_batt=0,0,(sel_batt-H3126)/in_rte))</f>
        <v/>
      </c>
      <c r="G3127" s="6">
        <f>MIN(E3127,in_batt_pw,H3126)</f>
        <v/>
      </c>
      <c r="H3127" s="6">
        <f>H3126+F3127*in_rte-G3127</f>
        <v/>
      </c>
      <c r="I3127" s="6">
        <f>IF(sel_og=1,0,E3127-G3127)</f>
        <v/>
      </c>
      <c r="J3127" s="6">
        <f>IF(sel_og=1,0,D3127-F3127)</f>
        <v/>
      </c>
      <c r="K3127" s="6">
        <f>IF(sel_og=1,E3127-G3127,0)</f>
        <v/>
      </c>
    </row>
    <row r="3128">
      <c r="A3128" s="6">
        <f>Profiles!E3128+Profiles!F3128</f>
        <v/>
      </c>
      <c r="B3128" s="6">
        <f>Profiles!D3128*sel_solar</f>
        <v/>
      </c>
      <c r="C3128" s="6">
        <f>MIN(B3128,A3128)</f>
        <v/>
      </c>
      <c r="D3128" s="6">
        <f>B3128-C3128</f>
        <v/>
      </c>
      <c r="E3128" s="6">
        <f>A3128-C3128</f>
        <v/>
      </c>
      <c r="F3128" s="6">
        <f>MIN(D3128,in_batt_pw,IF(sel_batt=0,0,(sel_batt-H3127)/in_rte))</f>
        <v/>
      </c>
      <c r="G3128" s="6">
        <f>MIN(E3128,in_batt_pw,H3127)</f>
        <v/>
      </c>
      <c r="H3128" s="6">
        <f>H3127+F3128*in_rte-G3128</f>
        <v/>
      </c>
      <c r="I3128" s="6">
        <f>IF(sel_og=1,0,E3128-G3128)</f>
        <v/>
      </c>
      <c r="J3128" s="6">
        <f>IF(sel_og=1,0,D3128-F3128)</f>
        <v/>
      </c>
      <c r="K3128" s="6">
        <f>IF(sel_og=1,E3128-G3128,0)</f>
        <v/>
      </c>
    </row>
    <row r="3129">
      <c r="A3129" s="6">
        <f>Profiles!E3129+Profiles!F3129</f>
        <v/>
      </c>
      <c r="B3129" s="6">
        <f>Profiles!D3129*sel_solar</f>
        <v/>
      </c>
      <c r="C3129" s="6">
        <f>MIN(B3129,A3129)</f>
        <v/>
      </c>
      <c r="D3129" s="6">
        <f>B3129-C3129</f>
        <v/>
      </c>
      <c r="E3129" s="6">
        <f>A3129-C3129</f>
        <v/>
      </c>
      <c r="F3129" s="6">
        <f>MIN(D3129,in_batt_pw,IF(sel_batt=0,0,(sel_batt-H3128)/in_rte))</f>
        <v/>
      </c>
      <c r="G3129" s="6">
        <f>MIN(E3129,in_batt_pw,H3128)</f>
        <v/>
      </c>
      <c r="H3129" s="6">
        <f>H3128+F3129*in_rte-G3129</f>
        <v/>
      </c>
      <c r="I3129" s="6">
        <f>IF(sel_og=1,0,E3129-G3129)</f>
        <v/>
      </c>
      <c r="J3129" s="6">
        <f>IF(sel_og=1,0,D3129-F3129)</f>
        <v/>
      </c>
      <c r="K3129" s="6">
        <f>IF(sel_og=1,E3129-G3129,0)</f>
        <v/>
      </c>
    </row>
    <row r="3130">
      <c r="A3130" s="6">
        <f>Profiles!E3130+Profiles!F3130</f>
        <v/>
      </c>
      <c r="B3130" s="6">
        <f>Profiles!D3130*sel_solar</f>
        <v/>
      </c>
      <c r="C3130" s="6">
        <f>MIN(B3130,A3130)</f>
        <v/>
      </c>
      <c r="D3130" s="6">
        <f>B3130-C3130</f>
        <v/>
      </c>
      <c r="E3130" s="6">
        <f>A3130-C3130</f>
        <v/>
      </c>
      <c r="F3130" s="6">
        <f>MIN(D3130,in_batt_pw,IF(sel_batt=0,0,(sel_batt-H3129)/in_rte))</f>
        <v/>
      </c>
      <c r="G3130" s="6">
        <f>MIN(E3130,in_batt_pw,H3129)</f>
        <v/>
      </c>
      <c r="H3130" s="6">
        <f>H3129+F3130*in_rte-G3130</f>
        <v/>
      </c>
      <c r="I3130" s="6">
        <f>IF(sel_og=1,0,E3130-G3130)</f>
        <v/>
      </c>
      <c r="J3130" s="6">
        <f>IF(sel_og=1,0,D3130-F3130)</f>
        <v/>
      </c>
      <c r="K3130" s="6">
        <f>IF(sel_og=1,E3130-G3130,0)</f>
        <v/>
      </c>
    </row>
    <row r="3131">
      <c r="A3131" s="6">
        <f>Profiles!E3131+Profiles!F3131</f>
        <v/>
      </c>
      <c r="B3131" s="6">
        <f>Profiles!D3131*sel_solar</f>
        <v/>
      </c>
      <c r="C3131" s="6">
        <f>MIN(B3131,A3131)</f>
        <v/>
      </c>
      <c r="D3131" s="6">
        <f>B3131-C3131</f>
        <v/>
      </c>
      <c r="E3131" s="6">
        <f>A3131-C3131</f>
        <v/>
      </c>
      <c r="F3131" s="6">
        <f>MIN(D3131,in_batt_pw,IF(sel_batt=0,0,(sel_batt-H3130)/in_rte))</f>
        <v/>
      </c>
      <c r="G3131" s="6">
        <f>MIN(E3131,in_batt_pw,H3130)</f>
        <v/>
      </c>
      <c r="H3131" s="6">
        <f>H3130+F3131*in_rte-G3131</f>
        <v/>
      </c>
      <c r="I3131" s="6">
        <f>IF(sel_og=1,0,E3131-G3131)</f>
        <v/>
      </c>
      <c r="J3131" s="6">
        <f>IF(sel_og=1,0,D3131-F3131)</f>
        <v/>
      </c>
      <c r="K3131" s="6">
        <f>IF(sel_og=1,E3131-G3131,0)</f>
        <v/>
      </c>
    </row>
    <row r="3132">
      <c r="A3132" s="6">
        <f>Profiles!E3132+Profiles!F3132</f>
        <v/>
      </c>
      <c r="B3132" s="6">
        <f>Profiles!D3132*sel_solar</f>
        <v/>
      </c>
      <c r="C3132" s="6">
        <f>MIN(B3132,A3132)</f>
        <v/>
      </c>
      <c r="D3132" s="6">
        <f>B3132-C3132</f>
        <v/>
      </c>
      <c r="E3132" s="6">
        <f>A3132-C3132</f>
        <v/>
      </c>
      <c r="F3132" s="6">
        <f>MIN(D3132,in_batt_pw,IF(sel_batt=0,0,(sel_batt-H3131)/in_rte))</f>
        <v/>
      </c>
      <c r="G3132" s="6">
        <f>MIN(E3132,in_batt_pw,H3131)</f>
        <v/>
      </c>
      <c r="H3132" s="6">
        <f>H3131+F3132*in_rte-G3132</f>
        <v/>
      </c>
      <c r="I3132" s="6">
        <f>IF(sel_og=1,0,E3132-G3132)</f>
        <v/>
      </c>
      <c r="J3132" s="6">
        <f>IF(sel_og=1,0,D3132-F3132)</f>
        <v/>
      </c>
      <c r="K3132" s="6">
        <f>IF(sel_og=1,E3132-G3132,0)</f>
        <v/>
      </c>
    </row>
    <row r="3133">
      <c r="A3133" s="6">
        <f>Profiles!E3133+Profiles!F3133</f>
        <v/>
      </c>
      <c r="B3133" s="6">
        <f>Profiles!D3133*sel_solar</f>
        <v/>
      </c>
      <c r="C3133" s="6">
        <f>MIN(B3133,A3133)</f>
        <v/>
      </c>
      <c r="D3133" s="6">
        <f>B3133-C3133</f>
        <v/>
      </c>
      <c r="E3133" s="6">
        <f>A3133-C3133</f>
        <v/>
      </c>
      <c r="F3133" s="6">
        <f>MIN(D3133,in_batt_pw,IF(sel_batt=0,0,(sel_batt-H3132)/in_rte))</f>
        <v/>
      </c>
      <c r="G3133" s="6">
        <f>MIN(E3133,in_batt_pw,H3132)</f>
        <v/>
      </c>
      <c r="H3133" s="6">
        <f>H3132+F3133*in_rte-G3133</f>
        <v/>
      </c>
      <c r="I3133" s="6">
        <f>IF(sel_og=1,0,E3133-G3133)</f>
        <v/>
      </c>
      <c r="J3133" s="6">
        <f>IF(sel_og=1,0,D3133-F3133)</f>
        <v/>
      </c>
      <c r="K3133" s="6">
        <f>IF(sel_og=1,E3133-G3133,0)</f>
        <v/>
      </c>
    </row>
    <row r="3134">
      <c r="A3134" s="6">
        <f>Profiles!E3134+Profiles!F3134</f>
        <v/>
      </c>
      <c r="B3134" s="6">
        <f>Profiles!D3134*sel_solar</f>
        <v/>
      </c>
      <c r="C3134" s="6">
        <f>MIN(B3134,A3134)</f>
        <v/>
      </c>
      <c r="D3134" s="6">
        <f>B3134-C3134</f>
        <v/>
      </c>
      <c r="E3134" s="6">
        <f>A3134-C3134</f>
        <v/>
      </c>
      <c r="F3134" s="6">
        <f>MIN(D3134,in_batt_pw,IF(sel_batt=0,0,(sel_batt-H3133)/in_rte))</f>
        <v/>
      </c>
      <c r="G3134" s="6">
        <f>MIN(E3134,in_batt_pw,H3133)</f>
        <v/>
      </c>
      <c r="H3134" s="6">
        <f>H3133+F3134*in_rte-G3134</f>
        <v/>
      </c>
      <c r="I3134" s="6">
        <f>IF(sel_og=1,0,E3134-G3134)</f>
        <v/>
      </c>
      <c r="J3134" s="6">
        <f>IF(sel_og=1,0,D3134-F3134)</f>
        <v/>
      </c>
      <c r="K3134" s="6">
        <f>IF(sel_og=1,E3134-G3134,0)</f>
        <v/>
      </c>
    </row>
    <row r="3135">
      <c r="A3135" s="6">
        <f>Profiles!E3135+Profiles!F3135</f>
        <v/>
      </c>
      <c r="B3135" s="6">
        <f>Profiles!D3135*sel_solar</f>
        <v/>
      </c>
      <c r="C3135" s="6">
        <f>MIN(B3135,A3135)</f>
        <v/>
      </c>
      <c r="D3135" s="6">
        <f>B3135-C3135</f>
        <v/>
      </c>
      <c r="E3135" s="6">
        <f>A3135-C3135</f>
        <v/>
      </c>
      <c r="F3135" s="6">
        <f>MIN(D3135,in_batt_pw,IF(sel_batt=0,0,(sel_batt-H3134)/in_rte))</f>
        <v/>
      </c>
      <c r="G3135" s="6">
        <f>MIN(E3135,in_batt_pw,H3134)</f>
        <v/>
      </c>
      <c r="H3135" s="6">
        <f>H3134+F3135*in_rte-G3135</f>
        <v/>
      </c>
      <c r="I3135" s="6">
        <f>IF(sel_og=1,0,E3135-G3135)</f>
        <v/>
      </c>
      <c r="J3135" s="6">
        <f>IF(sel_og=1,0,D3135-F3135)</f>
        <v/>
      </c>
      <c r="K3135" s="6">
        <f>IF(sel_og=1,E3135-G3135,0)</f>
        <v/>
      </c>
    </row>
    <row r="3136">
      <c r="A3136" s="6">
        <f>Profiles!E3136+Profiles!F3136</f>
        <v/>
      </c>
      <c r="B3136" s="6">
        <f>Profiles!D3136*sel_solar</f>
        <v/>
      </c>
      <c r="C3136" s="6">
        <f>MIN(B3136,A3136)</f>
        <v/>
      </c>
      <c r="D3136" s="6">
        <f>B3136-C3136</f>
        <v/>
      </c>
      <c r="E3136" s="6">
        <f>A3136-C3136</f>
        <v/>
      </c>
      <c r="F3136" s="6">
        <f>MIN(D3136,in_batt_pw,IF(sel_batt=0,0,(sel_batt-H3135)/in_rte))</f>
        <v/>
      </c>
      <c r="G3136" s="6">
        <f>MIN(E3136,in_batt_pw,H3135)</f>
        <v/>
      </c>
      <c r="H3136" s="6">
        <f>H3135+F3136*in_rte-G3136</f>
        <v/>
      </c>
      <c r="I3136" s="6">
        <f>IF(sel_og=1,0,E3136-G3136)</f>
        <v/>
      </c>
      <c r="J3136" s="6">
        <f>IF(sel_og=1,0,D3136-F3136)</f>
        <v/>
      </c>
      <c r="K3136" s="6">
        <f>IF(sel_og=1,E3136-G3136,0)</f>
        <v/>
      </c>
    </row>
    <row r="3137">
      <c r="A3137" s="6">
        <f>Profiles!E3137+Profiles!F3137</f>
        <v/>
      </c>
      <c r="B3137" s="6">
        <f>Profiles!D3137*sel_solar</f>
        <v/>
      </c>
      <c r="C3137" s="6">
        <f>MIN(B3137,A3137)</f>
        <v/>
      </c>
      <c r="D3137" s="6">
        <f>B3137-C3137</f>
        <v/>
      </c>
      <c r="E3137" s="6">
        <f>A3137-C3137</f>
        <v/>
      </c>
      <c r="F3137" s="6">
        <f>MIN(D3137,in_batt_pw,IF(sel_batt=0,0,(sel_batt-H3136)/in_rte))</f>
        <v/>
      </c>
      <c r="G3137" s="6">
        <f>MIN(E3137,in_batt_pw,H3136)</f>
        <v/>
      </c>
      <c r="H3137" s="6">
        <f>H3136+F3137*in_rte-G3137</f>
        <v/>
      </c>
      <c r="I3137" s="6">
        <f>IF(sel_og=1,0,E3137-G3137)</f>
        <v/>
      </c>
      <c r="J3137" s="6">
        <f>IF(sel_og=1,0,D3137-F3137)</f>
        <v/>
      </c>
      <c r="K3137" s="6">
        <f>IF(sel_og=1,E3137-G3137,0)</f>
        <v/>
      </c>
    </row>
    <row r="3138">
      <c r="A3138" s="6">
        <f>Profiles!E3138+Profiles!F3138</f>
        <v/>
      </c>
      <c r="B3138" s="6">
        <f>Profiles!D3138*sel_solar</f>
        <v/>
      </c>
      <c r="C3138" s="6">
        <f>MIN(B3138,A3138)</f>
        <v/>
      </c>
      <c r="D3138" s="6">
        <f>B3138-C3138</f>
        <v/>
      </c>
      <c r="E3138" s="6">
        <f>A3138-C3138</f>
        <v/>
      </c>
      <c r="F3138" s="6">
        <f>MIN(D3138,in_batt_pw,IF(sel_batt=0,0,(sel_batt-H3137)/in_rte))</f>
        <v/>
      </c>
      <c r="G3138" s="6">
        <f>MIN(E3138,in_batt_pw,H3137)</f>
        <v/>
      </c>
      <c r="H3138" s="6">
        <f>H3137+F3138*in_rte-G3138</f>
        <v/>
      </c>
      <c r="I3138" s="6">
        <f>IF(sel_og=1,0,E3138-G3138)</f>
        <v/>
      </c>
      <c r="J3138" s="6">
        <f>IF(sel_og=1,0,D3138-F3138)</f>
        <v/>
      </c>
      <c r="K3138" s="6">
        <f>IF(sel_og=1,E3138-G3138,0)</f>
        <v/>
      </c>
    </row>
    <row r="3139">
      <c r="A3139" s="6">
        <f>Profiles!E3139+Profiles!F3139</f>
        <v/>
      </c>
      <c r="B3139" s="6">
        <f>Profiles!D3139*sel_solar</f>
        <v/>
      </c>
      <c r="C3139" s="6">
        <f>MIN(B3139,A3139)</f>
        <v/>
      </c>
      <c r="D3139" s="6">
        <f>B3139-C3139</f>
        <v/>
      </c>
      <c r="E3139" s="6">
        <f>A3139-C3139</f>
        <v/>
      </c>
      <c r="F3139" s="6">
        <f>MIN(D3139,in_batt_pw,IF(sel_batt=0,0,(sel_batt-H3138)/in_rte))</f>
        <v/>
      </c>
      <c r="G3139" s="6">
        <f>MIN(E3139,in_batt_pw,H3138)</f>
        <v/>
      </c>
      <c r="H3139" s="6">
        <f>H3138+F3139*in_rte-G3139</f>
        <v/>
      </c>
      <c r="I3139" s="6">
        <f>IF(sel_og=1,0,E3139-G3139)</f>
        <v/>
      </c>
      <c r="J3139" s="6">
        <f>IF(sel_og=1,0,D3139-F3139)</f>
        <v/>
      </c>
      <c r="K3139" s="6">
        <f>IF(sel_og=1,E3139-G3139,0)</f>
        <v/>
      </c>
    </row>
    <row r="3140">
      <c r="A3140" s="6">
        <f>Profiles!E3140+Profiles!F3140</f>
        <v/>
      </c>
      <c r="B3140" s="6">
        <f>Profiles!D3140*sel_solar</f>
        <v/>
      </c>
      <c r="C3140" s="6">
        <f>MIN(B3140,A3140)</f>
        <v/>
      </c>
      <c r="D3140" s="6">
        <f>B3140-C3140</f>
        <v/>
      </c>
      <c r="E3140" s="6">
        <f>A3140-C3140</f>
        <v/>
      </c>
      <c r="F3140" s="6">
        <f>MIN(D3140,in_batt_pw,IF(sel_batt=0,0,(sel_batt-H3139)/in_rte))</f>
        <v/>
      </c>
      <c r="G3140" s="6">
        <f>MIN(E3140,in_batt_pw,H3139)</f>
        <v/>
      </c>
      <c r="H3140" s="6">
        <f>H3139+F3140*in_rte-G3140</f>
        <v/>
      </c>
      <c r="I3140" s="6">
        <f>IF(sel_og=1,0,E3140-G3140)</f>
        <v/>
      </c>
      <c r="J3140" s="6">
        <f>IF(sel_og=1,0,D3140-F3140)</f>
        <v/>
      </c>
      <c r="K3140" s="6">
        <f>IF(sel_og=1,E3140-G3140,0)</f>
        <v/>
      </c>
    </row>
    <row r="3141">
      <c r="A3141" s="6">
        <f>Profiles!E3141+Profiles!F3141</f>
        <v/>
      </c>
      <c r="B3141" s="6">
        <f>Profiles!D3141*sel_solar</f>
        <v/>
      </c>
      <c r="C3141" s="6">
        <f>MIN(B3141,A3141)</f>
        <v/>
      </c>
      <c r="D3141" s="6">
        <f>B3141-C3141</f>
        <v/>
      </c>
      <c r="E3141" s="6">
        <f>A3141-C3141</f>
        <v/>
      </c>
      <c r="F3141" s="6">
        <f>MIN(D3141,in_batt_pw,IF(sel_batt=0,0,(sel_batt-H3140)/in_rte))</f>
        <v/>
      </c>
      <c r="G3141" s="6">
        <f>MIN(E3141,in_batt_pw,H3140)</f>
        <v/>
      </c>
      <c r="H3141" s="6">
        <f>H3140+F3141*in_rte-G3141</f>
        <v/>
      </c>
      <c r="I3141" s="6">
        <f>IF(sel_og=1,0,E3141-G3141)</f>
        <v/>
      </c>
      <c r="J3141" s="6">
        <f>IF(sel_og=1,0,D3141-F3141)</f>
        <v/>
      </c>
      <c r="K3141" s="6">
        <f>IF(sel_og=1,E3141-G3141,0)</f>
        <v/>
      </c>
    </row>
    <row r="3142">
      <c r="A3142" s="6">
        <f>Profiles!E3142+Profiles!F3142</f>
        <v/>
      </c>
      <c r="B3142" s="6">
        <f>Profiles!D3142*sel_solar</f>
        <v/>
      </c>
      <c r="C3142" s="6">
        <f>MIN(B3142,A3142)</f>
        <v/>
      </c>
      <c r="D3142" s="6">
        <f>B3142-C3142</f>
        <v/>
      </c>
      <c r="E3142" s="6">
        <f>A3142-C3142</f>
        <v/>
      </c>
      <c r="F3142" s="6">
        <f>MIN(D3142,in_batt_pw,IF(sel_batt=0,0,(sel_batt-H3141)/in_rte))</f>
        <v/>
      </c>
      <c r="G3142" s="6">
        <f>MIN(E3142,in_batt_pw,H3141)</f>
        <v/>
      </c>
      <c r="H3142" s="6">
        <f>H3141+F3142*in_rte-G3142</f>
        <v/>
      </c>
      <c r="I3142" s="6">
        <f>IF(sel_og=1,0,E3142-G3142)</f>
        <v/>
      </c>
      <c r="J3142" s="6">
        <f>IF(sel_og=1,0,D3142-F3142)</f>
        <v/>
      </c>
      <c r="K3142" s="6">
        <f>IF(sel_og=1,E3142-G3142,0)</f>
        <v/>
      </c>
    </row>
    <row r="3143">
      <c r="A3143" s="6">
        <f>Profiles!E3143+Profiles!F3143</f>
        <v/>
      </c>
      <c r="B3143" s="6">
        <f>Profiles!D3143*sel_solar</f>
        <v/>
      </c>
      <c r="C3143" s="6">
        <f>MIN(B3143,A3143)</f>
        <v/>
      </c>
      <c r="D3143" s="6">
        <f>B3143-C3143</f>
        <v/>
      </c>
      <c r="E3143" s="6">
        <f>A3143-C3143</f>
        <v/>
      </c>
      <c r="F3143" s="6">
        <f>MIN(D3143,in_batt_pw,IF(sel_batt=0,0,(sel_batt-H3142)/in_rte))</f>
        <v/>
      </c>
      <c r="G3143" s="6">
        <f>MIN(E3143,in_batt_pw,H3142)</f>
        <v/>
      </c>
      <c r="H3143" s="6">
        <f>H3142+F3143*in_rte-G3143</f>
        <v/>
      </c>
      <c r="I3143" s="6">
        <f>IF(sel_og=1,0,E3143-G3143)</f>
        <v/>
      </c>
      <c r="J3143" s="6">
        <f>IF(sel_og=1,0,D3143-F3143)</f>
        <v/>
      </c>
      <c r="K3143" s="6">
        <f>IF(sel_og=1,E3143-G3143,0)</f>
        <v/>
      </c>
    </row>
    <row r="3144">
      <c r="A3144" s="6">
        <f>Profiles!E3144+Profiles!F3144</f>
        <v/>
      </c>
      <c r="B3144" s="6">
        <f>Profiles!D3144*sel_solar</f>
        <v/>
      </c>
      <c r="C3144" s="6">
        <f>MIN(B3144,A3144)</f>
        <v/>
      </c>
      <c r="D3144" s="6">
        <f>B3144-C3144</f>
        <v/>
      </c>
      <c r="E3144" s="6">
        <f>A3144-C3144</f>
        <v/>
      </c>
      <c r="F3144" s="6">
        <f>MIN(D3144,in_batt_pw,IF(sel_batt=0,0,(sel_batt-H3143)/in_rte))</f>
        <v/>
      </c>
      <c r="G3144" s="6">
        <f>MIN(E3144,in_batt_pw,H3143)</f>
        <v/>
      </c>
      <c r="H3144" s="6">
        <f>H3143+F3144*in_rte-G3144</f>
        <v/>
      </c>
      <c r="I3144" s="6">
        <f>IF(sel_og=1,0,E3144-G3144)</f>
        <v/>
      </c>
      <c r="J3144" s="6">
        <f>IF(sel_og=1,0,D3144-F3144)</f>
        <v/>
      </c>
      <c r="K3144" s="6">
        <f>IF(sel_og=1,E3144-G3144,0)</f>
        <v/>
      </c>
    </row>
    <row r="3145">
      <c r="A3145" s="6">
        <f>Profiles!E3145+Profiles!F3145</f>
        <v/>
      </c>
      <c r="B3145" s="6">
        <f>Profiles!D3145*sel_solar</f>
        <v/>
      </c>
      <c r="C3145" s="6">
        <f>MIN(B3145,A3145)</f>
        <v/>
      </c>
      <c r="D3145" s="6">
        <f>B3145-C3145</f>
        <v/>
      </c>
      <c r="E3145" s="6">
        <f>A3145-C3145</f>
        <v/>
      </c>
      <c r="F3145" s="6">
        <f>MIN(D3145,in_batt_pw,IF(sel_batt=0,0,(sel_batt-H3144)/in_rte))</f>
        <v/>
      </c>
      <c r="G3145" s="6">
        <f>MIN(E3145,in_batt_pw,H3144)</f>
        <v/>
      </c>
      <c r="H3145" s="6">
        <f>H3144+F3145*in_rte-G3145</f>
        <v/>
      </c>
      <c r="I3145" s="6">
        <f>IF(sel_og=1,0,E3145-G3145)</f>
        <v/>
      </c>
      <c r="J3145" s="6">
        <f>IF(sel_og=1,0,D3145-F3145)</f>
        <v/>
      </c>
      <c r="K3145" s="6">
        <f>IF(sel_og=1,E3145-G3145,0)</f>
        <v/>
      </c>
    </row>
    <row r="3146">
      <c r="A3146" s="6">
        <f>Profiles!E3146+Profiles!F3146</f>
        <v/>
      </c>
      <c r="B3146" s="6">
        <f>Profiles!D3146*sel_solar</f>
        <v/>
      </c>
      <c r="C3146" s="6">
        <f>MIN(B3146,A3146)</f>
        <v/>
      </c>
      <c r="D3146" s="6">
        <f>B3146-C3146</f>
        <v/>
      </c>
      <c r="E3146" s="6">
        <f>A3146-C3146</f>
        <v/>
      </c>
      <c r="F3146" s="6">
        <f>MIN(D3146,in_batt_pw,IF(sel_batt=0,0,(sel_batt-H3145)/in_rte))</f>
        <v/>
      </c>
      <c r="G3146" s="6">
        <f>MIN(E3146,in_batt_pw,H3145)</f>
        <v/>
      </c>
      <c r="H3146" s="6">
        <f>H3145+F3146*in_rte-G3146</f>
        <v/>
      </c>
      <c r="I3146" s="6">
        <f>IF(sel_og=1,0,E3146-G3146)</f>
        <v/>
      </c>
      <c r="J3146" s="6">
        <f>IF(sel_og=1,0,D3146-F3146)</f>
        <v/>
      </c>
      <c r="K3146" s="6">
        <f>IF(sel_og=1,E3146-G3146,0)</f>
        <v/>
      </c>
    </row>
    <row r="3147">
      <c r="A3147" s="6">
        <f>Profiles!E3147+Profiles!F3147</f>
        <v/>
      </c>
      <c r="B3147" s="6">
        <f>Profiles!D3147*sel_solar</f>
        <v/>
      </c>
      <c r="C3147" s="6">
        <f>MIN(B3147,A3147)</f>
        <v/>
      </c>
      <c r="D3147" s="6">
        <f>B3147-C3147</f>
        <v/>
      </c>
      <c r="E3147" s="6">
        <f>A3147-C3147</f>
        <v/>
      </c>
      <c r="F3147" s="6">
        <f>MIN(D3147,in_batt_pw,IF(sel_batt=0,0,(sel_batt-H3146)/in_rte))</f>
        <v/>
      </c>
      <c r="G3147" s="6">
        <f>MIN(E3147,in_batt_pw,H3146)</f>
        <v/>
      </c>
      <c r="H3147" s="6">
        <f>H3146+F3147*in_rte-G3147</f>
        <v/>
      </c>
      <c r="I3147" s="6">
        <f>IF(sel_og=1,0,E3147-G3147)</f>
        <v/>
      </c>
      <c r="J3147" s="6">
        <f>IF(sel_og=1,0,D3147-F3147)</f>
        <v/>
      </c>
      <c r="K3147" s="6">
        <f>IF(sel_og=1,E3147-G3147,0)</f>
        <v/>
      </c>
    </row>
    <row r="3148">
      <c r="A3148" s="6">
        <f>Profiles!E3148+Profiles!F3148</f>
        <v/>
      </c>
      <c r="B3148" s="6">
        <f>Profiles!D3148*sel_solar</f>
        <v/>
      </c>
      <c r="C3148" s="6">
        <f>MIN(B3148,A3148)</f>
        <v/>
      </c>
      <c r="D3148" s="6">
        <f>B3148-C3148</f>
        <v/>
      </c>
      <c r="E3148" s="6">
        <f>A3148-C3148</f>
        <v/>
      </c>
      <c r="F3148" s="6">
        <f>MIN(D3148,in_batt_pw,IF(sel_batt=0,0,(sel_batt-H3147)/in_rte))</f>
        <v/>
      </c>
      <c r="G3148" s="6">
        <f>MIN(E3148,in_batt_pw,H3147)</f>
        <v/>
      </c>
      <c r="H3148" s="6">
        <f>H3147+F3148*in_rte-G3148</f>
        <v/>
      </c>
      <c r="I3148" s="6">
        <f>IF(sel_og=1,0,E3148-G3148)</f>
        <v/>
      </c>
      <c r="J3148" s="6">
        <f>IF(sel_og=1,0,D3148-F3148)</f>
        <v/>
      </c>
      <c r="K3148" s="6">
        <f>IF(sel_og=1,E3148-G3148,0)</f>
        <v/>
      </c>
    </row>
    <row r="3149">
      <c r="A3149" s="6">
        <f>Profiles!E3149+Profiles!F3149</f>
        <v/>
      </c>
      <c r="B3149" s="6">
        <f>Profiles!D3149*sel_solar</f>
        <v/>
      </c>
      <c r="C3149" s="6">
        <f>MIN(B3149,A3149)</f>
        <v/>
      </c>
      <c r="D3149" s="6">
        <f>B3149-C3149</f>
        <v/>
      </c>
      <c r="E3149" s="6">
        <f>A3149-C3149</f>
        <v/>
      </c>
      <c r="F3149" s="6">
        <f>MIN(D3149,in_batt_pw,IF(sel_batt=0,0,(sel_batt-H3148)/in_rte))</f>
        <v/>
      </c>
      <c r="G3149" s="6">
        <f>MIN(E3149,in_batt_pw,H3148)</f>
        <v/>
      </c>
      <c r="H3149" s="6">
        <f>H3148+F3149*in_rte-G3149</f>
        <v/>
      </c>
      <c r="I3149" s="6">
        <f>IF(sel_og=1,0,E3149-G3149)</f>
        <v/>
      </c>
      <c r="J3149" s="6">
        <f>IF(sel_og=1,0,D3149-F3149)</f>
        <v/>
      </c>
      <c r="K3149" s="6">
        <f>IF(sel_og=1,E3149-G3149,0)</f>
        <v/>
      </c>
    </row>
    <row r="3150">
      <c r="A3150" s="6">
        <f>Profiles!E3150+Profiles!F3150</f>
        <v/>
      </c>
      <c r="B3150" s="6">
        <f>Profiles!D3150*sel_solar</f>
        <v/>
      </c>
      <c r="C3150" s="6">
        <f>MIN(B3150,A3150)</f>
        <v/>
      </c>
      <c r="D3150" s="6">
        <f>B3150-C3150</f>
        <v/>
      </c>
      <c r="E3150" s="6">
        <f>A3150-C3150</f>
        <v/>
      </c>
      <c r="F3150" s="6">
        <f>MIN(D3150,in_batt_pw,IF(sel_batt=0,0,(sel_batt-H3149)/in_rte))</f>
        <v/>
      </c>
      <c r="G3150" s="6">
        <f>MIN(E3150,in_batt_pw,H3149)</f>
        <v/>
      </c>
      <c r="H3150" s="6">
        <f>H3149+F3150*in_rte-G3150</f>
        <v/>
      </c>
      <c r="I3150" s="6">
        <f>IF(sel_og=1,0,E3150-G3150)</f>
        <v/>
      </c>
      <c r="J3150" s="6">
        <f>IF(sel_og=1,0,D3150-F3150)</f>
        <v/>
      </c>
      <c r="K3150" s="6">
        <f>IF(sel_og=1,E3150-G3150,0)</f>
        <v/>
      </c>
    </row>
    <row r="3151">
      <c r="A3151" s="6">
        <f>Profiles!E3151+Profiles!F3151</f>
        <v/>
      </c>
      <c r="B3151" s="6">
        <f>Profiles!D3151*sel_solar</f>
        <v/>
      </c>
      <c r="C3151" s="6">
        <f>MIN(B3151,A3151)</f>
        <v/>
      </c>
      <c r="D3151" s="6">
        <f>B3151-C3151</f>
        <v/>
      </c>
      <c r="E3151" s="6">
        <f>A3151-C3151</f>
        <v/>
      </c>
      <c r="F3151" s="6">
        <f>MIN(D3151,in_batt_pw,IF(sel_batt=0,0,(sel_batt-H3150)/in_rte))</f>
        <v/>
      </c>
      <c r="G3151" s="6">
        <f>MIN(E3151,in_batt_pw,H3150)</f>
        <v/>
      </c>
      <c r="H3151" s="6">
        <f>H3150+F3151*in_rte-G3151</f>
        <v/>
      </c>
      <c r="I3151" s="6">
        <f>IF(sel_og=1,0,E3151-G3151)</f>
        <v/>
      </c>
      <c r="J3151" s="6">
        <f>IF(sel_og=1,0,D3151-F3151)</f>
        <v/>
      </c>
      <c r="K3151" s="6">
        <f>IF(sel_og=1,E3151-G3151,0)</f>
        <v/>
      </c>
    </row>
    <row r="3152">
      <c r="A3152" s="6">
        <f>Profiles!E3152+Profiles!F3152</f>
        <v/>
      </c>
      <c r="B3152" s="6">
        <f>Profiles!D3152*sel_solar</f>
        <v/>
      </c>
      <c r="C3152" s="6">
        <f>MIN(B3152,A3152)</f>
        <v/>
      </c>
      <c r="D3152" s="6">
        <f>B3152-C3152</f>
        <v/>
      </c>
      <c r="E3152" s="6">
        <f>A3152-C3152</f>
        <v/>
      </c>
      <c r="F3152" s="6">
        <f>MIN(D3152,in_batt_pw,IF(sel_batt=0,0,(sel_batt-H3151)/in_rte))</f>
        <v/>
      </c>
      <c r="G3152" s="6">
        <f>MIN(E3152,in_batt_pw,H3151)</f>
        <v/>
      </c>
      <c r="H3152" s="6">
        <f>H3151+F3152*in_rte-G3152</f>
        <v/>
      </c>
      <c r="I3152" s="6">
        <f>IF(sel_og=1,0,E3152-G3152)</f>
        <v/>
      </c>
      <c r="J3152" s="6">
        <f>IF(sel_og=1,0,D3152-F3152)</f>
        <v/>
      </c>
      <c r="K3152" s="6">
        <f>IF(sel_og=1,E3152-G3152,0)</f>
        <v/>
      </c>
    </row>
    <row r="3153">
      <c r="A3153" s="6">
        <f>Profiles!E3153+Profiles!F3153</f>
        <v/>
      </c>
      <c r="B3153" s="6">
        <f>Profiles!D3153*sel_solar</f>
        <v/>
      </c>
      <c r="C3153" s="6">
        <f>MIN(B3153,A3153)</f>
        <v/>
      </c>
      <c r="D3153" s="6">
        <f>B3153-C3153</f>
        <v/>
      </c>
      <c r="E3153" s="6">
        <f>A3153-C3153</f>
        <v/>
      </c>
      <c r="F3153" s="6">
        <f>MIN(D3153,in_batt_pw,IF(sel_batt=0,0,(sel_batt-H3152)/in_rte))</f>
        <v/>
      </c>
      <c r="G3153" s="6">
        <f>MIN(E3153,in_batt_pw,H3152)</f>
        <v/>
      </c>
      <c r="H3153" s="6">
        <f>H3152+F3153*in_rte-G3153</f>
        <v/>
      </c>
      <c r="I3153" s="6">
        <f>IF(sel_og=1,0,E3153-G3153)</f>
        <v/>
      </c>
      <c r="J3153" s="6">
        <f>IF(sel_og=1,0,D3153-F3153)</f>
        <v/>
      </c>
      <c r="K3153" s="6">
        <f>IF(sel_og=1,E3153-G3153,0)</f>
        <v/>
      </c>
    </row>
    <row r="3154">
      <c r="A3154" s="6">
        <f>Profiles!E3154+Profiles!F3154</f>
        <v/>
      </c>
      <c r="B3154" s="6">
        <f>Profiles!D3154*sel_solar</f>
        <v/>
      </c>
      <c r="C3154" s="6">
        <f>MIN(B3154,A3154)</f>
        <v/>
      </c>
      <c r="D3154" s="6">
        <f>B3154-C3154</f>
        <v/>
      </c>
      <c r="E3154" s="6">
        <f>A3154-C3154</f>
        <v/>
      </c>
      <c r="F3154" s="6">
        <f>MIN(D3154,in_batt_pw,IF(sel_batt=0,0,(sel_batt-H3153)/in_rte))</f>
        <v/>
      </c>
      <c r="G3154" s="6">
        <f>MIN(E3154,in_batt_pw,H3153)</f>
        <v/>
      </c>
      <c r="H3154" s="6">
        <f>H3153+F3154*in_rte-G3154</f>
        <v/>
      </c>
      <c r="I3154" s="6">
        <f>IF(sel_og=1,0,E3154-G3154)</f>
        <v/>
      </c>
      <c r="J3154" s="6">
        <f>IF(sel_og=1,0,D3154-F3154)</f>
        <v/>
      </c>
      <c r="K3154" s="6">
        <f>IF(sel_og=1,E3154-G3154,0)</f>
        <v/>
      </c>
    </row>
    <row r="3155">
      <c r="A3155" s="6">
        <f>Profiles!E3155+Profiles!F3155</f>
        <v/>
      </c>
      <c r="B3155" s="6">
        <f>Profiles!D3155*sel_solar</f>
        <v/>
      </c>
      <c r="C3155" s="6">
        <f>MIN(B3155,A3155)</f>
        <v/>
      </c>
      <c r="D3155" s="6">
        <f>B3155-C3155</f>
        <v/>
      </c>
      <c r="E3155" s="6">
        <f>A3155-C3155</f>
        <v/>
      </c>
      <c r="F3155" s="6">
        <f>MIN(D3155,in_batt_pw,IF(sel_batt=0,0,(sel_batt-H3154)/in_rte))</f>
        <v/>
      </c>
      <c r="G3155" s="6">
        <f>MIN(E3155,in_batt_pw,H3154)</f>
        <v/>
      </c>
      <c r="H3155" s="6">
        <f>H3154+F3155*in_rte-G3155</f>
        <v/>
      </c>
      <c r="I3155" s="6">
        <f>IF(sel_og=1,0,E3155-G3155)</f>
        <v/>
      </c>
      <c r="J3155" s="6">
        <f>IF(sel_og=1,0,D3155-F3155)</f>
        <v/>
      </c>
      <c r="K3155" s="6">
        <f>IF(sel_og=1,E3155-G3155,0)</f>
        <v/>
      </c>
    </row>
    <row r="3156">
      <c r="A3156" s="6">
        <f>Profiles!E3156+Profiles!F3156</f>
        <v/>
      </c>
      <c r="B3156" s="6">
        <f>Profiles!D3156*sel_solar</f>
        <v/>
      </c>
      <c r="C3156" s="6">
        <f>MIN(B3156,A3156)</f>
        <v/>
      </c>
      <c r="D3156" s="6">
        <f>B3156-C3156</f>
        <v/>
      </c>
      <c r="E3156" s="6">
        <f>A3156-C3156</f>
        <v/>
      </c>
      <c r="F3156" s="6">
        <f>MIN(D3156,in_batt_pw,IF(sel_batt=0,0,(sel_batt-H3155)/in_rte))</f>
        <v/>
      </c>
      <c r="G3156" s="6">
        <f>MIN(E3156,in_batt_pw,H3155)</f>
        <v/>
      </c>
      <c r="H3156" s="6">
        <f>H3155+F3156*in_rte-G3156</f>
        <v/>
      </c>
      <c r="I3156" s="6">
        <f>IF(sel_og=1,0,E3156-G3156)</f>
        <v/>
      </c>
      <c r="J3156" s="6">
        <f>IF(sel_og=1,0,D3156-F3156)</f>
        <v/>
      </c>
      <c r="K3156" s="6">
        <f>IF(sel_og=1,E3156-G3156,0)</f>
        <v/>
      </c>
    </row>
    <row r="3157">
      <c r="A3157" s="6">
        <f>Profiles!E3157+Profiles!F3157</f>
        <v/>
      </c>
      <c r="B3157" s="6">
        <f>Profiles!D3157*sel_solar</f>
        <v/>
      </c>
      <c r="C3157" s="6">
        <f>MIN(B3157,A3157)</f>
        <v/>
      </c>
      <c r="D3157" s="6">
        <f>B3157-C3157</f>
        <v/>
      </c>
      <c r="E3157" s="6">
        <f>A3157-C3157</f>
        <v/>
      </c>
      <c r="F3157" s="6">
        <f>MIN(D3157,in_batt_pw,IF(sel_batt=0,0,(sel_batt-H3156)/in_rte))</f>
        <v/>
      </c>
      <c r="G3157" s="6">
        <f>MIN(E3157,in_batt_pw,H3156)</f>
        <v/>
      </c>
      <c r="H3157" s="6">
        <f>H3156+F3157*in_rte-G3157</f>
        <v/>
      </c>
      <c r="I3157" s="6">
        <f>IF(sel_og=1,0,E3157-G3157)</f>
        <v/>
      </c>
      <c r="J3157" s="6">
        <f>IF(sel_og=1,0,D3157-F3157)</f>
        <v/>
      </c>
      <c r="K3157" s="6">
        <f>IF(sel_og=1,E3157-G3157,0)</f>
        <v/>
      </c>
    </row>
    <row r="3158">
      <c r="A3158" s="6">
        <f>Profiles!E3158+Profiles!F3158</f>
        <v/>
      </c>
      <c r="B3158" s="6">
        <f>Profiles!D3158*sel_solar</f>
        <v/>
      </c>
      <c r="C3158" s="6">
        <f>MIN(B3158,A3158)</f>
        <v/>
      </c>
      <c r="D3158" s="6">
        <f>B3158-C3158</f>
        <v/>
      </c>
      <c r="E3158" s="6">
        <f>A3158-C3158</f>
        <v/>
      </c>
      <c r="F3158" s="6">
        <f>MIN(D3158,in_batt_pw,IF(sel_batt=0,0,(sel_batt-H3157)/in_rte))</f>
        <v/>
      </c>
      <c r="G3158" s="6">
        <f>MIN(E3158,in_batt_pw,H3157)</f>
        <v/>
      </c>
      <c r="H3158" s="6">
        <f>H3157+F3158*in_rte-G3158</f>
        <v/>
      </c>
      <c r="I3158" s="6">
        <f>IF(sel_og=1,0,E3158-G3158)</f>
        <v/>
      </c>
      <c r="J3158" s="6">
        <f>IF(sel_og=1,0,D3158-F3158)</f>
        <v/>
      </c>
      <c r="K3158" s="6">
        <f>IF(sel_og=1,E3158-G3158,0)</f>
        <v/>
      </c>
    </row>
    <row r="3159">
      <c r="A3159" s="6">
        <f>Profiles!E3159+Profiles!F3159</f>
        <v/>
      </c>
      <c r="B3159" s="6">
        <f>Profiles!D3159*sel_solar</f>
        <v/>
      </c>
      <c r="C3159" s="6">
        <f>MIN(B3159,A3159)</f>
        <v/>
      </c>
      <c r="D3159" s="6">
        <f>B3159-C3159</f>
        <v/>
      </c>
      <c r="E3159" s="6">
        <f>A3159-C3159</f>
        <v/>
      </c>
      <c r="F3159" s="6">
        <f>MIN(D3159,in_batt_pw,IF(sel_batt=0,0,(sel_batt-H3158)/in_rte))</f>
        <v/>
      </c>
      <c r="G3159" s="6">
        <f>MIN(E3159,in_batt_pw,H3158)</f>
        <v/>
      </c>
      <c r="H3159" s="6">
        <f>H3158+F3159*in_rte-G3159</f>
        <v/>
      </c>
      <c r="I3159" s="6">
        <f>IF(sel_og=1,0,E3159-G3159)</f>
        <v/>
      </c>
      <c r="J3159" s="6">
        <f>IF(sel_og=1,0,D3159-F3159)</f>
        <v/>
      </c>
      <c r="K3159" s="6">
        <f>IF(sel_og=1,E3159-G3159,0)</f>
        <v/>
      </c>
    </row>
    <row r="3160">
      <c r="A3160" s="6">
        <f>Profiles!E3160+Profiles!F3160</f>
        <v/>
      </c>
      <c r="B3160" s="6">
        <f>Profiles!D3160*sel_solar</f>
        <v/>
      </c>
      <c r="C3160" s="6">
        <f>MIN(B3160,A3160)</f>
        <v/>
      </c>
      <c r="D3160" s="6">
        <f>B3160-C3160</f>
        <v/>
      </c>
      <c r="E3160" s="6">
        <f>A3160-C3160</f>
        <v/>
      </c>
      <c r="F3160" s="6">
        <f>MIN(D3160,in_batt_pw,IF(sel_batt=0,0,(sel_batt-H3159)/in_rte))</f>
        <v/>
      </c>
      <c r="G3160" s="6">
        <f>MIN(E3160,in_batt_pw,H3159)</f>
        <v/>
      </c>
      <c r="H3160" s="6">
        <f>H3159+F3160*in_rte-G3160</f>
        <v/>
      </c>
      <c r="I3160" s="6">
        <f>IF(sel_og=1,0,E3160-G3160)</f>
        <v/>
      </c>
      <c r="J3160" s="6">
        <f>IF(sel_og=1,0,D3160-F3160)</f>
        <v/>
      </c>
      <c r="K3160" s="6">
        <f>IF(sel_og=1,E3160-G3160,0)</f>
        <v/>
      </c>
    </row>
    <row r="3161">
      <c r="A3161" s="6">
        <f>Profiles!E3161+Profiles!F3161</f>
        <v/>
      </c>
      <c r="B3161" s="6">
        <f>Profiles!D3161*sel_solar</f>
        <v/>
      </c>
      <c r="C3161" s="6">
        <f>MIN(B3161,A3161)</f>
        <v/>
      </c>
      <c r="D3161" s="6">
        <f>B3161-C3161</f>
        <v/>
      </c>
      <c r="E3161" s="6">
        <f>A3161-C3161</f>
        <v/>
      </c>
      <c r="F3161" s="6">
        <f>MIN(D3161,in_batt_pw,IF(sel_batt=0,0,(sel_batt-H3160)/in_rte))</f>
        <v/>
      </c>
      <c r="G3161" s="6">
        <f>MIN(E3161,in_batt_pw,H3160)</f>
        <v/>
      </c>
      <c r="H3161" s="6">
        <f>H3160+F3161*in_rte-G3161</f>
        <v/>
      </c>
      <c r="I3161" s="6">
        <f>IF(sel_og=1,0,E3161-G3161)</f>
        <v/>
      </c>
      <c r="J3161" s="6">
        <f>IF(sel_og=1,0,D3161-F3161)</f>
        <v/>
      </c>
      <c r="K3161" s="6">
        <f>IF(sel_og=1,E3161-G3161,0)</f>
        <v/>
      </c>
    </row>
    <row r="3162">
      <c r="A3162" s="6">
        <f>Profiles!E3162+Profiles!F3162</f>
        <v/>
      </c>
      <c r="B3162" s="6">
        <f>Profiles!D3162*sel_solar</f>
        <v/>
      </c>
      <c r="C3162" s="6">
        <f>MIN(B3162,A3162)</f>
        <v/>
      </c>
      <c r="D3162" s="6">
        <f>B3162-C3162</f>
        <v/>
      </c>
      <c r="E3162" s="6">
        <f>A3162-C3162</f>
        <v/>
      </c>
      <c r="F3162" s="6">
        <f>MIN(D3162,in_batt_pw,IF(sel_batt=0,0,(sel_batt-H3161)/in_rte))</f>
        <v/>
      </c>
      <c r="G3162" s="6">
        <f>MIN(E3162,in_batt_pw,H3161)</f>
        <v/>
      </c>
      <c r="H3162" s="6">
        <f>H3161+F3162*in_rte-G3162</f>
        <v/>
      </c>
      <c r="I3162" s="6">
        <f>IF(sel_og=1,0,E3162-G3162)</f>
        <v/>
      </c>
      <c r="J3162" s="6">
        <f>IF(sel_og=1,0,D3162-F3162)</f>
        <v/>
      </c>
      <c r="K3162" s="6">
        <f>IF(sel_og=1,E3162-G3162,0)</f>
        <v/>
      </c>
    </row>
    <row r="3163">
      <c r="A3163" s="6">
        <f>Profiles!E3163+Profiles!F3163</f>
        <v/>
      </c>
      <c r="B3163" s="6">
        <f>Profiles!D3163*sel_solar</f>
        <v/>
      </c>
      <c r="C3163" s="6">
        <f>MIN(B3163,A3163)</f>
        <v/>
      </c>
      <c r="D3163" s="6">
        <f>B3163-C3163</f>
        <v/>
      </c>
      <c r="E3163" s="6">
        <f>A3163-C3163</f>
        <v/>
      </c>
      <c r="F3163" s="6">
        <f>MIN(D3163,in_batt_pw,IF(sel_batt=0,0,(sel_batt-H3162)/in_rte))</f>
        <v/>
      </c>
      <c r="G3163" s="6">
        <f>MIN(E3163,in_batt_pw,H3162)</f>
        <v/>
      </c>
      <c r="H3163" s="6">
        <f>H3162+F3163*in_rte-G3163</f>
        <v/>
      </c>
      <c r="I3163" s="6">
        <f>IF(sel_og=1,0,E3163-G3163)</f>
        <v/>
      </c>
      <c r="J3163" s="6">
        <f>IF(sel_og=1,0,D3163-F3163)</f>
        <v/>
      </c>
      <c r="K3163" s="6">
        <f>IF(sel_og=1,E3163-G3163,0)</f>
        <v/>
      </c>
    </row>
    <row r="3164">
      <c r="A3164" s="6">
        <f>Profiles!E3164+Profiles!F3164</f>
        <v/>
      </c>
      <c r="B3164" s="6">
        <f>Profiles!D3164*sel_solar</f>
        <v/>
      </c>
      <c r="C3164" s="6">
        <f>MIN(B3164,A3164)</f>
        <v/>
      </c>
      <c r="D3164" s="6">
        <f>B3164-C3164</f>
        <v/>
      </c>
      <c r="E3164" s="6">
        <f>A3164-C3164</f>
        <v/>
      </c>
      <c r="F3164" s="6">
        <f>MIN(D3164,in_batt_pw,IF(sel_batt=0,0,(sel_batt-H3163)/in_rte))</f>
        <v/>
      </c>
      <c r="G3164" s="6">
        <f>MIN(E3164,in_batt_pw,H3163)</f>
        <v/>
      </c>
      <c r="H3164" s="6">
        <f>H3163+F3164*in_rte-G3164</f>
        <v/>
      </c>
      <c r="I3164" s="6">
        <f>IF(sel_og=1,0,E3164-G3164)</f>
        <v/>
      </c>
      <c r="J3164" s="6">
        <f>IF(sel_og=1,0,D3164-F3164)</f>
        <v/>
      </c>
      <c r="K3164" s="6">
        <f>IF(sel_og=1,E3164-G3164,0)</f>
        <v/>
      </c>
    </row>
    <row r="3165">
      <c r="A3165" s="6">
        <f>Profiles!E3165+Profiles!F3165</f>
        <v/>
      </c>
      <c r="B3165" s="6">
        <f>Profiles!D3165*sel_solar</f>
        <v/>
      </c>
      <c r="C3165" s="6">
        <f>MIN(B3165,A3165)</f>
        <v/>
      </c>
      <c r="D3165" s="6">
        <f>B3165-C3165</f>
        <v/>
      </c>
      <c r="E3165" s="6">
        <f>A3165-C3165</f>
        <v/>
      </c>
      <c r="F3165" s="6">
        <f>MIN(D3165,in_batt_pw,IF(sel_batt=0,0,(sel_batt-H3164)/in_rte))</f>
        <v/>
      </c>
      <c r="G3165" s="6">
        <f>MIN(E3165,in_batt_pw,H3164)</f>
        <v/>
      </c>
      <c r="H3165" s="6">
        <f>H3164+F3165*in_rte-G3165</f>
        <v/>
      </c>
      <c r="I3165" s="6">
        <f>IF(sel_og=1,0,E3165-G3165)</f>
        <v/>
      </c>
      <c r="J3165" s="6">
        <f>IF(sel_og=1,0,D3165-F3165)</f>
        <v/>
      </c>
      <c r="K3165" s="6">
        <f>IF(sel_og=1,E3165-G3165,0)</f>
        <v/>
      </c>
    </row>
    <row r="3166">
      <c r="A3166" s="6">
        <f>Profiles!E3166+Profiles!F3166</f>
        <v/>
      </c>
      <c r="B3166" s="6">
        <f>Profiles!D3166*sel_solar</f>
        <v/>
      </c>
      <c r="C3166" s="6">
        <f>MIN(B3166,A3166)</f>
        <v/>
      </c>
      <c r="D3166" s="6">
        <f>B3166-C3166</f>
        <v/>
      </c>
      <c r="E3166" s="6">
        <f>A3166-C3166</f>
        <v/>
      </c>
      <c r="F3166" s="6">
        <f>MIN(D3166,in_batt_pw,IF(sel_batt=0,0,(sel_batt-H3165)/in_rte))</f>
        <v/>
      </c>
      <c r="G3166" s="6">
        <f>MIN(E3166,in_batt_pw,H3165)</f>
        <v/>
      </c>
      <c r="H3166" s="6">
        <f>H3165+F3166*in_rte-G3166</f>
        <v/>
      </c>
      <c r="I3166" s="6">
        <f>IF(sel_og=1,0,E3166-G3166)</f>
        <v/>
      </c>
      <c r="J3166" s="6">
        <f>IF(sel_og=1,0,D3166-F3166)</f>
        <v/>
      </c>
      <c r="K3166" s="6">
        <f>IF(sel_og=1,E3166-G3166,0)</f>
        <v/>
      </c>
    </row>
    <row r="3167">
      <c r="A3167" s="6">
        <f>Profiles!E3167+Profiles!F3167</f>
        <v/>
      </c>
      <c r="B3167" s="6">
        <f>Profiles!D3167*sel_solar</f>
        <v/>
      </c>
      <c r="C3167" s="6">
        <f>MIN(B3167,A3167)</f>
        <v/>
      </c>
      <c r="D3167" s="6">
        <f>B3167-C3167</f>
        <v/>
      </c>
      <c r="E3167" s="6">
        <f>A3167-C3167</f>
        <v/>
      </c>
      <c r="F3167" s="6">
        <f>MIN(D3167,in_batt_pw,IF(sel_batt=0,0,(sel_batt-H3166)/in_rte))</f>
        <v/>
      </c>
      <c r="G3167" s="6">
        <f>MIN(E3167,in_batt_pw,H3166)</f>
        <v/>
      </c>
      <c r="H3167" s="6">
        <f>H3166+F3167*in_rte-G3167</f>
        <v/>
      </c>
      <c r="I3167" s="6">
        <f>IF(sel_og=1,0,E3167-G3167)</f>
        <v/>
      </c>
      <c r="J3167" s="6">
        <f>IF(sel_og=1,0,D3167-F3167)</f>
        <v/>
      </c>
      <c r="K3167" s="6">
        <f>IF(sel_og=1,E3167-G3167,0)</f>
        <v/>
      </c>
    </row>
    <row r="3168">
      <c r="A3168" s="6">
        <f>Profiles!E3168+Profiles!F3168</f>
        <v/>
      </c>
      <c r="B3168" s="6">
        <f>Profiles!D3168*sel_solar</f>
        <v/>
      </c>
      <c r="C3168" s="6">
        <f>MIN(B3168,A3168)</f>
        <v/>
      </c>
      <c r="D3168" s="6">
        <f>B3168-C3168</f>
        <v/>
      </c>
      <c r="E3168" s="6">
        <f>A3168-C3168</f>
        <v/>
      </c>
      <c r="F3168" s="6">
        <f>MIN(D3168,in_batt_pw,IF(sel_batt=0,0,(sel_batt-H3167)/in_rte))</f>
        <v/>
      </c>
      <c r="G3168" s="6">
        <f>MIN(E3168,in_batt_pw,H3167)</f>
        <v/>
      </c>
      <c r="H3168" s="6">
        <f>H3167+F3168*in_rte-G3168</f>
        <v/>
      </c>
      <c r="I3168" s="6">
        <f>IF(sel_og=1,0,E3168-G3168)</f>
        <v/>
      </c>
      <c r="J3168" s="6">
        <f>IF(sel_og=1,0,D3168-F3168)</f>
        <v/>
      </c>
      <c r="K3168" s="6">
        <f>IF(sel_og=1,E3168-G3168,0)</f>
        <v/>
      </c>
    </row>
    <row r="3169">
      <c r="A3169" s="6">
        <f>Profiles!E3169+Profiles!F3169</f>
        <v/>
      </c>
      <c r="B3169" s="6">
        <f>Profiles!D3169*sel_solar</f>
        <v/>
      </c>
      <c r="C3169" s="6">
        <f>MIN(B3169,A3169)</f>
        <v/>
      </c>
      <c r="D3169" s="6">
        <f>B3169-C3169</f>
        <v/>
      </c>
      <c r="E3169" s="6">
        <f>A3169-C3169</f>
        <v/>
      </c>
      <c r="F3169" s="6">
        <f>MIN(D3169,in_batt_pw,IF(sel_batt=0,0,(sel_batt-H3168)/in_rte))</f>
        <v/>
      </c>
      <c r="G3169" s="6">
        <f>MIN(E3169,in_batt_pw,H3168)</f>
        <v/>
      </c>
      <c r="H3169" s="6">
        <f>H3168+F3169*in_rte-G3169</f>
        <v/>
      </c>
      <c r="I3169" s="6">
        <f>IF(sel_og=1,0,E3169-G3169)</f>
        <v/>
      </c>
      <c r="J3169" s="6">
        <f>IF(sel_og=1,0,D3169-F3169)</f>
        <v/>
      </c>
      <c r="K3169" s="6">
        <f>IF(sel_og=1,E3169-G3169,0)</f>
        <v/>
      </c>
    </row>
    <row r="3170">
      <c r="A3170" s="6">
        <f>Profiles!E3170+Profiles!F3170</f>
        <v/>
      </c>
      <c r="B3170" s="6">
        <f>Profiles!D3170*sel_solar</f>
        <v/>
      </c>
      <c r="C3170" s="6">
        <f>MIN(B3170,A3170)</f>
        <v/>
      </c>
      <c r="D3170" s="6">
        <f>B3170-C3170</f>
        <v/>
      </c>
      <c r="E3170" s="6">
        <f>A3170-C3170</f>
        <v/>
      </c>
      <c r="F3170" s="6">
        <f>MIN(D3170,in_batt_pw,IF(sel_batt=0,0,(sel_batt-H3169)/in_rte))</f>
        <v/>
      </c>
      <c r="G3170" s="6">
        <f>MIN(E3170,in_batt_pw,H3169)</f>
        <v/>
      </c>
      <c r="H3170" s="6">
        <f>H3169+F3170*in_rte-G3170</f>
        <v/>
      </c>
      <c r="I3170" s="6">
        <f>IF(sel_og=1,0,E3170-G3170)</f>
        <v/>
      </c>
      <c r="J3170" s="6">
        <f>IF(sel_og=1,0,D3170-F3170)</f>
        <v/>
      </c>
      <c r="K3170" s="6">
        <f>IF(sel_og=1,E3170-G3170,0)</f>
        <v/>
      </c>
    </row>
    <row r="3171">
      <c r="A3171" s="6">
        <f>Profiles!E3171+Profiles!F3171</f>
        <v/>
      </c>
      <c r="B3171" s="6">
        <f>Profiles!D3171*sel_solar</f>
        <v/>
      </c>
      <c r="C3171" s="6">
        <f>MIN(B3171,A3171)</f>
        <v/>
      </c>
      <c r="D3171" s="6">
        <f>B3171-C3171</f>
        <v/>
      </c>
      <c r="E3171" s="6">
        <f>A3171-C3171</f>
        <v/>
      </c>
      <c r="F3171" s="6">
        <f>MIN(D3171,in_batt_pw,IF(sel_batt=0,0,(sel_batt-H3170)/in_rte))</f>
        <v/>
      </c>
      <c r="G3171" s="6">
        <f>MIN(E3171,in_batt_pw,H3170)</f>
        <v/>
      </c>
      <c r="H3171" s="6">
        <f>H3170+F3171*in_rte-G3171</f>
        <v/>
      </c>
      <c r="I3171" s="6">
        <f>IF(sel_og=1,0,E3171-G3171)</f>
        <v/>
      </c>
      <c r="J3171" s="6">
        <f>IF(sel_og=1,0,D3171-F3171)</f>
        <v/>
      </c>
      <c r="K3171" s="6">
        <f>IF(sel_og=1,E3171-G3171,0)</f>
        <v/>
      </c>
    </row>
    <row r="3172">
      <c r="A3172" s="6">
        <f>Profiles!E3172+Profiles!F3172</f>
        <v/>
      </c>
      <c r="B3172" s="6">
        <f>Profiles!D3172*sel_solar</f>
        <v/>
      </c>
      <c r="C3172" s="6">
        <f>MIN(B3172,A3172)</f>
        <v/>
      </c>
      <c r="D3172" s="6">
        <f>B3172-C3172</f>
        <v/>
      </c>
      <c r="E3172" s="6">
        <f>A3172-C3172</f>
        <v/>
      </c>
      <c r="F3172" s="6">
        <f>MIN(D3172,in_batt_pw,IF(sel_batt=0,0,(sel_batt-H3171)/in_rte))</f>
        <v/>
      </c>
      <c r="G3172" s="6">
        <f>MIN(E3172,in_batt_pw,H3171)</f>
        <v/>
      </c>
      <c r="H3172" s="6">
        <f>H3171+F3172*in_rte-G3172</f>
        <v/>
      </c>
      <c r="I3172" s="6">
        <f>IF(sel_og=1,0,E3172-G3172)</f>
        <v/>
      </c>
      <c r="J3172" s="6">
        <f>IF(sel_og=1,0,D3172-F3172)</f>
        <v/>
      </c>
      <c r="K3172" s="6">
        <f>IF(sel_og=1,E3172-G3172,0)</f>
        <v/>
      </c>
    </row>
    <row r="3173">
      <c r="A3173" s="6">
        <f>Profiles!E3173+Profiles!F3173</f>
        <v/>
      </c>
      <c r="B3173" s="6">
        <f>Profiles!D3173*sel_solar</f>
        <v/>
      </c>
      <c r="C3173" s="6">
        <f>MIN(B3173,A3173)</f>
        <v/>
      </c>
      <c r="D3173" s="6">
        <f>B3173-C3173</f>
        <v/>
      </c>
      <c r="E3173" s="6">
        <f>A3173-C3173</f>
        <v/>
      </c>
      <c r="F3173" s="6">
        <f>MIN(D3173,in_batt_pw,IF(sel_batt=0,0,(sel_batt-H3172)/in_rte))</f>
        <v/>
      </c>
      <c r="G3173" s="6">
        <f>MIN(E3173,in_batt_pw,H3172)</f>
        <v/>
      </c>
      <c r="H3173" s="6">
        <f>H3172+F3173*in_rte-G3173</f>
        <v/>
      </c>
      <c r="I3173" s="6">
        <f>IF(sel_og=1,0,E3173-G3173)</f>
        <v/>
      </c>
      <c r="J3173" s="6">
        <f>IF(sel_og=1,0,D3173-F3173)</f>
        <v/>
      </c>
      <c r="K3173" s="6">
        <f>IF(sel_og=1,E3173-G3173,0)</f>
        <v/>
      </c>
    </row>
    <row r="3174">
      <c r="A3174" s="6">
        <f>Profiles!E3174+Profiles!F3174</f>
        <v/>
      </c>
      <c r="B3174" s="6">
        <f>Profiles!D3174*sel_solar</f>
        <v/>
      </c>
      <c r="C3174" s="6">
        <f>MIN(B3174,A3174)</f>
        <v/>
      </c>
      <c r="D3174" s="6">
        <f>B3174-C3174</f>
        <v/>
      </c>
      <c r="E3174" s="6">
        <f>A3174-C3174</f>
        <v/>
      </c>
      <c r="F3174" s="6">
        <f>MIN(D3174,in_batt_pw,IF(sel_batt=0,0,(sel_batt-H3173)/in_rte))</f>
        <v/>
      </c>
      <c r="G3174" s="6">
        <f>MIN(E3174,in_batt_pw,H3173)</f>
        <v/>
      </c>
      <c r="H3174" s="6">
        <f>H3173+F3174*in_rte-G3174</f>
        <v/>
      </c>
      <c r="I3174" s="6">
        <f>IF(sel_og=1,0,E3174-G3174)</f>
        <v/>
      </c>
      <c r="J3174" s="6">
        <f>IF(sel_og=1,0,D3174-F3174)</f>
        <v/>
      </c>
      <c r="K3174" s="6">
        <f>IF(sel_og=1,E3174-G3174,0)</f>
        <v/>
      </c>
    </row>
    <row r="3175">
      <c r="A3175" s="6">
        <f>Profiles!E3175+Profiles!F3175</f>
        <v/>
      </c>
      <c r="B3175" s="6">
        <f>Profiles!D3175*sel_solar</f>
        <v/>
      </c>
      <c r="C3175" s="6">
        <f>MIN(B3175,A3175)</f>
        <v/>
      </c>
      <c r="D3175" s="6">
        <f>B3175-C3175</f>
        <v/>
      </c>
      <c r="E3175" s="6">
        <f>A3175-C3175</f>
        <v/>
      </c>
      <c r="F3175" s="6">
        <f>MIN(D3175,in_batt_pw,IF(sel_batt=0,0,(sel_batt-H3174)/in_rte))</f>
        <v/>
      </c>
      <c r="G3175" s="6">
        <f>MIN(E3175,in_batt_pw,H3174)</f>
        <v/>
      </c>
      <c r="H3175" s="6">
        <f>H3174+F3175*in_rte-G3175</f>
        <v/>
      </c>
      <c r="I3175" s="6">
        <f>IF(sel_og=1,0,E3175-G3175)</f>
        <v/>
      </c>
      <c r="J3175" s="6">
        <f>IF(sel_og=1,0,D3175-F3175)</f>
        <v/>
      </c>
      <c r="K3175" s="6">
        <f>IF(sel_og=1,E3175-G3175,0)</f>
        <v/>
      </c>
    </row>
    <row r="3176">
      <c r="A3176" s="6">
        <f>Profiles!E3176+Profiles!F3176</f>
        <v/>
      </c>
      <c r="B3176" s="6">
        <f>Profiles!D3176*sel_solar</f>
        <v/>
      </c>
      <c r="C3176" s="6">
        <f>MIN(B3176,A3176)</f>
        <v/>
      </c>
      <c r="D3176" s="6">
        <f>B3176-C3176</f>
        <v/>
      </c>
      <c r="E3176" s="6">
        <f>A3176-C3176</f>
        <v/>
      </c>
      <c r="F3176" s="6">
        <f>MIN(D3176,in_batt_pw,IF(sel_batt=0,0,(sel_batt-H3175)/in_rte))</f>
        <v/>
      </c>
      <c r="G3176" s="6">
        <f>MIN(E3176,in_batt_pw,H3175)</f>
        <v/>
      </c>
      <c r="H3176" s="6">
        <f>H3175+F3176*in_rte-G3176</f>
        <v/>
      </c>
      <c r="I3176" s="6">
        <f>IF(sel_og=1,0,E3176-G3176)</f>
        <v/>
      </c>
      <c r="J3176" s="6">
        <f>IF(sel_og=1,0,D3176-F3176)</f>
        <v/>
      </c>
      <c r="K3176" s="6">
        <f>IF(sel_og=1,E3176-G3176,0)</f>
        <v/>
      </c>
    </row>
    <row r="3177">
      <c r="A3177" s="6">
        <f>Profiles!E3177+Profiles!F3177</f>
        <v/>
      </c>
      <c r="B3177" s="6">
        <f>Profiles!D3177*sel_solar</f>
        <v/>
      </c>
      <c r="C3177" s="6">
        <f>MIN(B3177,A3177)</f>
        <v/>
      </c>
      <c r="D3177" s="6">
        <f>B3177-C3177</f>
        <v/>
      </c>
      <c r="E3177" s="6">
        <f>A3177-C3177</f>
        <v/>
      </c>
      <c r="F3177" s="6">
        <f>MIN(D3177,in_batt_pw,IF(sel_batt=0,0,(sel_batt-H3176)/in_rte))</f>
        <v/>
      </c>
      <c r="G3177" s="6">
        <f>MIN(E3177,in_batt_pw,H3176)</f>
        <v/>
      </c>
      <c r="H3177" s="6">
        <f>H3176+F3177*in_rte-G3177</f>
        <v/>
      </c>
      <c r="I3177" s="6">
        <f>IF(sel_og=1,0,E3177-G3177)</f>
        <v/>
      </c>
      <c r="J3177" s="6">
        <f>IF(sel_og=1,0,D3177-F3177)</f>
        <v/>
      </c>
      <c r="K3177" s="6">
        <f>IF(sel_og=1,E3177-G3177,0)</f>
        <v/>
      </c>
    </row>
    <row r="3178">
      <c r="A3178" s="6">
        <f>Profiles!E3178+Profiles!F3178</f>
        <v/>
      </c>
      <c r="B3178" s="6">
        <f>Profiles!D3178*sel_solar</f>
        <v/>
      </c>
      <c r="C3178" s="6">
        <f>MIN(B3178,A3178)</f>
        <v/>
      </c>
      <c r="D3178" s="6">
        <f>B3178-C3178</f>
        <v/>
      </c>
      <c r="E3178" s="6">
        <f>A3178-C3178</f>
        <v/>
      </c>
      <c r="F3178" s="6">
        <f>MIN(D3178,in_batt_pw,IF(sel_batt=0,0,(sel_batt-H3177)/in_rte))</f>
        <v/>
      </c>
      <c r="G3178" s="6">
        <f>MIN(E3178,in_batt_pw,H3177)</f>
        <v/>
      </c>
      <c r="H3178" s="6">
        <f>H3177+F3178*in_rte-G3178</f>
        <v/>
      </c>
      <c r="I3178" s="6">
        <f>IF(sel_og=1,0,E3178-G3178)</f>
        <v/>
      </c>
      <c r="J3178" s="6">
        <f>IF(sel_og=1,0,D3178-F3178)</f>
        <v/>
      </c>
      <c r="K3178" s="6">
        <f>IF(sel_og=1,E3178-G3178,0)</f>
        <v/>
      </c>
    </row>
    <row r="3179">
      <c r="A3179" s="6">
        <f>Profiles!E3179+Profiles!F3179</f>
        <v/>
      </c>
      <c r="B3179" s="6">
        <f>Profiles!D3179*sel_solar</f>
        <v/>
      </c>
      <c r="C3179" s="6">
        <f>MIN(B3179,A3179)</f>
        <v/>
      </c>
      <c r="D3179" s="6">
        <f>B3179-C3179</f>
        <v/>
      </c>
      <c r="E3179" s="6">
        <f>A3179-C3179</f>
        <v/>
      </c>
      <c r="F3179" s="6">
        <f>MIN(D3179,in_batt_pw,IF(sel_batt=0,0,(sel_batt-H3178)/in_rte))</f>
        <v/>
      </c>
      <c r="G3179" s="6">
        <f>MIN(E3179,in_batt_pw,H3178)</f>
        <v/>
      </c>
      <c r="H3179" s="6">
        <f>H3178+F3179*in_rte-G3179</f>
        <v/>
      </c>
      <c r="I3179" s="6">
        <f>IF(sel_og=1,0,E3179-G3179)</f>
        <v/>
      </c>
      <c r="J3179" s="6">
        <f>IF(sel_og=1,0,D3179-F3179)</f>
        <v/>
      </c>
      <c r="K3179" s="6">
        <f>IF(sel_og=1,E3179-G3179,0)</f>
        <v/>
      </c>
    </row>
    <row r="3180">
      <c r="A3180" s="6">
        <f>Profiles!E3180+Profiles!F3180</f>
        <v/>
      </c>
      <c r="B3180" s="6">
        <f>Profiles!D3180*sel_solar</f>
        <v/>
      </c>
      <c r="C3180" s="6">
        <f>MIN(B3180,A3180)</f>
        <v/>
      </c>
      <c r="D3180" s="6">
        <f>B3180-C3180</f>
        <v/>
      </c>
      <c r="E3180" s="6">
        <f>A3180-C3180</f>
        <v/>
      </c>
      <c r="F3180" s="6">
        <f>MIN(D3180,in_batt_pw,IF(sel_batt=0,0,(sel_batt-H3179)/in_rte))</f>
        <v/>
      </c>
      <c r="G3180" s="6">
        <f>MIN(E3180,in_batt_pw,H3179)</f>
        <v/>
      </c>
      <c r="H3180" s="6">
        <f>H3179+F3180*in_rte-G3180</f>
        <v/>
      </c>
      <c r="I3180" s="6">
        <f>IF(sel_og=1,0,E3180-G3180)</f>
        <v/>
      </c>
      <c r="J3180" s="6">
        <f>IF(sel_og=1,0,D3180-F3180)</f>
        <v/>
      </c>
      <c r="K3180" s="6">
        <f>IF(sel_og=1,E3180-G3180,0)</f>
        <v/>
      </c>
    </row>
    <row r="3181">
      <c r="A3181" s="6">
        <f>Profiles!E3181+Profiles!F3181</f>
        <v/>
      </c>
      <c r="B3181" s="6">
        <f>Profiles!D3181*sel_solar</f>
        <v/>
      </c>
      <c r="C3181" s="6">
        <f>MIN(B3181,A3181)</f>
        <v/>
      </c>
      <c r="D3181" s="6">
        <f>B3181-C3181</f>
        <v/>
      </c>
      <c r="E3181" s="6">
        <f>A3181-C3181</f>
        <v/>
      </c>
      <c r="F3181" s="6">
        <f>MIN(D3181,in_batt_pw,IF(sel_batt=0,0,(sel_batt-H3180)/in_rte))</f>
        <v/>
      </c>
      <c r="G3181" s="6">
        <f>MIN(E3181,in_batt_pw,H3180)</f>
        <v/>
      </c>
      <c r="H3181" s="6">
        <f>H3180+F3181*in_rte-G3181</f>
        <v/>
      </c>
      <c r="I3181" s="6">
        <f>IF(sel_og=1,0,E3181-G3181)</f>
        <v/>
      </c>
      <c r="J3181" s="6">
        <f>IF(sel_og=1,0,D3181-F3181)</f>
        <v/>
      </c>
      <c r="K3181" s="6">
        <f>IF(sel_og=1,E3181-G3181,0)</f>
        <v/>
      </c>
    </row>
    <row r="3182">
      <c r="A3182" s="6">
        <f>Profiles!E3182+Profiles!F3182</f>
        <v/>
      </c>
      <c r="B3182" s="6">
        <f>Profiles!D3182*sel_solar</f>
        <v/>
      </c>
      <c r="C3182" s="6">
        <f>MIN(B3182,A3182)</f>
        <v/>
      </c>
      <c r="D3182" s="6">
        <f>B3182-C3182</f>
        <v/>
      </c>
      <c r="E3182" s="6">
        <f>A3182-C3182</f>
        <v/>
      </c>
      <c r="F3182" s="6">
        <f>MIN(D3182,in_batt_pw,IF(sel_batt=0,0,(sel_batt-H3181)/in_rte))</f>
        <v/>
      </c>
      <c r="G3182" s="6">
        <f>MIN(E3182,in_batt_pw,H3181)</f>
        <v/>
      </c>
      <c r="H3182" s="6">
        <f>H3181+F3182*in_rte-G3182</f>
        <v/>
      </c>
      <c r="I3182" s="6">
        <f>IF(sel_og=1,0,E3182-G3182)</f>
        <v/>
      </c>
      <c r="J3182" s="6">
        <f>IF(sel_og=1,0,D3182-F3182)</f>
        <v/>
      </c>
      <c r="K3182" s="6">
        <f>IF(sel_og=1,E3182-G3182,0)</f>
        <v/>
      </c>
    </row>
    <row r="3183">
      <c r="A3183" s="6">
        <f>Profiles!E3183+Profiles!F3183</f>
        <v/>
      </c>
      <c r="B3183" s="6">
        <f>Profiles!D3183*sel_solar</f>
        <v/>
      </c>
      <c r="C3183" s="6">
        <f>MIN(B3183,A3183)</f>
        <v/>
      </c>
      <c r="D3183" s="6">
        <f>B3183-C3183</f>
        <v/>
      </c>
      <c r="E3183" s="6">
        <f>A3183-C3183</f>
        <v/>
      </c>
      <c r="F3183" s="6">
        <f>MIN(D3183,in_batt_pw,IF(sel_batt=0,0,(sel_batt-H3182)/in_rte))</f>
        <v/>
      </c>
      <c r="G3183" s="6">
        <f>MIN(E3183,in_batt_pw,H3182)</f>
        <v/>
      </c>
      <c r="H3183" s="6">
        <f>H3182+F3183*in_rte-G3183</f>
        <v/>
      </c>
      <c r="I3183" s="6">
        <f>IF(sel_og=1,0,E3183-G3183)</f>
        <v/>
      </c>
      <c r="J3183" s="6">
        <f>IF(sel_og=1,0,D3183-F3183)</f>
        <v/>
      </c>
      <c r="K3183" s="6">
        <f>IF(sel_og=1,E3183-G3183,0)</f>
        <v/>
      </c>
    </row>
    <row r="3184">
      <c r="A3184" s="6">
        <f>Profiles!E3184+Profiles!F3184</f>
        <v/>
      </c>
      <c r="B3184" s="6">
        <f>Profiles!D3184*sel_solar</f>
        <v/>
      </c>
      <c r="C3184" s="6">
        <f>MIN(B3184,A3184)</f>
        <v/>
      </c>
      <c r="D3184" s="6">
        <f>B3184-C3184</f>
        <v/>
      </c>
      <c r="E3184" s="6">
        <f>A3184-C3184</f>
        <v/>
      </c>
      <c r="F3184" s="6">
        <f>MIN(D3184,in_batt_pw,IF(sel_batt=0,0,(sel_batt-H3183)/in_rte))</f>
        <v/>
      </c>
      <c r="G3184" s="6">
        <f>MIN(E3184,in_batt_pw,H3183)</f>
        <v/>
      </c>
      <c r="H3184" s="6">
        <f>H3183+F3184*in_rte-G3184</f>
        <v/>
      </c>
      <c r="I3184" s="6">
        <f>IF(sel_og=1,0,E3184-G3184)</f>
        <v/>
      </c>
      <c r="J3184" s="6">
        <f>IF(sel_og=1,0,D3184-F3184)</f>
        <v/>
      </c>
      <c r="K3184" s="6">
        <f>IF(sel_og=1,E3184-G3184,0)</f>
        <v/>
      </c>
    </row>
    <row r="3185">
      <c r="A3185" s="6">
        <f>Profiles!E3185+Profiles!F3185</f>
        <v/>
      </c>
      <c r="B3185" s="6">
        <f>Profiles!D3185*sel_solar</f>
        <v/>
      </c>
      <c r="C3185" s="6">
        <f>MIN(B3185,A3185)</f>
        <v/>
      </c>
      <c r="D3185" s="6">
        <f>B3185-C3185</f>
        <v/>
      </c>
      <c r="E3185" s="6">
        <f>A3185-C3185</f>
        <v/>
      </c>
      <c r="F3185" s="6">
        <f>MIN(D3185,in_batt_pw,IF(sel_batt=0,0,(sel_batt-H3184)/in_rte))</f>
        <v/>
      </c>
      <c r="G3185" s="6">
        <f>MIN(E3185,in_batt_pw,H3184)</f>
        <v/>
      </c>
      <c r="H3185" s="6">
        <f>H3184+F3185*in_rte-G3185</f>
        <v/>
      </c>
      <c r="I3185" s="6">
        <f>IF(sel_og=1,0,E3185-G3185)</f>
        <v/>
      </c>
      <c r="J3185" s="6">
        <f>IF(sel_og=1,0,D3185-F3185)</f>
        <v/>
      </c>
      <c r="K3185" s="6">
        <f>IF(sel_og=1,E3185-G3185,0)</f>
        <v/>
      </c>
    </row>
    <row r="3186">
      <c r="A3186" s="6">
        <f>Profiles!E3186+Profiles!F3186</f>
        <v/>
      </c>
      <c r="B3186" s="6">
        <f>Profiles!D3186*sel_solar</f>
        <v/>
      </c>
      <c r="C3186" s="6">
        <f>MIN(B3186,A3186)</f>
        <v/>
      </c>
      <c r="D3186" s="6">
        <f>B3186-C3186</f>
        <v/>
      </c>
      <c r="E3186" s="6">
        <f>A3186-C3186</f>
        <v/>
      </c>
      <c r="F3186" s="6">
        <f>MIN(D3186,in_batt_pw,IF(sel_batt=0,0,(sel_batt-H3185)/in_rte))</f>
        <v/>
      </c>
      <c r="G3186" s="6">
        <f>MIN(E3186,in_batt_pw,H3185)</f>
        <v/>
      </c>
      <c r="H3186" s="6">
        <f>H3185+F3186*in_rte-G3186</f>
        <v/>
      </c>
      <c r="I3186" s="6">
        <f>IF(sel_og=1,0,E3186-G3186)</f>
        <v/>
      </c>
      <c r="J3186" s="6">
        <f>IF(sel_og=1,0,D3186-F3186)</f>
        <v/>
      </c>
      <c r="K3186" s="6">
        <f>IF(sel_og=1,E3186-G3186,0)</f>
        <v/>
      </c>
    </row>
    <row r="3187">
      <c r="A3187" s="6">
        <f>Profiles!E3187+Profiles!F3187</f>
        <v/>
      </c>
      <c r="B3187" s="6">
        <f>Profiles!D3187*sel_solar</f>
        <v/>
      </c>
      <c r="C3187" s="6">
        <f>MIN(B3187,A3187)</f>
        <v/>
      </c>
      <c r="D3187" s="6">
        <f>B3187-C3187</f>
        <v/>
      </c>
      <c r="E3187" s="6">
        <f>A3187-C3187</f>
        <v/>
      </c>
      <c r="F3187" s="6">
        <f>MIN(D3187,in_batt_pw,IF(sel_batt=0,0,(sel_batt-H3186)/in_rte))</f>
        <v/>
      </c>
      <c r="G3187" s="6">
        <f>MIN(E3187,in_batt_pw,H3186)</f>
        <v/>
      </c>
      <c r="H3187" s="6">
        <f>H3186+F3187*in_rte-G3187</f>
        <v/>
      </c>
      <c r="I3187" s="6">
        <f>IF(sel_og=1,0,E3187-G3187)</f>
        <v/>
      </c>
      <c r="J3187" s="6">
        <f>IF(sel_og=1,0,D3187-F3187)</f>
        <v/>
      </c>
      <c r="K3187" s="6">
        <f>IF(sel_og=1,E3187-G3187,0)</f>
        <v/>
      </c>
    </row>
    <row r="3188">
      <c r="A3188" s="6">
        <f>Profiles!E3188+Profiles!F3188</f>
        <v/>
      </c>
      <c r="B3188" s="6">
        <f>Profiles!D3188*sel_solar</f>
        <v/>
      </c>
      <c r="C3188" s="6">
        <f>MIN(B3188,A3188)</f>
        <v/>
      </c>
      <c r="D3188" s="6">
        <f>B3188-C3188</f>
        <v/>
      </c>
      <c r="E3188" s="6">
        <f>A3188-C3188</f>
        <v/>
      </c>
      <c r="F3188" s="6">
        <f>MIN(D3188,in_batt_pw,IF(sel_batt=0,0,(sel_batt-H3187)/in_rte))</f>
        <v/>
      </c>
      <c r="G3188" s="6">
        <f>MIN(E3188,in_batt_pw,H3187)</f>
        <v/>
      </c>
      <c r="H3188" s="6">
        <f>H3187+F3188*in_rte-G3188</f>
        <v/>
      </c>
      <c r="I3188" s="6">
        <f>IF(sel_og=1,0,E3188-G3188)</f>
        <v/>
      </c>
      <c r="J3188" s="6">
        <f>IF(sel_og=1,0,D3188-F3188)</f>
        <v/>
      </c>
      <c r="K3188" s="6">
        <f>IF(sel_og=1,E3188-G3188,0)</f>
        <v/>
      </c>
    </row>
    <row r="3189">
      <c r="A3189" s="6">
        <f>Profiles!E3189+Profiles!F3189</f>
        <v/>
      </c>
      <c r="B3189" s="6">
        <f>Profiles!D3189*sel_solar</f>
        <v/>
      </c>
      <c r="C3189" s="6">
        <f>MIN(B3189,A3189)</f>
        <v/>
      </c>
      <c r="D3189" s="6">
        <f>B3189-C3189</f>
        <v/>
      </c>
      <c r="E3189" s="6">
        <f>A3189-C3189</f>
        <v/>
      </c>
      <c r="F3189" s="6">
        <f>MIN(D3189,in_batt_pw,IF(sel_batt=0,0,(sel_batt-H3188)/in_rte))</f>
        <v/>
      </c>
      <c r="G3189" s="6">
        <f>MIN(E3189,in_batt_pw,H3188)</f>
        <v/>
      </c>
      <c r="H3189" s="6">
        <f>H3188+F3189*in_rte-G3189</f>
        <v/>
      </c>
      <c r="I3189" s="6">
        <f>IF(sel_og=1,0,E3189-G3189)</f>
        <v/>
      </c>
      <c r="J3189" s="6">
        <f>IF(sel_og=1,0,D3189-F3189)</f>
        <v/>
      </c>
      <c r="K3189" s="6">
        <f>IF(sel_og=1,E3189-G3189,0)</f>
        <v/>
      </c>
    </row>
    <row r="3190">
      <c r="A3190" s="6">
        <f>Profiles!E3190+Profiles!F3190</f>
        <v/>
      </c>
      <c r="B3190" s="6">
        <f>Profiles!D3190*sel_solar</f>
        <v/>
      </c>
      <c r="C3190" s="6">
        <f>MIN(B3190,A3190)</f>
        <v/>
      </c>
      <c r="D3190" s="6">
        <f>B3190-C3190</f>
        <v/>
      </c>
      <c r="E3190" s="6">
        <f>A3190-C3190</f>
        <v/>
      </c>
      <c r="F3190" s="6">
        <f>MIN(D3190,in_batt_pw,IF(sel_batt=0,0,(sel_batt-H3189)/in_rte))</f>
        <v/>
      </c>
      <c r="G3190" s="6">
        <f>MIN(E3190,in_batt_pw,H3189)</f>
        <v/>
      </c>
      <c r="H3190" s="6">
        <f>H3189+F3190*in_rte-G3190</f>
        <v/>
      </c>
      <c r="I3190" s="6">
        <f>IF(sel_og=1,0,E3190-G3190)</f>
        <v/>
      </c>
      <c r="J3190" s="6">
        <f>IF(sel_og=1,0,D3190-F3190)</f>
        <v/>
      </c>
      <c r="K3190" s="6">
        <f>IF(sel_og=1,E3190-G3190,0)</f>
        <v/>
      </c>
    </row>
    <row r="3191">
      <c r="A3191" s="6">
        <f>Profiles!E3191+Profiles!F3191</f>
        <v/>
      </c>
      <c r="B3191" s="6">
        <f>Profiles!D3191*sel_solar</f>
        <v/>
      </c>
      <c r="C3191" s="6">
        <f>MIN(B3191,A3191)</f>
        <v/>
      </c>
      <c r="D3191" s="6">
        <f>B3191-C3191</f>
        <v/>
      </c>
      <c r="E3191" s="6">
        <f>A3191-C3191</f>
        <v/>
      </c>
      <c r="F3191" s="6">
        <f>MIN(D3191,in_batt_pw,IF(sel_batt=0,0,(sel_batt-H3190)/in_rte))</f>
        <v/>
      </c>
      <c r="G3191" s="6">
        <f>MIN(E3191,in_batt_pw,H3190)</f>
        <v/>
      </c>
      <c r="H3191" s="6">
        <f>H3190+F3191*in_rte-G3191</f>
        <v/>
      </c>
      <c r="I3191" s="6">
        <f>IF(sel_og=1,0,E3191-G3191)</f>
        <v/>
      </c>
      <c r="J3191" s="6">
        <f>IF(sel_og=1,0,D3191-F3191)</f>
        <v/>
      </c>
      <c r="K3191" s="6">
        <f>IF(sel_og=1,E3191-G3191,0)</f>
        <v/>
      </c>
    </row>
    <row r="3192">
      <c r="A3192" s="6">
        <f>Profiles!E3192+Profiles!F3192</f>
        <v/>
      </c>
      <c r="B3192" s="6">
        <f>Profiles!D3192*sel_solar</f>
        <v/>
      </c>
      <c r="C3192" s="6">
        <f>MIN(B3192,A3192)</f>
        <v/>
      </c>
      <c r="D3192" s="6">
        <f>B3192-C3192</f>
        <v/>
      </c>
      <c r="E3192" s="6">
        <f>A3192-C3192</f>
        <v/>
      </c>
      <c r="F3192" s="6">
        <f>MIN(D3192,in_batt_pw,IF(sel_batt=0,0,(sel_batt-H3191)/in_rte))</f>
        <v/>
      </c>
      <c r="G3192" s="6">
        <f>MIN(E3192,in_batt_pw,H3191)</f>
        <v/>
      </c>
      <c r="H3192" s="6">
        <f>H3191+F3192*in_rte-G3192</f>
        <v/>
      </c>
      <c r="I3192" s="6">
        <f>IF(sel_og=1,0,E3192-G3192)</f>
        <v/>
      </c>
      <c r="J3192" s="6">
        <f>IF(sel_og=1,0,D3192-F3192)</f>
        <v/>
      </c>
      <c r="K3192" s="6">
        <f>IF(sel_og=1,E3192-G3192,0)</f>
        <v/>
      </c>
    </row>
    <row r="3193">
      <c r="A3193" s="6">
        <f>Profiles!E3193+Profiles!F3193</f>
        <v/>
      </c>
      <c r="B3193" s="6">
        <f>Profiles!D3193*sel_solar</f>
        <v/>
      </c>
      <c r="C3193" s="6">
        <f>MIN(B3193,A3193)</f>
        <v/>
      </c>
      <c r="D3193" s="6">
        <f>B3193-C3193</f>
        <v/>
      </c>
      <c r="E3193" s="6">
        <f>A3193-C3193</f>
        <v/>
      </c>
      <c r="F3193" s="6">
        <f>MIN(D3193,in_batt_pw,IF(sel_batt=0,0,(sel_batt-H3192)/in_rte))</f>
        <v/>
      </c>
      <c r="G3193" s="6">
        <f>MIN(E3193,in_batt_pw,H3192)</f>
        <v/>
      </c>
      <c r="H3193" s="6">
        <f>H3192+F3193*in_rte-G3193</f>
        <v/>
      </c>
      <c r="I3193" s="6">
        <f>IF(sel_og=1,0,E3193-G3193)</f>
        <v/>
      </c>
      <c r="J3193" s="6">
        <f>IF(sel_og=1,0,D3193-F3193)</f>
        <v/>
      </c>
      <c r="K3193" s="6">
        <f>IF(sel_og=1,E3193-G3193,0)</f>
        <v/>
      </c>
    </row>
    <row r="3194">
      <c r="A3194" s="6">
        <f>Profiles!E3194+Profiles!F3194</f>
        <v/>
      </c>
      <c r="B3194" s="6">
        <f>Profiles!D3194*sel_solar</f>
        <v/>
      </c>
      <c r="C3194" s="6">
        <f>MIN(B3194,A3194)</f>
        <v/>
      </c>
      <c r="D3194" s="6">
        <f>B3194-C3194</f>
        <v/>
      </c>
      <c r="E3194" s="6">
        <f>A3194-C3194</f>
        <v/>
      </c>
      <c r="F3194" s="6">
        <f>MIN(D3194,in_batt_pw,IF(sel_batt=0,0,(sel_batt-H3193)/in_rte))</f>
        <v/>
      </c>
      <c r="G3194" s="6">
        <f>MIN(E3194,in_batt_pw,H3193)</f>
        <v/>
      </c>
      <c r="H3194" s="6">
        <f>H3193+F3194*in_rte-G3194</f>
        <v/>
      </c>
      <c r="I3194" s="6">
        <f>IF(sel_og=1,0,E3194-G3194)</f>
        <v/>
      </c>
      <c r="J3194" s="6">
        <f>IF(sel_og=1,0,D3194-F3194)</f>
        <v/>
      </c>
      <c r="K3194" s="6">
        <f>IF(sel_og=1,E3194-G3194,0)</f>
        <v/>
      </c>
    </row>
    <row r="3195">
      <c r="A3195" s="6">
        <f>Profiles!E3195+Profiles!F3195</f>
        <v/>
      </c>
      <c r="B3195" s="6">
        <f>Profiles!D3195*sel_solar</f>
        <v/>
      </c>
      <c r="C3195" s="6">
        <f>MIN(B3195,A3195)</f>
        <v/>
      </c>
      <c r="D3195" s="6">
        <f>B3195-C3195</f>
        <v/>
      </c>
      <c r="E3195" s="6">
        <f>A3195-C3195</f>
        <v/>
      </c>
      <c r="F3195" s="6">
        <f>MIN(D3195,in_batt_pw,IF(sel_batt=0,0,(sel_batt-H3194)/in_rte))</f>
        <v/>
      </c>
      <c r="G3195" s="6">
        <f>MIN(E3195,in_batt_pw,H3194)</f>
        <v/>
      </c>
      <c r="H3195" s="6">
        <f>H3194+F3195*in_rte-G3195</f>
        <v/>
      </c>
      <c r="I3195" s="6">
        <f>IF(sel_og=1,0,E3195-G3195)</f>
        <v/>
      </c>
      <c r="J3195" s="6">
        <f>IF(sel_og=1,0,D3195-F3195)</f>
        <v/>
      </c>
      <c r="K3195" s="6">
        <f>IF(sel_og=1,E3195-G3195,0)</f>
        <v/>
      </c>
    </row>
    <row r="3196">
      <c r="A3196" s="6">
        <f>Profiles!E3196+Profiles!F3196</f>
        <v/>
      </c>
      <c r="B3196" s="6">
        <f>Profiles!D3196*sel_solar</f>
        <v/>
      </c>
      <c r="C3196" s="6">
        <f>MIN(B3196,A3196)</f>
        <v/>
      </c>
      <c r="D3196" s="6">
        <f>B3196-C3196</f>
        <v/>
      </c>
      <c r="E3196" s="6">
        <f>A3196-C3196</f>
        <v/>
      </c>
      <c r="F3196" s="6">
        <f>MIN(D3196,in_batt_pw,IF(sel_batt=0,0,(sel_batt-H3195)/in_rte))</f>
        <v/>
      </c>
      <c r="G3196" s="6">
        <f>MIN(E3196,in_batt_pw,H3195)</f>
        <v/>
      </c>
      <c r="H3196" s="6">
        <f>H3195+F3196*in_rte-G3196</f>
        <v/>
      </c>
      <c r="I3196" s="6">
        <f>IF(sel_og=1,0,E3196-G3196)</f>
        <v/>
      </c>
      <c r="J3196" s="6">
        <f>IF(sel_og=1,0,D3196-F3196)</f>
        <v/>
      </c>
      <c r="K3196" s="6">
        <f>IF(sel_og=1,E3196-G3196,0)</f>
        <v/>
      </c>
    </row>
    <row r="3197">
      <c r="A3197" s="6">
        <f>Profiles!E3197+Profiles!F3197</f>
        <v/>
      </c>
      <c r="B3197" s="6">
        <f>Profiles!D3197*sel_solar</f>
        <v/>
      </c>
      <c r="C3197" s="6">
        <f>MIN(B3197,A3197)</f>
        <v/>
      </c>
      <c r="D3197" s="6">
        <f>B3197-C3197</f>
        <v/>
      </c>
      <c r="E3197" s="6">
        <f>A3197-C3197</f>
        <v/>
      </c>
      <c r="F3197" s="6">
        <f>MIN(D3197,in_batt_pw,IF(sel_batt=0,0,(sel_batt-H3196)/in_rte))</f>
        <v/>
      </c>
      <c r="G3197" s="6">
        <f>MIN(E3197,in_batt_pw,H3196)</f>
        <v/>
      </c>
      <c r="H3197" s="6">
        <f>H3196+F3197*in_rte-G3197</f>
        <v/>
      </c>
      <c r="I3197" s="6">
        <f>IF(sel_og=1,0,E3197-G3197)</f>
        <v/>
      </c>
      <c r="J3197" s="6">
        <f>IF(sel_og=1,0,D3197-F3197)</f>
        <v/>
      </c>
      <c r="K3197" s="6">
        <f>IF(sel_og=1,E3197-G3197,0)</f>
        <v/>
      </c>
    </row>
    <row r="3198">
      <c r="A3198" s="6">
        <f>Profiles!E3198+Profiles!F3198</f>
        <v/>
      </c>
      <c r="B3198" s="6">
        <f>Profiles!D3198*sel_solar</f>
        <v/>
      </c>
      <c r="C3198" s="6">
        <f>MIN(B3198,A3198)</f>
        <v/>
      </c>
      <c r="D3198" s="6">
        <f>B3198-C3198</f>
        <v/>
      </c>
      <c r="E3198" s="6">
        <f>A3198-C3198</f>
        <v/>
      </c>
      <c r="F3198" s="6">
        <f>MIN(D3198,in_batt_pw,IF(sel_batt=0,0,(sel_batt-H3197)/in_rte))</f>
        <v/>
      </c>
      <c r="G3198" s="6">
        <f>MIN(E3198,in_batt_pw,H3197)</f>
        <v/>
      </c>
      <c r="H3198" s="6">
        <f>H3197+F3198*in_rte-G3198</f>
        <v/>
      </c>
      <c r="I3198" s="6">
        <f>IF(sel_og=1,0,E3198-G3198)</f>
        <v/>
      </c>
      <c r="J3198" s="6">
        <f>IF(sel_og=1,0,D3198-F3198)</f>
        <v/>
      </c>
      <c r="K3198" s="6">
        <f>IF(sel_og=1,E3198-G3198,0)</f>
        <v/>
      </c>
    </row>
    <row r="3199">
      <c r="A3199" s="6">
        <f>Profiles!E3199+Profiles!F3199</f>
        <v/>
      </c>
      <c r="B3199" s="6">
        <f>Profiles!D3199*sel_solar</f>
        <v/>
      </c>
      <c r="C3199" s="6">
        <f>MIN(B3199,A3199)</f>
        <v/>
      </c>
      <c r="D3199" s="6">
        <f>B3199-C3199</f>
        <v/>
      </c>
      <c r="E3199" s="6">
        <f>A3199-C3199</f>
        <v/>
      </c>
      <c r="F3199" s="6">
        <f>MIN(D3199,in_batt_pw,IF(sel_batt=0,0,(sel_batt-H3198)/in_rte))</f>
        <v/>
      </c>
      <c r="G3199" s="6">
        <f>MIN(E3199,in_batt_pw,H3198)</f>
        <v/>
      </c>
      <c r="H3199" s="6">
        <f>H3198+F3199*in_rte-G3199</f>
        <v/>
      </c>
      <c r="I3199" s="6">
        <f>IF(sel_og=1,0,E3199-G3199)</f>
        <v/>
      </c>
      <c r="J3199" s="6">
        <f>IF(sel_og=1,0,D3199-F3199)</f>
        <v/>
      </c>
      <c r="K3199" s="6">
        <f>IF(sel_og=1,E3199-G3199,0)</f>
        <v/>
      </c>
    </row>
    <row r="3200">
      <c r="A3200" s="6">
        <f>Profiles!E3200+Profiles!F3200</f>
        <v/>
      </c>
      <c r="B3200" s="6">
        <f>Profiles!D3200*sel_solar</f>
        <v/>
      </c>
      <c r="C3200" s="6">
        <f>MIN(B3200,A3200)</f>
        <v/>
      </c>
      <c r="D3200" s="6">
        <f>B3200-C3200</f>
        <v/>
      </c>
      <c r="E3200" s="6">
        <f>A3200-C3200</f>
        <v/>
      </c>
      <c r="F3200" s="6">
        <f>MIN(D3200,in_batt_pw,IF(sel_batt=0,0,(sel_batt-H3199)/in_rte))</f>
        <v/>
      </c>
      <c r="G3200" s="6">
        <f>MIN(E3200,in_batt_pw,H3199)</f>
        <v/>
      </c>
      <c r="H3200" s="6">
        <f>H3199+F3200*in_rte-G3200</f>
        <v/>
      </c>
      <c r="I3200" s="6">
        <f>IF(sel_og=1,0,E3200-G3200)</f>
        <v/>
      </c>
      <c r="J3200" s="6">
        <f>IF(sel_og=1,0,D3200-F3200)</f>
        <v/>
      </c>
      <c r="K3200" s="6">
        <f>IF(sel_og=1,E3200-G3200,0)</f>
        <v/>
      </c>
    </row>
    <row r="3201">
      <c r="A3201" s="6">
        <f>Profiles!E3201+Profiles!F3201</f>
        <v/>
      </c>
      <c r="B3201" s="6">
        <f>Profiles!D3201*sel_solar</f>
        <v/>
      </c>
      <c r="C3201" s="6">
        <f>MIN(B3201,A3201)</f>
        <v/>
      </c>
      <c r="D3201" s="6">
        <f>B3201-C3201</f>
        <v/>
      </c>
      <c r="E3201" s="6">
        <f>A3201-C3201</f>
        <v/>
      </c>
      <c r="F3201" s="6">
        <f>MIN(D3201,in_batt_pw,IF(sel_batt=0,0,(sel_batt-H3200)/in_rte))</f>
        <v/>
      </c>
      <c r="G3201" s="6">
        <f>MIN(E3201,in_batt_pw,H3200)</f>
        <v/>
      </c>
      <c r="H3201" s="6">
        <f>H3200+F3201*in_rte-G3201</f>
        <v/>
      </c>
      <c r="I3201" s="6">
        <f>IF(sel_og=1,0,E3201-G3201)</f>
        <v/>
      </c>
      <c r="J3201" s="6">
        <f>IF(sel_og=1,0,D3201-F3201)</f>
        <v/>
      </c>
      <c r="K3201" s="6">
        <f>IF(sel_og=1,E3201-G3201,0)</f>
        <v/>
      </c>
    </row>
    <row r="3202">
      <c r="A3202" s="6">
        <f>Profiles!E3202+Profiles!F3202</f>
        <v/>
      </c>
      <c r="B3202" s="6">
        <f>Profiles!D3202*sel_solar</f>
        <v/>
      </c>
      <c r="C3202" s="6">
        <f>MIN(B3202,A3202)</f>
        <v/>
      </c>
      <c r="D3202" s="6">
        <f>B3202-C3202</f>
        <v/>
      </c>
      <c r="E3202" s="6">
        <f>A3202-C3202</f>
        <v/>
      </c>
      <c r="F3202" s="6">
        <f>MIN(D3202,in_batt_pw,IF(sel_batt=0,0,(sel_batt-H3201)/in_rte))</f>
        <v/>
      </c>
      <c r="G3202" s="6">
        <f>MIN(E3202,in_batt_pw,H3201)</f>
        <v/>
      </c>
      <c r="H3202" s="6">
        <f>H3201+F3202*in_rte-G3202</f>
        <v/>
      </c>
      <c r="I3202" s="6">
        <f>IF(sel_og=1,0,E3202-G3202)</f>
        <v/>
      </c>
      <c r="J3202" s="6">
        <f>IF(sel_og=1,0,D3202-F3202)</f>
        <v/>
      </c>
      <c r="K3202" s="6">
        <f>IF(sel_og=1,E3202-G3202,0)</f>
        <v/>
      </c>
    </row>
    <row r="3203">
      <c r="A3203" s="6">
        <f>Profiles!E3203+Profiles!F3203</f>
        <v/>
      </c>
      <c r="B3203" s="6">
        <f>Profiles!D3203*sel_solar</f>
        <v/>
      </c>
      <c r="C3203" s="6">
        <f>MIN(B3203,A3203)</f>
        <v/>
      </c>
      <c r="D3203" s="6">
        <f>B3203-C3203</f>
        <v/>
      </c>
      <c r="E3203" s="6">
        <f>A3203-C3203</f>
        <v/>
      </c>
      <c r="F3203" s="6">
        <f>MIN(D3203,in_batt_pw,IF(sel_batt=0,0,(sel_batt-H3202)/in_rte))</f>
        <v/>
      </c>
      <c r="G3203" s="6">
        <f>MIN(E3203,in_batt_pw,H3202)</f>
        <v/>
      </c>
      <c r="H3203" s="6">
        <f>H3202+F3203*in_rte-G3203</f>
        <v/>
      </c>
      <c r="I3203" s="6">
        <f>IF(sel_og=1,0,E3203-G3203)</f>
        <v/>
      </c>
      <c r="J3203" s="6">
        <f>IF(sel_og=1,0,D3203-F3203)</f>
        <v/>
      </c>
      <c r="K3203" s="6">
        <f>IF(sel_og=1,E3203-G3203,0)</f>
        <v/>
      </c>
    </row>
    <row r="3204">
      <c r="A3204" s="6">
        <f>Profiles!E3204+Profiles!F3204</f>
        <v/>
      </c>
      <c r="B3204" s="6">
        <f>Profiles!D3204*sel_solar</f>
        <v/>
      </c>
      <c r="C3204" s="6">
        <f>MIN(B3204,A3204)</f>
        <v/>
      </c>
      <c r="D3204" s="6">
        <f>B3204-C3204</f>
        <v/>
      </c>
      <c r="E3204" s="6">
        <f>A3204-C3204</f>
        <v/>
      </c>
      <c r="F3204" s="6">
        <f>MIN(D3204,in_batt_pw,IF(sel_batt=0,0,(sel_batt-H3203)/in_rte))</f>
        <v/>
      </c>
      <c r="G3204" s="6">
        <f>MIN(E3204,in_batt_pw,H3203)</f>
        <v/>
      </c>
      <c r="H3204" s="6">
        <f>H3203+F3204*in_rte-G3204</f>
        <v/>
      </c>
      <c r="I3204" s="6">
        <f>IF(sel_og=1,0,E3204-G3204)</f>
        <v/>
      </c>
      <c r="J3204" s="6">
        <f>IF(sel_og=1,0,D3204-F3204)</f>
        <v/>
      </c>
      <c r="K3204" s="6">
        <f>IF(sel_og=1,E3204-G3204,0)</f>
        <v/>
      </c>
    </row>
    <row r="3205">
      <c r="A3205" s="6">
        <f>Profiles!E3205+Profiles!F3205</f>
        <v/>
      </c>
      <c r="B3205" s="6">
        <f>Profiles!D3205*sel_solar</f>
        <v/>
      </c>
      <c r="C3205" s="6">
        <f>MIN(B3205,A3205)</f>
        <v/>
      </c>
      <c r="D3205" s="6">
        <f>B3205-C3205</f>
        <v/>
      </c>
      <c r="E3205" s="6">
        <f>A3205-C3205</f>
        <v/>
      </c>
      <c r="F3205" s="6">
        <f>MIN(D3205,in_batt_pw,IF(sel_batt=0,0,(sel_batt-H3204)/in_rte))</f>
        <v/>
      </c>
      <c r="G3205" s="6">
        <f>MIN(E3205,in_batt_pw,H3204)</f>
        <v/>
      </c>
      <c r="H3205" s="6">
        <f>H3204+F3205*in_rte-G3205</f>
        <v/>
      </c>
      <c r="I3205" s="6">
        <f>IF(sel_og=1,0,E3205-G3205)</f>
        <v/>
      </c>
      <c r="J3205" s="6">
        <f>IF(sel_og=1,0,D3205-F3205)</f>
        <v/>
      </c>
      <c r="K3205" s="6">
        <f>IF(sel_og=1,E3205-G3205,0)</f>
        <v/>
      </c>
    </row>
    <row r="3206">
      <c r="A3206" s="6">
        <f>Profiles!E3206+Profiles!F3206</f>
        <v/>
      </c>
      <c r="B3206" s="6">
        <f>Profiles!D3206*sel_solar</f>
        <v/>
      </c>
      <c r="C3206" s="6">
        <f>MIN(B3206,A3206)</f>
        <v/>
      </c>
      <c r="D3206" s="6">
        <f>B3206-C3206</f>
        <v/>
      </c>
      <c r="E3206" s="6">
        <f>A3206-C3206</f>
        <v/>
      </c>
      <c r="F3206" s="6">
        <f>MIN(D3206,in_batt_pw,IF(sel_batt=0,0,(sel_batt-H3205)/in_rte))</f>
        <v/>
      </c>
      <c r="G3206" s="6">
        <f>MIN(E3206,in_batt_pw,H3205)</f>
        <v/>
      </c>
      <c r="H3206" s="6">
        <f>H3205+F3206*in_rte-G3206</f>
        <v/>
      </c>
      <c r="I3206" s="6">
        <f>IF(sel_og=1,0,E3206-G3206)</f>
        <v/>
      </c>
      <c r="J3206" s="6">
        <f>IF(sel_og=1,0,D3206-F3206)</f>
        <v/>
      </c>
      <c r="K3206" s="6">
        <f>IF(sel_og=1,E3206-G3206,0)</f>
        <v/>
      </c>
    </row>
    <row r="3207">
      <c r="A3207" s="6">
        <f>Profiles!E3207+Profiles!F3207</f>
        <v/>
      </c>
      <c r="B3207" s="6">
        <f>Profiles!D3207*sel_solar</f>
        <v/>
      </c>
      <c r="C3207" s="6">
        <f>MIN(B3207,A3207)</f>
        <v/>
      </c>
      <c r="D3207" s="6">
        <f>B3207-C3207</f>
        <v/>
      </c>
      <c r="E3207" s="6">
        <f>A3207-C3207</f>
        <v/>
      </c>
      <c r="F3207" s="6">
        <f>MIN(D3207,in_batt_pw,IF(sel_batt=0,0,(sel_batt-H3206)/in_rte))</f>
        <v/>
      </c>
      <c r="G3207" s="6">
        <f>MIN(E3207,in_batt_pw,H3206)</f>
        <v/>
      </c>
      <c r="H3207" s="6">
        <f>H3206+F3207*in_rte-G3207</f>
        <v/>
      </c>
      <c r="I3207" s="6">
        <f>IF(sel_og=1,0,E3207-G3207)</f>
        <v/>
      </c>
      <c r="J3207" s="6">
        <f>IF(sel_og=1,0,D3207-F3207)</f>
        <v/>
      </c>
      <c r="K3207" s="6">
        <f>IF(sel_og=1,E3207-G3207,0)</f>
        <v/>
      </c>
    </row>
    <row r="3208">
      <c r="A3208" s="6">
        <f>Profiles!E3208+Profiles!F3208</f>
        <v/>
      </c>
      <c r="B3208" s="6">
        <f>Profiles!D3208*sel_solar</f>
        <v/>
      </c>
      <c r="C3208" s="6">
        <f>MIN(B3208,A3208)</f>
        <v/>
      </c>
      <c r="D3208" s="6">
        <f>B3208-C3208</f>
        <v/>
      </c>
      <c r="E3208" s="6">
        <f>A3208-C3208</f>
        <v/>
      </c>
      <c r="F3208" s="6">
        <f>MIN(D3208,in_batt_pw,IF(sel_batt=0,0,(sel_batt-H3207)/in_rte))</f>
        <v/>
      </c>
      <c r="G3208" s="6">
        <f>MIN(E3208,in_batt_pw,H3207)</f>
        <v/>
      </c>
      <c r="H3208" s="6">
        <f>H3207+F3208*in_rte-G3208</f>
        <v/>
      </c>
      <c r="I3208" s="6">
        <f>IF(sel_og=1,0,E3208-G3208)</f>
        <v/>
      </c>
      <c r="J3208" s="6">
        <f>IF(sel_og=1,0,D3208-F3208)</f>
        <v/>
      </c>
      <c r="K3208" s="6">
        <f>IF(sel_og=1,E3208-G3208,0)</f>
        <v/>
      </c>
    </row>
    <row r="3209">
      <c r="A3209" s="6">
        <f>Profiles!E3209+Profiles!F3209</f>
        <v/>
      </c>
      <c r="B3209" s="6">
        <f>Profiles!D3209*sel_solar</f>
        <v/>
      </c>
      <c r="C3209" s="6">
        <f>MIN(B3209,A3209)</f>
        <v/>
      </c>
      <c r="D3209" s="6">
        <f>B3209-C3209</f>
        <v/>
      </c>
      <c r="E3209" s="6">
        <f>A3209-C3209</f>
        <v/>
      </c>
      <c r="F3209" s="6">
        <f>MIN(D3209,in_batt_pw,IF(sel_batt=0,0,(sel_batt-H3208)/in_rte))</f>
        <v/>
      </c>
      <c r="G3209" s="6">
        <f>MIN(E3209,in_batt_pw,H3208)</f>
        <v/>
      </c>
      <c r="H3209" s="6">
        <f>H3208+F3209*in_rte-G3209</f>
        <v/>
      </c>
      <c r="I3209" s="6">
        <f>IF(sel_og=1,0,E3209-G3209)</f>
        <v/>
      </c>
      <c r="J3209" s="6">
        <f>IF(sel_og=1,0,D3209-F3209)</f>
        <v/>
      </c>
      <c r="K3209" s="6">
        <f>IF(sel_og=1,E3209-G3209,0)</f>
        <v/>
      </c>
    </row>
    <row r="3210">
      <c r="A3210" s="6">
        <f>Profiles!E3210+Profiles!F3210</f>
        <v/>
      </c>
      <c r="B3210" s="6">
        <f>Profiles!D3210*sel_solar</f>
        <v/>
      </c>
      <c r="C3210" s="6">
        <f>MIN(B3210,A3210)</f>
        <v/>
      </c>
      <c r="D3210" s="6">
        <f>B3210-C3210</f>
        <v/>
      </c>
      <c r="E3210" s="6">
        <f>A3210-C3210</f>
        <v/>
      </c>
      <c r="F3210" s="6">
        <f>MIN(D3210,in_batt_pw,IF(sel_batt=0,0,(sel_batt-H3209)/in_rte))</f>
        <v/>
      </c>
      <c r="G3210" s="6">
        <f>MIN(E3210,in_batt_pw,H3209)</f>
        <v/>
      </c>
      <c r="H3210" s="6">
        <f>H3209+F3210*in_rte-G3210</f>
        <v/>
      </c>
      <c r="I3210" s="6">
        <f>IF(sel_og=1,0,E3210-G3210)</f>
        <v/>
      </c>
      <c r="J3210" s="6">
        <f>IF(sel_og=1,0,D3210-F3210)</f>
        <v/>
      </c>
      <c r="K3210" s="6">
        <f>IF(sel_og=1,E3210-G3210,0)</f>
        <v/>
      </c>
    </row>
    <row r="3211">
      <c r="A3211" s="6">
        <f>Profiles!E3211+Profiles!F3211</f>
        <v/>
      </c>
      <c r="B3211" s="6">
        <f>Profiles!D3211*sel_solar</f>
        <v/>
      </c>
      <c r="C3211" s="6">
        <f>MIN(B3211,A3211)</f>
        <v/>
      </c>
      <c r="D3211" s="6">
        <f>B3211-C3211</f>
        <v/>
      </c>
      <c r="E3211" s="6">
        <f>A3211-C3211</f>
        <v/>
      </c>
      <c r="F3211" s="6">
        <f>MIN(D3211,in_batt_pw,IF(sel_batt=0,0,(sel_batt-H3210)/in_rte))</f>
        <v/>
      </c>
      <c r="G3211" s="6">
        <f>MIN(E3211,in_batt_pw,H3210)</f>
        <v/>
      </c>
      <c r="H3211" s="6">
        <f>H3210+F3211*in_rte-G3211</f>
        <v/>
      </c>
      <c r="I3211" s="6">
        <f>IF(sel_og=1,0,E3211-G3211)</f>
        <v/>
      </c>
      <c r="J3211" s="6">
        <f>IF(sel_og=1,0,D3211-F3211)</f>
        <v/>
      </c>
      <c r="K3211" s="6">
        <f>IF(sel_og=1,E3211-G3211,0)</f>
        <v/>
      </c>
    </row>
    <row r="3212">
      <c r="A3212" s="6">
        <f>Profiles!E3212+Profiles!F3212</f>
        <v/>
      </c>
      <c r="B3212" s="6">
        <f>Profiles!D3212*sel_solar</f>
        <v/>
      </c>
      <c r="C3212" s="6">
        <f>MIN(B3212,A3212)</f>
        <v/>
      </c>
      <c r="D3212" s="6">
        <f>B3212-C3212</f>
        <v/>
      </c>
      <c r="E3212" s="6">
        <f>A3212-C3212</f>
        <v/>
      </c>
      <c r="F3212" s="6">
        <f>MIN(D3212,in_batt_pw,IF(sel_batt=0,0,(sel_batt-H3211)/in_rte))</f>
        <v/>
      </c>
      <c r="G3212" s="6">
        <f>MIN(E3212,in_batt_pw,H3211)</f>
        <v/>
      </c>
      <c r="H3212" s="6">
        <f>H3211+F3212*in_rte-G3212</f>
        <v/>
      </c>
      <c r="I3212" s="6">
        <f>IF(sel_og=1,0,E3212-G3212)</f>
        <v/>
      </c>
      <c r="J3212" s="6">
        <f>IF(sel_og=1,0,D3212-F3212)</f>
        <v/>
      </c>
      <c r="K3212" s="6">
        <f>IF(sel_og=1,E3212-G3212,0)</f>
        <v/>
      </c>
    </row>
    <row r="3213">
      <c r="A3213" s="6">
        <f>Profiles!E3213+Profiles!F3213</f>
        <v/>
      </c>
      <c r="B3213" s="6">
        <f>Profiles!D3213*sel_solar</f>
        <v/>
      </c>
      <c r="C3213" s="6">
        <f>MIN(B3213,A3213)</f>
        <v/>
      </c>
      <c r="D3213" s="6">
        <f>B3213-C3213</f>
        <v/>
      </c>
      <c r="E3213" s="6">
        <f>A3213-C3213</f>
        <v/>
      </c>
      <c r="F3213" s="6">
        <f>MIN(D3213,in_batt_pw,IF(sel_batt=0,0,(sel_batt-H3212)/in_rte))</f>
        <v/>
      </c>
      <c r="G3213" s="6">
        <f>MIN(E3213,in_batt_pw,H3212)</f>
        <v/>
      </c>
      <c r="H3213" s="6">
        <f>H3212+F3213*in_rte-G3213</f>
        <v/>
      </c>
      <c r="I3213" s="6">
        <f>IF(sel_og=1,0,E3213-G3213)</f>
        <v/>
      </c>
      <c r="J3213" s="6">
        <f>IF(sel_og=1,0,D3213-F3213)</f>
        <v/>
      </c>
      <c r="K3213" s="6">
        <f>IF(sel_og=1,E3213-G3213,0)</f>
        <v/>
      </c>
    </row>
    <row r="3214">
      <c r="A3214" s="6">
        <f>Profiles!E3214+Profiles!F3214</f>
        <v/>
      </c>
      <c r="B3214" s="6">
        <f>Profiles!D3214*sel_solar</f>
        <v/>
      </c>
      <c r="C3214" s="6">
        <f>MIN(B3214,A3214)</f>
        <v/>
      </c>
      <c r="D3214" s="6">
        <f>B3214-C3214</f>
        <v/>
      </c>
      <c r="E3214" s="6">
        <f>A3214-C3214</f>
        <v/>
      </c>
      <c r="F3214" s="6">
        <f>MIN(D3214,in_batt_pw,IF(sel_batt=0,0,(sel_batt-H3213)/in_rte))</f>
        <v/>
      </c>
      <c r="G3214" s="6">
        <f>MIN(E3214,in_batt_pw,H3213)</f>
        <v/>
      </c>
      <c r="H3214" s="6">
        <f>H3213+F3214*in_rte-G3214</f>
        <v/>
      </c>
      <c r="I3214" s="6">
        <f>IF(sel_og=1,0,E3214-G3214)</f>
        <v/>
      </c>
      <c r="J3214" s="6">
        <f>IF(sel_og=1,0,D3214-F3214)</f>
        <v/>
      </c>
      <c r="K3214" s="6">
        <f>IF(sel_og=1,E3214-G3214,0)</f>
        <v/>
      </c>
    </row>
    <row r="3215">
      <c r="A3215" s="6">
        <f>Profiles!E3215+Profiles!F3215</f>
        <v/>
      </c>
      <c r="B3215" s="6">
        <f>Profiles!D3215*sel_solar</f>
        <v/>
      </c>
      <c r="C3215" s="6">
        <f>MIN(B3215,A3215)</f>
        <v/>
      </c>
      <c r="D3215" s="6">
        <f>B3215-C3215</f>
        <v/>
      </c>
      <c r="E3215" s="6">
        <f>A3215-C3215</f>
        <v/>
      </c>
      <c r="F3215" s="6">
        <f>MIN(D3215,in_batt_pw,IF(sel_batt=0,0,(sel_batt-H3214)/in_rte))</f>
        <v/>
      </c>
      <c r="G3215" s="6">
        <f>MIN(E3215,in_batt_pw,H3214)</f>
        <v/>
      </c>
      <c r="H3215" s="6">
        <f>H3214+F3215*in_rte-G3215</f>
        <v/>
      </c>
      <c r="I3215" s="6">
        <f>IF(sel_og=1,0,E3215-G3215)</f>
        <v/>
      </c>
      <c r="J3215" s="6">
        <f>IF(sel_og=1,0,D3215-F3215)</f>
        <v/>
      </c>
      <c r="K3215" s="6">
        <f>IF(sel_og=1,E3215-G3215,0)</f>
        <v/>
      </c>
    </row>
    <row r="3216">
      <c r="A3216" s="6">
        <f>Profiles!E3216+Profiles!F3216</f>
        <v/>
      </c>
      <c r="B3216" s="6">
        <f>Profiles!D3216*sel_solar</f>
        <v/>
      </c>
      <c r="C3216" s="6">
        <f>MIN(B3216,A3216)</f>
        <v/>
      </c>
      <c r="D3216" s="6">
        <f>B3216-C3216</f>
        <v/>
      </c>
      <c r="E3216" s="6">
        <f>A3216-C3216</f>
        <v/>
      </c>
      <c r="F3216" s="6">
        <f>MIN(D3216,in_batt_pw,IF(sel_batt=0,0,(sel_batt-H3215)/in_rte))</f>
        <v/>
      </c>
      <c r="G3216" s="6">
        <f>MIN(E3216,in_batt_pw,H3215)</f>
        <v/>
      </c>
      <c r="H3216" s="6">
        <f>H3215+F3216*in_rte-G3216</f>
        <v/>
      </c>
      <c r="I3216" s="6">
        <f>IF(sel_og=1,0,E3216-G3216)</f>
        <v/>
      </c>
      <c r="J3216" s="6">
        <f>IF(sel_og=1,0,D3216-F3216)</f>
        <v/>
      </c>
      <c r="K3216" s="6">
        <f>IF(sel_og=1,E3216-G3216,0)</f>
        <v/>
      </c>
    </row>
    <row r="3217">
      <c r="A3217" s="6">
        <f>Profiles!E3217+Profiles!F3217</f>
        <v/>
      </c>
      <c r="B3217" s="6">
        <f>Profiles!D3217*sel_solar</f>
        <v/>
      </c>
      <c r="C3217" s="6">
        <f>MIN(B3217,A3217)</f>
        <v/>
      </c>
      <c r="D3217" s="6">
        <f>B3217-C3217</f>
        <v/>
      </c>
      <c r="E3217" s="6">
        <f>A3217-C3217</f>
        <v/>
      </c>
      <c r="F3217" s="6">
        <f>MIN(D3217,in_batt_pw,IF(sel_batt=0,0,(sel_batt-H3216)/in_rte))</f>
        <v/>
      </c>
      <c r="G3217" s="6">
        <f>MIN(E3217,in_batt_pw,H3216)</f>
        <v/>
      </c>
      <c r="H3217" s="6">
        <f>H3216+F3217*in_rte-G3217</f>
        <v/>
      </c>
      <c r="I3217" s="6">
        <f>IF(sel_og=1,0,E3217-G3217)</f>
        <v/>
      </c>
      <c r="J3217" s="6">
        <f>IF(sel_og=1,0,D3217-F3217)</f>
        <v/>
      </c>
      <c r="K3217" s="6">
        <f>IF(sel_og=1,E3217-G3217,0)</f>
        <v/>
      </c>
    </row>
    <row r="3218">
      <c r="A3218" s="6">
        <f>Profiles!E3218+Profiles!F3218</f>
        <v/>
      </c>
      <c r="B3218" s="6">
        <f>Profiles!D3218*sel_solar</f>
        <v/>
      </c>
      <c r="C3218" s="6">
        <f>MIN(B3218,A3218)</f>
        <v/>
      </c>
      <c r="D3218" s="6">
        <f>B3218-C3218</f>
        <v/>
      </c>
      <c r="E3218" s="6">
        <f>A3218-C3218</f>
        <v/>
      </c>
      <c r="F3218" s="6">
        <f>MIN(D3218,in_batt_pw,IF(sel_batt=0,0,(sel_batt-H3217)/in_rte))</f>
        <v/>
      </c>
      <c r="G3218" s="6">
        <f>MIN(E3218,in_batt_pw,H3217)</f>
        <v/>
      </c>
      <c r="H3218" s="6">
        <f>H3217+F3218*in_rte-G3218</f>
        <v/>
      </c>
      <c r="I3218" s="6">
        <f>IF(sel_og=1,0,E3218-G3218)</f>
        <v/>
      </c>
      <c r="J3218" s="6">
        <f>IF(sel_og=1,0,D3218-F3218)</f>
        <v/>
      </c>
      <c r="K3218" s="6">
        <f>IF(sel_og=1,E3218-G3218,0)</f>
        <v/>
      </c>
    </row>
    <row r="3219">
      <c r="A3219" s="6">
        <f>Profiles!E3219+Profiles!F3219</f>
        <v/>
      </c>
      <c r="B3219" s="6">
        <f>Profiles!D3219*sel_solar</f>
        <v/>
      </c>
      <c r="C3219" s="6">
        <f>MIN(B3219,A3219)</f>
        <v/>
      </c>
      <c r="D3219" s="6">
        <f>B3219-C3219</f>
        <v/>
      </c>
      <c r="E3219" s="6">
        <f>A3219-C3219</f>
        <v/>
      </c>
      <c r="F3219" s="6">
        <f>MIN(D3219,in_batt_pw,IF(sel_batt=0,0,(sel_batt-H3218)/in_rte))</f>
        <v/>
      </c>
      <c r="G3219" s="6">
        <f>MIN(E3219,in_batt_pw,H3218)</f>
        <v/>
      </c>
      <c r="H3219" s="6">
        <f>H3218+F3219*in_rte-G3219</f>
        <v/>
      </c>
      <c r="I3219" s="6">
        <f>IF(sel_og=1,0,E3219-G3219)</f>
        <v/>
      </c>
      <c r="J3219" s="6">
        <f>IF(sel_og=1,0,D3219-F3219)</f>
        <v/>
      </c>
      <c r="K3219" s="6">
        <f>IF(sel_og=1,E3219-G3219,0)</f>
        <v/>
      </c>
    </row>
    <row r="3220">
      <c r="A3220" s="6">
        <f>Profiles!E3220+Profiles!F3220</f>
        <v/>
      </c>
      <c r="B3220" s="6">
        <f>Profiles!D3220*sel_solar</f>
        <v/>
      </c>
      <c r="C3220" s="6">
        <f>MIN(B3220,A3220)</f>
        <v/>
      </c>
      <c r="D3220" s="6">
        <f>B3220-C3220</f>
        <v/>
      </c>
      <c r="E3220" s="6">
        <f>A3220-C3220</f>
        <v/>
      </c>
      <c r="F3220" s="6">
        <f>MIN(D3220,in_batt_pw,IF(sel_batt=0,0,(sel_batt-H3219)/in_rte))</f>
        <v/>
      </c>
      <c r="G3220" s="6">
        <f>MIN(E3220,in_batt_pw,H3219)</f>
        <v/>
      </c>
      <c r="H3220" s="6">
        <f>H3219+F3220*in_rte-G3220</f>
        <v/>
      </c>
      <c r="I3220" s="6">
        <f>IF(sel_og=1,0,E3220-G3220)</f>
        <v/>
      </c>
      <c r="J3220" s="6">
        <f>IF(sel_og=1,0,D3220-F3220)</f>
        <v/>
      </c>
      <c r="K3220" s="6">
        <f>IF(sel_og=1,E3220-G3220,0)</f>
        <v/>
      </c>
    </row>
    <row r="3221">
      <c r="A3221" s="6">
        <f>Profiles!E3221+Profiles!F3221</f>
        <v/>
      </c>
      <c r="B3221" s="6">
        <f>Profiles!D3221*sel_solar</f>
        <v/>
      </c>
      <c r="C3221" s="6">
        <f>MIN(B3221,A3221)</f>
        <v/>
      </c>
      <c r="D3221" s="6">
        <f>B3221-C3221</f>
        <v/>
      </c>
      <c r="E3221" s="6">
        <f>A3221-C3221</f>
        <v/>
      </c>
      <c r="F3221" s="6">
        <f>MIN(D3221,in_batt_pw,IF(sel_batt=0,0,(sel_batt-H3220)/in_rte))</f>
        <v/>
      </c>
      <c r="G3221" s="6">
        <f>MIN(E3221,in_batt_pw,H3220)</f>
        <v/>
      </c>
      <c r="H3221" s="6">
        <f>H3220+F3221*in_rte-G3221</f>
        <v/>
      </c>
      <c r="I3221" s="6">
        <f>IF(sel_og=1,0,E3221-G3221)</f>
        <v/>
      </c>
      <c r="J3221" s="6">
        <f>IF(sel_og=1,0,D3221-F3221)</f>
        <v/>
      </c>
      <c r="K3221" s="6">
        <f>IF(sel_og=1,E3221-G3221,0)</f>
        <v/>
      </c>
    </row>
    <row r="3222">
      <c r="A3222" s="6">
        <f>Profiles!E3222+Profiles!F3222</f>
        <v/>
      </c>
      <c r="B3222" s="6">
        <f>Profiles!D3222*sel_solar</f>
        <v/>
      </c>
      <c r="C3222" s="6">
        <f>MIN(B3222,A3222)</f>
        <v/>
      </c>
      <c r="D3222" s="6">
        <f>B3222-C3222</f>
        <v/>
      </c>
      <c r="E3222" s="6">
        <f>A3222-C3222</f>
        <v/>
      </c>
      <c r="F3222" s="6">
        <f>MIN(D3222,in_batt_pw,IF(sel_batt=0,0,(sel_batt-H3221)/in_rte))</f>
        <v/>
      </c>
      <c r="G3222" s="6">
        <f>MIN(E3222,in_batt_pw,H3221)</f>
        <v/>
      </c>
      <c r="H3222" s="6">
        <f>H3221+F3222*in_rte-G3222</f>
        <v/>
      </c>
      <c r="I3222" s="6">
        <f>IF(sel_og=1,0,E3222-G3222)</f>
        <v/>
      </c>
      <c r="J3222" s="6">
        <f>IF(sel_og=1,0,D3222-F3222)</f>
        <v/>
      </c>
      <c r="K3222" s="6">
        <f>IF(sel_og=1,E3222-G3222,0)</f>
        <v/>
      </c>
    </row>
    <row r="3223">
      <c r="A3223" s="6">
        <f>Profiles!E3223+Profiles!F3223</f>
        <v/>
      </c>
      <c r="B3223" s="6">
        <f>Profiles!D3223*sel_solar</f>
        <v/>
      </c>
      <c r="C3223" s="6">
        <f>MIN(B3223,A3223)</f>
        <v/>
      </c>
      <c r="D3223" s="6">
        <f>B3223-C3223</f>
        <v/>
      </c>
      <c r="E3223" s="6">
        <f>A3223-C3223</f>
        <v/>
      </c>
      <c r="F3223" s="6">
        <f>MIN(D3223,in_batt_pw,IF(sel_batt=0,0,(sel_batt-H3222)/in_rte))</f>
        <v/>
      </c>
      <c r="G3223" s="6">
        <f>MIN(E3223,in_batt_pw,H3222)</f>
        <v/>
      </c>
      <c r="H3223" s="6">
        <f>H3222+F3223*in_rte-G3223</f>
        <v/>
      </c>
      <c r="I3223" s="6">
        <f>IF(sel_og=1,0,E3223-G3223)</f>
        <v/>
      </c>
      <c r="J3223" s="6">
        <f>IF(sel_og=1,0,D3223-F3223)</f>
        <v/>
      </c>
      <c r="K3223" s="6">
        <f>IF(sel_og=1,E3223-G3223,0)</f>
        <v/>
      </c>
    </row>
    <row r="3224">
      <c r="A3224" s="6">
        <f>Profiles!E3224+Profiles!F3224</f>
        <v/>
      </c>
      <c r="B3224" s="6">
        <f>Profiles!D3224*sel_solar</f>
        <v/>
      </c>
      <c r="C3224" s="6">
        <f>MIN(B3224,A3224)</f>
        <v/>
      </c>
      <c r="D3224" s="6">
        <f>B3224-C3224</f>
        <v/>
      </c>
      <c r="E3224" s="6">
        <f>A3224-C3224</f>
        <v/>
      </c>
      <c r="F3224" s="6">
        <f>MIN(D3224,in_batt_pw,IF(sel_batt=0,0,(sel_batt-H3223)/in_rte))</f>
        <v/>
      </c>
      <c r="G3224" s="6">
        <f>MIN(E3224,in_batt_pw,H3223)</f>
        <v/>
      </c>
      <c r="H3224" s="6">
        <f>H3223+F3224*in_rte-G3224</f>
        <v/>
      </c>
      <c r="I3224" s="6">
        <f>IF(sel_og=1,0,E3224-G3224)</f>
        <v/>
      </c>
      <c r="J3224" s="6">
        <f>IF(sel_og=1,0,D3224-F3224)</f>
        <v/>
      </c>
      <c r="K3224" s="6">
        <f>IF(sel_og=1,E3224-G3224,0)</f>
        <v/>
      </c>
    </row>
    <row r="3225">
      <c r="A3225" s="6">
        <f>Profiles!E3225+Profiles!F3225</f>
        <v/>
      </c>
      <c r="B3225" s="6">
        <f>Profiles!D3225*sel_solar</f>
        <v/>
      </c>
      <c r="C3225" s="6">
        <f>MIN(B3225,A3225)</f>
        <v/>
      </c>
      <c r="D3225" s="6">
        <f>B3225-C3225</f>
        <v/>
      </c>
      <c r="E3225" s="6">
        <f>A3225-C3225</f>
        <v/>
      </c>
      <c r="F3225" s="6">
        <f>MIN(D3225,in_batt_pw,IF(sel_batt=0,0,(sel_batt-H3224)/in_rte))</f>
        <v/>
      </c>
      <c r="G3225" s="6">
        <f>MIN(E3225,in_batt_pw,H3224)</f>
        <v/>
      </c>
      <c r="H3225" s="6">
        <f>H3224+F3225*in_rte-G3225</f>
        <v/>
      </c>
      <c r="I3225" s="6">
        <f>IF(sel_og=1,0,E3225-G3225)</f>
        <v/>
      </c>
      <c r="J3225" s="6">
        <f>IF(sel_og=1,0,D3225-F3225)</f>
        <v/>
      </c>
      <c r="K3225" s="6">
        <f>IF(sel_og=1,E3225-G3225,0)</f>
        <v/>
      </c>
    </row>
    <row r="3226">
      <c r="A3226" s="6">
        <f>Profiles!E3226+Profiles!F3226</f>
        <v/>
      </c>
      <c r="B3226" s="6">
        <f>Profiles!D3226*sel_solar</f>
        <v/>
      </c>
      <c r="C3226" s="6">
        <f>MIN(B3226,A3226)</f>
        <v/>
      </c>
      <c r="D3226" s="6">
        <f>B3226-C3226</f>
        <v/>
      </c>
      <c r="E3226" s="6">
        <f>A3226-C3226</f>
        <v/>
      </c>
      <c r="F3226" s="6">
        <f>MIN(D3226,in_batt_pw,IF(sel_batt=0,0,(sel_batt-H3225)/in_rte))</f>
        <v/>
      </c>
      <c r="G3226" s="6">
        <f>MIN(E3226,in_batt_pw,H3225)</f>
        <v/>
      </c>
      <c r="H3226" s="6">
        <f>H3225+F3226*in_rte-G3226</f>
        <v/>
      </c>
      <c r="I3226" s="6">
        <f>IF(sel_og=1,0,E3226-G3226)</f>
        <v/>
      </c>
      <c r="J3226" s="6">
        <f>IF(sel_og=1,0,D3226-F3226)</f>
        <v/>
      </c>
      <c r="K3226" s="6">
        <f>IF(sel_og=1,E3226-G3226,0)</f>
        <v/>
      </c>
    </row>
    <row r="3227">
      <c r="A3227" s="6">
        <f>Profiles!E3227+Profiles!F3227</f>
        <v/>
      </c>
      <c r="B3227" s="6">
        <f>Profiles!D3227*sel_solar</f>
        <v/>
      </c>
      <c r="C3227" s="6">
        <f>MIN(B3227,A3227)</f>
        <v/>
      </c>
      <c r="D3227" s="6">
        <f>B3227-C3227</f>
        <v/>
      </c>
      <c r="E3227" s="6">
        <f>A3227-C3227</f>
        <v/>
      </c>
      <c r="F3227" s="6">
        <f>MIN(D3227,in_batt_pw,IF(sel_batt=0,0,(sel_batt-H3226)/in_rte))</f>
        <v/>
      </c>
      <c r="G3227" s="6">
        <f>MIN(E3227,in_batt_pw,H3226)</f>
        <v/>
      </c>
      <c r="H3227" s="6">
        <f>H3226+F3227*in_rte-G3227</f>
        <v/>
      </c>
      <c r="I3227" s="6">
        <f>IF(sel_og=1,0,E3227-G3227)</f>
        <v/>
      </c>
      <c r="J3227" s="6">
        <f>IF(sel_og=1,0,D3227-F3227)</f>
        <v/>
      </c>
      <c r="K3227" s="6">
        <f>IF(sel_og=1,E3227-G3227,0)</f>
        <v/>
      </c>
    </row>
    <row r="3228">
      <c r="A3228" s="6">
        <f>Profiles!E3228+Profiles!F3228</f>
        <v/>
      </c>
      <c r="B3228" s="6">
        <f>Profiles!D3228*sel_solar</f>
        <v/>
      </c>
      <c r="C3228" s="6">
        <f>MIN(B3228,A3228)</f>
        <v/>
      </c>
      <c r="D3228" s="6">
        <f>B3228-C3228</f>
        <v/>
      </c>
      <c r="E3228" s="6">
        <f>A3228-C3228</f>
        <v/>
      </c>
      <c r="F3228" s="6">
        <f>MIN(D3228,in_batt_pw,IF(sel_batt=0,0,(sel_batt-H3227)/in_rte))</f>
        <v/>
      </c>
      <c r="G3228" s="6">
        <f>MIN(E3228,in_batt_pw,H3227)</f>
        <v/>
      </c>
      <c r="H3228" s="6">
        <f>H3227+F3228*in_rte-G3228</f>
        <v/>
      </c>
      <c r="I3228" s="6">
        <f>IF(sel_og=1,0,E3228-G3228)</f>
        <v/>
      </c>
      <c r="J3228" s="6">
        <f>IF(sel_og=1,0,D3228-F3228)</f>
        <v/>
      </c>
      <c r="K3228" s="6">
        <f>IF(sel_og=1,E3228-G3228,0)</f>
        <v/>
      </c>
    </row>
    <row r="3229">
      <c r="A3229" s="6">
        <f>Profiles!E3229+Profiles!F3229</f>
        <v/>
      </c>
      <c r="B3229" s="6">
        <f>Profiles!D3229*sel_solar</f>
        <v/>
      </c>
      <c r="C3229" s="6">
        <f>MIN(B3229,A3229)</f>
        <v/>
      </c>
      <c r="D3229" s="6">
        <f>B3229-C3229</f>
        <v/>
      </c>
      <c r="E3229" s="6">
        <f>A3229-C3229</f>
        <v/>
      </c>
      <c r="F3229" s="6">
        <f>MIN(D3229,in_batt_pw,IF(sel_batt=0,0,(sel_batt-H3228)/in_rte))</f>
        <v/>
      </c>
      <c r="G3229" s="6">
        <f>MIN(E3229,in_batt_pw,H3228)</f>
        <v/>
      </c>
      <c r="H3229" s="6">
        <f>H3228+F3229*in_rte-G3229</f>
        <v/>
      </c>
      <c r="I3229" s="6">
        <f>IF(sel_og=1,0,E3229-G3229)</f>
        <v/>
      </c>
      <c r="J3229" s="6">
        <f>IF(sel_og=1,0,D3229-F3229)</f>
        <v/>
      </c>
      <c r="K3229" s="6">
        <f>IF(sel_og=1,E3229-G3229,0)</f>
        <v/>
      </c>
    </row>
    <row r="3230">
      <c r="A3230" s="6">
        <f>Profiles!E3230+Profiles!F3230</f>
        <v/>
      </c>
      <c r="B3230" s="6">
        <f>Profiles!D3230*sel_solar</f>
        <v/>
      </c>
      <c r="C3230" s="6">
        <f>MIN(B3230,A3230)</f>
        <v/>
      </c>
      <c r="D3230" s="6">
        <f>B3230-C3230</f>
        <v/>
      </c>
      <c r="E3230" s="6">
        <f>A3230-C3230</f>
        <v/>
      </c>
      <c r="F3230" s="6">
        <f>MIN(D3230,in_batt_pw,IF(sel_batt=0,0,(sel_batt-H3229)/in_rte))</f>
        <v/>
      </c>
      <c r="G3230" s="6">
        <f>MIN(E3230,in_batt_pw,H3229)</f>
        <v/>
      </c>
      <c r="H3230" s="6">
        <f>H3229+F3230*in_rte-G3230</f>
        <v/>
      </c>
      <c r="I3230" s="6">
        <f>IF(sel_og=1,0,E3230-G3230)</f>
        <v/>
      </c>
      <c r="J3230" s="6">
        <f>IF(sel_og=1,0,D3230-F3230)</f>
        <v/>
      </c>
      <c r="K3230" s="6">
        <f>IF(sel_og=1,E3230-G3230,0)</f>
        <v/>
      </c>
    </row>
    <row r="3231">
      <c r="A3231" s="6">
        <f>Profiles!E3231+Profiles!F3231</f>
        <v/>
      </c>
      <c r="B3231" s="6">
        <f>Profiles!D3231*sel_solar</f>
        <v/>
      </c>
      <c r="C3231" s="6">
        <f>MIN(B3231,A3231)</f>
        <v/>
      </c>
      <c r="D3231" s="6">
        <f>B3231-C3231</f>
        <v/>
      </c>
      <c r="E3231" s="6">
        <f>A3231-C3231</f>
        <v/>
      </c>
      <c r="F3231" s="6">
        <f>MIN(D3231,in_batt_pw,IF(sel_batt=0,0,(sel_batt-H3230)/in_rte))</f>
        <v/>
      </c>
      <c r="G3231" s="6">
        <f>MIN(E3231,in_batt_pw,H3230)</f>
        <v/>
      </c>
      <c r="H3231" s="6">
        <f>H3230+F3231*in_rte-G3231</f>
        <v/>
      </c>
      <c r="I3231" s="6">
        <f>IF(sel_og=1,0,E3231-G3231)</f>
        <v/>
      </c>
      <c r="J3231" s="6">
        <f>IF(sel_og=1,0,D3231-F3231)</f>
        <v/>
      </c>
      <c r="K3231" s="6">
        <f>IF(sel_og=1,E3231-G3231,0)</f>
        <v/>
      </c>
    </row>
    <row r="3232">
      <c r="A3232" s="6">
        <f>Profiles!E3232+Profiles!F3232</f>
        <v/>
      </c>
      <c r="B3232" s="6">
        <f>Profiles!D3232*sel_solar</f>
        <v/>
      </c>
      <c r="C3232" s="6">
        <f>MIN(B3232,A3232)</f>
        <v/>
      </c>
      <c r="D3232" s="6">
        <f>B3232-C3232</f>
        <v/>
      </c>
      <c r="E3232" s="6">
        <f>A3232-C3232</f>
        <v/>
      </c>
      <c r="F3232" s="6">
        <f>MIN(D3232,in_batt_pw,IF(sel_batt=0,0,(sel_batt-H3231)/in_rte))</f>
        <v/>
      </c>
      <c r="G3232" s="6">
        <f>MIN(E3232,in_batt_pw,H3231)</f>
        <v/>
      </c>
      <c r="H3232" s="6">
        <f>H3231+F3232*in_rte-G3232</f>
        <v/>
      </c>
      <c r="I3232" s="6">
        <f>IF(sel_og=1,0,E3232-G3232)</f>
        <v/>
      </c>
      <c r="J3232" s="6">
        <f>IF(sel_og=1,0,D3232-F3232)</f>
        <v/>
      </c>
      <c r="K3232" s="6">
        <f>IF(sel_og=1,E3232-G3232,0)</f>
        <v/>
      </c>
    </row>
    <row r="3233">
      <c r="A3233" s="6">
        <f>Profiles!E3233+Profiles!F3233</f>
        <v/>
      </c>
      <c r="B3233" s="6">
        <f>Profiles!D3233*sel_solar</f>
        <v/>
      </c>
      <c r="C3233" s="6">
        <f>MIN(B3233,A3233)</f>
        <v/>
      </c>
      <c r="D3233" s="6">
        <f>B3233-C3233</f>
        <v/>
      </c>
      <c r="E3233" s="6">
        <f>A3233-C3233</f>
        <v/>
      </c>
      <c r="F3233" s="6">
        <f>MIN(D3233,in_batt_pw,IF(sel_batt=0,0,(sel_batt-H3232)/in_rte))</f>
        <v/>
      </c>
      <c r="G3233" s="6">
        <f>MIN(E3233,in_batt_pw,H3232)</f>
        <v/>
      </c>
      <c r="H3233" s="6">
        <f>H3232+F3233*in_rte-G3233</f>
        <v/>
      </c>
      <c r="I3233" s="6">
        <f>IF(sel_og=1,0,E3233-G3233)</f>
        <v/>
      </c>
      <c r="J3233" s="6">
        <f>IF(sel_og=1,0,D3233-F3233)</f>
        <v/>
      </c>
      <c r="K3233" s="6">
        <f>IF(sel_og=1,E3233-G3233,0)</f>
        <v/>
      </c>
    </row>
    <row r="3234">
      <c r="A3234" s="6">
        <f>Profiles!E3234+Profiles!F3234</f>
        <v/>
      </c>
      <c r="B3234" s="6">
        <f>Profiles!D3234*sel_solar</f>
        <v/>
      </c>
      <c r="C3234" s="6">
        <f>MIN(B3234,A3234)</f>
        <v/>
      </c>
      <c r="D3234" s="6">
        <f>B3234-C3234</f>
        <v/>
      </c>
      <c r="E3234" s="6">
        <f>A3234-C3234</f>
        <v/>
      </c>
      <c r="F3234" s="6">
        <f>MIN(D3234,in_batt_pw,IF(sel_batt=0,0,(sel_batt-H3233)/in_rte))</f>
        <v/>
      </c>
      <c r="G3234" s="6">
        <f>MIN(E3234,in_batt_pw,H3233)</f>
        <v/>
      </c>
      <c r="H3234" s="6">
        <f>H3233+F3234*in_rte-G3234</f>
        <v/>
      </c>
      <c r="I3234" s="6">
        <f>IF(sel_og=1,0,E3234-G3234)</f>
        <v/>
      </c>
      <c r="J3234" s="6">
        <f>IF(sel_og=1,0,D3234-F3234)</f>
        <v/>
      </c>
      <c r="K3234" s="6">
        <f>IF(sel_og=1,E3234-G3234,0)</f>
        <v/>
      </c>
    </row>
    <row r="3235">
      <c r="A3235" s="6">
        <f>Profiles!E3235+Profiles!F3235</f>
        <v/>
      </c>
      <c r="B3235" s="6">
        <f>Profiles!D3235*sel_solar</f>
        <v/>
      </c>
      <c r="C3235" s="6">
        <f>MIN(B3235,A3235)</f>
        <v/>
      </c>
      <c r="D3235" s="6">
        <f>B3235-C3235</f>
        <v/>
      </c>
      <c r="E3235" s="6">
        <f>A3235-C3235</f>
        <v/>
      </c>
      <c r="F3235" s="6">
        <f>MIN(D3235,in_batt_pw,IF(sel_batt=0,0,(sel_batt-H3234)/in_rte))</f>
        <v/>
      </c>
      <c r="G3235" s="6">
        <f>MIN(E3235,in_batt_pw,H3234)</f>
        <v/>
      </c>
      <c r="H3235" s="6">
        <f>H3234+F3235*in_rte-G3235</f>
        <v/>
      </c>
      <c r="I3235" s="6">
        <f>IF(sel_og=1,0,E3235-G3235)</f>
        <v/>
      </c>
      <c r="J3235" s="6">
        <f>IF(sel_og=1,0,D3235-F3235)</f>
        <v/>
      </c>
      <c r="K3235" s="6">
        <f>IF(sel_og=1,E3235-G3235,0)</f>
        <v/>
      </c>
    </row>
    <row r="3236">
      <c r="A3236" s="6">
        <f>Profiles!E3236+Profiles!F3236</f>
        <v/>
      </c>
      <c r="B3236" s="6">
        <f>Profiles!D3236*sel_solar</f>
        <v/>
      </c>
      <c r="C3236" s="6">
        <f>MIN(B3236,A3236)</f>
        <v/>
      </c>
      <c r="D3236" s="6">
        <f>B3236-C3236</f>
        <v/>
      </c>
      <c r="E3236" s="6">
        <f>A3236-C3236</f>
        <v/>
      </c>
      <c r="F3236" s="6">
        <f>MIN(D3236,in_batt_pw,IF(sel_batt=0,0,(sel_batt-H3235)/in_rte))</f>
        <v/>
      </c>
      <c r="G3236" s="6">
        <f>MIN(E3236,in_batt_pw,H3235)</f>
        <v/>
      </c>
      <c r="H3236" s="6">
        <f>H3235+F3236*in_rte-G3236</f>
        <v/>
      </c>
      <c r="I3236" s="6">
        <f>IF(sel_og=1,0,E3236-G3236)</f>
        <v/>
      </c>
      <c r="J3236" s="6">
        <f>IF(sel_og=1,0,D3236-F3236)</f>
        <v/>
      </c>
      <c r="K3236" s="6">
        <f>IF(sel_og=1,E3236-G3236,0)</f>
        <v/>
      </c>
    </row>
    <row r="3237">
      <c r="A3237" s="6">
        <f>Profiles!E3237+Profiles!F3237</f>
        <v/>
      </c>
      <c r="B3237" s="6">
        <f>Profiles!D3237*sel_solar</f>
        <v/>
      </c>
      <c r="C3237" s="6">
        <f>MIN(B3237,A3237)</f>
        <v/>
      </c>
      <c r="D3237" s="6">
        <f>B3237-C3237</f>
        <v/>
      </c>
      <c r="E3237" s="6">
        <f>A3237-C3237</f>
        <v/>
      </c>
      <c r="F3237" s="6">
        <f>MIN(D3237,in_batt_pw,IF(sel_batt=0,0,(sel_batt-H3236)/in_rte))</f>
        <v/>
      </c>
      <c r="G3237" s="6">
        <f>MIN(E3237,in_batt_pw,H3236)</f>
        <v/>
      </c>
      <c r="H3237" s="6">
        <f>H3236+F3237*in_rte-G3237</f>
        <v/>
      </c>
      <c r="I3237" s="6">
        <f>IF(sel_og=1,0,E3237-G3237)</f>
        <v/>
      </c>
      <c r="J3237" s="6">
        <f>IF(sel_og=1,0,D3237-F3237)</f>
        <v/>
      </c>
      <c r="K3237" s="6">
        <f>IF(sel_og=1,E3237-G3237,0)</f>
        <v/>
      </c>
    </row>
    <row r="3238">
      <c r="A3238" s="6">
        <f>Profiles!E3238+Profiles!F3238</f>
        <v/>
      </c>
      <c r="B3238" s="6">
        <f>Profiles!D3238*sel_solar</f>
        <v/>
      </c>
      <c r="C3238" s="6">
        <f>MIN(B3238,A3238)</f>
        <v/>
      </c>
      <c r="D3238" s="6">
        <f>B3238-C3238</f>
        <v/>
      </c>
      <c r="E3238" s="6">
        <f>A3238-C3238</f>
        <v/>
      </c>
      <c r="F3238" s="6">
        <f>MIN(D3238,in_batt_pw,IF(sel_batt=0,0,(sel_batt-H3237)/in_rte))</f>
        <v/>
      </c>
      <c r="G3238" s="6">
        <f>MIN(E3238,in_batt_pw,H3237)</f>
        <v/>
      </c>
      <c r="H3238" s="6">
        <f>H3237+F3238*in_rte-G3238</f>
        <v/>
      </c>
      <c r="I3238" s="6">
        <f>IF(sel_og=1,0,E3238-G3238)</f>
        <v/>
      </c>
      <c r="J3238" s="6">
        <f>IF(sel_og=1,0,D3238-F3238)</f>
        <v/>
      </c>
      <c r="K3238" s="6">
        <f>IF(sel_og=1,E3238-G3238,0)</f>
        <v/>
      </c>
    </row>
    <row r="3239">
      <c r="A3239" s="6">
        <f>Profiles!E3239+Profiles!F3239</f>
        <v/>
      </c>
      <c r="B3239" s="6">
        <f>Profiles!D3239*sel_solar</f>
        <v/>
      </c>
      <c r="C3239" s="6">
        <f>MIN(B3239,A3239)</f>
        <v/>
      </c>
      <c r="D3239" s="6">
        <f>B3239-C3239</f>
        <v/>
      </c>
      <c r="E3239" s="6">
        <f>A3239-C3239</f>
        <v/>
      </c>
      <c r="F3239" s="6">
        <f>MIN(D3239,in_batt_pw,IF(sel_batt=0,0,(sel_batt-H3238)/in_rte))</f>
        <v/>
      </c>
      <c r="G3239" s="6">
        <f>MIN(E3239,in_batt_pw,H3238)</f>
        <v/>
      </c>
      <c r="H3239" s="6">
        <f>H3238+F3239*in_rte-G3239</f>
        <v/>
      </c>
      <c r="I3239" s="6">
        <f>IF(sel_og=1,0,E3239-G3239)</f>
        <v/>
      </c>
      <c r="J3239" s="6">
        <f>IF(sel_og=1,0,D3239-F3239)</f>
        <v/>
      </c>
      <c r="K3239" s="6">
        <f>IF(sel_og=1,E3239-G3239,0)</f>
        <v/>
      </c>
    </row>
    <row r="3240">
      <c r="A3240" s="6">
        <f>Profiles!E3240+Profiles!F3240</f>
        <v/>
      </c>
      <c r="B3240" s="6">
        <f>Profiles!D3240*sel_solar</f>
        <v/>
      </c>
      <c r="C3240" s="6">
        <f>MIN(B3240,A3240)</f>
        <v/>
      </c>
      <c r="D3240" s="6">
        <f>B3240-C3240</f>
        <v/>
      </c>
      <c r="E3240" s="6">
        <f>A3240-C3240</f>
        <v/>
      </c>
      <c r="F3240" s="6">
        <f>MIN(D3240,in_batt_pw,IF(sel_batt=0,0,(sel_batt-H3239)/in_rte))</f>
        <v/>
      </c>
      <c r="G3240" s="6">
        <f>MIN(E3240,in_batt_pw,H3239)</f>
        <v/>
      </c>
      <c r="H3240" s="6">
        <f>H3239+F3240*in_rte-G3240</f>
        <v/>
      </c>
      <c r="I3240" s="6">
        <f>IF(sel_og=1,0,E3240-G3240)</f>
        <v/>
      </c>
      <c r="J3240" s="6">
        <f>IF(sel_og=1,0,D3240-F3240)</f>
        <v/>
      </c>
      <c r="K3240" s="6">
        <f>IF(sel_og=1,E3240-G3240,0)</f>
        <v/>
      </c>
    </row>
    <row r="3241">
      <c r="A3241" s="6">
        <f>Profiles!E3241+Profiles!F3241</f>
        <v/>
      </c>
      <c r="B3241" s="6">
        <f>Profiles!D3241*sel_solar</f>
        <v/>
      </c>
      <c r="C3241" s="6">
        <f>MIN(B3241,A3241)</f>
        <v/>
      </c>
      <c r="D3241" s="6">
        <f>B3241-C3241</f>
        <v/>
      </c>
      <c r="E3241" s="6">
        <f>A3241-C3241</f>
        <v/>
      </c>
      <c r="F3241" s="6">
        <f>MIN(D3241,in_batt_pw,IF(sel_batt=0,0,(sel_batt-H3240)/in_rte))</f>
        <v/>
      </c>
      <c r="G3241" s="6">
        <f>MIN(E3241,in_batt_pw,H3240)</f>
        <v/>
      </c>
      <c r="H3241" s="6">
        <f>H3240+F3241*in_rte-G3241</f>
        <v/>
      </c>
      <c r="I3241" s="6">
        <f>IF(sel_og=1,0,E3241-G3241)</f>
        <v/>
      </c>
      <c r="J3241" s="6">
        <f>IF(sel_og=1,0,D3241-F3241)</f>
        <v/>
      </c>
      <c r="K3241" s="6">
        <f>IF(sel_og=1,E3241-G3241,0)</f>
        <v/>
      </c>
    </row>
    <row r="3242">
      <c r="A3242" s="6">
        <f>Profiles!E3242+Profiles!F3242</f>
        <v/>
      </c>
      <c r="B3242" s="6">
        <f>Profiles!D3242*sel_solar</f>
        <v/>
      </c>
      <c r="C3242" s="6">
        <f>MIN(B3242,A3242)</f>
        <v/>
      </c>
      <c r="D3242" s="6">
        <f>B3242-C3242</f>
        <v/>
      </c>
      <c r="E3242" s="6">
        <f>A3242-C3242</f>
        <v/>
      </c>
      <c r="F3242" s="6">
        <f>MIN(D3242,in_batt_pw,IF(sel_batt=0,0,(sel_batt-H3241)/in_rte))</f>
        <v/>
      </c>
      <c r="G3242" s="6">
        <f>MIN(E3242,in_batt_pw,H3241)</f>
        <v/>
      </c>
      <c r="H3242" s="6">
        <f>H3241+F3242*in_rte-G3242</f>
        <v/>
      </c>
      <c r="I3242" s="6">
        <f>IF(sel_og=1,0,E3242-G3242)</f>
        <v/>
      </c>
      <c r="J3242" s="6">
        <f>IF(sel_og=1,0,D3242-F3242)</f>
        <v/>
      </c>
      <c r="K3242" s="6">
        <f>IF(sel_og=1,E3242-G3242,0)</f>
        <v/>
      </c>
    </row>
    <row r="3243">
      <c r="A3243" s="6">
        <f>Profiles!E3243+Profiles!F3243</f>
        <v/>
      </c>
      <c r="B3243" s="6">
        <f>Profiles!D3243*sel_solar</f>
        <v/>
      </c>
      <c r="C3243" s="6">
        <f>MIN(B3243,A3243)</f>
        <v/>
      </c>
      <c r="D3243" s="6">
        <f>B3243-C3243</f>
        <v/>
      </c>
      <c r="E3243" s="6">
        <f>A3243-C3243</f>
        <v/>
      </c>
      <c r="F3243" s="6">
        <f>MIN(D3243,in_batt_pw,IF(sel_batt=0,0,(sel_batt-H3242)/in_rte))</f>
        <v/>
      </c>
      <c r="G3243" s="6">
        <f>MIN(E3243,in_batt_pw,H3242)</f>
        <v/>
      </c>
      <c r="H3243" s="6">
        <f>H3242+F3243*in_rte-G3243</f>
        <v/>
      </c>
      <c r="I3243" s="6">
        <f>IF(sel_og=1,0,E3243-G3243)</f>
        <v/>
      </c>
      <c r="J3243" s="6">
        <f>IF(sel_og=1,0,D3243-F3243)</f>
        <v/>
      </c>
      <c r="K3243" s="6">
        <f>IF(sel_og=1,E3243-G3243,0)</f>
        <v/>
      </c>
    </row>
    <row r="3244">
      <c r="A3244" s="6">
        <f>Profiles!E3244+Profiles!F3244</f>
        <v/>
      </c>
      <c r="B3244" s="6">
        <f>Profiles!D3244*sel_solar</f>
        <v/>
      </c>
      <c r="C3244" s="6">
        <f>MIN(B3244,A3244)</f>
        <v/>
      </c>
      <c r="D3244" s="6">
        <f>B3244-C3244</f>
        <v/>
      </c>
      <c r="E3244" s="6">
        <f>A3244-C3244</f>
        <v/>
      </c>
      <c r="F3244" s="6">
        <f>MIN(D3244,in_batt_pw,IF(sel_batt=0,0,(sel_batt-H3243)/in_rte))</f>
        <v/>
      </c>
      <c r="G3244" s="6">
        <f>MIN(E3244,in_batt_pw,H3243)</f>
        <v/>
      </c>
      <c r="H3244" s="6">
        <f>H3243+F3244*in_rte-G3244</f>
        <v/>
      </c>
      <c r="I3244" s="6">
        <f>IF(sel_og=1,0,E3244-G3244)</f>
        <v/>
      </c>
      <c r="J3244" s="6">
        <f>IF(sel_og=1,0,D3244-F3244)</f>
        <v/>
      </c>
      <c r="K3244" s="6">
        <f>IF(sel_og=1,E3244-G3244,0)</f>
        <v/>
      </c>
    </row>
    <row r="3245">
      <c r="A3245" s="6">
        <f>Profiles!E3245+Profiles!F3245</f>
        <v/>
      </c>
      <c r="B3245" s="6">
        <f>Profiles!D3245*sel_solar</f>
        <v/>
      </c>
      <c r="C3245" s="6">
        <f>MIN(B3245,A3245)</f>
        <v/>
      </c>
      <c r="D3245" s="6">
        <f>B3245-C3245</f>
        <v/>
      </c>
      <c r="E3245" s="6">
        <f>A3245-C3245</f>
        <v/>
      </c>
      <c r="F3245" s="6">
        <f>MIN(D3245,in_batt_pw,IF(sel_batt=0,0,(sel_batt-H3244)/in_rte))</f>
        <v/>
      </c>
      <c r="G3245" s="6">
        <f>MIN(E3245,in_batt_pw,H3244)</f>
        <v/>
      </c>
      <c r="H3245" s="6">
        <f>H3244+F3245*in_rte-G3245</f>
        <v/>
      </c>
      <c r="I3245" s="6">
        <f>IF(sel_og=1,0,E3245-G3245)</f>
        <v/>
      </c>
      <c r="J3245" s="6">
        <f>IF(sel_og=1,0,D3245-F3245)</f>
        <v/>
      </c>
      <c r="K3245" s="6">
        <f>IF(sel_og=1,E3245-G3245,0)</f>
        <v/>
      </c>
    </row>
    <row r="3246">
      <c r="A3246" s="6">
        <f>Profiles!E3246+Profiles!F3246</f>
        <v/>
      </c>
      <c r="B3246" s="6">
        <f>Profiles!D3246*sel_solar</f>
        <v/>
      </c>
      <c r="C3246" s="6">
        <f>MIN(B3246,A3246)</f>
        <v/>
      </c>
      <c r="D3246" s="6">
        <f>B3246-C3246</f>
        <v/>
      </c>
      <c r="E3246" s="6">
        <f>A3246-C3246</f>
        <v/>
      </c>
      <c r="F3246" s="6">
        <f>MIN(D3246,in_batt_pw,IF(sel_batt=0,0,(sel_batt-H3245)/in_rte))</f>
        <v/>
      </c>
      <c r="G3246" s="6">
        <f>MIN(E3246,in_batt_pw,H3245)</f>
        <v/>
      </c>
      <c r="H3246" s="6">
        <f>H3245+F3246*in_rte-G3246</f>
        <v/>
      </c>
      <c r="I3246" s="6">
        <f>IF(sel_og=1,0,E3246-G3246)</f>
        <v/>
      </c>
      <c r="J3246" s="6">
        <f>IF(sel_og=1,0,D3246-F3246)</f>
        <v/>
      </c>
      <c r="K3246" s="6">
        <f>IF(sel_og=1,E3246-G3246,0)</f>
        <v/>
      </c>
    </row>
    <row r="3247">
      <c r="A3247" s="6">
        <f>Profiles!E3247+Profiles!F3247</f>
        <v/>
      </c>
      <c r="B3247" s="6">
        <f>Profiles!D3247*sel_solar</f>
        <v/>
      </c>
      <c r="C3247" s="6">
        <f>MIN(B3247,A3247)</f>
        <v/>
      </c>
      <c r="D3247" s="6">
        <f>B3247-C3247</f>
        <v/>
      </c>
      <c r="E3247" s="6">
        <f>A3247-C3247</f>
        <v/>
      </c>
      <c r="F3247" s="6">
        <f>MIN(D3247,in_batt_pw,IF(sel_batt=0,0,(sel_batt-H3246)/in_rte))</f>
        <v/>
      </c>
      <c r="G3247" s="6">
        <f>MIN(E3247,in_batt_pw,H3246)</f>
        <v/>
      </c>
      <c r="H3247" s="6">
        <f>H3246+F3247*in_rte-G3247</f>
        <v/>
      </c>
      <c r="I3247" s="6">
        <f>IF(sel_og=1,0,E3247-G3247)</f>
        <v/>
      </c>
      <c r="J3247" s="6">
        <f>IF(sel_og=1,0,D3247-F3247)</f>
        <v/>
      </c>
      <c r="K3247" s="6">
        <f>IF(sel_og=1,E3247-G3247,0)</f>
        <v/>
      </c>
    </row>
    <row r="3248">
      <c r="A3248" s="6">
        <f>Profiles!E3248+Profiles!F3248</f>
        <v/>
      </c>
      <c r="B3248" s="6">
        <f>Profiles!D3248*sel_solar</f>
        <v/>
      </c>
      <c r="C3248" s="6">
        <f>MIN(B3248,A3248)</f>
        <v/>
      </c>
      <c r="D3248" s="6">
        <f>B3248-C3248</f>
        <v/>
      </c>
      <c r="E3248" s="6">
        <f>A3248-C3248</f>
        <v/>
      </c>
      <c r="F3248" s="6">
        <f>MIN(D3248,in_batt_pw,IF(sel_batt=0,0,(sel_batt-H3247)/in_rte))</f>
        <v/>
      </c>
      <c r="G3248" s="6">
        <f>MIN(E3248,in_batt_pw,H3247)</f>
        <v/>
      </c>
      <c r="H3248" s="6">
        <f>H3247+F3248*in_rte-G3248</f>
        <v/>
      </c>
      <c r="I3248" s="6">
        <f>IF(sel_og=1,0,E3248-G3248)</f>
        <v/>
      </c>
      <c r="J3248" s="6">
        <f>IF(sel_og=1,0,D3248-F3248)</f>
        <v/>
      </c>
      <c r="K3248" s="6">
        <f>IF(sel_og=1,E3248-G3248,0)</f>
        <v/>
      </c>
    </row>
    <row r="3249">
      <c r="A3249" s="6">
        <f>Profiles!E3249+Profiles!F3249</f>
        <v/>
      </c>
      <c r="B3249" s="6">
        <f>Profiles!D3249*sel_solar</f>
        <v/>
      </c>
      <c r="C3249" s="6">
        <f>MIN(B3249,A3249)</f>
        <v/>
      </c>
      <c r="D3249" s="6">
        <f>B3249-C3249</f>
        <v/>
      </c>
      <c r="E3249" s="6">
        <f>A3249-C3249</f>
        <v/>
      </c>
      <c r="F3249" s="6">
        <f>MIN(D3249,in_batt_pw,IF(sel_batt=0,0,(sel_batt-H3248)/in_rte))</f>
        <v/>
      </c>
      <c r="G3249" s="6">
        <f>MIN(E3249,in_batt_pw,H3248)</f>
        <v/>
      </c>
      <c r="H3249" s="6">
        <f>H3248+F3249*in_rte-G3249</f>
        <v/>
      </c>
      <c r="I3249" s="6">
        <f>IF(sel_og=1,0,E3249-G3249)</f>
        <v/>
      </c>
      <c r="J3249" s="6">
        <f>IF(sel_og=1,0,D3249-F3249)</f>
        <v/>
      </c>
      <c r="K3249" s="6">
        <f>IF(sel_og=1,E3249-G3249,0)</f>
        <v/>
      </c>
    </row>
    <row r="3250">
      <c r="A3250" s="6">
        <f>Profiles!E3250+Profiles!F3250</f>
        <v/>
      </c>
      <c r="B3250" s="6">
        <f>Profiles!D3250*sel_solar</f>
        <v/>
      </c>
      <c r="C3250" s="6">
        <f>MIN(B3250,A3250)</f>
        <v/>
      </c>
      <c r="D3250" s="6">
        <f>B3250-C3250</f>
        <v/>
      </c>
      <c r="E3250" s="6">
        <f>A3250-C3250</f>
        <v/>
      </c>
      <c r="F3250" s="6">
        <f>MIN(D3250,in_batt_pw,IF(sel_batt=0,0,(sel_batt-H3249)/in_rte))</f>
        <v/>
      </c>
      <c r="G3250" s="6">
        <f>MIN(E3250,in_batt_pw,H3249)</f>
        <v/>
      </c>
      <c r="H3250" s="6">
        <f>H3249+F3250*in_rte-G3250</f>
        <v/>
      </c>
      <c r="I3250" s="6">
        <f>IF(sel_og=1,0,E3250-G3250)</f>
        <v/>
      </c>
      <c r="J3250" s="6">
        <f>IF(sel_og=1,0,D3250-F3250)</f>
        <v/>
      </c>
      <c r="K3250" s="6">
        <f>IF(sel_og=1,E3250-G3250,0)</f>
        <v/>
      </c>
    </row>
    <row r="3251">
      <c r="A3251" s="6">
        <f>Profiles!E3251+Profiles!F3251</f>
        <v/>
      </c>
      <c r="B3251" s="6">
        <f>Profiles!D3251*sel_solar</f>
        <v/>
      </c>
      <c r="C3251" s="6">
        <f>MIN(B3251,A3251)</f>
        <v/>
      </c>
      <c r="D3251" s="6">
        <f>B3251-C3251</f>
        <v/>
      </c>
      <c r="E3251" s="6">
        <f>A3251-C3251</f>
        <v/>
      </c>
      <c r="F3251" s="6">
        <f>MIN(D3251,in_batt_pw,IF(sel_batt=0,0,(sel_batt-H3250)/in_rte))</f>
        <v/>
      </c>
      <c r="G3251" s="6">
        <f>MIN(E3251,in_batt_pw,H3250)</f>
        <v/>
      </c>
      <c r="H3251" s="6">
        <f>H3250+F3251*in_rte-G3251</f>
        <v/>
      </c>
      <c r="I3251" s="6">
        <f>IF(sel_og=1,0,E3251-G3251)</f>
        <v/>
      </c>
      <c r="J3251" s="6">
        <f>IF(sel_og=1,0,D3251-F3251)</f>
        <v/>
      </c>
      <c r="K3251" s="6">
        <f>IF(sel_og=1,E3251-G3251,0)</f>
        <v/>
      </c>
    </row>
    <row r="3252">
      <c r="A3252" s="6">
        <f>Profiles!E3252+Profiles!F3252</f>
        <v/>
      </c>
      <c r="B3252" s="6">
        <f>Profiles!D3252*sel_solar</f>
        <v/>
      </c>
      <c r="C3252" s="6">
        <f>MIN(B3252,A3252)</f>
        <v/>
      </c>
      <c r="D3252" s="6">
        <f>B3252-C3252</f>
        <v/>
      </c>
      <c r="E3252" s="6">
        <f>A3252-C3252</f>
        <v/>
      </c>
      <c r="F3252" s="6">
        <f>MIN(D3252,in_batt_pw,IF(sel_batt=0,0,(sel_batt-H3251)/in_rte))</f>
        <v/>
      </c>
      <c r="G3252" s="6">
        <f>MIN(E3252,in_batt_pw,H3251)</f>
        <v/>
      </c>
      <c r="H3252" s="6">
        <f>H3251+F3252*in_rte-G3252</f>
        <v/>
      </c>
      <c r="I3252" s="6">
        <f>IF(sel_og=1,0,E3252-G3252)</f>
        <v/>
      </c>
      <c r="J3252" s="6">
        <f>IF(sel_og=1,0,D3252-F3252)</f>
        <v/>
      </c>
      <c r="K3252" s="6">
        <f>IF(sel_og=1,E3252-G3252,0)</f>
        <v/>
      </c>
    </row>
    <row r="3253">
      <c r="A3253" s="6">
        <f>Profiles!E3253+Profiles!F3253</f>
        <v/>
      </c>
      <c r="B3253" s="6">
        <f>Profiles!D3253*sel_solar</f>
        <v/>
      </c>
      <c r="C3253" s="6">
        <f>MIN(B3253,A3253)</f>
        <v/>
      </c>
      <c r="D3253" s="6">
        <f>B3253-C3253</f>
        <v/>
      </c>
      <c r="E3253" s="6">
        <f>A3253-C3253</f>
        <v/>
      </c>
      <c r="F3253" s="6">
        <f>MIN(D3253,in_batt_pw,IF(sel_batt=0,0,(sel_batt-H3252)/in_rte))</f>
        <v/>
      </c>
      <c r="G3253" s="6">
        <f>MIN(E3253,in_batt_pw,H3252)</f>
        <v/>
      </c>
      <c r="H3253" s="6">
        <f>H3252+F3253*in_rte-G3253</f>
        <v/>
      </c>
      <c r="I3253" s="6">
        <f>IF(sel_og=1,0,E3253-G3253)</f>
        <v/>
      </c>
      <c r="J3253" s="6">
        <f>IF(sel_og=1,0,D3253-F3253)</f>
        <v/>
      </c>
      <c r="K3253" s="6">
        <f>IF(sel_og=1,E3253-G3253,0)</f>
        <v/>
      </c>
    </row>
    <row r="3254">
      <c r="A3254" s="6">
        <f>Profiles!E3254+Profiles!F3254</f>
        <v/>
      </c>
      <c r="B3254" s="6">
        <f>Profiles!D3254*sel_solar</f>
        <v/>
      </c>
      <c r="C3254" s="6">
        <f>MIN(B3254,A3254)</f>
        <v/>
      </c>
      <c r="D3254" s="6">
        <f>B3254-C3254</f>
        <v/>
      </c>
      <c r="E3254" s="6">
        <f>A3254-C3254</f>
        <v/>
      </c>
      <c r="F3254" s="6">
        <f>MIN(D3254,in_batt_pw,IF(sel_batt=0,0,(sel_batt-H3253)/in_rte))</f>
        <v/>
      </c>
      <c r="G3254" s="6">
        <f>MIN(E3254,in_batt_pw,H3253)</f>
        <v/>
      </c>
      <c r="H3254" s="6">
        <f>H3253+F3254*in_rte-G3254</f>
        <v/>
      </c>
      <c r="I3254" s="6">
        <f>IF(sel_og=1,0,E3254-G3254)</f>
        <v/>
      </c>
      <c r="J3254" s="6">
        <f>IF(sel_og=1,0,D3254-F3254)</f>
        <v/>
      </c>
      <c r="K3254" s="6">
        <f>IF(sel_og=1,E3254-G3254,0)</f>
        <v/>
      </c>
    </row>
    <row r="3255">
      <c r="A3255" s="6">
        <f>Profiles!E3255+Profiles!F3255</f>
        <v/>
      </c>
      <c r="B3255" s="6">
        <f>Profiles!D3255*sel_solar</f>
        <v/>
      </c>
      <c r="C3255" s="6">
        <f>MIN(B3255,A3255)</f>
        <v/>
      </c>
      <c r="D3255" s="6">
        <f>B3255-C3255</f>
        <v/>
      </c>
      <c r="E3255" s="6">
        <f>A3255-C3255</f>
        <v/>
      </c>
      <c r="F3255" s="6">
        <f>MIN(D3255,in_batt_pw,IF(sel_batt=0,0,(sel_batt-H3254)/in_rte))</f>
        <v/>
      </c>
      <c r="G3255" s="6">
        <f>MIN(E3255,in_batt_pw,H3254)</f>
        <v/>
      </c>
      <c r="H3255" s="6">
        <f>H3254+F3255*in_rte-G3255</f>
        <v/>
      </c>
      <c r="I3255" s="6">
        <f>IF(sel_og=1,0,E3255-G3255)</f>
        <v/>
      </c>
      <c r="J3255" s="6">
        <f>IF(sel_og=1,0,D3255-F3255)</f>
        <v/>
      </c>
      <c r="K3255" s="6">
        <f>IF(sel_og=1,E3255-G3255,0)</f>
        <v/>
      </c>
    </row>
    <row r="3256">
      <c r="A3256" s="6">
        <f>Profiles!E3256+Profiles!F3256</f>
        <v/>
      </c>
      <c r="B3256" s="6">
        <f>Profiles!D3256*sel_solar</f>
        <v/>
      </c>
      <c r="C3256" s="6">
        <f>MIN(B3256,A3256)</f>
        <v/>
      </c>
      <c r="D3256" s="6">
        <f>B3256-C3256</f>
        <v/>
      </c>
      <c r="E3256" s="6">
        <f>A3256-C3256</f>
        <v/>
      </c>
      <c r="F3256" s="6">
        <f>MIN(D3256,in_batt_pw,IF(sel_batt=0,0,(sel_batt-H3255)/in_rte))</f>
        <v/>
      </c>
      <c r="G3256" s="6">
        <f>MIN(E3256,in_batt_pw,H3255)</f>
        <v/>
      </c>
      <c r="H3256" s="6">
        <f>H3255+F3256*in_rte-G3256</f>
        <v/>
      </c>
      <c r="I3256" s="6">
        <f>IF(sel_og=1,0,E3256-G3256)</f>
        <v/>
      </c>
      <c r="J3256" s="6">
        <f>IF(sel_og=1,0,D3256-F3256)</f>
        <v/>
      </c>
      <c r="K3256" s="6">
        <f>IF(sel_og=1,E3256-G3256,0)</f>
        <v/>
      </c>
    </row>
    <row r="3257">
      <c r="A3257" s="6">
        <f>Profiles!E3257+Profiles!F3257</f>
        <v/>
      </c>
      <c r="B3257" s="6">
        <f>Profiles!D3257*sel_solar</f>
        <v/>
      </c>
      <c r="C3257" s="6">
        <f>MIN(B3257,A3257)</f>
        <v/>
      </c>
      <c r="D3257" s="6">
        <f>B3257-C3257</f>
        <v/>
      </c>
      <c r="E3257" s="6">
        <f>A3257-C3257</f>
        <v/>
      </c>
      <c r="F3257" s="6">
        <f>MIN(D3257,in_batt_pw,IF(sel_batt=0,0,(sel_batt-H3256)/in_rte))</f>
        <v/>
      </c>
      <c r="G3257" s="6">
        <f>MIN(E3257,in_batt_pw,H3256)</f>
        <v/>
      </c>
      <c r="H3257" s="6">
        <f>H3256+F3257*in_rte-G3257</f>
        <v/>
      </c>
      <c r="I3257" s="6">
        <f>IF(sel_og=1,0,E3257-G3257)</f>
        <v/>
      </c>
      <c r="J3257" s="6">
        <f>IF(sel_og=1,0,D3257-F3257)</f>
        <v/>
      </c>
      <c r="K3257" s="6">
        <f>IF(sel_og=1,E3257-G3257,0)</f>
        <v/>
      </c>
    </row>
    <row r="3258">
      <c r="A3258" s="6">
        <f>Profiles!E3258+Profiles!F3258</f>
        <v/>
      </c>
      <c r="B3258" s="6">
        <f>Profiles!D3258*sel_solar</f>
        <v/>
      </c>
      <c r="C3258" s="6">
        <f>MIN(B3258,A3258)</f>
        <v/>
      </c>
      <c r="D3258" s="6">
        <f>B3258-C3258</f>
        <v/>
      </c>
      <c r="E3258" s="6">
        <f>A3258-C3258</f>
        <v/>
      </c>
      <c r="F3258" s="6">
        <f>MIN(D3258,in_batt_pw,IF(sel_batt=0,0,(sel_batt-H3257)/in_rte))</f>
        <v/>
      </c>
      <c r="G3258" s="6">
        <f>MIN(E3258,in_batt_pw,H3257)</f>
        <v/>
      </c>
      <c r="H3258" s="6">
        <f>H3257+F3258*in_rte-G3258</f>
        <v/>
      </c>
      <c r="I3258" s="6">
        <f>IF(sel_og=1,0,E3258-G3258)</f>
        <v/>
      </c>
      <c r="J3258" s="6">
        <f>IF(sel_og=1,0,D3258-F3258)</f>
        <v/>
      </c>
      <c r="K3258" s="6">
        <f>IF(sel_og=1,E3258-G3258,0)</f>
        <v/>
      </c>
    </row>
    <row r="3259">
      <c r="A3259" s="6">
        <f>Profiles!E3259+Profiles!F3259</f>
        <v/>
      </c>
      <c r="B3259" s="6">
        <f>Profiles!D3259*sel_solar</f>
        <v/>
      </c>
      <c r="C3259" s="6">
        <f>MIN(B3259,A3259)</f>
        <v/>
      </c>
      <c r="D3259" s="6">
        <f>B3259-C3259</f>
        <v/>
      </c>
      <c r="E3259" s="6">
        <f>A3259-C3259</f>
        <v/>
      </c>
      <c r="F3259" s="6">
        <f>MIN(D3259,in_batt_pw,IF(sel_batt=0,0,(sel_batt-H3258)/in_rte))</f>
        <v/>
      </c>
      <c r="G3259" s="6">
        <f>MIN(E3259,in_batt_pw,H3258)</f>
        <v/>
      </c>
      <c r="H3259" s="6">
        <f>H3258+F3259*in_rte-G3259</f>
        <v/>
      </c>
      <c r="I3259" s="6">
        <f>IF(sel_og=1,0,E3259-G3259)</f>
        <v/>
      </c>
      <c r="J3259" s="6">
        <f>IF(sel_og=1,0,D3259-F3259)</f>
        <v/>
      </c>
      <c r="K3259" s="6">
        <f>IF(sel_og=1,E3259-G3259,0)</f>
        <v/>
      </c>
    </row>
    <row r="3260">
      <c r="A3260" s="6">
        <f>Profiles!E3260+Profiles!F3260</f>
        <v/>
      </c>
      <c r="B3260" s="6">
        <f>Profiles!D3260*sel_solar</f>
        <v/>
      </c>
      <c r="C3260" s="6">
        <f>MIN(B3260,A3260)</f>
        <v/>
      </c>
      <c r="D3260" s="6">
        <f>B3260-C3260</f>
        <v/>
      </c>
      <c r="E3260" s="6">
        <f>A3260-C3260</f>
        <v/>
      </c>
      <c r="F3260" s="6">
        <f>MIN(D3260,in_batt_pw,IF(sel_batt=0,0,(sel_batt-H3259)/in_rte))</f>
        <v/>
      </c>
      <c r="G3260" s="6">
        <f>MIN(E3260,in_batt_pw,H3259)</f>
        <v/>
      </c>
      <c r="H3260" s="6">
        <f>H3259+F3260*in_rte-G3260</f>
        <v/>
      </c>
      <c r="I3260" s="6">
        <f>IF(sel_og=1,0,E3260-G3260)</f>
        <v/>
      </c>
      <c r="J3260" s="6">
        <f>IF(sel_og=1,0,D3260-F3260)</f>
        <v/>
      </c>
      <c r="K3260" s="6">
        <f>IF(sel_og=1,E3260-G3260,0)</f>
        <v/>
      </c>
    </row>
    <row r="3261">
      <c r="A3261" s="6">
        <f>Profiles!E3261+Profiles!F3261</f>
        <v/>
      </c>
      <c r="B3261" s="6">
        <f>Profiles!D3261*sel_solar</f>
        <v/>
      </c>
      <c r="C3261" s="6">
        <f>MIN(B3261,A3261)</f>
        <v/>
      </c>
      <c r="D3261" s="6">
        <f>B3261-C3261</f>
        <v/>
      </c>
      <c r="E3261" s="6">
        <f>A3261-C3261</f>
        <v/>
      </c>
      <c r="F3261" s="6">
        <f>MIN(D3261,in_batt_pw,IF(sel_batt=0,0,(sel_batt-H3260)/in_rte))</f>
        <v/>
      </c>
      <c r="G3261" s="6">
        <f>MIN(E3261,in_batt_pw,H3260)</f>
        <v/>
      </c>
      <c r="H3261" s="6">
        <f>H3260+F3261*in_rte-G3261</f>
        <v/>
      </c>
      <c r="I3261" s="6">
        <f>IF(sel_og=1,0,E3261-G3261)</f>
        <v/>
      </c>
      <c r="J3261" s="6">
        <f>IF(sel_og=1,0,D3261-F3261)</f>
        <v/>
      </c>
      <c r="K3261" s="6">
        <f>IF(sel_og=1,E3261-G3261,0)</f>
        <v/>
      </c>
    </row>
    <row r="3262">
      <c r="A3262" s="6">
        <f>Profiles!E3262+Profiles!F3262</f>
        <v/>
      </c>
      <c r="B3262" s="6">
        <f>Profiles!D3262*sel_solar</f>
        <v/>
      </c>
      <c r="C3262" s="6">
        <f>MIN(B3262,A3262)</f>
        <v/>
      </c>
      <c r="D3262" s="6">
        <f>B3262-C3262</f>
        <v/>
      </c>
      <c r="E3262" s="6">
        <f>A3262-C3262</f>
        <v/>
      </c>
      <c r="F3262" s="6">
        <f>MIN(D3262,in_batt_pw,IF(sel_batt=0,0,(sel_batt-H3261)/in_rte))</f>
        <v/>
      </c>
      <c r="G3262" s="6">
        <f>MIN(E3262,in_batt_pw,H3261)</f>
        <v/>
      </c>
      <c r="H3262" s="6">
        <f>H3261+F3262*in_rte-G3262</f>
        <v/>
      </c>
      <c r="I3262" s="6">
        <f>IF(sel_og=1,0,E3262-G3262)</f>
        <v/>
      </c>
      <c r="J3262" s="6">
        <f>IF(sel_og=1,0,D3262-F3262)</f>
        <v/>
      </c>
      <c r="K3262" s="6">
        <f>IF(sel_og=1,E3262-G3262,0)</f>
        <v/>
      </c>
    </row>
    <row r="3263">
      <c r="A3263" s="6">
        <f>Profiles!E3263+Profiles!F3263</f>
        <v/>
      </c>
      <c r="B3263" s="6">
        <f>Profiles!D3263*sel_solar</f>
        <v/>
      </c>
      <c r="C3263" s="6">
        <f>MIN(B3263,A3263)</f>
        <v/>
      </c>
      <c r="D3263" s="6">
        <f>B3263-C3263</f>
        <v/>
      </c>
      <c r="E3263" s="6">
        <f>A3263-C3263</f>
        <v/>
      </c>
      <c r="F3263" s="6">
        <f>MIN(D3263,in_batt_pw,IF(sel_batt=0,0,(sel_batt-H3262)/in_rte))</f>
        <v/>
      </c>
      <c r="G3263" s="6">
        <f>MIN(E3263,in_batt_pw,H3262)</f>
        <v/>
      </c>
      <c r="H3263" s="6">
        <f>H3262+F3263*in_rte-G3263</f>
        <v/>
      </c>
      <c r="I3263" s="6">
        <f>IF(sel_og=1,0,E3263-G3263)</f>
        <v/>
      </c>
      <c r="J3263" s="6">
        <f>IF(sel_og=1,0,D3263-F3263)</f>
        <v/>
      </c>
      <c r="K3263" s="6">
        <f>IF(sel_og=1,E3263-G3263,0)</f>
        <v/>
      </c>
    </row>
    <row r="3264">
      <c r="A3264" s="6">
        <f>Profiles!E3264+Profiles!F3264</f>
        <v/>
      </c>
      <c r="B3264" s="6">
        <f>Profiles!D3264*sel_solar</f>
        <v/>
      </c>
      <c r="C3264" s="6">
        <f>MIN(B3264,A3264)</f>
        <v/>
      </c>
      <c r="D3264" s="6">
        <f>B3264-C3264</f>
        <v/>
      </c>
      <c r="E3264" s="6">
        <f>A3264-C3264</f>
        <v/>
      </c>
      <c r="F3264" s="6">
        <f>MIN(D3264,in_batt_pw,IF(sel_batt=0,0,(sel_batt-H3263)/in_rte))</f>
        <v/>
      </c>
      <c r="G3264" s="6">
        <f>MIN(E3264,in_batt_pw,H3263)</f>
        <v/>
      </c>
      <c r="H3264" s="6">
        <f>H3263+F3264*in_rte-G3264</f>
        <v/>
      </c>
      <c r="I3264" s="6">
        <f>IF(sel_og=1,0,E3264-G3264)</f>
        <v/>
      </c>
      <c r="J3264" s="6">
        <f>IF(sel_og=1,0,D3264-F3264)</f>
        <v/>
      </c>
      <c r="K3264" s="6">
        <f>IF(sel_og=1,E3264-G3264,0)</f>
        <v/>
      </c>
    </row>
    <row r="3265">
      <c r="A3265" s="6">
        <f>Profiles!E3265+Profiles!F3265</f>
        <v/>
      </c>
      <c r="B3265" s="6">
        <f>Profiles!D3265*sel_solar</f>
        <v/>
      </c>
      <c r="C3265" s="6">
        <f>MIN(B3265,A3265)</f>
        <v/>
      </c>
      <c r="D3265" s="6">
        <f>B3265-C3265</f>
        <v/>
      </c>
      <c r="E3265" s="6">
        <f>A3265-C3265</f>
        <v/>
      </c>
      <c r="F3265" s="6">
        <f>MIN(D3265,in_batt_pw,IF(sel_batt=0,0,(sel_batt-H3264)/in_rte))</f>
        <v/>
      </c>
      <c r="G3265" s="6">
        <f>MIN(E3265,in_batt_pw,H3264)</f>
        <v/>
      </c>
      <c r="H3265" s="6">
        <f>H3264+F3265*in_rte-G3265</f>
        <v/>
      </c>
      <c r="I3265" s="6">
        <f>IF(sel_og=1,0,E3265-G3265)</f>
        <v/>
      </c>
      <c r="J3265" s="6">
        <f>IF(sel_og=1,0,D3265-F3265)</f>
        <v/>
      </c>
      <c r="K3265" s="6">
        <f>IF(sel_og=1,E3265-G3265,0)</f>
        <v/>
      </c>
    </row>
    <row r="3266">
      <c r="A3266" s="6">
        <f>Profiles!E3266+Profiles!F3266</f>
        <v/>
      </c>
      <c r="B3266" s="6">
        <f>Profiles!D3266*sel_solar</f>
        <v/>
      </c>
      <c r="C3266" s="6">
        <f>MIN(B3266,A3266)</f>
        <v/>
      </c>
      <c r="D3266" s="6">
        <f>B3266-C3266</f>
        <v/>
      </c>
      <c r="E3266" s="6">
        <f>A3266-C3266</f>
        <v/>
      </c>
      <c r="F3266" s="6">
        <f>MIN(D3266,in_batt_pw,IF(sel_batt=0,0,(sel_batt-H3265)/in_rte))</f>
        <v/>
      </c>
      <c r="G3266" s="6">
        <f>MIN(E3266,in_batt_pw,H3265)</f>
        <v/>
      </c>
      <c r="H3266" s="6">
        <f>H3265+F3266*in_rte-G3266</f>
        <v/>
      </c>
      <c r="I3266" s="6">
        <f>IF(sel_og=1,0,E3266-G3266)</f>
        <v/>
      </c>
      <c r="J3266" s="6">
        <f>IF(sel_og=1,0,D3266-F3266)</f>
        <v/>
      </c>
      <c r="K3266" s="6">
        <f>IF(sel_og=1,E3266-G3266,0)</f>
        <v/>
      </c>
    </row>
    <row r="3267">
      <c r="A3267" s="6">
        <f>Profiles!E3267+Profiles!F3267</f>
        <v/>
      </c>
      <c r="B3267" s="6">
        <f>Profiles!D3267*sel_solar</f>
        <v/>
      </c>
      <c r="C3267" s="6">
        <f>MIN(B3267,A3267)</f>
        <v/>
      </c>
      <c r="D3267" s="6">
        <f>B3267-C3267</f>
        <v/>
      </c>
      <c r="E3267" s="6">
        <f>A3267-C3267</f>
        <v/>
      </c>
      <c r="F3267" s="6">
        <f>MIN(D3267,in_batt_pw,IF(sel_batt=0,0,(sel_batt-H3266)/in_rte))</f>
        <v/>
      </c>
      <c r="G3267" s="6">
        <f>MIN(E3267,in_batt_pw,H3266)</f>
        <v/>
      </c>
      <c r="H3267" s="6">
        <f>H3266+F3267*in_rte-G3267</f>
        <v/>
      </c>
      <c r="I3267" s="6">
        <f>IF(sel_og=1,0,E3267-G3267)</f>
        <v/>
      </c>
      <c r="J3267" s="6">
        <f>IF(sel_og=1,0,D3267-F3267)</f>
        <v/>
      </c>
      <c r="K3267" s="6">
        <f>IF(sel_og=1,E3267-G3267,0)</f>
        <v/>
      </c>
    </row>
    <row r="3268">
      <c r="A3268" s="6">
        <f>Profiles!E3268+Profiles!F3268</f>
        <v/>
      </c>
      <c r="B3268" s="6">
        <f>Profiles!D3268*sel_solar</f>
        <v/>
      </c>
      <c r="C3268" s="6">
        <f>MIN(B3268,A3268)</f>
        <v/>
      </c>
      <c r="D3268" s="6">
        <f>B3268-C3268</f>
        <v/>
      </c>
      <c r="E3268" s="6">
        <f>A3268-C3268</f>
        <v/>
      </c>
      <c r="F3268" s="6">
        <f>MIN(D3268,in_batt_pw,IF(sel_batt=0,0,(sel_batt-H3267)/in_rte))</f>
        <v/>
      </c>
      <c r="G3268" s="6">
        <f>MIN(E3268,in_batt_pw,H3267)</f>
        <v/>
      </c>
      <c r="H3268" s="6">
        <f>H3267+F3268*in_rte-G3268</f>
        <v/>
      </c>
      <c r="I3268" s="6">
        <f>IF(sel_og=1,0,E3268-G3268)</f>
        <v/>
      </c>
      <c r="J3268" s="6">
        <f>IF(sel_og=1,0,D3268-F3268)</f>
        <v/>
      </c>
      <c r="K3268" s="6">
        <f>IF(sel_og=1,E3268-G3268,0)</f>
        <v/>
      </c>
    </row>
    <row r="3269">
      <c r="A3269" s="6">
        <f>Profiles!E3269+Profiles!F3269</f>
        <v/>
      </c>
      <c r="B3269" s="6">
        <f>Profiles!D3269*sel_solar</f>
        <v/>
      </c>
      <c r="C3269" s="6">
        <f>MIN(B3269,A3269)</f>
        <v/>
      </c>
      <c r="D3269" s="6">
        <f>B3269-C3269</f>
        <v/>
      </c>
      <c r="E3269" s="6">
        <f>A3269-C3269</f>
        <v/>
      </c>
      <c r="F3269" s="6">
        <f>MIN(D3269,in_batt_pw,IF(sel_batt=0,0,(sel_batt-H3268)/in_rte))</f>
        <v/>
      </c>
      <c r="G3269" s="6">
        <f>MIN(E3269,in_batt_pw,H3268)</f>
        <v/>
      </c>
      <c r="H3269" s="6">
        <f>H3268+F3269*in_rte-G3269</f>
        <v/>
      </c>
      <c r="I3269" s="6">
        <f>IF(sel_og=1,0,E3269-G3269)</f>
        <v/>
      </c>
      <c r="J3269" s="6">
        <f>IF(sel_og=1,0,D3269-F3269)</f>
        <v/>
      </c>
      <c r="K3269" s="6">
        <f>IF(sel_og=1,E3269-G3269,0)</f>
        <v/>
      </c>
    </row>
    <row r="3270">
      <c r="A3270" s="6">
        <f>Profiles!E3270+Profiles!F3270</f>
        <v/>
      </c>
      <c r="B3270" s="6">
        <f>Profiles!D3270*sel_solar</f>
        <v/>
      </c>
      <c r="C3270" s="6">
        <f>MIN(B3270,A3270)</f>
        <v/>
      </c>
      <c r="D3270" s="6">
        <f>B3270-C3270</f>
        <v/>
      </c>
      <c r="E3270" s="6">
        <f>A3270-C3270</f>
        <v/>
      </c>
      <c r="F3270" s="6">
        <f>MIN(D3270,in_batt_pw,IF(sel_batt=0,0,(sel_batt-H3269)/in_rte))</f>
        <v/>
      </c>
      <c r="G3270" s="6">
        <f>MIN(E3270,in_batt_pw,H3269)</f>
        <v/>
      </c>
      <c r="H3270" s="6">
        <f>H3269+F3270*in_rte-G3270</f>
        <v/>
      </c>
      <c r="I3270" s="6">
        <f>IF(sel_og=1,0,E3270-G3270)</f>
        <v/>
      </c>
      <c r="J3270" s="6">
        <f>IF(sel_og=1,0,D3270-F3270)</f>
        <v/>
      </c>
      <c r="K3270" s="6">
        <f>IF(sel_og=1,E3270-G3270,0)</f>
        <v/>
      </c>
    </row>
    <row r="3271">
      <c r="A3271" s="6">
        <f>Profiles!E3271+Profiles!F3271</f>
        <v/>
      </c>
      <c r="B3271" s="6">
        <f>Profiles!D3271*sel_solar</f>
        <v/>
      </c>
      <c r="C3271" s="6">
        <f>MIN(B3271,A3271)</f>
        <v/>
      </c>
      <c r="D3271" s="6">
        <f>B3271-C3271</f>
        <v/>
      </c>
      <c r="E3271" s="6">
        <f>A3271-C3271</f>
        <v/>
      </c>
      <c r="F3271" s="6">
        <f>MIN(D3271,in_batt_pw,IF(sel_batt=0,0,(sel_batt-H3270)/in_rte))</f>
        <v/>
      </c>
      <c r="G3271" s="6">
        <f>MIN(E3271,in_batt_pw,H3270)</f>
        <v/>
      </c>
      <c r="H3271" s="6">
        <f>H3270+F3271*in_rte-G3271</f>
        <v/>
      </c>
      <c r="I3271" s="6">
        <f>IF(sel_og=1,0,E3271-G3271)</f>
        <v/>
      </c>
      <c r="J3271" s="6">
        <f>IF(sel_og=1,0,D3271-F3271)</f>
        <v/>
      </c>
      <c r="K3271" s="6">
        <f>IF(sel_og=1,E3271-G3271,0)</f>
        <v/>
      </c>
    </row>
    <row r="3272">
      <c r="A3272" s="6">
        <f>Profiles!E3272+Profiles!F3272</f>
        <v/>
      </c>
      <c r="B3272" s="6">
        <f>Profiles!D3272*sel_solar</f>
        <v/>
      </c>
      <c r="C3272" s="6">
        <f>MIN(B3272,A3272)</f>
        <v/>
      </c>
      <c r="D3272" s="6">
        <f>B3272-C3272</f>
        <v/>
      </c>
      <c r="E3272" s="6">
        <f>A3272-C3272</f>
        <v/>
      </c>
      <c r="F3272" s="6">
        <f>MIN(D3272,in_batt_pw,IF(sel_batt=0,0,(sel_batt-H3271)/in_rte))</f>
        <v/>
      </c>
      <c r="G3272" s="6">
        <f>MIN(E3272,in_batt_pw,H3271)</f>
        <v/>
      </c>
      <c r="H3272" s="6">
        <f>H3271+F3272*in_rte-G3272</f>
        <v/>
      </c>
      <c r="I3272" s="6">
        <f>IF(sel_og=1,0,E3272-G3272)</f>
        <v/>
      </c>
      <c r="J3272" s="6">
        <f>IF(sel_og=1,0,D3272-F3272)</f>
        <v/>
      </c>
      <c r="K3272" s="6">
        <f>IF(sel_og=1,E3272-G3272,0)</f>
        <v/>
      </c>
    </row>
    <row r="3273">
      <c r="A3273" s="6">
        <f>Profiles!E3273+Profiles!F3273</f>
        <v/>
      </c>
      <c r="B3273" s="6">
        <f>Profiles!D3273*sel_solar</f>
        <v/>
      </c>
      <c r="C3273" s="6">
        <f>MIN(B3273,A3273)</f>
        <v/>
      </c>
      <c r="D3273" s="6">
        <f>B3273-C3273</f>
        <v/>
      </c>
      <c r="E3273" s="6">
        <f>A3273-C3273</f>
        <v/>
      </c>
      <c r="F3273" s="6">
        <f>MIN(D3273,in_batt_pw,IF(sel_batt=0,0,(sel_batt-H3272)/in_rte))</f>
        <v/>
      </c>
      <c r="G3273" s="6">
        <f>MIN(E3273,in_batt_pw,H3272)</f>
        <v/>
      </c>
      <c r="H3273" s="6">
        <f>H3272+F3273*in_rte-G3273</f>
        <v/>
      </c>
      <c r="I3273" s="6">
        <f>IF(sel_og=1,0,E3273-G3273)</f>
        <v/>
      </c>
      <c r="J3273" s="6">
        <f>IF(sel_og=1,0,D3273-F3273)</f>
        <v/>
      </c>
      <c r="K3273" s="6">
        <f>IF(sel_og=1,E3273-G3273,0)</f>
        <v/>
      </c>
    </row>
    <row r="3274">
      <c r="A3274" s="6">
        <f>Profiles!E3274+Profiles!F3274</f>
        <v/>
      </c>
      <c r="B3274" s="6">
        <f>Profiles!D3274*sel_solar</f>
        <v/>
      </c>
      <c r="C3274" s="6">
        <f>MIN(B3274,A3274)</f>
        <v/>
      </c>
      <c r="D3274" s="6">
        <f>B3274-C3274</f>
        <v/>
      </c>
      <c r="E3274" s="6">
        <f>A3274-C3274</f>
        <v/>
      </c>
      <c r="F3274" s="6">
        <f>MIN(D3274,in_batt_pw,IF(sel_batt=0,0,(sel_batt-H3273)/in_rte))</f>
        <v/>
      </c>
      <c r="G3274" s="6">
        <f>MIN(E3274,in_batt_pw,H3273)</f>
        <v/>
      </c>
      <c r="H3274" s="6">
        <f>H3273+F3274*in_rte-G3274</f>
        <v/>
      </c>
      <c r="I3274" s="6">
        <f>IF(sel_og=1,0,E3274-G3274)</f>
        <v/>
      </c>
      <c r="J3274" s="6">
        <f>IF(sel_og=1,0,D3274-F3274)</f>
        <v/>
      </c>
      <c r="K3274" s="6">
        <f>IF(sel_og=1,E3274-G3274,0)</f>
        <v/>
      </c>
    </row>
    <row r="3275">
      <c r="A3275" s="6">
        <f>Profiles!E3275+Profiles!F3275</f>
        <v/>
      </c>
      <c r="B3275" s="6">
        <f>Profiles!D3275*sel_solar</f>
        <v/>
      </c>
      <c r="C3275" s="6">
        <f>MIN(B3275,A3275)</f>
        <v/>
      </c>
      <c r="D3275" s="6">
        <f>B3275-C3275</f>
        <v/>
      </c>
      <c r="E3275" s="6">
        <f>A3275-C3275</f>
        <v/>
      </c>
      <c r="F3275" s="6">
        <f>MIN(D3275,in_batt_pw,IF(sel_batt=0,0,(sel_batt-H3274)/in_rte))</f>
        <v/>
      </c>
      <c r="G3275" s="6">
        <f>MIN(E3275,in_batt_pw,H3274)</f>
        <v/>
      </c>
      <c r="H3275" s="6">
        <f>H3274+F3275*in_rte-G3275</f>
        <v/>
      </c>
      <c r="I3275" s="6">
        <f>IF(sel_og=1,0,E3275-G3275)</f>
        <v/>
      </c>
      <c r="J3275" s="6">
        <f>IF(sel_og=1,0,D3275-F3275)</f>
        <v/>
      </c>
      <c r="K3275" s="6">
        <f>IF(sel_og=1,E3275-G3275,0)</f>
        <v/>
      </c>
    </row>
    <row r="3276">
      <c r="A3276" s="6">
        <f>Profiles!E3276+Profiles!F3276</f>
        <v/>
      </c>
      <c r="B3276" s="6">
        <f>Profiles!D3276*sel_solar</f>
        <v/>
      </c>
      <c r="C3276" s="6">
        <f>MIN(B3276,A3276)</f>
        <v/>
      </c>
      <c r="D3276" s="6">
        <f>B3276-C3276</f>
        <v/>
      </c>
      <c r="E3276" s="6">
        <f>A3276-C3276</f>
        <v/>
      </c>
      <c r="F3276" s="6">
        <f>MIN(D3276,in_batt_pw,IF(sel_batt=0,0,(sel_batt-H3275)/in_rte))</f>
        <v/>
      </c>
      <c r="G3276" s="6">
        <f>MIN(E3276,in_batt_pw,H3275)</f>
        <v/>
      </c>
      <c r="H3276" s="6">
        <f>H3275+F3276*in_rte-G3276</f>
        <v/>
      </c>
      <c r="I3276" s="6">
        <f>IF(sel_og=1,0,E3276-G3276)</f>
        <v/>
      </c>
      <c r="J3276" s="6">
        <f>IF(sel_og=1,0,D3276-F3276)</f>
        <v/>
      </c>
      <c r="K3276" s="6">
        <f>IF(sel_og=1,E3276-G3276,0)</f>
        <v/>
      </c>
    </row>
    <row r="3277">
      <c r="A3277" s="6">
        <f>Profiles!E3277+Profiles!F3277</f>
        <v/>
      </c>
      <c r="B3277" s="6">
        <f>Profiles!D3277*sel_solar</f>
        <v/>
      </c>
      <c r="C3277" s="6">
        <f>MIN(B3277,A3277)</f>
        <v/>
      </c>
      <c r="D3277" s="6">
        <f>B3277-C3277</f>
        <v/>
      </c>
      <c r="E3277" s="6">
        <f>A3277-C3277</f>
        <v/>
      </c>
      <c r="F3277" s="6">
        <f>MIN(D3277,in_batt_pw,IF(sel_batt=0,0,(sel_batt-H3276)/in_rte))</f>
        <v/>
      </c>
      <c r="G3277" s="6">
        <f>MIN(E3277,in_batt_pw,H3276)</f>
        <v/>
      </c>
      <c r="H3277" s="6">
        <f>H3276+F3277*in_rte-G3277</f>
        <v/>
      </c>
      <c r="I3277" s="6">
        <f>IF(sel_og=1,0,E3277-G3277)</f>
        <v/>
      </c>
      <c r="J3277" s="6">
        <f>IF(sel_og=1,0,D3277-F3277)</f>
        <v/>
      </c>
      <c r="K3277" s="6">
        <f>IF(sel_og=1,E3277-G3277,0)</f>
        <v/>
      </c>
    </row>
    <row r="3278">
      <c r="A3278" s="6">
        <f>Profiles!E3278+Profiles!F3278</f>
        <v/>
      </c>
      <c r="B3278" s="6">
        <f>Profiles!D3278*sel_solar</f>
        <v/>
      </c>
      <c r="C3278" s="6">
        <f>MIN(B3278,A3278)</f>
        <v/>
      </c>
      <c r="D3278" s="6">
        <f>B3278-C3278</f>
        <v/>
      </c>
      <c r="E3278" s="6">
        <f>A3278-C3278</f>
        <v/>
      </c>
      <c r="F3278" s="6">
        <f>MIN(D3278,in_batt_pw,IF(sel_batt=0,0,(sel_batt-H3277)/in_rte))</f>
        <v/>
      </c>
      <c r="G3278" s="6">
        <f>MIN(E3278,in_batt_pw,H3277)</f>
        <v/>
      </c>
      <c r="H3278" s="6">
        <f>H3277+F3278*in_rte-G3278</f>
        <v/>
      </c>
      <c r="I3278" s="6">
        <f>IF(sel_og=1,0,E3278-G3278)</f>
        <v/>
      </c>
      <c r="J3278" s="6">
        <f>IF(sel_og=1,0,D3278-F3278)</f>
        <v/>
      </c>
      <c r="K3278" s="6">
        <f>IF(sel_og=1,E3278-G3278,0)</f>
        <v/>
      </c>
    </row>
    <row r="3279">
      <c r="A3279" s="6">
        <f>Profiles!E3279+Profiles!F3279</f>
        <v/>
      </c>
      <c r="B3279" s="6">
        <f>Profiles!D3279*sel_solar</f>
        <v/>
      </c>
      <c r="C3279" s="6">
        <f>MIN(B3279,A3279)</f>
        <v/>
      </c>
      <c r="D3279" s="6">
        <f>B3279-C3279</f>
        <v/>
      </c>
      <c r="E3279" s="6">
        <f>A3279-C3279</f>
        <v/>
      </c>
      <c r="F3279" s="6">
        <f>MIN(D3279,in_batt_pw,IF(sel_batt=0,0,(sel_batt-H3278)/in_rte))</f>
        <v/>
      </c>
      <c r="G3279" s="6">
        <f>MIN(E3279,in_batt_pw,H3278)</f>
        <v/>
      </c>
      <c r="H3279" s="6">
        <f>H3278+F3279*in_rte-G3279</f>
        <v/>
      </c>
      <c r="I3279" s="6">
        <f>IF(sel_og=1,0,E3279-G3279)</f>
        <v/>
      </c>
      <c r="J3279" s="6">
        <f>IF(sel_og=1,0,D3279-F3279)</f>
        <v/>
      </c>
      <c r="K3279" s="6">
        <f>IF(sel_og=1,E3279-G3279,0)</f>
        <v/>
      </c>
    </row>
    <row r="3280">
      <c r="A3280" s="6">
        <f>Profiles!E3280+Profiles!F3280</f>
        <v/>
      </c>
      <c r="B3280" s="6">
        <f>Profiles!D3280*sel_solar</f>
        <v/>
      </c>
      <c r="C3280" s="6">
        <f>MIN(B3280,A3280)</f>
        <v/>
      </c>
      <c r="D3280" s="6">
        <f>B3280-C3280</f>
        <v/>
      </c>
      <c r="E3280" s="6">
        <f>A3280-C3280</f>
        <v/>
      </c>
      <c r="F3280" s="6">
        <f>MIN(D3280,in_batt_pw,IF(sel_batt=0,0,(sel_batt-H3279)/in_rte))</f>
        <v/>
      </c>
      <c r="G3280" s="6">
        <f>MIN(E3280,in_batt_pw,H3279)</f>
        <v/>
      </c>
      <c r="H3280" s="6">
        <f>H3279+F3280*in_rte-G3280</f>
        <v/>
      </c>
      <c r="I3280" s="6">
        <f>IF(sel_og=1,0,E3280-G3280)</f>
        <v/>
      </c>
      <c r="J3280" s="6">
        <f>IF(sel_og=1,0,D3280-F3280)</f>
        <v/>
      </c>
      <c r="K3280" s="6">
        <f>IF(sel_og=1,E3280-G3280,0)</f>
        <v/>
      </c>
    </row>
    <row r="3281">
      <c r="A3281" s="6">
        <f>Profiles!E3281+Profiles!F3281</f>
        <v/>
      </c>
      <c r="B3281" s="6">
        <f>Profiles!D3281*sel_solar</f>
        <v/>
      </c>
      <c r="C3281" s="6">
        <f>MIN(B3281,A3281)</f>
        <v/>
      </c>
      <c r="D3281" s="6">
        <f>B3281-C3281</f>
        <v/>
      </c>
      <c r="E3281" s="6">
        <f>A3281-C3281</f>
        <v/>
      </c>
      <c r="F3281" s="6">
        <f>MIN(D3281,in_batt_pw,IF(sel_batt=0,0,(sel_batt-H3280)/in_rte))</f>
        <v/>
      </c>
      <c r="G3281" s="6">
        <f>MIN(E3281,in_batt_pw,H3280)</f>
        <v/>
      </c>
      <c r="H3281" s="6">
        <f>H3280+F3281*in_rte-G3281</f>
        <v/>
      </c>
      <c r="I3281" s="6">
        <f>IF(sel_og=1,0,E3281-G3281)</f>
        <v/>
      </c>
      <c r="J3281" s="6">
        <f>IF(sel_og=1,0,D3281-F3281)</f>
        <v/>
      </c>
      <c r="K3281" s="6">
        <f>IF(sel_og=1,E3281-G3281,0)</f>
        <v/>
      </c>
    </row>
    <row r="3282">
      <c r="A3282" s="6">
        <f>Profiles!E3282+Profiles!F3282</f>
        <v/>
      </c>
      <c r="B3282" s="6">
        <f>Profiles!D3282*sel_solar</f>
        <v/>
      </c>
      <c r="C3282" s="6">
        <f>MIN(B3282,A3282)</f>
        <v/>
      </c>
      <c r="D3282" s="6">
        <f>B3282-C3282</f>
        <v/>
      </c>
      <c r="E3282" s="6">
        <f>A3282-C3282</f>
        <v/>
      </c>
      <c r="F3282" s="6">
        <f>MIN(D3282,in_batt_pw,IF(sel_batt=0,0,(sel_batt-H3281)/in_rte))</f>
        <v/>
      </c>
      <c r="G3282" s="6">
        <f>MIN(E3282,in_batt_pw,H3281)</f>
        <v/>
      </c>
      <c r="H3282" s="6">
        <f>H3281+F3282*in_rte-G3282</f>
        <v/>
      </c>
      <c r="I3282" s="6">
        <f>IF(sel_og=1,0,E3282-G3282)</f>
        <v/>
      </c>
      <c r="J3282" s="6">
        <f>IF(sel_og=1,0,D3282-F3282)</f>
        <v/>
      </c>
      <c r="K3282" s="6">
        <f>IF(sel_og=1,E3282-G3282,0)</f>
        <v/>
      </c>
    </row>
    <row r="3283">
      <c r="A3283" s="6">
        <f>Profiles!E3283+Profiles!F3283</f>
        <v/>
      </c>
      <c r="B3283" s="6">
        <f>Profiles!D3283*sel_solar</f>
        <v/>
      </c>
      <c r="C3283" s="6">
        <f>MIN(B3283,A3283)</f>
        <v/>
      </c>
      <c r="D3283" s="6">
        <f>B3283-C3283</f>
        <v/>
      </c>
      <c r="E3283" s="6">
        <f>A3283-C3283</f>
        <v/>
      </c>
      <c r="F3283" s="6">
        <f>MIN(D3283,in_batt_pw,IF(sel_batt=0,0,(sel_batt-H3282)/in_rte))</f>
        <v/>
      </c>
      <c r="G3283" s="6">
        <f>MIN(E3283,in_batt_pw,H3282)</f>
        <v/>
      </c>
      <c r="H3283" s="6">
        <f>H3282+F3283*in_rte-G3283</f>
        <v/>
      </c>
      <c r="I3283" s="6">
        <f>IF(sel_og=1,0,E3283-G3283)</f>
        <v/>
      </c>
      <c r="J3283" s="6">
        <f>IF(sel_og=1,0,D3283-F3283)</f>
        <v/>
      </c>
      <c r="K3283" s="6">
        <f>IF(sel_og=1,E3283-G3283,0)</f>
        <v/>
      </c>
    </row>
    <row r="3284">
      <c r="A3284" s="6">
        <f>Profiles!E3284+Profiles!F3284</f>
        <v/>
      </c>
      <c r="B3284" s="6">
        <f>Profiles!D3284*sel_solar</f>
        <v/>
      </c>
      <c r="C3284" s="6">
        <f>MIN(B3284,A3284)</f>
        <v/>
      </c>
      <c r="D3284" s="6">
        <f>B3284-C3284</f>
        <v/>
      </c>
      <c r="E3284" s="6">
        <f>A3284-C3284</f>
        <v/>
      </c>
      <c r="F3284" s="6">
        <f>MIN(D3284,in_batt_pw,IF(sel_batt=0,0,(sel_batt-H3283)/in_rte))</f>
        <v/>
      </c>
      <c r="G3284" s="6">
        <f>MIN(E3284,in_batt_pw,H3283)</f>
        <v/>
      </c>
      <c r="H3284" s="6">
        <f>H3283+F3284*in_rte-G3284</f>
        <v/>
      </c>
      <c r="I3284" s="6">
        <f>IF(sel_og=1,0,E3284-G3284)</f>
        <v/>
      </c>
      <c r="J3284" s="6">
        <f>IF(sel_og=1,0,D3284-F3284)</f>
        <v/>
      </c>
      <c r="K3284" s="6">
        <f>IF(sel_og=1,E3284-G3284,0)</f>
        <v/>
      </c>
    </row>
    <row r="3285">
      <c r="A3285" s="6">
        <f>Profiles!E3285+Profiles!F3285</f>
        <v/>
      </c>
      <c r="B3285" s="6">
        <f>Profiles!D3285*sel_solar</f>
        <v/>
      </c>
      <c r="C3285" s="6">
        <f>MIN(B3285,A3285)</f>
        <v/>
      </c>
      <c r="D3285" s="6">
        <f>B3285-C3285</f>
        <v/>
      </c>
      <c r="E3285" s="6">
        <f>A3285-C3285</f>
        <v/>
      </c>
      <c r="F3285" s="6">
        <f>MIN(D3285,in_batt_pw,IF(sel_batt=0,0,(sel_batt-H3284)/in_rte))</f>
        <v/>
      </c>
      <c r="G3285" s="6">
        <f>MIN(E3285,in_batt_pw,H3284)</f>
        <v/>
      </c>
      <c r="H3285" s="6">
        <f>H3284+F3285*in_rte-G3285</f>
        <v/>
      </c>
      <c r="I3285" s="6">
        <f>IF(sel_og=1,0,E3285-G3285)</f>
        <v/>
      </c>
      <c r="J3285" s="6">
        <f>IF(sel_og=1,0,D3285-F3285)</f>
        <v/>
      </c>
      <c r="K3285" s="6">
        <f>IF(sel_og=1,E3285-G3285,0)</f>
        <v/>
      </c>
    </row>
    <row r="3286">
      <c r="A3286" s="6">
        <f>Profiles!E3286+Profiles!F3286</f>
        <v/>
      </c>
      <c r="B3286" s="6">
        <f>Profiles!D3286*sel_solar</f>
        <v/>
      </c>
      <c r="C3286" s="6">
        <f>MIN(B3286,A3286)</f>
        <v/>
      </c>
      <c r="D3286" s="6">
        <f>B3286-C3286</f>
        <v/>
      </c>
      <c r="E3286" s="6">
        <f>A3286-C3286</f>
        <v/>
      </c>
      <c r="F3286" s="6">
        <f>MIN(D3286,in_batt_pw,IF(sel_batt=0,0,(sel_batt-H3285)/in_rte))</f>
        <v/>
      </c>
      <c r="G3286" s="6">
        <f>MIN(E3286,in_batt_pw,H3285)</f>
        <v/>
      </c>
      <c r="H3286" s="6">
        <f>H3285+F3286*in_rte-G3286</f>
        <v/>
      </c>
      <c r="I3286" s="6">
        <f>IF(sel_og=1,0,E3286-G3286)</f>
        <v/>
      </c>
      <c r="J3286" s="6">
        <f>IF(sel_og=1,0,D3286-F3286)</f>
        <v/>
      </c>
      <c r="K3286" s="6">
        <f>IF(sel_og=1,E3286-G3286,0)</f>
        <v/>
      </c>
    </row>
    <row r="3287">
      <c r="A3287" s="6">
        <f>Profiles!E3287+Profiles!F3287</f>
        <v/>
      </c>
      <c r="B3287" s="6">
        <f>Profiles!D3287*sel_solar</f>
        <v/>
      </c>
      <c r="C3287" s="6">
        <f>MIN(B3287,A3287)</f>
        <v/>
      </c>
      <c r="D3287" s="6">
        <f>B3287-C3287</f>
        <v/>
      </c>
      <c r="E3287" s="6">
        <f>A3287-C3287</f>
        <v/>
      </c>
      <c r="F3287" s="6">
        <f>MIN(D3287,in_batt_pw,IF(sel_batt=0,0,(sel_batt-H3286)/in_rte))</f>
        <v/>
      </c>
      <c r="G3287" s="6">
        <f>MIN(E3287,in_batt_pw,H3286)</f>
        <v/>
      </c>
      <c r="H3287" s="6">
        <f>H3286+F3287*in_rte-G3287</f>
        <v/>
      </c>
      <c r="I3287" s="6">
        <f>IF(sel_og=1,0,E3287-G3287)</f>
        <v/>
      </c>
      <c r="J3287" s="6">
        <f>IF(sel_og=1,0,D3287-F3287)</f>
        <v/>
      </c>
      <c r="K3287" s="6">
        <f>IF(sel_og=1,E3287-G3287,0)</f>
        <v/>
      </c>
    </row>
    <row r="3288">
      <c r="A3288" s="6">
        <f>Profiles!E3288+Profiles!F3288</f>
        <v/>
      </c>
      <c r="B3288" s="6">
        <f>Profiles!D3288*sel_solar</f>
        <v/>
      </c>
      <c r="C3288" s="6">
        <f>MIN(B3288,A3288)</f>
        <v/>
      </c>
      <c r="D3288" s="6">
        <f>B3288-C3288</f>
        <v/>
      </c>
      <c r="E3288" s="6">
        <f>A3288-C3288</f>
        <v/>
      </c>
      <c r="F3288" s="6">
        <f>MIN(D3288,in_batt_pw,IF(sel_batt=0,0,(sel_batt-H3287)/in_rte))</f>
        <v/>
      </c>
      <c r="G3288" s="6">
        <f>MIN(E3288,in_batt_pw,H3287)</f>
        <v/>
      </c>
      <c r="H3288" s="6">
        <f>H3287+F3288*in_rte-G3288</f>
        <v/>
      </c>
      <c r="I3288" s="6">
        <f>IF(sel_og=1,0,E3288-G3288)</f>
        <v/>
      </c>
      <c r="J3288" s="6">
        <f>IF(sel_og=1,0,D3288-F3288)</f>
        <v/>
      </c>
      <c r="K3288" s="6">
        <f>IF(sel_og=1,E3288-G3288,0)</f>
        <v/>
      </c>
    </row>
    <row r="3289">
      <c r="A3289" s="6">
        <f>Profiles!E3289+Profiles!F3289</f>
        <v/>
      </c>
      <c r="B3289" s="6">
        <f>Profiles!D3289*sel_solar</f>
        <v/>
      </c>
      <c r="C3289" s="6">
        <f>MIN(B3289,A3289)</f>
        <v/>
      </c>
      <c r="D3289" s="6">
        <f>B3289-C3289</f>
        <v/>
      </c>
      <c r="E3289" s="6">
        <f>A3289-C3289</f>
        <v/>
      </c>
      <c r="F3289" s="6">
        <f>MIN(D3289,in_batt_pw,IF(sel_batt=0,0,(sel_batt-H3288)/in_rte))</f>
        <v/>
      </c>
      <c r="G3289" s="6">
        <f>MIN(E3289,in_batt_pw,H3288)</f>
        <v/>
      </c>
      <c r="H3289" s="6">
        <f>H3288+F3289*in_rte-G3289</f>
        <v/>
      </c>
      <c r="I3289" s="6">
        <f>IF(sel_og=1,0,E3289-G3289)</f>
        <v/>
      </c>
      <c r="J3289" s="6">
        <f>IF(sel_og=1,0,D3289-F3289)</f>
        <v/>
      </c>
      <c r="K3289" s="6">
        <f>IF(sel_og=1,E3289-G3289,0)</f>
        <v/>
      </c>
    </row>
    <row r="3290">
      <c r="A3290" s="6">
        <f>Profiles!E3290+Profiles!F3290</f>
        <v/>
      </c>
      <c r="B3290" s="6">
        <f>Profiles!D3290*sel_solar</f>
        <v/>
      </c>
      <c r="C3290" s="6">
        <f>MIN(B3290,A3290)</f>
        <v/>
      </c>
      <c r="D3290" s="6">
        <f>B3290-C3290</f>
        <v/>
      </c>
      <c r="E3290" s="6">
        <f>A3290-C3290</f>
        <v/>
      </c>
      <c r="F3290" s="6">
        <f>MIN(D3290,in_batt_pw,IF(sel_batt=0,0,(sel_batt-H3289)/in_rte))</f>
        <v/>
      </c>
      <c r="G3290" s="6">
        <f>MIN(E3290,in_batt_pw,H3289)</f>
        <v/>
      </c>
      <c r="H3290" s="6">
        <f>H3289+F3290*in_rte-G3290</f>
        <v/>
      </c>
      <c r="I3290" s="6">
        <f>IF(sel_og=1,0,E3290-G3290)</f>
        <v/>
      </c>
      <c r="J3290" s="6">
        <f>IF(sel_og=1,0,D3290-F3290)</f>
        <v/>
      </c>
      <c r="K3290" s="6">
        <f>IF(sel_og=1,E3290-G3290,0)</f>
        <v/>
      </c>
    </row>
    <row r="3291">
      <c r="A3291" s="6">
        <f>Profiles!E3291+Profiles!F3291</f>
        <v/>
      </c>
      <c r="B3291" s="6">
        <f>Profiles!D3291*sel_solar</f>
        <v/>
      </c>
      <c r="C3291" s="6">
        <f>MIN(B3291,A3291)</f>
        <v/>
      </c>
      <c r="D3291" s="6">
        <f>B3291-C3291</f>
        <v/>
      </c>
      <c r="E3291" s="6">
        <f>A3291-C3291</f>
        <v/>
      </c>
      <c r="F3291" s="6">
        <f>MIN(D3291,in_batt_pw,IF(sel_batt=0,0,(sel_batt-H3290)/in_rte))</f>
        <v/>
      </c>
      <c r="G3291" s="6">
        <f>MIN(E3291,in_batt_pw,H3290)</f>
        <v/>
      </c>
      <c r="H3291" s="6">
        <f>H3290+F3291*in_rte-G3291</f>
        <v/>
      </c>
      <c r="I3291" s="6">
        <f>IF(sel_og=1,0,E3291-G3291)</f>
        <v/>
      </c>
      <c r="J3291" s="6">
        <f>IF(sel_og=1,0,D3291-F3291)</f>
        <v/>
      </c>
      <c r="K3291" s="6">
        <f>IF(sel_og=1,E3291-G3291,0)</f>
        <v/>
      </c>
    </row>
    <row r="3292">
      <c r="A3292" s="6">
        <f>Profiles!E3292+Profiles!F3292</f>
        <v/>
      </c>
      <c r="B3292" s="6">
        <f>Profiles!D3292*sel_solar</f>
        <v/>
      </c>
      <c r="C3292" s="6">
        <f>MIN(B3292,A3292)</f>
        <v/>
      </c>
      <c r="D3292" s="6">
        <f>B3292-C3292</f>
        <v/>
      </c>
      <c r="E3292" s="6">
        <f>A3292-C3292</f>
        <v/>
      </c>
      <c r="F3292" s="6">
        <f>MIN(D3292,in_batt_pw,IF(sel_batt=0,0,(sel_batt-H3291)/in_rte))</f>
        <v/>
      </c>
      <c r="G3292" s="6">
        <f>MIN(E3292,in_batt_pw,H3291)</f>
        <v/>
      </c>
      <c r="H3292" s="6">
        <f>H3291+F3292*in_rte-G3292</f>
        <v/>
      </c>
      <c r="I3292" s="6">
        <f>IF(sel_og=1,0,E3292-G3292)</f>
        <v/>
      </c>
      <c r="J3292" s="6">
        <f>IF(sel_og=1,0,D3292-F3292)</f>
        <v/>
      </c>
      <c r="K3292" s="6">
        <f>IF(sel_og=1,E3292-G3292,0)</f>
        <v/>
      </c>
    </row>
    <row r="3293">
      <c r="A3293" s="6">
        <f>Profiles!E3293+Profiles!F3293</f>
        <v/>
      </c>
      <c r="B3293" s="6">
        <f>Profiles!D3293*sel_solar</f>
        <v/>
      </c>
      <c r="C3293" s="6">
        <f>MIN(B3293,A3293)</f>
        <v/>
      </c>
      <c r="D3293" s="6">
        <f>B3293-C3293</f>
        <v/>
      </c>
      <c r="E3293" s="6">
        <f>A3293-C3293</f>
        <v/>
      </c>
      <c r="F3293" s="6">
        <f>MIN(D3293,in_batt_pw,IF(sel_batt=0,0,(sel_batt-H3292)/in_rte))</f>
        <v/>
      </c>
      <c r="G3293" s="6">
        <f>MIN(E3293,in_batt_pw,H3292)</f>
        <v/>
      </c>
      <c r="H3293" s="6">
        <f>H3292+F3293*in_rte-G3293</f>
        <v/>
      </c>
      <c r="I3293" s="6">
        <f>IF(sel_og=1,0,E3293-G3293)</f>
        <v/>
      </c>
      <c r="J3293" s="6">
        <f>IF(sel_og=1,0,D3293-F3293)</f>
        <v/>
      </c>
      <c r="K3293" s="6">
        <f>IF(sel_og=1,E3293-G3293,0)</f>
        <v/>
      </c>
    </row>
    <row r="3294">
      <c r="A3294" s="6">
        <f>Profiles!E3294+Profiles!F3294</f>
        <v/>
      </c>
      <c r="B3294" s="6">
        <f>Profiles!D3294*sel_solar</f>
        <v/>
      </c>
      <c r="C3294" s="6">
        <f>MIN(B3294,A3294)</f>
        <v/>
      </c>
      <c r="D3294" s="6">
        <f>B3294-C3294</f>
        <v/>
      </c>
      <c r="E3294" s="6">
        <f>A3294-C3294</f>
        <v/>
      </c>
      <c r="F3294" s="6">
        <f>MIN(D3294,in_batt_pw,IF(sel_batt=0,0,(sel_batt-H3293)/in_rte))</f>
        <v/>
      </c>
      <c r="G3294" s="6">
        <f>MIN(E3294,in_batt_pw,H3293)</f>
        <v/>
      </c>
      <c r="H3294" s="6">
        <f>H3293+F3294*in_rte-G3294</f>
        <v/>
      </c>
      <c r="I3294" s="6">
        <f>IF(sel_og=1,0,E3294-G3294)</f>
        <v/>
      </c>
      <c r="J3294" s="6">
        <f>IF(sel_og=1,0,D3294-F3294)</f>
        <v/>
      </c>
      <c r="K3294" s="6">
        <f>IF(sel_og=1,E3294-G3294,0)</f>
        <v/>
      </c>
    </row>
    <row r="3295">
      <c r="A3295" s="6">
        <f>Profiles!E3295+Profiles!F3295</f>
        <v/>
      </c>
      <c r="B3295" s="6">
        <f>Profiles!D3295*sel_solar</f>
        <v/>
      </c>
      <c r="C3295" s="6">
        <f>MIN(B3295,A3295)</f>
        <v/>
      </c>
      <c r="D3295" s="6">
        <f>B3295-C3295</f>
        <v/>
      </c>
      <c r="E3295" s="6">
        <f>A3295-C3295</f>
        <v/>
      </c>
      <c r="F3295" s="6">
        <f>MIN(D3295,in_batt_pw,IF(sel_batt=0,0,(sel_batt-H3294)/in_rte))</f>
        <v/>
      </c>
      <c r="G3295" s="6">
        <f>MIN(E3295,in_batt_pw,H3294)</f>
        <v/>
      </c>
      <c r="H3295" s="6">
        <f>H3294+F3295*in_rte-G3295</f>
        <v/>
      </c>
      <c r="I3295" s="6">
        <f>IF(sel_og=1,0,E3295-G3295)</f>
        <v/>
      </c>
      <c r="J3295" s="6">
        <f>IF(sel_og=1,0,D3295-F3295)</f>
        <v/>
      </c>
      <c r="K3295" s="6">
        <f>IF(sel_og=1,E3295-G3295,0)</f>
        <v/>
      </c>
    </row>
    <row r="3296">
      <c r="A3296" s="6">
        <f>Profiles!E3296+Profiles!F3296</f>
        <v/>
      </c>
      <c r="B3296" s="6">
        <f>Profiles!D3296*sel_solar</f>
        <v/>
      </c>
      <c r="C3296" s="6">
        <f>MIN(B3296,A3296)</f>
        <v/>
      </c>
      <c r="D3296" s="6">
        <f>B3296-C3296</f>
        <v/>
      </c>
      <c r="E3296" s="6">
        <f>A3296-C3296</f>
        <v/>
      </c>
      <c r="F3296" s="6">
        <f>MIN(D3296,in_batt_pw,IF(sel_batt=0,0,(sel_batt-H3295)/in_rte))</f>
        <v/>
      </c>
      <c r="G3296" s="6">
        <f>MIN(E3296,in_batt_pw,H3295)</f>
        <v/>
      </c>
      <c r="H3296" s="6">
        <f>H3295+F3296*in_rte-G3296</f>
        <v/>
      </c>
      <c r="I3296" s="6">
        <f>IF(sel_og=1,0,E3296-G3296)</f>
        <v/>
      </c>
      <c r="J3296" s="6">
        <f>IF(sel_og=1,0,D3296-F3296)</f>
        <v/>
      </c>
      <c r="K3296" s="6">
        <f>IF(sel_og=1,E3296-G3296,0)</f>
        <v/>
      </c>
    </row>
    <row r="3297">
      <c r="A3297" s="6">
        <f>Profiles!E3297+Profiles!F3297</f>
        <v/>
      </c>
      <c r="B3297" s="6">
        <f>Profiles!D3297*sel_solar</f>
        <v/>
      </c>
      <c r="C3297" s="6">
        <f>MIN(B3297,A3297)</f>
        <v/>
      </c>
      <c r="D3297" s="6">
        <f>B3297-C3297</f>
        <v/>
      </c>
      <c r="E3297" s="6">
        <f>A3297-C3297</f>
        <v/>
      </c>
      <c r="F3297" s="6">
        <f>MIN(D3297,in_batt_pw,IF(sel_batt=0,0,(sel_batt-H3296)/in_rte))</f>
        <v/>
      </c>
      <c r="G3297" s="6">
        <f>MIN(E3297,in_batt_pw,H3296)</f>
        <v/>
      </c>
      <c r="H3297" s="6">
        <f>H3296+F3297*in_rte-G3297</f>
        <v/>
      </c>
      <c r="I3297" s="6">
        <f>IF(sel_og=1,0,E3297-G3297)</f>
        <v/>
      </c>
      <c r="J3297" s="6">
        <f>IF(sel_og=1,0,D3297-F3297)</f>
        <v/>
      </c>
      <c r="K3297" s="6">
        <f>IF(sel_og=1,E3297-G3297,0)</f>
        <v/>
      </c>
    </row>
    <row r="3298">
      <c r="A3298" s="6">
        <f>Profiles!E3298+Profiles!F3298</f>
        <v/>
      </c>
      <c r="B3298" s="6">
        <f>Profiles!D3298*sel_solar</f>
        <v/>
      </c>
      <c r="C3298" s="6">
        <f>MIN(B3298,A3298)</f>
        <v/>
      </c>
      <c r="D3298" s="6">
        <f>B3298-C3298</f>
        <v/>
      </c>
      <c r="E3298" s="6">
        <f>A3298-C3298</f>
        <v/>
      </c>
      <c r="F3298" s="6">
        <f>MIN(D3298,in_batt_pw,IF(sel_batt=0,0,(sel_batt-H3297)/in_rte))</f>
        <v/>
      </c>
      <c r="G3298" s="6">
        <f>MIN(E3298,in_batt_pw,H3297)</f>
        <v/>
      </c>
      <c r="H3298" s="6">
        <f>H3297+F3298*in_rte-G3298</f>
        <v/>
      </c>
      <c r="I3298" s="6">
        <f>IF(sel_og=1,0,E3298-G3298)</f>
        <v/>
      </c>
      <c r="J3298" s="6">
        <f>IF(sel_og=1,0,D3298-F3298)</f>
        <v/>
      </c>
      <c r="K3298" s="6">
        <f>IF(sel_og=1,E3298-G3298,0)</f>
        <v/>
      </c>
    </row>
    <row r="3299">
      <c r="A3299" s="6">
        <f>Profiles!E3299+Profiles!F3299</f>
        <v/>
      </c>
      <c r="B3299" s="6">
        <f>Profiles!D3299*sel_solar</f>
        <v/>
      </c>
      <c r="C3299" s="6">
        <f>MIN(B3299,A3299)</f>
        <v/>
      </c>
      <c r="D3299" s="6">
        <f>B3299-C3299</f>
        <v/>
      </c>
      <c r="E3299" s="6">
        <f>A3299-C3299</f>
        <v/>
      </c>
      <c r="F3299" s="6">
        <f>MIN(D3299,in_batt_pw,IF(sel_batt=0,0,(sel_batt-H3298)/in_rte))</f>
        <v/>
      </c>
      <c r="G3299" s="6">
        <f>MIN(E3299,in_batt_pw,H3298)</f>
        <v/>
      </c>
      <c r="H3299" s="6">
        <f>H3298+F3299*in_rte-G3299</f>
        <v/>
      </c>
      <c r="I3299" s="6">
        <f>IF(sel_og=1,0,E3299-G3299)</f>
        <v/>
      </c>
      <c r="J3299" s="6">
        <f>IF(sel_og=1,0,D3299-F3299)</f>
        <v/>
      </c>
      <c r="K3299" s="6">
        <f>IF(sel_og=1,E3299-G3299,0)</f>
        <v/>
      </c>
    </row>
    <row r="3300">
      <c r="A3300" s="6">
        <f>Profiles!E3300+Profiles!F3300</f>
        <v/>
      </c>
      <c r="B3300" s="6">
        <f>Profiles!D3300*sel_solar</f>
        <v/>
      </c>
      <c r="C3300" s="6">
        <f>MIN(B3300,A3300)</f>
        <v/>
      </c>
      <c r="D3300" s="6">
        <f>B3300-C3300</f>
        <v/>
      </c>
      <c r="E3300" s="6">
        <f>A3300-C3300</f>
        <v/>
      </c>
      <c r="F3300" s="6">
        <f>MIN(D3300,in_batt_pw,IF(sel_batt=0,0,(sel_batt-H3299)/in_rte))</f>
        <v/>
      </c>
      <c r="G3300" s="6">
        <f>MIN(E3300,in_batt_pw,H3299)</f>
        <v/>
      </c>
      <c r="H3300" s="6">
        <f>H3299+F3300*in_rte-G3300</f>
        <v/>
      </c>
      <c r="I3300" s="6">
        <f>IF(sel_og=1,0,E3300-G3300)</f>
        <v/>
      </c>
      <c r="J3300" s="6">
        <f>IF(sel_og=1,0,D3300-F3300)</f>
        <v/>
      </c>
      <c r="K3300" s="6">
        <f>IF(sel_og=1,E3300-G3300,0)</f>
        <v/>
      </c>
    </row>
    <row r="3301">
      <c r="A3301" s="6">
        <f>Profiles!E3301+Profiles!F3301</f>
        <v/>
      </c>
      <c r="B3301" s="6">
        <f>Profiles!D3301*sel_solar</f>
        <v/>
      </c>
      <c r="C3301" s="6">
        <f>MIN(B3301,A3301)</f>
        <v/>
      </c>
      <c r="D3301" s="6">
        <f>B3301-C3301</f>
        <v/>
      </c>
      <c r="E3301" s="6">
        <f>A3301-C3301</f>
        <v/>
      </c>
      <c r="F3301" s="6">
        <f>MIN(D3301,in_batt_pw,IF(sel_batt=0,0,(sel_batt-H3300)/in_rte))</f>
        <v/>
      </c>
      <c r="G3301" s="6">
        <f>MIN(E3301,in_batt_pw,H3300)</f>
        <v/>
      </c>
      <c r="H3301" s="6">
        <f>H3300+F3301*in_rte-G3301</f>
        <v/>
      </c>
      <c r="I3301" s="6">
        <f>IF(sel_og=1,0,E3301-G3301)</f>
        <v/>
      </c>
      <c r="J3301" s="6">
        <f>IF(sel_og=1,0,D3301-F3301)</f>
        <v/>
      </c>
      <c r="K3301" s="6">
        <f>IF(sel_og=1,E3301-G3301,0)</f>
        <v/>
      </c>
    </row>
    <row r="3302">
      <c r="A3302" s="6">
        <f>Profiles!E3302+Profiles!F3302</f>
        <v/>
      </c>
      <c r="B3302" s="6">
        <f>Profiles!D3302*sel_solar</f>
        <v/>
      </c>
      <c r="C3302" s="6">
        <f>MIN(B3302,A3302)</f>
        <v/>
      </c>
      <c r="D3302" s="6">
        <f>B3302-C3302</f>
        <v/>
      </c>
      <c r="E3302" s="6">
        <f>A3302-C3302</f>
        <v/>
      </c>
      <c r="F3302" s="6">
        <f>MIN(D3302,in_batt_pw,IF(sel_batt=0,0,(sel_batt-H3301)/in_rte))</f>
        <v/>
      </c>
      <c r="G3302" s="6">
        <f>MIN(E3302,in_batt_pw,H3301)</f>
        <v/>
      </c>
      <c r="H3302" s="6">
        <f>H3301+F3302*in_rte-G3302</f>
        <v/>
      </c>
      <c r="I3302" s="6">
        <f>IF(sel_og=1,0,E3302-G3302)</f>
        <v/>
      </c>
      <c r="J3302" s="6">
        <f>IF(sel_og=1,0,D3302-F3302)</f>
        <v/>
      </c>
      <c r="K3302" s="6">
        <f>IF(sel_og=1,E3302-G3302,0)</f>
        <v/>
      </c>
    </row>
    <row r="3303">
      <c r="A3303" s="6">
        <f>Profiles!E3303+Profiles!F3303</f>
        <v/>
      </c>
      <c r="B3303" s="6">
        <f>Profiles!D3303*sel_solar</f>
        <v/>
      </c>
      <c r="C3303" s="6">
        <f>MIN(B3303,A3303)</f>
        <v/>
      </c>
      <c r="D3303" s="6">
        <f>B3303-C3303</f>
        <v/>
      </c>
      <c r="E3303" s="6">
        <f>A3303-C3303</f>
        <v/>
      </c>
      <c r="F3303" s="6">
        <f>MIN(D3303,in_batt_pw,IF(sel_batt=0,0,(sel_batt-H3302)/in_rte))</f>
        <v/>
      </c>
      <c r="G3303" s="6">
        <f>MIN(E3303,in_batt_pw,H3302)</f>
        <v/>
      </c>
      <c r="H3303" s="6">
        <f>H3302+F3303*in_rte-G3303</f>
        <v/>
      </c>
      <c r="I3303" s="6">
        <f>IF(sel_og=1,0,E3303-G3303)</f>
        <v/>
      </c>
      <c r="J3303" s="6">
        <f>IF(sel_og=1,0,D3303-F3303)</f>
        <v/>
      </c>
      <c r="K3303" s="6">
        <f>IF(sel_og=1,E3303-G3303,0)</f>
        <v/>
      </c>
    </row>
    <row r="3304">
      <c r="A3304" s="6">
        <f>Profiles!E3304+Profiles!F3304</f>
        <v/>
      </c>
      <c r="B3304" s="6">
        <f>Profiles!D3304*sel_solar</f>
        <v/>
      </c>
      <c r="C3304" s="6">
        <f>MIN(B3304,A3304)</f>
        <v/>
      </c>
      <c r="D3304" s="6">
        <f>B3304-C3304</f>
        <v/>
      </c>
      <c r="E3304" s="6">
        <f>A3304-C3304</f>
        <v/>
      </c>
      <c r="F3304" s="6">
        <f>MIN(D3304,in_batt_pw,IF(sel_batt=0,0,(sel_batt-H3303)/in_rte))</f>
        <v/>
      </c>
      <c r="G3304" s="6">
        <f>MIN(E3304,in_batt_pw,H3303)</f>
        <v/>
      </c>
      <c r="H3304" s="6">
        <f>H3303+F3304*in_rte-G3304</f>
        <v/>
      </c>
      <c r="I3304" s="6">
        <f>IF(sel_og=1,0,E3304-G3304)</f>
        <v/>
      </c>
      <c r="J3304" s="6">
        <f>IF(sel_og=1,0,D3304-F3304)</f>
        <v/>
      </c>
      <c r="K3304" s="6">
        <f>IF(sel_og=1,E3304-G3304,0)</f>
        <v/>
      </c>
    </row>
    <row r="3305">
      <c r="A3305" s="6">
        <f>Profiles!E3305+Profiles!F3305</f>
        <v/>
      </c>
      <c r="B3305" s="6">
        <f>Profiles!D3305*sel_solar</f>
        <v/>
      </c>
      <c r="C3305" s="6">
        <f>MIN(B3305,A3305)</f>
        <v/>
      </c>
      <c r="D3305" s="6">
        <f>B3305-C3305</f>
        <v/>
      </c>
      <c r="E3305" s="6">
        <f>A3305-C3305</f>
        <v/>
      </c>
      <c r="F3305" s="6">
        <f>MIN(D3305,in_batt_pw,IF(sel_batt=0,0,(sel_batt-H3304)/in_rte))</f>
        <v/>
      </c>
      <c r="G3305" s="6">
        <f>MIN(E3305,in_batt_pw,H3304)</f>
        <v/>
      </c>
      <c r="H3305" s="6">
        <f>H3304+F3305*in_rte-G3305</f>
        <v/>
      </c>
      <c r="I3305" s="6">
        <f>IF(sel_og=1,0,E3305-G3305)</f>
        <v/>
      </c>
      <c r="J3305" s="6">
        <f>IF(sel_og=1,0,D3305-F3305)</f>
        <v/>
      </c>
      <c r="K3305" s="6">
        <f>IF(sel_og=1,E3305-G3305,0)</f>
        <v/>
      </c>
    </row>
    <row r="3306">
      <c r="A3306" s="6">
        <f>Profiles!E3306+Profiles!F3306</f>
        <v/>
      </c>
      <c r="B3306" s="6">
        <f>Profiles!D3306*sel_solar</f>
        <v/>
      </c>
      <c r="C3306" s="6">
        <f>MIN(B3306,A3306)</f>
        <v/>
      </c>
      <c r="D3306" s="6">
        <f>B3306-C3306</f>
        <v/>
      </c>
      <c r="E3306" s="6">
        <f>A3306-C3306</f>
        <v/>
      </c>
      <c r="F3306" s="6">
        <f>MIN(D3306,in_batt_pw,IF(sel_batt=0,0,(sel_batt-H3305)/in_rte))</f>
        <v/>
      </c>
      <c r="G3306" s="6">
        <f>MIN(E3306,in_batt_pw,H3305)</f>
        <v/>
      </c>
      <c r="H3306" s="6">
        <f>H3305+F3306*in_rte-G3306</f>
        <v/>
      </c>
      <c r="I3306" s="6">
        <f>IF(sel_og=1,0,E3306-G3306)</f>
        <v/>
      </c>
      <c r="J3306" s="6">
        <f>IF(sel_og=1,0,D3306-F3306)</f>
        <v/>
      </c>
      <c r="K3306" s="6">
        <f>IF(sel_og=1,E3306-G3306,0)</f>
        <v/>
      </c>
    </row>
    <row r="3307">
      <c r="A3307" s="6">
        <f>Profiles!E3307+Profiles!F3307</f>
        <v/>
      </c>
      <c r="B3307" s="6">
        <f>Profiles!D3307*sel_solar</f>
        <v/>
      </c>
      <c r="C3307" s="6">
        <f>MIN(B3307,A3307)</f>
        <v/>
      </c>
      <c r="D3307" s="6">
        <f>B3307-C3307</f>
        <v/>
      </c>
      <c r="E3307" s="6">
        <f>A3307-C3307</f>
        <v/>
      </c>
      <c r="F3307" s="6">
        <f>MIN(D3307,in_batt_pw,IF(sel_batt=0,0,(sel_batt-H3306)/in_rte))</f>
        <v/>
      </c>
      <c r="G3307" s="6">
        <f>MIN(E3307,in_batt_pw,H3306)</f>
        <v/>
      </c>
      <c r="H3307" s="6">
        <f>H3306+F3307*in_rte-G3307</f>
        <v/>
      </c>
      <c r="I3307" s="6">
        <f>IF(sel_og=1,0,E3307-G3307)</f>
        <v/>
      </c>
      <c r="J3307" s="6">
        <f>IF(sel_og=1,0,D3307-F3307)</f>
        <v/>
      </c>
      <c r="K3307" s="6">
        <f>IF(sel_og=1,E3307-G3307,0)</f>
        <v/>
      </c>
    </row>
    <row r="3308">
      <c r="A3308" s="6">
        <f>Profiles!E3308+Profiles!F3308</f>
        <v/>
      </c>
      <c r="B3308" s="6">
        <f>Profiles!D3308*sel_solar</f>
        <v/>
      </c>
      <c r="C3308" s="6">
        <f>MIN(B3308,A3308)</f>
        <v/>
      </c>
      <c r="D3308" s="6">
        <f>B3308-C3308</f>
        <v/>
      </c>
      <c r="E3308" s="6">
        <f>A3308-C3308</f>
        <v/>
      </c>
      <c r="F3308" s="6">
        <f>MIN(D3308,in_batt_pw,IF(sel_batt=0,0,(sel_batt-H3307)/in_rte))</f>
        <v/>
      </c>
      <c r="G3308" s="6">
        <f>MIN(E3308,in_batt_pw,H3307)</f>
        <v/>
      </c>
      <c r="H3308" s="6">
        <f>H3307+F3308*in_rte-G3308</f>
        <v/>
      </c>
      <c r="I3308" s="6">
        <f>IF(sel_og=1,0,E3308-G3308)</f>
        <v/>
      </c>
      <c r="J3308" s="6">
        <f>IF(sel_og=1,0,D3308-F3308)</f>
        <v/>
      </c>
      <c r="K3308" s="6">
        <f>IF(sel_og=1,E3308-G3308,0)</f>
        <v/>
      </c>
    </row>
    <row r="3309">
      <c r="A3309" s="6">
        <f>Profiles!E3309+Profiles!F3309</f>
        <v/>
      </c>
      <c r="B3309" s="6">
        <f>Profiles!D3309*sel_solar</f>
        <v/>
      </c>
      <c r="C3309" s="6">
        <f>MIN(B3309,A3309)</f>
        <v/>
      </c>
      <c r="D3309" s="6">
        <f>B3309-C3309</f>
        <v/>
      </c>
      <c r="E3309" s="6">
        <f>A3309-C3309</f>
        <v/>
      </c>
      <c r="F3309" s="6">
        <f>MIN(D3309,in_batt_pw,IF(sel_batt=0,0,(sel_batt-H3308)/in_rte))</f>
        <v/>
      </c>
      <c r="G3309" s="6">
        <f>MIN(E3309,in_batt_pw,H3308)</f>
        <v/>
      </c>
      <c r="H3309" s="6">
        <f>H3308+F3309*in_rte-G3309</f>
        <v/>
      </c>
      <c r="I3309" s="6">
        <f>IF(sel_og=1,0,E3309-G3309)</f>
        <v/>
      </c>
      <c r="J3309" s="6">
        <f>IF(sel_og=1,0,D3309-F3309)</f>
        <v/>
      </c>
      <c r="K3309" s="6">
        <f>IF(sel_og=1,E3309-G3309,0)</f>
        <v/>
      </c>
    </row>
    <row r="3310">
      <c r="A3310" s="6">
        <f>Profiles!E3310+Profiles!F3310</f>
        <v/>
      </c>
      <c r="B3310" s="6">
        <f>Profiles!D3310*sel_solar</f>
        <v/>
      </c>
      <c r="C3310" s="6">
        <f>MIN(B3310,A3310)</f>
        <v/>
      </c>
      <c r="D3310" s="6">
        <f>B3310-C3310</f>
        <v/>
      </c>
      <c r="E3310" s="6">
        <f>A3310-C3310</f>
        <v/>
      </c>
      <c r="F3310" s="6">
        <f>MIN(D3310,in_batt_pw,IF(sel_batt=0,0,(sel_batt-H3309)/in_rte))</f>
        <v/>
      </c>
      <c r="G3310" s="6">
        <f>MIN(E3310,in_batt_pw,H3309)</f>
        <v/>
      </c>
      <c r="H3310" s="6">
        <f>H3309+F3310*in_rte-G3310</f>
        <v/>
      </c>
      <c r="I3310" s="6">
        <f>IF(sel_og=1,0,E3310-G3310)</f>
        <v/>
      </c>
      <c r="J3310" s="6">
        <f>IF(sel_og=1,0,D3310-F3310)</f>
        <v/>
      </c>
      <c r="K3310" s="6">
        <f>IF(sel_og=1,E3310-G3310,0)</f>
        <v/>
      </c>
    </row>
    <row r="3311">
      <c r="A3311" s="6">
        <f>Profiles!E3311+Profiles!F3311</f>
        <v/>
      </c>
      <c r="B3311" s="6">
        <f>Profiles!D3311*sel_solar</f>
        <v/>
      </c>
      <c r="C3311" s="6">
        <f>MIN(B3311,A3311)</f>
        <v/>
      </c>
      <c r="D3311" s="6">
        <f>B3311-C3311</f>
        <v/>
      </c>
      <c r="E3311" s="6">
        <f>A3311-C3311</f>
        <v/>
      </c>
      <c r="F3311" s="6">
        <f>MIN(D3311,in_batt_pw,IF(sel_batt=0,0,(sel_batt-H3310)/in_rte))</f>
        <v/>
      </c>
      <c r="G3311" s="6">
        <f>MIN(E3311,in_batt_pw,H3310)</f>
        <v/>
      </c>
      <c r="H3311" s="6">
        <f>H3310+F3311*in_rte-G3311</f>
        <v/>
      </c>
      <c r="I3311" s="6">
        <f>IF(sel_og=1,0,E3311-G3311)</f>
        <v/>
      </c>
      <c r="J3311" s="6">
        <f>IF(sel_og=1,0,D3311-F3311)</f>
        <v/>
      </c>
      <c r="K3311" s="6">
        <f>IF(sel_og=1,E3311-G3311,0)</f>
        <v/>
      </c>
    </row>
    <row r="3312">
      <c r="A3312" s="6">
        <f>Profiles!E3312+Profiles!F3312</f>
        <v/>
      </c>
      <c r="B3312" s="6">
        <f>Profiles!D3312*sel_solar</f>
        <v/>
      </c>
      <c r="C3312" s="6">
        <f>MIN(B3312,A3312)</f>
        <v/>
      </c>
      <c r="D3312" s="6">
        <f>B3312-C3312</f>
        <v/>
      </c>
      <c r="E3312" s="6">
        <f>A3312-C3312</f>
        <v/>
      </c>
      <c r="F3312" s="6">
        <f>MIN(D3312,in_batt_pw,IF(sel_batt=0,0,(sel_batt-H3311)/in_rte))</f>
        <v/>
      </c>
      <c r="G3312" s="6">
        <f>MIN(E3312,in_batt_pw,H3311)</f>
        <v/>
      </c>
      <c r="H3312" s="6">
        <f>H3311+F3312*in_rte-G3312</f>
        <v/>
      </c>
      <c r="I3312" s="6">
        <f>IF(sel_og=1,0,E3312-G3312)</f>
        <v/>
      </c>
      <c r="J3312" s="6">
        <f>IF(sel_og=1,0,D3312-F3312)</f>
        <v/>
      </c>
      <c r="K3312" s="6">
        <f>IF(sel_og=1,E3312-G3312,0)</f>
        <v/>
      </c>
    </row>
    <row r="3313">
      <c r="A3313" s="6">
        <f>Profiles!E3313+Profiles!F3313</f>
        <v/>
      </c>
      <c r="B3313" s="6">
        <f>Profiles!D3313*sel_solar</f>
        <v/>
      </c>
      <c r="C3313" s="6">
        <f>MIN(B3313,A3313)</f>
        <v/>
      </c>
      <c r="D3313" s="6">
        <f>B3313-C3313</f>
        <v/>
      </c>
      <c r="E3313" s="6">
        <f>A3313-C3313</f>
        <v/>
      </c>
      <c r="F3313" s="6">
        <f>MIN(D3313,in_batt_pw,IF(sel_batt=0,0,(sel_batt-H3312)/in_rte))</f>
        <v/>
      </c>
      <c r="G3313" s="6">
        <f>MIN(E3313,in_batt_pw,H3312)</f>
        <v/>
      </c>
      <c r="H3313" s="6">
        <f>H3312+F3313*in_rte-G3313</f>
        <v/>
      </c>
      <c r="I3313" s="6">
        <f>IF(sel_og=1,0,E3313-G3313)</f>
        <v/>
      </c>
      <c r="J3313" s="6">
        <f>IF(sel_og=1,0,D3313-F3313)</f>
        <v/>
      </c>
      <c r="K3313" s="6">
        <f>IF(sel_og=1,E3313-G3313,0)</f>
        <v/>
      </c>
    </row>
    <row r="3314">
      <c r="A3314" s="6">
        <f>Profiles!E3314+Profiles!F3314</f>
        <v/>
      </c>
      <c r="B3314" s="6">
        <f>Profiles!D3314*sel_solar</f>
        <v/>
      </c>
      <c r="C3314" s="6">
        <f>MIN(B3314,A3314)</f>
        <v/>
      </c>
      <c r="D3314" s="6">
        <f>B3314-C3314</f>
        <v/>
      </c>
      <c r="E3314" s="6">
        <f>A3314-C3314</f>
        <v/>
      </c>
      <c r="F3314" s="6">
        <f>MIN(D3314,in_batt_pw,IF(sel_batt=0,0,(sel_batt-H3313)/in_rte))</f>
        <v/>
      </c>
      <c r="G3314" s="6">
        <f>MIN(E3314,in_batt_pw,H3313)</f>
        <v/>
      </c>
      <c r="H3314" s="6">
        <f>H3313+F3314*in_rte-G3314</f>
        <v/>
      </c>
      <c r="I3314" s="6">
        <f>IF(sel_og=1,0,E3314-G3314)</f>
        <v/>
      </c>
      <c r="J3314" s="6">
        <f>IF(sel_og=1,0,D3314-F3314)</f>
        <v/>
      </c>
      <c r="K3314" s="6">
        <f>IF(sel_og=1,E3314-G3314,0)</f>
        <v/>
      </c>
    </row>
    <row r="3315">
      <c r="A3315" s="6">
        <f>Profiles!E3315+Profiles!F3315</f>
        <v/>
      </c>
      <c r="B3315" s="6">
        <f>Profiles!D3315*sel_solar</f>
        <v/>
      </c>
      <c r="C3315" s="6">
        <f>MIN(B3315,A3315)</f>
        <v/>
      </c>
      <c r="D3315" s="6">
        <f>B3315-C3315</f>
        <v/>
      </c>
      <c r="E3315" s="6">
        <f>A3315-C3315</f>
        <v/>
      </c>
      <c r="F3315" s="6">
        <f>MIN(D3315,in_batt_pw,IF(sel_batt=0,0,(sel_batt-H3314)/in_rte))</f>
        <v/>
      </c>
      <c r="G3315" s="6">
        <f>MIN(E3315,in_batt_pw,H3314)</f>
        <v/>
      </c>
      <c r="H3315" s="6">
        <f>H3314+F3315*in_rte-G3315</f>
        <v/>
      </c>
      <c r="I3315" s="6">
        <f>IF(sel_og=1,0,E3315-G3315)</f>
        <v/>
      </c>
      <c r="J3315" s="6">
        <f>IF(sel_og=1,0,D3315-F3315)</f>
        <v/>
      </c>
      <c r="K3315" s="6">
        <f>IF(sel_og=1,E3315-G3315,0)</f>
        <v/>
      </c>
    </row>
    <row r="3316">
      <c r="A3316" s="6">
        <f>Profiles!E3316+Profiles!F3316</f>
        <v/>
      </c>
      <c r="B3316" s="6">
        <f>Profiles!D3316*sel_solar</f>
        <v/>
      </c>
      <c r="C3316" s="6">
        <f>MIN(B3316,A3316)</f>
        <v/>
      </c>
      <c r="D3316" s="6">
        <f>B3316-C3316</f>
        <v/>
      </c>
      <c r="E3316" s="6">
        <f>A3316-C3316</f>
        <v/>
      </c>
      <c r="F3316" s="6">
        <f>MIN(D3316,in_batt_pw,IF(sel_batt=0,0,(sel_batt-H3315)/in_rte))</f>
        <v/>
      </c>
      <c r="G3316" s="6">
        <f>MIN(E3316,in_batt_pw,H3315)</f>
        <v/>
      </c>
      <c r="H3316" s="6">
        <f>H3315+F3316*in_rte-G3316</f>
        <v/>
      </c>
      <c r="I3316" s="6">
        <f>IF(sel_og=1,0,E3316-G3316)</f>
        <v/>
      </c>
      <c r="J3316" s="6">
        <f>IF(sel_og=1,0,D3316-F3316)</f>
        <v/>
      </c>
      <c r="K3316" s="6">
        <f>IF(sel_og=1,E3316-G3316,0)</f>
        <v/>
      </c>
    </row>
    <row r="3317">
      <c r="A3317" s="6">
        <f>Profiles!E3317+Profiles!F3317</f>
        <v/>
      </c>
      <c r="B3317" s="6">
        <f>Profiles!D3317*sel_solar</f>
        <v/>
      </c>
      <c r="C3317" s="6">
        <f>MIN(B3317,A3317)</f>
        <v/>
      </c>
      <c r="D3317" s="6">
        <f>B3317-C3317</f>
        <v/>
      </c>
      <c r="E3317" s="6">
        <f>A3317-C3317</f>
        <v/>
      </c>
      <c r="F3317" s="6">
        <f>MIN(D3317,in_batt_pw,IF(sel_batt=0,0,(sel_batt-H3316)/in_rte))</f>
        <v/>
      </c>
      <c r="G3317" s="6">
        <f>MIN(E3317,in_batt_pw,H3316)</f>
        <v/>
      </c>
      <c r="H3317" s="6">
        <f>H3316+F3317*in_rte-G3317</f>
        <v/>
      </c>
      <c r="I3317" s="6">
        <f>IF(sel_og=1,0,E3317-G3317)</f>
        <v/>
      </c>
      <c r="J3317" s="6">
        <f>IF(sel_og=1,0,D3317-F3317)</f>
        <v/>
      </c>
      <c r="K3317" s="6">
        <f>IF(sel_og=1,E3317-G3317,0)</f>
        <v/>
      </c>
    </row>
    <row r="3318">
      <c r="A3318" s="6">
        <f>Profiles!E3318+Profiles!F3318</f>
        <v/>
      </c>
      <c r="B3318" s="6">
        <f>Profiles!D3318*sel_solar</f>
        <v/>
      </c>
      <c r="C3318" s="6">
        <f>MIN(B3318,A3318)</f>
        <v/>
      </c>
      <c r="D3318" s="6">
        <f>B3318-C3318</f>
        <v/>
      </c>
      <c r="E3318" s="6">
        <f>A3318-C3318</f>
        <v/>
      </c>
      <c r="F3318" s="6">
        <f>MIN(D3318,in_batt_pw,IF(sel_batt=0,0,(sel_batt-H3317)/in_rte))</f>
        <v/>
      </c>
      <c r="G3318" s="6">
        <f>MIN(E3318,in_batt_pw,H3317)</f>
        <v/>
      </c>
      <c r="H3318" s="6">
        <f>H3317+F3318*in_rte-G3318</f>
        <v/>
      </c>
      <c r="I3318" s="6">
        <f>IF(sel_og=1,0,E3318-G3318)</f>
        <v/>
      </c>
      <c r="J3318" s="6">
        <f>IF(sel_og=1,0,D3318-F3318)</f>
        <v/>
      </c>
      <c r="K3318" s="6">
        <f>IF(sel_og=1,E3318-G3318,0)</f>
        <v/>
      </c>
    </row>
    <row r="3319">
      <c r="A3319" s="6">
        <f>Profiles!E3319+Profiles!F3319</f>
        <v/>
      </c>
      <c r="B3319" s="6">
        <f>Profiles!D3319*sel_solar</f>
        <v/>
      </c>
      <c r="C3319" s="6">
        <f>MIN(B3319,A3319)</f>
        <v/>
      </c>
      <c r="D3319" s="6">
        <f>B3319-C3319</f>
        <v/>
      </c>
      <c r="E3319" s="6">
        <f>A3319-C3319</f>
        <v/>
      </c>
      <c r="F3319" s="6">
        <f>MIN(D3319,in_batt_pw,IF(sel_batt=0,0,(sel_batt-H3318)/in_rte))</f>
        <v/>
      </c>
      <c r="G3319" s="6">
        <f>MIN(E3319,in_batt_pw,H3318)</f>
        <v/>
      </c>
      <c r="H3319" s="6">
        <f>H3318+F3319*in_rte-G3319</f>
        <v/>
      </c>
      <c r="I3319" s="6">
        <f>IF(sel_og=1,0,E3319-G3319)</f>
        <v/>
      </c>
      <c r="J3319" s="6">
        <f>IF(sel_og=1,0,D3319-F3319)</f>
        <v/>
      </c>
      <c r="K3319" s="6">
        <f>IF(sel_og=1,E3319-G3319,0)</f>
        <v/>
      </c>
    </row>
    <row r="3320">
      <c r="A3320" s="6">
        <f>Profiles!E3320+Profiles!F3320</f>
        <v/>
      </c>
      <c r="B3320" s="6">
        <f>Profiles!D3320*sel_solar</f>
        <v/>
      </c>
      <c r="C3320" s="6">
        <f>MIN(B3320,A3320)</f>
        <v/>
      </c>
      <c r="D3320" s="6">
        <f>B3320-C3320</f>
        <v/>
      </c>
      <c r="E3320" s="6">
        <f>A3320-C3320</f>
        <v/>
      </c>
      <c r="F3320" s="6">
        <f>MIN(D3320,in_batt_pw,IF(sel_batt=0,0,(sel_batt-H3319)/in_rte))</f>
        <v/>
      </c>
      <c r="G3320" s="6">
        <f>MIN(E3320,in_batt_pw,H3319)</f>
        <v/>
      </c>
      <c r="H3320" s="6">
        <f>H3319+F3320*in_rte-G3320</f>
        <v/>
      </c>
      <c r="I3320" s="6">
        <f>IF(sel_og=1,0,E3320-G3320)</f>
        <v/>
      </c>
      <c r="J3320" s="6">
        <f>IF(sel_og=1,0,D3320-F3320)</f>
        <v/>
      </c>
      <c r="K3320" s="6">
        <f>IF(sel_og=1,E3320-G3320,0)</f>
        <v/>
      </c>
    </row>
    <row r="3321">
      <c r="A3321" s="6">
        <f>Profiles!E3321+Profiles!F3321</f>
        <v/>
      </c>
      <c r="B3321" s="6">
        <f>Profiles!D3321*sel_solar</f>
        <v/>
      </c>
      <c r="C3321" s="6">
        <f>MIN(B3321,A3321)</f>
        <v/>
      </c>
      <c r="D3321" s="6">
        <f>B3321-C3321</f>
        <v/>
      </c>
      <c r="E3321" s="6">
        <f>A3321-C3321</f>
        <v/>
      </c>
      <c r="F3321" s="6">
        <f>MIN(D3321,in_batt_pw,IF(sel_batt=0,0,(sel_batt-H3320)/in_rte))</f>
        <v/>
      </c>
      <c r="G3321" s="6">
        <f>MIN(E3321,in_batt_pw,H3320)</f>
        <v/>
      </c>
      <c r="H3321" s="6">
        <f>H3320+F3321*in_rte-G3321</f>
        <v/>
      </c>
      <c r="I3321" s="6">
        <f>IF(sel_og=1,0,E3321-G3321)</f>
        <v/>
      </c>
      <c r="J3321" s="6">
        <f>IF(sel_og=1,0,D3321-F3321)</f>
        <v/>
      </c>
      <c r="K3321" s="6">
        <f>IF(sel_og=1,E3321-G3321,0)</f>
        <v/>
      </c>
    </row>
    <row r="3322">
      <c r="A3322" s="6">
        <f>Profiles!E3322+Profiles!F3322</f>
        <v/>
      </c>
      <c r="B3322" s="6">
        <f>Profiles!D3322*sel_solar</f>
        <v/>
      </c>
      <c r="C3322" s="6">
        <f>MIN(B3322,A3322)</f>
        <v/>
      </c>
      <c r="D3322" s="6">
        <f>B3322-C3322</f>
        <v/>
      </c>
      <c r="E3322" s="6">
        <f>A3322-C3322</f>
        <v/>
      </c>
      <c r="F3322" s="6">
        <f>MIN(D3322,in_batt_pw,IF(sel_batt=0,0,(sel_batt-H3321)/in_rte))</f>
        <v/>
      </c>
      <c r="G3322" s="6">
        <f>MIN(E3322,in_batt_pw,H3321)</f>
        <v/>
      </c>
      <c r="H3322" s="6">
        <f>H3321+F3322*in_rte-G3322</f>
        <v/>
      </c>
      <c r="I3322" s="6">
        <f>IF(sel_og=1,0,E3322-G3322)</f>
        <v/>
      </c>
      <c r="J3322" s="6">
        <f>IF(sel_og=1,0,D3322-F3322)</f>
        <v/>
      </c>
      <c r="K3322" s="6">
        <f>IF(sel_og=1,E3322-G3322,0)</f>
        <v/>
      </c>
    </row>
    <row r="3323">
      <c r="A3323" s="6">
        <f>Profiles!E3323+Profiles!F3323</f>
        <v/>
      </c>
      <c r="B3323" s="6">
        <f>Profiles!D3323*sel_solar</f>
        <v/>
      </c>
      <c r="C3323" s="6">
        <f>MIN(B3323,A3323)</f>
        <v/>
      </c>
      <c r="D3323" s="6">
        <f>B3323-C3323</f>
        <v/>
      </c>
      <c r="E3323" s="6">
        <f>A3323-C3323</f>
        <v/>
      </c>
      <c r="F3323" s="6">
        <f>MIN(D3323,in_batt_pw,IF(sel_batt=0,0,(sel_batt-H3322)/in_rte))</f>
        <v/>
      </c>
      <c r="G3323" s="6">
        <f>MIN(E3323,in_batt_pw,H3322)</f>
        <v/>
      </c>
      <c r="H3323" s="6">
        <f>H3322+F3323*in_rte-G3323</f>
        <v/>
      </c>
      <c r="I3323" s="6">
        <f>IF(sel_og=1,0,E3323-G3323)</f>
        <v/>
      </c>
      <c r="J3323" s="6">
        <f>IF(sel_og=1,0,D3323-F3323)</f>
        <v/>
      </c>
      <c r="K3323" s="6">
        <f>IF(sel_og=1,E3323-G3323,0)</f>
        <v/>
      </c>
    </row>
    <row r="3324">
      <c r="A3324" s="6">
        <f>Profiles!E3324+Profiles!F3324</f>
        <v/>
      </c>
      <c r="B3324" s="6">
        <f>Profiles!D3324*sel_solar</f>
        <v/>
      </c>
      <c r="C3324" s="6">
        <f>MIN(B3324,A3324)</f>
        <v/>
      </c>
      <c r="D3324" s="6">
        <f>B3324-C3324</f>
        <v/>
      </c>
      <c r="E3324" s="6">
        <f>A3324-C3324</f>
        <v/>
      </c>
      <c r="F3324" s="6">
        <f>MIN(D3324,in_batt_pw,IF(sel_batt=0,0,(sel_batt-H3323)/in_rte))</f>
        <v/>
      </c>
      <c r="G3324" s="6">
        <f>MIN(E3324,in_batt_pw,H3323)</f>
        <v/>
      </c>
      <c r="H3324" s="6">
        <f>H3323+F3324*in_rte-G3324</f>
        <v/>
      </c>
      <c r="I3324" s="6">
        <f>IF(sel_og=1,0,E3324-G3324)</f>
        <v/>
      </c>
      <c r="J3324" s="6">
        <f>IF(sel_og=1,0,D3324-F3324)</f>
        <v/>
      </c>
      <c r="K3324" s="6">
        <f>IF(sel_og=1,E3324-G3324,0)</f>
        <v/>
      </c>
    </row>
    <row r="3325">
      <c r="A3325" s="6">
        <f>Profiles!E3325+Profiles!F3325</f>
        <v/>
      </c>
      <c r="B3325" s="6">
        <f>Profiles!D3325*sel_solar</f>
        <v/>
      </c>
      <c r="C3325" s="6">
        <f>MIN(B3325,A3325)</f>
        <v/>
      </c>
      <c r="D3325" s="6">
        <f>B3325-C3325</f>
        <v/>
      </c>
      <c r="E3325" s="6">
        <f>A3325-C3325</f>
        <v/>
      </c>
      <c r="F3325" s="6">
        <f>MIN(D3325,in_batt_pw,IF(sel_batt=0,0,(sel_batt-H3324)/in_rte))</f>
        <v/>
      </c>
      <c r="G3325" s="6">
        <f>MIN(E3325,in_batt_pw,H3324)</f>
        <v/>
      </c>
      <c r="H3325" s="6">
        <f>H3324+F3325*in_rte-G3325</f>
        <v/>
      </c>
      <c r="I3325" s="6">
        <f>IF(sel_og=1,0,E3325-G3325)</f>
        <v/>
      </c>
      <c r="J3325" s="6">
        <f>IF(sel_og=1,0,D3325-F3325)</f>
        <v/>
      </c>
      <c r="K3325" s="6">
        <f>IF(sel_og=1,E3325-G3325,0)</f>
        <v/>
      </c>
    </row>
    <row r="3326">
      <c r="A3326" s="6">
        <f>Profiles!E3326+Profiles!F3326</f>
        <v/>
      </c>
      <c r="B3326" s="6">
        <f>Profiles!D3326*sel_solar</f>
        <v/>
      </c>
      <c r="C3326" s="6">
        <f>MIN(B3326,A3326)</f>
        <v/>
      </c>
      <c r="D3326" s="6">
        <f>B3326-C3326</f>
        <v/>
      </c>
      <c r="E3326" s="6">
        <f>A3326-C3326</f>
        <v/>
      </c>
      <c r="F3326" s="6">
        <f>MIN(D3326,in_batt_pw,IF(sel_batt=0,0,(sel_batt-H3325)/in_rte))</f>
        <v/>
      </c>
      <c r="G3326" s="6">
        <f>MIN(E3326,in_batt_pw,H3325)</f>
        <v/>
      </c>
      <c r="H3326" s="6">
        <f>H3325+F3326*in_rte-G3326</f>
        <v/>
      </c>
      <c r="I3326" s="6">
        <f>IF(sel_og=1,0,E3326-G3326)</f>
        <v/>
      </c>
      <c r="J3326" s="6">
        <f>IF(sel_og=1,0,D3326-F3326)</f>
        <v/>
      </c>
      <c r="K3326" s="6">
        <f>IF(sel_og=1,E3326-G3326,0)</f>
        <v/>
      </c>
    </row>
    <row r="3327">
      <c r="A3327" s="6">
        <f>Profiles!E3327+Profiles!F3327</f>
        <v/>
      </c>
      <c r="B3327" s="6">
        <f>Profiles!D3327*sel_solar</f>
        <v/>
      </c>
      <c r="C3327" s="6">
        <f>MIN(B3327,A3327)</f>
        <v/>
      </c>
      <c r="D3327" s="6">
        <f>B3327-C3327</f>
        <v/>
      </c>
      <c r="E3327" s="6">
        <f>A3327-C3327</f>
        <v/>
      </c>
      <c r="F3327" s="6">
        <f>MIN(D3327,in_batt_pw,IF(sel_batt=0,0,(sel_batt-H3326)/in_rte))</f>
        <v/>
      </c>
      <c r="G3327" s="6">
        <f>MIN(E3327,in_batt_pw,H3326)</f>
        <v/>
      </c>
      <c r="H3327" s="6">
        <f>H3326+F3327*in_rte-G3327</f>
        <v/>
      </c>
      <c r="I3327" s="6">
        <f>IF(sel_og=1,0,E3327-G3327)</f>
        <v/>
      </c>
      <c r="J3327" s="6">
        <f>IF(sel_og=1,0,D3327-F3327)</f>
        <v/>
      </c>
      <c r="K3327" s="6">
        <f>IF(sel_og=1,E3327-G3327,0)</f>
        <v/>
      </c>
    </row>
    <row r="3328">
      <c r="A3328" s="6">
        <f>Profiles!E3328+Profiles!F3328</f>
        <v/>
      </c>
      <c r="B3328" s="6">
        <f>Profiles!D3328*sel_solar</f>
        <v/>
      </c>
      <c r="C3328" s="6">
        <f>MIN(B3328,A3328)</f>
        <v/>
      </c>
      <c r="D3328" s="6">
        <f>B3328-C3328</f>
        <v/>
      </c>
      <c r="E3328" s="6">
        <f>A3328-C3328</f>
        <v/>
      </c>
      <c r="F3328" s="6">
        <f>MIN(D3328,in_batt_pw,IF(sel_batt=0,0,(sel_batt-H3327)/in_rte))</f>
        <v/>
      </c>
      <c r="G3328" s="6">
        <f>MIN(E3328,in_batt_pw,H3327)</f>
        <v/>
      </c>
      <c r="H3328" s="6">
        <f>H3327+F3328*in_rte-G3328</f>
        <v/>
      </c>
      <c r="I3328" s="6">
        <f>IF(sel_og=1,0,E3328-G3328)</f>
        <v/>
      </c>
      <c r="J3328" s="6">
        <f>IF(sel_og=1,0,D3328-F3328)</f>
        <v/>
      </c>
      <c r="K3328" s="6">
        <f>IF(sel_og=1,E3328-G3328,0)</f>
        <v/>
      </c>
    </row>
    <row r="3329">
      <c r="A3329" s="6">
        <f>Profiles!E3329+Profiles!F3329</f>
        <v/>
      </c>
      <c r="B3329" s="6">
        <f>Profiles!D3329*sel_solar</f>
        <v/>
      </c>
      <c r="C3329" s="6">
        <f>MIN(B3329,A3329)</f>
        <v/>
      </c>
      <c r="D3329" s="6">
        <f>B3329-C3329</f>
        <v/>
      </c>
      <c r="E3329" s="6">
        <f>A3329-C3329</f>
        <v/>
      </c>
      <c r="F3329" s="6">
        <f>MIN(D3329,in_batt_pw,IF(sel_batt=0,0,(sel_batt-H3328)/in_rte))</f>
        <v/>
      </c>
      <c r="G3329" s="6">
        <f>MIN(E3329,in_batt_pw,H3328)</f>
        <v/>
      </c>
      <c r="H3329" s="6">
        <f>H3328+F3329*in_rte-G3329</f>
        <v/>
      </c>
      <c r="I3329" s="6">
        <f>IF(sel_og=1,0,E3329-G3329)</f>
        <v/>
      </c>
      <c r="J3329" s="6">
        <f>IF(sel_og=1,0,D3329-F3329)</f>
        <v/>
      </c>
      <c r="K3329" s="6">
        <f>IF(sel_og=1,E3329-G3329,0)</f>
        <v/>
      </c>
    </row>
    <row r="3330">
      <c r="A3330" s="6">
        <f>Profiles!E3330+Profiles!F3330</f>
        <v/>
      </c>
      <c r="B3330" s="6">
        <f>Profiles!D3330*sel_solar</f>
        <v/>
      </c>
      <c r="C3330" s="6">
        <f>MIN(B3330,A3330)</f>
        <v/>
      </c>
      <c r="D3330" s="6">
        <f>B3330-C3330</f>
        <v/>
      </c>
      <c r="E3330" s="6">
        <f>A3330-C3330</f>
        <v/>
      </c>
      <c r="F3330" s="6">
        <f>MIN(D3330,in_batt_pw,IF(sel_batt=0,0,(sel_batt-H3329)/in_rte))</f>
        <v/>
      </c>
      <c r="G3330" s="6">
        <f>MIN(E3330,in_batt_pw,H3329)</f>
        <v/>
      </c>
      <c r="H3330" s="6">
        <f>H3329+F3330*in_rte-G3330</f>
        <v/>
      </c>
      <c r="I3330" s="6">
        <f>IF(sel_og=1,0,E3330-G3330)</f>
        <v/>
      </c>
      <c r="J3330" s="6">
        <f>IF(sel_og=1,0,D3330-F3330)</f>
        <v/>
      </c>
      <c r="K3330" s="6">
        <f>IF(sel_og=1,E3330-G3330,0)</f>
        <v/>
      </c>
    </row>
    <row r="3331">
      <c r="A3331" s="6">
        <f>Profiles!E3331+Profiles!F3331</f>
        <v/>
      </c>
      <c r="B3331" s="6">
        <f>Profiles!D3331*sel_solar</f>
        <v/>
      </c>
      <c r="C3331" s="6">
        <f>MIN(B3331,A3331)</f>
        <v/>
      </c>
      <c r="D3331" s="6">
        <f>B3331-C3331</f>
        <v/>
      </c>
      <c r="E3331" s="6">
        <f>A3331-C3331</f>
        <v/>
      </c>
      <c r="F3331" s="6">
        <f>MIN(D3331,in_batt_pw,IF(sel_batt=0,0,(sel_batt-H3330)/in_rte))</f>
        <v/>
      </c>
      <c r="G3331" s="6">
        <f>MIN(E3331,in_batt_pw,H3330)</f>
        <v/>
      </c>
      <c r="H3331" s="6">
        <f>H3330+F3331*in_rte-G3331</f>
        <v/>
      </c>
      <c r="I3331" s="6">
        <f>IF(sel_og=1,0,E3331-G3331)</f>
        <v/>
      </c>
      <c r="J3331" s="6">
        <f>IF(sel_og=1,0,D3331-F3331)</f>
        <v/>
      </c>
      <c r="K3331" s="6">
        <f>IF(sel_og=1,E3331-G3331,0)</f>
        <v/>
      </c>
    </row>
    <row r="3332">
      <c r="A3332" s="6">
        <f>Profiles!E3332+Profiles!F3332</f>
        <v/>
      </c>
      <c r="B3332" s="6">
        <f>Profiles!D3332*sel_solar</f>
        <v/>
      </c>
      <c r="C3332" s="6">
        <f>MIN(B3332,A3332)</f>
        <v/>
      </c>
      <c r="D3332" s="6">
        <f>B3332-C3332</f>
        <v/>
      </c>
      <c r="E3332" s="6">
        <f>A3332-C3332</f>
        <v/>
      </c>
      <c r="F3332" s="6">
        <f>MIN(D3332,in_batt_pw,IF(sel_batt=0,0,(sel_batt-H3331)/in_rte))</f>
        <v/>
      </c>
      <c r="G3332" s="6">
        <f>MIN(E3332,in_batt_pw,H3331)</f>
        <v/>
      </c>
      <c r="H3332" s="6">
        <f>H3331+F3332*in_rte-G3332</f>
        <v/>
      </c>
      <c r="I3332" s="6">
        <f>IF(sel_og=1,0,E3332-G3332)</f>
        <v/>
      </c>
      <c r="J3332" s="6">
        <f>IF(sel_og=1,0,D3332-F3332)</f>
        <v/>
      </c>
      <c r="K3332" s="6">
        <f>IF(sel_og=1,E3332-G3332,0)</f>
        <v/>
      </c>
    </row>
    <row r="3333">
      <c r="A3333" s="6">
        <f>Profiles!E3333+Profiles!F3333</f>
        <v/>
      </c>
      <c r="B3333" s="6">
        <f>Profiles!D3333*sel_solar</f>
        <v/>
      </c>
      <c r="C3333" s="6">
        <f>MIN(B3333,A3333)</f>
        <v/>
      </c>
      <c r="D3333" s="6">
        <f>B3333-C3333</f>
        <v/>
      </c>
      <c r="E3333" s="6">
        <f>A3333-C3333</f>
        <v/>
      </c>
      <c r="F3333" s="6">
        <f>MIN(D3333,in_batt_pw,IF(sel_batt=0,0,(sel_batt-H3332)/in_rte))</f>
        <v/>
      </c>
      <c r="G3333" s="6">
        <f>MIN(E3333,in_batt_pw,H3332)</f>
        <v/>
      </c>
      <c r="H3333" s="6">
        <f>H3332+F3333*in_rte-G3333</f>
        <v/>
      </c>
      <c r="I3333" s="6">
        <f>IF(sel_og=1,0,E3333-G3333)</f>
        <v/>
      </c>
      <c r="J3333" s="6">
        <f>IF(sel_og=1,0,D3333-F3333)</f>
        <v/>
      </c>
      <c r="K3333" s="6">
        <f>IF(sel_og=1,E3333-G3333,0)</f>
        <v/>
      </c>
    </row>
    <row r="3334">
      <c r="A3334" s="6">
        <f>Profiles!E3334+Profiles!F3334</f>
        <v/>
      </c>
      <c r="B3334" s="6">
        <f>Profiles!D3334*sel_solar</f>
        <v/>
      </c>
      <c r="C3334" s="6">
        <f>MIN(B3334,A3334)</f>
        <v/>
      </c>
      <c r="D3334" s="6">
        <f>B3334-C3334</f>
        <v/>
      </c>
      <c r="E3334" s="6">
        <f>A3334-C3334</f>
        <v/>
      </c>
      <c r="F3334" s="6">
        <f>MIN(D3334,in_batt_pw,IF(sel_batt=0,0,(sel_batt-H3333)/in_rte))</f>
        <v/>
      </c>
      <c r="G3334" s="6">
        <f>MIN(E3334,in_batt_pw,H3333)</f>
        <v/>
      </c>
      <c r="H3334" s="6">
        <f>H3333+F3334*in_rte-G3334</f>
        <v/>
      </c>
      <c r="I3334" s="6">
        <f>IF(sel_og=1,0,E3334-G3334)</f>
        <v/>
      </c>
      <c r="J3334" s="6">
        <f>IF(sel_og=1,0,D3334-F3334)</f>
        <v/>
      </c>
      <c r="K3334" s="6">
        <f>IF(sel_og=1,E3334-G3334,0)</f>
        <v/>
      </c>
    </row>
    <row r="3335">
      <c r="A3335" s="6">
        <f>Profiles!E3335+Profiles!F3335</f>
        <v/>
      </c>
      <c r="B3335" s="6">
        <f>Profiles!D3335*sel_solar</f>
        <v/>
      </c>
      <c r="C3335" s="6">
        <f>MIN(B3335,A3335)</f>
        <v/>
      </c>
      <c r="D3335" s="6">
        <f>B3335-C3335</f>
        <v/>
      </c>
      <c r="E3335" s="6">
        <f>A3335-C3335</f>
        <v/>
      </c>
      <c r="F3335" s="6">
        <f>MIN(D3335,in_batt_pw,IF(sel_batt=0,0,(sel_batt-H3334)/in_rte))</f>
        <v/>
      </c>
      <c r="G3335" s="6">
        <f>MIN(E3335,in_batt_pw,H3334)</f>
        <v/>
      </c>
      <c r="H3335" s="6">
        <f>H3334+F3335*in_rte-G3335</f>
        <v/>
      </c>
      <c r="I3335" s="6">
        <f>IF(sel_og=1,0,E3335-G3335)</f>
        <v/>
      </c>
      <c r="J3335" s="6">
        <f>IF(sel_og=1,0,D3335-F3335)</f>
        <v/>
      </c>
      <c r="K3335" s="6">
        <f>IF(sel_og=1,E3335-G3335,0)</f>
        <v/>
      </c>
    </row>
    <row r="3336">
      <c r="A3336" s="6">
        <f>Profiles!E3336+Profiles!F3336</f>
        <v/>
      </c>
      <c r="B3336" s="6">
        <f>Profiles!D3336*sel_solar</f>
        <v/>
      </c>
      <c r="C3336" s="6">
        <f>MIN(B3336,A3336)</f>
        <v/>
      </c>
      <c r="D3336" s="6">
        <f>B3336-C3336</f>
        <v/>
      </c>
      <c r="E3336" s="6">
        <f>A3336-C3336</f>
        <v/>
      </c>
      <c r="F3336" s="6">
        <f>MIN(D3336,in_batt_pw,IF(sel_batt=0,0,(sel_batt-H3335)/in_rte))</f>
        <v/>
      </c>
      <c r="G3336" s="6">
        <f>MIN(E3336,in_batt_pw,H3335)</f>
        <v/>
      </c>
      <c r="H3336" s="6">
        <f>H3335+F3336*in_rte-G3336</f>
        <v/>
      </c>
      <c r="I3336" s="6">
        <f>IF(sel_og=1,0,E3336-G3336)</f>
        <v/>
      </c>
      <c r="J3336" s="6">
        <f>IF(sel_og=1,0,D3336-F3336)</f>
        <v/>
      </c>
      <c r="K3336" s="6">
        <f>IF(sel_og=1,E3336-G3336,0)</f>
        <v/>
      </c>
    </row>
    <row r="3337">
      <c r="A3337" s="6">
        <f>Profiles!E3337+Profiles!F3337</f>
        <v/>
      </c>
      <c r="B3337" s="6">
        <f>Profiles!D3337*sel_solar</f>
        <v/>
      </c>
      <c r="C3337" s="6">
        <f>MIN(B3337,A3337)</f>
        <v/>
      </c>
      <c r="D3337" s="6">
        <f>B3337-C3337</f>
        <v/>
      </c>
      <c r="E3337" s="6">
        <f>A3337-C3337</f>
        <v/>
      </c>
      <c r="F3337" s="6">
        <f>MIN(D3337,in_batt_pw,IF(sel_batt=0,0,(sel_batt-H3336)/in_rte))</f>
        <v/>
      </c>
      <c r="G3337" s="6">
        <f>MIN(E3337,in_batt_pw,H3336)</f>
        <v/>
      </c>
      <c r="H3337" s="6">
        <f>H3336+F3337*in_rte-G3337</f>
        <v/>
      </c>
      <c r="I3337" s="6">
        <f>IF(sel_og=1,0,E3337-G3337)</f>
        <v/>
      </c>
      <c r="J3337" s="6">
        <f>IF(sel_og=1,0,D3337-F3337)</f>
        <v/>
      </c>
      <c r="K3337" s="6">
        <f>IF(sel_og=1,E3337-G3337,0)</f>
        <v/>
      </c>
    </row>
    <row r="3338">
      <c r="A3338" s="6">
        <f>Profiles!E3338+Profiles!F3338</f>
        <v/>
      </c>
      <c r="B3338" s="6">
        <f>Profiles!D3338*sel_solar</f>
        <v/>
      </c>
      <c r="C3338" s="6">
        <f>MIN(B3338,A3338)</f>
        <v/>
      </c>
      <c r="D3338" s="6">
        <f>B3338-C3338</f>
        <v/>
      </c>
      <c r="E3338" s="6">
        <f>A3338-C3338</f>
        <v/>
      </c>
      <c r="F3338" s="6">
        <f>MIN(D3338,in_batt_pw,IF(sel_batt=0,0,(sel_batt-H3337)/in_rte))</f>
        <v/>
      </c>
      <c r="G3338" s="6">
        <f>MIN(E3338,in_batt_pw,H3337)</f>
        <v/>
      </c>
      <c r="H3338" s="6">
        <f>H3337+F3338*in_rte-G3338</f>
        <v/>
      </c>
      <c r="I3338" s="6">
        <f>IF(sel_og=1,0,E3338-G3338)</f>
        <v/>
      </c>
      <c r="J3338" s="6">
        <f>IF(sel_og=1,0,D3338-F3338)</f>
        <v/>
      </c>
      <c r="K3338" s="6">
        <f>IF(sel_og=1,E3338-G3338,0)</f>
        <v/>
      </c>
    </row>
    <row r="3339">
      <c r="A3339" s="6">
        <f>Profiles!E3339+Profiles!F3339</f>
        <v/>
      </c>
      <c r="B3339" s="6">
        <f>Profiles!D3339*sel_solar</f>
        <v/>
      </c>
      <c r="C3339" s="6">
        <f>MIN(B3339,A3339)</f>
        <v/>
      </c>
      <c r="D3339" s="6">
        <f>B3339-C3339</f>
        <v/>
      </c>
      <c r="E3339" s="6">
        <f>A3339-C3339</f>
        <v/>
      </c>
      <c r="F3339" s="6">
        <f>MIN(D3339,in_batt_pw,IF(sel_batt=0,0,(sel_batt-H3338)/in_rte))</f>
        <v/>
      </c>
      <c r="G3339" s="6">
        <f>MIN(E3339,in_batt_pw,H3338)</f>
        <v/>
      </c>
      <c r="H3339" s="6">
        <f>H3338+F3339*in_rte-G3339</f>
        <v/>
      </c>
      <c r="I3339" s="6">
        <f>IF(sel_og=1,0,E3339-G3339)</f>
        <v/>
      </c>
      <c r="J3339" s="6">
        <f>IF(sel_og=1,0,D3339-F3339)</f>
        <v/>
      </c>
      <c r="K3339" s="6">
        <f>IF(sel_og=1,E3339-G3339,0)</f>
        <v/>
      </c>
    </row>
    <row r="3340">
      <c r="A3340" s="6">
        <f>Profiles!E3340+Profiles!F3340</f>
        <v/>
      </c>
      <c r="B3340" s="6">
        <f>Profiles!D3340*sel_solar</f>
        <v/>
      </c>
      <c r="C3340" s="6">
        <f>MIN(B3340,A3340)</f>
        <v/>
      </c>
      <c r="D3340" s="6">
        <f>B3340-C3340</f>
        <v/>
      </c>
      <c r="E3340" s="6">
        <f>A3340-C3340</f>
        <v/>
      </c>
      <c r="F3340" s="6">
        <f>MIN(D3340,in_batt_pw,IF(sel_batt=0,0,(sel_batt-H3339)/in_rte))</f>
        <v/>
      </c>
      <c r="G3340" s="6">
        <f>MIN(E3340,in_batt_pw,H3339)</f>
        <v/>
      </c>
      <c r="H3340" s="6">
        <f>H3339+F3340*in_rte-G3340</f>
        <v/>
      </c>
      <c r="I3340" s="6">
        <f>IF(sel_og=1,0,E3340-G3340)</f>
        <v/>
      </c>
      <c r="J3340" s="6">
        <f>IF(sel_og=1,0,D3340-F3340)</f>
        <v/>
      </c>
      <c r="K3340" s="6">
        <f>IF(sel_og=1,E3340-G3340,0)</f>
        <v/>
      </c>
    </row>
    <row r="3341">
      <c r="A3341" s="6">
        <f>Profiles!E3341+Profiles!F3341</f>
        <v/>
      </c>
      <c r="B3341" s="6">
        <f>Profiles!D3341*sel_solar</f>
        <v/>
      </c>
      <c r="C3341" s="6">
        <f>MIN(B3341,A3341)</f>
        <v/>
      </c>
      <c r="D3341" s="6">
        <f>B3341-C3341</f>
        <v/>
      </c>
      <c r="E3341" s="6">
        <f>A3341-C3341</f>
        <v/>
      </c>
      <c r="F3341" s="6">
        <f>MIN(D3341,in_batt_pw,IF(sel_batt=0,0,(sel_batt-H3340)/in_rte))</f>
        <v/>
      </c>
      <c r="G3341" s="6">
        <f>MIN(E3341,in_batt_pw,H3340)</f>
        <v/>
      </c>
      <c r="H3341" s="6">
        <f>H3340+F3341*in_rte-G3341</f>
        <v/>
      </c>
      <c r="I3341" s="6">
        <f>IF(sel_og=1,0,E3341-G3341)</f>
        <v/>
      </c>
      <c r="J3341" s="6">
        <f>IF(sel_og=1,0,D3341-F3341)</f>
        <v/>
      </c>
      <c r="K3341" s="6">
        <f>IF(sel_og=1,E3341-G3341,0)</f>
        <v/>
      </c>
    </row>
    <row r="3342">
      <c r="A3342" s="6">
        <f>Profiles!E3342+Profiles!F3342</f>
        <v/>
      </c>
      <c r="B3342" s="6">
        <f>Profiles!D3342*sel_solar</f>
        <v/>
      </c>
      <c r="C3342" s="6">
        <f>MIN(B3342,A3342)</f>
        <v/>
      </c>
      <c r="D3342" s="6">
        <f>B3342-C3342</f>
        <v/>
      </c>
      <c r="E3342" s="6">
        <f>A3342-C3342</f>
        <v/>
      </c>
      <c r="F3342" s="6">
        <f>MIN(D3342,in_batt_pw,IF(sel_batt=0,0,(sel_batt-H3341)/in_rte))</f>
        <v/>
      </c>
      <c r="G3342" s="6">
        <f>MIN(E3342,in_batt_pw,H3341)</f>
        <v/>
      </c>
      <c r="H3342" s="6">
        <f>H3341+F3342*in_rte-G3342</f>
        <v/>
      </c>
      <c r="I3342" s="6">
        <f>IF(sel_og=1,0,E3342-G3342)</f>
        <v/>
      </c>
      <c r="J3342" s="6">
        <f>IF(sel_og=1,0,D3342-F3342)</f>
        <v/>
      </c>
      <c r="K3342" s="6">
        <f>IF(sel_og=1,E3342-G3342,0)</f>
        <v/>
      </c>
    </row>
    <row r="3343">
      <c r="A3343" s="6">
        <f>Profiles!E3343+Profiles!F3343</f>
        <v/>
      </c>
      <c r="B3343" s="6">
        <f>Profiles!D3343*sel_solar</f>
        <v/>
      </c>
      <c r="C3343" s="6">
        <f>MIN(B3343,A3343)</f>
        <v/>
      </c>
      <c r="D3343" s="6">
        <f>B3343-C3343</f>
        <v/>
      </c>
      <c r="E3343" s="6">
        <f>A3343-C3343</f>
        <v/>
      </c>
      <c r="F3343" s="6">
        <f>MIN(D3343,in_batt_pw,IF(sel_batt=0,0,(sel_batt-H3342)/in_rte))</f>
        <v/>
      </c>
      <c r="G3343" s="6">
        <f>MIN(E3343,in_batt_pw,H3342)</f>
        <v/>
      </c>
      <c r="H3343" s="6">
        <f>H3342+F3343*in_rte-G3343</f>
        <v/>
      </c>
      <c r="I3343" s="6">
        <f>IF(sel_og=1,0,E3343-G3343)</f>
        <v/>
      </c>
      <c r="J3343" s="6">
        <f>IF(sel_og=1,0,D3343-F3343)</f>
        <v/>
      </c>
      <c r="K3343" s="6">
        <f>IF(sel_og=1,E3343-G3343,0)</f>
        <v/>
      </c>
    </row>
    <row r="3344">
      <c r="A3344" s="6">
        <f>Profiles!E3344+Profiles!F3344</f>
        <v/>
      </c>
      <c r="B3344" s="6">
        <f>Profiles!D3344*sel_solar</f>
        <v/>
      </c>
      <c r="C3344" s="6">
        <f>MIN(B3344,A3344)</f>
        <v/>
      </c>
      <c r="D3344" s="6">
        <f>B3344-C3344</f>
        <v/>
      </c>
      <c r="E3344" s="6">
        <f>A3344-C3344</f>
        <v/>
      </c>
      <c r="F3344" s="6">
        <f>MIN(D3344,in_batt_pw,IF(sel_batt=0,0,(sel_batt-H3343)/in_rte))</f>
        <v/>
      </c>
      <c r="G3344" s="6">
        <f>MIN(E3344,in_batt_pw,H3343)</f>
        <v/>
      </c>
      <c r="H3344" s="6">
        <f>H3343+F3344*in_rte-G3344</f>
        <v/>
      </c>
      <c r="I3344" s="6">
        <f>IF(sel_og=1,0,E3344-G3344)</f>
        <v/>
      </c>
      <c r="J3344" s="6">
        <f>IF(sel_og=1,0,D3344-F3344)</f>
        <v/>
      </c>
      <c r="K3344" s="6">
        <f>IF(sel_og=1,E3344-G3344,0)</f>
        <v/>
      </c>
    </row>
    <row r="3345">
      <c r="A3345" s="6">
        <f>Profiles!E3345+Profiles!F3345</f>
        <v/>
      </c>
      <c r="B3345" s="6">
        <f>Profiles!D3345*sel_solar</f>
        <v/>
      </c>
      <c r="C3345" s="6">
        <f>MIN(B3345,A3345)</f>
        <v/>
      </c>
      <c r="D3345" s="6">
        <f>B3345-C3345</f>
        <v/>
      </c>
      <c r="E3345" s="6">
        <f>A3345-C3345</f>
        <v/>
      </c>
      <c r="F3345" s="6">
        <f>MIN(D3345,in_batt_pw,IF(sel_batt=0,0,(sel_batt-H3344)/in_rte))</f>
        <v/>
      </c>
      <c r="G3345" s="6">
        <f>MIN(E3345,in_batt_pw,H3344)</f>
        <v/>
      </c>
      <c r="H3345" s="6">
        <f>H3344+F3345*in_rte-G3345</f>
        <v/>
      </c>
      <c r="I3345" s="6">
        <f>IF(sel_og=1,0,E3345-G3345)</f>
        <v/>
      </c>
      <c r="J3345" s="6">
        <f>IF(sel_og=1,0,D3345-F3345)</f>
        <v/>
      </c>
      <c r="K3345" s="6">
        <f>IF(sel_og=1,E3345-G3345,0)</f>
        <v/>
      </c>
    </row>
    <row r="3346">
      <c r="A3346" s="6">
        <f>Profiles!E3346+Profiles!F3346</f>
        <v/>
      </c>
      <c r="B3346" s="6">
        <f>Profiles!D3346*sel_solar</f>
        <v/>
      </c>
      <c r="C3346" s="6">
        <f>MIN(B3346,A3346)</f>
        <v/>
      </c>
      <c r="D3346" s="6">
        <f>B3346-C3346</f>
        <v/>
      </c>
      <c r="E3346" s="6">
        <f>A3346-C3346</f>
        <v/>
      </c>
      <c r="F3346" s="6">
        <f>MIN(D3346,in_batt_pw,IF(sel_batt=0,0,(sel_batt-H3345)/in_rte))</f>
        <v/>
      </c>
      <c r="G3346" s="6">
        <f>MIN(E3346,in_batt_pw,H3345)</f>
        <v/>
      </c>
      <c r="H3346" s="6">
        <f>H3345+F3346*in_rte-G3346</f>
        <v/>
      </c>
      <c r="I3346" s="6">
        <f>IF(sel_og=1,0,E3346-G3346)</f>
        <v/>
      </c>
      <c r="J3346" s="6">
        <f>IF(sel_og=1,0,D3346-F3346)</f>
        <v/>
      </c>
      <c r="K3346" s="6">
        <f>IF(sel_og=1,E3346-G3346,0)</f>
        <v/>
      </c>
    </row>
    <row r="3347">
      <c r="A3347" s="6">
        <f>Profiles!E3347+Profiles!F3347</f>
        <v/>
      </c>
      <c r="B3347" s="6">
        <f>Profiles!D3347*sel_solar</f>
        <v/>
      </c>
      <c r="C3347" s="6">
        <f>MIN(B3347,A3347)</f>
        <v/>
      </c>
      <c r="D3347" s="6">
        <f>B3347-C3347</f>
        <v/>
      </c>
      <c r="E3347" s="6">
        <f>A3347-C3347</f>
        <v/>
      </c>
      <c r="F3347" s="6">
        <f>MIN(D3347,in_batt_pw,IF(sel_batt=0,0,(sel_batt-H3346)/in_rte))</f>
        <v/>
      </c>
      <c r="G3347" s="6">
        <f>MIN(E3347,in_batt_pw,H3346)</f>
        <v/>
      </c>
      <c r="H3347" s="6">
        <f>H3346+F3347*in_rte-G3347</f>
        <v/>
      </c>
      <c r="I3347" s="6">
        <f>IF(sel_og=1,0,E3347-G3347)</f>
        <v/>
      </c>
      <c r="J3347" s="6">
        <f>IF(sel_og=1,0,D3347-F3347)</f>
        <v/>
      </c>
      <c r="K3347" s="6">
        <f>IF(sel_og=1,E3347-G3347,0)</f>
        <v/>
      </c>
    </row>
    <row r="3348">
      <c r="A3348" s="6">
        <f>Profiles!E3348+Profiles!F3348</f>
        <v/>
      </c>
      <c r="B3348" s="6">
        <f>Profiles!D3348*sel_solar</f>
        <v/>
      </c>
      <c r="C3348" s="6">
        <f>MIN(B3348,A3348)</f>
        <v/>
      </c>
      <c r="D3348" s="6">
        <f>B3348-C3348</f>
        <v/>
      </c>
      <c r="E3348" s="6">
        <f>A3348-C3348</f>
        <v/>
      </c>
      <c r="F3348" s="6">
        <f>MIN(D3348,in_batt_pw,IF(sel_batt=0,0,(sel_batt-H3347)/in_rte))</f>
        <v/>
      </c>
      <c r="G3348" s="6">
        <f>MIN(E3348,in_batt_pw,H3347)</f>
        <v/>
      </c>
      <c r="H3348" s="6">
        <f>H3347+F3348*in_rte-G3348</f>
        <v/>
      </c>
      <c r="I3348" s="6">
        <f>IF(sel_og=1,0,E3348-G3348)</f>
        <v/>
      </c>
      <c r="J3348" s="6">
        <f>IF(sel_og=1,0,D3348-F3348)</f>
        <v/>
      </c>
      <c r="K3348" s="6">
        <f>IF(sel_og=1,E3348-G3348,0)</f>
        <v/>
      </c>
    </row>
    <row r="3349">
      <c r="A3349" s="6">
        <f>Profiles!E3349+Profiles!F3349</f>
        <v/>
      </c>
      <c r="B3349" s="6">
        <f>Profiles!D3349*sel_solar</f>
        <v/>
      </c>
      <c r="C3349" s="6">
        <f>MIN(B3349,A3349)</f>
        <v/>
      </c>
      <c r="D3349" s="6">
        <f>B3349-C3349</f>
        <v/>
      </c>
      <c r="E3349" s="6">
        <f>A3349-C3349</f>
        <v/>
      </c>
      <c r="F3349" s="6">
        <f>MIN(D3349,in_batt_pw,IF(sel_batt=0,0,(sel_batt-H3348)/in_rte))</f>
        <v/>
      </c>
      <c r="G3349" s="6">
        <f>MIN(E3349,in_batt_pw,H3348)</f>
        <v/>
      </c>
      <c r="H3349" s="6">
        <f>H3348+F3349*in_rte-G3349</f>
        <v/>
      </c>
      <c r="I3349" s="6">
        <f>IF(sel_og=1,0,E3349-G3349)</f>
        <v/>
      </c>
      <c r="J3349" s="6">
        <f>IF(sel_og=1,0,D3349-F3349)</f>
        <v/>
      </c>
      <c r="K3349" s="6">
        <f>IF(sel_og=1,E3349-G3349,0)</f>
        <v/>
      </c>
    </row>
    <row r="3350">
      <c r="A3350" s="6">
        <f>Profiles!E3350+Profiles!F3350</f>
        <v/>
      </c>
      <c r="B3350" s="6">
        <f>Profiles!D3350*sel_solar</f>
        <v/>
      </c>
      <c r="C3350" s="6">
        <f>MIN(B3350,A3350)</f>
        <v/>
      </c>
      <c r="D3350" s="6">
        <f>B3350-C3350</f>
        <v/>
      </c>
      <c r="E3350" s="6">
        <f>A3350-C3350</f>
        <v/>
      </c>
      <c r="F3350" s="6">
        <f>MIN(D3350,in_batt_pw,IF(sel_batt=0,0,(sel_batt-H3349)/in_rte))</f>
        <v/>
      </c>
      <c r="G3350" s="6">
        <f>MIN(E3350,in_batt_pw,H3349)</f>
        <v/>
      </c>
      <c r="H3350" s="6">
        <f>H3349+F3350*in_rte-G3350</f>
        <v/>
      </c>
      <c r="I3350" s="6">
        <f>IF(sel_og=1,0,E3350-G3350)</f>
        <v/>
      </c>
      <c r="J3350" s="6">
        <f>IF(sel_og=1,0,D3350-F3350)</f>
        <v/>
      </c>
      <c r="K3350" s="6">
        <f>IF(sel_og=1,E3350-G3350,0)</f>
        <v/>
      </c>
    </row>
    <row r="3351">
      <c r="A3351" s="6">
        <f>Profiles!E3351+Profiles!F3351</f>
        <v/>
      </c>
      <c r="B3351" s="6">
        <f>Profiles!D3351*sel_solar</f>
        <v/>
      </c>
      <c r="C3351" s="6">
        <f>MIN(B3351,A3351)</f>
        <v/>
      </c>
      <c r="D3351" s="6">
        <f>B3351-C3351</f>
        <v/>
      </c>
      <c r="E3351" s="6">
        <f>A3351-C3351</f>
        <v/>
      </c>
      <c r="F3351" s="6">
        <f>MIN(D3351,in_batt_pw,IF(sel_batt=0,0,(sel_batt-H3350)/in_rte))</f>
        <v/>
      </c>
      <c r="G3351" s="6">
        <f>MIN(E3351,in_batt_pw,H3350)</f>
        <v/>
      </c>
      <c r="H3351" s="6">
        <f>H3350+F3351*in_rte-G3351</f>
        <v/>
      </c>
      <c r="I3351" s="6">
        <f>IF(sel_og=1,0,E3351-G3351)</f>
        <v/>
      </c>
      <c r="J3351" s="6">
        <f>IF(sel_og=1,0,D3351-F3351)</f>
        <v/>
      </c>
      <c r="K3351" s="6">
        <f>IF(sel_og=1,E3351-G3351,0)</f>
        <v/>
      </c>
    </row>
    <row r="3352">
      <c r="A3352" s="6">
        <f>Profiles!E3352+Profiles!F3352</f>
        <v/>
      </c>
      <c r="B3352" s="6">
        <f>Profiles!D3352*sel_solar</f>
        <v/>
      </c>
      <c r="C3352" s="6">
        <f>MIN(B3352,A3352)</f>
        <v/>
      </c>
      <c r="D3352" s="6">
        <f>B3352-C3352</f>
        <v/>
      </c>
      <c r="E3352" s="6">
        <f>A3352-C3352</f>
        <v/>
      </c>
      <c r="F3352" s="6">
        <f>MIN(D3352,in_batt_pw,IF(sel_batt=0,0,(sel_batt-H3351)/in_rte))</f>
        <v/>
      </c>
      <c r="G3352" s="6">
        <f>MIN(E3352,in_batt_pw,H3351)</f>
        <v/>
      </c>
      <c r="H3352" s="6">
        <f>H3351+F3352*in_rte-G3352</f>
        <v/>
      </c>
      <c r="I3352" s="6">
        <f>IF(sel_og=1,0,E3352-G3352)</f>
        <v/>
      </c>
      <c r="J3352" s="6">
        <f>IF(sel_og=1,0,D3352-F3352)</f>
        <v/>
      </c>
      <c r="K3352" s="6">
        <f>IF(sel_og=1,E3352-G3352,0)</f>
        <v/>
      </c>
    </row>
    <row r="3353">
      <c r="A3353" s="6">
        <f>Profiles!E3353+Profiles!F3353</f>
        <v/>
      </c>
      <c r="B3353" s="6">
        <f>Profiles!D3353*sel_solar</f>
        <v/>
      </c>
      <c r="C3353" s="6">
        <f>MIN(B3353,A3353)</f>
        <v/>
      </c>
      <c r="D3353" s="6">
        <f>B3353-C3353</f>
        <v/>
      </c>
      <c r="E3353" s="6">
        <f>A3353-C3353</f>
        <v/>
      </c>
      <c r="F3353" s="6">
        <f>MIN(D3353,in_batt_pw,IF(sel_batt=0,0,(sel_batt-H3352)/in_rte))</f>
        <v/>
      </c>
      <c r="G3353" s="6">
        <f>MIN(E3353,in_batt_pw,H3352)</f>
        <v/>
      </c>
      <c r="H3353" s="6">
        <f>H3352+F3353*in_rte-G3353</f>
        <v/>
      </c>
      <c r="I3353" s="6">
        <f>IF(sel_og=1,0,E3353-G3353)</f>
        <v/>
      </c>
      <c r="J3353" s="6">
        <f>IF(sel_og=1,0,D3353-F3353)</f>
        <v/>
      </c>
      <c r="K3353" s="6">
        <f>IF(sel_og=1,E3353-G3353,0)</f>
        <v/>
      </c>
    </row>
    <row r="3354">
      <c r="A3354" s="6">
        <f>Profiles!E3354+Profiles!F3354</f>
        <v/>
      </c>
      <c r="B3354" s="6">
        <f>Profiles!D3354*sel_solar</f>
        <v/>
      </c>
      <c r="C3354" s="6">
        <f>MIN(B3354,A3354)</f>
        <v/>
      </c>
      <c r="D3354" s="6">
        <f>B3354-C3354</f>
        <v/>
      </c>
      <c r="E3354" s="6">
        <f>A3354-C3354</f>
        <v/>
      </c>
      <c r="F3354" s="6">
        <f>MIN(D3354,in_batt_pw,IF(sel_batt=0,0,(sel_batt-H3353)/in_rte))</f>
        <v/>
      </c>
      <c r="G3354" s="6">
        <f>MIN(E3354,in_batt_pw,H3353)</f>
        <v/>
      </c>
      <c r="H3354" s="6">
        <f>H3353+F3354*in_rte-G3354</f>
        <v/>
      </c>
      <c r="I3354" s="6">
        <f>IF(sel_og=1,0,E3354-G3354)</f>
        <v/>
      </c>
      <c r="J3354" s="6">
        <f>IF(sel_og=1,0,D3354-F3354)</f>
        <v/>
      </c>
      <c r="K3354" s="6">
        <f>IF(sel_og=1,E3354-G3354,0)</f>
        <v/>
      </c>
    </row>
    <row r="3355">
      <c r="A3355" s="6">
        <f>Profiles!E3355+Profiles!F3355</f>
        <v/>
      </c>
      <c r="B3355" s="6">
        <f>Profiles!D3355*sel_solar</f>
        <v/>
      </c>
      <c r="C3355" s="6">
        <f>MIN(B3355,A3355)</f>
        <v/>
      </c>
      <c r="D3355" s="6">
        <f>B3355-C3355</f>
        <v/>
      </c>
      <c r="E3355" s="6">
        <f>A3355-C3355</f>
        <v/>
      </c>
      <c r="F3355" s="6">
        <f>MIN(D3355,in_batt_pw,IF(sel_batt=0,0,(sel_batt-H3354)/in_rte))</f>
        <v/>
      </c>
      <c r="G3355" s="6">
        <f>MIN(E3355,in_batt_pw,H3354)</f>
        <v/>
      </c>
      <c r="H3355" s="6">
        <f>H3354+F3355*in_rte-G3355</f>
        <v/>
      </c>
      <c r="I3355" s="6">
        <f>IF(sel_og=1,0,E3355-G3355)</f>
        <v/>
      </c>
      <c r="J3355" s="6">
        <f>IF(sel_og=1,0,D3355-F3355)</f>
        <v/>
      </c>
      <c r="K3355" s="6">
        <f>IF(sel_og=1,E3355-G3355,0)</f>
        <v/>
      </c>
    </row>
    <row r="3356">
      <c r="A3356" s="6">
        <f>Profiles!E3356+Profiles!F3356</f>
        <v/>
      </c>
      <c r="B3356" s="6">
        <f>Profiles!D3356*sel_solar</f>
        <v/>
      </c>
      <c r="C3356" s="6">
        <f>MIN(B3356,A3356)</f>
        <v/>
      </c>
      <c r="D3356" s="6">
        <f>B3356-C3356</f>
        <v/>
      </c>
      <c r="E3356" s="6">
        <f>A3356-C3356</f>
        <v/>
      </c>
      <c r="F3356" s="6">
        <f>MIN(D3356,in_batt_pw,IF(sel_batt=0,0,(sel_batt-H3355)/in_rte))</f>
        <v/>
      </c>
      <c r="G3356" s="6">
        <f>MIN(E3356,in_batt_pw,H3355)</f>
        <v/>
      </c>
      <c r="H3356" s="6">
        <f>H3355+F3356*in_rte-G3356</f>
        <v/>
      </c>
      <c r="I3356" s="6">
        <f>IF(sel_og=1,0,E3356-G3356)</f>
        <v/>
      </c>
      <c r="J3356" s="6">
        <f>IF(sel_og=1,0,D3356-F3356)</f>
        <v/>
      </c>
      <c r="K3356" s="6">
        <f>IF(sel_og=1,E3356-G3356,0)</f>
        <v/>
      </c>
    </row>
    <row r="3357">
      <c r="A3357" s="6">
        <f>Profiles!E3357+Profiles!F3357</f>
        <v/>
      </c>
      <c r="B3357" s="6">
        <f>Profiles!D3357*sel_solar</f>
        <v/>
      </c>
      <c r="C3357" s="6">
        <f>MIN(B3357,A3357)</f>
        <v/>
      </c>
      <c r="D3357" s="6">
        <f>B3357-C3357</f>
        <v/>
      </c>
      <c r="E3357" s="6">
        <f>A3357-C3357</f>
        <v/>
      </c>
      <c r="F3357" s="6">
        <f>MIN(D3357,in_batt_pw,IF(sel_batt=0,0,(sel_batt-H3356)/in_rte))</f>
        <v/>
      </c>
      <c r="G3357" s="6">
        <f>MIN(E3357,in_batt_pw,H3356)</f>
        <v/>
      </c>
      <c r="H3357" s="6">
        <f>H3356+F3357*in_rte-G3357</f>
        <v/>
      </c>
      <c r="I3357" s="6">
        <f>IF(sel_og=1,0,E3357-G3357)</f>
        <v/>
      </c>
      <c r="J3357" s="6">
        <f>IF(sel_og=1,0,D3357-F3357)</f>
        <v/>
      </c>
      <c r="K3357" s="6">
        <f>IF(sel_og=1,E3357-G3357,0)</f>
        <v/>
      </c>
    </row>
    <row r="3358">
      <c r="A3358" s="6">
        <f>Profiles!E3358+Profiles!F3358</f>
        <v/>
      </c>
      <c r="B3358" s="6">
        <f>Profiles!D3358*sel_solar</f>
        <v/>
      </c>
      <c r="C3358" s="6">
        <f>MIN(B3358,A3358)</f>
        <v/>
      </c>
      <c r="D3358" s="6">
        <f>B3358-C3358</f>
        <v/>
      </c>
      <c r="E3358" s="6">
        <f>A3358-C3358</f>
        <v/>
      </c>
      <c r="F3358" s="6">
        <f>MIN(D3358,in_batt_pw,IF(sel_batt=0,0,(sel_batt-H3357)/in_rte))</f>
        <v/>
      </c>
      <c r="G3358" s="6">
        <f>MIN(E3358,in_batt_pw,H3357)</f>
        <v/>
      </c>
      <c r="H3358" s="6">
        <f>H3357+F3358*in_rte-G3358</f>
        <v/>
      </c>
      <c r="I3358" s="6">
        <f>IF(sel_og=1,0,E3358-G3358)</f>
        <v/>
      </c>
      <c r="J3358" s="6">
        <f>IF(sel_og=1,0,D3358-F3358)</f>
        <v/>
      </c>
      <c r="K3358" s="6">
        <f>IF(sel_og=1,E3358-G3358,0)</f>
        <v/>
      </c>
    </row>
    <row r="3359">
      <c r="A3359" s="6">
        <f>Profiles!E3359+Profiles!F3359</f>
        <v/>
      </c>
      <c r="B3359" s="6">
        <f>Profiles!D3359*sel_solar</f>
        <v/>
      </c>
      <c r="C3359" s="6">
        <f>MIN(B3359,A3359)</f>
        <v/>
      </c>
      <c r="D3359" s="6">
        <f>B3359-C3359</f>
        <v/>
      </c>
      <c r="E3359" s="6">
        <f>A3359-C3359</f>
        <v/>
      </c>
      <c r="F3359" s="6">
        <f>MIN(D3359,in_batt_pw,IF(sel_batt=0,0,(sel_batt-H3358)/in_rte))</f>
        <v/>
      </c>
      <c r="G3359" s="6">
        <f>MIN(E3359,in_batt_pw,H3358)</f>
        <v/>
      </c>
      <c r="H3359" s="6">
        <f>H3358+F3359*in_rte-G3359</f>
        <v/>
      </c>
      <c r="I3359" s="6">
        <f>IF(sel_og=1,0,E3359-G3359)</f>
        <v/>
      </c>
      <c r="J3359" s="6">
        <f>IF(sel_og=1,0,D3359-F3359)</f>
        <v/>
      </c>
      <c r="K3359" s="6">
        <f>IF(sel_og=1,E3359-G3359,0)</f>
        <v/>
      </c>
    </row>
    <row r="3360">
      <c r="A3360" s="6">
        <f>Profiles!E3360+Profiles!F3360</f>
        <v/>
      </c>
      <c r="B3360" s="6">
        <f>Profiles!D3360*sel_solar</f>
        <v/>
      </c>
      <c r="C3360" s="6">
        <f>MIN(B3360,A3360)</f>
        <v/>
      </c>
      <c r="D3360" s="6">
        <f>B3360-C3360</f>
        <v/>
      </c>
      <c r="E3360" s="6">
        <f>A3360-C3360</f>
        <v/>
      </c>
      <c r="F3360" s="6">
        <f>MIN(D3360,in_batt_pw,IF(sel_batt=0,0,(sel_batt-H3359)/in_rte))</f>
        <v/>
      </c>
      <c r="G3360" s="6">
        <f>MIN(E3360,in_batt_pw,H3359)</f>
        <v/>
      </c>
      <c r="H3360" s="6">
        <f>H3359+F3360*in_rte-G3360</f>
        <v/>
      </c>
      <c r="I3360" s="6">
        <f>IF(sel_og=1,0,E3360-G3360)</f>
        <v/>
      </c>
      <c r="J3360" s="6">
        <f>IF(sel_og=1,0,D3360-F3360)</f>
        <v/>
      </c>
      <c r="K3360" s="6">
        <f>IF(sel_og=1,E3360-G3360,0)</f>
        <v/>
      </c>
    </row>
    <row r="3361">
      <c r="A3361" s="6">
        <f>Profiles!E3361+Profiles!F3361</f>
        <v/>
      </c>
      <c r="B3361" s="6">
        <f>Profiles!D3361*sel_solar</f>
        <v/>
      </c>
      <c r="C3361" s="6">
        <f>MIN(B3361,A3361)</f>
        <v/>
      </c>
      <c r="D3361" s="6">
        <f>B3361-C3361</f>
        <v/>
      </c>
      <c r="E3361" s="6">
        <f>A3361-C3361</f>
        <v/>
      </c>
      <c r="F3361" s="6">
        <f>MIN(D3361,in_batt_pw,IF(sel_batt=0,0,(sel_batt-H3360)/in_rte))</f>
        <v/>
      </c>
      <c r="G3361" s="6">
        <f>MIN(E3361,in_batt_pw,H3360)</f>
        <v/>
      </c>
      <c r="H3361" s="6">
        <f>H3360+F3361*in_rte-G3361</f>
        <v/>
      </c>
      <c r="I3361" s="6">
        <f>IF(sel_og=1,0,E3361-G3361)</f>
        <v/>
      </c>
      <c r="J3361" s="6">
        <f>IF(sel_og=1,0,D3361-F3361)</f>
        <v/>
      </c>
      <c r="K3361" s="6">
        <f>IF(sel_og=1,E3361-G3361,0)</f>
        <v/>
      </c>
    </row>
    <row r="3362">
      <c r="A3362" s="6">
        <f>Profiles!E3362+Profiles!F3362</f>
        <v/>
      </c>
      <c r="B3362" s="6">
        <f>Profiles!D3362*sel_solar</f>
        <v/>
      </c>
      <c r="C3362" s="6">
        <f>MIN(B3362,A3362)</f>
        <v/>
      </c>
      <c r="D3362" s="6">
        <f>B3362-C3362</f>
        <v/>
      </c>
      <c r="E3362" s="6">
        <f>A3362-C3362</f>
        <v/>
      </c>
      <c r="F3362" s="6">
        <f>MIN(D3362,in_batt_pw,IF(sel_batt=0,0,(sel_batt-H3361)/in_rte))</f>
        <v/>
      </c>
      <c r="G3362" s="6">
        <f>MIN(E3362,in_batt_pw,H3361)</f>
        <v/>
      </c>
      <c r="H3362" s="6">
        <f>H3361+F3362*in_rte-G3362</f>
        <v/>
      </c>
      <c r="I3362" s="6">
        <f>IF(sel_og=1,0,E3362-G3362)</f>
        <v/>
      </c>
      <c r="J3362" s="6">
        <f>IF(sel_og=1,0,D3362-F3362)</f>
        <v/>
      </c>
      <c r="K3362" s="6">
        <f>IF(sel_og=1,E3362-G3362,0)</f>
        <v/>
      </c>
    </row>
    <row r="3363">
      <c r="A3363" s="6">
        <f>Profiles!E3363+Profiles!F3363</f>
        <v/>
      </c>
      <c r="B3363" s="6">
        <f>Profiles!D3363*sel_solar</f>
        <v/>
      </c>
      <c r="C3363" s="6">
        <f>MIN(B3363,A3363)</f>
        <v/>
      </c>
      <c r="D3363" s="6">
        <f>B3363-C3363</f>
        <v/>
      </c>
      <c r="E3363" s="6">
        <f>A3363-C3363</f>
        <v/>
      </c>
      <c r="F3363" s="6">
        <f>MIN(D3363,in_batt_pw,IF(sel_batt=0,0,(sel_batt-H3362)/in_rte))</f>
        <v/>
      </c>
      <c r="G3363" s="6">
        <f>MIN(E3363,in_batt_pw,H3362)</f>
        <v/>
      </c>
      <c r="H3363" s="6">
        <f>H3362+F3363*in_rte-G3363</f>
        <v/>
      </c>
      <c r="I3363" s="6">
        <f>IF(sel_og=1,0,E3363-G3363)</f>
        <v/>
      </c>
      <c r="J3363" s="6">
        <f>IF(sel_og=1,0,D3363-F3363)</f>
        <v/>
      </c>
      <c r="K3363" s="6">
        <f>IF(sel_og=1,E3363-G3363,0)</f>
        <v/>
      </c>
    </row>
    <row r="3364">
      <c r="A3364" s="6">
        <f>Profiles!E3364+Profiles!F3364</f>
        <v/>
      </c>
      <c r="B3364" s="6">
        <f>Profiles!D3364*sel_solar</f>
        <v/>
      </c>
      <c r="C3364" s="6">
        <f>MIN(B3364,A3364)</f>
        <v/>
      </c>
      <c r="D3364" s="6">
        <f>B3364-C3364</f>
        <v/>
      </c>
      <c r="E3364" s="6">
        <f>A3364-C3364</f>
        <v/>
      </c>
      <c r="F3364" s="6">
        <f>MIN(D3364,in_batt_pw,IF(sel_batt=0,0,(sel_batt-H3363)/in_rte))</f>
        <v/>
      </c>
      <c r="G3364" s="6">
        <f>MIN(E3364,in_batt_pw,H3363)</f>
        <v/>
      </c>
      <c r="H3364" s="6">
        <f>H3363+F3364*in_rte-G3364</f>
        <v/>
      </c>
      <c r="I3364" s="6">
        <f>IF(sel_og=1,0,E3364-G3364)</f>
        <v/>
      </c>
      <c r="J3364" s="6">
        <f>IF(sel_og=1,0,D3364-F3364)</f>
        <v/>
      </c>
      <c r="K3364" s="6">
        <f>IF(sel_og=1,E3364-G3364,0)</f>
        <v/>
      </c>
    </row>
    <row r="3365">
      <c r="A3365" s="6">
        <f>Profiles!E3365+Profiles!F3365</f>
        <v/>
      </c>
      <c r="B3365" s="6">
        <f>Profiles!D3365*sel_solar</f>
        <v/>
      </c>
      <c r="C3365" s="6">
        <f>MIN(B3365,A3365)</f>
        <v/>
      </c>
      <c r="D3365" s="6">
        <f>B3365-C3365</f>
        <v/>
      </c>
      <c r="E3365" s="6">
        <f>A3365-C3365</f>
        <v/>
      </c>
      <c r="F3365" s="6">
        <f>MIN(D3365,in_batt_pw,IF(sel_batt=0,0,(sel_batt-H3364)/in_rte))</f>
        <v/>
      </c>
      <c r="G3365" s="6">
        <f>MIN(E3365,in_batt_pw,H3364)</f>
        <v/>
      </c>
      <c r="H3365" s="6">
        <f>H3364+F3365*in_rte-G3365</f>
        <v/>
      </c>
      <c r="I3365" s="6">
        <f>IF(sel_og=1,0,E3365-G3365)</f>
        <v/>
      </c>
      <c r="J3365" s="6">
        <f>IF(sel_og=1,0,D3365-F3365)</f>
        <v/>
      </c>
      <c r="K3365" s="6">
        <f>IF(sel_og=1,E3365-G3365,0)</f>
        <v/>
      </c>
    </row>
    <row r="3366">
      <c r="A3366" s="6">
        <f>Profiles!E3366+Profiles!F3366</f>
        <v/>
      </c>
      <c r="B3366" s="6">
        <f>Profiles!D3366*sel_solar</f>
        <v/>
      </c>
      <c r="C3366" s="6">
        <f>MIN(B3366,A3366)</f>
        <v/>
      </c>
      <c r="D3366" s="6">
        <f>B3366-C3366</f>
        <v/>
      </c>
      <c r="E3366" s="6">
        <f>A3366-C3366</f>
        <v/>
      </c>
      <c r="F3366" s="6">
        <f>MIN(D3366,in_batt_pw,IF(sel_batt=0,0,(sel_batt-H3365)/in_rte))</f>
        <v/>
      </c>
      <c r="G3366" s="6">
        <f>MIN(E3366,in_batt_pw,H3365)</f>
        <v/>
      </c>
      <c r="H3366" s="6">
        <f>H3365+F3366*in_rte-G3366</f>
        <v/>
      </c>
      <c r="I3366" s="6">
        <f>IF(sel_og=1,0,E3366-G3366)</f>
        <v/>
      </c>
      <c r="J3366" s="6">
        <f>IF(sel_og=1,0,D3366-F3366)</f>
        <v/>
      </c>
      <c r="K3366" s="6">
        <f>IF(sel_og=1,E3366-G3366,0)</f>
        <v/>
      </c>
    </row>
    <row r="3367">
      <c r="A3367" s="6">
        <f>Profiles!E3367+Profiles!F3367</f>
        <v/>
      </c>
      <c r="B3367" s="6">
        <f>Profiles!D3367*sel_solar</f>
        <v/>
      </c>
      <c r="C3367" s="6">
        <f>MIN(B3367,A3367)</f>
        <v/>
      </c>
      <c r="D3367" s="6">
        <f>B3367-C3367</f>
        <v/>
      </c>
      <c r="E3367" s="6">
        <f>A3367-C3367</f>
        <v/>
      </c>
      <c r="F3367" s="6">
        <f>MIN(D3367,in_batt_pw,IF(sel_batt=0,0,(sel_batt-H3366)/in_rte))</f>
        <v/>
      </c>
      <c r="G3367" s="6">
        <f>MIN(E3367,in_batt_pw,H3366)</f>
        <v/>
      </c>
      <c r="H3367" s="6">
        <f>H3366+F3367*in_rte-G3367</f>
        <v/>
      </c>
      <c r="I3367" s="6">
        <f>IF(sel_og=1,0,E3367-G3367)</f>
        <v/>
      </c>
      <c r="J3367" s="6">
        <f>IF(sel_og=1,0,D3367-F3367)</f>
        <v/>
      </c>
      <c r="K3367" s="6">
        <f>IF(sel_og=1,E3367-G3367,0)</f>
        <v/>
      </c>
    </row>
    <row r="3368">
      <c r="A3368" s="6">
        <f>Profiles!E3368+Profiles!F3368</f>
        <v/>
      </c>
      <c r="B3368" s="6">
        <f>Profiles!D3368*sel_solar</f>
        <v/>
      </c>
      <c r="C3368" s="6">
        <f>MIN(B3368,A3368)</f>
        <v/>
      </c>
      <c r="D3368" s="6">
        <f>B3368-C3368</f>
        <v/>
      </c>
      <c r="E3368" s="6">
        <f>A3368-C3368</f>
        <v/>
      </c>
      <c r="F3368" s="6">
        <f>MIN(D3368,in_batt_pw,IF(sel_batt=0,0,(sel_batt-H3367)/in_rte))</f>
        <v/>
      </c>
      <c r="G3368" s="6">
        <f>MIN(E3368,in_batt_pw,H3367)</f>
        <v/>
      </c>
      <c r="H3368" s="6">
        <f>H3367+F3368*in_rte-G3368</f>
        <v/>
      </c>
      <c r="I3368" s="6">
        <f>IF(sel_og=1,0,E3368-G3368)</f>
        <v/>
      </c>
      <c r="J3368" s="6">
        <f>IF(sel_og=1,0,D3368-F3368)</f>
        <v/>
      </c>
      <c r="K3368" s="6">
        <f>IF(sel_og=1,E3368-G3368,0)</f>
        <v/>
      </c>
    </row>
    <row r="3369">
      <c r="A3369" s="6">
        <f>Profiles!E3369+Profiles!F3369</f>
        <v/>
      </c>
      <c r="B3369" s="6">
        <f>Profiles!D3369*sel_solar</f>
        <v/>
      </c>
      <c r="C3369" s="6">
        <f>MIN(B3369,A3369)</f>
        <v/>
      </c>
      <c r="D3369" s="6">
        <f>B3369-C3369</f>
        <v/>
      </c>
      <c r="E3369" s="6">
        <f>A3369-C3369</f>
        <v/>
      </c>
      <c r="F3369" s="6">
        <f>MIN(D3369,in_batt_pw,IF(sel_batt=0,0,(sel_batt-H3368)/in_rte))</f>
        <v/>
      </c>
      <c r="G3369" s="6">
        <f>MIN(E3369,in_batt_pw,H3368)</f>
        <v/>
      </c>
      <c r="H3369" s="6">
        <f>H3368+F3369*in_rte-G3369</f>
        <v/>
      </c>
      <c r="I3369" s="6">
        <f>IF(sel_og=1,0,E3369-G3369)</f>
        <v/>
      </c>
      <c r="J3369" s="6">
        <f>IF(sel_og=1,0,D3369-F3369)</f>
        <v/>
      </c>
      <c r="K3369" s="6">
        <f>IF(sel_og=1,E3369-G3369,0)</f>
        <v/>
      </c>
    </row>
    <row r="3370">
      <c r="A3370" s="6">
        <f>Profiles!E3370+Profiles!F3370</f>
        <v/>
      </c>
      <c r="B3370" s="6">
        <f>Profiles!D3370*sel_solar</f>
        <v/>
      </c>
      <c r="C3370" s="6">
        <f>MIN(B3370,A3370)</f>
        <v/>
      </c>
      <c r="D3370" s="6">
        <f>B3370-C3370</f>
        <v/>
      </c>
      <c r="E3370" s="6">
        <f>A3370-C3370</f>
        <v/>
      </c>
      <c r="F3370" s="6">
        <f>MIN(D3370,in_batt_pw,IF(sel_batt=0,0,(sel_batt-H3369)/in_rte))</f>
        <v/>
      </c>
      <c r="G3370" s="6">
        <f>MIN(E3370,in_batt_pw,H3369)</f>
        <v/>
      </c>
      <c r="H3370" s="6">
        <f>H3369+F3370*in_rte-G3370</f>
        <v/>
      </c>
      <c r="I3370" s="6">
        <f>IF(sel_og=1,0,E3370-G3370)</f>
        <v/>
      </c>
      <c r="J3370" s="6">
        <f>IF(sel_og=1,0,D3370-F3370)</f>
        <v/>
      </c>
      <c r="K3370" s="6">
        <f>IF(sel_og=1,E3370-G3370,0)</f>
        <v/>
      </c>
    </row>
    <row r="3371">
      <c r="A3371" s="6">
        <f>Profiles!E3371+Profiles!F3371</f>
        <v/>
      </c>
      <c r="B3371" s="6">
        <f>Profiles!D3371*sel_solar</f>
        <v/>
      </c>
      <c r="C3371" s="6">
        <f>MIN(B3371,A3371)</f>
        <v/>
      </c>
      <c r="D3371" s="6">
        <f>B3371-C3371</f>
        <v/>
      </c>
      <c r="E3371" s="6">
        <f>A3371-C3371</f>
        <v/>
      </c>
      <c r="F3371" s="6">
        <f>MIN(D3371,in_batt_pw,IF(sel_batt=0,0,(sel_batt-H3370)/in_rte))</f>
        <v/>
      </c>
      <c r="G3371" s="6">
        <f>MIN(E3371,in_batt_pw,H3370)</f>
        <v/>
      </c>
      <c r="H3371" s="6">
        <f>H3370+F3371*in_rte-G3371</f>
        <v/>
      </c>
      <c r="I3371" s="6">
        <f>IF(sel_og=1,0,E3371-G3371)</f>
        <v/>
      </c>
      <c r="J3371" s="6">
        <f>IF(sel_og=1,0,D3371-F3371)</f>
        <v/>
      </c>
      <c r="K3371" s="6">
        <f>IF(sel_og=1,E3371-G3371,0)</f>
        <v/>
      </c>
    </row>
    <row r="3372">
      <c r="A3372" s="6">
        <f>Profiles!E3372+Profiles!F3372</f>
        <v/>
      </c>
      <c r="B3372" s="6">
        <f>Profiles!D3372*sel_solar</f>
        <v/>
      </c>
      <c r="C3372" s="6">
        <f>MIN(B3372,A3372)</f>
        <v/>
      </c>
      <c r="D3372" s="6">
        <f>B3372-C3372</f>
        <v/>
      </c>
      <c r="E3372" s="6">
        <f>A3372-C3372</f>
        <v/>
      </c>
      <c r="F3372" s="6">
        <f>MIN(D3372,in_batt_pw,IF(sel_batt=0,0,(sel_batt-H3371)/in_rte))</f>
        <v/>
      </c>
      <c r="G3372" s="6">
        <f>MIN(E3372,in_batt_pw,H3371)</f>
        <v/>
      </c>
      <c r="H3372" s="6">
        <f>H3371+F3372*in_rte-G3372</f>
        <v/>
      </c>
      <c r="I3372" s="6">
        <f>IF(sel_og=1,0,E3372-G3372)</f>
        <v/>
      </c>
      <c r="J3372" s="6">
        <f>IF(sel_og=1,0,D3372-F3372)</f>
        <v/>
      </c>
      <c r="K3372" s="6">
        <f>IF(sel_og=1,E3372-G3372,0)</f>
        <v/>
      </c>
    </row>
    <row r="3373">
      <c r="A3373" s="6">
        <f>Profiles!E3373+Profiles!F3373</f>
        <v/>
      </c>
      <c r="B3373" s="6">
        <f>Profiles!D3373*sel_solar</f>
        <v/>
      </c>
      <c r="C3373" s="6">
        <f>MIN(B3373,A3373)</f>
        <v/>
      </c>
      <c r="D3373" s="6">
        <f>B3373-C3373</f>
        <v/>
      </c>
      <c r="E3373" s="6">
        <f>A3373-C3373</f>
        <v/>
      </c>
      <c r="F3373" s="6">
        <f>MIN(D3373,in_batt_pw,IF(sel_batt=0,0,(sel_batt-H3372)/in_rte))</f>
        <v/>
      </c>
      <c r="G3373" s="6">
        <f>MIN(E3373,in_batt_pw,H3372)</f>
        <v/>
      </c>
      <c r="H3373" s="6">
        <f>H3372+F3373*in_rte-G3373</f>
        <v/>
      </c>
      <c r="I3373" s="6">
        <f>IF(sel_og=1,0,E3373-G3373)</f>
        <v/>
      </c>
      <c r="J3373" s="6">
        <f>IF(sel_og=1,0,D3373-F3373)</f>
        <v/>
      </c>
      <c r="K3373" s="6">
        <f>IF(sel_og=1,E3373-G3373,0)</f>
        <v/>
      </c>
    </row>
    <row r="3374">
      <c r="A3374" s="6">
        <f>Profiles!E3374+Profiles!F3374</f>
        <v/>
      </c>
      <c r="B3374" s="6">
        <f>Profiles!D3374*sel_solar</f>
        <v/>
      </c>
      <c r="C3374" s="6">
        <f>MIN(B3374,A3374)</f>
        <v/>
      </c>
      <c r="D3374" s="6">
        <f>B3374-C3374</f>
        <v/>
      </c>
      <c r="E3374" s="6">
        <f>A3374-C3374</f>
        <v/>
      </c>
      <c r="F3374" s="6">
        <f>MIN(D3374,in_batt_pw,IF(sel_batt=0,0,(sel_batt-H3373)/in_rte))</f>
        <v/>
      </c>
      <c r="G3374" s="6">
        <f>MIN(E3374,in_batt_pw,H3373)</f>
        <v/>
      </c>
      <c r="H3374" s="6">
        <f>H3373+F3374*in_rte-G3374</f>
        <v/>
      </c>
      <c r="I3374" s="6">
        <f>IF(sel_og=1,0,E3374-G3374)</f>
        <v/>
      </c>
      <c r="J3374" s="6">
        <f>IF(sel_og=1,0,D3374-F3374)</f>
        <v/>
      </c>
      <c r="K3374" s="6">
        <f>IF(sel_og=1,E3374-G3374,0)</f>
        <v/>
      </c>
    </row>
    <row r="3375">
      <c r="A3375" s="6">
        <f>Profiles!E3375+Profiles!F3375</f>
        <v/>
      </c>
      <c r="B3375" s="6">
        <f>Profiles!D3375*sel_solar</f>
        <v/>
      </c>
      <c r="C3375" s="6">
        <f>MIN(B3375,A3375)</f>
        <v/>
      </c>
      <c r="D3375" s="6">
        <f>B3375-C3375</f>
        <v/>
      </c>
      <c r="E3375" s="6">
        <f>A3375-C3375</f>
        <v/>
      </c>
      <c r="F3375" s="6">
        <f>MIN(D3375,in_batt_pw,IF(sel_batt=0,0,(sel_batt-H3374)/in_rte))</f>
        <v/>
      </c>
      <c r="G3375" s="6">
        <f>MIN(E3375,in_batt_pw,H3374)</f>
        <v/>
      </c>
      <c r="H3375" s="6">
        <f>H3374+F3375*in_rte-G3375</f>
        <v/>
      </c>
      <c r="I3375" s="6">
        <f>IF(sel_og=1,0,E3375-G3375)</f>
        <v/>
      </c>
      <c r="J3375" s="6">
        <f>IF(sel_og=1,0,D3375-F3375)</f>
        <v/>
      </c>
      <c r="K3375" s="6">
        <f>IF(sel_og=1,E3375-G3375,0)</f>
        <v/>
      </c>
    </row>
    <row r="3376">
      <c r="A3376" s="6">
        <f>Profiles!E3376+Profiles!F3376</f>
        <v/>
      </c>
      <c r="B3376" s="6">
        <f>Profiles!D3376*sel_solar</f>
        <v/>
      </c>
      <c r="C3376" s="6">
        <f>MIN(B3376,A3376)</f>
        <v/>
      </c>
      <c r="D3376" s="6">
        <f>B3376-C3376</f>
        <v/>
      </c>
      <c r="E3376" s="6">
        <f>A3376-C3376</f>
        <v/>
      </c>
      <c r="F3376" s="6">
        <f>MIN(D3376,in_batt_pw,IF(sel_batt=0,0,(sel_batt-H3375)/in_rte))</f>
        <v/>
      </c>
      <c r="G3376" s="6">
        <f>MIN(E3376,in_batt_pw,H3375)</f>
        <v/>
      </c>
      <c r="H3376" s="6">
        <f>H3375+F3376*in_rte-G3376</f>
        <v/>
      </c>
      <c r="I3376" s="6">
        <f>IF(sel_og=1,0,E3376-G3376)</f>
        <v/>
      </c>
      <c r="J3376" s="6">
        <f>IF(sel_og=1,0,D3376-F3376)</f>
        <v/>
      </c>
      <c r="K3376" s="6">
        <f>IF(sel_og=1,E3376-G3376,0)</f>
        <v/>
      </c>
    </row>
    <row r="3377">
      <c r="A3377" s="6">
        <f>Profiles!E3377+Profiles!F3377</f>
        <v/>
      </c>
      <c r="B3377" s="6">
        <f>Profiles!D3377*sel_solar</f>
        <v/>
      </c>
      <c r="C3377" s="6">
        <f>MIN(B3377,A3377)</f>
        <v/>
      </c>
      <c r="D3377" s="6">
        <f>B3377-C3377</f>
        <v/>
      </c>
      <c r="E3377" s="6">
        <f>A3377-C3377</f>
        <v/>
      </c>
      <c r="F3377" s="6">
        <f>MIN(D3377,in_batt_pw,IF(sel_batt=0,0,(sel_batt-H3376)/in_rte))</f>
        <v/>
      </c>
      <c r="G3377" s="6">
        <f>MIN(E3377,in_batt_pw,H3376)</f>
        <v/>
      </c>
      <c r="H3377" s="6">
        <f>H3376+F3377*in_rte-G3377</f>
        <v/>
      </c>
      <c r="I3377" s="6">
        <f>IF(sel_og=1,0,E3377-G3377)</f>
        <v/>
      </c>
      <c r="J3377" s="6">
        <f>IF(sel_og=1,0,D3377-F3377)</f>
        <v/>
      </c>
      <c r="K3377" s="6">
        <f>IF(sel_og=1,E3377-G3377,0)</f>
        <v/>
      </c>
    </row>
    <row r="3378">
      <c r="A3378" s="6">
        <f>Profiles!E3378+Profiles!F3378</f>
        <v/>
      </c>
      <c r="B3378" s="6">
        <f>Profiles!D3378*sel_solar</f>
        <v/>
      </c>
      <c r="C3378" s="6">
        <f>MIN(B3378,A3378)</f>
        <v/>
      </c>
      <c r="D3378" s="6">
        <f>B3378-C3378</f>
        <v/>
      </c>
      <c r="E3378" s="6">
        <f>A3378-C3378</f>
        <v/>
      </c>
      <c r="F3378" s="6">
        <f>MIN(D3378,in_batt_pw,IF(sel_batt=0,0,(sel_batt-H3377)/in_rte))</f>
        <v/>
      </c>
      <c r="G3378" s="6">
        <f>MIN(E3378,in_batt_pw,H3377)</f>
        <v/>
      </c>
      <c r="H3378" s="6">
        <f>H3377+F3378*in_rte-G3378</f>
        <v/>
      </c>
      <c r="I3378" s="6">
        <f>IF(sel_og=1,0,E3378-G3378)</f>
        <v/>
      </c>
      <c r="J3378" s="6">
        <f>IF(sel_og=1,0,D3378-F3378)</f>
        <v/>
      </c>
      <c r="K3378" s="6">
        <f>IF(sel_og=1,E3378-G3378,0)</f>
        <v/>
      </c>
    </row>
    <row r="3379">
      <c r="A3379" s="6">
        <f>Profiles!E3379+Profiles!F3379</f>
        <v/>
      </c>
      <c r="B3379" s="6">
        <f>Profiles!D3379*sel_solar</f>
        <v/>
      </c>
      <c r="C3379" s="6">
        <f>MIN(B3379,A3379)</f>
        <v/>
      </c>
      <c r="D3379" s="6">
        <f>B3379-C3379</f>
        <v/>
      </c>
      <c r="E3379" s="6">
        <f>A3379-C3379</f>
        <v/>
      </c>
      <c r="F3379" s="6">
        <f>MIN(D3379,in_batt_pw,IF(sel_batt=0,0,(sel_batt-H3378)/in_rte))</f>
        <v/>
      </c>
      <c r="G3379" s="6">
        <f>MIN(E3379,in_batt_pw,H3378)</f>
        <v/>
      </c>
      <c r="H3379" s="6">
        <f>H3378+F3379*in_rte-G3379</f>
        <v/>
      </c>
      <c r="I3379" s="6">
        <f>IF(sel_og=1,0,E3379-G3379)</f>
        <v/>
      </c>
      <c r="J3379" s="6">
        <f>IF(sel_og=1,0,D3379-F3379)</f>
        <v/>
      </c>
      <c r="K3379" s="6">
        <f>IF(sel_og=1,E3379-G3379,0)</f>
        <v/>
      </c>
    </row>
    <row r="3380">
      <c r="A3380" s="6">
        <f>Profiles!E3380+Profiles!F3380</f>
        <v/>
      </c>
      <c r="B3380" s="6">
        <f>Profiles!D3380*sel_solar</f>
        <v/>
      </c>
      <c r="C3380" s="6">
        <f>MIN(B3380,A3380)</f>
        <v/>
      </c>
      <c r="D3380" s="6">
        <f>B3380-C3380</f>
        <v/>
      </c>
      <c r="E3380" s="6">
        <f>A3380-C3380</f>
        <v/>
      </c>
      <c r="F3380" s="6">
        <f>MIN(D3380,in_batt_pw,IF(sel_batt=0,0,(sel_batt-H3379)/in_rte))</f>
        <v/>
      </c>
      <c r="G3380" s="6">
        <f>MIN(E3380,in_batt_pw,H3379)</f>
        <v/>
      </c>
      <c r="H3380" s="6">
        <f>H3379+F3380*in_rte-G3380</f>
        <v/>
      </c>
      <c r="I3380" s="6">
        <f>IF(sel_og=1,0,E3380-G3380)</f>
        <v/>
      </c>
      <c r="J3380" s="6">
        <f>IF(sel_og=1,0,D3380-F3380)</f>
        <v/>
      </c>
      <c r="K3380" s="6">
        <f>IF(sel_og=1,E3380-G3380,0)</f>
        <v/>
      </c>
    </row>
    <row r="3381">
      <c r="A3381" s="6">
        <f>Profiles!E3381+Profiles!F3381</f>
        <v/>
      </c>
      <c r="B3381" s="6">
        <f>Profiles!D3381*sel_solar</f>
        <v/>
      </c>
      <c r="C3381" s="6">
        <f>MIN(B3381,A3381)</f>
        <v/>
      </c>
      <c r="D3381" s="6">
        <f>B3381-C3381</f>
        <v/>
      </c>
      <c r="E3381" s="6">
        <f>A3381-C3381</f>
        <v/>
      </c>
      <c r="F3381" s="6">
        <f>MIN(D3381,in_batt_pw,IF(sel_batt=0,0,(sel_batt-H3380)/in_rte))</f>
        <v/>
      </c>
      <c r="G3381" s="6">
        <f>MIN(E3381,in_batt_pw,H3380)</f>
        <v/>
      </c>
      <c r="H3381" s="6">
        <f>H3380+F3381*in_rte-G3381</f>
        <v/>
      </c>
      <c r="I3381" s="6">
        <f>IF(sel_og=1,0,E3381-G3381)</f>
        <v/>
      </c>
      <c r="J3381" s="6">
        <f>IF(sel_og=1,0,D3381-F3381)</f>
        <v/>
      </c>
      <c r="K3381" s="6">
        <f>IF(sel_og=1,E3381-G3381,0)</f>
        <v/>
      </c>
    </row>
    <row r="3382">
      <c r="A3382" s="6">
        <f>Profiles!E3382+Profiles!F3382</f>
        <v/>
      </c>
      <c r="B3382" s="6">
        <f>Profiles!D3382*sel_solar</f>
        <v/>
      </c>
      <c r="C3382" s="6">
        <f>MIN(B3382,A3382)</f>
        <v/>
      </c>
      <c r="D3382" s="6">
        <f>B3382-C3382</f>
        <v/>
      </c>
      <c r="E3382" s="6">
        <f>A3382-C3382</f>
        <v/>
      </c>
      <c r="F3382" s="6">
        <f>MIN(D3382,in_batt_pw,IF(sel_batt=0,0,(sel_batt-H3381)/in_rte))</f>
        <v/>
      </c>
      <c r="G3382" s="6">
        <f>MIN(E3382,in_batt_pw,H3381)</f>
        <v/>
      </c>
      <c r="H3382" s="6">
        <f>H3381+F3382*in_rte-G3382</f>
        <v/>
      </c>
      <c r="I3382" s="6">
        <f>IF(sel_og=1,0,E3382-G3382)</f>
        <v/>
      </c>
      <c r="J3382" s="6">
        <f>IF(sel_og=1,0,D3382-F3382)</f>
        <v/>
      </c>
      <c r="K3382" s="6">
        <f>IF(sel_og=1,E3382-G3382,0)</f>
        <v/>
      </c>
    </row>
    <row r="3383">
      <c r="A3383" s="6">
        <f>Profiles!E3383+Profiles!F3383</f>
        <v/>
      </c>
      <c r="B3383" s="6">
        <f>Profiles!D3383*sel_solar</f>
        <v/>
      </c>
      <c r="C3383" s="6">
        <f>MIN(B3383,A3383)</f>
        <v/>
      </c>
      <c r="D3383" s="6">
        <f>B3383-C3383</f>
        <v/>
      </c>
      <c r="E3383" s="6">
        <f>A3383-C3383</f>
        <v/>
      </c>
      <c r="F3383" s="6">
        <f>MIN(D3383,in_batt_pw,IF(sel_batt=0,0,(sel_batt-H3382)/in_rte))</f>
        <v/>
      </c>
      <c r="G3383" s="6">
        <f>MIN(E3383,in_batt_pw,H3382)</f>
        <v/>
      </c>
      <c r="H3383" s="6">
        <f>H3382+F3383*in_rte-G3383</f>
        <v/>
      </c>
      <c r="I3383" s="6">
        <f>IF(sel_og=1,0,E3383-G3383)</f>
        <v/>
      </c>
      <c r="J3383" s="6">
        <f>IF(sel_og=1,0,D3383-F3383)</f>
        <v/>
      </c>
      <c r="K3383" s="6">
        <f>IF(sel_og=1,E3383-G3383,0)</f>
        <v/>
      </c>
    </row>
    <row r="3384">
      <c r="A3384" s="6">
        <f>Profiles!E3384+Profiles!F3384</f>
        <v/>
      </c>
      <c r="B3384" s="6">
        <f>Profiles!D3384*sel_solar</f>
        <v/>
      </c>
      <c r="C3384" s="6">
        <f>MIN(B3384,A3384)</f>
        <v/>
      </c>
      <c r="D3384" s="6">
        <f>B3384-C3384</f>
        <v/>
      </c>
      <c r="E3384" s="6">
        <f>A3384-C3384</f>
        <v/>
      </c>
      <c r="F3384" s="6">
        <f>MIN(D3384,in_batt_pw,IF(sel_batt=0,0,(sel_batt-H3383)/in_rte))</f>
        <v/>
      </c>
      <c r="G3384" s="6">
        <f>MIN(E3384,in_batt_pw,H3383)</f>
        <v/>
      </c>
      <c r="H3384" s="6">
        <f>H3383+F3384*in_rte-G3384</f>
        <v/>
      </c>
      <c r="I3384" s="6">
        <f>IF(sel_og=1,0,E3384-G3384)</f>
        <v/>
      </c>
      <c r="J3384" s="6">
        <f>IF(sel_og=1,0,D3384-F3384)</f>
        <v/>
      </c>
      <c r="K3384" s="6">
        <f>IF(sel_og=1,E3384-G3384,0)</f>
        <v/>
      </c>
    </row>
    <row r="3385">
      <c r="A3385" s="6">
        <f>Profiles!E3385+Profiles!F3385</f>
        <v/>
      </c>
      <c r="B3385" s="6">
        <f>Profiles!D3385*sel_solar</f>
        <v/>
      </c>
      <c r="C3385" s="6">
        <f>MIN(B3385,A3385)</f>
        <v/>
      </c>
      <c r="D3385" s="6">
        <f>B3385-C3385</f>
        <v/>
      </c>
      <c r="E3385" s="6">
        <f>A3385-C3385</f>
        <v/>
      </c>
      <c r="F3385" s="6">
        <f>MIN(D3385,in_batt_pw,IF(sel_batt=0,0,(sel_batt-H3384)/in_rte))</f>
        <v/>
      </c>
      <c r="G3385" s="6">
        <f>MIN(E3385,in_batt_pw,H3384)</f>
        <v/>
      </c>
      <c r="H3385" s="6">
        <f>H3384+F3385*in_rte-G3385</f>
        <v/>
      </c>
      <c r="I3385" s="6">
        <f>IF(sel_og=1,0,E3385-G3385)</f>
        <v/>
      </c>
      <c r="J3385" s="6">
        <f>IF(sel_og=1,0,D3385-F3385)</f>
        <v/>
      </c>
      <c r="K3385" s="6">
        <f>IF(sel_og=1,E3385-G3385,0)</f>
        <v/>
      </c>
    </row>
    <row r="3386">
      <c r="A3386" s="6">
        <f>Profiles!E3386+Profiles!F3386</f>
        <v/>
      </c>
      <c r="B3386" s="6">
        <f>Profiles!D3386*sel_solar</f>
        <v/>
      </c>
      <c r="C3386" s="6">
        <f>MIN(B3386,A3386)</f>
        <v/>
      </c>
      <c r="D3386" s="6">
        <f>B3386-C3386</f>
        <v/>
      </c>
      <c r="E3386" s="6">
        <f>A3386-C3386</f>
        <v/>
      </c>
      <c r="F3386" s="6">
        <f>MIN(D3386,in_batt_pw,IF(sel_batt=0,0,(sel_batt-H3385)/in_rte))</f>
        <v/>
      </c>
      <c r="G3386" s="6">
        <f>MIN(E3386,in_batt_pw,H3385)</f>
        <v/>
      </c>
      <c r="H3386" s="6">
        <f>H3385+F3386*in_rte-G3386</f>
        <v/>
      </c>
      <c r="I3386" s="6">
        <f>IF(sel_og=1,0,E3386-G3386)</f>
        <v/>
      </c>
      <c r="J3386" s="6">
        <f>IF(sel_og=1,0,D3386-F3386)</f>
        <v/>
      </c>
      <c r="K3386" s="6">
        <f>IF(sel_og=1,E3386-G3386,0)</f>
        <v/>
      </c>
    </row>
    <row r="3387">
      <c r="A3387" s="6">
        <f>Profiles!E3387+Profiles!F3387</f>
        <v/>
      </c>
      <c r="B3387" s="6">
        <f>Profiles!D3387*sel_solar</f>
        <v/>
      </c>
      <c r="C3387" s="6">
        <f>MIN(B3387,A3387)</f>
        <v/>
      </c>
      <c r="D3387" s="6">
        <f>B3387-C3387</f>
        <v/>
      </c>
      <c r="E3387" s="6">
        <f>A3387-C3387</f>
        <v/>
      </c>
      <c r="F3387" s="6">
        <f>MIN(D3387,in_batt_pw,IF(sel_batt=0,0,(sel_batt-H3386)/in_rte))</f>
        <v/>
      </c>
      <c r="G3387" s="6">
        <f>MIN(E3387,in_batt_pw,H3386)</f>
        <v/>
      </c>
      <c r="H3387" s="6">
        <f>H3386+F3387*in_rte-G3387</f>
        <v/>
      </c>
      <c r="I3387" s="6">
        <f>IF(sel_og=1,0,E3387-G3387)</f>
        <v/>
      </c>
      <c r="J3387" s="6">
        <f>IF(sel_og=1,0,D3387-F3387)</f>
        <v/>
      </c>
      <c r="K3387" s="6">
        <f>IF(sel_og=1,E3387-G3387,0)</f>
        <v/>
      </c>
    </row>
    <row r="3388">
      <c r="A3388" s="6">
        <f>Profiles!E3388+Profiles!F3388</f>
        <v/>
      </c>
      <c r="B3388" s="6">
        <f>Profiles!D3388*sel_solar</f>
        <v/>
      </c>
      <c r="C3388" s="6">
        <f>MIN(B3388,A3388)</f>
        <v/>
      </c>
      <c r="D3388" s="6">
        <f>B3388-C3388</f>
        <v/>
      </c>
      <c r="E3388" s="6">
        <f>A3388-C3388</f>
        <v/>
      </c>
      <c r="F3388" s="6">
        <f>MIN(D3388,in_batt_pw,IF(sel_batt=0,0,(sel_batt-H3387)/in_rte))</f>
        <v/>
      </c>
      <c r="G3388" s="6">
        <f>MIN(E3388,in_batt_pw,H3387)</f>
        <v/>
      </c>
      <c r="H3388" s="6">
        <f>H3387+F3388*in_rte-G3388</f>
        <v/>
      </c>
      <c r="I3388" s="6">
        <f>IF(sel_og=1,0,E3388-G3388)</f>
        <v/>
      </c>
      <c r="J3388" s="6">
        <f>IF(sel_og=1,0,D3388-F3388)</f>
        <v/>
      </c>
      <c r="K3388" s="6">
        <f>IF(sel_og=1,E3388-G3388,0)</f>
        <v/>
      </c>
    </row>
    <row r="3389">
      <c r="A3389" s="6">
        <f>Profiles!E3389+Profiles!F3389</f>
        <v/>
      </c>
      <c r="B3389" s="6">
        <f>Profiles!D3389*sel_solar</f>
        <v/>
      </c>
      <c r="C3389" s="6">
        <f>MIN(B3389,A3389)</f>
        <v/>
      </c>
      <c r="D3389" s="6">
        <f>B3389-C3389</f>
        <v/>
      </c>
      <c r="E3389" s="6">
        <f>A3389-C3389</f>
        <v/>
      </c>
      <c r="F3389" s="6">
        <f>MIN(D3389,in_batt_pw,IF(sel_batt=0,0,(sel_batt-H3388)/in_rte))</f>
        <v/>
      </c>
      <c r="G3389" s="6">
        <f>MIN(E3389,in_batt_pw,H3388)</f>
        <v/>
      </c>
      <c r="H3389" s="6">
        <f>H3388+F3389*in_rte-G3389</f>
        <v/>
      </c>
      <c r="I3389" s="6">
        <f>IF(sel_og=1,0,E3389-G3389)</f>
        <v/>
      </c>
      <c r="J3389" s="6">
        <f>IF(sel_og=1,0,D3389-F3389)</f>
        <v/>
      </c>
      <c r="K3389" s="6">
        <f>IF(sel_og=1,E3389-G3389,0)</f>
        <v/>
      </c>
    </row>
    <row r="3390">
      <c r="A3390" s="6">
        <f>Profiles!E3390+Profiles!F3390</f>
        <v/>
      </c>
      <c r="B3390" s="6">
        <f>Profiles!D3390*sel_solar</f>
        <v/>
      </c>
      <c r="C3390" s="6">
        <f>MIN(B3390,A3390)</f>
        <v/>
      </c>
      <c r="D3390" s="6">
        <f>B3390-C3390</f>
        <v/>
      </c>
      <c r="E3390" s="6">
        <f>A3390-C3390</f>
        <v/>
      </c>
      <c r="F3390" s="6">
        <f>MIN(D3390,in_batt_pw,IF(sel_batt=0,0,(sel_batt-H3389)/in_rte))</f>
        <v/>
      </c>
      <c r="G3390" s="6">
        <f>MIN(E3390,in_batt_pw,H3389)</f>
        <v/>
      </c>
      <c r="H3390" s="6">
        <f>H3389+F3390*in_rte-G3390</f>
        <v/>
      </c>
      <c r="I3390" s="6">
        <f>IF(sel_og=1,0,E3390-G3390)</f>
        <v/>
      </c>
      <c r="J3390" s="6">
        <f>IF(sel_og=1,0,D3390-F3390)</f>
        <v/>
      </c>
      <c r="K3390" s="6">
        <f>IF(sel_og=1,E3390-G3390,0)</f>
        <v/>
      </c>
    </row>
    <row r="3391">
      <c r="A3391" s="6">
        <f>Profiles!E3391+Profiles!F3391</f>
        <v/>
      </c>
      <c r="B3391" s="6">
        <f>Profiles!D3391*sel_solar</f>
        <v/>
      </c>
      <c r="C3391" s="6">
        <f>MIN(B3391,A3391)</f>
        <v/>
      </c>
      <c r="D3391" s="6">
        <f>B3391-C3391</f>
        <v/>
      </c>
      <c r="E3391" s="6">
        <f>A3391-C3391</f>
        <v/>
      </c>
      <c r="F3391" s="6">
        <f>MIN(D3391,in_batt_pw,IF(sel_batt=0,0,(sel_batt-H3390)/in_rte))</f>
        <v/>
      </c>
      <c r="G3391" s="6">
        <f>MIN(E3391,in_batt_pw,H3390)</f>
        <v/>
      </c>
      <c r="H3391" s="6">
        <f>H3390+F3391*in_rte-G3391</f>
        <v/>
      </c>
      <c r="I3391" s="6">
        <f>IF(sel_og=1,0,E3391-G3391)</f>
        <v/>
      </c>
      <c r="J3391" s="6">
        <f>IF(sel_og=1,0,D3391-F3391)</f>
        <v/>
      </c>
      <c r="K3391" s="6">
        <f>IF(sel_og=1,E3391-G3391,0)</f>
        <v/>
      </c>
    </row>
    <row r="3392">
      <c r="A3392" s="6">
        <f>Profiles!E3392+Profiles!F3392</f>
        <v/>
      </c>
      <c r="B3392" s="6">
        <f>Profiles!D3392*sel_solar</f>
        <v/>
      </c>
      <c r="C3392" s="6">
        <f>MIN(B3392,A3392)</f>
        <v/>
      </c>
      <c r="D3392" s="6">
        <f>B3392-C3392</f>
        <v/>
      </c>
      <c r="E3392" s="6">
        <f>A3392-C3392</f>
        <v/>
      </c>
      <c r="F3392" s="6">
        <f>MIN(D3392,in_batt_pw,IF(sel_batt=0,0,(sel_batt-H3391)/in_rte))</f>
        <v/>
      </c>
      <c r="G3392" s="6">
        <f>MIN(E3392,in_batt_pw,H3391)</f>
        <v/>
      </c>
      <c r="H3392" s="6">
        <f>H3391+F3392*in_rte-G3392</f>
        <v/>
      </c>
      <c r="I3392" s="6">
        <f>IF(sel_og=1,0,E3392-G3392)</f>
        <v/>
      </c>
      <c r="J3392" s="6">
        <f>IF(sel_og=1,0,D3392-F3392)</f>
        <v/>
      </c>
      <c r="K3392" s="6">
        <f>IF(sel_og=1,E3392-G3392,0)</f>
        <v/>
      </c>
    </row>
    <row r="3393">
      <c r="A3393" s="6">
        <f>Profiles!E3393+Profiles!F3393</f>
        <v/>
      </c>
      <c r="B3393" s="6">
        <f>Profiles!D3393*sel_solar</f>
        <v/>
      </c>
      <c r="C3393" s="6">
        <f>MIN(B3393,A3393)</f>
        <v/>
      </c>
      <c r="D3393" s="6">
        <f>B3393-C3393</f>
        <v/>
      </c>
      <c r="E3393" s="6">
        <f>A3393-C3393</f>
        <v/>
      </c>
      <c r="F3393" s="6">
        <f>MIN(D3393,in_batt_pw,IF(sel_batt=0,0,(sel_batt-H3392)/in_rte))</f>
        <v/>
      </c>
      <c r="G3393" s="6">
        <f>MIN(E3393,in_batt_pw,H3392)</f>
        <v/>
      </c>
      <c r="H3393" s="6">
        <f>H3392+F3393*in_rte-G3393</f>
        <v/>
      </c>
      <c r="I3393" s="6">
        <f>IF(sel_og=1,0,E3393-G3393)</f>
        <v/>
      </c>
      <c r="J3393" s="6">
        <f>IF(sel_og=1,0,D3393-F3393)</f>
        <v/>
      </c>
      <c r="K3393" s="6">
        <f>IF(sel_og=1,E3393-G3393,0)</f>
        <v/>
      </c>
    </row>
    <row r="3394">
      <c r="A3394" s="6">
        <f>Profiles!E3394+Profiles!F3394</f>
        <v/>
      </c>
      <c r="B3394" s="6">
        <f>Profiles!D3394*sel_solar</f>
        <v/>
      </c>
      <c r="C3394" s="6">
        <f>MIN(B3394,A3394)</f>
        <v/>
      </c>
      <c r="D3394" s="6">
        <f>B3394-C3394</f>
        <v/>
      </c>
      <c r="E3394" s="6">
        <f>A3394-C3394</f>
        <v/>
      </c>
      <c r="F3394" s="6">
        <f>MIN(D3394,in_batt_pw,IF(sel_batt=0,0,(sel_batt-H3393)/in_rte))</f>
        <v/>
      </c>
      <c r="G3394" s="6">
        <f>MIN(E3394,in_batt_pw,H3393)</f>
        <v/>
      </c>
      <c r="H3394" s="6">
        <f>H3393+F3394*in_rte-G3394</f>
        <v/>
      </c>
      <c r="I3394" s="6">
        <f>IF(sel_og=1,0,E3394-G3394)</f>
        <v/>
      </c>
      <c r="J3394" s="6">
        <f>IF(sel_og=1,0,D3394-F3394)</f>
        <v/>
      </c>
      <c r="K3394" s="6">
        <f>IF(sel_og=1,E3394-G3394,0)</f>
        <v/>
      </c>
    </row>
    <row r="3395">
      <c r="A3395" s="6">
        <f>Profiles!E3395+Profiles!F3395</f>
        <v/>
      </c>
      <c r="B3395" s="6">
        <f>Profiles!D3395*sel_solar</f>
        <v/>
      </c>
      <c r="C3395" s="6">
        <f>MIN(B3395,A3395)</f>
        <v/>
      </c>
      <c r="D3395" s="6">
        <f>B3395-C3395</f>
        <v/>
      </c>
      <c r="E3395" s="6">
        <f>A3395-C3395</f>
        <v/>
      </c>
      <c r="F3395" s="6">
        <f>MIN(D3395,in_batt_pw,IF(sel_batt=0,0,(sel_batt-H3394)/in_rte))</f>
        <v/>
      </c>
      <c r="G3395" s="6">
        <f>MIN(E3395,in_batt_pw,H3394)</f>
        <v/>
      </c>
      <c r="H3395" s="6">
        <f>H3394+F3395*in_rte-G3395</f>
        <v/>
      </c>
      <c r="I3395" s="6">
        <f>IF(sel_og=1,0,E3395-G3395)</f>
        <v/>
      </c>
      <c r="J3395" s="6">
        <f>IF(sel_og=1,0,D3395-F3395)</f>
        <v/>
      </c>
      <c r="K3395" s="6">
        <f>IF(sel_og=1,E3395-G3395,0)</f>
        <v/>
      </c>
    </row>
    <row r="3396">
      <c r="A3396" s="6">
        <f>Profiles!E3396+Profiles!F3396</f>
        <v/>
      </c>
      <c r="B3396" s="6">
        <f>Profiles!D3396*sel_solar</f>
        <v/>
      </c>
      <c r="C3396" s="6">
        <f>MIN(B3396,A3396)</f>
        <v/>
      </c>
      <c r="D3396" s="6">
        <f>B3396-C3396</f>
        <v/>
      </c>
      <c r="E3396" s="6">
        <f>A3396-C3396</f>
        <v/>
      </c>
      <c r="F3396" s="6">
        <f>MIN(D3396,in_batt_pw,IF(sel_batt=0,0,(sel_batt-H3395)/in_rte))</f>
        <v/>
      </c>
      <c r="G3396" s="6">
        <f>MIN(E3396,in_batt_pw,H3395)</f>
        <v/>
      </c>
      <c r="H3396" s="6">
        <f>H3395+F3396*in_rte-G3396</f>
        <v/>
      </c>
      <c r="I3396" s="6">
        <f>IF(sel_og=1,0,E3396-G3396)</f>
        <v/>
      </c>
      <c r="J3396" s="6">
        <f>IF(sel_og=1,0,D3396-F3396)</f>
        <v/>
      </c>
      <c r="K3396" s="6">
        <f>IF(sel_og=1,E3396-G3396,0)</f>
        <v/>
      </c>
    </row>
    <row r="3397">
      <c r="A3397" s="6">
        <f>Profiles!E3397+Profiles!F3397</f>
        <v/>
      </c>
      <c r="B3397" s="6">
        <f>Profiles!D3397*sel_solar</f>
        <v/>
      </c>
      <c r="C3397" s="6">
        <f>MIN(B3397,A3397)</f>
        <v/>
      </c>
      <c r="D3397" s="6">
        <f>B3397-C3397</f>
        <v/>
      </c>
      <c r="E3397" s="6">
        <f>A3397-C3397</f>
        <v/>
      </c>
      <c r="F3397" s="6">
        <f>MIN(D3397,in_batt_pw,IF(sel_batt=0,0,(sel_batt-H3396)/in_rte))</f>
        <v/>
      </c>
      <c r="G3397" s="6">
        <f>MIN(E3397,in_batt_pw,H3396)</f>
        <v/>
      </c>
      <c r="H3397" s="6">
        <f>H3396+F3397*in_rte-G3397</f>
        <v/>
      </c>
      <c r="I3397" s="6">
        <f>IF(sel_og=1,0,E3397-G3397)</f>
        <v/>
      </c>
      <c r="J3397" s="6">
        <f>IF(sel_og=1,0,D3397-F3397)</f>
        <v/>
      </c>
      <c r="K3397" s="6">
        <f>IF(sel_og=1,E3397-G3397,0)</f>
        <v/>
      </c>
    </row>
    <row r="3398">
      <c r="A3398" s="6">
        <f>Profiles!E3398+Profiles!F3398</f>
        <v/>
      </c>
      <c r="B3398" s="6">
        <f>Profiles!D3398*sel_solar</f>
        <v/>
      </c>
      <c r="C3398" s="6">
        <f>MIN(B3398,A3398)</f>
        <v/>
      </c>
      <c r="D3398" s="6">
        <f>B3398-C3398</f>
        <v/>
      </c>
      <c r="E3398" s="6">
        <f>A3398-C3398</f>
        <v/>
      </c>
      <c r="F3398" s="6">
        <f>MIN(D3398,in_batt_pw,IF(sel_batt=0,0,(sel_batt-H3397)/in_rte))</f>
        <v/>
      </c>
      <c r="G3398" s="6">
        <f>MIN(E3398,in_batt_pw,H3397)</f>
        <v/>
      </c>
      <c r="H3398" s="6">
        <f>H3397+F3398*in_rte-G3398</f>
        <v/>
      </c>
      <c r="I3398" s="6">
        <f>IF(sel_og=1,0,E3398-G3398)</f>
        <v/>
      </c>
      <c r="J3398" s="6">
        <f>IF(sel_og=1,0,D3398-F3398)</f>
        <v/>
      </c>
      <c r="K3398" s="6">
        <f>IF(sel_og=1,E3398-G3398,0)</f>
        <v/>
      </c>
    </row>
    <row r="3399">
      <c r="A3399" s="6">
        <f>Profiles!E3399+Profiles!F3399</f>
        <v/>
      </c>
      <c r="B3399" s="6">
        <f>Profiles!D3399*sel_solar</f>
        <v/>
      </c>
      <c r="C3399" s="6">
        <f>MIN(B3399,A3399)</f>
        <v/>
      </c>
      <c r="D3399" s="6">
        <f>B3399-C3399</f>
        <v/>
      </c>
      <c r="E3399" s="6">
        <f>A3399-C3399</f>
        <v/>
      </c>
      <c r="F3399" s="6">
        <f>MIN(D3399,in_batt_pw,IF(sel_batt=0,0,(sel_batt-H3398)/in_rte))</f>
        <v/>
      </c>
      <c r="G3399" s="6">
        <f>MIN(E3399,in_batt_pw,H3398)</f>
        <v/>
      </c>
      <c r="H3399" s="6">
        <f>H3398+F3399*in_rte-G3399</f>
        <v/>
      </c>
      <c r="I3399" s="6">
        <f>IF(sel_og=1,0,E3399-G3399)</f>
        <v/>
      </c>
      <c r="J3399" s="6">
        <f>IF(sel_og=1,0,D3399-F3399)</f>
        <v/>
      </c>
      <c r="K3399" s="6">
        <f>IF(sel_og=1,E3399-G3399,0)</f>
        <v/>
      </c>
    </row>
    <row r="3400">
      <c r="A3400" s="6">
        <f>Profiles!E3400+Profiles!F3400</f>
        <v/>
      </c>
      <c r="B3400" s="6">
        <f>Profiles!D3400*sel_solar</f>
        <v/>
      </c>
      <c r="C3400" s="6">
        <f>MIN(B3400,A3400)</f>
        <v/>
      </c>
      <c r="D3400" s="6">
        <f>B3400-C3400</f>
        <v/>
      </c>
      <c r="E3400" s="6">
        <f>A3400-C3400</f>
        <v/>
      </c>
      <c r="F3400" s="6">
        <f>MIN(D3400,in_batt_pw,IF(sel_batt=0,0,(sel_batt-H3399)/in_rte))</f>
        <v/>
      </c>
      <c r="G3400" s="6">
        <f>MIN(E3400,in_batt_pw,H3399)</f>
        <v/>
      </c>
      <c r="H3400" s="6">
        <f>H3399+F3400*in_rte-G3400</f>
        <v/>
      </c>
      <c r="I3400" s="6">
        <f>IF(sel_og=1,0,E3400-G3400)</f>
        <v/>
      </c>
      <c r="J3400" s="6">
        <f>IF(sel_og=1,0,D3400-F3400)</f>
        <v/>
      </c>
      <c r="K3400" s="6">
        <f>IF(sel_og=1,E3400-G3400,0)</f>
        <v/>
      </c>
    </row>
    <row r="3401">
      <c r="A3401" s="6">
        <f>Profiles!E3401+Profiles!F3401</f>
        <v/>
      </c>
      <c r="B3401" s="6">
        <f>Profiles!D3401*sel_solar</f>
        <v/>
      </c>
      <c r="C3401" s="6">
        <f>MIN(B3401,A3401)</f>
        <v/>
      </c>
      <c r="D3401" s="6">
        <f>B3401-C3401</f>
        <v/>
      </c>
      <c r="E3401" s="6">
        <f>A3401-C3401</f>
        <v/>
      </c>
      <c r="F3401" s="6">
        <f>MIN(D3401,in_batt_pw,IF(sel_batt=0,0,(sel_batt-H3400)/in_rte))</f>
        <v/>
      </c>
      <c r="G3401" s="6">
        <f>MIN(E3401,in_batt_pw,H3400)</f>
        <v/>
      </c>
      <c r="H3401" s="6">
        <f>H3400+F3401*in_rte-G3401</f>
        <v/>
      </c>
      <c r="I3401" s="6">
        <f>IF(sel_og=1,0,E3401-G3401)</f>
        <v/>
      </c>
      <c r="J3401" s="6">
        <f>IF(sel_og=1,0,D3401-F3401)</f>
        <v/>
      </c>
      <c r="K3401" s="6">
        <f>IF(sel_og=1,E3401-G3401,0)</f>
        <v/>
      </c>
    </row>
    <row r="3402">
      <c r="A3402" s="6">
        <f>Profiles!E3402+Profiles!F3402</f>
        <v/>
      </c>
      <c r="B3402" s="6">
        <f>Profiles!D3402*sel_solar</f>
        <v/>
      </c>
      <c r="C3402" s="6">
        <f>MIN(B3402,A3402)</f>
        <v/>
      </c>
      <c r="D3402" s="6">
        <f>B3402-C3402</f>
        <v/>
      </c>
      <c r="E3402" s="6">
        <f>A3402-C3402</f>
        <v/>
      </c>
      <c r="F3402" s="6">
        <f>MIN(D3402,in_batt_pw,IF(sel_batt=0,0,(sel_batt-H3401)/in_rte))</f>
        <v/>
      </c>
      <c r="G3402" s="6">
        <f>MIN(E3402,in_batt_pw,H3401)</f>
        <v/>
      </c>
      <c r="H3402" s="6">
        <f>H3401+F3402*in_rte-G3402</f>
        <v/>
      </c>
      <c r="I3402" s="6">
        <f>IF(sel_og=1,0,E3402-G3402)</f>
        <v/>
      </c>
      <c r="J3402" s="6">
        <f>IF(sel_og=1,0,D3402-F3402)</f>
        <v/>
      </c>
      <c r="K3402" s="6">
        <f>IF(sel_og=1,E3402-G3402,0)</f>
        <v/>
      </c>
    </row>
    <row r="3403">
      <c r="A3403" s="6">
        <f>Profiles!E3403+Profiles!F3403</f>
        <v/>
      </c>
      <c r="B3403" s="6">
        <f>Profiles!D3403*sel_solar</f>
        <v/>
      </c>
      <c r="C3403" s="6">
        <f>MIN(B3403,A3403)</f>
        <v/>
      </c>
      <c r="D3403" s="6">
        <f>B3403-C3403</f>
        <v/>
      </c>
      <c r="E3403" s="6">
        <f>A3403-C3403</f>
        <v/>
      </c>
      <c r="F3403" s="6">
        <f>MIN(D3403,in_batt_pw,IF(sel_batt=0,0,(sel_batt-H3402)/in_rte))</f>
        <v/>
      </c>
      <c r="G3403" s="6">
        <f>MIN(E3403,in_batt_pw,H3402)</f>
        <v/>
      </c>
      <c r="H3403" s="6">
        <f>H3402+F3403*in_rte-G3403</f>
        <v/>
      </c>
      <c r="I3403" s="6">
        <f>IF(sel_og=1,0,E3403-G3403)</f>
        <v/>
      </c>
      <c r="J3403" s="6">
        <f>IF(sel_og=1,0,D3403-F3403)</f>
        <v/>
      </c>
      <c r="K3403" s="6">
        <f>IF(sel_og=1,E3403-G3403,0)</f>
        <v/>
      </c>
    </row>
    <row r="3404">
      <c r="A3404" s="6">
        <f>Profiles!E3404+Profiles!F3404</f>
        <v/>
      </c>
      <c r="B3404" s="6">
        <f>Profiles!D3404*sel_solar</f>
        <v/>
      </c>
      <c r="C3404" s="6">
        <f>MIN(B3404,A3404)</f>
        <v/>
      </c>
      <c r="D3404" s="6">
        <f>B3404-C3404</f>
        <v/>
      </c>
      <c r="E3404" s="6">
        <f>A3404-C3404</f>
        <v/>
      </c>
      <c r="F3404" s="6">
        <f>MIN(D3404,in_batt_pw,IF(sel_batt=0,0,(sel_batt-H3403)/in_rte))</f>
        <v/>
      </c>
      <c r="G3404" s="6">
        <f>MIN(E3404,in_batt_pw,H3403)</f>
        <v/>
      </c>
      <c r="H3404" s="6">
        <f>H3403+F3404*in_rte-G3404</f>
        <v/>
      </c>
      <c r="I3404" s="6">
        <f>IF(sel_og=1,0,E3404-G3404)</f>
        <v/>
      </c>
      <c r="J3404" s="6">
        <f>IF(sel_og=1,0,D3404-F3404)</f>
        <v/>
      </c>
      <c r="K3404" s="6">
        <f>IF(sel_og=1,E3404-G3404,0)</f>
        <v/>
      </c>
    </row>
    <row r="3405">
      <c r="A3405" s="6">
        <f>Profiles!E3405+Profiles!F3405</f>
        <v/>
      </c>
      <c r="B3405" s="6">
        <f>Profiles!D3405*sel_solar</f>
        <v/>
      </c>
      <c r="C3405" s="6">
        <f>MIN(B3405,A3405)</f>
        <v/>
      </c>
      <c r="D3405" s="6">
        <f>B3405-C3405</f>
        <v/>
      </c>
      <c r="E3405" s="6">
        <f>A3405-C3405</f>
        <v/>
      </c>
      <c r="F3405" s="6">
        <f>MIN(D3405,in_batt_pw,IF(sel_batt=0,0,(sel_batt-H3404)/in_rte))</f>
        <v/>
      </c>
      <c r="G3405" s="6">
        <f>MIN(E3405,in_batt_pw,H3404)</f>
        <v/>
      </c>
      <c r="H3405" s="6">
        <f>H3404+F3405*in_rte-G3405</f>
        <v/>
      </c>
      <c r="I3405" s="6">
        <f>IF(sel_og=1,0,E3405-G3405)</f>
        <v/>
      </c>
      <c r="J3405" s="6">
        <f>IF(sel_og=1,0,D3405-F3405)</f>
        <v/>
      </c>
      <c r="K3405" s="6">
        <f>IF(sel_og=1,E3405-G3405,0)</f>
        <v/>
      </c>
    </row>
    <row r="3406">
      <c r="A3406" s="6">
        <f>Profiles!E3406+Profiles!F3406</f>
        <v/>
      </c>
      <c r="B3406" s="6">
        <f>Profiles!D3406*sel_solar</f>
        <v/>
      </c>
      <c r="C3406" s="6">
        <f>MIN(B3406,A3406)</f>
        <v/>
      </c>
      <c r="D3406" s="6">
        <f>B3406-C3406</f>
        <v/>
      </c>
      <c r="E3406" s="6">
        <f>A3406-C3406</f>
        <v/>
      </c>
      <c r="F3406" s="6">
        <f>MIN(D3406,in_batt_pw,IF(sel_batt=0,0,(sel_batt-H3405)/in_rte))</f>
        <v/>
      </c>
      <c r="G3406" s="6">
        <f>MIN(E3406,in_batt_pw,H3405)</f>
        <v/>
      </c>
      <c r="H3406" s="6">
        <f>H3405+F3406*in_rte-G3406</f>
        <v/>
      </c>
      <c r="I3406" s="6">
        <f>IF(sel_og=1,0,E3406-G3406)</f>
        <v/>
      </c>
      <c r="J3406" s="6">
        <f>IF(sel_og=1,0,D3406-F3406)</f>
        <v/>
      </c>
      <c r="K3406" s="6">
        <f>IF(sel_og=1,E3406-G3406,0)</f>
        <v/>
      </c>
    </row>
    <row r="3407">
      <c r="A3407" s="6">
        <f>Profiles!E3407+Profiles!F3407</f>
        <v/>
      </c>
      <c r="B3407" s="6">
        <f>Profiles!D3407*sel_solar</f>
        <v/>
      </c>
      <c r="C3407" s="6">
        <f>MIN(B3407,A3407)</f>
        <v/>
      </c>
      <c r="D3407" s="6">
        <f>B3407-C3407</f>
        <v/>
      </c>
      <c r="E3407" s="6">
        <f>A3407-C3407</f>
        <v/>
      </c>
      <c r="F3407" s="6">
        <f>MIN(D3407,in_batt_pw,IF(sel_batt=0,0,(sel_batt-H3406)/in_rte))</f>
        <v/>
      </c>
      <c r="G3407" s="6">
        <f>MIN(E3407,in_batt_pw,H3406)</f>
        <v/>
      </c>
      <c r="H3407" s="6">
        <f>H3406+F3407*in_rte-G3407</f>
        <v/>
      </c>
      <c r="I3407" s="6">
        <f>IF(sel_og=1,0,E3407-G3407)</f>
        <v/>
      </c>
      <c r="J3407" s="6">
        <f>IF(sel_og=1,0,D3407-F3407)</f>
        <v/>
      </c>
      <c r="K3407" s="6">
        <f>IF(sel_og=1,E3407-G3407,0)</f>
        <v/>
      </c>
    </row>
    <row r="3408">
      <c r="A3408" s="6">
        <f>Profiles!E3408+Profiles!F3408</f>
        <v/>
      </c>
      <c r="B3408" s="6">
        <f>Profiles!D3408*sel_solar</f>
        <v/>
      </c>
      <c r="C3408" s="6">
        <f>MIN(B3408,A3408)</f>
        <v/>
      </c>
      <c r="D3408" s="6">
        <f>B3408-C3408</f>
        <v/>
      </c>
      <c r="E3408" s="6">
        <f>A3408-C3408</f>
        <v/>
      </c>
      <c r="F3408" s="6">
        <f>MIN(D3408,in_batt_pw,IF(sel_batt=0,0,(sel_batt-H3407)/in_rte))</f>
        <v/>
      </c>
      <c r="G3408" s="6">
        <f>MIN(E3408,in_batt_pw,H3407)</f>
        <v/>
      </c>
      <c r="H3408" s="6">
        <f>H3407+F3408*in_rte-G3408</f>
        <v/>
      </c>
      <c r="I3408" s="6">
        <f>IF(sel_og=1,0,E3408-G3408)</f>
        <v/>
      </c>
      <c r="J3408" s="6">
        <f>IF(sel_og=1,0,D3408-F3408)</f>
        <v/>
      </c>
      <c r="K3408" s="6">
        <f>IF(sel_og=1,E3408-G3408,0)</f>
        <v/>
      </c>
    </row>
    <row r="3409">
      <c r="A3409" s="6">
        <f>Profiles!E3409+Profiles!F3409</f>
        <v/>
      </c>
      <c r="B3409" s="6">
        <f>Profiles!D3409*sel_solar</f>
        <v/>
      </c>
      <c r="C3409" s="6">
        <f>MIN(B3409,A3409)</f>
        <v/>
      </c>
      <c r="D3409" s="6">
        <f>B3409-C3409</f>
        <v/>
      </c>
      <c r="E3409" s="6">
        <f>A3409-C3409</f>
        <v/>
      </c>
      <c r="F3409" s="6">
        <f>MIN(D3409,in_batt_pw,IF(sel_batt=0,0,(sel_batt-H3408)/in_rte))</f>
        <v/>
      </c>
      <c r="G3409" s="6">
        <f>MIN(E3409,in_batt_pw,H3408)</f>
        <v/>
      </c>
      <c r="H3409" s="6">
        <f>H3408+F3409*in_rte-G3409</f>
        <v/>
      </c>
      <c r="I3409" s="6">
        <f>IF(sel_og=1,0,E3409-G3409)</f>
        <v/>
      </c>
      <c r="J3409" s="6">
        <f>IF(sel_og=1,0,D3409-F3409)</f>
        <v/>
      </c>
      <c r="K3409" s="6">
        <f>IF(sel_og=1,E3409-G3409,0)</f>
        <v/>
      </c>
    </row>
    <row r="3410">
      <c r="A3410" s="6">
        <f>Profiles!E3410+Profiles!F3410</f>
        <v/>
      </c>
      <c r="B3410" s="6">
        <f>Profiles!D3410*sel_solar</f>
        <v/>
      </c>
      <c r="C3410" s="6">
        <f>MIN(B3410,A3410)</f>
        <v/>
      </c>
      <c r="D3410" s="6">
        <f>B3410-C3410</f>
        <v/>
      </c>
      <c r="E3410" s="6">
        <f>A3410-C3410</f>
        <v/>
      </c>
      <c r="F3410" s="6">
        <f>MIN(D3410,in_batt_pw,IF(sel_batt=0,0,(sel_batt-H3409)/in_rte))</f>
        <v/>
      </c>
      <c r="G3410" s="6">
        <f>MIN(E3410,in_batt_pw,H3409)</f>
        <v/>
      </c>
      <c r="H3410" s="6">
        <f>H3409+F3410*in_rte-G3410</f>
        <v/>
      </c>
      <c r="I3410" s="6">
        <f>IF(sel_og=1,0,E3410-G3410)</f>
        <v/>
      </c>
      <c r="J3410" s="6">
        <f>IF(sel_og=1,0,D3410-F3410)</f>
        <v/>
      </c>
      <c r="K3410" s="6">
        <f>IF(sel_og=1,E3410-G3410,0)</f>
        <v/>
      </c>
    </row>
    <row r="3411">
      <c r="A3411" s="6">
        <f>Profiles!E3411+Profiles!F3411</f>
        <v/>
      </c>
      <c r="B3411" s="6">
        <f>Profiles!D3411*sel_solar</f>
        <v/>
      </c>
      <c r="C3411" s="6">
        <f>MIN(B3411,A3411)</f>
        <v/>
      </c>
      <c r="D3411" s="6">
        <f>B3411-C3411</f>
        <v/>
      </c>
      <c r="E3411" s="6">
        <f>A3411-C3411</f>
        <v/>
      </c>
      <c r="F3411" s="6">
        <f>MIN(D3411,in_batt_pw,IF(sel_batt=0,0,(sel_batt-H3410)/in_rte))</f>
        <v/>
      </c>
      <c r="G3411" s="6">
        <f>MIN(E3411,in_batt_pw,H3410)</f>
        <v/>
      </c>
      <c r="H3411" s="6">
        <f>H3410+F3411*in_rte-G3411</f>
        <v/>
      </c>
      <c r="I3411" s="6">
        <f>IF(sel_og=1,0,E3411-G3411)</f>
        <v/>
      </c>
      <c r="J3411" s="6">
        <f>IF(sel_og=1,0,D3411-F3411)</f>
        <v/>
      </c>
      <c r="K3411" s="6">
        <f>IF(sel_og=1,E3411-G3411,0)</f>
        <v/>
      </c>
    </row>
    <row r="3412">
      <c r="A3412" s="6">
        <f>Profiles!E3412+Profiles!F3412</f>
        <v/>
      </c>
      <c r="B3412" s="6">
        <f>Profiles!D3412*sel_solar</f>
        <v/>
      </c>
      <c r="C3412" s="6">
        <f>MIN(B3412,A3412)</f>
        <v/>
      </c>
      <c r="D3412" s="6">
        <f>B3412-C3412</f>
        <v/>
      </c>
      <c r="E3412" s="6">
        <f>A3412-C3412</f>
        <v/>
      </c>
      <c r="F3412" s="6">
        <f>MIN(D3412,in_batt_pw,IF(sel_batt=0,0,(sel_batt-H3411)/in_rte))</f>
        <v/>
      </c>
      <c r="G3412" s="6">
        <f>MIN(E3412,in_batt_pw,H3411)</f>
        <v/>
      </c>
      <c r="H3412" s="6">
        <f>H3411+F3412*in_rte-G3412</f>
        <v/>
      </c>
      <c r="I3412" s="6">
        <f>IF(sel_og=1,0,E3412-G3412)</f>
        <v/>
      </c>
      <c r="J3412" s="6">
        <f>IF(sel_og=1,0,D3412-F3412)</f>
        <v/>
      </c>
      <c r="K3412" s="6">
        <f>IF(sel_og=1,E3412-G3412,0)</f>
        <v/>
      </c>
    </row>
    <row r="3413">
      <c r="A3413" s="6">
        <f>Profiles!E3413+Profiles!F3413</f>
        <v/>
      </c>
      <c r="B3413" s="6">
        <f>Profiles!D3413*sel_solar</f>
        <v/>
      </c>
      <c r="C3413" s="6">
        <f>MIN(B3413,A3413)</f>
        <v/>
      </c>
      <c r="D3413" s="6">
        <f>B3413-C3413</f>
        <v/>
      </c>
      <c r="E3413" s="6">
        <f>A3413-C3413</f>
        <v/>
      </c>
      <c r="F3413" s="6">
        <f>MIN(D3413,in_batt_pw,IF(sel_batt=0,0,(sel_batt-H3412)/in_rte))</f>
        <v/>
      </c>
      <c r="G3413" s="6">
        <f>MIN(E3413,in_batt_pw,H3412)</f>
        <v/>
      </c>
      <c r="H3413" s="6">
        <f>H3412+F3413*in_rte-G3413</f>
        <v/>
      </c>
      <c r="I3413" s="6">
        <f>IF(sel_og=1,0,E3413-G3413)</f>
        <v/>
      </c>
      <c r="J3413" s="6">
        <f>IF(sel_og=1,0,D3413-F3413)</f>
        <v/>
      </c>
      <c r="K3413" s="6">
        <f>IF(sel_og=1,E3413-G3413,0)</f>
        <v/>
      </c>
    </row>
    <row r="3414">
      <c r="A3414" s="6">
        <f>Profiles!E3414+Profiles!F3414</f>
        <v/>
      </c>
      <c r="B3414" s="6">
        <f>Profiles!D3414*sel_solar</f>
        <v/>
      </c>
      <c r="C3414" s="6">
        <f>MIN(B3414,A3414)</f>
        <v/>
      </c>
      <c r="D3414" s="6">
        <f>B3414-C3414</f>
        <v/>
      </c>
      <c r="E3414" s="6">
        <f>A3414-C3414</f>
        <v/>
      </c>
      <c r="F3414" s="6">
        <f>MIN(D3414,in_batt_pw,IF(sel_batt=0,0,(sel_batt-H3413)/in_rte))</f>
        <v/>
      </c>
      <c r="G3414" s="6">
        <f>MIN(E3414,in_batt_pw,H3413)</f>
        <v/>
      </c>
      <c r="H3414" s="6">
        <f>H3413+F3414*in_rte-G3414</f>
        <v/>
      </c>
      <c r="I3414" s="6">
        <f>IF(sel_og=1,0,E3414-G3414)</f>
        <v/>
      </c>
      <c r="J3414" s="6">
        <f>IF(sel_og=1,0,D3414-F3414)</f>
        <v/>
      </c>
      <c r="K3414" s="6">
        <f>IF(sel_og=1,E3414-G3414,0)</f>
        <v/>
      </c>
    </row>
    <row r="3415">
      <c r="A3415" s="6">
        <f>Profiles!E3415+Profiles!F3415</f>
        <v/>
      </c>
      <c r="B3415" s="6">
        <f>Profiles!D3415*sel_solar</f>
        <v/>
      </c>
      <c r="C3415" s="6">
        <f>MIN(B3415,A3415)</f>
        <v/>
      </c>
      <c r="D3415" s="6">
        <f>B3415-C3415</f>
        <v/>
      </c>
      <c r="E3415" s="6">
        <f>A3415-C3415</f>
        <v/>
      </c>
      <c r="F3415" s="6">
        <f>MIN(D3415,in_batt_pw,IF(sel_batt=0,0,(sel_batt-H3414)/in_rte))</f>
        <v/>
      </c>
      <c r="G3415" s="6">
        <f>MIN(E3415,in_batt_pw,H3414)</f>
        <v/>
      </c>
      <c r="H3415" s="6">
        <f>H3414+F3415*in_rte-G3415</f>
        <v/>
      </c>
      <c r="I3415" s="6">
        <f>IF(sel_og=1,0,E3415-G3415)</f>
        <v/>
      </c>
      <c r="J3415" s="6">
        <f>IF(sel_og=1,0,D3415-F3415)</f>
        <v/>
      </c>
      <c r="K3415" s="6">
        <f>IF(sel_og=1,E3415-G3415,0)</f>
        <v/>
      </c>
    </row>
    <row r="3416">
      <c r="A3416" s="6">
        <f>Profiles!E3416+Profiles!F3416</f>
        <v/>
      </c>
      <c r="B3416" s="6">
        <f>Profiles!D3416*sel_solar</f>
        <v/>
      </c>
      <c r="C3416" s="6">
        <f>MIN(B3416,A3416)</f>
        <v/>
      </c>
      <c r="D3416" s="6">
        <f>B3416-C3416</f>
        <v/>
      </c>
      <c r="E3416" s="6">
        <f>A3416-C3416</f>
        <v/>
      </c>
      <c r="F3416" s="6">
        <f>MIN(D3416,in_batt_pw,IF(sel_batt=0,0,(sel_batt-H3415)/in_rte))</f>
        <v/>
      </c>
      <c r="G3416" s="6">
        <f>MIN(E3416,in_batt_pw,H3415)</f>
        <v/>
      </c>
      <c r="H3416" s="6">
        <f>H3415+F3416*in_rte-G3416</f>
        <v/>
      </c>
      <c r="I3416" s="6">
        <f>IF(sel_og=1,0,E3416-G3416)</f>
        <v/>
      </c>
      <c r="J3416" s="6">
        <f>IF(sel_og=1,0,D3416-F3416)</f>
        <v/>
      </c>
      <c r="K3416" s="6">
        <f>IF(sel_og=1,E3416-G3416,0)</f>
        <v/>
      </c>
    </row>
    <row r="3417">
      <c r="A3417" s="6">
        <f>Profiles!E3417+Profiles!F3417</f>
        <v/>
      </c>
      <c r="B3417" s="6">
        <f>Profiles!D3417*sel_solar</f>
        <v/>
      </c>
      <c r="C3417" s="6">
        <f>MIN(B3417,A3417)</f>
        <v/>
      </c>
      <c r="D3417" s="6">
        <f>B3417-C3417</f>
        <v/>
      </c>
      <c r="E3417" s="6">
        <f>A3417-C3417</f>
        <v/>
      </c>
      <c r="F3417" s="6">
        <f>MIN(D3417,in_batt_pw,IF(sel_batt=0,0,(sel_batt-H3416)/in_rte))</f>
        <v/>
      </c>
      <c r="G3417" s="6">
        <f>MIN(E3417,in_batt_pw,H3416)</f>
        <v/>
      </c>
      <c r="H3417" s="6">
        <f>H3416+F3417*in_rte-G3417</f>
        <v/>
      </c>
      <c r="I3417" s="6">
        <f>IF(sel_og=1,0,E3417-G3417)</f>
        <v/>
      </c>
      <c r="J3417" s="6">
        <f>IF(sel_og=1,0,D3417-F3417)</f>
        <v/>
      </c>
      <c r="K3417" s="6">
        <f>IF(sel_og=1,E3417-G3417,0)</f>
        <v/>
      </c>
    </row>
    <row r="3418">
      <c r="A3418" s="6">
        <f>Profiles!E3418+Profiles!F3418</f>
        <v/>
      </c>
      <c r="B3418" s="6">
        <f>Profiles!D3418*sel_solar</f>
        <v/>
      </c>
      <c r="C3418" s="6">
        <f>MIN(B3418,A3418)</f>
        <v/>
      </c>
      <c r="D3418" s="6">
        <f>B3418-C3418</f>
        <v/>
      </c>
      <c r="E3418" s="6">
        <f>A3418-C3418</f>
        <v/>
      </c>
      <c r="F3418" s="6">
        <f>MIN(D3418,in_batt_pw,IF(sel_batt=0,0,(sel_batt-H3417)/in_rte))</f>
        <v/>
      </c>
      <c r="G3418" s="6">
        <f>MIN(E3418,in_batt_pw,H3417)</f>
        <v/>
      </c>
      <c r="H3418" s="6">
        <f>H3417+F3418*in_rte-G3418</f>
        <v/>
      </c>
      <c r="I3418" s="6">
        <f>IF(sel_og=1,0,E3418-G3418)</f>
        <v/>
      </c>
      <c r="J3418" s="6">
        <f>IF(sel_og=1,0,D3418-F3418)</f>
        <v/>
      </c>
      <c r="K3418" s="6">
        <f>IF(sel_og=1,E3418-G3418,0)</f>
        <v/>
      </c>
    </row>
    <row r="3419">
      <c r="A3419" s="6">
        <f>Profiles!E3419+Profiles!F3419</f>
        <v/>
      </c>
      <c r="B3419" s="6">
        <f>Profiles!D3419*sel_solar</f>
        <v/>
      </c>
      <c r="C3419" s="6">
        <f>MIN(B3419,A3419)</f>
        <v/>
      </c>
      <c r="D3419" s="6">
        <f>B3419-C3419</f>
        <v/>
      </c>
      <c r="E3419" s="6">
        <f>A3419-C3419</f>
        <v/>
      </c>
      <c r="F3419" s="6">
        <f>MIN(D3419,in_batt_pw,IF(sel_batt=0,0,(sel_batt-H3418)/in_rte))</f>
        <v/>
      </c>
      <c r="G3419" s="6">
        <f>MIN(E3419,in_batt_pw,H3418)</f>
        <v/>
      </c>
      <c r="H3419" s="6">
        <f>H3418+F3419*in_rte-G3419</f>
        <v/>
      </c>
      <c r="I3419" s="6">
        <f>IF(sel_og=1,0,E3419-G3419)</f>
        <v/>
      </c>
      <c r="J3419" s="6">
        <f>IF(sel_og=1,0,D3419-F3419)</f>
        <v/>
      </c>
      <c r="K3419" s="6">
        <f>IF(sel_og=1,E3419-G3419,0)</f>
        <v/>
      </c>
    </row>
    <row r="3420">
      <c r="A3420" s="6">
        <f>Profiles!E3420+Profiles!F3420</f>
        <v/>
      </c>
      <c r="B3420" s="6">
        <f>Profiles!D3420*sel_solar</f>
        <v/>
      </c>
      <c r="C3420" s="6">
        <f>MIN(B3420,A3420)</f>
        <v/>
      </c>
      <c r="D3420" s="6">
        <f>B3420-C3420</f>
        <v/>
      </c>
      <c r="E3420" s="6">
        <f>A3420-C3420</f>
        <v/>
      </c>
      <c r="F3420" s="6">
        <f>MIN(D3420,in_batt_pw,IF(sel_batt=0,0,(sel_batt-H3419)/in_rte))</f>
        <v/>
      </c>
      <c r="G3420" s="6">
        <f>MIN(E3420,in_batt_pw,H3419)</f>
        <v/>
      </c>
      <c r="H3420" s="6">
        <f>H3419+F3420*in_rte-G3420</f>
        <v/>
      </c>
      <c r="I3420" s="6">
        <f>IF(sel_og=1,0,E3420-G3420)</f>
        <v/>
      </c>
      <c r="J3420" s="6">
        <f>IF(sel_og=1,0,D3420-F3420)</f>
        <v/>
      </c>
      <c r="K3420" s="6">
        <f>IF(sel_og=1,E3420-G3420,0)</f>
        <v/>
      </c>
    </row>
    <row r="3421">
      <c r="A3421" s="6">
        <f>Profiles!E3421+Profiles!F3421</f>
        <v/>
      </c>
      <c r="B3421" s="6">
        <f>Profiles!D3421*sel_solar</f>
        <v/>
      </c>
      <c r="C3421" s="6">
        <f>MIN(B3421,A3421)</f>
        <v/>
      </c>
      <c r="D3421" s="6">
        <f>B3421-C3421</f>
        <v/>
      </c>
      <c r="E3421" s="6">
        <f>A3421-C3421</f>
        <v/>
      </c>
      <c r="F3421" s="6">
        <f>MIN(D3421,in_batt_pw,IF(sel_batt=0,0,(sel_batt-H3420)/in_rte))</f>
        <v/>
      </c>
      <c r="G3421" s="6">
        <f>MIN(E3421,in_batt_pw,H3420)</f>
        <v/>
      </c>
      <c r="H3421" s="6">
        <f>H3420+F3421*in_rte-G3421</f>
        <v/>
      </c>
      <c r="I3421" s="6">
        <f>IF(sel_og=1,0,E3421-G3421)</f>
        <v/>
      </c>
      <c r="J3421" s="6">
        <f>IF(sel_og=1,0,D3421-F3421)</f>
        <v/>
      </c>
      <c r="K3421" s="6">
        <f>IF(sel_og=1,E3421-G3421,0)</f>
        <v/>
      </c>
    </row>
    <row r="3422">
      <c r="A3422" s="6">
        <f>Profiles!E3422+Profiles!F3422</f>
        <v/>
      </c>
      <c r="B3422" s="6">
        <f>Profiles!D3422*sel_solar</f>
        <v/>
      </c>
      <c r="C3422" s="6">
        <f>MIN(B3422,A3422)</f>
        <v/>
      </c>
      <c r="D3422" s="6">
        <f>B3422-C3422</f>
        <v/>
      </c>
      <c r="E3422" s="6">
        <f>A3422-C3422</f>
        <v/>
      </c>
      <c r="F3422" s="6">
        <f>MIN(D3422,in_batt_pw,IF(sel_batt=0,0,(sel_batt-H3421)/in_rte))</f>
        <v/>
      </c>
      <c r="G3422" s="6">
        <f>MIN(E3422,in_batt_pw,H3421)</f>
        <v/>
      </c>
      <c r="H3422" s="6">
        <f>H3421+F3422*in_rte-G3422</f>
        <v/>
      </c>
      <c r="I3422" s="6">
        <f>IF(sel_og=1,0,E3422-G3422)</f>
        <v/>
      </c>
      <c r="J3422" s="6">
        <f>IF(sel_og=1,0,D3422-F3422)</f>
        <v/>
      </c>
      <c r="K3422" s="6">
        <f>IF(sel_og=1,E3422-G3422,0)</f>
        <v/>
      </c>
    </row>
    <row r="3423">
      <c r="A3423" s="6">
        <f>Profiles!E3423+Profiles!F3423</f>
        <v/>
      </c>
      <c r="B3423" s="6">
        <f>Profiles!D3423*sel_solar</f>
        <v/>
      </c>
      <c r="C3423" s="6">
        <f>MIN(B3423,A3423)</f>
        <v/>
      </c>
      <c r="D3423" s="6">
        <f>B3423-C3423</f>
        <v/>
      </c>
      <c r="E3423" s="6">
        <f>A3423-C3423</f>
        <v/>
      </c>
      <c r="F3423" s="6">
        <f>MIN(D3423,in_batt_pw,IF(sel_batt=0,0,(sel_batt-H3422)/in_rte))</f>
        <v/>
      </c>
      <c r="G3423" s="6">
        <f>MIN(E3423,in_batt_pw,H3422)</f>
        <v/>
      </c>
      <c r="H3423" s="6">
        <f>H3422+F3423*in_rte-G3423</f>
        <v/>
      </c>
      <c r="I3423" s="6">
        <f>IF(sel_og=1,0,E3423-G3423)</f>
        <v/>
      </c>
      <c r="J3423" s="6">
        <f>IF(sel_og=1,0,D3423-F3423)</f>
        <v/>
      </c>
      <c r="K3423" s="6">
        <f>IF(sel_og=1,E3423-G3423,0)</f>
        <v/>
      </c>
    </row>
    <row r="3424">
      <c r="A3424" s="6">
        <f>Profiles!E3424+Profiles!F3424</f>
        <v/>
      </c>
      <c r="B3424" s="6">
        <f>Profiles!D3424*sel_solar</f>
        <v/>
      </c>
      <c r="C3424" s="6">
        <f>MIN(B3424,A3424)</f>
        <v/>
      </c>
      <c r="D3424" s="6">
        <f>B3424-C3424</f>
        <v/>
      </c>
      <c r="E3424" s="6">
        <f>A3424-C3424</f>
        <v/>
      </c>
      <c r="F3424" s="6">
        <f>MIN(D3424,in_batt_pw,IF(sel_batt=0,0,(sel_batt-H3423)/in_rte))</f>
        <v/>
      </c>
      <c r="G3424" s="6">
        <f>MIN(E3424,in_batt_pw,H3423)</f>
        <v/>
      </c>
      <c r="H3424" s="6">
        <f>H3423+F3424*in_rte-G3424</f>
        <v/>
      </c>
      <c r="I3424" s="6">
        <f>IF(sel_og=1,0,E3424-G3424)</f>
        <v/>
      </c>
      <c r="J3424" s="6">
        <f>IF(sel_og=1,0,D3424-F3424)</f>
        <v/>
      </c>
      <c r="K3424" s="6">
        <f>IF(sel_og=1,E3424-G3424,0)</f>
        <v/>
      </c>
    </row>
    <row r="3425">
      <c r="A3425" s="6">
        <f>Profiles!E3425+Profiles!F3425</f>
        <v/>
      </c>
      <c r="B3425" s="6">
        <f>Profiles!D3425*sel_solar</f>
        <v/>
      </c>
      <c r="C3425" s="6">
        <f>MIN(B3425,A3425)</f>
        <v/>
      </c>
      <c r="D3425" s="6">
        <f>B3425-C3425</f>
        <v/>
      </c>
      <c r="E3425" s="6">
        <f>A3425-C3425</f>
        <v/>
      </c>
      <c r="F3425" s="6">
        <f>MIN(D3425,in_batt_pw,IF(sel_batt=0,0,(sel_batt-H3424)/in_rte))</f>
        <v/>
      </c>
      <c r="G3425" s="6">
        <f>MIN(E3425,in_batt_pw,H3424)</f>
        <v/>
      </c>
      <c r="H3425" s="6">
        <f>H3424+F3425*in_rte-G3425</f>
        <v/>
      </c>
      <c r="I3425" s="6">
        <f>IF(sel_og=1,0,E3425-G3425)</f>
        <v/>
      </c>
      <c r="J3425" s="6">
        <f>IF(sel_og=1,0,D3425-F3425)</f>
        <v/>
      </c>
      <c r="K3425" s="6">
        <f>IF(sel_og=1,E3425-G3425,0)</f>
        <v/>
      </c>
    </row>
    <row r="3426">
      <c r="A3426" s="6">
        <f>Profiles!E3426+Profiles!F3426</f>
        <v/>
      </c>
      <c r="B3426" s="6">
        <f>Profiles!D3426*sel_solar</f>
        <v/>
      </c>
      <c r="C3426" s="6">
        <f>MIN(B3426,A3426)</f>
        <v/>
      </c>
      <c r="D3426" s="6">
        <f>B3426-C3426</f>
        <v/>
      </c>
      <c r="E3426" s="6">
        <f>A3426-C3426</f>
        <v/>
      </c>
      <c r="F3426" s="6">
        <f>MIN(D3426,in_batt_pw,IF(sel_batt=0,0,(sel_batt-H3425)/in_rte))</f>
        <v/>
      </c>
      <c r="G3426" s="6">
        <f>MIN(E3426,in_batt_pw,H3425)</f>
        <v/>
      </c>
      <c r="H3426" s="6">
        <f>H3425+F3426*in_rte-G3426</f>
        <v/>
      </c>
      <c r="I3426" s="6">
        <f>IF(sel_og=1,0,E3426-G3426)</f>
        <v/>
      </c>
      <c r="J3426" s="6">
        <f>IF(sel_og=1,0,D3426-F3426)</f>
        <v/>
      </c>
      <c r="K3426" s="6">
        <f>IF(sel_og=1,E3426-G3426,0)</f>
        <v/>
      </c>
    </row>
    <row r="3427">
      <c r="A3427" s="6">
        <f>Profiles!E3427+Profiles!F3427</f>
        <v/>
      </c>
      <c r="B3427" s="6">
        <f>Profiles!D3427*sel_solar</f>
        <v/>
      </c>
      <c r="C3427" s="6">
        <f>MIN(B3427,A3427)</f>
        <v/>
      </c>
      <c r="D3427" s="6">
        <f>B3427-C3427</f>
        <v/>
      </c>
      <c r="E3427" s="6">
        <f>A3427-C3427</f>
        <v/>
      </c>
      <c r="F3427" s="6">
        <f>MIN(D3427,in_batt_pw,IF(sel_batt=0,0,(sel_batt-H3426)/in_rte))</f>
        <v/>
      </c>
      <c r="G3427" s="6">
        <f>MIN(E3427,in_batt_pw,H3426)</f>
        <v/>
      </c>
      <c r="H3427" s="6">
        <f>H3426+F3427*in_rte-G3427</f>
        <v/>
      </c>
      <c r="I3427" s="6">
        <f>IF(sel_og=1,0,E3427-G3427)</f>
        <v/>
      </c>
      <c r="J3427" s="6">
        <f>IF(sel_og=1,0,D3427-F3427)</f>
        <v/>
      </c>
      <c r="K3427" s="6">
        <f>IF(sel_og=1,E3427-G3427,0)</f>
        <v/>
      </c>
    </row>
    <row r="3428">
      <c r="A3428" s="6">
        <f>Profiles!E3428+Profiles!F3428</f>
        <v/>
      </c>
      <c r="B3428" s="6">
        <f>Profiles!D3428*sel_solar</f>
        <v/>
      </c>
      <c r="C3428" s="6">
        <f>MIN(B3428,A3428)</f>
        <v/>
      </c>
      <c r="D3428" s="6">
        <f>B3428-C3428</f>
        <v/>
      </c>
      <c r="E3428" s="6">
        <f>A3428-C3428</f>
        <v/>
      </c>
      <c r="F3428" s="6">
        <f>MIN(D3428,in_batt_pw,IF(sel_batt=0,0,(sel_batt-H3427)/in_rte))</f>
        <v/>
      </c>
      <c r="G3428" s="6">
        <f>MIN(E3428,in_batt_pw,H3427)</f>
        <v/>
      </c>
      <c r="H3428" s="6">
        <f>H3427+F3428*in_rte-G3428</f>
        <v/>
      </c>
      <c r="I3428" s="6">
        <f>IF(sel_og=1,0,E3428-G3428)</f>
        <v/>
      </c>
      <c r="J3428" s="6">
        <f>IF(sel_og=1,0,D3428-F3428)</f>
        <v/>
      </c>
      <c r="K3428" s="6">
        <f>IF(sel_og=1,E3428-G3428,0)</f>
        <v/>
      </c>
    </row>
    <row r="3429">
      <c r="A3429" s="6">
        <f>Profiles!E3429+Profiles!F3429</f>
        <v/>
      </c>
      <c r="B3429" s="6">
        <f>Profiles!D3429*sel_solar</f>
        <v/>
      </c>
      <c r="C3429" s="6">
        <f>MIN(B3429,A3429)</f>
        <v/>
      </c>
      <c r="D3429" s="6">
        <f>B3429-C3429</f>
        <v/>
      </c>
      <c r="E3429" s="6">
        <f>A3429-C3429</f>
        <v/>
      </c>
      <c r="F3429" s="6">
        <f>MIN(D3429,in_batt_pw,IF(sel_batt=0,0,(sel_batt-H3428)/in_rte))</f>
        <v/>
      </c>
      <c r="G3429" s="6">
        <f>MIN(E3429,in_batt_pw,H3428)</f>
        <v/>
      </c>
      <c r="H3429" s="6">
        <f>H3428+F3429*in_rte-G3429</f>
        <v/>
      </c>
      <c r="I3429" s="6">
        <f>IF(sel_og=1,0,E3429-G3429)</f>
        <v/>
      </c>
      <c r="J3429" s="6">
        <f>IF(sel_og=1,0,D3429-F3429)</f>
        <v/>
      </c>
      <c r="K3429" s="6">
        <f>IF(sel_og=1,E3429-G3429,0)</f>
        <v/>
      </c>
    </row>
    <row r="3430">
      <c r="A3430" s="6">
        <f>Profiles!E3430+Profiles!F3430</f>
        <v/>
      </c>
      <c r="B3430" s="6">
        <f>Profiles!D3430*sel_solar</f>
        <v/>
      </c>
      <c r="C3430" s="6">
        <f>MIN(B3430,A3430)</f>
        <v/>
      </c>
      <c r="D3430" s="6">
        <f>B3430-C3430</f>
        <v/>
      </c>
      <c r="E3430" s="6">
        <f>A3430-C3430</f>
        <v/>
      </c>
      <c r="F3430" s="6">
        <f>MIN(D3430,in_batt_pw,IF(sel_batt=0,0,(sel_batt-H3429)/in_rte))</f>
        <v/>
      </c>
      <c r="G3430" s="6">
        <f>MIN(E3430,in_batt_pw,H3429)</f>
        <v/>
      </c>
      <c r="H3430" s="6">
        <f>H3429+F3430*in_rte-G3430</f>
        <v/>
      </c>
      <c r="I3430" s="6">
        <f>IF(sel_og=1,0,E3430-G3430)</f>
        <v/>
      </c>
      <c r="J3430" s="6">
        <f>IF(sel_og=1,0,D3430-F3430)</f>
        <v/>
      </c>
      <c r="K3430" s="6">
        <f>IF(sel_og=1,E3430-G3430,0)</f>
        <v/>
      </c>
    </row>
    <row r="3431">
      <c r="A3431" s="6">
        <f>Profiles!E3431+Profiles!F3431</f>
        <v/>
      </c>
      <c r="B3431" s="6">
        <f>Profiles!D3431*sel_solar</f>
        <v/>
      </c>
      <c r="C3431" s="6">
        <f>MIN(B3431,A3431)</f>
        <v/>
      </c>
      <c r="D3431" s="6">
        <f>B3431-C3431</f>
        <v/>
      </c>
      <c r="E3431" s="6">
        <f>A3431-C3431</f>
        <v/>
      </c>
      <c r="F3431" s="6">
        <f>MIN(D3431,in_batt_pw,IF(sel_batt=0,0,(sel_batt-H3430)/in_rte))</f>
        <v/>
      </c>
      <c r="G3431" s="6">
        <f>MIN(E3431,in_batt_pw,H3430)</f>
        <v/>
      </c>
      <c r="H3431" s="6">
        <f>H3430+F3431*in_rte-G3431</f>
        <v/>
      </c>
      <c r="I3431" s="6">
        <f>IF(sel_og=1,0,E3431-G3431)</f>
        <v/>
      </c>
      <c r="J3431" s="6">
        <f>IF(sel_og=1,0,D3431-F3431)</f>
        <v/>
      </c>
      <c r="K3431" s="6">
        <f>IF(sel_og=1,E3431-G3431,0)</f>
        <v/>
      </c>
    </row>
    <row r="3432">
      <c r="A3432" s="6">
        <f>Profiles!E3432+Profiles!F3432</f>
        <v/>
      </c>
      <c r="B3432" s="6">
        <f>Profiles!D3432*sel_solar</f>
        <v/>
      </c>
      <c r="C3432" s="6">
        <f>MIN(B3432,A3432)</f>
        <v/>
      </c>
      <c r="D3432" s="6">
        <f>B3432-C3432</f>
        <v/>
      </c>
      <c r="E3432" s="6">
        <f>A3432-C3432</f>
        <v/>
      </c>
      <c r="F3432" s="6">
        <f>MIN(D3432,in_batt_pw,IF(sel_batt=0,0,(sel_batt-H3431)/in_rte))</f>
        <v/>
      </c>
      <c r="G3432" s="6">
        <f>MIN(E3432,in_batt_pw,H3431)</f>
        <v/>
      </c>
      <c r="H3432" s="6">
        <f>H3431+F3432*in_rte-G3432</f>
        <v/>
      </c>
      <c r="I3432" s="6">
        <f>IF(sel_og=1,0,E3432-G3432)</f>
        <v/>
      </c>
      <c r="J3432" s="6">
        <f>IF(sel_og=1,0,D3432-F3432)</f>
        <v/>
      </c>
      <c r="K3432" s="6">
        <f>IF(sel_og=1,E3432-G3432,0)</f>
        <v/>
      </c>
    </row>
    <row r="3433">
      <c r="A3433" s="6">
        <f>Profiles!E3433+Profiles!F3433</f>
        <v/>
      </c>
      <c r="B3433" s="6">
        <f>Profiles!D3433*sel_solar</f>
        <v/>
      </c>
      <c r="C3433" s="6">
        <f>MIN(B3433,A3433)</f>
        <v/>
      </c>
      <c r="D3433" s="6">
        <f>B3433-C3433</f>
        <v/>
      </c>
      <c r="E3433" s="6">
        <f>A3433-C3433</f>
        <v/>
      </c>
      <c r="F3433" s="6">
        <f>MIN(D3433,in_batt_pw,IF(sel_batt=0,0,(sel_batt-H3432)/in_rte))</f>
        <v/>
      </c>
      <c r="G3433" s="6">
        <f>MIN(E3433,in_batt_pw,H3432)</f>
        <v/>
      </c>
      <c r="H3433" s="6">
        <f>H3432+F3433*in_rte-G3433</f>
        <v/>
      </c>
      <c r="I3433" s="6">
        <f>IF(sel_og=1,0,E3433-G3433)</f>
        <v/>
      </c>
      <c r="J3433" s="6">
        <f>IF(sel_og=1,0,D3433-F3433)</f>
        <v/>
      </c>
      <c r="K3433" s="6">
        <f>IF(sel_og=1,E3433-G3433,0)</f>
        <v/>
      </c>
    </row>
    <row r="3434">
      <c r="A3434" s="6">
        <f>Profiles!E3434+Profiles!F3434</f>
        <v/>
      </c>
      <c r="B3434" s="6">
        <f>Profiles!D3434*sel_solar</f>
        <v/>
      </c>
      <c r="C3434" s="6">
        <f>MIN(B3434,A3434)</f>
        <v/>
      </c>
      <c r="D3434" s="6">
        <f>B3434-C3434</f>
        <v/>
      </c>
      <c r="E3434" s="6">
        <f>A3434-C3434</f>
        <v/>
      </c>
      <c r="F3434" s="6">
        <f>MIN(D3434,in_batt_pw,IF(sel_batt=0,0,(sel_batt-H3433)/in_rte))</f>
        <v/>
      </c>
      <c r="G3434" s="6">
        <f>MIN(E3434,in_batt_pw,H3433)</f>
        <v/>
      </c>
      <c r="H3434" s="6">
        <f>H3433+F3434*in_rte-G3434</f>
        <v/>
      </c>
      <c r="I3434" s="6">
        <f>IF(sel_og=1,0,E3434-G3434)</f>
        <v/>
      </c>
      <c r="J3434" s="6">
        <f>IF(sel_og=1,0,D3434-F3434)</f>
        <v/>
      </c>
      <c r="K3434" s="6">
        <f>IF(sel_og=1,E3434-G3434,0)</f>
        <v/>
      </c>
    </row>
    <row r="3435">
      <c r="A3435" s="6">
        <f>Profiles!E3435+Profiles!F3435</f>
        <v/>
      </c>
      <c r="B3435" s="6">
        <f>Profiles!D3435*sel_solar</f>
        <v/>
      </c>
      <c r="C3435" s="6">
        <f>MIN(B3435,A3435)</f>
        <v/>
      </c>
      <c r="D3435" s="6">
        <f>B3435-C3435</f>
        <v/>
      </c>
      <c r="E3435" s="6">
        <f>A3435-C3435</f>
        <v/>
      </c>
      <c r="F3435" s="6">
        <f>MIN(D3435,in_batt_pw,IF(sel_batt=0,0,(sel_batt-H3434)/in_rte))</f>
        <v/>
      </c>
      <c r="G3435" s="6">
        <f>MIN(E3435,in_batt_pw,H3434)</f>
        <v/>
      </c>
      <c r="H3435" s="6">
        <f>H3434+F3435*in_rte-G3435</f>
        <v/>
      </c>
      <c r="I3435" s="6">
        <f>IF(sel_og=1,0,E3435-G3435)</f>
        <v/>
      </c>
      <c r="J3435" s="6">
        <f>IF(sel_og=1,0,D3435-F3435)</f>
        <v/>
      </c>
      <c r="K3435" s="6">
        <f>IF(sel_og=1,E3435-G3435,0)</f>
        <v/>
      </c>
    </row>
    <row r="3436">
      <c r="A3436" s="6">
        <f>Profiles!E3436+Profiles!F3436</f>
        <v/>
      </c>
      <c r="B3436" s="6">
        <f>Profiles!D3436*sel_solar</f>
        <v/>
      </c>
      <c r="C3436" s="6">
        <f>MIN(B3436,A3436)</f>
        <v/>
      </c>
      <c r="D3436" s="6">
        <f>B3436-C3436</f>
        <v/>
      </c>
      <c r="E3436" s="6">
        <f>A3436-C3436</f>
        <v/>
      </c>
      <c r="F3436" s="6">
        <f>MIN(D3436,in_batt_pw,IF(sel_batt=0,0,(sel_batt-H3435)/in_rte))</f>
        <v/>
      </c>
      <c r="G3436" s="6">
        <f>MIN(E3436,in_batt_pw,H3435)</f>
        <v/>
      </c>
      <c r="H3436" s="6">
        <f>H3435+F3436*in_rte-G3436</f>
        <v/>
      </c>
      <c r="I3436" s="6">
        <f>IF(sel_og=1,0,E3436-G3436)</f>
        <v/>
      </c>
      <c r="J3436" s="6">
        <f>IF(sel_og=1,0,D3436-F3436)</f>
        <v/>
      </c>
      <c r="K3436" s="6">
        <f>IF(sel_og=1,E3436-G3436,0)</f>
        <v/>
      </c>
    </row>
    <row r="3437">
      <c r="A3437" s="6">
        <f>Profiles!E3437+Profiles!F3437</f>
        <v/>
      </c>
      <c r="B3437" s="6">
        <f>Profiles!D3437*sel_solar</f>
        <v/>
      </c>
      <c r="C3437" s="6">
        <f>MIN(B3437,A3437)</f>
        <v/>
      </c>
      <c r="D3437" s="6">
        <f>B3437-C3437</f>
        <v/>
      </c>
      <c r="E3437" s="6">
        <f>A3437-C3437</f>
        <v/>
      </c>
      <c r="F3437" s="6">
        <f>MIN(D3437,in_batt_pw,IF(sel_batt=0,0,(sel_batt-H3436)/in_rte))</f>
        <v/>
      </c>
      <c r="G3437" s="6">
        <f>MIN(E3437,in_batt_pw,H3436)</f>
        <v/>
      </c>
      <c r="H3437" s="6">
        <f>H3436+F3437*in_rte-G3437</f>
        <v/>
      </c>
      <c r="I3437" s="6">
        <f>IF(sel_og=1,0,E3437-G3437)</f>
        <v/>
      </c>
      <c r="J3437" s="6">
        <f>IF(sel_og=1,0,D3437-F3437)</f>
        <v/>
      </c>
      <c r="K3437" s="6">
        <f>IF(sel_og=1,E3437-G3437,0)</f>
        <v/>
      </c>
    </row>
    <row r="3438">
      <c r="A3438" s="6">
        <f>Profiles!E3438+Profiles!F3438</f>
        <v/>
      </c>
      <c r="B3438" s="6">
        <f>Profiles!D3438*sel_solar</f>
        <v/>
      </c>
      <c r="C3438" s="6">
        <f>MIN(B3438,A3438)</f>
        <v/>
      </c>
      <c r="D3438" s="6">
        <f>B3438-C3438</f>
        <v/>
      </c>
      <c r="E3438" s="6">
        <f>A3438-C3438</f>
        <v/>
      </c>
      <c r="F3438" s="6">
        <f>MIN(D3438,in_batt_pw,IF(sel_batt=0,0,(sel_batt-H3437)/in_rte))</f>
        <v/>
      </c>
      <c r="G3438" s="6">
        <f>MIN(E3438,in_batt_pw,H3437)</f>
        <v/>
      </c>
      <c r="H3438" s="6">
        <f>H3437+F3438*in_rte-G3438</f>
        <v/>
      </c>
      <c r="I3438" s="6">
        <f>IF(sel_og=1,0,E3438-G3438)</f>
        <v/>
      </c>
      <c r="J3438" s="6">
        <f>IF(sel_og=1,0,D3438-F3438)</f>
        <v/>
      </c>
      <c r="K3438" s="6">
        <f>IF(sel_og=1,E3438-G3438,0)</f>
        <v/>
      </c>
    </row>
    <row r="3439">
      <c r="A3439" s="6">
        <f>Profiles!E3439+Profiles!F3439</f>
        <v/>
      </c>
      <c r="B3439" s="6">
        <f>Profiles!D3439*sel_solar</f>
        <v/>
      </c>
      <c r="C3439" s="6">
        <f>MIN(B3439,A3439)</f>
        <v/>
      </c>
      <c r="D3439" s="6">
        <f>B3439-C3439</f>
        <v/>
      </c>
      <c r="E3439" s="6">
        <f>A3439-C3439</f>
        <v/>
      </c>
      <c r="F3439" s="6">
        <f>MIN(D3439,in_batt_pw,IF(sel_batt=0,0,(sel_batt-H3438)/in_rte))</f>
        <v/>
      </c>
      <c r="G3439" s="6">
        <f>MIN(E3439,in_batt_pw,H3438)</f>
        <v/>
      </c>
      <c r="H3439" s="6">
        <f>H3438+F3439*in_rte-G3439</f>
        <v/>
      </c>
      <c r="I3439" s="6">
        <f>IF(sel_og=1,0,E3439-G3439)</f>
        <v/>
      </c>
      <c r="J3439" s="6">
        <f>IF(sel_og=1,0,D3439-F3439)</f>
        <v/>
      </c>
      <c r="K3439" s="6">
        <f>IF(sel_og=1,E3439-G3439,0)</f>
        <v/>
      </c>
    </row>
    <row r="3440">
      <c r="A3440" s="6">
        <f>Profiles!E3440+Profiles!F3440</f>
        <v/>
      </c>
      <c r="B3440" s="6">
        <f>Profiles!D3440*sel_solar</f>
        <v/>
      </c>
      <c r="C3440" s="6">
        <f>MIN(B3440,A3440)</f>
        <v/>
      </c>
      <c r="D3440" s="6">
        <f>B3440-C3440</f>
        <v/>
      </c>
      <c r="E3440" s="6">
        <f>A3440-C3440</f>
        <v/>
      </c>
      <c r="F3440" s="6">
        <f>MIN(D3440,in_batt_pw,IF(sel_batt=0,0,(sel_batt-H3439)/in_rte))</f>
        <v/>
      </c>
      <c r="G3440" s="6">
        <f>MIN(E3440,in_batt_pw,H3439)</f>
        <v/>
      </c>
      <c r="H3440" s="6">
        <f>H3439+F3440*in_rte-G3440</f>
        <v/>
      </c>
      <c r="I3440" s="6">
        <f>IF(sel_og=1,0,E3440-G3440)</f>
        <v/>
      </c>
      <c r="J3440" s="6">
        <f>IF(sel_og=1,0,D3440-F3440)</f>
        <v/>
      </c>
      <c r="K3440" s="6">
        <f>IF(sel_og=1,E3440-G3440,0)</f>
        <v/>
      </c>
    </row>
    <row r="3441">
      <c r="A3441" s="6">
        <f>Profiles!E3441+Profiles!F3441</f>
        <v/>
      </c>
      <c r="B3441" s="6">
        <f>Profiles!D3441*sel_solar</f>
        <v/>
      </c>
      <c r="C3441" s="6">
        <f>MIN(B3441,A3441)</f>
        <v/>
      </c>
      <c r="D3441" s="6">
        <f>B3441-C3441</f>
        <v/>
      </c>
      <c r="E3441" s="6">
        <f>A3441-C3441</f>
        <v/>
      </c>
      <c r="F3441" s="6">
        <f>MIN(D3441,in_batt_pw,IF(sel_batt=0,0,(sel_batt-H3440)/in_rte))</f>
        <v/>
      </c>
      <c r="G3441" s="6">
        <f>MIN(E3441,in_batt_pw,H3440)</f>
        <v/>
      </c>
      <c r="H3441" s="6">
        <f>H3440+F3441*in_rte-G3441</f>
        <v/>
      </c>
      <c r="I3441" s="6">
        <f>IF(sel_og=1,0,E3441-G3441)</f>
        <v/>
      </c>
      <c r="J3441" s="6">
        <f>IF(sel_og=1,0,D3441-F3441)</f>
        <v/>
      </c>
      <c r="K3441" s="6">
        <f>IF(sel_og=1,E3441-G3441,0)</f>
        <v/>
      </c>
    </row>
    <row r="3442">
      <c r="A3442" s="6">
        <f>Profiles!E3442+Profiles!F3442</f>
        <v/>
      </c>
      <c r="B3442" s="6">
        <f>Profiles!D3442*sel_solar</f>
        <v/>
      </c>
      <c r="C3442" s="6">
        <f>MIN(B3442,A3442)</f>
        <v/>
      </c>
      <c r="D3442" s="6">
        <f>B3442-C3442</f>
        <v/>
      </c>
      <c r="E3442" s="6">
        <f>A3442-C3442</f>
        <v/>
      </c>
      <c r="F3442" s="6">
        <f>MIN(D3442,in_batt_pw,IF(sel_batt=0,0,(sel_batt-H3441)/in_rte))</f>
        <v/>
      </c>
      <c r="G3442" s="6">
        <f>MIN(E3442,in_batt_pw,H3441)</f>
        <v/>
      </c>
      <c r="H3442" s="6">
        <f>H3441+F3442*in_rte-G3442</f>
        <v/>
      </c>
      <c r="I3442" s="6">
        <f>IF(sel_og=1,0,E3442-G3442)</f>
        <v/>
      </c>
      <c r="J3442" s="6">
        <f>IF(sel_og=1,0,D3442-F3442)</f>
        <v/>
      </c>
      <c r="K3442" s="6">
        <f>IF(sel_og=1,E3442-G3442,0)</f>
        <v/>
      </c>
    </row>
    <row r="3443">
      <c r="A3443" s="6">
        <f>Profiles!E3443+Profiles!F3443</f>
        <v/>
      </c>
      <c r="B3443" s="6">
        <f>Profiles!D3443*sel_solar</f>
        <v/>
      </c>
      <c r="C3443" s="6">
        <f>MIN(B3443,A3443)</f>
        <v/>
      </c>
      <c r="D3443" s="6">
        <f>B3443-C3443</f>
        <v/>
      </c>
      <c r="E3443" s="6">
        <f>A3443-C3443</f>
        <v/>
      </c>
      <c r="F3443" s="6">
        <f>MIN(D3443,in_batt_pw,IF(sel_batt=0,0,(sel_batt-H3442)/in_rte))</f>
        <v/>
      </c>
      <c r="G3443" s="6">
        <f>MIN(E3443,in_batt_pw,H3442)</f>
        <v/>
      </c>
      <c r="H3443" s="6">
        <f>H3442+F3443*in_rte-G3443</f>
        <v/>
      </c>
      <c r="I3443" s="6">
        <f>IF(sel_og=1,0,E3443-G3443)</f>
        <v/>
      </c>
      <c r="J3443" s="6">
        <f>IF(sel_og=1,0,D3443-F3443)</f>
        <v/>
      </c>
      <c r="K3443" s="6">
        <f>IF(sel_og=1,E3443-G3443,0)</f>
        <v/>
      </c>
    </row>
    <row r="3444">
      <c r="A3444" s="6">
        <f>Profiles!E3444+Profiles!F3444</f>
        <v/>
      </c>
      <c r="B3444" s="6">
        <f>Profiles!D3444*sel_solar</f>
        <v/>
      </c>
      <c r="C3444" s="6">
        <f>MIN(B3444,A3444)</f>
        <v/>
      </c>
      <c r="D3444" s="6">
        <f>B3444-C3444</f>
        <v/>
      </c>
      <c r="E3444" s="6">
        <f>A3444-C3444</f>
        <v/>
      </c>
      <c r="F3444" s="6">
        <f>MIN(D3444,in_batt_pw,IF(sel_batt=0,0,(sel_batt-H3443)/in_rte))</f>
        <v/>
      </c>
      <c r="G3444" s="6">
        <f>MIN(E3444,in_batt_pw,H3443)</f>
        <v/>
      </c>
      <c r="H3444" s="6">
        <f>H3443+F3444*in_rte-G3444</f>
        <v/>
      </c>
      <c r="I3444" s="6">
        <f>IF(sel_og=1,0,E3444-G3444)</f>
        <v/>
      </c>
      <c r="J3444" s="6">
        <f>IF(sel_og=1,0,D3444-F3444)</f>
        <v/>
      </c>
      <c r="K3444" s="6">
        <f>IF(sel_og=1,E3444-G3444,0)</f>
        <v/>
      </c>
    </row>
    <row r="3445">
      <c r="A3445" s="6">
        <f>Profiles!E3445+Profiles!F3445</f>
        <v/>
      </c>
      <c r="B3445" s="6">
        <f>Profiles!D3445*sel_solar</f>
        <v/>
      </c>
      <c r="C3445" s="6">
        <f>MIN(B3445,A3445)</f>
        <v/>
      </c>
      <c r="D3445" s="6">
        <f>B3445-C3445</f>
        <v/>
      </c>
      <c r="E3445" s="6">
        <f>A3445-C3445</f>
        <v/>
      </c>
      <c r="F3445" s="6">
        <f>MIN(D3445,in_batt_pw,IF(sel_batt=0,0,(sel_batt-H3444)/in_rte))</f>
        <v/>
      </c>
      <c r="G3445" s="6">
        <f>MIN(E3445,in_batt_pw,H3444)</f>
        <v/>
      </c>
      <c r="H3445" s="6">
        <f>H3444+F3445*in_rte-G3445</f>
        <v/>
      </c>
      <c r="I3445" s="6">
        <f>IF(sel_og=1,0,E3445-G3445)</f>
        <v/>
      </c>
      <c r="J3445" s="6">
        <f>IF(sel_og=1,0,D3445-F3445)</f>
        <v/>
      </c>
      <c r="K3445" s="6">
        <f>IF(sel_og=1,E3445-G3445,0)</f>
        <v/>
      </c>
    </row>
    <row r="3446">
      <c r="A3446" s="6">
        <f>Profiles!E3446+Profiles!F3446</f>
        <v/>
      </c>
      <c r="B3446" s="6">
        <f>Profiles!D3446*sel_solar</f>
        <v/>
      </c>
      <c r="C3446" s="6">
        <f>MIN(B3446,A3446)</f>
        <v/>
      </c>
      <c r="D3446" s="6">
        <f>B3446-C3446</f>
        <v/>
      </c>
      <c r="E3446" s="6">
        <f>A3446-C3446</f>
        <v/>
      </c>
      <c r="F3446" s="6">
        <f>MIN(D3446,in_batt_pw,IF(sel_batt=0,0,(sel_batt-H3445)/in_rte))</f>
        <v/>
      </c>
      <c r="G3446" s="6">
        <f>MIN(E3446,in_batt_pw,H3445)</f>
        <v/>
      </c>
      <c r="H3446" s="6">
        <f>H3445+F3446*in_rte-G3446</f>
        <v/>
      </c>
      <c r="I3446" s="6">
        <f>IF(sel_og=1,0,E3446-G3446)</f>
        <v/>
      </c>
      <c r="J3446" s="6">
        <f>IF(sel_og=1,0,D3446-F3446)</f>
        <v/>
      </c>
      <c r="K3446" s="6">
        <f>IF(sel_og=1,E3446-G3446,0)</f>
        <v/>
      </c>
    </row>
    <row r="3447">
      <c r="A3447" s="6">
        <f>Profiles!E3447+Profiles!F3447</f>
        <v/>
      </c>
      <c r="B3447" s="6">
        <f>Profiles!D3447*sel_solar</f>
        <v/>
      </c>
      <c r="C3447" s="6">
        <f>MIN(B3447,A3447)</f>
        <v/>
      </c>
      <c r="D3447" s="6">
        <f>B3447-C3447</f>
        <v/>
      </c>
      <c r="E3447" s="6">
        <f>A3447-C3447</f>
        <v/>
      </c>
      <c r="F3447" s="6">
        <f>MIN(D3447,in_batt_pw,IF(sel_batt=0,0,(sel_batt-H3446)/in_rte))</f>
        <v/>
      </c>
      <c r="G3447" s="6">
        <f>MIN(E3447,in_batt_pw,H3446)</f>
        <v/>
      </c>
      <c r="H3447" s="6">
        <f>H3446+F3447*in_rte-G3447</f>
        <v/>
      </c>
      <c r="I3447" s="6">
        <f>IF(sel_og=1,0,E3447-G3447)</f>
        <v/>
      </c>
      <c r="J3447" s="6">
        <f>IF(sel_og=1,0,D3447-F3447)</f>
        <v/>
      </c>
      <c r="K3447" s="6">
        <f>IF(sel_og=1,E3447-G3447,0)</f>
        <v/>
      </c>
    </row>
    <row r="3448">
      <c r="A3448" s="6">
        <f>Profiles!E3448+Profiles!F3448</f>
        <v/>
      </c>
      <c r="B3448" s="6">
        <f>Profiles!D3448*sel_solar</f>
        <v/>
      </c>
      <c r="C3448" s="6">
        <f>MIN(B3448,A3448)</f>
        <v/>
      </c>
      <c r="D3448" s="6">
        <f>B3448-C3448</f>
        <v/>
      </c>
      <c r="E3448" s="6">
        <f>A3448-C3448</f>
        <v/>
      </c>
      <c r="F3448" s="6">
        <f>MIN(D3448,in_batt_pw,IF(sel_batt=0,0,(sel_batt-H3447)/in_rte))</f>
        <v/>
      </c>
      <c r="G3448" s="6">
        <f>MIN(E3448,in_batt_pw,H3447)</f>
        <v/>
      </c>
      <c r="H3448" s="6">
        <f>H3447+F3448*in_rte-G3448</f>
        <v/>
      </c>
      <c r="I3448" s="6">
        <f>IF(sel_og=1,0,E3448-G3448)</f>
        <v/>
      </c>
      <c r="J3448" s="6">
        <f>IF(sel_og=1,0,D3448-F3448)</f>
        <v/>
      </c>
      <c r="K3448" s="6">
        <f>IF(sel_og=1,E3448-G3448,0)</f>
        <v/>
      </c>
    </row>
    <row r="3449">
      <c r="A3449" s="6">
        <f>Profiles!E3449+Profiles!F3449</f>
        <v/>
      </c>
      <c r="B3449" s="6">
        <f>Profiles!D3449*sel_solar</f>
        <v/>
      </c>
      <c r="C3449" s="6">
        <f>MIN(B3449,A3449)</f>
        <v/>
      </c>
      <c r="D3449" s="6">
        <f>B3449-C3449</f>
        <v/>
      </c>
      <c r="E3449" s="6">
        <f>A3449-C3449</f>
        <v/>
      </c>
      <c r="F3449" s="6">
        <f>MIN(D3449,in_batt_pw,IF(sel_batt=0,0,(sel_batt-H3448)/in_rte))</f>
        <v/>
      </c>
      <c r="G3449" s="6">
        <f>MIN(E3449,in_batt_pw,H3448)</f>
        <v/>
      </c>
      <c r="H3449" s="6">
        <f>H3448+F3449*in_rte-G3449</f>
        <v/>
      </c>
      <c r="I3449" s="6">
        <f>IF(sel_og=1,0,E3449-G3449)</f>
        <v/>
      </c>
      <c r="J3449" s="6">
        <f>IF(sel_og=1,0,D3449-F3449)</f>
        <v/>
      </c>
      <c r="K3449" s="6">
        <f>IF(sel_og=1,E3449-G3449,0)</f>
        <v/>
      </c>
    </row>
    <row r="3450">
      <c r="A3450" s="6">
        <f>Profiles!E3450+Profiles!F3450</f>
        <v/>
      </c>
      <c r="B3450" s="6">
        <f>Profiles!D3450*sel_solar</f>
        <v/>
      </c>
      <c r="C3450" s="6">
        <f>MIN(B3450,A3450)</f>
        <v/>
      </c>
      <c r="D3450" s="6">
        <f>B3450-C3450</f>
        <v/>
      </c>
      <c r="E3450" s="6">
        <f>A3450-C3450</f>
        <v/>
      </c>
      <c r="F3450" s="6">
        <f>MIN(D3450,in_batt_pw,IF(sel_batt=0,0,(sel_batt-H3449)/in_rte))</f>
        <v/>
      </c>
      <c r="G3450" s="6">
        <f>MIN(E3450,in_batt_pw,H3449)</f>
        <v/>
      </c>
      <c r="H3450" s="6">
        <f>H3449+F3450*in_rte-G3450</f>
        <v/>
      </c>
      <c r="I3450" s="6">
        <f>IF(sel_og=1,0,E3450-G3450)</f>
        <v/>
      </c>
      <c r="J3450" s="6">
        <f>IF(sel_og=1,0,D3450-F3450)</f>
        <v/>
      </c>
      <c r="K3450" s="6">
        <f>IF(sel_og=1,E3450-G3450,0)</f>
        <v/>
      </c>
    </row>
    <row r="3451">
      <c r="A3451" s="6">
        <f>Profiles!E3451+Profiles!F3451</f>
        <v/>
      </c>
      <c r="B3451" s="6">
        <f>Profiles!D3451*sel_solar</f>
        <v/>
      </c>
      <c r="C3451" s="6">
        <f>MIN(B3451,A3451)</f>
        <v/>
      </c>
      <c r="D3451" s="6">
        <f>B3451-C3451</f>
        <v/>
      </c>
      <c r="E3451" s="6">
        <f>A3451-C3451</f>
        <v/>
      </c>
      <c r="F3451" s="6">
        <f>MIN(D3451,in_batt_pw,IF(sel_batt=0,0,(sel_batt-H3450)/in_rte))</f>
        <v/>
      </c>
      <c r="G3451" s="6">
        <f>MIN(E3451,in_batt_pw,H3450)</f>
        <v/>
      </c>
      <c r="H3451" s="6">
        <f>H3450+F3451*in_rte-G3451</f>
        <v/>
      </c>
      <c r="I3451" s="6">
        <f>IF(sel_og=1,0,E3451-G3451)</f>
        <v/>
      </c>
      <c r="J3451" s="6">
        <f>IF(sel_og=1,0,D3451-F3451)</f>
        <v/>
      </c>
      <c r="K3451" s="6">
        <f>IF(sel_og=1,E3451-G3451,0)</f>
        <v/>
      </c>
    </row>
    <row r="3452">
      <c r="A3452" s="6">
        <f>Profiles!E3452+Profiles!F3452</f>
        <v/>
      </c>
      <c r="B3452" s="6">
        <f>Profiles!D3452*sel_solar</f>
        <v/>
      </c>
      <c r="C3452" s="6">
        <f>MIN(B3452,A3452)</f>
        <v/>
      </c>
      <c r="D3452" s="6">
        <f>B3452-C3452</f>
        <v/>
      </c>
      <c r="E3452" s="6">
        <f>A3452-C3452</f>
        <v/>
      </c>
      <c r="F3452" s="6">
        <f>MIN(D3452,in_batt_pw,IF(sel_batt=0,0,(sel_batt-H3451)/in_rte))</f>
        <v/>
      </c>
      <c r="G3452" s="6">
        <f>MIN(E3452,in_batt_pw,H3451)</f>
        <v/>
      </c>
      <c r="H3452" s="6">
        <f>H3451+F3452*in_rte-G3452</f>
        <v/>
      </c>
      <c r="I3452" s="6">
        <f>IF(sel_og=1,0,E3452-G3452)</f>
        <v/>
      </c>
      <c r="J3452" s="6">
        <f>IF(sel_og=1,0,D3452-F3452)</f>
        <v/>
      </c>
      <c r="K3452" s="6">
        <f>IF(sel_og=1,E3452-G3452,0)</f>
        <v/>
      </c>
    </row>
    <row r="3453">
      <c r="A3453" s="6">
        <f>Profiles!E3453+Profiles!F3453</f>
        <v/>
      </c>
      <c r="B3453" s="6">
        <f>Profiles!D3453*sel_solar</f>
        <v/>
      </c>
      <c r="C3453" s="6">
        <f>MIN(B3453,A3453)</f>
        <v/>
      </c>
      <c r="D3453" s="6">
        <f>B3453-C3453</f>
        <v/>
      </c>
      <c r="E3453" s="6">
        <f>A3453-C3453</f>
        <v/>
      </c>
      <c r="F3453" s="6">
        <f>MIN(D3453,in_batt_pw,IF(sel_batt=0,0,(sel_batt-H3452)/in_rte))</f>
        <v/>
      </c>
      <c r="G3453" s="6">
        <f>MIN(E3453,in_batt_pw,H3452)</f>
        <v/>
      </c>
      <c r="H3453" s="6">
        <f>H3452+F3453*in_rte-G3453</f>
        <v/>
      </c>
      <c r="I3453" s="6">
        <f>IF(sel_og=1,0,E3453-G3453)</f>
        <v/>
      </c>
      <c r="J3453" s="6">
        <f>IF(sel_og=1,0,D3453-F3453)</f>
        <v/>
      </c>
      <c r="K3453" s="6">
        <f>IF(sel_og=1,E3453-G3453,0)</f>
        <v/>
      </c>
    </row>
    <row r="3454">
      <c r="A3454" s="6">
        <f>Profiles!E3454+Profiles!F3454</f>
        <v/>
      </c>
      <c r="B3454" s="6">
        <f>Profiles!D3454*sel_solar</f>
        <v/>
      </c>
      <c r="C3454" s="6">
        <f>MIN(B3454,A3454)</f>
        <v/>
      </c>
      <c r="D3454" s="6">
        <f>B3454-C3454</f>
        <v/>
      </c>
      <c r="E3454" s="6">
        <f>A3454-C3454</f>
        <v/>
      </c>
      <c r="F3454" s="6">
        <f>MIN(D3454,in_batt_pw,IF(sel_batt=0,0,(sel_batt-H3453)/in_rte))</f>
        <v/>
      </c>
      <c r="G3454" s="6">
        <f>MIN(E3454,in_batt_pw,H3453)</f>
        <v/>
      </c>
      <c r="H3454" s="6">
        <f>H3453+F3454*in_rte-G3454</f>
        <v/>
      </c>
      <c r="I3454" s="6">
        <f>IF(sel_og=1,0,E3454-G3454)</f>
        <v/>
      </c>
      <c r="J3454" s="6">
        <f>IF(sel_og=1,0,D3454-F3454)</f>
        <v/>
      </c>
      <c r="K3454" s="6">
        <f>IF(sel_og=1,E3454-G3454,0)</f>
        <v/>
      </c>
    </row>
    <row r="3455">
      <c r="A3455" s="6">
        <f>Profiles!E3455+Profiles!F3455</f>
        <v/>
      </c>
      <c r="B3455" s="6">
        <f>Profiles!D3455*sel_solar</f>
        <v/>
      </c>
      <c r="C3455" s="6">
        <f>MIN(B3455,A3455)</f>
        <v/>
      </c>
      <c r="D3455" s="6">
        <f>B3455-C3455</f>
        <v/>
      </c>
      <c r="E3455" s="6">
        <f>A3455-C3455</f>
        <v/>
      </c>
      <c r="F3455" s="6">
        <f>MIN(D3455,in_batt_pw,IF(sel_batt=0,0,(sel_batt-H3454)/in_rte))</f>
        <v/>
      </c>
      <c r="G3455" s="6">
        <f>MIN(E3455,in_batt_pw,H3454)</f>
        <v/>
      </c>
      <c r="H3455" s="6">
        <f>H3454+F3455*in_rte-G3455</f>
        <v/>
      </c>
      <c r="I3455" s="6">
        <f>IF(sel_og=1,0,E3455-G3455)</f>
        <v/>
      </c>
      <c r="J3455" s="6">
        <f>IF(sel_og=1,0,D3455-F3455)</f>
        <v/>
      </c>
      <c r="K3455" s="6">
        <f>IF(sel_og=1,E3455-G3455,0)</f>
        <v/>
      </c>
    </row>
    <row r="3456">
      <c r="A3456" s="6">
        <f>Profiles!E3456+Profiles!F3456</f>
        <v/>
      </c>
      <c r="B3456" s="6">
        <f>Profiles!D3456*sel_solar</f>
        <v/>
      </c>
      <c r="C3456" s="6">
        <f>MIN(B3456,A3456)</f>
        <v/>
      </c>
      <c r="D3456" s="6">
        <f>B3456-C3456</f>
        <v/>
      </c>
      <c r="E3456" s="6">
        <f>A3456-C3456</f>
        <v/>
      </c>
      <c r="F3456" s="6">
        <f>MIN(D3456,in_batt_pw,IF(sel_batt=0,0,(sel_batt-H3455)/in_rte))</f>
        <v/>
      </c>
      <c r="G3456" s="6">
        <f>MIN(E3456,in_batt_pw,H3455)</f>
        <v/>
      </c>
      <c r="H3456" s="6">
        <f>H3455+F3456*in_rte-G3456</f>
        <v/>
      </c>
      <c r="I3456" s="6">
        <f>IF(sel_og=1,0,E3456-G3456)</f>
        <v/>
      </c>
      <c r="J3456" s="6">
        <f>IF(sel_og=1,0,D3456-F3456)</f>
        <v/>
      </c>
      <c r="K3456" s="6">
        <f>IF(sel_og=1,E3456-G3456,0)</f>
        <v/>
      </c>
    </row>
    <row r="3457">
      <c r="A3457" s="6">
        <f>Profiles!E3457+Profiles!F3457</f>
        <v/>
      </c>
      <c r="B3457" s="6">
        <f>Profiles!D3457*sel_solar</f>
        <v/>
      </c>
      <c r="C3457" s="6">
        <f>MIN(B3457,A3457)</f>
        <v/>
      </c>
      <c r="D3457" s="6">
        <f>B3457-C3457</f>
        <v/>
      </c>
      <c r="E3457" s="6">
        <f>A3457-C3457</f>
        <v/>
      </c>
      <c r="F3457" s="6">
        <f>MIN(D3457,in_batt_pw,IF(sel_batt=0,0,(sel_batt-H3456)/in_rte))</f>
        <v/>
      </c>
      <c r="G3457" s="6">
        <f>MIN(E3457,in_batt_pw,H3456)</f>
        <v/>
      </c>
      <c r="H3457" s="6">
        <f>H3456+F3457*in_rte-G3457</f>
        <v/>
      </c>
      <c r="I3457" s="6">
        <f>IF(sel_og=1,0,E3457-G3457)</f>
        <v/>
      </c>
      <c r="J3457" s="6">
        <f>IF(sel_og=1,0,D3457-F3457)</f>
        <v/>
      </c>
      <c r="K3457" s="6">
        <f>IF(sel_og=1,E3457-G3457,0)</f>
        <v/>
      </c>
    </row>
    <row r="3458">
      <c r="A3458" s="6">
        <f>Profiles!E3458+Profiles!F3458</f>
        <v/>
      </c>
      <c r="B3458" s="6">
        <f>Profiles!D3458*sel_solar</f>
        <v/>
      </c>
      <c r="C3458" s="6">
        <f>MIN(B3458,A3458)</f>
        <v/>
      </c>
      <c r="D3458" s="6">
        <f>B3458-C3458</f>
        <v/>
      </c>
      <c r="E3458" s="6">
        <f>A3458-C3458</f>
        <v/>
      </c>
      <c r="F3458" s="6">
        <f>MIN(D3458,in_batt_pw,IF(sel_batt=0,0,(sel_batt-H3457)/in_rte))</f>
        <v/>
      </c>
      <c r="G3458" s="6">
        <f>MIN(E3458,in_batt_pw,H3457)</f>
        <v/>
      </c>
      <c r="H3458" s="6">
        <f>H3457+F3458*in_rte-G3458</f>
        <v/>
      </c>
      <c r="I3458" s="6">
        <f>IF(sel_og=1,0,E3458-G3458)</f>
        <v/>
      </c>
      <c r="J3458" s="6">
        <f>IF(sel_og=1,0,D3458-F3458)</f>
        <v/>
      </c>
      <c r="K3458" s="6">
        <f>IF(sel_og=1,E3458-G3458,0)</f>
        <v/>
      </c>
    </row>
    <row r="3459">
      <c r="A3459" s="6">
        <f>Profiles!E3459+Profiles!F3459</f>
        <v/>
      </c>
      <c r="B3459" s="6">
        <f>Profiles!D3459*sel_solar</f>
        <v/>
      </c>
      <c r="C3459" s="6">
        <f>MIN(B3459,A3459)</f>
        <v/>
      </c>
      <c r="D3459" s="6">
        <f>B3459-C3459</f>
        <v/>
      </c>
      <c r="E3459" s="6">
        <f>A3459-C3459</f>
        <v/>
      </c>
      <c r="F3459" s="6">
        <f>MIN(D3459,in_batt_pw,IF(sel_batt=0,0,(sel_batt-H3458)/in_rte))</f>
        <v/>
      </c>
      <c r="G3459" s="6">
        <f>MIN(E3459,in_batt_pw,H3458)</f>
        <v/>
      </c>
      <c r="H3459" s="6">
        <f>H3458+F3459*in_rte-G3459</f>
        <v/>
      </c>
      <c r="I3459" s="6">
        <f>IF(sel_og=1,0,E3459-G3459)</f>
        <v/>
      </c>
      <c r="J3459" s="6">
        <f>IF(sel_og=1,0,D3459-F3459)</f>
        <v/>
      </c>
      <c r="K3459" s="6">
        <f>IF(sel_og=1,E3459-G3459,0)</f>
        <v/>
      </c>
    </row>
    <row r="3460">
      <c r="A3460" s="6">
        <f>Profiles!E3460+Profiles!F3460</f>
        <v/>
      </c>
      <c r="B3460" s="6">
        <f>Profiles!D3460*sel_solar</f>
        <v/>
      </c>
      <c r="C3460" s="6">
        <f>MIN(B3460,A3460)</f>
        <v/>
      </c>
      <c r="D3460" s="6">
        <f>B3460-C3460</f>
        <v/>
      </c>
      <c r="E3460" s="6">
        <f>A3460-C3460</f>
        <v/>
      </c>
      <c r="F3460" s="6">
        <f>MIN(D3460,in_batt_pw,IF(sel_batt=0,0,(sel_batt-H3459)/in_rte))</f>
        <v/>
      </c>
      <c r="G3460" s="6">
        <f>MIN(E3460,in_batt_pw,H3459)</f>
        <v/>
      </c>
      <c r="H3460" s="6">
        <f>H3459+F3460*in_rte-G3460</f>
        <v/>
      </c>
      <c r="I3460" s="6">
        <f>IF(sel_og=1,0,E3460-G3460)</f>
        <v/>
      </c>
      <c r="J3460" s="6">
        <f>IF(sel_og=1,0,D3460-F3460)</f>
        <v/>
      </c>
      <c r="K3460" s="6">
        <f>IF(sel_og=1,E3460-G3460,0)</f>
        <v/>
      </c>
    </row>
    <row r="3461">
      <c r="A3461" s="6">
        <f>Profiles!E3461+Profiles!F3461</f>
        <v/>
      </c>
      <c r="B3461" s="6">
        <f>Profiles!D3461*sel_solar</f>
        <v/>
      </c>
      <c r="C3461" s="6">
        <f>MIN(B3461,A3461)</f>
        <v/>
      </c>
      <c r="D3461" s="6">
        <f>B3461-C3461</f>
        <v/>
      </c>
      <c r="E3461" s="6">
        <f>A3461-C3461</f>
        <v/>
      </c>
      <c r="F3461" s="6">
        <f>MIN(D3461,in_batt_pw,IF(sel_batt=0,0,(sel_batt-H3460)/in_rte))</f>
        <v/>
      </c>
      <c r="G3461" s="6">
        <f>MIN(E3461,in_batt_pw,H3460)</f>
        <v/>
      </c>
      <c r="H3461" s="6">
        <f>H3460+F3461*in_rte-G3461</f>
        <v/>
      </c>
      <c r="I3461" s="6">
        <f>IF(sel_og=1,0,E3461-G3461)</f>
        <v/>
      </c>
      <c r="J3461" s="6">
        <f>IF(sel_og=1,0,D3461-F3461)</f>
        <v/>
      </c>
      <c r="K3461" s="6">
        <f>IF(sel_og=1,E3461-G3461,0)</f>
        <v/>
      </c>
    </row>
    <row r="3462">
      <c r="A3462" s="6">
        <f>Profiles!E3462+Profiles!F3462</f>
        <v/>
      </c>
      <c r="B3462" s="6">
        <f>Profiles!D3462*sel_solar</f>
        <v/>
      </c>
      <c r="C3462" s="6">
        <f>MIN(B3462,A3462)</f>
        <v/>
      </c>
      <c r="D3462" s="6">
        <f>B3462-C3462</f>
        <v/>
      </c>
      <c r="E3462" s="6">
        <f>A3462-C3462</f>
        <v/>
      </c>
      <c r="F3462" s="6">
        <f>MIN(D3462,in_batt_pw,IF(sel_batt=0,0,(sel_batt-H3461)/in_rte))</f>
        <v/>
      </c>
      <c r="G3462" s="6">
        <f>MIN(E3462,in_batt_pw,H3461)</f>
        <v/>
      </c>
      <c r="H3462" s="6">
        <f>H3461+F3462*in_rte-G3462</f>
        <v/>
      </c>
      <c r="I3462" s="6">
        <f>IF(sel_og=1,0,E3462-G3462)</f>
        <v/>
      </c>
      <c r="J3462" s="6">
        <f>IF(sel_og=1,0,D3462-F3462)</f>
        <v/>
      </c>
      <c r="K3462" s="6">
        <f>IF(sel_og=1,E3462-G3462,0)</f>
        <v/>
      </c>
    </row>
    <row r="3463">
      <c r="A3463" s="6">
        <f>Profiles!E3463+Profiles!F3463</f>
        <v/>
      </c>
      <c r="B3463" s="6">
        <f>Profiles!D3463*sel_solar</f>
        <v/>
      </c>
      <c r="C3463" s="6">
        <f>MIN(B3463,A3463)</f>
        <v/>
      </c>
      <c r="D3463" s="6">
        <f>B3463-C3463</f>
        <v/>
      </c>
      <c r="E3463" s="6">
        <f>A3463-C3463</f>
        <v/>
      </c>
      <c r="F3463" s="6">
        <f>MIN(D3463,in_batt_pw,IF(sel_batt=0,0,(sel_batt-H3462)/in_rte))</f>
        <v/>
      </c>
      <c r="G3463" s="6">
        <f>MIN(E3463,in_batt_pw,H3462)</f>
        <v/>
      </c>
      <c r="H3463" s="6">
        <f>H3462+F3463*in_rte-G3463</f>
        <v/>
      </c>
      <c r="I3463" s="6">
        <f>IF(sel_og=1,0,E3463-G3463)</f>
        <v/>
      </c>
      <c r="J3463" s="6">
        <f>IF(sel_og=1,0,D3463-F3463)</f>
        <v/>
      </c>
      <c r="K3463" s="6">
        <f>IF(sel_og=1,E3463-G3463,0)</f>
        <v/>
      </c>
    </row>
    <row r="3464">
      <c r="A3464" s="6">
        <f>Profiles!E3464+Profiles!F3464</f>
        <v/>
      </c>
      <c r="B3464" s="6">
        <f>Profiles!D3464*sel_solar</f>
        <v/>
      </c>
      <c r="C3464" s="6">
        <f>MIN(B3464,A3464)</f>
        <v/>
      </c>
      <c r="D3464" s="6">
        <f>B3464-C3464</f>
        <v/>
      </c>
      <c r="E3464" s="6">
        <f>A3464-C3464</f>
        <v/>
      </c>
      <c r="F3464" s="6">
        <f>MIN(D3464,in_batt_pw,IF(sel_batt=0,0,(sel_batt-H3463)/in_rte))</f>
        <v/>
      </c>
      <c r="G3464" s="6">
        <f>MIN(E3464,in_batt_pw,H3463)</f>
        <v/>
      </c>
      <c r="H3464" s="6">
        <f>H3463+F3464*in_rte-G3464</f>
        <v/>
      </c>
      <c r="I3464" s="6">
        <f>IF(sel_og=1,0,E3464-G3464)</f>
        <v/>
      </c>
      <c r="J3464" s="6">
        <f>IF(sel_og=1,0,D3464-F3464)</f>
        <v/>
      </c>
      <c r="K3464" s="6">
        <f>IF(sel_og=1,E3464-G3464,0)</f>
        <v/>
      </c>
    </row>
    <row r="3465">
      <c r="A3465" s="6">
        <f>Profiles!E3465+Profiles!F3465</f>
        <v/>
      </c>
      <c r="B3465" s="6">
        <f>Profiles!D3465*sel_solar</f>
        <v/>
      </c>
      <c r="C3465" s="6">
        <f>MIN(B3465,A3465)</f>
        <v/>
      </c>
      <c r="D3465" s="6">
        <f>B3465-C3465</f>
        <v/>
      </c>
      <c r="E3465" s="6">
        <f>A3465-C3465</f>
        <v/>
      </c>
      <c r="F3465" s="6">
        <f>MIN(D3465,in_batt_pw,IF(sel_batt=0,0,(sel_batt-H3464)/in_rte))</f>
        <v/>
      </c>
      <c r="G3465" s="6">
        <f>MIN(E3465,in_batt_pw,H3464)</f>
        <v/>
      </c>
      <c r="H3465" s="6">
        <f>H3464+F3465*in_rte-G3465</f>
        <v/>
      </c>
      <c r="I3465" s="6">
        <f>IF(sel_og=1,0,E3465-G3465)</f>
        <v/>
      </c>
      <c r="J3465" s="6">
        <f>IF(sel_og=1,0,D3465-F3465)</f>
        <v/>
      </c>
      <c r="K3465" s="6">
        <f>IF(sel_og=1,E3465-G3465,0)</f>
        <v/>
      </c>
    </row>
    <row r="3466">
      <c r="A3466" s="6">
        <f>Profiles!E3466+Profiles!F3466</f>
        <v/>
      </c>
      <c r="B3466" s="6">
        <f>Profiles!D3466*sel_solar</f>
        <v/>
      </c>
      <c r="C3466" s="6">
        <f>MIN(B3466,A3466)</f>
        <v/>
      </c>
      <c r="D3466" s="6">
        <f>B3466-C3466</f>
        <v/>
      </c>
      <c r="E3466" s="6">
        <f>A3466-C3466</f>
        <v/>
      </c>
      <c r="F3466" s="6">
        <f>MIN(D3466,in_batt_pw,IF(sel_batt=0,0,(sel_batt-H3465)/in_rte))</f>
        <v/>
      </c>
      <c r="G3466" s="6">
        <f>MIN(E3466,in_batt_pw,H3465)</f>
        <v/>
      </c>
      <c r="H3466" s="6">
        <f>H3465+F3466*in_rte-G3466</f>
        <v/>
      </c>
      <c r="I3466" s="6">
        <f>IF(sel_og=1,0,E3466-G3466)</f>
        <v/>
      </c>
      <c r="J3466" s="6">
        <f>IF(sel_og=1,0,D3466-F3466)</f>
        <v/>
      </c>
      <c r="K3466" s="6">
        <f>IF(sel_og=1,E3466-G3466,0)</f>
        <v/>
      </c>
    </row>
    <row r="3467">
      <c r="A3467" s="6">
        <f>Profiles!E3467+Profiles!F3467</f>
        <v/>
      </c>
      <c r="B3467" s="6">
        <f>Profiles!D3467*sel_solar</f>
        <v/>
      </c>
      <c r="C3467" s="6">
        <f>MIN(B3467,A3467)</f>
        <v/>
      </c>
      <c r="D3467" s="6">
        <f>B3467-C3467</f>
        <v/>
      </c>
      <c r="E3467" s="6">
        <f>A3467-C3467</f>
        <v/>
      </c>
      <c r="F3467" s="6">
        <f>MIN(D3467,in_batt_pw,IF(sel_batt=0,0,(sel_batt-H3466)/in_rte))</f>
        <v/>
      </c>
      <c r="G3467" s="6">
        <f>MIN(E3467,in_batt_pw,H3466)</f>
        <v/>
      </c>
      <c r="H3467" s="6">
        <f>H3466+F3467*in_rte-G3467</f>
        <v/>
      </c>
      <c r="I3467" s="6">
        <f>IF(sel_og=1,0,E3467-G3467)</f>
        <v/>
      </c>
      <c r="J3467" s="6">
        <f>IF(sel_og=1,0,D3467-F3467)</f>
        <v/>
      </c>
      <c r="K3467" s="6">
        <f>IF(sel_og=1,E3467-G3467,0)</f>
        <v/>
      </c>
    </row>
    <row r="3468">
      <c r="A3468" s="6">
        <f>Profiles!E3468+Profiles!F3468</f>
        <v/>
      </c>
      <c r="B3468" s="6">
        <f>Profiles!D3468*sel_solar</f>
        <v/>
      </c>
      <c r="C3468" s="6">
        <f>MIN(B3468,A3468)</f>
        <v/>
      </c>
      <c r="D3468" s="6">
        <f>B3468-C3468</f>
        <v/>
      </c>
      <c r="E3468" s="6">
        <f>A3468-C3468</f>
        <v/>
      </c>
      <c r="F3468" s="6">
        <f>MIN(D3468,in_batt_pw,IF(sel_batt=0,0,(sel_batt-H3467)/in_rte))</f>
        <v/>
      </c>
      <c r="G3468" s="6">
        <f>MIN(E3468,in_batt_pw,H3467)</f>
        <v/>
      </c>
      <c r="H3468" s="6">
        <f>H3467+F3468*in_rte-G3468</f>
        <v/>
      </c>
      <c r="I3468" s="6">
        <f>IF(sel_og=1,0,E3468-G3468)</f>
        <v/>
      </c>
      <c r="J3468" s="6">
        <f>IF(sel_og=1,0,D3468-F3468)</f>
        <v/>
      </c>
      <c r="K3468" s="6">
        <f>IF(sel_og=1,E3468-G3468,0)</f>
        <v/>
      </c>
    </row>
    <row r="3469">
      <c r="A3469" s="6">
        <f>Profiles!E3469+Profiles!F3469</f>
        <v/>
      </c>
      <c r="B3469" s="6">
        <f>Profiles!D3469*sel_solar</f>
        <v/>
      </c>
      <c r="C3469" s="6">
        <f>MIN(B3469,A3469)</f>
        <v/>
      </c>
      <c r="D3469" s="6">
        <f>B3469-C3469</f>
        <v/>
      </c>
      <c r="E3469" s="6">
        <f>A3469-C3469</f>
        <v/>
      </c>
      <c r="F3469" s="6">
        <f>MIN(D3469,in_batt_pw,IF(sel_batt=0,0,(sel_batt-H3468)/in_rte))</f>
        <v/>
      </c>
      <c r="G3469" s="6">
        <f>MIN(E3469,in_batt_pw,H3468)</f>
        <v/>
      </c>
      <c r="H3469" s="6">
        <f>H3468+F3469*in_rte-G3469</f>
        <v/>
      </c>
      <c r="I3469" s="6">
        <f>IF(sel_og=1,0,E3469-G3469)</f>
        <v/>
      </c>
      <c r="J3469" s="6">
        <f>IF(sel_og=1,0,D3469-F3469)</f>
        <v/>
      </c>
      <c r="K3469" s="6">
        <f>IF(sel_og=1,E3469-G3469,0)</f>
        <v/>
      </c>
    </row>
    <row r="3470">
      <c r="A3470" s="6">
        <f>Profiles!E3470+Profiles!F3470</f>
        <v/>
      </c>
      <c r="B3470" s="6">
        <f>Profiles!D3470*sel_solar</f>
        <v/>
      </c>
      <c r="C3470" s="6">
        <f>MIN(B3470,A3470)</f>
        <v/>
      </c>
      <c r="D3470" s="6">
        <f>B3470-C3470</f>
        <v/>
      </c>
      <c r="E3470" s="6">
        <f>A3470-C3470</f>
        <v/>
      </c>
      <c r="F3470" s="6">
        <f>MIN(D3470,in_batt_pw,IF(sel_batt=0,0,(sel_batt-H3469)/in_rte))</f>
        <v/>
      </c>
      <c r="G3470" s="6">
        <f>MIN(E3470,in_batt_pw,H3469)</f>
        <v/>
      </c>
      <c r="H3470" s="6">
        <f>H3469+F3470*in_rte-G3470</f>
        <v/>
      </c>
      <c r="I3470" s="6">
        <f>IF(sel_og=1,0,E3470-G3470)</f>
        <v/>
      </c>
      <c r="J3470" s="6">
        <f>IF(sel_og=1,0,D3470-F3470)</f>
        <v/>
      </c>
      <c r="K3470" s="6">
        <f>IF(sel_og=1,E3470-G3470,0)</f>
        <v/>
      </c>
    </row>
    <row r="3471">
      <c r="A3471" s="6">
        <f>Profiles!E3471+Profiles!F3471</f>
        <v/>
      </c>
      <c r="B3471" s="6">
        <f>Profiles!D3471*sel_solar</f>
        <v/>
      </c>
      <c r="C3471" s="6">
        <f>MIN(B3471,A3471)</f>
        <v/>
      </c>
      <c r="D3471" s="6">
        <f>B3471-C3471</f>
        <v/>
      </c>
      <c r="E3471" s="6">
        <f>A3471-C3471</f>
        <v/>
      </c>
      <c r="F3471" s="6">
        <f>MIN(D3471,in_batt_pw,IF(sel_batt=0,0,(sel_batt-H3470)/in_rte))</f>
        <v/>
      </c>
      <c r="G3471" s="6">
        <f>MIN(E3471,in_batt_pw,H3470)</f>
        <v/>
      </c>
      <c r="H3471" s="6">
        <f>H3470+F3471*in_rte-G3471</f>
        <v/>
      </c>
      <c r="I3471" s="6">
        <f>IF(sel_og=1,0,E3471-G3471)</f>
        <v/>
      </c>
      <c r="J3471" s="6">
        <f>IF(sel_og=1,0,D3471-F3471)</f>
        <v/>
      </c>
      <c r="K3471" s="6">
        <f>IF(sel_og=1,E3471-G3471,0)</f>
        <v/>
      </c>
    </row>
    <row r="3472">
      <c r="A3472" s="6">
        <f>Profiles!E3472+Profiles!F3472</f>
        <v/>
      </c>
      <c r="B3472" s="6">
        <f>Profiles!D3472*sel_solar</f>
        <v/>
      </c>
      <c r="C3472" s="6">
        <f>MIN(B3472,A3472)</f>
        <v/>
      </c>
      <c r="D3472" s="6">
        <f>B3472-C3472</f>
        <v/>
      </c>
      <c r="E3472" s="6">
        <f>A3472-C3472</f>
        <v/>
      </c>
      <c r="F3472" s="6">
        <f>MIN(D3472,in_batt_pw,IF(sel_batt=0,0,(sel_batt-H3471)/in_rte))</f>
        <v/>
      </c>
      <c r="G3472" s="6">
        <f>MIN(E3472,in_batt_pw,H3471)</f>
        <v/>
      </c>
      <c r="H3472" s="6">
        <f>H3471+F3472*in_rte-G3472</f>
        <v/>
      </c>
      <c r="I3472" s="6">
        <f>IF(sel_og=1,0,E3472-G3472)</f>
        <v/>
      </c>
      <c r="J3472" s="6">
        <f>IF(sel_og=1,0,D3472-F3472)</f>
        <v/>
      </c>
      <c r="K3472" s="6">
        <f>IF(sel_og=1,E3472-G3472,0)</f>
        <v/>
      </c>
    </row>
    <row r="3473">
      <c r="A3473" s="6">
        <f>Profiles!E3473+Profiles!F3473</f>
        <v/>
      </c>
      <c r="B3473" s="6">
        <f>Profiles!D3473*sel_solar</f>
        <v/>
      </c>
      <c r="C3473" s="6">
        <f>MIN(B3473,A3473)</f>
        <v/>
      </c>
      <c r="D3473" s="6">
        <f>B3473-C3473</f>
        <v/>
      </c>
      <c r="E3473" s="6">
        <f>A3473-C3473</f>
        <v/>
      </c>
      <c r="F3473" s="6">
        <f>MIN(D3473,in_batt_pw,IF(sel_batt=0,0,(sel_batt-H3472)/in_rte))</f>
        <v/>
      </c>
      <c r="G3473" s="6">
        <f>MIN(E3473,in_batt_pw,H3472)</f>
        <v/>
      </c>
      <c r="H3473" s="6">
        <f>H3472+F3473*in_rte-G3473</f>
        <v/>
      </c>
      <c r="I3473" s="6">
        <f>IF(sel_og=1,0,E3473-G3473)</f>
        <v/>
      </c>
      <c r="J3473" s="6">
        <f>IF(sel_og=1,0,D3473-F3473)</f>
        <v/>
      </c>
      <c r="K3473" s="6">
        <f>IF(sel_og=1,E3473-G3473,0)</f>
        <v/>
      </c>
    </row>
    <row r="3474">
      <c r="A3474" s="6">
        <f>Profiles!E3474+Profiles!F3474</f>
        <v/>
      </c>
      <c r="B3474" s="6">
        <f>Profiles!D3474*sel_solar</f>
        <v/>
      </c>
      <c r="C3474" s="6">
        <f>MIN(B3474,A3474)</f>
        <v/>
      </c>
      <c r="D3474" s="6">
        <f>B3474-C3474</f>
        <v/>
      </c>
      <c r="E3474" s="6">
        <f>A3474-C3474</f>
        <v/>
      </c>
      <c r="F3474" s="6">
        <f>MIN(D3474,in_batt_pw,IF(sel_batt=0,0,(sel_batt-H3473)/in_rte))</f>
        <v/>
      </c>
      <c r="G3474" s="6">
        <f>MIN(E3474,in_batt_pw,H3473)</f>
        <v/>
      </c>
      <c r="H3474" s="6">
        <f>H3473+F3474*in_rte-G3474</f>
        <v/>
      </c>
      <c r="I3474" s="6">
        <f>IF(sel_og=1,0,E3474-G3474)</f>
        <v/>
      </c>
      <c r="J3474" s="6">
        <f>IF(sel_og=1,0,D3474-F3474)</f>
        <v/>
      </c>
      <c r="K3474" s="6">
        <f>IF(sel_og=1,E3474-G3474,0)</f>
        <v/>
      </c>
    </row>
    <row r="3475">
      <c r="A3475" s="6">
        <f>Profiles!E3475+Profiles!F3475</f>
        <v/>
      </c>
      <c r="B3475" s="6">
        <f>Profiles!D3475*sel_solar</f>
        <v/>
      </c>
      <c r="C3475" s="6">
        <f>MIN(B3475,A3475)</f>
        <v/>
      </c>
      <c r="D3475" s="6">
        <f>B3475-C3475</f>
        <v/>
      </c>
      <c r="E3475" s="6">
        <f>A3475-C3475</f>
        <v/>
      </c>
      <c r="F3475" s="6">
        <f>MIN(D3475,in_batt_pw,IF(sel_batt=0,0,(sel_batt-H3474)/in_rte))</f>
        <v/>
      </c>
      <c r="G3475" s="6">
        <f>MIN(E3475,in_batt_pw,H3474)</f>
        <v/>
      </c>
      <c r="H3475" s="6">
        <f>H3474+F3475*in_rte-G3475</f>
        <v/>
      </c>
      <c r="I3475" s="6">
        <f>IF(sel_og=1,0,E3475-G3475)</f>
        <v/>
      </c>
      <c r="J3475" s="6">
        <f>IF(sel_og=1,0,D3475-F3475)</f>
        <v/>
      </c>
      <c r="K3475" s="6">
        <f>IF(sel_og=1,E3475-G3475,0)</f>
        <v/>
      </c>
    </row>
    <row r="3476">
      <c r="A3476" s="6">
        <f>Profiles!E3476+Profiles!F3476</f>
        <v/>
      </c>
      <c r="B3476" s="6">
        <f>Profiles!D3476*sel_solar</f>
        <v/>
      </c>
      <c r="C3476" s="6">
        <f>MIN(B3476,A3476)</f>
        <v/>
      </c>
      <c r="D3476" s="6">
        <f>B3476-C3476</f>
        <v/>
      </c>
      <c r="E3476" s="6">
        <f>A3476-C3476</f>
        <v/>
      </c>
      <c r="F3476" s="6">
        <f>MIN(D3476,in_batt_pw,IF(sel_batt=0,0,(sel_batt-H3475)/in_rte))</f>
        <v/>
      </c>
      <c r="G3476" s="6">
        <f>MIN(E3476,in_batt_pw,H3475)</f>
        <v/>
      </c>
      <c r="H3476" s="6">
        <f>H3475+F3476*in_rte-G3476</f>
        <v/>
      </c>
      <c r="I3476" s="6">
        <f>IF(sel_og=1,0,E3476-G3476)</f>
        <v/>
      </c>
      <c r="J3476" s="6">
        <f>IF(sel_og=1,0,D3476-F3476)</f>
        <v/>
      </c>
      <c r="K3476" s="6">
        <f>IF(sel_og=1,E3476-G3476,0)</f>
        <v/>
      </c>
    </row>
    <row r="3477">
      <c r="A3477" s="6">
        <f>Profiles!E3477+Profiles!F3477</f>
        <v/>
      </c>
      <c r="B3477" s="6">
        <f>Profiles!D3477*sel_solar</f>
        <v/>
      </c>
      <c r="C3477" s="6">
        <f>MIN(B3477,A3477)</f>
        <v/>
      </c>
      <c r="D3477" s="6">
        <f>B3477-C3477</f>
        <v/>
      </c>
      <c r="E3477" s="6">
        <f>A3477-C3477</f>
        <v/>
      </c>
      <c r="F3477" s="6">
        <f>MIN(D3477,in_batt_pw,IF(sel_batt=0,0,(sel_batt-H3476)/in_rte))</f>
        <v/>
      </c>
      <c r="G3477" s="6">
        <f>MIN(E3477,in_batt_pw,H3476)</f>
        <v/>
      </c>
      <c r="H3477" s="6">
        <f>H3476+F3477*in_rte-G3477</f>
        <v/>
      </c>
      <c r="I3477" s="6">
        <f>IF(sel_og=1,0,E3477-G3477)</f>
        <v/>
      </c>
      <c r="J3477" s="6">
        <f>IF(sel_og=1,0,D3477-F3477)</f>
        <v/>
      </c>
      <c r="K3477" s="6">
        <f>IF(sel_og=1,E3477-G3477,0)</f>
        <v/>
      </c>
    </row>
    <row r="3478">
      <c r="A3478" s="6">
        <f>Profiles!E3478+Profiles!F3478</f>
        <v/>
      </c>
      <c r="B3478" s="6">
        <f>Profiles!D3478*sel_solar</f>
        <v/>
      </c>
      <c r="C3478" s="6">
        <f>MIN(B3478,A3478)</f>
        <v/>
      </c>
      <c r="D3478" s="6">
        <f>B3478-C3478</f>
        <v/>
      </c>
      <c r="E3478" s="6">
        <f>A3478-C3478</f>
        <v/>
      </c>
      <c r="F3478" s="6">
        <f>MIN(D3478,in_batt_pw,IF(sel_batt=0,0,(sel_batt-H3477)/in_rte))</f>
        <v/>
      </c>
      <c r="G3478" s="6">
        <f>MIN(E3478,in_batt_pw,H3477)</f>
        <v/>
      </c>
      <c r="H3478" s="6">
        <f>H3477+F3478*in_rte-G3478</f>
        <v/>
      </c>
      <c r="I3478" s="6">
        <f>IF(sel_og=1,0,E3478-G3478)</f>
        <v/>
      </c>
      <c r="J3478" s="6">
        <f>IF(sel_og=1,0,D3478-F3478)</f>
        <v/>
      </c>
      <c r="K3478" s="6">
        <f>IF(sel_og=1,E3478-G3478,0)</f>
        <v/>
      </c>
    </row>
    <row r="3479">
      <c r="A3479" s="6">
        <f>Profiles!E3479+Profiles!F3479</f>
        <v/>
      </c>
      <c r="B3479" s="6">
        <f>Profiles!D3479*sel_solar</f>
        <v/>
      </c>
      <c r="C3479" s="6">
        <f>MIN(B3479,A3479)</f>
        <v/>
      </c>
      <c r="D3479" s="6">
        <f>B3479-C3479</f>
        <v/>
      </c>
      <c r="E3479" s="6">
        <f>A3479-C3479</f>
        <v/>
      </c>
      <c r="F3479" s="6">
        <f>MIN(D3479,in_batt_pw,IF(sel_batt=0,0,(sel_batt-H3478)/in_rte))</f>
        <v/>
      </c>
      <c r="G3479" s="6">
        <f>MIN(E3479,in_batt_pw,H3478)</f>
        <v/>
      </c>
      <c r="H3479" s="6">
        <f>H3478+F3479*in_rte-G3479</f>
        <v/>
      </c>
      <c r="I3479" s="6">
        <f>IF(sel_og=1,0,E3479-G3479)</f>
        <v/>
      </c>
      <c r="J3479" s="6">
        <f>IF(sel_og=1,0,D3479-F3479)</f>
        <v/>
      </c>
      <c r="K3479" s="6">
        <f>IF(sel_og=1,E3479-G3479,0)</f>
        <v/>
      </c>
    </row>
    <row r="3480">
      <c r="A3480" s="6">
        <f>Profiles!E3480+Profiles!F3480</f>
        <v/>
      </c>
      <c r="B3480" s="6">
        <f>Profiles!D3480*sel_solar</f>
        <v/>
      </c>
      <c r="C3480" s="6">
        <f>MIN(B3480,A3480)</f>
        <v/>
      </c>
      <c r="D3480" s="6">
        <f>B3480-C3480</f>
        <v/>
      </c>
      <c r="E3480" s="6">
        <f>A3480-C3480</f>
        <v/>
      </c>
      <c r="F3480" s="6">
        <f>MIN(D3480,in_batt_pw,IF(sel_batt=0,0,(sel_batt-H3479)/in_rte))</f>
        <v/>
      </c>
      <c r="G3480" s="6">
        <f>MIN(E3480,in_batt_pw,H3479)</f>
        <v/>
      </c>
      <c r="H3480" s="6">
        <f>H3479+F3480*in_rte-G3480</f>
        <v/>
      </c>
      <c r="I3480" s="6">
        <f>IF(sel_og=1,0,E3480-G3480)</f>
        <v/>
      </c>
      <c r="J3480" s="6">
        <f>IF(sel_og=1,0,D3480-F3480)</f>
        <v/>
      </c>
      <c r="K3480" s="6">
        <f>IF(sel_og=1,E3480-G3480,0)</f>
        <v/>
      </c>
    </row>
    <row r="3481">
      <c r="A3481" s="6">
        <f>Profiles!E3481+Profiles!F3481</f>
        <v/>
      </c>
      <c r="B3481" s="6">
        <f>Profiles!D3481*sel_solar</f>
        <v/>
      </c>
      <c r="C3481" s="6">
        <f>MIN(B3481,A3481)</f>
        <v/>
      </c>
      <c r="D3481" s="6">
        <f>B3481-C3481</f>
        <v/>
      </c>
      <c r="E3481" s="6">
        <f>A3481-C3481</f>
        <v/>
      </c>
      <c r="F3481" s="6">
        <f>MIN(D3481,in_batt_pw,IF(sel_batt=0,0,(sel_batt-H3480)/in_rte))</f>
        <v/>
      </c>
      <c r="G3481" s="6">
        <f>MIN(E3481,in_batt_pw,H3480)</f>
        <v/>
      </c>
      <c r="H3481" s="6">
        <f>H3480+F3481*in_rte-G3481</f>
        <v/>
      </c>
      <c r="I3481" s="6">
        <f>IF(sel_og=1,0,E3481-G3481)</f>
        <v/>
      </c>
      <c r="J3481" s="6">
        <f>IF(sel_og=1,0,D3481-F3481)</f>
        <v/>
      </c>
      <c r="K3481" s="6">
        <f>IF(sel_og=1,E3481-G3481,0)</f>
        <v/>
      </c>
    </row>
    <row r="3482">
      <c r="A3482" s="6">
        <f>Profiles!E3482+Profiles!F3482</f>
        <v/>
      </c>
      <c r="B3482" s="6">
        <f>Profiles!D3482*sel_solar</f>
        <v/>
      </c>
      <c r="C3482" s="6">
        <f>MIN(B3482,A3482)</f>
        <v/>
      </c>
      <c r="D3482" s="6">
        <f>B3482-C3482</f>
        <v/>
      </c>
      <c r="E3482" s="6">
        <f>A3482-C3482</f>
        <v/>
      </c>
      <c r="F3482" s="6">
        <f>MIN(D3482,in_batt_pw,IF(sel_batt=0,0,(sel_batt-H3481)/in_rte))</f>
        <v/>
      </c>
      <c r="G3482" s="6">
        <f>MIN(E3482,in_batt_pw,H3481)</f>
        <v/>
      </c>
      <c r="H3482" s="6">
        <f>H3481+F3482*in_rte-G3482</f>
        <v/>
      </c>
      <c r="I3482" s="6">
        <f>IF(sel_og=1,0,E3482-G3482)</f>
        <v/>
      </c>
      <c r="J3482" s="6">
        <f>IF(sel_og=1,0,D3482-F3482)</f>
        <v/>
      </c>
      <c r="K3482" s="6">
        <f>IF(sel_og=1,E3482-G3482,0)</f>
        <v/>
      </c>
    </row>
    <row r="3483">
      <c r="A3483" s="6">
        <f>Profiles!E3483+Profiles!F3483</f>
        <v/>
      </c>
      <c r="B3483" s="6">
        <f>Profiles!D3483*sel_solar</f>
        <v/>
      </c>
      <c r="C3483" s="6">
        <f>MIN(B3483,A3483)</f>
        <v/>
      </c>
      <c r="D3483" s="6">
        <f>B3483-C3483</f>
        <v/>
      </c>
      <c r="E3483" s="6">
        <f>A3483-C3483</f>
        <v/>
      </c>
      <c r="F3483" s="6">
        <f>MIN(D3483,in_batt_pw,IF(sel_batt=0,0,(sel_batt-H3482)/in_rte))</f>
        <v/>
      </c>
      <c r="G3483" s="6">
        <f>MIN(E3483,in_batt_pw,H3482)</f>
        <v/>
      </c>
      <c r="H3483" s="6">
        <f>H3482+F3483*in_rte-G3483</f>
        <v/>
      </c>
      <c r="I3483" s="6">
        <f>IF(sel_og=1,0,E3483-G3483)</f>
        <v/>
      </c>
      <c r="J3483" s="6">
        <f>IF(sel_og=1,0,D3483-F3483)</f>
        <v/>
      </c>
      <c r="K3483" s="6">
        <f>IF(sel_og=1,E3483-G3483,0)</f>
        <v/>
      </c>
    </row>
    <row r="3484">
      <c r="A3484" s="6">
        <f>Profiles!E3484+Profiles!F3484</f>
        <v/>
      </c>
      <c r="B3484" s="6">
        <f>Profiles!D3484*sel_solar</f>
        <v/>
      </c>
      <c r="C3484" s="6">
        <f>MIN(B3484,A3484)</f>
        <v/>
      </c>
      <c r="D3484" s="6">
        <f>B3484-C3484</f>
        <v/>
      </c>
      <c r="E3484" s="6">
        <f>A3484-C3484</f>
        <v/>
      </c>
      <c r="F3484" s="6">
        <f>MIN(D3484,in_batt_pw,IF(sel_batt=0,0,(sel_batt-H3483)/in_rte))</f>
        <v/>
      </c>
      <c r="G3484" s="6">
        <f>MIN(E3484,in_batt_pw,H3483)</f>
        <v/>
      </c>
      <c r="H3484" s="6">
        <f>H3483+F3484*in_rte-G3484</f>
        <v/>
      </c>
      <c r="I3484" s="6">
        <f>IF(sel_og=1,0,E3484-G3484)</f>
        <v/>
      </c>
      <c r="J3484" s="6">
        <f>IF(sel_og=1,0,D3484-F3484)</f>
        <v/>
      </c>
      <c r="K3484" s="6">
        <f>IF(sel_og=1,E3484-G3484,0)</f>
        <v/>
      </c>
    </row>
    <row r="3485">
      <c r="A3485" s="6">
        <f>Profiles!E3485+Profiles!F3485</f>
        <v/>
      </c>
      <c r="B3485" s="6">
        <f>Profiles!D3485*sel_solar</f>
        <v/>
      </c>
      <c r="C3485" s="6">
        <f>MIN(B3485,A3485)</f>
        <v/>
      </c>
      <c r="D3485" s="6">
        <f>B3485-C3485</f>
        <v/>
      </c>
      <c r="E3485" s="6">
        <f>A3485-C3485</f>
        <v/>
      </c>
      <c r="F3485" s="6">
        <f>MIN(D3485,in_batt_pw,IF(sel_batt=0,0,(sel_batt-H3484)/in_rte))</f>
        <v/>
      </c>
      <c r="G3485" s="6">
        <f>MIN(E3485,in_batt_pw,H3484)</f>
        <v/>
      </c>
      <c r="H3485" s="6">
        <f>H3484+F3485*in_rte-G3485</f>
        <v/>
      </c>
      <c r="I3485" s="6">
        <f>IF(sel_og=1,0,E3485-G3485)</f>
        <v/>
      </c>
      <c r="J3485" s="6">
        <f>IF(sel_og=1,0,D3485-F3485)</f>
        <v/>
      </c>
      <c r="K3485" s="6">
        <f>IF(sel_og=1,E3485-G3485,0)</f>
        <v/>
      </c>
    </row>
    <row r="3486">
      <c r="A3486" s="6">
        <f>Profiles!E3486+Profiles!F3486</f>
        <v/>
      </c>
      <c r="B3486" s="6">
        <f>Profiles!D3486*sel_solar</f>
        <v/>
      </c>
      <c r="C3486" s="6">
        <f>MIN(B3486,A3486)</f>
        <v/>
      </c>
      <c r="D3486" s="6">
        <f>B3486-C3486</f>
        <v/>
      </c>
      <c r="E3486" s="6">
        <f>A3486-C3486</f>
        <v/>
      </c>
      <c r="F3486" s="6">
        <f>MIN(D3486,in_batt_pw,IF(sel_batt=0,0,(sel_batt-H3485)/in_rte))</f>
        <v/>
      </c>
      <c r="G3486" s="6">
        <f>MIN(E3486,in_batt_pw,H3485)</f>
        <v/>
      </c>
      <c r="H3486" s="6">
        <f>H3485+F3486*in_rte-G3486</f>
        <v/>
      </c>
      <c r="I3486" s="6">
        <f>IF(sel_og=1,0,E3486-G3486)</f>
        <v/>
      </c>
      <c r="J3486" s="6">
        <f>IF(sel_og=1,0,D3486-F3486)</f>
        <v/>
      </c>
      <c r="K3486" s="6">
        <f>IF(sel_og=1,E3486-G3486,0)</f>
        <v/>
      </c>
    </row>
    <row r="3487">
      <c r="A3487" s="6">
        <f>Profiles!E3487+Profiles!F3487</f>
        <v/>
      </c>
      <c r="B3487" s="6">
        <f>Profiles!D3487*sel_solar</f>
        <v/>
      </c>
      <c r="C3487" s="6">
        <f>MIN(B3487,A3487)</f>
        <v/>
      </c>
      <c r="D3487" s="6">
        <f>B3487-C3487</f>
        <v/>
      </c>
      <c r="E3487" s="6">
        <f>A3487-C3487</f>
        <v/>
      </c>
      <c r="F3487" s="6">
        <f>MIN(D3487,in_batt_pw,IF(sel_batt=0,0,(sel_batt-H3486)/in_rte))</f>
        <v/>
      </c>
      <c r="G3487" s="6">
        <f>MIN(E3487,in_batt_pw,H3486)</f>
        <v/>
      </c>
      <c r="H3487" s="6">
        <f>H3486+F3487*in_rte-G3487</f>
        <v/>
      </c>
      <c r="I3487" s="6">
        <f>IF(sel_og=1,0,E3487-G3487)</f>
        <v/>
      </c>
      <c r="J3487" s="6">
        <f>IF(sel_og=1,0,D3487-F3487)</f>
        <v/>
      </c>
      <c r="K3487" s="6">
        <f>IF(sel_og=1,E3487-G3487,0)</f>
        <v/>
      </c>
    </row>
    <row r="3488">
      <c r="A3488" s="6">
        <f>Profiles!E3488+Profiles!F3488</f>
        <v/>
      </c>
      <c r="B3488" s="6">
        <f>Profiles!D3488*sel_solar</f>
        <v/>
      </c>
      <c r="C3488" s="6">
        <f>MIN(B3488,A3488)</f>
        <v/>
      </c>
      <c r="D3488" s="6">
        <f>B3488-C3488</f>
        <v/>
      </c>
      <c r="E3488" s="6">
        <f>A3488-C3488</f>
        <v/>
      </c>
      <c r="F3488" s="6">
        <f>MIN(D3488,in_batt_pw,IF(sel_batt=0,0,(sel_batt-H3487)/in_rte))</f>
        <v/>
      </c>
      <c r="G3488" s="6">
        <f>MIN(E3488,in_batt_pw,H3487)</f>
        <v/>
      </c>
      <c r="H3488" s="6">
        <f>H3487+F3488*in_rte-G3488</f>
        <v/>
      </c>
      <c r="I3488" s="6">
        <f>IF(sel_og=1,0,E3488-G3488)</f>
        <v/>
      </c>
      <c r="J3488" s="6">
        <f>IF(sel_og=1,0,D3488-F3488)</f>
        <v/>
      </c>
      <c r="K3488" s="6">
        <f>IF(sel_og=1,E3488-G3488,0)</f>
        <v/>
      </c>
    </row>
    <row r="3489">
      <c r="A3489" s="6">
        <f>Profiles!E3489+Profiles!F3489</f>
        <v/>
      </c>
      <c r="B3489" s="6">
        <f>Profiles!D3489*sel_solar</f>
        <v/>
      </c>
      <c r="C3489" s="6">
        <f>MIN(B3489,A3489)</f>
        <v/>
      </c>
      <c r="D3489" s="6">
        <f>B3489-C3489</f>
        <v/>
      </c>
      <c r="E3489" s="6">
        <f>A3489-C3489</f>
        <v/>
      </c>
      <c r="F3489" s="6">
        <f>MIN(D3489,in_batt_pw,IF(sel_batt=0,0,(sel_batt-H3488)/in_rte))</f>
        <v/>
      </c>
      <c r="G3489" s="6">
        <f>MIN(E3489,in_batt_pw,H3488)</f>
        <v/>
      </c>
      <c r="H3489" s="6">
        <f>H3488+F3489*in_rte-G3489</f>
        <v/>
      </c>
      <c r="I3489" s="6">
        <f>IF(sel_og=1,0,E3489-G3489)</f>
        <v/>
      </c>
      <c r="J3489" s="6">
        <f>IF(sel_og=1,0,D3489-F3489)</f>
        <v/>
      </c>
      <c r="K3489" s="6">
        <f>IF(sel_og=1,E3489-G3489,0)</f>
        <v/>
      </c>
    </row>
    <row r="3490">
      <c r="A3490" s="6">
        <f>Profiles!E3490+Profiles!F3490</f>
        <v/>
      </c>
      <c r="B3490" s="6">
        <f>Profiles!D3490*sel_solar</f>
        <v/>
      </c>
      <c r="C3490" s="6">
        <f>MIN(B3490,A3490)</f>
        <v/>
      </c>
      <c r="D3490" s="6">
        <f>B3490-C3490</f>
        <v/>
      </c>
      <c r="E3490" s="6">
        <f>A3490-C3490</f>
        <v/>
      </c>
      <c r="F3490" s="6">
        <f>MIN(D3490,in_batt_pw,IF(sel_batt=0,0,(sel_batt-H3489)/in_rte))</f>
        <v/>
      </c>
      <c r="G3490" s="6">
        <f>MIN(E3490,in_batt_pw,H3489)</f>
        <v/>
      </c>
      <c r="H3490" s="6">
        <f>H3489+F3490*in_rte-G3490</f>
        <v/>
      </c>
      <c r="I3490" s="6">
        <f>IF(sel_og=1,0,E3490-G3490)</f>
        <v/>
      </c>
      <c r="J3490" s="6">
        <f>IF(sel_og=1,0,D3490-F3490)</f>
        <v/>
      </c>
      <c r="K3490" s="6">
        <f>IF(sel_og=1,E3490-G3490,0)</f>
        <v/>
      </c>
    </row>
    <row r="3491">
      <c r="A3491" s="6">
        <f>Profiles!E3491+Profiles!F3491</f>
        <v/>
      </c>
      <c r="B3491" s="6">
        <f>Profiles!D3491*sel_solar</f>
        <v/>
      </c>
      <c r="C3491" s="6">
        <f>MIN(B3491,A3491)</f>
        <v/>
      </c>
      <c r="D3491" s="6">
        <f>B3491-C3491</f>
        <v/>
      </c>
      <c r="E3491" s="6">
        <f>A3491-C3491</f>
        <v/>
      </c>
      <c r="F3491" s="6">
        <f>MIN(D3491,in_batt_pw,IF(sel_batt=0,0,(sel_batt-H3490)/in_rte))</f>
        <v/>
      </c>
      <c r="G3491" s="6">
        <f>MIN(E3491,in_batt_pw,H3490)</f>
        <v/>
      </c>
      <c r="H3491" s="6">
        <f>H3490+F3491*in_rte-G3491</f>
        <v/>
      </c>
      <c r="I3491" s="6">
        <f>IF(sel_og=1,0,E3491-G3491)</f>
        <v/>
      </c>
      <c r="J3491" s="6">
        <f>IF(sel_og=1,0,D3491-F3491)</f>
        <v/>
      </c>
      <c r="K3491" s="6">
        <f>IF(sel_og=1,E3491-G3491,0)</f>
        <v/>
      </c>
    </row>
    <row r="3492">
      <c r="A3492" s="6">
        <f>Profiles!E3492+Profiles!F3492</f>
        <v/>
      </c>
      <c r="B3492" s="6">
        <f>Profiles!D3492*sel_solar</f>
        <v/>
      </c>
      <c r="C3492" s="6">
        <f>MIN(B3492,A3492)</f>
        <v/>
      </c>
      <c r="D3492" s="6">
        <f>B3492-C3492</f>
        <v/>
      </c>
      <c r="E3492" s="6">
        <f>A3492-C3492</f>
        <v/>
      </c>
      <c r="F3492" s="6">
        <f>MIN(D3492,in_batt_pw,IF(sel_batt=0,0,(sel_batt-H3491)/in_rte))</f>
        <v/>
      </c>
      <c r="G3492" s="6">
        <f>MIN(E3492,in_batt_pw,H3491)</f>
        <v/>
      </c>
      <c r="H3492" s="6">
        <f>H3491+F3492*in_rte-G3492</f>
        <v/>
      </c>
      <c r="I3492" s="6">
        <f>IF(sel_og=1,0,E3492-G3492)</f>
        <v/>
      </c>
      <c r="J3492" s="6">
        <f>IF(sel_og=1,0,D3492-F3492)</f>
        <v/>
      </c>
      <c r="K3492" s="6">
        <f>IF(sel_og=1,E3492-G3492,0)</f>
        <v/>
      </c>
    </row>
    <row r="3493">
      <c r="A3493" s="6">
        <f>Profiles!E3493+Profiles!F3493</f>
        <v/>
      </c>
      <c r="B3493" s="6">
        <f>Profiles!D3493*sel_solar</f>
        <v/>
      </c>
      <c r="C3493" s="6">
        <f>MIN(B3493,A3493)</f>
        <v/>
      </c>
      <c r="D3493" s="6">
        <f>B3493-C3493</f>
        <v/>
      </c>
      <c r="E3493" s="6">
        <f>A3493-C3493</f>
        <v/>
      </c>
      <c r="F3493" s="6">
        <f>MIN(D3493,in_batt_pw,IF(sel_batt=0,0,(sel_batt-H3492)/in_rte))</f>
        <v/>
      </c>
      <c r="G3493" s="6">
        <f>MIN(E3493,in_batt_pw,H3492)</f>
        <v/>
      </c>
      <c r="H3493" s="6">
        <f>H3492+F3493*in_rte-G3493</f>
        <v/>
      </c>
      <c r="I3493" s="6">
        <f>IF(sel_og=1,0,E3493-G3493)</f>
        <v/>
      </c>
      <c r="J3493" s="6">
        <f>IF(sel_og=1,0,D3493-F3493)</f>
        <v/>
      </c>
      <c r="K3493" s="6">
        <f>IF(sel_og=1,E3493-G3493,0)</f>
        <v/>
      </c>
    </row>
    <row r="3494">
      <c r="A3494" s="6">
        <f>Profiles!E3494+Profiles!F3494</f>
        <v/>
      </c>
      <c r="B3494" s="6">
        <f>Profiles!D3494*sel_solar</f>
        <v/>
      </c>
      <c r="C3494" s="6">
        <f>MIN(B3494,A3494)</f>
        <v/>
      </c>
      <c r="D3494" s="6">
        <f>B3494-C3494</f>
        <v/>
      </c>
      <c r="E3494" s="6">
        <f>A3494-C3494</f>
        <v/>
      </c>
      <c r="F3494" s="6">
        <f>MIN(D3494,in_batt_pw,IF(sel_batt=0,0,(sel_batt-H3493)/in_rte))</f>
        <v/>
      </c>
      <c r="G3494" s="6">
        <f>MIN(E3494,in_batt_pw,H3493)</f>
        <v/>
      </c>
      <c r="H3494" s="6">
        <f>H3493+F3494*in_rte-G3494</f>
        <v/>
      </c>
      <c r="I3494" s="6">
        <f>IF(sel_og=1,0,E3494-G3494)</f>
        <v/>
      </c>
      <c r="J3494" s="6">
        <f>IF(sel_og=1,0,D3494-F3494)</f>
        <v/>
      </c>
      <c r="K3494" s="6">
        <f>IF(sel_og=1,E3494-G3494,0)</f>
        <v/>
      </c>
    </row>
    <row r="3495">
      <c r="A3495" s="6">
        <f>Profiles!E3495+Profiles!F3495</f>
        <v/>
      </c>
      <c r="B3495" s="6">
        <f>Profiles!D3495*sel_solar</f>
        <v/>
      </c>
      <c r="C3495" s="6">
        <f>MIN(B3495,A3495)</f>
        <v/>
      </c>
      <c r="D3495" s="6">
        <f>B3495-C3495</f>
        <v/>
      </c>
      <c r="E3495" s="6">
        <f>A3495-C3495</f>
        <v/>
      </c>
      <c r="F3495" s="6">
        <f>MIN(D3495,in_batt_pw,IF(sel_batt=0,0,(sel_batt-H3494)/in_rte))</f>
        <v/>
      </c>
      <c r="G3495" s="6">
        <f>MIN(E3495,in_batt_pw,H3494)</f>
        <v/>
      </c>
      <c r="H3495" s="6">
        <f>H3494+F3495*in_rte-G3495</f>
        <v/>
      </c>
      <c r="I3495" s="6">
        <f>IF(sel_og=1,0,E3495-G3495)</f>
        <v/>
      </c>
      <c r="J3495" s="6">
        <f>IF(sel_og=1,0,D3495-F3495)</f>
        <v/>
      </c>
      <c r="K3495" s="6">
        <f>IF(sel_og=1,E3495-G3495,0)</f>
        <v/>
      </c>
    </row>
    <row r="3496">
      <c r="A3496" s="6">
        <f>Profiles!E3496+Profiles!F3496</f>
        <v/>
      </c>
      <c r="B3496" s="6">
        <f>Profiles!D3496*sel_solar</f>
        <v/>
      </c>
      <c r="C3496" s="6">
        <f>MIN(B3496,A3496)</f>
        <v/>
      </c>
      <c r="D3496" s="6">
        <f>B3496-C3496</f>
        <v/>
      </c>
      <c r="E3496" s="6">
        <f>A3496-C3496</f>
        <v/>
      </c>
      <c r="F3496" s="6">
        <f>MIN(D3496,in_batt_pw,IF(sel_batt=0,0,(sel_batt-H3495)/in_rte))</f>
        <v/>
      </c>
      <c r="G3496" s="6">
        <f>MIN(E3496,in_batt_pw,H3495)</f>
        <v/>
      </c>
      <c r="H3496" s="6">
        <f>H3495+F3496*in_rte-G3496</f>
        <v/>
      </c>
      <c r="I3496" s="6">
        <f>IF(sel_og=1,0,E3496-G3496)</f>
        <v/>
      </c>
      <c r="J3496" s="6">
        <f>IF(sel_og=1,0,D3496-F3496)</f>
        <v/>
      </c>
      <c r="K3496" s="6">
        <f>IF(sel_og=1,E3496-G3496,0)</f>
        <v/>
      </c>
    </row>
    <row r="3497">
      <c r="A3497" s="6">
        <f>Profiles!E3497+Profiles!F3497</f>
        <v/>
      </c>
      <c r="B3497" s="6">
        <f>Profiles!D3497*sel_solar</f>
        <v/>
      </c>
      <c r="C3497" s="6">
        <f>MIN(B3497,A3497)</f>
        <v/>
      </c>
      <c r="D3497" s="6">
        <f>B3497-C3497</f>
        <v/>
      </c>
      <c r="E3497" s="6">
        <f>A3497-C3497</f>
        <v/>
      </c>
      <c r="F3497" s="6">
        <f>MIN(D3497,in_batt_pw,IF(sel_batt=0,0,(sel_batt-H3496)/in_rte))</f>
        <v/>
      </c>
      <c r="G3497" s="6">
        <f>MIN(E3497,in_batt_pw,H3496)</f>
        <v/>
      </c>
      <c r="H3497" s="6">
        <f>H3496+F3497*in_rte-G3497</f>
        <v/>
      </c>
      <c r="I3497" s="6">
        <f>IF(sel_og=1,0,E3497-G3497)</f>
        <v/>
      </c>
      <c r="J3497" s="6">
        <f>IF(sel_og=1,0,D3497-F3497)</f>
        <v/>
      </c>
      <c r="K3497" s="6">
        <f>IF(sel_og=1,E3497-G3497,0)</f>
        <v/>
      </c>
    </row>
    <row r="3498">
      <c r="A3498" s="6">
        <f>Profiles!E3498+Profiles!F3498</f>
        <v/>
      </c>
      <c r="B3498" s="6">
        <f>Profiles!D3498*sel_solar</f>
        <v/>
      </c>
      <c r="C3498" s="6">
        <f>MIN(B3498,A3498)</f>
        <v/>
      </c>
      <c r="D3498" s="6">
        <f>B3498-C3498</f>
        <v/>
      </c>
      <c r="E3498" s="6">
        <f>A3498-C3498</f>
        <v/>
      </c>
      <c r="F3498" s="6">
        <f>MIN(D3498,in_batt_pw,IF(sel_batt=0,0,(sel_batt-H3497)/in_rte))</f>
        <v/>
      </c>
      <c r="G3498" s="6">
        <f>MIN(E3498,in_batt_pw,H3497)</f>
        <v/>
      </c>
      <c r="H3498" s="6">
        <f>H3497+F3498*in_rte-G3498</f>
        <v/>
      </c>
      <c r="I3498" s="6">
        <f>IF(sel_og=1,0,E3498-G3498)</f>
        <v/>
      </c>
      <c r="J3498" s="6">
        <f>IF(sel_og=1,0,D3498-F3498)</f>
        <v/>
      </c>
      <c r="K3498" s="6">
        <f>IF(sel_og=1,E3498-G3498,0)</f>
        <v/>
      </c>
    </row>
    <row r="3499">
      <c r="A3499" s="6">
        <f>Profiles!E3499+Profiles!F3499</f>
        <v/>
      </c>
      <c r="B3499" s="6">
        <f>Profiles!D3499*sel_solar</f>
        <v/>
      </c>
      <c r="C3499" s="6">
        <f>MIN(B3499,A3499)</f>
        <v/>
      </c>
      <c r="D3499" s="6">
        <f>B3499-C3499</f>
        <v/>
      </c>
      <c r="E3499" s="6">
        <f>A3499-C3499</f>
        <v/>
      </c>
      <c r="F3499" s="6">
        <f>MIN(D3499,in_batt_pw,IF(sel_batt=0,0,(sel_batt-H3498)/in_rte))</f>
        <v/>
      </c>
      <c r="G3499" s="6">
        <f>MIN(E3499,in_batt_pw,H3498)</f>
        <v/>
      </c>
      <c r="H3499" s="6">
        <f>H3498+F3499*in_rte-G3499</f>
        <v/>
      </c>
      <c r="I3499" s="6">
        <f>IF(sel_og=1,0,E3499-G3499)</f>
        <v/>
      </c>
      <c r="J3499" s="6">
        <f>IF(sel_og=1,0,D3499-F3499)</f>
        <v/>
      </c>
      <c r="K3499" s="6">
        <f>IF(sel_og=1,E3499-G3499,0)</f>
        <v/>
      </c>
    </row>
    <row r="3500">
      <c r="A3500" s="6">
        <f>Profiles!E3500+Profiles!F3500</f>
        <v/>
      </c>
      <c r="B3500" s="6">
        <f>Profiles!D3500*sel_solar</f>
        <v/>
      </c>
      <c r="C3500" s="6">
        <f>MIN(B3500,A3500)</f>
        <v/>
      </c>
      <c r="D3500" s="6">
        <f>B3500-C3500</f>
        <v/>
      </c>
      <c r="E3500" s="6">
        <f>A3500-C3500</f>
        <v/>
      </c>
      <c r="F3500" s="6">
        <f>MIN(D3500,in_batt_pw,IF(sel_batt=0,0,(sel_batt-H3499)/in_rte))</f>
        <v/>
      </c>
      <c r="G3500" s="6">
        <f>MIN(E3500,in_batt_pw,H3499)</f>
        <v/>
      </c>
      <c r="H3500" s="6">
        <f>H3499+F3500*in_rte-G3500</f>
        <v/>
      </c>
      <c r="I3500" s="6">
        <f>IF(sel_og=1,0,E3500-G3500)</f>
        <v/>
      </c>
      <c r="J3500" s="6">
        <f>IF(sel_og=1,0,D3500-F3500)</f>
        <v/>
      </c>
      <c r="K3500" s="6">
        <f>IF(sel_og=1,E3500-G3500,0)</f>
        <v/>
      </c>
    </row>
    <row r="3501">
      <c r="A3501" s="6">
        <f>Profiles!E3501+Profiles!F3501</f>
        <v/>
      </c>
      <c r="B3501" s="6">
        <f>Profiles!D3501*sel_solar</f>
        <v/>
      </c>
      <c r="C3501" s="6">
        <f>MIN(B3501,A3501)</f>
        <v/>
      </c>
      <c r="D3501" s="6">
        <f>B3501-C3501</f>
        <v/>
      </c>
      <c r="E3501" s="6">
        <f>A3501-C3501</f>
        <v/>
      </c>
      <c r="F3501" s="6">
        <f>MIN(D3501,in_batt_pw,IF(sel_batt=0,0,(sel_batt-H3500)/in_rte))</f>
        <v/>
      </c>
      <c r="G3501" s="6">
        <f>MIN(E3501,in_batt_pw,H3500)</f>
        <v/>
      </c>
      <c r="H3501" s="6">
        <f>H3500+F3501*in_rte-G3501</f>
        <v/>
      </c>
      <c r="I3501" s="6">
        <f>IF(sel_og=1,0,E3501-G3501)</f>
        <v/>
      </c>
      <c r="J3501" s="6">
        <f>IF(sel_og=1,0,D3501-F3501)</f>
        <v/>
      </c>
      <c r="K3501" s="6">
        <f>IF(sel_og=1,E3501-G3501,0)</f>
        <v/>
      </c>
    </row>
    <row r="3502">
      <c r="A3502" s="6">
        <f>Profiles!E3502+Profiles!F3502</f>
        <v/>
      </c>
      <c r="B3502" s="6">
        <f>Profiles!D3502*sel_solar</f>
        <v/>
      </c>
      <c r="C3502" s="6">
        <f>MIN(B3502,A3502)</f>
        <v/>
      </c>
      <c r="D3502" s="6">
        <f>B3502-C3502</f>
        <v/>
      </c>
      <c r="E3502" s="6">
        <f>A3502-C3502</f>
        <v/>
      </c>
      <c r="F3502" s="6">
        <f>MIN(D3502,in_batt_pw,IF(sel_batt=0,0,(sel_batt-H3501)/in_rte))</f>
        <v/>
      </c>
      <c r="G3502" s="6">
        <f>MIN(E3502,in_batt_pw,H3501)</f>
        <v/>
      </c>
      <c r="H3502" s="6">
        <f>H3501+F3502*in_rte-G3502</f>
        <v/>
      </c>
      <c r="I3502" s="6">
        <f>IF(sel_og=1,0,E3502-G3502)</f>
        <v/>
      </c>
      <c r="J3502" s="6">
        <f>IF(sel_og=1,0,D3502-F3502)</f>
        <v/>
      </c>
      <c r="K3502" s="6">
        <f>IF(sel_og=1,E3502-G3502,0)</f>
        <v/>
      </c>
    </row>
    <row r="3503">
      <c r="A3503" s="6">
        <f>Profiles!E3503+Profiles!F3503</f>
        <v/>
      </c>
      <c r="B3503" s="6">
        <f>Profiles!D3503*sel_solar</f>
        <v/>
      </c>
      <c r="C3503" s="6">
        <f>MIN(B3503,A3503)</f>
        <v/>
      </c>
      <c r="D3503" s="6">
        <f>B3503-C3503</f>
        <v/>
      </c>
      <c r="E3503" s="6">
        <f>A3503-C3503</f>
        <v/>
      </c>
      <c r="F3503" s="6">
        <f>MIN(D3503,in_batt_pw,IF(sel_batt=0,0,(sel_batt-H3502)/in_rte))</f>
        <v/>
      </c>
      <c r="G3503" s="6">
        <f>MIN(E3503,in_batt_pw,H3502)</f>
        <v/>
      </c>
      <c r="H3503" s="6">
        <f>H3502+F3503*in_rte-G3503</f>
        <v/>
      </c>
      <c r="I3503" s="6">
        <f>IF(sel_og=1,0,E3503-G3503)</f>
        <v/>
      </c>
      <c r="J3503" s="6">
        <f>IF(sel_og=1,0,D3503-F3503)</f>
        <v/>
      </c>
      <c r="K3503" s="6">
        <f>IF(sel_og=1,E3503-G3503,0)</f>
        <v/>
      </c>
    </row>
    <row r="3504">
      <c r="A3504" s="6">
        <f>Profiles!E3504+Profiles!F3504</f>
        <v/>
      </c>
      <c r="B3504" s="6">
        <f>Profiles!D3504*sel_solar</f>
        <v/>
      </c>
      <c r="C3504" s="6">
        <f>MIN(B3504,A3504)</f>
        <v/>
      </c>
      <c r="D3504" s="6">
        <f>B3504-C3504</f>
        <v/>
      </c>
      <c r="E3504" s="6">
        <f>A3504-C3504</f>
        <v/>
      </c>
      <c r="F3504" s="6">
        <f>MIN(D3504,in_batt_pw,IF(sel_batt=0,0,(sel_batt-H3503)/in_rte))</f>
        <v/>
      </c>
      <c r="G3504" s="6">
        <f>MIN(E3504,in_batt_pw,H3503)</f>
        <v/>
      </c>
      <c r="H3504" s="6">
        <f>H3503+F3504*in_rte-G3504</f>
        <v/>
      </c>
      <c r="I3504" s="6">
        <f>IF(sel_og=1,0,E3504-G3504)</f>
        <v/>
      </c>
      <c r="J3504" s="6">
        <f>IF(sel_og=1,0,D3504-F3504)</f>
        <v/>
      </c>
      <c r="K3504" s="6">
        <f>IF(sel_og=1,E3504-G3504,0)</f>
        <v/>
      </c>
    </row>
    <row r="3505">
      <c r="A3505" s="6">
        <f>Profiles!E3505+Profiles!F3505</f>
        <v/>
      </c>
      <c r="B3505" s="6">
        <f>Profiles!D3505*sel_solar</f>
        <v/>
      </c>
      <c r="C3505" s="6">
        <f>MIN(B3505,A3505)</f>
        <v/>
      </c>
      <c r="D3505" s="6">
        <f>B3505-C3505</f>
        <v/>
      </c>
      <c r="E3505" s="6">
        <f>A3505-C3505</f>
        <v/>
      </c>
      <c r="F3505" s="6">
        <f>MIN(D3505,in_batt_pw,IF(sel_batt=0,0,(sel_batt-H3504)/in_rte))</f>
        <v/>
      </c>
      <c r="G3505" s="6">
        <f>MIN(E3505,in_batt_pw,H3504)</f>
        <v/>
      </c>
      <c r="H3505" s="6">
        <f>H3504+F3505*in_rte-G3505</f>
        <v/>
      </c>
      <c r="I3505" s="6">
        <f>IF(sel_og=1,0,E3505-G3505)</f>
        <v/>
      </c>
      <c r="J3505" s="6">
        <f>IF(sel_og=1,0,D3505-F3505)</f>
        <v/>
      </c>
      <c r="K3505" s="6">
        <f>IF(sel_og=1,E3505-G3505,0)</f>
        <v/>
      </c>
    </row>
    <row r="3506">
      <c r="A3506" s="6">
        <f>Profiles!E3506+Profiles!F3506</f>
        <v/>
      </c>
      <c r="B3506" s="6">
        <f>Profiles!D3506*sel_solar</f>
        <v/>
      </c>
      <c r="C3506" s="6">
        <f>MIN(B3506,A3506)</f>
        <v/>
      </c>
      <c r="D3506" s="6">
        <f>B3506-C3506</f>
        <v/>
      </c>
      <c r="E3506" s="6">
        <f>A3506-C3506</f>
        <v/>
      </c>
      <c r="F3506" s="6">
        <f>MIN(D3506,in_batt_pw,IF(sel_batt=0,0,(sel_batt-H3505)/in_rte))</f>
        <v/>
      </c>
      <c r="G3506" s="6">
        <f>MIN(E3506,in_batt_pw,H3505)</f>
        <v/>
      </c>
      <c r="H3506" s="6">
        <f>H3505+F3506*in_rte-G3506</f>
        <v/>
      </c>
      <c r="I3506" s="6">
        <f>IF(sel_og=1,0,E3506-G3506)</f>
        <v/>
      </c>
      <c r="J3506" s="6">
        <f>IF(sel_og=1,0,D3506-F3506)</f>
        <v/>
      </c>
      <c r="K3506" s="6">
        <f>IF(sel_og=1,E3506-G3506,0)</f>
        <v/>
      </c>
    </row>
    <row r="3507">
      <c r="A3507" s="6">
        <f>Profiles!E3507+Profiles!F3507</f>
        <v/>
      </c>
      <c r="B3507" s="6">
        <f>Profiles!D3507*sel_solar</f>
        <v/>
      </c>
      <c r="C3507" s="6">
        <f>MIN(B3507,A3507)</f>
        <v/>
      </c>
      <c r="D3507" s="6">
        <f>B3507-C3507</f>
        <v/>
      </c>
      <c r="E3507" s="6">
        <f>A3507-C3507</f>
        <v/>
      </c>
      <c r="F3507" s="6">
        <f>MIN(D3507,in_batt_pw,IF(sel_batt=0,0,(sel_batt-H3506)/in_rte))</f>
        <v/>
      </c>
      <c r="G3507" s="6">
        <f>MIN(E3507,in_batt_pw,H3506)</f>
        <v/>
      </c>
      <c r="H3507" s="6">
        <f>H3506+F3507*in_rte-G3507</f>
        <v/>
      </c>
      <c r="I3507" s="6">
        <f>IF(sel_og=1,0,E3507-G3507)</f>
        <v/>
      </c>
      <c r="J3507" s="6">
        <f>IF(sel_og=1,0,D3507-F3507)</f>
        <v/>
      </c>
      <c r="K3507" s="6">
        <f>IF(sel_og=1,E3507-G3507,0)</f>
        <v/>
      </c>
    </row>
    <row r="3508">
      <c r="A3508" s="6">
        <f>Profiles!E3508+Profiles!F3508</f>
        <v/>
      </c>
      <c r="B3508" s="6">
        <f>Profiles!D3508*sel_solar</f>
        <v/>
      </c>
      <c r="C3508" s="6">
        <f>MIN(B3508,A3508)</f>
        <v/>
      </c>
      <c r="D3508" s="6">
        <f>B3508-C3508</f>
        <v/>
      </c>
      <c r="E3508" s="6">
        <f>A3508-C3508</f>
        <v/>
      </c>
      <c r="F3508" s="6">
        <f>MIN(D3508,in_batt_pw,IF(sel_batt=0,0,(sel_batt-H3507)/in_rte))</f>
        <v/>
      </c>
      <c r="G3508" s="6">
        <f>MIN(E3508,in_batt_pw,H3507)</f>
        <v/>
      </c>
      <c r="H3508" s="6">
        <f>H3507+F3508*in_rte-G3508</f>
        <v/>
      </c>
      <c r="I3508" s="6">
        <f>IF(sel_og=1,0,E3508-G3508)</f>
        <v/>
      </c>
      <c r="J3508" s="6">
        <f>IF(sel_og=1,0,D3508-F3508)</f>
        <v/>
      </c>
      <c r="K3508" s="6">
        <f>IF(sel_og=1,E3508-G3508,0)</f>
        <v/>
      </c>
    </row>
    <row r="3509">
      <c r="A3509" s="6">
        <f>Profiles!E3509+Profiles!F3509</f>
        <v/>
      </c>
      <c r="B3509" s="6">
        <f>Profiles!D3509*sel_solar</f>
        <v/>
      </c>
      <c r="C3509" s="6">
        <f>MIN(B3509,A3509)</f>
        <v/>
      </c>
      <c r="D3509" s="6">
        <f>B3509-C3509</f>
        <v/>
      </c>
      <c r="E3509" s="6">
        <f>A3509-C3509</f>
        <v/>
      </c>
      <c r="F3509" s="6">
        <f>MIN(D3509,in_batt_pw,IF(sel_batt=0,0,(sel_batt-H3508)/in_rte))</f>
        <v/>
      </c>
      <c r="G3509" s="6">
        <f>MIN(E3509,in_batt_pw,H3508)</f>
        <v/>
      </c>
      <c r="H3509" s="6">
        <f>H3508+F3509*in_rte-G3509</f>
        <v/>
      </c>
      <c r="I3509" s="6">
        <f>IF(sel_og=1,0,E3509-G3509)</f>
        <v/>
      </c>
      <c r="J3509" s="6">
        <f>IF(sel_og=1,0,D3509-F3509)</f>
        <v/>
      </c>
      <c r="K3509" s="6">
        <f>IF(sel_og=1,E3509-G3509,0)</f>
        <v/>
      </c>
    </row>
    <row r="3510">
      <c r="A3510" s="6">
        <f>Profiles!E3510+Profiles!F3510</f>
        <v/>
      </c>
      <c r="B3510" s="6">
        <f>Profiles!D3510*sel_solar</f>
        <v/>
      </c>
      <c r="C3510" s="6">
        <f>MIN(B3510,A3510)</f>
        <v/>
      </c>
      <c r="D3510" s="6">
        <f>B3510-C3510</f>
        <v/>
      </c>
      <c r="E3510" s="6">
        <f>A3510-C3510</f>
        <v/>
      </c>
      <c r="F3510" s="6">
        <f>MIN(D3510,in_batt_pw,IF(sel_batt=0,0,(sel_batt-H3509)/in_rte))</f>
        <v/>
      </c>
      <c r="G3510" s="6">
        <f>MIN(E3510,in_batt_pw,H3509)</f>
        <v/>
      </c>
      <c r="H3510" s="6">
        <f>H3509+F3510*in_rte-G3510</f>
        <v/>
      </c>
      <c r="I3510" s="6">
        <f>IF(sel_og=1,0,E3510-G3510)</f>
        <v/>
      </c>
      <c r="J3510" s="6">
        <f>IF(sel_og=1,0,D3510-F3510)</f>
        <v/>
      </c>
      <c r="K3510" s="6">
        <f>IF(sel_og=1,E3510-G3510,0)</f>
        <v/>
      </c>
    </row>
    <row r="3511">
      <c r="A3511" s="6">
        <f>Profiles!E3511+Profiles!F3511</f>
        <v/>
      </c>
      <c r="B3511" s="6">
        <f>Profiles!D3511*sel_solar</f>
        <v/>
      </c>
      <c r="C3511" s="6">
        <f>MIN(B3511,A3511)</f>
        <v/>
      </c>
      <c r="D3511" s="6">
        <f>B3511-C3511</f>
        <v/>
      </c>
      <c r="E3511" s="6">
        <f>A3511-C3511</f>
        <v/>
      </c>
      <c r="F3511" s="6">
        <f>MIN(D3511,in_batt_pw,IF(sel_batt=0,0,(sel_batt-H3510)/in_rte))</f>
        <v/>
      </c>
      <c r="G3511" s="6">
        <f>MIN(E3511,in_batt_pw,H3510)</f>
        <v/>
      </c>
      <c r="H3511" s="6">
        <f>H3510+F3511*in_rte-G3511</f>
        <v/>
      </c>
      <c r="I3511" s="6">
        <f>IF(sel_og=1,0,E3511-G3511)</f>
        <v/>
      </c>
      <c r="J3511" s="6">
        <f>IF(sel_og=1,0,D3511-F3511)</f>
        <v/>
      </c>
      <c r="K3511" s="6">
        <f>IF(sel_og=1,E3511-G3511,0)</f>
        <v/>
      </c>
    </row>
    <row r="3512">
      <c r="A3512" s="6">
        <f>Profiles!E3512+Profiles!F3512</f>
        <v/>
      </c>
      <c r="B3512" s="6">
        <f>Profiles!D3512*sel_solar</f>
        <v/>
      </c>
      <c r="C3512" s="6">
        <f>MIN(B3512,A3512)</f>
        <v/>
      </c>
      <c r="D3512" s="6">
        <f>B3512-C3512</f>
        <v/>
      </c>
      <c r="E3512" s="6">
        <f>A3512-C3512</f>
        <v/>
      </c>
      <c r="F3512" s="6">
        <f>MIN(D3512,in_batt_pw,IF(sel_batt=0,0,(sel_batt-H3511)/in_rte))</f>
        <v/>
      </c>
      <c r="G3512" s="6">
        <f>MIN(E3512,in_batt_pw,H3511)</f>
        <v/>
      </c>
      <c r="H3512" s="6">
        <f>H3511+F3512*in_rte-G3512</f>
        <v/>
      </c>
      <c r="I3512" s="6">
        <f>IF(sel_og=1,0,E3512-G3512)</f>
        <v/>
      </c>
      <c r="J3512" s="6">
        <f>IF(sel_og=1,0,D3512-F3512)</f>
        <v/>
      </c>
      <c r="K3512" s="6">
        <f>IF(sel_og=1,E3512-G3512,0)</f>
        <v/>
      </c>
    </row>
    <row r="3513">
      <c r="A3513" s="6">
        <f>Profiles!E3513+Profiles!F3513</f>
        <v/>
      </c>
      <c r="B3513" s="6">
        <f>Profiles!D3513*sel_solar</f>
        <v/>
      </c>
      <c r="C3513" s="6">
        <f>MIN(B3513,A3513)</f>
        <v/>
      </c>
      <c r="D3513" s="6">
        <f>B3513-C3513</f>
        <v/>
      </c>
      <c r="E3513" s="6">
        <f>A3513-C3513</f>
        <v/>
      </c>
      <c r="F3513" s="6">
        <f>MIN(D3513,in_batt_pw,IF(sel_batt=0,0,(sel_batt-H3512)/in_rte))</f>
        <v/>
      </c>
      <c r="G3513" s="6">
        <f>MIN(E3513,in_batt_pw,H3512)</f>
        <v/>
      </c>
      <c r="H3513" s="6">
        <f>H3512+F3513*in_rte-G3513</f>
        <v/>
      </c>
      <c r="I3513" s="6">
        <f>IF(sel_og=1,0,E3513-G3513)</f>
        <v/>
      </c>
      <c r="J3513" s="6">
        <f>IF(sel_og=1,0,D3513-F3513)</f>
        <v/>
      </c>
      <c r="K3513" s="6">
        <f>IF(sel_og=1,E3513-G3513,0)</f>
        <v/>
      </c>
    </row>
    <row r="3514">
      <c r="A3514" s="6">
        <f>Profiles!E3514+Profiles!F3514</f>
        <v/>
      </c>
      <c r="B3514" s="6">
        <f>Profiles!D3514*sel_solar</f>
        <v/>
      </c>
      <c r="C3514" s="6">
        <f>MIN(B3514,A3514)</f>
        <v/>
      </c>
      <c r="D3514" s="6">
        <f>B3514-C3514</f>
        <v/>
      </c>
      <c r="E3514" s="6">
        <f>A3514-C3514</f>
        <v/>
      </c>
      <c r="F3514" s="6">
        <f>MIN(D3514,in_batt_pw,IF(sel_batt=0,0,(sel_batt-H3513)/in_rte))</f>
        <v/>
      </c>
      <c r="G3514" s="6">
        <f>MIN(E3514,in_batt_pw,H3513)</f>
        <v/>
      </c>
      <c r="H3514" s="6">
        <f>H3513+F3514*in_rte-G3514</f>
        <v/>
      </c>
      <c r="I3514" s="6">
        <f>IF(sel_og=1,0,E3514-G3514)</f>
        <v/>
      </c>
      <c r="J3514" s="6">
        <f>IF(sel_og=1,0,D3514-F3514)</f>
        <v/>
      </c>
      <c r="K3514" s="6">
        <f>IF(sel_og=1,E3514-G3514,0)</f>
        <v/>
      </c>
    </row>
    <row r="3515">
      <c r="A3515" s="6">
        <f>Profiles!E3515+Profiles!F3515</f>
        <v/>
      </c>
      <c r="B3515" s="6">
        <f>Profiles!D3515*sel_solar</f>
        <v/>
      </c>
      <c r="C3515" s="6">
        <f>MIN(B3515,A3515)</f>
        <v/>
      </c>
      <c r="D3515" s="6">
        <f>B3515-C3515</f>
        <v/>
      </c>
      <c r="E3515" s="6">
        <f>A3515-C3515</f>
        <v/>
      </c>
      <c r="F3515" s="6">
        <f>MIN(D3515,in_batt_pw,IF(sel_batt=0,0,(sel_batt-H3514)/in_rte))</f>
        <v/>
      </c>
      <c r="G3515" s="6">
        <f>MIN(E3515,in_batt_pw,H3514)</f>
        <v/>
      </c>
      <c r="H3515" s="6">
        <f>H3514+F3515*in_rte-G3515</f>
        <v/>
      </c>
      <c r="I3515" s="6">
        <f>IF(sel_og=1,0,E3515-G3515)</f>
        <v/>
      </c>
      <c r="J3515" s="6">
        <f>IF(sel_og=1,0,D3515-F3515)</f>
        <v/>
      </c>
      <c r="K3515" s="6">
        <f>IF(sel_og=1,E3515-G3515,0)</f>
        <v/>
      </c>
    </row>
    <row r="3516">
      <c r="A3516" s="6">
        <f>Profiles!E3516+Profiles!F3516</f>
        <v/>
      </c>
      <c r="B3516" s="6">
        <f>Profiles!D3516*sel_solar</f>
        <v/>
      </c>
      <c r="C3516" s="6">
        <f>MIN(B3516,A3516)</f>
        <v/>
      </c>
      <c r="D3516" s="6">
        <f>B3516-C3516</f>
        <v/>
      </c>
      <c r="E3516" s="6">
        <f>A3516-C3516</f>
        <v/>
      </c>
      <c r="F3516" s="6">
        <f>MIN(D3516,in_batt_pw,IF(sel_batt=0,0,(sel_batt-H3515)/in_rte))</f>
        <v/>
      </c>
      <c r="G3516" s="6">
        <f>MIN(E3516,in_batt_pw,H3515)</f>
        <v/>
      </c>
      <c r="H3516" s="6">
        <f>H3515+F3516*in_rte-G3516</f>
        <v/>
      </c>
      <c r="I3516" s="6">
        <f>IF(sel_og=1,0,E3516-G3516)</f>
        <v/>
      </c>
      <c r="J3516" s="6">
        <f>IF(sel_og=1,0,D3516-F3516)</f>
        <v/>
      </c>
      <c r="K3516" s="6">
        <f>IF(sel_og=1,E3516-G3516,0)</f>
        <v/>
      </c>
    </row>
    <row r="3517">
      <c r="A3517" s="6">
        <f>Profiles!E3517+Profiles!F3517</f>
        <v/>
      </c>
      <c r="B3517" s="6">
        <f>Profiles!D3517*sel_solar</f>
        <v/>
      </c>
      <c r="C3517" s="6">
        <f>MIN(B3517,A3517)</f>
        <v/>
      </c>
      <c r="D3517" s="6">
        <f>B3517-C3517</f>
        <v/>
      </c>
      <c r="E3517" s="6">
        <f>A3517-C3517</f>
        <v/>
      </c>
      <c r="F3517" s="6">
        <f>MIN(D3517,in_batt_pw,IF(sel_batt=0,0,(sel_batt-H3516)/in_rte))</f>
        <v/>
      </c>
      <c r="G3517" s="6">
        <f>MIN(E3517,in_batt_pw,H3516)</f>
        <v/>
      </c>
      <c r="H3517" s="6">
        <f>H3516+F3517*in_rte-G3517</f>
        <v/>
      </c>
      <c r="I3517" s="6">
        <f>IF(sel_og=1,0,E3517-G3517)</f>
        <v/>
      </c>
      <c r="J3517" s="6">
        <f>IF(sel_og=1,0,D3517-F3517)</f>
        <v/>
      </c>
      <c r="K3517" s="6">
        <f>IF(sel_og=1,E3517-G3517,0)</f>
        <v/>
      </c>
    </row>
    <row r="3518">
      <c r="A3518" s="6">
        <f>Profiles!E3518+Profiles!F3518</f>
        <v/>
      </c>
      <c r="B3518" s="6">
        <f>Profiles!D3518*sel_solar</f>
        <v/>
      </c>
      <c r="C3518" s="6">
        <f>MIN(B3518,A3518)</f>
        <v/>
      </c>
      <c r="D3518" s="6">
        <f>B3518-C3518</f>
        <v/>
      </c>
      <c r="E3518" s="6">
        <f>A3518-C3518</f>
        <v/>
      </c>
      <c r="F3518" s="6">
        <f>MIN(D3518,in_batt_pw,IF(sel_batt=0,0,(sel_batt-H3517)/in_rte))</f>
        <v/>
      </c>
      <c r="G3518" s="6">
        <f>MIN(E3518,in_batt_pw,H3517)</f>
        <v/>
      </c>
      <c r="H3518" s="6">
        <f>H3517+F3518*in_rte-G3518</f>
        <v/>
      </c>
      <c r="I3518" s="6">
        <f>IF(sel_og=1,0,E3518-G3518)</f>
        <v/>
      </c>
      <c r="J3518" s="6">
        <f>IF(sel_og=1,0,D3518-F3518)</f>
        <v/>
      </c>
      <c r="K3518" s="6">
        <f>IF(sel_og=1,E3518-G3518,0)</f>
        <v/>
      </c>
    </row>
    <row r="3519">
      <c r="A3519" s="6">
        <f>Profiles!E3519+Profiles!F3519</f>
        <v/>
      </c>
      <c r="B3519" s="6">
        <f>Profiles!D3519*sel_solar</f>
        <v/>
      </c>
      <c r="C3519" s="6">
        <f>MIN(B3519,A3519)</f>
        <v/>
      </c>
      <c r="D3519" s="6">
        <f>B3519-C3519</f>
        <v/>
      </c>
      <c r="E3519" s="6">
        <f>A3519-C3519</f>
        <v/>
      </c>
      <c r="F3519" s="6">
        <f>MIN(D3519,in_batt_pw,IF(sel_batt=0,0,(sel_batt-H3518)/in_rte))</f>
        <v/>
      </c>
      <c r="G3519" s="6">
        <f>MIN(E3519,in_batt_pw,H3518)</f>
        <v/>
      </c>
      <c r="H3519" s="6">
        <f>H3518+F3519*in_rte-G3519</f>
        <v/>
      </c>
      <c r="I3519" s="6">
        <f>IF(sel_og=1,0,E3519-G3519)</f>
        <v/>
      </c>
      <c r="J3519" s="6">
        <f>IF(sel_og=1,0,D3519-F3519)</f>
        <v/>
      </c>
      <c r="K3519" s="6">
        <f>IF(sel_og=1,E3519-G3519,0)</f>
        <v/>
      </c>
    </row>
    <row r="3520">
      <c r="A3520" s="6">
        <f>Profiles!E3520+Profiles!F3520</f>
        <v/>
      </c>
      <c r="B3520" s="6">
        <f>Profiles!D3520*sel_solar</f>
        <v/>
      </c>
      <c r="C3520" s="6">
        <f>MIN(B3520,A3520)</f>
        <v/>
      </c>
      <c r="D3520" s="6">
        <f>B3520-C3520</f>
        <v/>
      </c>
      <c r="E3520" s="6">
        <f>A3520-C3520</f>
        <v/>
      </c>
      <c r="F3520" s="6">
        <f>MIN(D3520,in_batt_pw,IF(sel_batt=0,0,(sel_batt-H3519)/in_rte))</f>
        <v/>
      </c>
      <c r="G3520" s="6">
        <f>MIN(E3520,in_batt_pw,H3519)</f>
        <v/>
      </c>
      <c r="H3520" s="6">
        <f>H3519+F3520*in_rte-G3520</f>
        <v/>
      </c>
      <c r="I3520" s="6">
        <f>IF(sel_og=1,0,E3520-G3520)</f>
        <v/>
      </c>
      <c r="J3520" s="6">
        <f>IF(sel_og=1,0,D3520-F3520)</f>
        <v/>
      </c>
      <c r="K3520" s="6">
        <f>IF(sel_og=1,E3520-G3520,0)</f>
        <v/>
      </c>
    </row>
    <row r="3521">
      <c r="A3521" s="6">
        <f>Profiles!E3521+Profiles!F3521</f>
        <v/>
      </c>
      <c r="B3521" s="6">
        <f>Profiles!D3521*sel_solar</f>
        <v/>
      </c>
      <c r="C3521" s="6">
        <f>MIN(B3521,A3521)</f>
        <v/>
      </c>
      <c r="D3521" s="6">
        <f>B3521-C3521</f>
        <v/>
      </c>
      <c r="E3521" s="6">
        <f>A3521-C3521</f>
        <v/>
      </c>
      <c r="F3521" s="6">
        <f>MIN(D3521,in_batt_pw,IF(sel_batt=0,0,(sel_batt-H3520)/in_rte))</f>
        <v/>
      </c>
      <c r="G3521" s="6">
        <f>MIN(E3521,in_batt_pw,H3520)</f>
        <v/>
      </c>
      <c r="H3521" s="6">
        <f>H3520+F3521*in_rte-G3521</f>
        <v/>
      </c>
      <c r="I3521" s="6">
        <f>IF(sel_og=1,0,E3521-G3521)</f>
        <v/>
      </c>
      <c r="J3521" s="6">
        <f>IF(sel_og=1,0,D3521-F3521)</f>
        <v/>
      </c>
      <c r="K3521" s="6">
        <f>IF(sel_og=1,E3521-G3521,0)</f>
        <v/>
      </c>
    </row>
    <row r="3522">
      <c r="A3522" s="6">
        <f>Profiles!E3522+Profiles!F3522</f>
        <v/>
      </c>
      <c r="B3522" s="6">
        <f>Profiles!D3522*sel_solar</f>
        <v/>
      </c>
      <c r="C3522" s="6">
        <f>MIN(B3522,A3522)</f>
        <v/>
      </c>
      <c r="D3522" s="6">
        <f>B3522-C3522</f>
        <v/>
      </c>
      <c r="E3522" s="6">
        <f>A3522-C3522</f>
        <v/>
      </c>
      <c r="F3522" s="6">
        <f>MIN(D3522,in_batt_pw,IF(sel_batt=0,0,(sel_batt-H3521)/in_rte))</f>
        <v/>
      </c>
      <c r="G3522" s="6">
        <f>MIN(E3522,in_batt_pw,H3521)</f>
        <v/>
      </c>
      <c r="H3522" s="6">
        <f>H3521+F3522*in_rte-G3522</f>
        <v/>
      </c>
      <c r="I3522" s="6">
        <f>IF(sel_og=1,0,E3522-G3522)</f>
        <v/>
      </c>
      <c r="J3522" s="6">
        <f>IF(sel_og=1,0,D3522-F3522)</f>
        <v/>
      </c>
      <c r="K3522" s="6">
        <f>IF(sel_og=1,E3522-G3522,0)</f>
        <v/>
      </c>
    </row>
    <row r="3523">
      <c r="A3523" s="6">
        <f>Profiles!E3523+Profiles!F3523</f>
        <v/>
      </c>
      <c r="B3523" s="6">
        <f>Profiles!D3523*sel_solar</f>
        <v/>
      </c>
      <c r="C3523" s="6">
        <f>MIN(B3523,A3523)</f>
        <v/>
      </c>
      <c r="D3523" s="6">
        <f>B3523-C3523</f>
        <v/>
      </c>
      <c r="E3523" s="6">
        <f>A3523-C3523</f>
        <v/>
      </c>
      <c r="F3523" s="6">
        <f>MIN(D3523,in_batt_pw,IF(sel_batt=0,0,(sel_batt-H3522)/in_rte))</f>
        <v/>
      </c>
      <c r="G3523" s="6">
        <f>MIN(E3523,in_batt_pw,H3522)</f>
        <v/>
      </c>
      <c r="H3523" s="6">
        <f>H3522+F3523*in_rte-G3523</f>
        <v/>
      </c>
      <c r="I3523" s="6">
        <f>IF(sel_og=1,0,E3523-G3523)</f>
        <v/>
      </c>
      <c r="J3523" s="6">
        <f>IF(sel_og=1,0,D3523-F3523)</f>
        <v/>
      </c>
      <c r="K3523" s="6">
        <f>IF(sel_og=1,E3523-G3523,0)</f>
        <v/>
      </c>
    </row>
    <row r="3524">
      <c r="A3524" s="6">
        <f>Profiles!E3524+Profiles!F3524</f>
        <v/>
      </c>
      <c r="B3524" s="6">
        <f>Profiles!D3524*sel_solar</f>
        <v/>
      </c>
      <c r="C3524" s="6">
        <f>MIN(B3524,A3524)</f>
        <v/>
      </c>
      <c r="D3524" s="6">
        <f>B3524-C3524</f>
        <v/>
      </c>
      <c r="E3524" s="6">
        <f>A3524-C3524</f>
        <v/>
      </c>
      <c r="F3524" s="6">
        <f>MIN(D3524,in_batt_pw,IF(sel_batt=0,0,(sel_batt-H3523)/in_rte))</f>
        <v/>
      </c>
      <c r="G3524" s="6">
        <f>MIN(E3524,in_batt_pw,H3523)</f>
        <v/>
      </c>
      <c r="H3524" s="6">
        <f>H3523+F3524*in_rte-G3524</f>
        <v/>
      </c>
      <c r="I3524" s="6">
        <f>IF(sel_og=1,0,E3524-G3524)</f>
        <v/>
      </c>
      <c r="J3524" s="6">
        <f>IF(sel_og=1,0,D3524-F3524)</f>
        <v/>
      </c>
      <c r="K3524" s="6">
        <f>IF(sel_og=1,E3524-G3524,0)</f>
        <v/>
      </c>
    </row>
    <row r="3525">
      <c r="A3525" s="6">
        <f>Profiles!E3525+Profiles!F3525</f>
        <v/>
      </c>
      <c r="B3525" s="6">
        <f>Profiles!D3525*sel_solar</f>
        <v/>
      </c>
      <c r="C3525" s="6">
        <f>MIN(B3525,A3525)</f>
        <v/>
      </c>
      <c r="D3525" s="6">
        <f>B3525-C3525</f>
        <v/>
      </c>
      <c r="E3525" s="6">
        <f>A3525-C3525</f>
        <v/>
      </c>
      <c r="F3525" s="6">
        <f>MIN(D3525,in_batt_pw,IF(sel_batt=0,0,(sel_batt-H3524)/in_rte))</f>
        <v/>
      </c>
      <c r="G3525" s="6">
        <f>MIN(E3525,in_batt_pw,H3524)</f>
        <v/>
      </c>
      <c r="H3525" s="6">
        <f>H3524+F3525*in_rte-G3525</f>
        <v/>
      </c>
      <c r="I3525" s="6">
        <f>IF(sel_og=1,0,E3525-G3525)</f>
        <v/>
      </c>
      <c r="J3525" s="6">
        <f>IF(sel_og=1,0,D3525-F3525)</f>
        <v/>
      </c>
      <c r="K3525" s="6">
        <f>IF(sel_og=1,E3525-G3525,0)</f>
        <v/>
      </c>
    </row>
    <row r="3526">
      <c r="A3526" s="6">
        <f>Profiles!E3526+Profiles!F3526</f>
        <v/>
      </c>
      <c r="B3526" s="6">
        <f>Profiles!D3526*sel_solar</f>
        <v/>
      </c>
      <c r="C3526" s="6">
        <f>MIN(B3526,A3526)</f>
        <v/>
      </c>
      <c r="D3526" s="6">
        <f>B3526-C3526</f>
        <v/>
      </c>
      <c r="E3526" s="6">
        <f>A3526-C3526</f>
        <v/>
      </c>
      <c r="F3526" s="6">
        <f>MIN(D3526,in_batt_pw,IF(sel_batt=0,0,(sel_batt-H3525)/in_rte))</f>
        <v/>
      </c>
      <c r="G3526" s="6">
        <f>MIN(E3526,in_batt_pw,H3525)</f>
        <v/>
      </c>
      <c r="H3526" s="6">
        <f>H3525+F3526*in_rte-G3526</f>
        <v/>
      </c>
      <c r="I3526" s="6">
        <f>IF(sel_og=1,0,E3526-G3526)</f>
        <v/>
      </c>
      <c r="J3526" s="6">
        <f>IF(sel_og=1,0,D3526-F3526)</f>
        <v/>
      </c>
      <c r="K3526" s="6">
        <f>IF(sel_og=1,E3526-G3526,0)</f>
        <v/>
      </c>
    </row>
    <row r="3527">
      <c r="A3527" s="6">
        <f>Profiles!E3527+Profiles!F3527</f>
        <v/>
      </c>
      <c r="B3527" s="6">
        <f>Profiles!D3527*sel_solar</f>
        <v/>
      </c>
      <c r="C3527" s="6">
        <f>MIN(B3527,A3527)</f>
        <v/>
      </c>
      <c r="D3527" s="6">
        <f>B3527-C3527</f>
        <v/>
      </c>
      <c r="E3527" s="6">
        <f>A3527-C3527</f>
        <v/>
      </c>
      <c r="F3527" s="6">
        <f>MIN(D3527,in_batt_pw,IF(sel_batt=0,0,(sel_batt-H3526)/in_rte))</f>
        <v/>
      </c>
      <c r="G3527" s="6">
        <f>MIN(E3527,in_batt_pw,H3526)</f>
        <v/>
      </c>
      <c r="H3527" s="6">
        <f>H3526+F3527*in_rte-G3527</f>
        <v/>
      </c>
      <c r="I3527" s="6">
        <f>IF(sel_og=1,0,E3527-G3527)</f>
        <v/>
      </c>
      <c r="J3527" s="6">
        <f>IF(sel_og=1,0,D3527-F3527)</f>
        <v/>
      </c>
      <c r="K3527" s="6">
        <f>IF(sel_og=1,E3527-G3527,0)</f>
        <v/>
      </c>
    </row>
    <row r="3528">
      <c r="A3528" s="6">
        <f>Profiles!E3528+Profiles!F3528</f>
        <v/>
      </c>
      <c r="B3528" s="6">
        <f>Profiles!D3528*sel_solar</f>
        <v/>
      </c>
      <c r="C3528" s="6">
        <f>MIN(B3528,A3528)</f>
        <v/>
      </c>
      <c r="D3528" s="6">
        <f>B3528-C3528</f>
        <v/>
      </c>
      <c r="E3528" s="6">
        <f>A3528-C3528</f>
        <v/>
      </c>
      <c r="F3528" s="6">
        <f>MIN(D3528,in_batt_pw,IF(sel_batt=0,0,(sel_batt-H3527)/in_rte))</f>
        <v/>
      </c>
      <c r="G3528" s="6">
        <f>MIN(E3528,in_batt_pw,H3527)</f>
        <v/>
      </c>
      <c r="H3528" s="6">
        <f>H3527+F3528*in_rte-G3528</f>
        <v/>
      </c>
      <c r="I3528" s="6">
        <f>IF(sel_og=1,0,E3528-G3528)</f>
        <v/>
      </c>
      <c r="J3528" s="6">
        <f>IF(sel_og=1,0,D3528-F3528)</f>
        <v/>
      </c>
      <c r="K3528" s="6">
        <f>IF(sel_og=1,E3528-G3528,0)</f>
        <v/>
      </c>
    </row>
    <row r="3529">
      <c r="A3529" s="6">
        <f>Profiles!E3529+Profiles!F3529</f>
        <v/>
      </c>
      <c r="B3529" s="6">
        <f>Profiles!D3529*sel_solar</f>
        <v/>
      </c>
      <c r="C3529" s="6">
        <f>MIN(B3529,A3529)</f>
        <v/>
      </c>
      <c r="D3529" s="6">
        <f>B3529-C3529</f>
        <v/>
      </c>
      <c r="E3529" s="6">
        <f>A3529-C3529</f>
        <v/>
      </c>
      <c r="F3529" s="6">
        <f>MIN(D3529,in_batt_pw,IF(sel_batt=0,0,(sel_batt-H3528)/in_rte))</f>
        <v/>
      </c>
      <c r="G3529" s="6">
        <f>MIN(E3529,in_batt_pw,H3528)</f>
        <v/>
      </c>
      <c r="H3529" s="6">
        <f>H3528+F3529*in_rte-G3529</f>
        <v/>
      </c>
      <c r="I3529" s="6">
        <f>IF(sel_og=1,0,E3529-G3529)</f>
        <v/>
      </c>
      <c r="J3529" s="6">
        <f>IF(sel_og=1,0,D3529-F3529)</f>
        <v/>
      </c>
      <c r="K3529" s="6">
        <f>IF(sel_og=1,E3529-G3529,0)</f>
        <v/>
      </c>
    </row>
    <row r="3530">
      <c r="A3530" s="6">
        <f>Profiles!E3530+Profiles!F3530</f>
        <v/>
      </c>
      <c r="B3530" s="6">
        <f>Profiles!D3530*sel_solar</f>
        <v/>
      </c>
      <c r="C3530" s="6">
        <f>MIN(B3530,A3530)</f>
        <v/>
      </c>
      <c r="D3530" s="6">
        <f>B3530-C3530</f>
        <v/>
      </c>
      <c r="E3530" s="6">
        <f>A3530-C3530</f>
        <v/>
      </c>
      <c r="F3530" s="6">
        <f>MIN(D3530,in_batt_pw,IF(sel_batt=0,0,(sel_batt-H3529)/in_rte))</f>
        <v/>
      </c>
      <c r="G3530" s="6">
        <f>MIN(E3530,in_batt_pw,H3529)</f>
        <v/>
      </c>
      <c r="H3530" s="6">
        <f>H3529+F3530*in_rte-G3530</f>
        <v/>
      </c>
      <c r="I3530" s="6">
        <f>IF(sel_og=1,0,E3530-G3530)</f>
        <v/>
      </c>
      <c r="J3530" s="6">
        <f>IF(sel_og=1,0,D3530-F3530)</f>
        <v/>
      </c>
      <c r="K3530" s="6">
        <f>IF(sel_og=1,E3530-G3530,0)</f>
        <v/>
      </c>
    </row>
    <row r="3531">
      <c r="A3531" s="6">
        <f>Profiles!E3531+Profiles!F3531</f>
        <v/>
      </c>
      <c r="B3531" s="6">
        <f>Profiles!D3531*sel_solar</f>
        <v/>
      </c>
      <c r="C3531" s="6">
        <f>MIN(B3531,A3531)</f>
        <v/>
      </c>
      <c r="D3531" s="6">
        <f>B3531-C3531</f>
        <v/>
      </c>
      <c r="E3531" s="6">
        <f>A3531-C3531</f>
        <v/>
      </c>
      <c r="F3531" s="6">
        <f>MIN(D3531,in_batt_pw,IF(sel_batt=0,0,(sel_batt-H3530)/in_rte))</f>
        <v/>
      </c>
      <c r="G3531" s="6">
        <f>MIN(E3531,in_batt_pw,H3530)</f>
        <v/>
      </c>
      <c r="H3531" s="6">
        <f>H3530+F3531*in_rte-G3531</f>
        <v/>
      </c>
      <c r="I3531" s="6">
        <f>IF(sel_og=1,0,E3531-G3531)</f>
        <v/>
      </c>
      <c r="J3531" s="6">
        <f>IF(sel_og=1,0,D3531-F3531)</f>
        <v/>
      </c>
      <c r="K3531" s="6">
        <f>IF(sel_og=1,E3531-G3531,0)</f>
        <v/>
      </c>
    </row>
    <row r="3532">
      <c r="A3532" s="6">
        <f>Profiles!E3532+Profiles!F3532</f>
        <v/>
      </c>
      <c r="B3532" s="6">
        <f>Profiles!D3532*sel_solar</f>
        <v/>
      </c>
      <c r="C3532" s="6">
        <f>MIN(B3532,A3532)</f>
        <v/>
      </c>
      <c r="D3532" s="6">
        <f>B3532-C3532</f>
        <v/>
      </c>
      <c r="E3532" s="6">
        <f>A3532-C3532</f>
        <v/>
      </c>
      <c r="F3532" s="6">
        <f>MIN(D3532,in_batt_pw,IF(sel_batt=0,0,(sel_batt-H3531)/in_rte))</f>
        <v/>
      </c>
      <c r="G3532" s="6">
        <f>MIN(E3532,in_batt_pw,H3531)</f>
        <v/>
      </c>
      <c r="H3532" s="6">
        <f>H3531+F3532*in_rte-G3532</f>
        <v/>
      </c>
      <c r="I3532" s="6">
        <f>IF(sel_og=1,0,E3532-G3532)</f>
        <v/>
      </c>
      <c r="J3532" s="6">
        <f>IF(sel_og=1,0,D3532-F3532)</f>
        <v/>
      </c>
      <c r="K3532" s="6">
        <f>IF(sel_og=1,E3532-G3532,0)</f>
        <v/>
      </c>
    </row>
    <row r="3533">
      <c r="A3533" s="6">
        <f>Profiles!E3533+Profiles!F3533</f>
        <v/>
      </c>
      <c r="B3533" s="6">
        <f>Profiles!D3533*sel_solar</f>
        <v/>
      </c>
      <c r="C3533" s="6">
        <f>MIN(B3533,A3533)</f>
        <v/>
      </c>
      <c r="D3533" s="6">
        <f>B3533-C3533</f>
        <v/>
      </c>
      <c r="E3533" s="6">
        <f>A3533-C3533</f>
        <v/>
      </c>
      <c r="F3533" s="6">
        <f>MIN(D3533,in_batt_pw,IF(sel_batt=0,0,(sel_batt-H3532)/in_rte))</f>
        <v/>
      </c>
      <c r="G3533" s="6">
        <f>MIN(E3533,in_batt_pw,H3532)</f>
        <v/>
      </c>
      <c r="H3533" s="6">
        <f>H3532+F3533*in_rte-G3533</f>
        <v/>
      </c>
      <c r="I3533" s="6">
        <f>IF(sel_og=1,0,E3533-G3533)</f>
        <v/>
      </c>
      <c r="J3533" s="6">
        <f>IF(sel_og=1,0,D3533-F3533)</f>
        <v/>
      </c>
      <c r="K3533" s="6">
        <f>IF(sel_og=1,E3533-G3533,0)</f>
        <v/>
      </c>
    </row>
    <row r="3534">
      <c r="A3534" s="6">
        <f>Profiles!E3534+Profiles!F3534</f>
        <v/>
      </c>
      <c r="B3534" s="6">
        <f>Profiles!D3534*sel_solar</f>
        <v/>
      </c>
      <c r="C3534" s="6">
        <f>MIN(B3534,A3534)</f>
        <v/>
      </c>
      <c r="D3534" s="6">
        <f>B3534-C3534</f>
        <v/>
      </c>
      <c r="E3534" s="6">
        <f>A3534-C3534</f>
        <v/>
      </c>
      <c r="F3534" s="6">
        <f>MIN(D3534,in_batt_pw,IF(sel_batt=0,0,(sel_batt-H3533)/in_rte))</f>
        <v/>
      </c>
      <c r="G3534" s="6">
        <f>MIN(E3534,in_batt_pw,H3533)</f>
        <v/>
      </c>
      <c r="H3534" s="6">
        <f>H3533+F3534*in_rte-G3534</f>
        <v/>
      </c>
      <c r="I3534" s="6">
        <f>IF(sel_og=1,0,E3534-G3534)</f>
        <v/>
      </c>
      <c r="J3534" s="6">
        <f>IF(sel_og=1,0,D3534-F3534)</f>
        <v/>
      </c>
      <c r="K3534" s="6">
        <f>IF(sel_og=1,E3534-G3534,0)</f>
        <v/>
      </c>
    </row>
    <row r="3535">
      <c r="A3535" s="6">
        <f>Profiles!E3535+Profiles!F3535</f>
        <v/>
      </c>
      <c r="B3535" s="6">
        <f>Profiles!D3535*sel_solar</f>
        <v/>
      </c>
      <c r="C3535" s="6">
        <f>MIN(B3535,A3535)</f>
        <v/>
      </c>
      <c r="D3535" s="6">
        <f>B3535-C3535</f>
        <v/>
      </c>
      <c r="E3535" s="6">
        <f>A3535-C3535</f>
        <v/>
      </c>
      <c r="F3535" s="6">
        <f>MIN(D3535,in_batt_pw,IF(sel_batt=0,0,(sel_batt-H3534)/in_rte))</f>
        <v/>
      </c>
      <c r="G3535" s="6">
        <f>MIN(E3535,in_batt_pw,H3534)</f>
        <v/>
      </c>
      <c r="H3535" s="6">
        <f>H3534+F3535*in_rte-G3535</f>
        <v/>
      </c>
      <c r="I3535" s="6">
        <f>IF(sel_og=1,0,E3535-G3535)</f>
        <v/>
      </c>
      <c r="J3535" s="6">
        <f>IF(sel_og=1,0,D3535-F3535)</f>
        <v/>
      </c>
      <c r="K3535" s="6">
        <f>IF(sel_og=1,E3535-G3535,0)</f>
        <v/>
      </c>
    </row>
    <row r="3536">
      <c r="A3536" s="6">
        <f>Profiles!E3536+Profiles!F3536</f>
        <v/>
      </c>
      <c r="B3536" s="6">
        <f>Profiles!D3536*sel_solar</f>
        <v/>
      </c>
      <c r="C3536" s="6">
        <f>MIN(B3536,A3536)</f>
        <v/>
      </c>
      <c r="D3536" s="6">
        <f>B3536-C3536</f>
        <v/>
      </c>
      <c r="E3536" s="6">
        <f>A3536-C3536</f>
        <v/>
      </c>
      <c r="F3536" s="6">
        <f>MIN(D3536,in_batt_pw,IF(sel_batt=0,0,(sel_batt-H3535)/in_rte))</f>
        <v/>
      </c>
      <c r="G3536" s="6">
        <f>MIN(E3536,in_batt_pw,H3535)</f>
        <v/>
      </c>
      <c r="H3536" s="6">
        <f>H3535+F3536*in_rte-G3536</f>
        <v/>
      </c>
      <c r="I3536" s="6">
        <f>IF(sel_og=1,0,E3536-G3536)</f>
        <v/>
      </c>
      <c r="J3536" s="6">
        <f>IF(sel_og=1,0,D3536-F3536)</f>
        <v/>
      </c>
      <c r="K3536" s="6">
        <f>IF(sel_og=1,E3536-G3536,0)</f>
        <v/>
      </c>
    </row>
    <row r="3537">
      <c r="A3537" s="6">
        <f>Profiles!E3537+Profiles!F3537</f>
        <v/>
      </c>
      <c r="B3537" s="6">
        <f>Profiles!D3537*sel_solar</f>
        <v/>
      </c>
      <c r="C3537" s="6">
        <f>MIN(B3537,A3537)</f>
        <v/>
      </c>
      <c r="D3537" s="6">
        <f>B3537-C3537</f>
        <v/>
      </c>
      <c r="E3537" s="6">
        <f>A3537-C3537</f>
        <v/>
      </c>
      <c r="F3537" s="6">
        <f>MIN(D3537,in_batt_pw,IF(sel_batt=0,0,(sel_batt-H3536)/in_rte))</f>
        <v/>
      </c>
      <c r="G3537" s="6">
        <f>MIN(E3537,in_batt_pw,H3536)</f>
        <v/>
      </c>
      <c r="H3537" s="6">
        <f>H3536+F3537*in_rte-G3537</f>
        <v/>
      </c>
      <c r="I3537" s="6">
        <f>IF(sel_og=1,0,E3537-G3537)</f>
        <v/>
      </c>
      <c r="J3537" s="6">
        <f>IF(sel_og=1,0,D3537-F3537)</f>
        <v/>
      </c>
      <c r="K3537" s="6">
        <f>IF(sel_og=1,E3537-G3537,0)</f>
        <v/>
      </c>
    </row>
    <row r="3538">
      <c r="A3538" s="6">
        <f>Profiles!E3538+Profiles!F3538</f>
        <v/>
      </c>
      <c r="B3538" s="6">
        <f>Profiles!D3538*sel_solar</f>
        <v/>
      </c>
      <c r="C3538" s="6">
        <f>MIN(B3538,A3538)</f>
        <v/>
      </c>
      <c r="D3538" s="6">
        <f>B3538-C3538</f>
        <v/>
      </c>
      <c r="E3538" s="6">
        <f>A3538-C3538</f>
        <v/>
      </c>
      <c r="F3538" s="6">
        <f>MIN(D3538,in_batt_pw,IF(sel_batt=0,0,(sel_batt-H3537)/in_rte))</f>
        <v/>
      </c>
      <c r="G3538" s="6">
        <f>MIN(E3538,in_batt_pw,H3537)</f>
        <v/>
      </c>
      <c r="H3538" s="6">
        <f>H3537+F3538*in_rte-G3538</f>
        <v/>
      </c>
      <c r="I3538" s="6">
        <f>IF(sel_og=1,0,E3538-G3538)</f>
        <v/>
      </c>
      <c r="J3538" s="6">
        <f>IF(sel_og=1,0,D3538-F3538)</f>
        <v/>
      </c>
      <c r="K3538" s="6">
        <f>IF(sel_og=1,E3538-G3538,0)</f>
        <v/>
      </c>
    </row>
    <row r="3539">
      <c r="A3539" s="6">
        <f>Profiles!E3539+Profiles!F3539</f>
        <v/>
      </c>
      <c r="B3539" s="6">
        <f>Profiles!D3539*sel_solar</f>
        <v/>
      </c>
      <c r="C3539" s="6">
        <f>MIN(B3539,A3539)</f>
        <v/>
      </c>
      <c r="D3539" s="6">
        <f>B3539-C3539</f>
        <v/>
      </c>
      <c r="E3539" s="6">
        <f>A3539-C3539</f>
        <v/>
      </c>
      <c r="F3539" s="6">
        <f>MIN(D3539,in_batt_pw,IF(sel_batt=0,0,(sel_batt-H3538)/in_rte))</f>
        <v/>
      </c>
      <c r="G3539" s="6">
        <f>MIN(E3539,in_batt_pw,H3538)</f>
        <v/>
      </c>
      <c r="H3539" s="6">
        <f>H3538+F3539*in_rte-G3539</f>
        <v/>
      </c>
      <c r="I3539" s="6">
        <f>IF(sel_og=1,0,E3539-G3539)</f>
        <v/>
      </c>
      <c r="J3539" s="6">
        <f>IF(sel_og=1,0,D3539-F3539)</f>
        <v/>
      </c>
      <c r="K3539" s="6">
        <f>IF(sel_og=1,E3539-G3539,0)</f>
        <v/>
      </c>
    </row>
    <row r="3540">
      <c r="A3540" s="6">
        <f>Profiles!E3540+Profiles!F3540</f>
        <v/>
      </c>
      <c r="B3540" s="6">
        <f>Profiles!D3540*sel_solar</f>
        <v/>
      </c>
      <c r="C3540" s="6">
        <f>MIN(B3540,A3540)</f>
        <v/>
      </c>
      <c r="D3540" s="6">
        <f>B3540-C3540</f>
        <v/>
      </c>
      <c r="E3540" s="6">
        <f>A3540-C3540</f>
        <v/>
      </c>
      <c r="F3540" s="6">
        <f>MIN(D3540,in_batt_pw,IF(sel_batt=0,0,(sel_batt-H3539)/in_rte))</f>
        <v/>
      </c>
      <c r="G3540" s="6">
        <f>MIN(E3540,in_batt_pw,H3539)</f>
        <v/>
      </c>
      <c r="H3540" s="6">
        <f>H3539+F3540*in_rte-G3540</f>
        <v/>
      </c>
      <c r="I3540" s="6">
        <f>IF(sel_og=1,0,E3540-G3540)</f>
        <v/>
      </c>
      <c r="J3540" s="6">
        <f>IF(sel_og=1,0,D3540-F3540)</f>
        <v/>
      </c>
      <c r="K3540" s="6">
        <f>IF(sel_og=1,E3540-G3540,0)</f>
        <v/>
      </c>
    </row>
    <row r="3541">
      <c r="A3541" s="6">
        <f>Profiles!E3541+Profiles!F3541</f>
        <v/>
      </c>
      <c r="B3541" s="6">
        <f>Profiles!D3541*sel_solar</f>
        <v/>
      </c>
      <c r="C3541" s="6">
        <f>MIN(B3541,A3541)</f>
        <v/>
      </c>
      <c r="D3541" s="6">
        <f>B3541-C3541</f>
        <v/>
      </c>
      <c r="E3541" s="6">
        <f>A3541-C3541</f>
        <v/>
      </c>
      <c r="F3541" s="6">
        <f>MIN(D3541,in_batt_pw,IF(sel_batt=0,0,(sel_batt-H3540)/in_rte))</f>
        <v/>
      </c>
      <c r="G3541" s="6">
        <f>MIN(E3541,in_batt_pw,H3540)</f>
        <v/>
      </c>
      <c r="H3541" s="6">
        <f>H3540+F3541*in_rte-G3541</f>
        <v/>
      </c>
      <c r="I3541" s="6">
        <f>IF(sel_og=1,0,E3541-G3541)</f>
        <v/>
      </c>
      <c r="J3541" s="6">
        <f>IF(sel_og=1,0,D3541-F3541)</f>
        <v/>
      </c>
      <c r="K3541" s="6">
        <f>IF(sel_og=1,E3541-G3541,0)</f>
        <v/>
      </c>
    </row>
    <row r="3542">
      <c r="A3542" s="6">
        <f>Profiles!E3542+Profiles!F3542</f>
        <v/>
      </c>
      <c r="B3542" s="6">
        <f>Profiles!D3542*sel_solar</f>
        <v/>
      </c>
      <c r="C3542" s="6">
        <f>MIN(B3542,A3542)</f>
        <v/>
      </c>
      <c r="D3542" s="6">
        <f>B3542-C3542</f>
        <v/>
      </c>
      <c r="E3542" s="6">
        <f>A3542-C3542</f>
        <v/>
      </c>
      <c r="F3542" s="6">
        <f>MIN(D3542,in_batt_pw,IF(sel_batt=0,0,(sel_batt-H3541)/in_rte))</f>
        <v/>
      </c>
      <c r="G3542" s="6">
        <f>MIN(E3542,in_batt_pw,H3541)</f>
        <v/>
      </c>
      <c r="H3542" s="6">
        <f>H3541+F3542*in_rte-G3542</f>
        <v/>
      </c>
      <c r="I3542" s="6">
        <f>IF(sel_og=1,0,E3542-G3542)</f>
        <v/>
      </c>
      <c r="J3542" s="6">
        <f>IF(sel_og=1,0,D3542-F3542)</f>
        <v/>
      </c>
      <c r="K3542" s="6">
        <f>IF(sel_og=1,E3542-G3542,0)</f>
        <v/>
      </c>
    </row>
    <row r="3543">
      <c r="A3543" s="6">
        <f>Profiles!E3543+Profiles!F3543</f>
        <v/>
      </c>
      <c r="B3543" s="6">
        <f>Profiles!D3543*sel_solar</f>
        <v/>
      </c>
      <c r="C3543" s="6">
        <f>MIN(B3543,A3543)</f>
        <v/>
      </c>
      <c r="D3543" s="6">
        <f>B3543-C3543</f>
        <v/>
      </c>
      <c r="E3543" s="6">
        <f>A3543-C3543</f>
        <v/>
      </c>
      <c r="F3543" s="6">
        <f>MIN(D3543,in_batt_pw,IF(sel_batt=0,0,(sel_batt-H3542)/in_rte))</f>
        <v/>
      </c>
      <c r="G3543" s="6">
        <f>MIN(E3543,in_batt_pw,H3542)</f>
        <v/>
      </c>
      <c r="H3543" s="6">
        <f>H3542+F3543*in_rte-G3543</f>
        <v/>
      </c>
      <c r="I3543" s="6">
        <f>IF(sel_og=1,0,E3543-G3543)</f>
        <v/>
      </c>
      <c r="J3543" s="6">
        <f>IF(sel_og=1,0,D3543-F3543)</f>
        <v/>
      </c>
      <c r="K3543" s="6">
        <f>IF(sel_og=1,E3543-G3543,0)</f>
        <v/>
      </c>
    </row>
    <row r="3544">
      <c r="A3544" s="6">
        <f>Profiles!E3544+Profiles!F3544</f>
        <v/>
      </c>
      <c r="B3544" s="6">
        <f>Profiles!D3544*sel_solar</f>
        <v/>
      </c>
      <c r="C3544" s="6">
        <f>MIN(B3544,A3544)</f>
        <v/>
      </c>
      <c r="D3544" s="6">
        <f>B3544-C3544</f>
        <v/>
      </c>
      <c r="E3544" s="6">
        <f>A3544-C3544</f>
        <v/>
      </c>
      <c r="F3544" s="6">
        <f>MIN(D3544,in_batt_pw,IF(sel_batt=0,0,(sel_batt-H3543)/in_rte))</f>
        <v/>
      </c>
      <c r="G3544" s="6">
        <f>MIN(E3544,in_batt_pw,H3543)</f>
        <v/>
      </c>
      <c r="H3544" s="6">
        <f>H3543+F3544*in_rte-G3544</f>
        <v/>
      </c>
      <c r="I3544" s="6">
        <f>IF(sel_og=1,0,E3544-G3544)</f>
        <v/>
      </c>
      <c r="J3544" s="6">
        <f>IF(sel_og=1,0,D3544-F3544)</f>
        <v/>
      </c>
      <c r="K3544" s="6">
        <f>IF(sel_og=1,E3544-G3544,0)</f>
        <v/>
      </c>
    </row>
    <row r="3545">
      <c r="A3545" s="6">
        <f>Profiles!E3545+Profiles!F3545</f>
        <v/>
      </c>
      <c r="B3545" s="6">
        <f>Profiles!D3545*sel_solar</f>
        <v/>
      </c>
      <c r="C3545" s="6">
        <f>MIN(B3545,A3545)</f>
        <v/>
      </c>
      <c r="D3545" s="6">
        <f>B3545-C3545</f>
        <v/>
      </c>
      <c r="E3545" s="6">
        <f>A3545-C3545</f>
        <v/>
      </c>
      <c r="F3545" s="6">
        <f>MIN(D3545,in_batt_pw,IF(sel_batt=0,0,(sel_batt-H3544)/in_rte))</f>
        <v/>
      </c>
      <c r="G3545" s="6">
        <f>MIN(E3545,in_batt_pw,H3544)</f>
        <v/>
      </c>
      <c r="H3545" s="6">
        <f>H3544+F3545*in_rte-G3545</f>
        <v/>
      </c>
      <c r="I3545" s="6">
        <f>IF(sel_og=1,0,E3545-G3545)</f>
        <v/>
      </c>
      <c r="J3545" s="6">
        <f>IF(sel_og=1,0,D3545-F3545)</f>
        <v/>
      </c>
      <c r="K3545" s="6">
        <f>IF(sel_og=1,E3545-G3545,0)</f>
        <v/>
      </c>
    </row>
    <row r="3546">
      <c r="A3546" s="6">
        <f>Profiles!E3546+Profiles!F3546</f>
        <v/>
      </c>
      <c r="B3546" s="6">
        <f>Profiles!D3546*sel_solar</f>
        <v/>
      </c>
      <c r="C3546" s="6">
        <f>MIN(B3546,A3546)</f>
        <v/>
      </c>
      <c r="D3546" s="6">
        <f>B3546-C3546</f>
        <v/>
      </c>
      <c r="E3546" s="6">
        <f>A3546-C3546</f>
        <v/>
      </c>
      <c r="F3546" s="6">
        <f>MIN(D3546,in_batt_pw,IF(sel_batt=0,0,(sel_batt-H3545)/in_rte))</f>
        <v/>
      </c>
      <c r="G3546" s="6">
        <f>MIN(E3546,in_batt_pw,H3545)</f>
        <v/>
      </c>
      <c r="H3546" s="6">
        <f>H3545+F3546*in_rte-G3546</f>
        <v/>
      </c>
      <c r="I3546" s="6">
        <f>IF(sel_og=1,0,E3546-G3546)</f>
        <v/>
      </c>
      <c r="J3546" s="6">
        <f>IF(sel_og=1,0,D3546-F3546)</f>
        <v/>
      </c>
      <c r="K3546" s="6">
        <f>IF(sel_og=1,E3546-G3546,0)</f>
        <v/>
      </c>
    </row>
    <row r="3547">
      <c r="A3547" s="6">
        <f>Profiles!E3547+Profiles!F3547</f>
        <v/>
      </c>
      <c r="B3547" s="6">
        <f>Profiles!D3547*sel_solar</f>
        <v/>
      </c>
      <c r="C3547" s="6">
        <f>MIN(B3547,A3547)</f>
        <v/>
      </c>
      <c r="D3547" s="6">
        <f>B3547-C3547</f>
        <v/>
      </c>
      <c r="E3547" s="6">
        <f>A3547-C3547</f>
        <v/>
      </c>
      <c r="F3547" s="6">
        <f>MIN(D3547,in_batt_pw,IF(sel_batt=0,0,(sel_batt-H3546)/in_rte))</f>
        <v/>
      </c>
      <c r="G3547" s="6">
        <f>MIN(E3547,in_batt_pw,H3546)</f>
        <v/>
      </c>
      <c r="H3547" s="6">
        <f>H3546+F3547*in_rte-G3547</f>
        <v/>
      </c>
      <c r="I3547" s="6">
        <f>IF(sel_og=1,0,E3547-G3547)</f>
        <v/>
      </c>
      <c r="J3547" s="6">
        <f>IF(sel_og=1,0,D3547-F3547)</f>
        <v/>
      </c>
      <c r="K3547" s="6">
        <f>IF(sel_og=1,E3547-G3547,0)</f>
        <v/>
      </c>
    </row>
    <row r="3548">
      <c r="A3548" s="6">
        <f>Profiles!E3548+Profiles!F3548</f>
        <v/>
      </c>
      <c r="B3548" s="6">
        <f>Profiles!D3548*sel_solar</f>
        <v/>
      </c>
      <c r="C3548" s="6">
        <f>MIN(B3548,A3548)</f>
        <v/>
      </c>
      <c r="D3548" s="6">
        <f>B3548-C3548</f>
        <v/>
      </c>
      <c r="E3548" s="6">
        <f>A3548-C3548</f>
        <v/>
      </c>
      <c r="F3548" s="6">
        <f>MIN(D3548,in_batt_pw,IF(sel_batt=0,0,(sel_batt-H3547)/in_rte))</f>
        <v/>
      </c>
      <c r="G3548" s="6">
        <f>MIN(E3548,in_batt_pw,H3547)</f>
        <v/>
      </c>
      <c r="H3548" s="6">
        <f>H3547+F3548*in_rte-G3548</f>
        <v/>
      </c>
      <c r="I3548" s="6">
        <f>IF(sel_og=1,0,E3548-G3548)</f>
        <v/>
      </c>
      <c r="J3548" s="6">
        <f>IF(sel_og=1,0,D3548-F3548)</f>
        <v/>
      </c>
      <c r="K3548" s="6">
        <f>IF(sel_og=1,E3548-G3548,0)</f>
        <v/>
      </c>
    </row>
    <row r="3549">
      <c r="A3549" s="6">
        <f>Profiles!E3549+Profiles!F3549</f>
        <v/>
      </c>
      <c r="B3549" s="6">
        <f>Profiles!D3549*sel_solar</f>
        <v/>
      </c>
      <c r="C3549" s="6">
        <f>MIN(B3549,A3549)</f>
        <v/>
      </c>
      <c r="D3549" s="6">
        <f>B3549-C3549</f>
        <v/>
      </c>
      <c r="E3549" s="6">
        <f>A3549-C3549</f>
        <v/>
      </c>
      <c r="F3549" s="6">
        <f>MIN(D3549,in_batt_pw,IF(sel_batt=0,0,(sel_batt-H3548)/in_rte))</f>
        <v/>
      </c>
      <c r="G3549" s="6">
        <f>MIN(E3549,in_batt_pw,H3548)</f>
        <v/>
      </c>
      <c r="H3549" s="6">
        <f>H3548+F3549*in_rte-G3549</f>
        <v/>
      </c>
      <c r="I3549" s="6">
        <f>IF(sel_og=1,0,E3549-G3549)</f>
        <v/>
      </c>
      <c r="J3549" s="6">
        <f>IF(sel_og=1,0,D3549-F3549)</f>
        <v/>
      </c>
      <c r="K3549" s="6">
        <f>IF(sel_og=1,E3549-G3549,0)</f>
        <v/>
      </c>
    </row>
    <row r="3550">
      <c r="A3550" s="6">
        <f>Profiles!E3550+Profiles!F3550</f>
        <v/>
      </c>
      <c r="B3550" s="6">
        <f>Profiles!D3550*sel_solar</f>
        <v/>
      </c>
      <c r="C3550" s="6">
        <f>MIN(B3550,A3550)</f>
        <v/>
      </c>
      <c r="D3550" s="6">
        <f>B3550-C3550</f>
        <v/>
      </c>
      <c r="E3550" s="6">
        <f>A3550-C3550</f>
        <v/>
      </c>
      <c r="F3550" s="6">
        <f>MIN(D3550,in_batt_pw,IF(sel_batt=0,0,(sel_batt-H3549)/in_rte))</f>
        <v/>
      </c>
      <c r="G3550" s="6">
        <f>MIN(E3550,in_batt_pw,H3549)</f>
        <v/>
      </c>
      <c r="H3550" s="6">
        <f>H3549+F3550*in_rte-G3550</f>
        <v/>
      </c>
      <c r="I3550" s="6">
        <f>IF(sel_og=1,0,E3550-G3550)</f>
        <v/>
      </c>
      <c r="J3550" s="6">
        <f>IF(sel_og=1,0,D3550-F3550)</f>
        <v/>
      </c>
      <c r="K3550" s="6">
        <f>IF(sel_og=1,E3550-G3550,0)</f>
        <v/>
      </c>
    </row>
    <row r="3551">
      <c r="A3551" s="6">
        <f>Profiles!E3551+Profiles!F3551</f>
        <v/>
      </c>
      <c r="B3551" s="6">
        <f>Profiles!D3551*sel_solar</f>
        <v/>
      </c>
      <c r="C3551" s="6">
        <f>MIN(B3551,A3551)</f>
        <v/>
      </c>
      <c r="D3551" s="6">
        <f>B3551-C3551</f>
        <v/>
      </c>
      <c r="E3551" s="6">
        <f>A3551-C3551</f>
        <v/>
      </c>
      <c r="F3551" s="6">
        <f>MIN(D3551,in_batt_pw,IF(sel_batt=0,0,(sel_batt-H3550)/in_rte))</f>
        <v/>
      </c>
      <c r="G3551" s="6">
        <f>MIN(E3551,in_batt_pw,H3550)</f>
        <v/>
      </c>
      <c r="H3551" s="6">
        <f>H3550+F3551*in_rte-G3551</f>
        <v/>
      </c>
      <c r="I3551" s="6">
        <f>IF(sel_og=1,0,E3551-G3551)</f>
        <v/>
      </c>
      <c r="J3551" s="6">
        <f>IF(sel_og=1,0,D3551-F3551)</f>
        <v/>
      </c>
      <c r="K3551" s="6">
        <f>IF(sel_og=1,E3551-G3551,0)</f>
        <v/>
      </c>
    </row>
    <row r="3552">
      <c r="A3552" s="6">
        <f>Profiles!E3552+Profiles!F3552</f>
        <v/>
      </c>
      <c r="B3552" s="6">
        <f>Profiles!D3552*sel_solar</f>
        <v/>
      </c>
      <c r="C3552" s="6">
        <f>MIN(B3552,A3552)</f>
        <v/>
      </c>
      <c r="D3552" s="6">
        <f>B3552-C3552</f>
        <v/>
      </c>
      <c r="E3552" s="6">
        <f>A3552-C3552</f>
        <v/>
      </c>
      <c r="F3552" s="6">
        <f>MIN(D3552,in_batt_pw,IF(sel_batt=0,0,(sel_batt-H3551)/in_rte))</f>
        <v/>
      </c>
      <c r="G3552" s="6">
        <f>MIN(E3552,in_batt_pw,H3551)</f>
        <v/>
      </c>
      <c r="H3552" s="6">
        <f>H3551+F3552*in_rte-G3552</f>
        <v/>
      </c>
      <c r="I3552" s="6">
        <f>IF(sel_og=1,0,E3552-G3552)</f>
        <v/>
      </c>
      <c r="J3552" s="6">
        <f>IF(sel_og=1,0,D3552-F3552)</f>
        <v/>
      </c>
      <c r="K3552" s="6">
        <f>IF(sel_og=1,E3552-G3552,0)</f>
        <v/>
      </c>
    </row>
    <row r="3553">
      <c r="A3553" s="6">
        <f>Profiles!E3553+Profiles!F3553</f>
        <v/>
      </c>
      <c r="B3553" s="6">
        <f>Profiles!D3553*sel_solar</f>
        <v/>
      </c>
      <c r="C3553" s="6">
        <f>MIN(B3553,A3553)</f>
        <v/>
      </c>
      <c r="D3553" s="6">
        <f>B3553-C3553</f>
        <v/>
      </c>
      <c r="E3553" s="6">
        <f>A3553-C3553</f>
        <v/>
      </c>
      <c r="F3553" s="6">
        <f>MIN(D3553,in_batt_pw,IF(sel_batt=0,0,(sel_batt-H3552)/in_rte))</f>
        <v/>
      </c>
      <c r="G3553" s="6">
        <f>MIN(E3553,in_batt_pw,H3552)</f>
        <v/>
      </c>
      <c r="H3553" s="6">
        <f>H3552+F3553*in_rte-G3553</f>
        <v/>
      </c>
      <c r="I3553" s="6">
        <f>IF(sel_og=1,0,E3553-G3553)</f>
        <v/>
      </c>
      <c r="J3553" s="6">
        <f>IF(sel_og=1,0,D3553-F3553)</f>
        <v/>
      </c>
      <c r="K3553" s="6">
        <f>IF(sel_og=1,E3553-G3553,0)</f>
        <v/>
      </c>
    </row>
    <row r="3554">
      <c r="A3554" s="6">
        <f>Profiles!E3554+Profiles!F3554</f>
        <v/>
      </c>
      <c r="B3554" s="6">
        <f>Profiles!D3554*sel_solar</f>
        <v/>
      </c>
      <c r="C3554" s="6">
        <f>MIN(B3554,A3554)</f>
        <v/>
      </c>
      <c r="D3554" s="6">
        <f>B3554-C3554</f>
        <v/>
      </c>
      <c r="E3554" s="6">
        <f>A3554-C3554</f>
        <v/>
      </c>
      <c r="F3554" s="6">
        <f>MIN(D3554,in_batt_pw,IF(sel_batt=0,0,(sel_batt-H3553)/in_rte))</f>
        <v/>
      </c>
      <c r="G3554" s="6">
        <f>MIN(E3554,in_batt_pw,H3553)</f>
        <v/>
      </c>
      <c r="H3554" s="6">
        <f>H3553+F3554*in_rte-G3554</f>
        <v/>
      </c>
      <c r="I3554" s="6">
        <f>IF(sel_og=1,0,E3554-G3554)</f>
        <v/>
      </c>
      <c r="J3554" s="6">
        <f>IF(sel_og=1,0,D3554-F3554)</f>
        <v/>
      </c>
      <c r="K3554" s="6">
        <f>IF(sel_og=1,E3554-G3554,0)</f>
        <v/>
      </c>
    </row>
    <row r="3555">
      <c r="A3555" s="6">
        <f>Profiles!E3555+Profiles!F3555</f>
        <v/>
      </c>
      <c r="B3555" s="6">
        <f>Profiles!D3555*sel_solar</f>
        <v/>
      </c>
      <c r="C3555" s="6">
        <f>MIN(B3555,A3555)</f>
        <v/>
      </c>
      <c r="D3555" s="6">
        <f>B3555-C3555</f>
        <v/>
      </c>
      <c r="E3555" s="6">
        <f>A3555-C3555</f>
        <v/>
      </c>
      <c r="F3555" s="6">
        <f>MIN(D3555,in_batt_pw,IF(sel_batt=0,0,(sel_batt-H3554)/in_rte))</f>
        <v/>
      </c>
      <c r="G3555" s="6">
        <f>MIN(E3555,in_batt_pw,H3554)</f>
        <v/>
      </c>
      <c r="H3555" s="6">
        <f>H3554+F3555*in_rte-G3555</f>
        <v/>
      </c>
      <c r="I3555" s="6">
        <f>IF(sel_og=1,0,E3555-G3555)</f>
        <v/>
      </c>
      <c r="J3555" s="6">
        <f>IF(sel_og=1,0,D3555-F3555)</f>
        <v/>
      </c>
      <c r="K3555" s="6">
        <f>IF(sel_og=1,E3555-G3555,0)</f>
        <v/>
      </c>
    </row>
    <row r="3556">
      <c r="A3556" s="6">
        <f>Profiles!E3556+Profiles!F3556</f>
        <v/>
      </c>
      <c r="B3556" s="6">
        <f>Profiles!D3556*sel_solar</f>
        <v/>
      </c>
      <c r="C3556" s="6">
        <f>MIN(B3556,A3556)</f>
        <v/>
      </c>
      <c r="D3556" s="6">
        <f>B3556-C3556</f>
        <v/>
      </c>
      <c r="E3556" s="6">
        <f>A3556-C3556</f>
        <v/>
      </c>
      <c r="F3556" s="6">
        <f>MIN(D3556,in_batt_pw,IF(sel_batt=0,0,(sel_batt-H3555)/in_rte))</f>
        <v/>
      </c>
      <c r="G3556" s="6">
        <f>MIN(E3556,in_batt_pw,H3555)</f>
        <v/>
      </c>
      <c r="H3556" s="6">
        <f>H3555+F3556*in_rte-G3556</f>
        <v/>
      </c>
      <c r="I3556" s="6">
        <f>IF(sel_og=1,0,E3556-G3556)</f>
        <v/>
      </c>
      <c r="J3556" s="6">
        <f>IF(sel_og=1,0,D3556-F3556)</f>
        <v/>
      </c>
      <c r="K3556" s="6">
        <f>IF(sel_og=1,E3556-G3556,0)</f>
        <v/>
      </c>
    </row>
    <row r="3557">
      <c r="A3557" s="6">
        <f>Profiles!E3557+Profiles!F3557</f>
        <v/>
      </c>
      <c r="B3557" s="6">
        <f>Profiles!D3557*sel_solar</f>
        <v/>
      </c>
      <c r="C3557" s="6">
        <f>MIN(B3557,A3557)</f>
        <v/>
      </c>
      <c r="D3557" s="6">
        <f>B3557-C3557</f>
        <v/>
      </c>
      <c r="E3557" s="6">
        <f>A3557-C3557</f>
        <v/>
      </c>
      <c r="F3557" s="6">
        <f>MIN(D3557,in_batt_pw,IF(sel_batt=0,0,(sel_batt-H3556)/in_rte))</f>
        <v/>
      </c>
      <c r="G3557" s="6">
        <f>MIN(E3557,in_batt_pw,H3556)</f>
        <v/>
      </c>
      <c r="H3557" s="6">
        <f>H3556+F3557*in_rte-G3557</f>
        <v/>
      </c>
      <c r="I3557" s="6">
        <f>IF(sel_og=1,0,E3557-G3557)</f>
        <v/>
      </c>
      <c r="J3557" s="6">
        <f>IF(sel_og=1,0,D3557-F3557)</f>
        <v/>
      </c>
      <c r="K3557" s="6">
        <f>IF(sel_og=1,E3557-G3557,0)</f>
        <v/>
      </c>
    </row>
    <row r="3558">
      <c r="A3558" s="6">
        <f>Profiles!E3558+Profiles!F3558</f>
        <v/>
      </c>
      <c r="B3558" s="6">
        <f>Profiles!D3558*sel_solar</f>
        <v/>
      </c>
      <c r="C3558" s="6">
        <f>MIN(B3558,A3558)</f>
        <v/>
      </c>
      <c r="D3558" s="6">
        <f>B3558-C3558</f>
        <v/>
      </c>
      <c r="E3558" s="6">
        <f>A3558-C3558</f>
        <v/>
      </c>
      <c r="F3558" s="6">
        <f>MIN(D3558,in_batt_pw,IF(sel_batt=0,0,(sel_batt-H3557)/in_rte))</f>
        <v/>
      </c>
      <c r="G3558" s="6">
        <f>MIN(E3558,in_batt_pw,H3557)</f>
        <v/>
      </c>
      <c r="H3558" s="6">
        <f>H3557+F3558*in_rte-G3558</f>
        <v/>
      </c>
      <c r="I3558" s="6">
        <f>IF(sel_og=1,0,E3558-G3558)</f>
        <v/>
      </c>
      <c r="J3558" s="6">
        <f>IF(sel_og=1,0,D3558-F3558)</f>
        <v/>
      </c>
      <c r="K3558" s="6">
        <f>IF(sel_og=1,E3558-G3558,0)</f>
        <v/>
      </c>
    </row>
    <row r="3559">
      <c r="A3559" s="6">
        <f>Profiles!E3559+Profiles!F3559</f>
        <v/>
      </c>
      <c r="B3559" s="6">
        <f>Profiles!D3559*sel_solar</f>
        <v/>
      </c>
      <c r="C3559" s="6">
        <f>MIN(B3559,A3559)</f>
        <v/>
      </c>
      <c r="D3559" s="6">
        <f>B3559-C3559</f>
        <v/>
      </c>
      <c r="E3559" s="6">
        <f>A3559-C3559</f>
        <v/>
      </c>
      <c r="F3559" s="6">
        <f>MIN(D3559,in_batt_pw,IF(sel_batt=0,0,(sel_batt-H3558)/in_rte))</f>
        <v/>
      </c>
      <c r="G3559" s="6">
        <f>MIN(E3559,in_batt_pw,H3558)</f>
        <v/>
      </c>
      <c r="H3559" s="6">
        <f>H3558+F3559*in_rte-G3559</f>
        <v/>
      </c>
      <c r="I3559" s="6">
        <f>IF(sel_og=1,0,E3559-G3559)</f>
        <v/>
      </c>
      <c r="J3559" s="6">
        <f>IF(sel_og=1,0,D3559-F3559)</f>
        <v/>
      </c>
      <c r="K3559" s="6">
        <f>IF(sel_og=1,E3559-G3559,0)</f>
        <v/>
      </c>
    </row>
    <row r="3560">
      <c r="A3560" s="6">
        <f>Profiles!E3560+Profiles!F3560</f>
        <v/>
      </c>
      <c r="B3560" s="6">
        <f>Profiles!D3560*sel_solar</f>
        <v/>
      </c>
      <c r="C3560" s="6">
        <f>MIN(B3560,A3560)</f>
        <v/>
      </c>
      <c r="D3560" s="6">
        <f>B3560-C3560</f>
        <v/>
      </c>
      <c r="E3560" s="6">
        <f>A3560-C3560</f>
        <v/>
      </c>
      <c r="F3560" s="6">
        <f>MIN(D3560,in_batt_pw,IF(sel_batt=0,0,(sel_batt-H3559)/in_rte))</f>
        <v/>
      </c>
      <c r="G3560" s="6">
        <f>MIN(E3560,in_batt_pw,H3559)</f>
        <v/>
      </c>
      <c r="H3560" s="6">
        <f>H3559+F3560*in_rte-G3560</f>
        <v/>
      </c>
      <c r="I3560" s="6">
        <f>IF(sel_og=1,0,E3560-G3560)</f>
        <v/>
      </c>
      <c r="J3560" s="6">
        <f>IF(sel_og=1,0,D3560-F3560)</f>
        <v/>
      </c>
      <c r="K3560" s="6">
        <f>IF(sel_og=1,E3560-G3560,0)</f>
        <v/>
      </c>
    </row>
    <row r="3561">
      <c r="A3561" s="6">
        <f>Profiles!E3561+Profiles!F3561</f>
        <v/>
      </c>
      <c r="B3561" s="6">
        <f>Profiles!D3561*sel_solar</f>
        <v/>
      </c>
      <c r="C3561" s="6">
        <f>MIN(B3561,A3561)</f>
        <v/>
      </c>
      <c r="D3561" s="6">
        <f>B3561-C3561</f>
        <v/>
      </c>
      <c r="E3561" s="6">
        <f>A3561-C3561</f>
        <v/>
      </c>
      <c r="F3561" s="6">
        <f>MIN(D3561,in_batt_pw,IF(sel_batt=0,0,(sel_batt-H3560)/in_rte))</f>
        <v/>
      </c>
      <c r="G3561" s="6">
        <f>MIN(E3561,in_batt_pw,H3560)</f>
        <v/>
      </c>
      <c r="H3561" s="6">
        <f>H3560+F3561*in_rte-G3561</f>
        <v/>
      </c>
      <c r="I3561" s="6">
        <f>IF(sel_og=1,0,E3561-G3561)</f>
        <v/>
      </c>
      <c r="J3561" s="6">
        <f>IF(sel_og=1,0,D3561-F3561)</f>
        <v/>
      </c>
      <c r="K3561" s="6">
        <f>IF(sel_og=1,E3561-G3561,0)</f>
        <v/>
      </c>
    </row>
    <row r="3562">
      <c r="A3562" s="6">
        <f>Profiles!E3562+Profiles!F3562</f>
        <v/>
      </c>
      <c r="B3562" s="6">
        <f>Profiles!D3562*sel_solar</f>
        <v/>
      </c>
      <c r="C3562" s="6">
        <f>MIN(B3562,A3562)</f>
        <v/>
      </c>
      <c r="D3562" s="6">
        <f>B3562-C3562</f>
        <v/>
      </c>
      <c r="E3562" s="6">
        <f>A3562-C3562</f>
        <v/>
      </c>
      <c r="F3562" s="6">
        <f>MIN(D3562,in_batt_pw,IF(sel_batt=0,0,(sel_batt-H3561)/in_rte))</f>
        <v/>
      </c>
      <c r="G3562" s="6">
        <f>MIN(E3562,in_batt_pw,H3561)</f>
        <v/>
      </c>
      <c r="H3562" s="6">
        <f>H3561+F3562*in_rte-G3562</f>
        <v/>
      </c>
      <c r="I3562" s="6">
        <f>IF(sel_og=1,0,E3562-G3562)</f>
        <v/>
      </c>
      <c r="J3562" s="6">
        <f>IF(sel_og=1,0,D3562-F3562)</f>
        <v/>
      </c>
      <c r="K3562" s="6">
        <f>IF(sel_og=1,E3562-G3562,0)</f>
        <v/>
      </c>
    </row>
    <row r="3563">
      <c r="A3563" s="6">
        <f>Profiles!E3563+Profiles!F3563</f>
        <v/>
      </c>
      <c r="B3563" s="6">
        <f>Profiles!D3563*sel_solar</f>
        <v/>
      </c>
      <c r="C3563" s="6">
        <f>MIN(B3563,A3563)</f>
        <v/>
      </c>
      <c r="D3563" s="6">
        <f>B3563-C3563</f>
        <v/>
      </c>
      <c r="E3563" s="6">
        <f>A3563-C3563</f>
        <v/>
      </c>
      <c r="F3563" s="6">
        <f>MIN(D3563,in_batt_pw,IF(sel_batt=0,0,(sel_batt-H3562)/in_rte))</f>
        <v/>
      </c>
      <c r="G3563" s="6">
        <f>MIN(E3563,in_batt_pw,H3562)</f>
        <v/>
      </c>
      <c r="H3563" s="6">
        <f>H3562+F3563*in_rte-G3563</f>
        <v/>
      </c>
      <c r="I3563" s="6">
        <f>IF(sel_og=1,0,E3563-G3563)</f>
        <v/>
      </c>
      <c r="J3563" s="6">
        <f>IF(sel_og=1,0,D3563-F3563)</f>
        <v/>
      </c>
      <c r="K3563" s="6">
        <f>IF(sel_og=1,E3563-G3563,0)</f>
        <v/>
      </c>
    </row>
    <row r="3564">
      <c r="A3564" s="6">
        <f>Profiles!E3564+Profiles!F3564</f>
        <v/>
      </c>
      <c r="B3564" s="6">
        <f>Profiles!D3564*sel_solar</f>
        <v/>
      </c>
      <c r="C3564" s="6">
        <f>MIN(B3564,A3564)</f>
        <v/>
      </c>
      <c r="D3564" s="6">
        <f>B3564-C3564</f>
        <v/>
      </c>
      <c r="E3564" s="6">
        <f>A3564-C3564</f>
        <v/>
      </c>
      <c r="F3564" s="6">
        <f>MIN(D3564,in_batt_pw,IF(sel_batt=0,0,(sel_batt-H3563)/in_rte))</f>
        <v/>
      </c>
      <c r="G3564" s="6">
        <f>MIN(E3564,in_batt_pw,H3563)</f>
        <v/>
      </c>
      <c r="H3564" s="6">
        <f>H3563+F3564*in_rte-G3564</f>
        <v/>
      </c>
      <c r="I3564" s="6">
        <f>IF(sel_og=1,0,E3564-G3564)</f>
        <v/>
      </c>
      <c r="J3564" s="6">
        <f>IF(sel_og=1,0,D3564-F3564)</f>
        <v/>
      </c>
      <c r="K3564" s="6">
        <f>IF(sel_og=1,E3564-G3564,0)</f>
        <v/>
      </c>
    </row>
    <row r="3565">
      <c r="A3565" s="6">
        <f>Profiles!E3565+Profiles!F3565</f>
        <v/>
      </c>
      <c r="B3565" s="6">
        <f>Profiles!D3565*sel_solar</f>
        <v/>
      </c>
      <c r="C3565" s="6">
        <f>MIN(B3565,A3565)</f>
        <v/>
      </c>
      <c r="D3565" s="6">
        <f>B3565-C3565</f>
        <v/>
      </c>
      <c r="E3565" s="6">
        <f>A3565-C3565</f>
        <v/>
      </c>
      <c r="F3565" s="6">
        <f>MIN(D3565,in_batt_pw,IF(sel_batt=0,0,(sel_batt-H3564)/in_rte))</f>
        <v/>
      </c>
      <c r="G3565" s="6">
        <f>MIN(E3565,in_batt_pw,H3564)</f>
        <v/>
      </c>
      <c r="H3565" s="6">
        <f>H3564+F3565*in_rte-G3565</f>
        <v/>
      </c>
      <c r="I3565" s="6">
        <f>IF(sel_og=1,0,E3565-G3565)</f>
        <v/>
      </c>
      <c r="J3565" s="6">
        <f>IF(sel_og=1,0,D3565-F3565)</f>
        <v/>
      </c>
      <c r="K3565" s="6">
        <f>IF(sel_og=1,E3565-G3565,0)</f>
        <v/>
      </c>
    </row>
    <row r="3566">
      <c r="A3566" s="6">
        <f>Profiles!E3566+Profiles!F3566</f>
        <v/>
      </c>
      <c r="B3566" s="6">
        <f>Profiles!D3566*sel_solar</f>
        <v/>
      </c>
      <c r="C3566" s="6">
        <f>MIN(B3566,A3566)</f>
        <v/>
      </c>
      <c r="D3566" s="6">
        <f>B3566-C3566</f>
        <v/>
      </c>
      <c r="E3566" s="6">
        <f>A3566-C3566</f>
        <v/>
      </c>
      <c r="F3566" s="6">
        <f>MIN(D3566,in_batt_pw,IF(sel_batt=0,0,(sel_batt-H3565)/in_rte))</f>
        <v/>
      </c>
      <c r="G3566" s="6">
        <f>MIN(E3566,in_batt_pw,H3565)</f>
        <v/>
      </c>
      <c r="H3566" s="6">
        <f>H3565+F3566*in_rte-G3566</f>
        <v/>
      </c>
      <c r="I3566" s="6">
        <f>IF(sel_og=1,0,E3566-G3566)</f>
        <v/>
      </c>
      <c r="J3566" s="6">
        <f>IF(sel_og=1,0,D3566-F3566)</f>
        <v/>
      </c>
      <c r="K3566" s="6">
        <f>IF(sel_og=1,E3566-G3566,0)</f>
        <v/>
      </c>
    </row>
    <row r="3567">
      <c r="A3567" s="6">
        <f>Profiles!E3567+Profiles!F3567</f>
        <v/>
      </c>
      <c r="B3567" s="6">
        <f>Profiles!D3567*sel_solar</f>
        <v/>
      </c>
      <c r="C3567" s="6">
        <f>MIN(B3567,A3567)</f>
        <v/>
      </c>
      <c r="D3567" s="6">
        <f>B3567-C3567</f>
        <v/>
      </c>
      <c r="E3567" s="6">
        <f>A3567-C3567</f>
        <v/>
      </c>
      <c r="F3567" s="6">
        <f>MIN(D3567,in_batt_pw,IF(sel_batt=0,0,(sel_batt-H3566)/in_rte))</f>
        <v/>
      </c>
      <c r="G3567" s="6">
        <f>MIN(E3567,in_batt_pw,H3566)</f>
        <v/>
      </c>
      <c r="H3567" s="6">
        <f>H3566+F3567*in_rte-G3567</f>
        <v/>
      </c>
      <c r="I3567" s="6">
        <f>IF(sel_og=1,0,E3567-G3567)</f>
        <v/>
      </c>
      <c r="J3567" s="6">
        <f>IF(sel_og=1,0,D3567-F3567)</f>
        <v/>
      </c>
      <c r="K3567" s="6">
        <f>IF(sel_og=1,E3567-G3567,0)</f>
        <v/>
      </c>
    </row>
    <row r="3568">
      <c r="A3568" s="6">
        <f>Profiles!E3568+Profiles!F3568</f>
        <v/>
      </c>
      <c r="B3568" s="6">
        <f>Profiles!D3568*sel_solar</f>
        <v/>
      </c>
      <c r="C3568" s="6">
        <f>MIN(B3568,A3568)</f>
        <v/>
      </c>
      <c r="D3568" s="6">
        <f>B3568-C3568</f>
        <v/>
      </c>
      <c r="E3568" s="6">
        <f>A3568-C3568</f>
        <v/>
      </c>
      <c r="F3568" s="6">
        <f>MIN(D3568,in_batt_pw,IF(sel_batt=0,0,(sel_batt-H3567)/in_rte))</f>
        <v/>
      </c>
      <c r="G3568" s="6">
        <f>MIN(E3568,in_batt_pw,H3567)</f>
        <v/>
      </c>
      <c r="H3568" s="6">
        <f>H3567+F3568*in_rte-G3568</f>
        <v/>
      </c>
      <c r="I3568" s="6">
        <f>IF(sel_og=1,0,E3568-G3568)</f>
        <v/>
      </c>
      <c r="J3568" s="6">
        <f>IF(sel_og=1,0,D3568-F3568)</f>
        <v/>
      </c>
      <c r="K3568" s="6">
        <f>IF(sel_og=1,E3568-G3568,0)</f>
        <v/>
      </c>
    </row>
    <row r="3569">
      <c r="A3569" s="6">
        <f>Profiles!E3569+Profiles!F3569</f>
        <v/>
      </c>
      <c r="B3569" s="6">
        <f>Profiles!D3569*sel_solar</f>
        <v/>
      </c>
      <c r="C3569" s="6">
        <f>MIN(B3569,A3569)</f>
        <v/>
      </c>
      <c r="D3569" s="6">
        <f>B3569-C3569</f>
        <v/>
      </c>
      <c r="E3569" s="6">
        <f>A3569-C3569</f>
        <v/>
      </c>
      <c r="F3569" s="6">
        <f>MIN(D3569,in_batt_pw,IF(sel_batt=0,0,(sel_batt-H3568)/in_rte))</f>
        <v/>
      </c>
      <c r="G3569" s="6">
        <f>MIN(E3569,in_batt_pw,H3568)</f>
        <v/>
      </c>
      <c r="H3569" s="6">
        <f>H3568+F3569*in_rte-G3569</f>
        <v/>
      </c>
      <c r="I3569" s="6">
        <f>IF(sel_og=1,0,E3569-G3569)</f>
        <v/>
      </c>
      <c r="J3569" s="6">
        <f>IF(sel_og=1,0,D3569-F3569)</f>
        <v/>
      </c>
      <c r="K3569" s="6">
        <f>IF(sel_og=1,E3569-G3569,0)</f>
        <v/>
      </c>
    </row>
    <row r="3570">
      <c r="A3570" s="6">
        <f>Profiles!E3570+Profiles!F3570</f>
        <v/>
      </c>
      <c r="B3570" s="6">
        <f>Profiles!D3570*sel_solar</f>
        <v/>
      </c>
      <c r="C3570" s="6">
        <f>MIN(B3570,A3570)</f>
        <v/>
      </c>
      <c r="D3570" s="6">
        <f>B3570-C3570</f>
        <v/>
      </c>
      <c r="E3570" s="6">
        <f>A3570-C3570</f>
        <v/>
      </c>
      <c r="F3570" s="6">
        <f>MIN(D3570,in_batt_pw,IF(sel_batt=0,0,(sel_batt-H3569)/in_rte))</f>
        <v/>
      </c>
      <c r="G3570" s="6">
        <f>MIN(E3570,in_batt_pw,H3569)</f>
        <v/>
      </c>
      <c r="H3570" s="6">
        <f>H3569+F3570*in_rte-G3570</f>
        <v/>
      </c>
      <c r="I3570" s="6">
        <f>IF(sel_og=1,0,E3570-G3570)</f>
        <v/>
      </c>
      <c r="J3570" s="6">
        <f>IF(sel_og=1,0,D3570-F3570)</f>
        <v/>
      </c>
      <c r="K3570" s="6">
        <f>IF(sel_og=1,E3570-G3570,0)</f>
        <v/>
      </c>
    </row>
    <row r="3571">
      <c r="A3571" s="6">
        <f>Profiles!E3571+Profiles!F3571</f>
        <v/>
      </c>
      <c r="B3571" s="6">
        <f>Profiles!D3571*sel_solar</f>
        <v/>
      </c>
      <c r="C3571" s="6">
        <f>MIN(B3571,A3571)</f>
        <v/>
      </c>
      <c r="D3571" s="6">
        <f>B3571-C3571</f>
        <v/>
      </c>
      <c r="E3571" s="6">
        <f>A3571-C3571</f>
        <v/>
      </c>
      <c r="F3571" s="6">
        <f>MIN(D3571,in_batt_pw,IF(sel_batt=0,0,(sel_batt-H3570)/in_rte))</f>
        <v/>
      </c>
      <c r="G3571" s="6">
        <f>MIN(E3571,in_batt_pw,H3570)</f>
        <v/>
      </c>
      <c r="H3571" s="6">
        <f>H3570+F3571*in_rte-G3571</f>
        <v/>
      </c>
      <c r="I3571" s="6">
        <f>IF(sel_og=1,0,E3571-G3571)</f>
        <v/>
      </c>
      <c r="J3571" s="6">
        <f>IF(sel_og=1,0,D3571-F3571)</f>
        <v/>
      </c>
      <c r="K3571" s="6">
        <f>IF(sel_og=1,E3571-G3571,0)</f>
        <v/>
      </c>
    </row>
    <row r="3572">
      <c r="A3572" s="6">
        <f>Profiles!E3572+Profiles!F3572</f>
        <v/>
      </c>
      <c r="B3572" s="6">
        <f>Profiles!D3572*sel_solar</f>
        <v/>
      </c>
      <c r="C3572" s="6">
        <f>MIN(B3572,A3572)</f>
        <v/>
      </c>
      <c r="D3572" s="6">
        <f>B3572-C3572</f>
        <v/>
      </c>
      <c r="E3572" s="6">
        <f>A3572-C3572</f>
        <v/>
      </c>
      <c r="F3572" s="6">
        <f>MIN(D3572,in_batt_pw,IF(sel_batt=0,0,(sel_batt-H3571)/in_rte))</f>
        <v/>
      </c>
      <c r="G3572" s="6">
        <f>MIN(E3572,in_batt_pw,H3571)</f>
        <v/>
      </c>
      <c r="H3572" s="6">
        <f>H3571+F3572*in_rte-G3572</f>
        <v/>
      </c>
      <c r="I3572" s="6">
        <f>IF(sel_og=1,0,E3572-G3572)</f>
        <v/>
      </c>
      <c r="J3572" s="6">
        <f>IF(sel_og=1,0,D3572-F3572)</f>
        <v/>
      </c>
      <c r="K3572" s="6">
        <f>IF(sel_og=1,E3572-G3572,0)</f>
        <v/>
      </c>
    </row>
    <row r="3573">
      <c r="A3573" s="6">
        <f>Profiles!E3573+Profiles!F3573</f>
        <v/>
      </c>
      <c r="B3573" s="6">
        <f>Profiles!D3573*sel_solar</f>
        <v/>
      </c>
      <c r="C3573" s="6">
        <f>MIN(B3573,A3573)</f>
        <v/>
      </c>
      <c r="D3573" s="6">
        <f>B3573-C3573</f>
        <v/>
      </c>
      <c r="E3573" s="6">
        <f>A3573-C3573</f>
        <v/>
      </c>
      <c r="F3573" s="6">
        <f>MIN(D3573,in_batt_pw,IF(sel_batt=0,0,(sel_batt-H3572)/in_rte))</f>
        <v/>
      </c>
      <c r="G3573" s="6">
        <f>MIN(E3573,in_batt_pw,H3572)</f>
        <v/>
      </c>
      <c r="H3573" s="6">
        <f>H3572+F3573*in_rte-G3573</f>
        <v/>
      </c>
      <c r="I3573" s="6">
        <f>IF(sel_og=1,0,E3573-G3573)</f>
        <v/>
      </c>
      <c r="J3573" s="6">
        <f>IF(sel_og=1,0,D3573-F3573)</f>
        <v/>
      </c>
      <c r="K3573" s="6">
        <f>IF(sel_og=1,E3573-G3573,0)</f>
        <v/>
      </c>
    </row>
    <row r="3574">
      <c r="A3574" s="6">
        <f>Profiles!E3574+Profiles!F3574</f>
        <v/>
      </c>
      <c r="B3574" s="6">
        <f>Profiles!D3574*sel_solar</f>
        <v/>
      </c>
      <c r="C3574" s="6">
        <f>MIN(B3574,A3574)</f>
        <v/>
      </c>
      <c r="D3574" s="6">
        <f>B3574-C3574</f>
        <v/>
      </c>
      <c r="E3574" s="6">
        <f>A3574-C3574</f>
        <v/>
      </c>
      <c r="F3574" s="6">
        <f>MIN(D3574,in_batt_pw,IF(sel_batt=0,0,(sel_batt-H3573)/in_rte))</f>
        <v/>
      </c>
      <c r="G3574" s="6">
        <f>MIN(E3574,in_batt_pw,H3573)</f>
        <v/>
      </c>
      <c r="H3574" s="6">
        <f>H3573+F3574*in_rte-G3574</f>
        <v/>
      </c>
      <c r="I3574" s="6">
        <f>IF(sel_og=1,0,E3574-G3574)</f>
        <v/>
      </c>
      <c r="J3574" s="6">
        <f>IF(sel_og=1,0,D3574-F3574)</f>
        <v/>
      </c>
      <c r="K3574" s="6">
        <f>IF(sel_og=1,E3574-G3574,0)</f>
        <v/>
      </c>
    </row>
    <row r="3575">
      <c r="A3575" s="6">
        <f>Profiles!E3575+Profiles!F3575</f>
        <v/>
      </c>
      <c r="B3575" s="6">
        <f>Profiles!D3575*sel_solar</f>
        <v/>
      </c>
      <c r="C3575" s="6">
        <f>MIN(B3575,A3575)</f>
        <v/>
      </c>
      <c r="D3575" s="6">
        <f>B3575-C3575</f>
        <v/>
      </c>
      <c r="E3575" s="6">
        <f>A3575-C3575</f>
        <v/>
      </c>
      <c r="F3575" s="6">
        <f>MIN(D3575,in_batt_pw,IF(sel_batt=0,0,(sel_batt-H3574)/in_rte))</f>
        <v/>
      </c>
      <c r="G3575" s="6">
        <f>MIN(E3575,in_batt_pw,H3574)</f>
        <v/>
      </c>
      <c r="H3575" s="6">
        <f>H3574+F3575*in_rte-G3575</f>
        <v/>
      </c>
      <c r="I3575" s="6">
        <f>IF(sel_og=1,0,E3575-G3575)</f>
        <v/>
      </c>
      <c r="J3575" s="6">
        <f>IF(sel_og=1,0,D3575-F3575)</f>
        <v/>
      </c>
      <c r="K3575" s="6">
        <f>IF(sel_og=1,E3575-G3575,0)</f>
        <v/>
      </c>
    </row>
    <row r="3576">
      <c r="A3576" s="6">
        <f>Profiles!E3576+Profiles!F3576</f>
        <v/>
      </c>
      <c r="B3576" s="6">
        <f>Profiles!D3576*sel_solar</f>
        <v/>
      </c>
      <c r="C3576" s="6">
        <f>MIN(B3576,A3576)</f>
        <v/>
      </c>
      <c r="D3576" s="6">
        <f>B3576-C3576</f>
        <v/>
      </c>
      <c r="E3576" s="6">
        <f>A3576-C3576</f>
        <v/>
      </c>
      <c r="F3576" s="6">
        <f>MIN(D3576,in_batt_pw,IF(sel_batt=0,0,(sel_batt-H3575)/in_rte))</f>
        <v/>
      </c>
      <c r="G3576" s="6">
        <f>MIN(E3576,in_batt_pw,H3575)</f>
        <v/>
      </c>
      <c r="H3576" s="6">
        <f>H3575+F3576*in_rte-G3576</f>
        <v/>
      </c>
      <c r="I3576" s="6">
        <f>IF(sel_og=1,0,E3576-G3576)</f>
        <v/>
      </c>
      <c r="J3576" s="6">
        <f>IF(sel_og=1,0,D3576-F3576)</f>
        <v/>
      </c>
      <c r="K3576" s="6">
        <f>IF(sel_og=1,E3576-G3576,0)</f>
        <v/>
      </c>
    </row>
    <row r="3577">
      <c r="A3577" s="6">
        <f>Profiles!E3577+Profiles!F3577</f>
        <v/>
      </c>
      <c r="B3577" s="6">
        <f>Profiles!D3577*sel_solar</f>
        <v/>
      </c>
      <c r="C3577" s="6">
        <f>MIN(B3577,A3577)</f>
        <v/>
      </c>
      <c r="D3577" s="6">
        <f>B3577-C3577</f>
        <v/>
      </c>
      <c r="E3577" s="6">
        <f>A3577-C3577</f>
        <v/>
      </c>
      <c r="F3577" s="6">
        <f>MIN(D3577,in_batt_pw,IF(sel_batt=0,0,(sel_batt-H3576)/in_rte))</f>
        <v/>
      </c>
      <c r="G3577" s="6">
        <f>MIN(E3577,in_batt_pw,H3576)</f>
        <v/>
      </c>
      <c r="H3577" s="6">
        <f>H3576+F3577*in_rte-G3577</f>
        <v/>
      </c>
      <c r="I3577" s="6">
        <f>IF(sel_og=1,0,E3577-G3577)</f>
        <v/>
      </c>
      <c r="J3577" s="6">
        <f>IF(sel_og=1,0,D3577-F3577)</f>
        <v/>
      </c>
      <c r="K3577" s="6">
        <f>IF(sel_og=1,E3577-G3577,0)</f>
        <v/>
      </c>
    </row>
    <row r="3578">
      <c r="A3578" s="6">
        <f>Profiles!E3578+Profiles!F3578</f>
        <v/>
      </c>
      <c r="B3578" s="6">
        <f>Profiles!D3578*sel_solar</f>
        <v/>
      </c>
      <c r="C3578" s="6">
        <f>MIN(B3578,A3578)</f>
        <v/>
      </c>
      <c r="D3578" s="6">
        <f>B3578-C3578</f>
        <v/>
      </c>
      <c r="E3578" s="6">
        <f>A3578-C3578</f>
        <v/>
      </c>
      <c r="F3578" s="6">
        <f>MIN(D3578,in_batt_pw,IF(sel_batt=0,0,(sel_batt-H3577)/in_rte))</f>
        <v/>
      </c>
      <c r="G3578" s="6">
        <f>MIN(E3578,in_batt_pw,H3577)</f>
        <v/>
      </c>
      <c r="H3578" s="6">
        <f>H3577+F3578*in_rte-G3578</f>
        <v/>
      </c>
      <c r="I3578" s="6">
        <f>IF(sel_og=1,0,E3578-G3578)</f>
        <v/>
      </c>
      <c r="J3578" s="6">
        <f>IF(sel_og=1,0,D3578-F3578)</f>
        <v/>
      </c>
      <c r="K3578" s="6">
        <f>IF(sel_og=1,E3578-G3578,0)</f>
        <v/>
      </c>
    </row>
    <row r="3579">
      <c r="A3579" s="6">
        <f>Profiles!E3579+Profiles!F3579</f>
        <v/>
      </c>
      <c r="B3579" s="6">
        <f>Profiles!D3579*sel_solar</f>
        <v/>
      </c>
      <c r="C3579" s="6">
        <f>MIN(B3579,A3579)</f>
        <v/>
      </c>
      <c r="D3579" s="6">
        <f>B3579-C3579</f>
        <v/>
      </c>
      <c r="E3579" s="6">
        <f>A3579-C3579</f>
        <v/>
      </c>
      <c r="F3579" s="6">
        <f>MIN(D3579,in_batt_pw,IF(sel_batt=0,0,(sel_batt-H3578)/in_rte))</f>
        <v/>
      </c>
      <c r="G3579" s="6">
        <f>MIN(E3579,in_batt_pw,H3578)</f>
        <v/>
      </c>
      <c r="H3579" s="6">
        <f>H3578+F3579*in_rte-G3579</f>
        <v/>
      </c>
      <c r="I3579" s="6">
        <f>IF(sel_og=1,0,E3579-G3579)</f>
        <v/>
      </c>
      <c r="J3579" s="6">
        <f>IF(sel_og=1,0,D3579-F3579)</f>
        <v/>
      </c>
      <c r="K3579" s="6">
        <f>IF(sel_og=1,E3579-G3579,0)</f>
        <v/>
      </c>
    </row>
    <row r="3580">
      <c r="A3580" s="6">
        <f>Profiles!E3580+Profiles!F3580</f>
        <v/>
      </c>
      <c r="B3580" s="6">
        <f>Profiles!D3580*sel_solar</f>
        <v/>
      </c>
      <c r="C3580" s="6">
        <f>MIN(B3580,A3580)</f>
        <v/>
      </c>
      <c r="D3580" s="6">
        <f>B3580-C3580</f>
        <v/>
      </c>
      <c r="E3580" s="6">
        <f>A3580-C3580</f>
        <v/>
      </c>
      <c r="F3580" s="6">
        <f>MIN(D3580,in_batt_pw,IF(sel_batt=0,0,(sel_batt-H3579)/in_rte))</f>
        <v/>
      </c>
      <c r="G3580" s="6">
        <f>MIN(E3580,in_batt_pw,H3579)</f>
        <v/>
      </c>
      <c r="H3580" s="6">
        <f>H3579+F3580*in_rte-G3580</f>
        <v/>
      </c>
      <c r="I3580" s="6">
        <f>IF(sel_og=1,0,E3580-G3580)</f>
        <v/>
      </c>
      <c r="J3580" s="6">
        <f>IF(sel_og=1,0,D3580-F3580)</f>
        <v/>
      </c>
      <c r="K3580" s="6">
        <f>IF(sel_og=1,E3580-G3580,0)</f>
        <v/>
      </c>
    </row>
    <row r="3581">
      <c r="A3581" s="6">
        <f>Profiles!E3581+Profiles!F3581</f>
        <v/>
      </c>
      <c r="B3581" s="6">
        <f>Profiles!D3581*sel_solar</f>
        <v/>
      </c>
      <c r="C3581" s="6">
        <f>MIN(B3581,A3581)</f>
        <v/>
      </c>
      <c r="D3581" s="6">
        <f>B3581-C3581</f>
        <v/>
      </c>
      <c r="E3581" s="6">
        <f>A3581-C3581</f>
        <v/>
      </c>
      <c r="F3581" s="6">
        <f>MIN(D3581,in_batt_pw,IF(sel_batt=0,0,(sel_batt-H3580)/in_rte))</f>
        <v/>
      </c>
      <c r="G3581" s="6">
        <f>MIN(E3581,in_batt_pw,H3580)</f>
        <v/>
      </c>
      <c r="H3581" s="6">
        <f>H3580+F3581*in_rte-G3581</f>
        <v/>
      </c>
      <c r="I3581" s="6">
        <f>IF(sel_og=1,0,E3581-G3581)</f>
        <v/>
      </c>
      <c r="J3581" s="6">
        <f>IF(sel_og=1,0,D3581-F3581)</f>
        <v/>
      </c>
      <c r="K3581" s="6">
        <f>IF(sel_og=1,E3581-G3581,0)</f>
        <v/>
      </c>
    </row>
    <row r="3582">
      <c r="A3582" s="6">
        <f>Profiles!E3582+Profiles!F3582</f>
        <v/>
      </c>
      <c r="B3582" s="6">
        <f>Profiles!D3582*sel_solar</f>
        <v/>
      </c>
      <c r="C3582" s="6">
        <f>MIN(B3582,A3582)</f>
        <v/>
      </c>
      <c r="D3582" s="6">
        <f>B3582-C3582</f>
        <v/>
      </c>
      <c r="E3582" s="6">
        <f>A3582-C3582</f>
        <v/>
      </c>
      <c r="F3582" s="6">
        <f>MIN(D3582,in_batt_pw,IF(sel_batt=0,0,(sel_batt-H3581)/in_rte))</f>
        <v/>
      </c>
      <c r="G3582" s="6">
        <f>MIN(E3582,in_batt_pw,H3581)</f>
        <v/>
      </c>
      <c r="H3582" s="6">
        <f>H3581+F3582*in_rte-G3582</f>
        <v/>
      </c>
      <c r="I3582" s="6">
        <f>IF(sel_og=1,0,E3582-G3582)</f>
        <v/>
      </c>
      <c r="J3582" s="6">
        <f>IF(sel_og=1,0,D3582-F3582)</f>
        <v/>
      </c>
      <c r="K3582" s="6">
        <f>IF(sel_og=1,E3582-G3582,0)</f>
        <v/>
      </c>
    </row>
    <row r="3583">
      <c r="A3583" s="6">
        <f>Profiles!E3583+Profiles!F3583</f>
        <v/>
      </c>
      <c r="B3583" s="6">
        <f>Profiles!D3583*sel_solar</f>
        <v/>
      </c>
      <c r="C3583" s="6">
        <f>MIN(B3583,A3583)</f>
        <v/>
      </c>
      <c r="D3583" s="6">
        <f>B3583-C3583</f>
        <v/>
      </c>
      <c r="E3583" s="6">
        <f>A3583-C3583</f>
        <v/>
      </c>
      <c r="F3583" s="6">
        <f>MIN(D3583,in_batt_pw,IF(sel_batt=0,0,(sel_batt-H3582)/in_rte))</f>
        <v/>
      </c>
      <c r="G3583" s="6">
        <f>MIN(E3583,in_batt_pw,H3582)</f>
        <v/>
      </c>
      <c r="H3583" s="6">
        <f>H3582+F3583*in_rte-G3583</f>
        <v/>
      </c>
      <c r="I3583" s="6">
        <f>IF(sel_og=1,0,E3583-G3583)</f>
        <v/>
      </c>
      <c r="J3583" s="6">
        <f>IF(sel_og=1,0,D3583-F3583)</f>
        <v/>
      </c>
      <c r="K3583" s="6">
        <f>IF(sel_og=1,E3583-G3583,0)</f>
        <v/>
      </c>
    </row>
    <row r="3584">
      <c r="A3584" s="6">
        <f>Profiles!E3584+Profiles!F3584</f>
        <v/>
      </c>
      <c r="B3584" s="6">
        <f>Profiles!D3584*sel_solar</f>
        <v/>
      </c>
      <c r="C3584" s="6">
        <f>MIN(B3584,A3584)</f>
        <v/>
      </c>
      <c r="D3584" s="6">
        <f>B3584-C3584</f>
        <v/>
      </c>
      <c r="E3584" s="6">
        <f>A3584-C3584</f>
        <v/>
      </c>
      <c r="F3584" s="6">
        <f>MIN(D3584,in_batt_pw,IF(sel_batt=0,0,(sel_batt-H3583)/in_rte))</f>
        <v/>
      </c>
      <c r="G3584" s="6">
        <f>MIN(E3584,in_batt_pw,H3583)</f>
        <v/>
      </c>
      <c r="H3584" s="6">
        <f>H3583+F3584*in_rte-G3584</f>
        <v/>
      </c>
      <c r="I3584" s="6">
        <f>IF(sel_og=1,0,E3584-G3584)</f>
        <v/>
      </c>
      <c r="J3584" s="6">
        <f>IF(sel_og=1,0,D3584-F3584)</f>
        <v/>
      </c>
      <c r="K3584" s="6">
        <f>IF(sel_og=1,E3584-G3584,0)</f>
        <v/>
      </c>
    </row>
    <row r="3585">
      <c r="A3585" s="6">
        <f>Profiles!E3585+Profiles!F3585</f>
        <v/>
      </c>
      <c r="B3585" s="6">
        <f>Profiles!D3585*sel_solar</f>
        <v/>
      </c>
      <c r="C3585" s="6">
        <f>MIN(B3585,A3585)</f>
        <v/>
      </c>
      <c r="D3585" s="6">
        <f>B3585-C3585</f>
        <v/>
      </c>
      <c r="E3585" s="6">
        <f>A3585-C3585</f>
        <v/>
      </c>
      <c r="F3585" s="6">
        <f>MIN(D3585,in_batt_pw,IF(sel_batt=0,0,(sel_batt-H3584)/in_rte))</f>
        <v/>
      </c>
      <c r="G3585" s="6">
        <f>MIN(E3585,in_batt_pw,H3584)</f>
        <v/>
      </c>
      <c r="H3585" s="6">
        <f>H3584+F3585*in_rte-G3585</f>
        <v/>
      </c>
      <c r="I3585" s="6">
        <f>IF(sel_og=1,0,E3585-G3585)</f>
        <v/>
      </c>
      <c r="J3585" s="6">
        <f>IF(sel_og=1,0,D3585-F3585)</f>
        <v/>
      </c>
      <c r="K3585" s="6">
        <f>IF(sel_og=1,E3585-G3585,0)</f>
        <v/>
      </c>
    </row>
    <row r="3586">
      <c r="A3586" s="6">
        <f>Profiles!E3586+Profiles!F3586</f>
        <v/>
      </c>
      <c r="B3586" s="6">
        <f>Profiles!D3586*sel_solar</f>
        <v/>
      </c>
      <c r="C3586" s="6">
        <f>MIN(B3586,A3586)</f>
        <v/>
      </c>
      <c r="D3586" s="6">
        <f>B3586-C3586</f>
        <v/>
      </c>
      <c r="E3586" s="6">
        <f>A3586-C3586</f>
        <v/>
      </c>
      <c r="F3586" s="6">
        <f>MIN(D3586,in_batt_pw,IF(sel_batt=0,0,(sel_batt-H3585)/in_rte))</f>
        <v/>
      </c>
      <c r="G3586" s="6">
        <f>MIN(E3586,in_batt_pw,H3585)</f>
        <v/>
      </c>
      <c r="H3586" s="6">
        <f>H3585+F3586*in_rte-G3586</f>
        <v/>
      </c>
      <c r="I3586" s="6">
        <f>IF(sel_og=1,0,E3586-G3586)</f>
        <v/>
      </c>
      <c r="J3586" s="6">
        <f>IF(sel_og=1,0,D3586-F3586)</f>
        <v/>
      </c>
      <c r="K3586" s="6">
        <f>IF(sel_og=1,E3586-G3586,0)</f>
        <v/>
      </c>
    </row>
    <row r="3587">
      <c r="A3587" s="6">
        <f>Profiles!E3587+Profiles!F3587</f>
        <v/>
      </c>
      <c r="B3587" s="6">
        <f>Profiles!D3587*sel_solar</f>
        <v/>
      </c>
      <c r="C3587" s="6">
        <f>MIN(B3587,A3587)</f>
        <v/>
      </c>
      <c r="D3587" s="6">
        <f>B3587-C3587</f>
        <v/>
      </c>
      <c r="E3587" s="6">
        <f>A3587-C3587</f>
        <v/>
      </c>
      <c r="F3587" s="6">
        <f>MIN(D3587,in_batt_pw,IF(sel_batt=0,0,(sel_batt-H3586)/in_rte))</f>
        <v/>
      </c>
      <c r="G3587" s="6">
        <f>MIN(E3587,in_batt_pw,H3586)</f>
        <v/>
      </c>
      <c r="H3587" s="6">
        <f>H3586+F3587*in_rte-G3587</f>
        <v/>
      </c>
      <c r="I3587" s="6">
        <f>IF(sel_og=1,0,E3587-G3587)</f>
        <v/>
      </c>
      <c r="J3587" s="6">
        <f>IF(sel_og=1,0,D3587-F3587)</f>
        <v/>
      </c>
      <c r="K3587" s="6">
        <f>IF(sel_og=1,E3587-G3587,0)</f>
        <v/>
      </c>
    </row>
    <row r="3588">
      <c r="A3588" s="6">
        <f>Profiles!E3588+Profiles!F3588</f>
        <v/>
      </c>
      <c r="B3588" s="6">
        <f>Profiles!D3588*sel_solar</f>
        <v/>
      </c>
      <c r="C3588" s="6">
        <f>MIN(B3588,A3588)</f>
        <v/>
      </c>
      <c r="D3588" s="6">
        <f>B3588-C3588</f>
        <v/>
      </c>
      <c r="E3588" s="6">
        <f>A3588-C3588</f>
        <v/>
      </c>
      <c r="F3588" s="6">
        <f>MIN(D3588,in_batt_pw,IF(sel_batt=0,0,(sel_batt-H3587)/in_rte))</f>
        <v/>
      </c>
      <c r="G3588" s="6">
        <f>MIN(E3588,in_batt_pw,H3587)</f>
        <v/>
      </c>
      <c r="H3588" s="6">
        <f>H3587+F3588*in_rte-G3588</f>
        <v/>
      </c>
      <c r="I3588" s="6">
        <f>IF(sel_og=1,0,E3588-G3588)</f>
        <v/>
      </c>
      <c r="J3588" s="6">
        <f>IF(sel_og=1,0,D3588-F3588)</f>
        <v/>
      </c>
      <c r="K3588" s="6">
        <f>IF(sel_og=1,E3588-G3588,0)</f>
        <v/>
      </c>
    </row>
    <row r="3589">
      <c r="A3589" s="6">
        <f>Profiles!E3589+Profiles!F3589</f>
        <v/>
      </c>
      <c r="B3589" s="6">
        <f>Profiles!D3589*sel_solar</f>
        <v/>
      </c>
      <c r="C3589" s="6">
        <f>MIN(B3589,A3589)</f>
        <v/>
      </c>
      <c r="D3589" s="6">
        <f>B3589-C3589</f>
        <v/>
      </c>
      <c r="E3589" s="6">
        <f>A3589-C3589</f>
        <v/>
      </c>
      <c r="F3589" s="6">
        <f>MIN(D3589,in_batt_pw,IF(sel_batt=0,0,(sel_batt-H3588)/in_rte))</f>
        <v/>
      </c>
      <c r="G3589" s="6">
        <f>MIN(E3589,in_batt_pw,H3588)</f>
        <v/>
      </c>
      <c r="H3589" s="6">
        <f>H3588+F3589*in_rte-G3589</f>
        <v/>
      </c>
      <c r="I3589" s="6">
        <f>IF(sel_og=1,0,E3589-G3589)</f>
        <v/>
      </c>
      <c r="J3589" s="6">
        <f>IF(sel_og=1,0,D3589-F3589)</f>
        <v/>
      </c>
      <c r="K3589" s="6">
        <f>IF(sel_og=1,E3589-G3589,0)</f>
        <v/>
      </c>
    </row>
    <row r="3590">
      <c r="A3590" s="6">
        <f>Profiles!E3590+Profiles!F3590</f>
        <v/>
      </c>
      <c r="B3590" s="6">
        <f>Profiles!D3590*sel_solar</f>
        <v/>
      </c>
      <c r="C3590" s="6">
        <f>MIN(B3590,A3590)</f>
        <v/>
      </c>
      <c r="D3590" s="6">
        <f>B3590-C3590</f>
        <v/>
      </c>
      <c r="E3590" s="6">
        <f>A3590-C3590</f>
        <v/>
      </c>
      <c r="F3590" s="6">
        <f>MIN(D3590,in_batt_pw,IF(sel_batt=0,0,(sel_batt-H3589)/in_rte))</f>
        <v/>
      </c>
      <c r="G3590" s="6">
        <f>MIN(E3590,in_batt_pw,H3589)</f>
        <v/>
      </c>
      <c r="H3590" s="6">
        <f>H3589+F3590*in_rte-G3590</f>
        <v/>
      </c>
      <c r="I3590" s="6">
        <f>IF(sel_og=1,0,E3590-G3590)</f>
        <v/>
      </c>
      <c r="J3590" s="6">
        <f>IF(sel_og=1,0,D3590-F3590)</f>
        <v/>
      </c>
      <c r="K3590" s="6">
        <f>IF(sel_og=1,E3590-G3590,0)</f>
        <v/>
      </c>
    </row>
    <row r="3591">
      <c r="A3591" s="6">
        <f>Profiles!E3591+Profiles!F3591</f>
        <v/>
      </c>
      <c r="B3591" s="6">
        <f>Profiles!D3591*sel_solar</f>
        <v/>
      </c>
      <c r="C3591" s="6">
        <f>MIN(B3591,A3591)</f>
        <v/>
      </c>
      <c r="D3591" s="6">
        <f>B3591-C3591</f>
        <v/>
      </c>
      <c r="E3591" s="6">
        <f>A3591-C3591</f>
        <v/>
      </c>
      <c r="F3591" s="6">
        <f>MIN(D3591,in_batt_pw,IF(sel_batt=0,0,(sel_batt-H3590)/in_rte))</f>
        <v/>
      </c>
      <c r="G3591" s="6">
        <f>MIN(E3591,in_batt_pw,H3590)</f>
        <v/>
      </c>
      <c r="H3591" s="6">
        <f>H3590+F3591*in_rte-G3591</f>
        <v/>
      </c>
      <c r="I3591" s="6">
        <f>IF(sel_og=1,0,E3591-G3591)</f>
        <v/>
      </c>
      <c r="J3591" s="6">
        <f>IF(sel_og=1,0,D3591-F3591)</f>
        <v/>
      </c>
      <c r="K3591" s="6">
        <f>IF(sel_og=1,E3591-G3591,0)</f>
        <v/>
      </c>
    </row>
    <row r="3592">
      <c r="A3592" s="6">
        <f>Profiles!E3592+Profiles!F3592</f>
        <v/>
      </c>
      <c r="B3592" s="6">
        <f>Profiles!D3592*sel_solar</f>
        <v/>
      </c>
      <c r="C3592" s="6">
        <f>MIN(B3592,A3592)</f>
        <v/>
      </c>
      <c r="D3592" s="6">
        <f>B3592-C3592</f>
        <v/>
      </c>
      <c r="E3592" s="6">
        <f>A3592-C3592</f>
        <v/>
      </c>
      <c r="F3592" s="6">
        <f>MIN(D3592,in_batt_pw,IF(sel_batt=0,0,(sel_batt-H3591)/in_rte))</f>
        <v/>
      </c>
      <c r="G3592" s="6">
        <f>MIN(E3592,in_batt_pw,H3591)</f>
        <v/>
      </c>
      <c r="H3592" s="6">
        <f>H3591+F3592*in_rte-G3592</f>
        <v/>
      </c>
      <c r="I3592" s="6">
        <f>IF(sel_og=1,0,E3592-G3592)</f>
        <v/>
      </c>
      <c r="J3592" s="6">
        <f>IF(sel_og=1,0,D3592-F3592)</f>
        <v/>
      </c>
      <c r="K3592" s="6">
        <f>IF(sel_og=1,E3592-G3592,0)</f>
        <v/>
      </c>
    </row>
    <row r="3593">
      <c r="A3593" s="6">
        <f>Profiles!E3593+Profiles!F3593</f>
        <v/>
      </c>
      <c r="B3593" s="6">
        <f>Profiles!D3593*sel_solar</f>
        <v/>
      </c>
      <c r="C3593" s="6">
        <f>MIN(B3593,A3593)</f>
        <v/>
      </c>
      <c r="D3593" s="6">
        <f>B3593-C3593</f>
        <v/>
      </c>
      <c r="E3593" s="6">
        <f>A3593-C3593</f>
        <v/>
      </c>
      <c r="F3593" s="6">
        <f>MIN(D3593,in_batt_pw,IF(sel_batt=0,0,(sel_batt-H3592)/in_rte))</f>
        <v/>
      </c>
      <c r="G3593" s="6">
        <f>MIN(E3593,in_batt_pw,H3592)</f>
        <v/>
      </c>
      <c r="H3593" s="6">
        <f>H3592+F3593*in_rte-G3593</f>
        <v/>
      </c>
      <c r="I3593" s="6">
        <f>IF(sel_og=1,0,E3593-G3593)</f>
        <v/>
      </c>
      <c r="J3593" s="6">
        <f>IF(sel_og=1,0,D3593-F3593)</f>
        <v/>
      </c>
      <c r="K3593" s="6">
        <f>IF(sel_og=1,E3593-G3593,0)</f>
        <v/>
      </c>
    </row>
    <row r="3594">
      <c r="A3594" s="6">
        <f>Profiles!E3594+Profiles!F3594</f>
        <v/>
      </c>
      <c r="B3594" s="6">
        <f>Profiles!D3594*sel_solar</f>
        <v/>
      </c>
      <c r="C3594" s="6">
        <f>MIN(B3594,A3594)</f>
        <v/>
      </c>
      <c r="D3594" s="6">
        <f>B3594-C3594</f>
        <v/>
      </c>
      <c r="E3594" s="6">
        <f>A3594-C3594</f>
        <v/>
      </c>
      <c r="F3594" s="6">
        <f>MIN(D3594,in_batt_pw,IF(sel_batt=0,0,(sel_batt-H3593)/in_rte))</f>
        <v/>
      </c>
      <c r="G3594" s="6">
        <f>MIN(E3594,in_batt_pw,H3593)</f>
        <v/>
      </c>
      <c r="H3594" s="6">
        <f>H3593+F3594*in_rte-G3594</f>
        <v/>
      </c>
      <c r="I3594" s="6">
        <f>IF(sel_og=1,0,E3594-G3594)</f>
        <v/>
      </c>
      <c r="J3594" s="6">
        <f>IF(sel_og=1,0,D3594-F3594)</f>
        <v/>
      </c>
      <c r="K3594" s="6">
        <f>IF(sel_og=1,E3594-G3594,0)</f>
        <v/>
      </c>
    </row>
    <row r="3595">
      <c r="A3595" s="6">
        <f>Profiles!E3595+Profiles!F3595</f>
        <v/>
      </c>
      <c r="B3595" s="6">
        <f>Profiles!D3595*sel_solar</f>
        <v/>
      </c>
      <c r="C3595" s="6">
        <f>MIN(B3595,A3595)</f>
        <v/>
      </c>
      <c r="D3595" s="6">
        <f>B3595-C3595</f>
        <v/>
      </c>
      <c r="E3595" s="6">
        <f>A3595-C3595</f>
        <v/>
      </c>
      <c r="F3595" s="6">
        <f>MIN(D3595,in_batt_pw,IF(sel_batt=0,0,(sel_batt-H3594)/in_rte))</f>
        <v/>
      </c>
      <c r="G3595" s="6">
        <f>MIN(E3595,in_batt_pw,H3594)</f>
        <v/>
      </c>
      <c r="H3595" s="6">
        <f>H3594+F3595*in_rte-G3595</f>
        <v/>
      </c>
      <c r="I3595" s="6">
        <f>IF(sel_og=1,0,E3595-G3595)</f>
        <v/>
      </c>
      <c r="J3595" s="6">
        <f>IF(sel_og=1,0,D3595-F3595)</f>
        <v/>
      </c>
      <c r="K3595" s="6">
        <f>IF(sel_og=1,E3595-G3595,0)</f>
        <v/>
      </c>
    </row>
    <row r="3596">
      <c r="A3596" s="6">
        <f>Profiles!E3596+Profiles!F3596</f>
        <v/>
      </c>
      <c r="B3596" s="6">
        <f>Profiles!D3596*sel_solar</f>
        <v/>
      </c>
      <c r="C3596" s="6">
        <f>MIN(B3596,A3596)</f>
        <v/>
      </c>
      <c r="D3596" s="6">
        <f>B3596-C3596</f>
        <v/>
      </c>
      <c r="E3596" s="6">
        <f>A3596-C3596</f>
        <v/>
      </c>
      <c r="F3596" s="6">
        <f>MIN(D3596,in_batt_pw,IF(sel_batt=0,0,(sel_batt-H3595)/in_rte))</f>
        <v/>
      </c>
      <c r="G3596" s="6">
        <f>MIN(E3596,in_batt_pw,H3595)</f>
        <v/>
      </c>
      <c r="H3596" s="6">
        <f>H3595+F3596*in_rte-G3596</f>
        <v/>
      </c>
      <c r="I3596" s="6">
        <f>IF(sel_og=1,0,E3596-G3596)</f>
        <v/>
      </c>
      <c r="J3596" s="6">
        <f>IF(sel_og=1,0,D3596-F3596)</f>
        <v/>
      </c>
      <c r="K3596" s="6">
        <f>IF(sel_og=1,E3596-G3596,0)</f>
        <v/>
      </c>
    </row>
    <row r="3597">
      <c r="A3597" s="6">
        <f>Profiles!E3597+Profiles!F3597</f>
        <v/>
      </c>
      <c r="B3597" s="6">
        <f>Profiles!D3597*sel_solar</f>
        <v/>
      </c>
      <c r="C3597" s="6">
        <f>MIN(B3597,A3597)</f>
        <v/>
      </c>
      <c r="D3597" s="6">
        <f>B3597-C3597</f>
        <v/>
      </c>
      <c r="E3597" s="6">
        <f>A3597-C3597</f>
        <v/>
      </c>
      <c r="F3597" s="6">
        <f>MIN(D3597,in_batt_pw,IF(sel_batt=0,0,(sel_batt-H3596)/in_rte))</f>
        <v/>
      </c>
      <c r="G3597" s="6">
        <f>MIN(E3597,in_batt_pw,H3596)</f>
        <v/>
      </c>
      <c r="H3597" s="6">
        <f>H3596+F3597*in_rte-G3597</f>
        <v/>
      </c>
      <c r="I3597" s="6">
        <f>IF(sel_og=1,0,E3597-G3597)</f>
        <v/>
      </c>
      <c r="J3597" s="6">
        <f>IF(sel_og=1,0,D3597-F3597)</f>
        <v/>
      </c>
      <c r="K3597" s="6">
        <f>IF(sel_og=1,E3597-G3597,0)</f>
        <v/>
      </c>
    </row>
    <row r="3598">
      <c r="A3598" s="6">
        <f>Profiles!E3598+Profiles!F3598</f>
        <v/>
      </c>
      <c r="B3598" s="6">
        <f>Profiles!D3598*sel_solar</f>
        <v/>
      </c>
      <c r="C3598" s="6">
        <f>MIN(B3598,A3598)</f>
        <v/>
      </c>
      <c r="D3598" s="6">
        <f>B3598-C3598</f>
        <v/>
      </c>
      <c r="E3598" s="6">
        <f>A3598-C3598</f>
        <v/>
      </c>
      <c r="F3598" s="6">
        <f>MIN(D3598,in_batt_pw,IF(sel_batt=0,0,(sel_batt-H3597)/in_rte))</f>
        <v/>
      </c>
      <c r="G3598" s="6">
        <f>MIN(E3598,in_batt_pw,H3597)</f>
        <v/>
      </c>
      <c r="H3598" s="6">
        <f>H3597+F3598*in_rte-G3598</f>
        <v/>
      </c>
      <c r="I3598" s="6">
        <f>IF(sel_og=1,0,E3598-G3598)</f>
        <v/>
      </c>
      <c r="J3598" s="6">
        <f>IF(sel_og=1,0,D3598-F3598)</f>
        <v/>
      </c>
      <c r="K3598" s="6">
        <f>IF(sel_og=1,E3598-G3598,0)</f>
        <v/>
      </c>
    </row>
    <row r="3599">
      <c r="A3599" s="6">
        <f>Profiles!E3599+Profiles!F3599</f>
        <v/>
      </c>
      <c r="B3599" s="6">
        <f>Profiles!D3599*sel_solar</f>
        <v/>
      </c>
      <c r="C3599" s="6">
        <f>MIN(B3599,A3599)</f>
        <v/>
      </c>
      <c r="D3599" s="6">
        <f>B3599-C3599</f>
        <v/>
      </c>
      <c r="E3599" s="6">
        <f>A3599-C3599</f>
        <v/>
      </c>
      <c r="F3599" s="6">
        <f>MIN(D3599,in_batt_pw,IF(sel_batt=0,0,(sel_batt-H3598)/in_rte))</f>
        <v/>
      </c>
      <c r="G3599" s="6">
        <f>MIN(E3599,in_batt_pw,H3598)</f>
        <v/>
      </c>
      <c r="H3599" s="6">
        <f>H3598+F3599*in_rte-G3599</f>
        <v/>
      </c>
      <c r="I3599" s="6">
        <f>IF(sel_og=1,0,E3599-G3599)</f>
        <v/>
      </c>
      <c r="J3599" s="6">
        <f>IF(sel_og=1,0,D3599-F3599)</f>
        <v/>
      </c>
      <c r="K3599" s="6">
        <f>IF(sel_og=1,E3599-G3599,0)</f>
        <v/>
      </c>
    </row>
    <row r="3600">
      <c r="A3600" s="6">
        <f>Profiles!E3600+Profiles!F3600</f>
        <v/>
      </c>
      <c r="B3600" s="6">
        <f>Profiles!D3600*sel_solar</f>
        <v/>
      </c>
      <c r="C3600" s="6">
        <f>MIN(B3600,A3600)</f>
        <v/>
      </c>
      <c r="D3600" s="6">
        <f>B3600-C3600</f>
        <v/>
      </c>
      <c r="E3600" s="6">
        <f>A3600-C3600</f>
        <v/>
      </c>
      <c r="F3600" s="6">
        <f>MIN(D3600,in_batt_pw,IF(sel_batt=0,0,(sel_batt-H3599)/in_rte))</f>
        <v/>
      </c>
      <c r="G3600" s="6">
        <f>MIN(E3600,in_batt_pw,H3599)</f>
        <v/>
      </c>
      <c r="H3600" s="6">
        <f>H3599+F3600*in_rte-G3600</f>
        <v/>
      </c>
      <c r="I3600" s="6">
        <f>IF(sel_og=1,0,E3600-G3600)</f>
        <v/>
      </c>
      <c r="J3600" s="6">
        <f>IF(sel_og=1,0,D3600-F3600)</f>
        <v/>
      </c>
      <c r="K3600" s="6">
        <f>IF(sel_og=1,E3600-G3600,0)</f>
        <v/>
      </c>
    </row>
    <row r="3601">
      <c r="A3601" s="6">
        <f>Profiles!E3601+Profiles!F3601</f>
        <v/>
      </c>
      <c r="B3601" s="6">
        <f>Profiles!D3601*sel_solar</f>
        <v/>
      </c>
      <c r="C3601" s="6">
        <f>MIN(B3601,A3601)</f>
        <v/>
      </c>
      <c r="D3601" s="6">
        <f>B3601-C3601</f>
        <v/>
      </c>
      <c r="E3601" s="6">
        <f>A3601-C3601</f>
        <v/>
      </c>
      <c r="F3601" s="6">
        <f>MIN(D3601,in_batt_pw,IF(sel_batt=0,0,(sel_batt-H3600)/in_rte))</f>
        <v/>
      </c>
      <c r="G3601" s="6">
        <f>MIN(E3601,in_batt_pw,H3600)</f>
        <v/>
      </c>
      <c r="H3601" s="6">
        <f>H3600+F3601*in_rte-G3601</f>
        <v/>
      </c>
      <c r="I3601" s="6">
        <f>IF(sel_og=1,0,E3601-G3601)</f>
        <v/>
      </c>
      <c r="J3601" s="6">
        <f>IF(sel_og=1,0,D3601-F3601)</f>
        <v/>
      </c>
      <c r="K3601" s="6">
        <f>IF(sel_og=1,E3601-G3601,0)</f>
        <v/>
      </c>
    </row>
    <row r="3602">
      <c r="A3602" s="6">
        <f>Profiles!E3602+Profiles!F3602</f>
        <v/>
      </c>
      <c r="B3602" s="6">
        <f>Profiles!D3602*sel_solar</f>
        <v/>
      </c>
      <c r="C3602" s="6">
        <f>MIN(B3602,A3602)</f>
        <v/>
      </c>
      <c r="D3602" s="6">
        <f>B3602-C3602</f>
        <v/>
      </c>
      <c r="E3602" s="6">
        <f>A3602-C3602</f>
        <v/>
      </c>
      <c r="F3602" s="6">
        <f>MIN(D3602,in_batt_pw,IF(sel_batt=0,0,(sel_batt-H3601)/in_rte))</f>
        <v/>
      </c>
      <c r="G3602" s="6">
        <f>MIN(E3602,in_batt_pw,H3601)</f>
        <v/>
      </c>
      <c r="H3602" s="6">
        <f>H3601+F3602*in_rte-G3602</f>
        <v/>
      </c>
      <c r="I3602" s="6">
        <f>IF(sel_og=1,0,E3602-G3602)</f>
        <v/>
      </c>
      <c r="J3602" s="6">
        <f>IF(sel_og=1,0,D3602-F3602)</f>
        <v/>
      </c>
      <c r="K3602" s="6">
        <f>IF(sel_og=1,E3602-G3602,0)</f>
        <v/>
      </c>
    </row>
    <row r="3603">
      <c r="A3603" s="6">
        <f>Profiles!E3603+Profiles!F3603</f>
        <v/>
      </c>
      <c r="B3603" s="6">
        <f>Profiles!D3603*sel_solar</f>
        <v/>
      </c>
      <c r="C3603" s="6">
        <f>MIN(B3603,A3603)</f>
        <v/>
      </c>
      <c r="D3603" s="6">
        <f>B3603-C3603</f>
        <v/>
      </c>
      <c r="E3603" s="6">
        <f>A3603-C3603</f>
        <v/>
      </c>
      <c r="F3603" s="6">
        <f>MIN(D3603,in_batt_pw,IF(sel_batt=0,0,(sel_batt-H3602)/in_rte))</f>
        <v/>
      </c>
      <c r="G3603" s="6">
        <f>MIN(E3603,in_batt_pw,H3602)</f>
        <v/>
      </c>
      <c r="H3603" s="6">
        <f>H3602+F3603*in_rte-G3603</f>
        <v/>
      </c>
      <c r="I3603" s="6">
        <f>IF(sel_og=1,0,E3603-G3603)</f>
        <v/>
      </c>
      <c r="J3603" s="6">
        <f>IF(sel_og=1,0,D3603-F3603)</f>
        <v/>
      </c>
      <c r="K3603" s="6">
        <f>IF(sel_og=1,E3603-G3603,0)</f>
        <v/>
      </c>
    </row>
    <row r="3604">
      <c r="A3604" s="6">
        <f>Profiles!E3604+Profiles!F3604</f>
        <v/>
      </c>
      <c r="B3604" s="6">
        <f>Profiles!D3604*sel_solar</f>
        <v/>
      </c>
      <c r="C3604" s="6">
        <f>MIN(B3604,A3604)</f>
        <v/>
      </c>
      <c r="D3604" s="6">
        <f>B3604-C3604</f>
        <v/>
      </c>
      <c r="E3604" s="6">
        <f>A3604-C3604</f>
        <v/>
      </c>
      <c r="F3604" s="6">
        <f>MIN(D3604,in_batt_pw,IF(sel_batt=0,0,(sel_batt-H3603)/in_rte))</f>
        <v/>
      </c>
      <c r="G3604" s="6">
        <f>MIN(E3604,in_batt_pw,H3603)</f>
        <v/>
      </c>
      <c r="H3604" s="6">
        <f>H3603+F3604*in_rte-G3604</f>
        <v/>
      </c>
      <c r="I3604" s="6">
        <f>IF(sel_og=1,0,E3604-G3604)</f>
        <v/>
      </c>
      <c r="J3604" s="6">
        <f>IF(sel_og=1,0,D3604-F3604)</f>
        <v/>
      </c>
      <c r="K3604" s="6">
        <f>IF(sel_og=1,E3604-G3604,0)</f>
        <v/>
      </c>
    </row>
    <row r="3605">
      <c r="A3605" s="6">
        <f>Profiles!E3605+Profiles!F3605</f>
        <v/>
      </c>
      <c r="B3605" s="6">
        <f>Profiles!D3605*sel_solar</f>
        <v/>
      </c>
      <c r="C3605" s="6">
        <f>MIN(B3605,A3605)</f>
        <v/>
      </c>
      <c r="D3605" s="6">
        <f>B3605-C3605</f>
        <v/>
      </c>
      <c r="E3605" s="6">
        <f>A3605-C3605</f>
        <v/>
      </c>
      <c r="F3605" s="6">
        <f>MIN(D3605,in_batt_pw,IF(sel_batt=0,0,(sel_batt-H3604)/in_rte))</f>
        <v/>
      </c>
      <c r="G3605" s="6">
        <f>MIN(E3605,in_batt_pw,H3604)</f>
        <v/>
      </c>
      <c r="H3605" s="6">
        <f>H3604+F3605*in_rte-G3605</f>
        <v/>
      </c>
      <c r="I3605" s="6">
        <f>IF(sel_og=1,0,E3605-G3605)</f>
        <v/>
      </c>
      <c r="J3605" s="6">
        <f>IF(sel_og=1,0,D3605-F3605)</f>
        <v/>
      </c>
      <c r="K3605" s="6">
        <f>IF(sel_og=1,E3605-G3605,0)</f>
        <v/>
      </c>
    </row>
    <row r="3606">
      <c r="A3606" s="6">
        <f>Profiles!E3606+Profiles!F3606</f>
        <v/>
      </c>
      <c r="B3606" s="6">
        <f>Profiles!D3606*sel_solar</f>
        <v/>
      </c>
      <c r="C3606" s="6">
        <f>MIN(B3606,A3606)</f>
        <v/>
      </c>
      <c r="D3606" s="6">
        <f>B3606-C3606</f>
        <v/>
      </c>
      <c r="E3606" s="6">
        <f>A3606-C3606</f>
        <v/>
      </c>
      <c r="F3606" s="6">
        <f>MIN(D3606,in_batt_pw,IF(sel_batt=0,0,(sel_batt-H3605)/in_rte))</f>
        <v/>
      </c>
      <c r="G3606" s="6">
        <f>MIN(E3606,in_batt_pw,H3605)</f>
        <v/>
      </c>
      <c r="H3606" s="6">
        <f>H3605+F3606*in_rte-G3606</f>
        <v/>
      </c>
      <c r="I3606" s="6">
        <f>IF(sel_og=1,0,E3606-G3606)</f>
        <v/>
      </c>
      <c r="J3606" s="6">
        <f>IF(sel_og=1,0,D3606-F3606)</f>
        <v/>
      </c>
      <c r="K3606" s="6">
        <f>IF(sel_og=1,E3606-G3606,0)</f>
        <v/>
      </c>
    </row>
    <row r="3607">
      <c r="A3607" s="6">
        <f>Profiles!E3607+Profiles!F3607</f>
        <v/>
      </c>
      <c r="B3607" s="6">
        <f>Profiles!D3607*sel_solar</f>
        <v/>
      </c>
      <c r="C3607" s="6">
        <f>MIN(B3607,A3607)</f>
        <v/>
      </c>
      <c r="D3607" s="6">
        <f>B3607-C3607</f>
        <v/>
      </c>
      <c r="E3607" s="6">
        <f>A3607-C3607</f>
        <v/>
      </c>
      <c r="F3607" s="6">
        <f>MIN(D3607,in_batt_pw,IF(sel_batt=0,0,(sel_batt-H3606)/in_rte))</f>
        <v/>
      </c>
      <c r="G3607" s="6">
        <f>MIN(E3607,in_batt_pw,H3606)</f>
        <v/>
      </c>
      <c r="H3607" s="6">
        <f>H3606+F3607*in_rte-G3607</f>
        <v/>
      </c>
      <c r="I3607" s="6">
        <f>IF(sel_og=1,0,E3607-G3607)</f>
        <v/>
      </c>
      <c r="J3607" s="6">
        <f>IF(sel_og=1,0,D3607-F3607)</f>
        <v/>
      </c>
      <c r="K3607" s="6">
        <f>IF(sel_og=1,E3607-G3607,0)</f>
        <v/>
      </c>
    </row>
    <row r="3608">
      <c r="A3608" s="6">
        <f>Profiles!E3608+Profiles!F3608</f>
        <v/>
      </c>
      <c r="B3608" s="6">
        <f>Profiles!D3608*sel_solar</f>
        <v/>
      </c>
      <c r="C3608" s="6">
        <f>MIN(B3608,A3608)</f>
        <v/>
      </c>
      <c r="D3608" s="6">
        <f>B3608-C3608</f>
        <v/>
      </c>
      <c r="E3608" s="6">
        <f>A3608-C3608</f>
        <v/>
      </c>
      <c r="F3608" s="6">
        <f>MIN(D3608,in_batt_pw,IF(sel_batt=0,0,(sel_batt-H3607)/in_rte))</f>
        <v/>
      </c>
      <c r="G3608" s="6">
        <f>MIN(E3608,in_batt_pw,H3607)</f>
        <v/>
      </c>
      <c r="H3608" s="6">
        <f>H3607+F3608*in_rte-G3608</f>
        <v/>
      </c>
      <c r="I3608" s="6">
        <f>IF(sel_og=1,0,E3608-G3608)</f>
        <v/>
      </c>
      <c r="J3608" s="6">
        <f>IF(sel_og=1,0,D3608-F3608)</f>
        <v/>
      </c>
      <c r="K3608" s="6">
        <f>IF(sel_og=1,E3608-G3608,0)</f>
        <v/>
      </c>
    </row>
    <row r="3609">
      <c r="A3609" s="6">
        <f>Profiles!E3609+Profiles!F3609</f>
        <v/>
      </c>
      <c r="B3609" s="6">
        <f>Profiles!D3609*sel_solar</f>
        <v/>
      </c>
      <c r="C3609" s="6">
        <f>MIN(B3609,A3609)</f>
        <v/>
      </c>
      <c r="D3609" s="6">
        <f>B3609-C3609</f>
        <v/>
      </c>
      <c r="E3609" s="6">
        <f>A3609-C3609</f>
        <v/>
      </c>
      <c r="F3609" s="6">
        <f>MIN(D3609,in_batt_pw,IF(sel_batt=0,0,(sel_batt-H3608)/in_rte))</f>
        <v/>
      </c>
      <c r="G3609" s="6">
        <f>MIN(E3609,in_batt_pw,H3608)</f>
        <v/>
      </c>
      <c r="H3609" s="6">
        <f>H3608+F3609*in_rte-G3609</f>
        <v/>
      </c>
      <c r="I3609" s="6">
        <f>IF(sel_og=1,0,E3609-G3609)</f>
        <v/>
      </c>
      <c r="J3609" s="6">
        <f>IF(sel_og=1,0,D3609-F3609)</f>
        <v/>
      </c>
      <c r="K3609" s="6">
        <f>IF(sel_og=1,E3609-G3609,0)</f>
        <v/>
      </c>
    </row>
    <row r="3610">
      <c r="A3610" s="6">
        <f>Profiles!E3610+Profiles!F3610</f>
        <v/>
      </c>
      <c r="B3610" s="6">
        <f>Profiles!D3610*sel_solar</f>
        <v/>
      </c>
      <c r="C3610" s="6">
        <f>MIN(B3610,A3610)</f>
        <v/>
      </c>
      <c r="D3610" s="6">
        <f>B3610-C3610</f>
        <v/>
      </c>
      <c r="E3610" s="6">
        <f>A3610-C3610</f>
        <v/>
      </c>
      <c r="F3610" s="6">
        <f>MIN(D3610,in_batt_pw,IF(sel_batt=0,0,(sel_batt-H3609)/in_rte))</f>
        <v/>
      </c>
      <c r="G3610" s="6">
        <f>MIN(E3610,in_batt_pw,H3609)</f>
        <v/>
      </c>
      <c r="H3610" s="6">
        <f>H3609+F3610*in_rte-G3610</f>
        <v/>
      </c>
      <c r="I3610" s="6">
        <f>IF(sel_og=1,0,E3610-G3610)</f>
        <v/>
      </c>
      <c r="J3610" s="6">
        <f>IF(sel_og=1,0,D3610-F3610)</f>
        <v/>
      </c>
      <c r="K3610" s="6">
        <f>IF(sel_og=1,E3610-G3610,0)</f>
        <v/>
      </c>
    </row>
    <row r="3611">
      <c r="A3611" s="6">
        <f>Profiles!E3611+Profiles!F3611</f>
        <v/>
      </c>
      <c r="B3611" s="6">
        <f>Profiles!D3611*sel_solar</f>
        <v/>
      </c>
      <c r="C3611" s="6">
        <f>MIN(B3611,A3611)</f>
        <v/>
      </c>
      <c r="D3611" s="6">
        <f>B3611-C3611</f>
        <v/>
      </c>
      <c r="E3611" s="6">
        <f>A3611-C3611</f>
        <v/>
      </c>
      <c r="F3611" s="6">
        <f>MIN(D3611,in_batt_pw,IF(sel_batt=0,0,(sel_batt-H3610)/in_rte))</f>
        <v/>
      </c>
      <c r="G3611" s="6">
        <f>MIN(E3611,in_batt_pw,H3610)</f>
        <v/>
      </c>
      <c r="H3611" s="6">
        <f>H3610+F3611*in_rte-G3611</f>
        <v/>
      </c>
      <c r="I3611" s="6">
        <f>IF(sel_og=1,0,E3611-G3611)</f>
        <v/>
      </c>
      <c r="J3611" s="6">
        <f>IF(sel_og=1,0,D3611-F3611)</f>
        <v/>
      </c>
      <c r="K3611" s="6">
        <f>IF(sel_og=1,E3611-G3611,0)</f>
        <v/>
      </c>
    </row>
    <row r="3612">
      <c r="A3612" s="6">
        <f>Profiles!E3612+Profiles!F3612</f>
        <v/>
      </c>
      <c r="B3612" s="6">
        <f>Profiles!D3612*sel_solar</f>
        <v/>
      </c>
      <c r="C3612" s="6">
        <f>MIN(B3612,A3612)</f>
        <v/>
      </c>
      <c r="D3612" s="6">
        <f>B3612-C3612</f>
        <v/>
      </c>
      <c r="E3612" s="6">
        <f>A3612-C3612</f>
        <v/>
      </c>
      <c r="F3612" s="6">
        <f>MIN(D3612,in_batt_pw,IF(sel_batt=0,0,(sel_batt-H3611)/in_rte))</f>
        <v/>
      </c>
      <c r="G3612" s="6">
        <f>MIN(E3612,in_batt_pw,H3611)</f>
        <v/>
      </c>
      <c r="H3612" s="6">
        <f>H3611+F3612*in_rte-G3612</f>
        <v/>
      </c>
      <c r="I3612" s="6">
        <f>IF(sel_og=1,0,E3612-G3612)</f>
        <v/>
      </c>
      <c r="J3612" s="6">
        <f>IF(sel_og=1,0,D3612-F3612)</f>
        <v/>
      </c>
      <c r="K3612" s="6">
        <f>IF(sel_og=1,E3612-G3612,0)</f>
        <v/>
      </c>
    </row>
    <row r="3613">
      <c r="A3613" s="6">
        <f>Profiles!E3613+Profiles!F3613</f>
        <v/>
      </c>
      <c r="B3613" s="6">
        <f>Profiles!D3613*sel_solar</f>
        <v/>
      </c>
      <c r="C3613" s="6">
        <f>MIN(B3613,A3613)</f>
        <v/>
      </c>
      <c r="D3613" s="6">
        <f>B3613-C3613</f>
        <v/>
      </c>
      <c r="E3613" s="6">
        <f>A3613-C3613</f>
        <v/>
      </c>
      <c r="F3613" s="6">
        <f>MIN(D3613,in_batt_pw,IF(sel_batt=0,0,(sel_batt-H3612)/in_rte))</f>
        <v/>
      </c>
      <c r="G3613" s="6">
        <f>MIN(E3613,in_batt_pw,H3612)</f>
        <v/>
      </c>
      <c r="H3613" s="6">
        <f>H3612+F3613*in_rte-G3613</f>
        <v/>
      </c>
      <c r="I3613" s="6">
        <f>IF(sel_og=1,0,E3613-G3613)</f>
        <v/>
      </c>
      <c r="J3613" s="6">
        <f>IF(sel_og=1,0,D3613-F3613)</f>
        <v/>
      </c>
      <c r="K3613" s="6">
        <f>IF(sel_og=1,E3613-G3613,0)</f>
        <v/>
      </c>
    </row>
    <row r="3614">
      <c r="A3614" s="6">
        <f>Profiles!E3614+Profiles!F3614</f>
        <v/>
      </c>
      <c r="B3614" s="6">
        <f>Profiles!D3614*sel_solar</f>
        <v/>
      </c>
      <c r="C3614" s="6">
        <f>MIN(B3614,A3614)</f>
        <v/>
      </c>
      <c r="D3614" s="6">
        <f>B3614-C3614</f>
        <v/>
      </c>
      <c r="E3614" s="6">
        <f>A3614-C3614</f>
        <v/>
      </c>
      <c r="F3614" s="6">
        <f>MIN(D3614,in_batt_pw,IF(sel_batt=0,0,(sel_batt-H3613)/in_rte))</f>
        <v/>
      </c>
      <c r="G3614" s="6">
        <f>MIN(E3614,in_batt_pw,H3613)</f>
        <v/>
      </c>
      <c r="H3614" s="6">
        <f>H3613+F3614*in_rte-G3614</f>
        <v/>
      </c>
      <c r="I3614" s="6">
        <f>IF(sel_og=1,0,E3614-G3614)</f>
        <v/>
      </c>
      <c r="J3614" s="6">
        <f>IF(sel_og=1,0,D3614-F3614)</f>
        <v/>
      </c>
      <c r="K3614" s="6">
        <f>IF(sel_og=1,E3614-G3614,0)</f>
        <v/>
      </c>
    </row>
    <row r="3615">
      <c r="A3615" s="6">
        <f>Profiles!E3615+Profiles!F3615</f>
        <v/>
      </c>
      <c r="B3615" s="6">
        <f>Profiles!D3615*sel_solar</f>
        <v/>
      </c>
      <c r="C3615" s="6">
        <f>MIN(B3615,A3615)</f>
        <v/>
      </c>
      <c r="D3615" s="6">
        <f>B3615-C3615</f>
        <v/>
      </c>
      <c r="E3615" s="6">
        <f>A3615-C3615</f>
        <v/>
      </c>
      <c r="F3615" s="6">
        <f>MIN(D3615,in_batt_pw,IF(sel_batt=0,0,(sel_batt-H3614)/in_rte))</f>
        <v/>
      </c>
      <c r="G3615" s="6">
        <f>MIN(E3615,in_batt_pw,H3614)</f>
        <v/>
      </c>
      <c r="H3615" s="6">
        <f>H3614+F3615*in_rte-G3615</f>
        <v/>
      </c>
      <c r="I3615" s="6">
        <f>IF(sel_og=1,0,E3615-G3615)</f>
        <v/>
      </c>
      <c r="J3615" s="6">
        <f>IF(sel_og=1,0,D3615-F3615)</f>
        <v/>
      </c>
      <c r="K3615" s="6">
        <f>IF(sel_og=1,E3615-G3615,0)</f>
        <v/>
      </c>
    </row>
    <row r="3616">
      <c r="A3616" s="6">
        <f>Profiles!E3616+Profiles!F3616</f>
        <v/>
      </c>
      <c r="B3616" s="6">
        <f>Profiles!D3616*sel_solar</f>
        <v/>
      </c>
      <c r="C3616" s="6">
        <f>MIN(B3616,A3616)</f>
        <v/>
      </c>
      <c r="D3616" s="6">
        <f>B3616-C3616</f>
        <v/>
      </c>
      <c r="E3616" s="6">
        <f>A3616-C3616</f>
        <v/>
      </c>
      <c r="F3616" s="6">
        <f>MIN(D3616,in_batt_pw,IF(sel_batt=0,0,(sel_batt-H3615)/in_rte))</f>
        <v/>
      </c>
      <c r="G3616" s="6">
        <f>MIN(E3616,in_batt_pw,H3615)</f>
        <v/>
      </c>
      <c r="H3616" s="6">
        <f>H3615+F3616*in_rte-G3616</f>
        <v/>
      </c>
      <c r="I3616" s="6">
        <f>IF(sel_og=1,0,E3616-G3616)</f>
        <v/>
      </c>
      <c r="J3616" s="6">
        <f>IF(sel_og=1,0,D3616-F3616)</f>
        <v/>
      </c>
      <c r="K3616" s="6">
        <f>IF(sel_og=1,E3616-G3616,0)</f>
        <v/>
      </c>
    </row>
    <row r="3617">
      <c r="A3617" s="6">
        <f>Profiles!E3617+Profiles!F3617</f>
        <v/>
      </c>
      <c r="B3617" s="6">
        <f>Profiles!D3617*sel_solar</f>
        <v/>
      </c>
      <c r="C3617" s="6">
        <f>MIN(B3617,A3617)</f>
        <v/>
      </c>
      <c r="D3617" s="6">
        <f>B3617-C3617</f>
        <v/>
      </c>
      <c r="E3617" s="6">
        <f>A3617-C3617</f>
        <v/>
      </c>
      <c r="F3617" s="6">
        <f>MIN(D3617,in_batt_pw,IF(sel_batt=0,0,(sel_batt-H3616)/in_rte))</f>
        <v/>
      </c>
      <c r="G3617" s="6">
        <f>MIN(E3617,in_batt_pw,H3616)</f>
        <v/>
      </c>
      <c r="H3617" s="6">
        <f>H3616+F3617*in_rte-G3617</f>
        <v/>
      </c>
      <c r="I3617" s="6">
        <f>IF(sel_og=1,0,E3617-G3617)</f>
        <v/>
      </c>
      <c r="J3617" s="6">
        <f>IF(sel_og=1,0,D3617-F3617)</f>
        <v/>
      </c>
      <c r="K3617" s="6">
        <f>IF(sel_og=1,E3617-G3617,0)</f>
        <v/>
      </c>
    </row>
    <row r="3618">
      <c r="A3618" s="6">
        <f>Profiles!E3618+Profiles!F3618</f>
        <v/>
      </c>
      <c r="B3618" s="6">
        <f>Profiles!D3618*sel_solar</f>
        <v/>
      </c>
      <c r="C3618" s="6">
        <f>MIN(B3618,A3618)</f>
        <v/>
      </c>
      <c r="D3618" s="6">
        <f>B3618-C3618</f>
        <v/>
      </c>
      <c r="E3618" s="6">
        <f>A3618-C3618</f>
        <v/>
      </c>
      <c r="F3618" s="6">
        <f>MIN(D3618,in_batt_pw,IF(sel_batt=0,0,(sel_batt-H3617)/in_rte))</f>
        <v/>
      </c>
      <c r="G3618" s="6">
        <f>MIN(E3618,in_batt_pw,H3617)</f>
        <v/>
      </c>
      <c r="H3618" s="6">
        <f>H3617+F3618*in_rte-G3618</f>
        <v/>
      </c>
      <c r="I3618" s="6">
        <f>IF(sel_og=1,0,E3618-G3618)</f>
        <v/>
      </c>
      <c r="J3618" s="6">
        <f>IF(sel_og=1,0,D3618-F3618)</f>
        <v/>
      </c>
      <c r="K3618" s="6">
        <f>IF(sel_og=1,E3618-G3618,0)</f>
        <v/>
      </c>
    </row>
    <row r="3619">
      <c r="A3619" s="6">
        <f>Profiles!E3619+Profiles!F3619</f>
        <v/>
      </c>
      <c r="B3619" s="6">
        <f>Profiles!D3619*sel_solar</f>
        <v/>
      </c>
      <c r="C3619" s="6">
        <f>MIN(B3619,A3619)</f>
        <v/>
      </c>
      <c r="D3619" s="6">
        <f>B3619-C3619</f>
        <v/>
      </c>
      <c r="E3619" s="6">
        <f>A3619-C3619</f>
        <v/>
      </c>
      <c r="F3619" s="6">
        <f>MIN(D3619,in_batt_pw,IF(sel_batt=0,0,(sel_batt-H3618)/in_rte))</f>
        <v/>
      </c>
      <c r="G3619" s="6">
        <f>MIN(E3619,in_batt_pw,H3618)</f>
        <v/>
      </c>
      <c r="H3619" s="6">
        <f>H3618+F3619*in_rte-G3619</f>
        <v/>
      </c>
      <c r="I3619" s="6">
        <f>IF(sel_og=1,0,E3619-G3619)</f>
        <v/>
      </c>
      <c r="J3619" s="6">
        <f>IF(sel_og=1,0,D3619-F3619)</f>
        <v/>
      </c>
      <c r="K3619" s="6">
        <f>IF(sel_og=1,E3619-G3619,0)</f>
        <v/>
      </c>
    </row>
    <row r="3620">
      <c r="A3620" s="6">
        <f>Profiles!E3620+Profiles!F3620</f>
        <v/>
      </c>
      <c r="B3620" s="6">
        <f>Profiles!D3620*sel_solar</f>
        <v/>
      </c>
      <c r="C3620" s="6">
        <f>MIN(B3620,A3620)</f>
        <v/>
      </c>
      <c r="D3620" s="6">
        <f>B3620-C3620</f>
        <v/>
      </c>
      <c r="E3620" s="6">
        <f>A3620-C3620</f>
        <v/>
      </c>
      <c r="F3620" s="6">
        <f>MIN(D3620,in_batt_pw,IF(sel_batt=0,0,(sel_batt-H3619)/in_rte))</f>
        <v/>
      </c>
      <c r="G3620" s="6">
        <f>MIN(E3620,in_batt_pw,H3619)</f>
        <v/>
      </c>
      <c r="H3620" s="6">
        <f>H3619+F3620*in_rte-G3620</f>
        <v/>
      </c>
      <c r="I3620" s="6">
        <f>IF(sel_og=1,0,E3620-G3620)</f>
        <v/>
      </c>
      <c r="J3620" s="6">
        <f>IF(sel_og=1,0,D3620-F3620)</f>
        <v/>
      </c>
      <c r="K3620" s="6">
        <f>IF(sel_og=1,E3620-G3620,0)</f>
        <v/>
      </c>
    </row>
    <row r="3621">
      <c r="A3621" s="6">
        <f>Profiles!E3621+Profiles!F3621</f>
        <v/>
      </c>
      <c r="B3621" s="6">
        <f>Profiles!D3621*sel_solar</f>
        <v/>
      </c>
      <c r="C3621" s="6">
        <f>MIN(B3621,A3621)</f>
        <v/>
      </c>
      <c r="D3621" s="6">
        <f>B3621-C3621</f>
        <v/>
      </c>
      <c r="E3621" s="6">
        <f>A3621-C3621</f>
        <v/>
      </c>
      <c r="F3621" s="6">
        <f>MIN(D3621,in_batt_pw,IF(sel_batt=0,0,(sel_batt-H3620)/in_rte))</f>
        <v/>
      </c>
      <c r="G3621" s="6">
        <f>MIN(E3621,in_batt_pw,H3620)</f>
        <v/>
      </c>
      <c r="H3621" s="6">
        <f>H3620+F3621*in_rte-G3621</f>
        <v/>
      </c>
      <c r="I3621" s="6">
        <f>IF(sel_og=1,0,E3621-G3621)</f>
        <v/>
      </c>
      <c r="J3621" s="6">
        <f>IF(sel_og=1,0,D3621-F3621)</f>
        <v/>
      </c>
      <c r="K3621" s="6">
        <f>IF(sel_og=1,E3621-G3621,0)</f>
        <v/>
      </c>
    </row>
    <row r="3622">
      <c r="A3622" s="6">
        <f>Profiles!E3622+Profiles!F3622</f>
        <v/>
      </c>
      <c r="B3622" s="6">
        <f>Profiles!D3622*sel_solar</f>
        <v/>
      </c>
      <c r="C3622" s="6">
        <f>MIN(B3622,A3622)</f>
        <v/>
      </c>
      <c r="D3622" s="6">
        <f>B3622-C3622</f>
        <v/>
      </c>
      <c r="E3622" s="6">
        <f>A3622-C3622</f>
        <v/>
      </c>
      <c r="F3622" s="6">
        <f>MIN(D3622,in_batt_pw,IF(sel_batt=0,0,(sel_batt-H3621)/in_rte))</f>
        <v/>
      </c>
      <c r="G3622" s="6">
        <f>MIN(E3622,in_batt_pw,H3621)</f>
        <v/>
      </c>
      <c r="H3622" s="6">
        <f>H3621+F3622*in_rte-G3622</f>
        <v/>
      </c>
      <c r="I3622" s="6">
        <f>IF(sel_og=1,0,E3622-G3622)</f>
        <v/>
      </c>
      <c r="J3622" s="6">
        <f>IF(sel_og=1,0,D3622-F3622)</f>
        <v/>
      </c>
      <c r="K3622" s="6">
        <f>IF(sel_og=1,E3622-G3622,0)</f>
        <v/>
      </c>
    </row>
    <row r="3623">
      <c r="A3623" s="6">
        <f>Profiles!E3623+Profiles!F3623</f>
        <v/>
      </c>
      <c r="B3623" s="6">
        <f>Profiles!D3623*sel_solar</f>
        <v/>
      </c>
      <c r="C3623" s="6">
        <f>MIN(B3623,A3623)</f>
        <v/>
      </c>
      <c r="D3623" s="6">
        <f>B3623-C3623</f>
        <v/>
      </c>
      <c r="E3623" s="6">
        <f>A3623-C3623</f>
        <v/>
      </c>
      <c r="F3623" s="6">
        <f>MIN(D3623,in_batt_pw,IF(sel_batt=0,0,(sel_batt-H3622)/in_rte))</f>
        <v/>
      </c>
      <c r="G3623" s="6">
        <f>MIN(E3623,in_batt_pw,H3622)</f>
        <v/>
      </c>
      <c r="H3623" s="6">
        <f>H3622+F3623*in_rte-G3623</f>
        <v/>
      </c>
      <c r="I3623" s="6">
        <f>IF(sel_og=1,0,E3623-G3623)</f>
        <v/>
      </c>
      <c r="J3623" s="6">
        <f>IF(sel_og=1,0,D3623-F3623)</f>
        <v/>
      </c>
      <c r="K3623" s="6">
        <f>IF(sel_og=1,E3623-G3623,0)</f>
        <v/>
      </c>
    </row>
    <row r="3624">
      <c r="A3624" s="6">
        <f>Profiles!E3624+Profiles!F3624</f>
        <v/>
      </c>
      <c r="B3624" s="6">
        <f>Profiles!D3624*sel_solar</f>
        <v/>
      </c>
      <c r="C3624" s="6">
        <f>MIN(B3624,A3624)</f>
        <v/>
      </c>
      <c r="D3624" s="6">
        <f>B3624-C3624</f>
        <v/>
      </c>
      <c r="E3624" s="6">
        <f>A3624-C3624</f>
        <v/>
      </c>
      <c r="F3624" s="6">
        <f>MIN(D3624,in_batt_pw,IF(sel_batt=0,0,(sel_batt-H3623)/in_rte))</f>
        <v/>
      </c>
      <c r="G3624" s="6">
        <f>MIN(E3624,in_batt_pw,H3623)</f>
        <v/>
      </c>
      <c r="H3624" s="6">
        <f>H3623+F3624*in_rte-G3624</f>
        <v/>
      </c>
      <c r="I3624" s="6">
        <f>IF(sel_og=1,0,E3624-G3624)</f>
        <v/>
      </c>
      <c r="J3624" s="6">
        <f>IF(sel_og=1,0,D3624-F3624)</f>
        <v/>
      </c>
      <c r="K3624" s="6">
        <f>IF(sel_og=1,E3624-G3624,0)</f>
        <v/>
      </c>
    </row>
    <row r="3625">
      <c r="A3625" s="6">
        <f>Profiles!E3625+Profiles!F3625</f>
        <v/>
      </c>
      <c r="B3625" s="6">
        <f>Profiles!D3625*sel_solar</f>
        <v/>
      </c>
      <c r="C3625" s="6">
        <f>MIN(B3625,A3625)</f>
        <v/>
      </c>
      <c r="D3625" s="6">
        <f>B3625-C3625</f>
        <v/>
      </c>
      <c r="E3625" s="6">
        <f>A3625-C3625</f>
        <v/>
      </c>
      <c r="F3625" s="6">
        <f>MIN(D3625,in_batt_pw,IF(sel_batt=0,0,(sel_batt-H3624)/in_rte))</f>
        <v/>
      </c>
      <c r="G3625" s="6">
        <f>MIN(E3625,in_batt_pw,H3624)</f>
        <v/>
      </c>
      <c r="H3625" s="6">
        <f>H3624+F3625*in_rte-G3625</f>
        <v/>
      </c>
      <c r="I3625" s="6">
        <f>IF(sel_og=1,0,E3625-G3625)</f>
        <v/>
      </c>
      <c r="J3625" s="6">
        <f>IF(sel_og=1,0,D3625-F3625)</f>
        <v/>
      </c>
      <c r="K3625" s="6">
        <f>IF(sel_og=1,E3625-G3625,0)</f>
        <v/>
      </c>
    </row>
    <row r="3626">
      <c r="A3626" s="6">
        <f>Profiles!E3626+Profiles!F3626</f>
        <v/>
      </c>
      <c r="B3626" s="6">
        <f>Profiles!D3626*sel_solar</f>
        <v/>
      </c>
      <c r="C3626" s="6">
        <f>MIN(B3626,A3626)</f>
        <v/>
      </c>
      <c r="D3626" s="6">
        <f>B3626-C3626</f>
        <v/>
      </c>
      <c r="E3626" s="6">
        <f>A3626-C3626</f>
        <v/>
      </c>
      <c r="F3626" s="6">
        <f>MIN(D3626,in_batt_pw,IF(sel_batt=0,0,(sel_batt-H3625)/in_rte))</f>
        <v/>
      </c>
      <c r="G3626" s="6">
        <f>MIN(E3626,in_batt_pw,H3625)</f>
        <v/>
      </c>
      <c r="H3626" s="6">
        <f>H3625+F3626*in_rte-G3626</f>
        <v/>
      </c>
      <c r="I3626" s="6">
        <f>IF(sel_og=1,0,E3626-G3626)</f>
        <v/>
      </c>
      <c r="J3626" s="6">
        <f>IF(sel_og=1,0,D3626-F3626)</f>
        <v/>
      </c>
      <c r="K3626" s="6">
        <f>IF(sel_og=1,E3626-G3626,0)</f>
        <v/>
      </c>
    </row>
    <row r="3627">
      <c r="A3627" s="6">
        <f>Profiles!E3627+Profiles!F3627</f>
        <v/>
      </c>
      <c r="B3627" s="6">
        <f>Profiles!D3627*sel_solar</f>
        <v/>
      </c>
      <c r="C3627" s="6">
        <f>MIN(B3627,A3627)</f>
        <v/>
      </c>
      <c r="D3627" s="6">
        <f>B3627-C3627</f>
        <v/>
      </c>
      <c r="E3627" s="6">
        <f>A3627-C3627</f>
        <v/>
      </c>
      <c r="F3627" s="6">
        <f>MIN(D3627,in_batt_pw,IF(sel_batt=0,0,(sel_batt-H3626)/in_rte))</f>
        <v/>
      </c>
      <c r="G3627" s="6">
        <f>MIN(E3627,in_batt_pw,H3626)</f>
        <v/>
      </c>
      <c r="H3627" s="6">
        <f>H3626+F3627*in_rte-G3627</f>
        <v/>
      </c>
      <c r="I3627" s="6">
        <f>IF(sel_og=1,0,E3627-G3627)</f>
        <v/>
      </c>
      <c r="J3627" s="6">
        <f>IF(sel_og=1,0,D3627-F3627)</f>
        <v/>
      </c>
      <c r="K3627" s="6">
        <f>IF(sel_og=1,E3627-G3627,0)</f>
        <v/>
      </c>
    </row>
    <row r="3628">
      <c r="A3628" s="6">
        <f>Profiles!E3628+Profiles!F3628</f>
        <v/>
      </c>
      <c r="B3628" s="6">
        <f>Profiles!D3628*sel_solar</f>
        <v/>
      </c>
      <c r="C3628" s="6">
        <f>MIN(B3628,A3628)</f>
        <v/>
      </c>
      <c r="D3628" s="6">
        <f>B3628-C3628</f>
        <v/>
      </c>
      <c r="E3628" s="6">
        <f>A3628-C3628</f>
        <v/>
      </c>
      <c r="F3628" s="6">
        <f>MIN(D3628,in_batt_pw,IF(sel_batt=0,0,(sel_batt-H3627)/in_rte))</f>
        <v/>
      </c>
      <c r="G3628" s="6">
        <f>MIN(E3628,in_batt_pw,H3627)</f>
        <v/>
      </c>
      <c r="H3628" s="6">
        <f>H3627+F3628*in_rte-G3628</f>
        <v/>
      </c>
      <c r="I3628" s="6">
        <f>IF(sel_og=1,0,E3628-G3628)</f>
        <v/>
      </c>
      <c r="J3628" s="6">
        <f>IF(sel_og=1,0,D3628-F3628)</f>
        <v/>
      </c>
      <c r="K3628" s="6">
        <f>IF(sel_og=1,E3628-G3628,0)</f>
        <v/>
      </c>
    </row>
    <row r="3629">
      <c r="A3629" s="6">
        <f>Profiles!E3629+Profiles!F3629</f>
        <v/>
      </c>
      <c r="B3629" s="6">
        <f>Profiles!D3629*sel_solar</f>
        <v/>
      </c>
      <c r="C3629" s="6">
        <f>MIN(B3629,A3629)</f>
        <v/>
      </c>
      <c r="D3629" s="6">
        <f>B3629-C3629</f>
        <v/>
      </c>
      <c r="E3629" s="6">
        <f>A3629-C3629</f>
        <v/>
      </c>
      <c r="F3629" s="6">
        <f>MIN(D3629,in_batt_pw,IF(sel_batt=0,0,(sel_batt-H3628)/in_rte))</f>
        <v/>
      </c>
      <c r="G3629" s="6">
        <f>MIN(E3629,in_batt_pw,H3628)</f>
        <v/>
      </c>
      <c r="H3629" s="6">
        <f>H3628+F3629*in_rte-G3629</f>
        <v/>
      </c>
      <c r="I3629" s="6">
        <f>IF(sel_og=1,0,E3629-G3629)</f>
        <v/>
      </c>
      <c r="J3629" s="6">
        <f>IF(sel_og=1,0,D3629-F3629)</f>
        <v/>
      </c>
      <c r="K3629" s="6">
        <f>IF(sel_og=1,E3629-G3629,0)</f>
        <v/>
      </c>
    </row>
    <row r="3630">
      <c r="A3630" s="6">
        <f>Profiles!E3630+Profiles!F3630</f>
        <v/>
      </c>
      <c r="B3630" s="6">
        <f>Profiles!D3630*sel_solar</f>
        <v/>
      </c>
      <c r="C3630" s="6">
        <f>MIN(B3630,A3630)</f>
        <v/>
      </c>
      <c r="D3630" s="6">
        <f>B3630-C3630</f>
        <v/>
      </c>
      <c r="E3630" s="6">
        <f>A3630-C3630</f>
        <v/>
      </c>
      <c r="F3630" s="6">
        <f>MIN(D3630,in_batt_pw,IF(sel_batt=0,0,(sel_batt-H3629)/in_rte))</f>
        <v/>
      </c>
      <c r="G3630" s="6">
        <f>MIN(E3630,in_batt_pw,H3629)</f>
        <v/>
      </c>
      <c r="H3630" s="6">
        <f>H3629+F3630*in_rte-G3630</f>
        <v/>
      </c>
      <c r="I3630" s="6">
        <f>IF(sel_og=1,0,E3630-G3630)</f>
        <v/>
      </c>
      <c r="J3630" s="6">
        <f>IF(sel_og=1,0,D3630-F3630)</f>
        <v/>
      </c>
      <c r="K3630" s="6">
        <f>IF(sel_og=1,E3630-G3630,0)</f>
        <v/>
      </c>
    </row>
    <row r="3631">
      <c r="A3631" s="6">
        <f>Profiles!E3631+Profiles!F3631</f>
        <v/>
      </c>
      <c r="B3631" s="6">
        <f>Profiles!D3631*sel_solar</f>
        <v/>
      </c>
      <c r="C3631" s="6">
        <f>MIN(B3631,A3631)</f>
        <v/>
      </c>
      <c r="D3631" s="6">
        <f>B3631-C3631</f>
        <v/>
      </c>
      <c r="E3631" s="6">
        <f>A3631-C3631</f>
        <v/>
      </c>
      <c r="F3631" s="6">
        <f>MIN(D3631,in_batt_pw,IF(sel_batt=0,0,(sel_batt-H3630)/in_rte))</f>
        <v/>
      </c>
      <c r="G3631" s="6">
        <f>MIN(E3631,in_batt_pw,H3630)</f>
        <v/>
      </c>
      <c r="H3631" s="6">
        <f>H3630+F3631*in_rte-G3631</f>
        <v/>
      </c>
      <c r="I3631" s="6">
        <f>IF(sel_og=1,0,E3631-G3631)</f>
        <v/>
      </c>
      <c r="J3631" s="6">
        <f>IF(sel_og=1,0,D3631-F3631)</f>
        <v/>
      </c>
      <c r="K3631" s="6">
        <f>IF(sel_og=1,E3631-G3631,0)</f>
        <v/>
      </c>
    </row>
    <row r="3632">
      <c r="A3632" s="6">
        <f>Profiles!E3632+Profiles!F3632</f>
        <v/>
      </c>
      <c r="B3632" s="6">
        <f>Profiles!D3632*sel_solar</f>
        <v/>
      </c>
      <c r="C3632" s="6">
        <f>MIN(B3632,A3632)</f>
        <v/>
      </c>
      <c r="D3632" s="6">
        <f>B3632-C3632</f>
        <v/>
      </c>
      <c r="E3632" s="6">
        <f>A3632-C3632</f>
        <v/>
      </c>
      <c r="F3632" s="6">
        <f>MIN(D3632,in_batt_pw,IF(sel_batt=0,0,(sel_batt-H3631)/in_rte))</f>
        <v/>
      </c>
      <c r="G3632" s="6">
        <f>MIN(E3632,in_batt_pw,H3631)</f>
        <v/>
      </c>
      <c r="H3632" s="6">
        <f>H3631+F3632*in_rte-G3632</f>
        <v/>
      </c>
      <c r="I3632" s="6">
        <f>IF(sel_og=1,0,E3632-G3632)</f>
        <v/>
      </c>
      <c r="J3632" s="6">
        <f>IF(sel_og=1,0,D3632-F3632)</f>
        <v/>
      </c>
      <c r="K3632" s="6">
        <f>IF(sel_og=1,E3632-G3632,0)</f>
        <v/>
      </c>
    </row>
    <row r="3633">
      <c r="A3633" s="6">
        <f>Profiles!E3633+Profiles!F3633</f>
        <v/>
      </c>
      <c r="B3633" s="6">
        <f>Profiles!D3633*sel_solar</f>
        <v/>
      </c>
      <c r="C3633" s="6">
        <f>MIN(B3633,A3633)</f>
        <v/>
      </c>
      <c r="D3633" s="6">
        <f>B3633-C3633</f>
        <v/>
      </c>
      <c r="E3633" s="6">
        <f>A3633-C3633</f>
        <v/>
      </c>
      <c r="F3633" s="6">
        <f>MIN(D3633,in_batt_pw,IF(sel_batt=0,0,(sel_batt-H3632)/in_rte))</f>
        <v/>
      </c>
      <c r="G3633" s="6">
        <f>MIN(E3633,in_batt_pw,H3632)</f>
        <v/>
      </c>
      <c r="H3633" s="6">
        <f>H3632+F3633*in_rte-G3633</f>
        <v/>
      </c>
      <c r="I3633" s="6">
        <f>IF(sel_og=1,0,E3633-G3633)</f>
        <v/>
      </c>
      <c r="J3633" s="6">
        <f>IF(sel_og=1,0,D3633-F3633)</f>
        <v/>
      </c>
      <c r="K3633" s="6">
        <f>IF(sel_og=1,E3633-G3633,0)</f>
        <v/>
      </c>
    </row>
    <row r="3634">
      <c r="A3634" s="6">
        <f>Profiles!E3634+Profiles!F3634</f>
        <v/>
      </c>
      <c r="B3634" s="6">
        <f>Profiles!D3634*sel_solar</f>
        <v/>
      </c>
      <c r="C3634" s="6">
        <f>MIN(B3634,A3634)</f>
        <v/>
      </c>
      <c r="D3634" s="6">
        <f>B3634-C3634</f>
        <v/>
      </c>
      <c r="E3634" s="6">
        <f>A3634-C3634</f>
        <v/>
      </c>
      <c r="F3634" s="6">
        <f>MIN(D3634,in_batt_pw,IF(sel_batt=0,0,(sel_batt-H3633)/in_rte))</f>
        <v/>
      </c>
      <c r="G3634" s="6">
        <f>MIN(E3634,in_batt_pw,H3633)</f>
        <v/>
      </c>
      <c r="H3634" s="6">
        <f>H3633+F3634*in_rte-G3634</f>
        <v/>
      </c>
      <c r="I3634" s="6">
        <f>IF(sel_og=1,0,E3634-G3634)</f>
        <v/>
      </c>
      <c r="J3634" s="6">
        <f>IF(sel_og=1,0,D3634-F3634)</f>
        <v/>
      </c>
      <c r="K3634" s="6">
        <f>IF(sel_og=1,E3634-G3634,0)</f>
        <v/>
      </c>
    </row>
    <row r="3635">
      <c r="A3635" s="6">
        <f>Profiles!E3635+Profiles!F3635</f>
        <v/>
      </c>
      <c r="B3635" s="6">
        <f>Profiles!D3635*sel_solar</f>
        <v/>
      </c>
      <c r="C3635" s="6">
        <f>MIN(B3635,A3635)</f>
        <v/>
      </c>
      <c r="D3635" s="6">
        <f>B3635-C3635</f>
        <v/>
      </c>
      <c r="E3635" s="6">
        <f>A3635-C3635</f>
        <v/>
      </c>
      <c r="F3635" s="6">
        <f>MIN(D3635,in_batt_pw,IF(sel_batt=0,0,(sel_batt-H3634)/in_rte))</f>
        <v/>
      </c>
      <c r="G3635" s="6">
        <f>MIN(E3635,in_batt_pw,H3634)</f>
        <v/>
      </c>
      <c r="H3635" s="6">
        <f>H3634+F3635*in_rte-G3635</f>
        <v/>
      </c>
      <c r="I3635" s="6">
        <f>IF(sel_og=1,0,E3635-G3635)</f>
        <v/>
      </c>
      <c r="J3635" s="6">
        <f>IF(sel_og=1,0,D3635-F3635)</f>
        <v/>
      </c>
      <c r="K3635" s="6">
        <f>IF(sel_og=1,E3635-G3635,0)</f>
        <v/>
      </c>
    </row>
    <row r="3636">
      <c r="A3636" s="6">
        <f>Profiles!E3636+Profiles!F3636</f>
        <v/>
      </c>
      <c r="B3636" s="6">
        <f>Profiles!D3636*sel_solar</f>
        <v/>
      </c>
      <c r="C3636" s="6">
        <f>MIN(B3636,A3636)</f>
        <v/>
      </c>
      <c r="D3636" s="6">
        <f>B3636-C3636</f>
        <v/>
      </c>
      <c r="E3636" s="6">
        <f>A3636-C3636</f>
        <v/>
      </c>
      <c r="F3636" s="6">
        <f>MIN(D3636,in_batt_pw,IF(sel_batt=0,0,(sel_batt-H3635)/in_rte))</f>
        <v/>
      </c>
      <c r="G3636" s="6">
        <f>MIN(E3636,in_batt_pw,H3635)</f>
        <v/>
      </c>
      <c r="H3636" s="6">
        <f>H3635+F3636*in_rte-G3636</f>
        <v/>
      </c>
      <c r="I3636" s="6">
        <f>IF(sel_og=1,0,E3636-G3636)</f>
        <v/>
      </c>
      <c r="J3636" s="6">
        <f>IF(sel_og=1,0,D3636-F3636)</f>
        <v/>
      </c>
      <c r="K3636" s="6">
        <f>IF(sel_og=1,E3636-G3636,0)</f>
        <v/>
      </c>
    </row>
    <row r="3637">
      <c r="A3637" s="6">
        <f>Profiles!E3637+Profiles!F3637</f>
        <v/>
      </c>
      <c r="B3637" s="6">
        <f>Profiles!D3637*sel_solar</f>
        <v/>
      </c>
      <c r="C3637" s="6">
        <f>MIN(B3637,A3637)</f>
        <v/>
      </c>
      <c r="D3637" s="6">
        <f>B3637-C3637</f>
        <v/>
      </c>
      <c r="E3637" s="6">
        <f>A3637-C3637</f>
        <v/>
      </c>
      <c r="F3637" s="6">
        <f>MIN(D3637,in_batt_pw,IF(sel_batt=0,0,(sel_batt-H3636)/in_rte))</f>
        <v/>
      </c>
      <c r="G3637" s="6">
        <f>MIN(E3637,in_batt_pw,H3636)</f>
        <v/>
      </c>
      <c r="H3637" s="6">
        <f>H3636+F3637*in_rte-G3637</f>
        <v/>
      </c>
      <c r="I3637" s="6">
        <f>IF(sel_og=1,0,E3637-G3637)</f>
        <v/>
      </c>
      <c r="J3637" s="6">
        <f>IF(sel_og=1,0,D3637-F3637)</f>
        <v/>
      </c>
      <c r="K3637" s="6">
        <f>IF(sel_og=1,E3637-G3637,0)</f>
        <v/>
      </c>
    </row>
    <row r="3638">
      <c r="A3638" s="6">
        <f>Profiles!E3638+Profiles!F3638</f>
        <v/>
      </c>
      <c r="B3638" s="6">
        <f>Profiles!D3638*sel_solar</f>
        <v/>
      </c>
      <c r="C3638" s="6">
        <f>MIN(B3638,A3638)</f>
        <v/>
      </c>
      <c r="D3638" s="6">
        <f>B3638-C3638</f>
        <v/>
      </c>
      <c r="E3638" s="6">
        <f>A3638-C3638</f>
        <v/>
      </c>
      <c r="F3638" s="6">
        <f>MIN(D3638,in_batt_pw,IF(sel_batt=0,0,(sel_batt-H3637)/in_rte))</f>
        <v/>
      </c>
      <c r="G3638" s="6">
        <f>MIN(E3638,in_batt_pw,H3637)</f>
        <v/>
      </c>
      <c r="H3638" s="6">
        <f>H3637+F3638*in_rte-G3638</f>
        <v/>
      </c>
      <c r="I3638" s="6">
        <f>IF(sel_og=1,0,E3638-G3638)</f>
        <v/>
      </c>
      <c r="J3638" s="6">
        <f>IF(sel_og=1,0,D3638-F3638)</f>
        <v/>
      </c>
      <c r="K3638" s="6">
        <f>IF(sel_og=1,E3638-G3638,0)</f>
        <v/>
      </c>
    </row>
    <row r="3639">
      <c r="A3639" s="6">
        <f>Profiles!E3639+Profiles!F3639</f>
        <v/>
      </c>
      <c r="B3639" s="6">
        <f>Profiles!D3639*sel_solar</f>
        <v/>
      </c>
      <c r="C3639" s="6">
        <f>MIN(B3639,A3639)</f>
        <v/>
      </c>
      <c r="D3639" s="6">
        <f>B3639-C3639</f>
        <v/>
      </c>
      <c r="E3639" s="6">
        <f>A3639-C3639</f>
        <v/>
      </c>
      <c r="F3639" s="6">
        <f>MIN(D3639,in_batt_pw,IF(sel_batt=0,0,(sel_batt-H3638)/in_rte))</f>
        <v/>
      </c>
      <c r="G3639" s="6">
        <f>MIN(E3639,in_batt_pw,H3638)</f>
        <v/>
      </c>
      <c r="H3639" s="6">
        <f>H3638+F3639*in_rte-G3639</f>
        <v/>
      </c>
      <c r="I3639" s="6">
        <f>IF(sel_og=1,0,E3639-G3639)</f>
        <v/>
      </c>
      <c r="J3639" s="6">
        <f>IF(sel_og=1,0,D3639-F3639)</f>
        <v/>
      </c>
      <c r="K3639" s="6">
        <f>IF(sel_og=1,E3639-G3639,0)</f>
        <v/>
      </c>
    </row>
    <row r="3640">
      <c r="A3640" s="6">
        <f>Profiles!E3640+Profiles!F3640</f>
        <v/>
      </c>
      <c r="B3640" s="6">
        <f>Profiles!D3640*sel_solar</f>
        <v/>
      </c>
      <c r="C3640" s="6">
        <f>MIN(B3640,A3640)</f>
        <v/>
      </c>
      <c r="D3640" s="6">
        <f>B3640-C3640</f>
        <v/>
      </c>
      <c r="E3640" s="6">
        <f>A3640-C3640</f>
        <v/>
      </c>
      <c r="F3640" s="6">
        <f>MIN(D3640,in_batt_pw,IF(sel_batt=0,0,(sel_batt-H3639)/in_rte))</f>
        <v/>
      </c>
      <c r="G3640" s="6">
        <f>MIN(E3640,in_batt_pw,H3639)</f>
        <v/>
      </c>
      <c r="H3640" s="6">
        <f>H3639+F3640*in_rte-G3640</f>
        <v/>
      </c>
      <c r="I3640" s="6">
        <f>IF(sel_og=1,0,E3640-G3640)</f>
        <v/>
      </c>
      <c r="J3640" s="6">
        <f>IF(sel_og=1,0,D3640-F3640)</f>
        <v/>
      </c>
      <c r="K3640" s="6">
        <f>IF(sel_og=1,E3640-G3640,0)</f>
        <v/>
      </c>
    </row>
    <row r="3641">
      <c r="A3641" s="6">
        <f>Profiles!E3641+Profiles!F3641</f>
        <v/>
      </c>
      <c r="B3641" s="6">
        <f>Profiles!D3641*sel_solar</f>
        <v/>
      </c>
      <c r="C3641" s="6">
        <f>MIN(B3641,A3641)</f>
        <v/>
      </c>
      <c r="D3641" s="6">
        <f>B3641-C3641</f>
        <v/>
      </c>
      <c r="E3641" s="6">
        <f>A3641-C3641</f>
        <v/>
      </c>
      <c r="F3641" s="6">
        <f>MIN(D3641,in_batt_pw,IF(sel_batt=0,0,(sel_batt-H3640)/in_rte))</f>
        <v/>
      </c>
      <c r="G3641" s="6">
        <f>MIN(E3641,in_batt_pw,H3640)</f>
        <v/>
      </c>
      <c r="H3641" s="6">
        <f>H3640+F3641*in_rte-G3641</f>
        <v/>
      </c>
      <c r="I3641" s="6">
        <f>IF(sel_og=1,0,E3641-G3641)</f>
        <v/>
      </c>
      <c r="J3641" s="6">
        <f>IF(sel_og=1,0,D3641-F3641)</f>
        <v/>
      </c>
      <c r="K3641" s="6">
        <f>IF(sel_og=1,E3641-G3641,0)</f>
        <v/>
      </c>
    </row>
    <row r="3642">
      <c r="A3642" s="6">
        <f>Profiles!E3642+Profiles!F3642</f>
        <v/>
      </c>
      <c r="B3642" s="6">
        <f>Profiles!D3642*sel_solar</f>
        <v/>
      </c>
      <c r="C3642" s="6">
        <f>MIN(B3642,A3642)</f>
        <v/>
      </c>
      <c r="D3642" s="6">
        <f>B3642-C3642</f>
        <v/>
      </c>
      <c r="E3642" s="6">
        <f>A3642-C3642</f>
        <v/>
      </c>
      <c r="F3642" s="6">
        <f>MIN(D3642,in_batt_pw,IF(sel_batt=0,0,(sel_batt-H3641)/in_rte))</f>
        <v/>
      </c>
      <c r="G3642" s="6">
        <f>MIN(E3642,in_batt_pw,H3641)</f>
        <v/>
      </c>
      <c r="H3642" s="6">
        <f>H3641+F3642*in_rte-G3642</f>
        <v/>
      </c>
      <c r="I3642" s="6">
        <f>IF(sel_og=1,0,E3642-G3642)</f>
        <v/>
      </c>
      <c r="J3642" s="6">
        <f>IF(sel_og=1,0,D3642-F3642)</f>
        <v/>
      </c>
      <c r="K3642" s="6">
        <f>IF(sel_og=1,E3642-G3642,0)</f>
        <v/>
      </c>
    </row>
    <row r="3643">
      <c r="A3643" s="6">
        <f>Profiles!E3643+Profiles!F3643</f>
        <v/>
      </c>
      <c r="B3643" s="6">
        <f>Profiles!D3643*sel_solar</f>
        <v/>
      </c>
      <c r="C3643" s="6">
        <f>MIN(B3643,A3643)</f>
        <v/>
      </c>
      <c r="D3643" s="6">
        <f>B3643-C3643</f>
        <v/>
      </c>
      <c r="E3643" s="6">
        <f>A3643-C3643</f>
        <v/>
      </c>
      <c r="F3643" s="6">
        <f>MIN(D3643,in_batt_pw,IF(sel_batt=0,0,(sel_batt-H3642)/in_rte))</f>
        <v/>
      </c>
      <c r="G3643" s="6">
        <f>MIN(E3643,in_batt_pw,H3642)</f>
        <v/>
      </c>
      <c r="H3643" s="6">
        <f>H3642+F3643*in_rte-G3643</f>
        <v/>
      </c>
      <c r="I3643" s="6">
        <f>IF(sel_og=1,0,E3643-G3643)</f>
        <v/>
      </c>
      <c r="J3643" s="6">
        <f>IF(sel_og=1,0,D3643-F3643)</f>
        <v/>
      </c>
      <c r="K3643" s="6">
        <f>IF(sel_og=1,E3643-G3643,0)</f>
        <v/>
      </c>
    </row>
    <row r="3644">
      <c r="A3644" s="6">
        <f>Profiles!E3644+Profiles!F3644</f>
        <v/>
      </c>
      <c r="B3644" s="6">
        <f>Profiles!D3644*sel_solar</f>
        <v/>
      </c>
      <c r="C3644" s="6">
        <f>MIN(B3644,A3644)</f>
        <v/>
      </c>
      <c r="D3644" s="6">
        <f>B3644-C3644</f>
        <v/>
      </c>
      <c r="E3644" s="6">
        <f>A3644-C3644</f>
        <v/>
      </c>
      <c r="F3644" s="6">
        <f>MIN(D3644,in_batt_pw,IF(sel_batt=0,0,(sel_batt-H3643)/in_rte))</f>
        <v/>
      </c>
      <c r="G3644" s="6">
        <f>MIN(E3644,in_batt_pw,H3643)</f>
        <v/>
      </c>
      <c r="H3644" s="6">
        <f>H3643+F3644*in_rte-G3644</f>
        <v/>
      </c>
      <c r="I3644" s="6">
        <f>IF(sel_og=1,0,E3644-G3644)</f>
        <v/>
      </c>
      <c r="J3644" s="6">
        <f>IF(sel_og=1,0,D3644-F3644)</f>
        <v/>
      </c>
      <c r="K3644" s="6">
        <f>IF(sel_og=1,E3644-G3644,0)</f>
        <v/>
      </c>
    </row>
    <row r="3645">
      <c r="A3645" s="6">
        <f>Profiles!E3645+Profiles!F3645</f>
        <v/>
      </c>
      <c r="B3645" s="6">
        <f>Profiles!D3645*sel_solar</f>
        <v/>
      </c>
      <c r="C3645" s="6">
        <f>MIN(B3645,A3645)</f>
        <v/>
      </c>
      <c r="D3645" s="6">
        <f>B3645-C3645</f>
        <v/>
      </c>
      <c r="E3645" s="6">
        <f>A3645-C3645</f>
        <v/>
      </c>
      <c r="F3645" s="6">
        <f>MIN(D3645,in_batt_pw,IF(sel_batt=0,0,(sel_batt-H3644)/in_rte))</f>
        <v/>
      </c>
      <c r="G3645" s="6">
        <f>MIN(E3645,in_batt_pw,H3644)</f>
        <v/>
      </c>
      <c r="H3645" s="6">
        <f>H3644+F3645*in_rte-G3645</f>
        <v/>
      </c>
      <c r="I3645" s="6">
        <f>IF(sel_og=1,0,E3645-G3645)</f>
        <v/>
      </c>
      <c r="J3645" s="6">
        <f>IF(sel_og=1,0,D3645-F3645)</f>
        <v/>
      </c>
      <c r="K3645" s="6">
        <f>IF(sel_og=1,E3645-G3645,0)</f>
        <v/>
      </c>
    </row>
    <row r="3646">
      <c r="A3646" s="6">
        <f>Profiles!E3646+Profiles!F3646</f>
        <v/>
      </c>
      <c r="B3646" s="6">
        <f>Profiles!D3646*sel_solar</f>
        <v/>
      </c>
      <c r="C3646" s="6">
        <f>MIN(B3646,A3646)</f>
        <v/>
      </c>
      <c r="D3646" s="6">
        <f>B3646-C3646</f>
        <v/>
      </c>
      <c r="E3646" s="6">
        <f>A3646-C3646</f>
        <v/>
      </c>
      <c r="F3646" s="6">
        <f>MIN(D3646,in_batt_pw,IF(sel_batt=0,0,(sel_batt-H3645)/in_rte))</f>
        <v/>
      </c>
      <c r="G3646" s="6">
        <f>MIN(E3646,in_batt_pw,H3645)</f>
        <v/>
      </c>
      <c r="H3646" s="6">
        <f>H3645+F3646*in_rte-G3646</f>
        <v/>
      </c>
      <c r="I3646" s="6">
        <f>IF(sel_og=1,0,E3646-G3646)</f>
        <v/>
      </c>
      <c r="J3646" s="6">
        <f>IF(sel_og=1,0,D3646-F3646)</f>
        <v/>
      </c>
      <c r="K3646" s="6">
        <f>IF(sel_og=1,E3646-G3646,0)</f>
        <v/>
      </c>
    </row>
    <row r="3647">
      <c r="A3647" s="6">
        <f>Profiles!E3647+Profiles!F3647</f>
        <v/>
      </c>
      <c r="B3647" s="6">
        <f>Profiles!D3647*sel_solar</f>
        <v/>
      </c>
      <c r="C3647" s="6">
        <f>MIN(B3647,A3647)</f>
        <v/>
      </c>
      <c r="D3647" s="6">
        <f>B3647-C3647</f>
        <v/>
      </c>
      <c r="E3647" s="6">
        <f>A3647-C3647</f>
        <v/>
      </c>
      <c r="F3647" s="6">
        <f>MIN(D3647,in_batt_pw,IF(sel_batt=0,0,(sel_batt-H3646)/in_rte))</f>
        <v/>
      </c>
      <c r="G3647" s="6">
        <f>MIN(E3647,in_batt_pw,H3646)</f>
        <v/>
      </c>
      <c r="H3647" s="6">
        <f>H3646+F3647*in_rte-G3647</f>
        <v/>
      </c>
      <c r="I3647" s="6">
        <f>IF(sel_og=1,0,E3647-G3647)</f>
        <v/>
      </c>
      <c r="J3647" s="6">
        <f>IF(sel_og=1,0,D3647-F3647)</f>
        <v/>
      </c>
      <c r="K3647" s="6">
        <f>IF(sel_og=1,E3647-G3647,0)</f>
        <v/>
      </c>
    </row>
    <row r="3648">
      <c r="A3648" s="6">
        <f>Profiles!E3648+Profiles!F3648</f>
        <v/>
      </c>
      <c r="B3648" s="6">
        <f>Profiles!D3648*sel_solar</f>
        <v/>
      </c>
      <c r="C3648" s="6">
        <f>MIN(B3648,A3648)</f>
        <v/>
      </c>
      <c r="D3648" s="6">
        <f>B3648-C3648</f>
        <v/>
      </c>
      <c r="E3648" s="6">
        <f>A3648-C3648</f>
        <v/>
      </c>
      <c r="F3648" s="6">
        <f>MIN(D3648,in_batt_pw,IF(sel_batt=0,0,(sel_batt-H3647)/in_rte))</f>
        <v/>
      </c>
      <c r="G3648" s="6">
        <f>MIN(E3648,in_batt_pw,H3647)</f>
        <v/>
      </c>
      <c r="H3648" s="6">
        <f>H3647+F3648*in_rte-G3648</f>
        <v/>
      </c>
      <c r="I3648" s="6">
        <f>IF(sel_og=1,0,E3648-G3648)</f>
        <v/>
      </c>
      <c r="J3648" s="6">
        <f>IF(sel_og=1,0,D3648-F3648)</f>
        <v/>
      </c>
      <c r="K3648" s="6">
        <f>IF(sel_og=1,E3648-G3648,0)</f>
        <v/>
      </c>
    </row>
    <row r="3649">
      <c r="A3649" s="6">
        <f>Profiles!E3649+Profiles!F3649</f>
        <v/>
      </c>
      <c r="B3649" s="6">
        <f>Profiles!D3649*sel_solar</f>
        <v/>
      </c>
      <c r="C3649" s="6">
        <f>MIN(B3649,A3649)</f>
        <v/>
      </c>
      <c r="D3649" s="6">
        <f>B3649-C3649</f>
        <v/>
      </c>
      <c r="E3649" s="6">
        <f>A3649-C3649</f>
        <v/>
      </c>
      <c r="F3649" s="6">
        <f>MIN(D3649,in_batt_pw,IF(sel_batt=0,0,(sel_batt-H3648)/in_rte))</f>
        <v/>
      </c>
      <c r="G3649" s="6">
        <f>MIN(E3649,in_batt_pw,H3648)</f>
        <v/>
      </c>
      <c r="H3649" s="6">
        <f>H3648+F3649*in_rte-G3649</f>
        <v/>
      </c>
      <c r="I3649" s="6">
        <f>IF(sel_og=1,0,E3649-G3649)</f>
        <v/>
      </c>
      <c r="J3649" s="6">
        <f>IF(sel_og=1,0,D3649-F3649)</f>
        <v/>
      </c>
      <c r="K3649" s="6">
        <f>IF(sel_og=1,E3649-G3649,0)</f>
        <v/>
      </c>
    </row>
    <row r="3650">
      <c r="A3650" s="6">
        <f>Profiles!E3650+Profiles!F3650</f>
        <v/>
      </c>
      <c r="B3650" s="6">
        <f>Profiles!D3650*sel_solar</f>
        <v/>
      </c>
      <c r="C3650" s="6">
        <f>MIN(B3650,A3650)</f>
        <v/>
      </c>
      <c r="D3650" s="6">
        <f>B3650-C3650</f>
        <v/>
      </c>
      <c r="E3650" s="6">
        <f>A3650-C3650</f>
        <v/>
      </c>
      <c r="F3650" s="6">
        <f>MIN(D3650,in_batt_pw,IF(sel_batt=0,0,(sel_batt-H3649)/in_rte))</f>
        <v/>
      </c>
      <c r="G3650" s="6">
        <f>MIN(E3650,in_batt_pw,H3649)</f>
        <v/>
      </c>
      <c r="H3650" s="6">
        <f>H3649+F3650*in_rte-G3650</f>
        <v/>
      </c>
      <c r="I3650" s="6">
        <f>IF(sel_og=1,0,E3650-G3650)</f>
        <v/>
      </c>
      <c r="J3650" s="6">
        <f>IF(sel_og=1,0,D3650-F3650)</f>
        <v/>
      </c>
      <c r="K3650" s="6">
        <f>IF(sel_og=1,E3650-G3650,0)</f>
        <v/>
      </c>
    </row>
    <row r="3651">
      <c r="A3651" s="6">
        <f>Profiles!E3651+Profiles!F3651</f>
        <v/>
      </c>
      <c r="B3651" s="6">
        <f>Profiles!D3651*sel_solar</f>
        <v/>
      </c>
      <c r="C3651" s="6">
        <f>MIN(B3651,A3651)</f>
        <v/>
      </c>
      <c r="D3651" s="6">
        <f>B3651-C3651</f>
        <v/>
      </c>
      <c r="E3651" s="6">
        <f>A3651-C3651</f>
        <v/>
      </c>
      <c r="F3651" s="6">
        <f>MIN(D3651,in_batt_pw,IF(sel_batt=0,0,(sel_batt-H3650)/in_rte))</f>
        <v/>
      </c>
      <c r="G3651" s="6">
        <f>MIN(E3651,in_batt_pw,H3650)</f>
        <v/>
      </c>
      <c r="H3651" s="6">
        <f>H3650+F3651*in_rte-G3651</f>
        <v/>
      </c>
      <c r="I3651" s="6">
        <f>IF(sel_og=1,0,E3651-G3651)</f>
        <v/>
      </c>
      <c r="J3651" s="6">
        <f>IF(sel_og=1,0,D3651-F3651)</f>
        <v/>
      </c>
      <c r="K3651" s="6">
        <f>IF(sel_og=1,E3651-G3651,0)</f>
        <v/>
      </c>
    </row>
    <row r="3652">
      <c r="A3652" s="6">
        <f>Profiles!E3652+Profiles!F3652</f>
        <v/>
      </c>
      <c r="B3652" s="6">
        <f>Profiles!D3652*sel_solar</f>
        <v/>
      </c>
      <c r="C3652" s="6">
        <f>MIN(B3652,A3652)</f>
        <v/>
      </c>
      <c r="D3652" s="6">
        <f>B3652-C3652</f>
        <v/>
      </c>
      <c r="E3652" s="6">
        <f>A3652-C3652</f>
        <v/>
      </c>
      <c r="F3652" s="6">
        <f>MIN(D3652,in_batt_pw,IF(sel_batt=0,0,(sel_batt-H3651)/in_rte))</f>
        <v/>
      </c>
      <c r="G3652" s="6">
        <f>MIN(E3652,in_batt_pw,H3651)</f>
        <v/>
      </c>
      <c r="H3652" s="6">
        <f>H3651+F3652*in_rte-G3652</f>
        <v/>
      </c>
      <c r="I3652" s="6">
        <f>IF(sel_og=1,0,E3652-G3652)</f>
        <v/>
      </c>
      <c r="J3652" s="6">
        <f>IF(sel_og=1,0,D3652-F3652)</f>
        <v/>
      </c>
      <c r="K3652" s="6">
        <f>IF(sel_og=1,E3652-G3652,0)</f>
        <v/>
      </c>
    </row>
    <row r="3653">
      <c r="A3653" s="6">
        <f>Profiles!E3653+Profiles!F3653</f>
        <v/>
      </c>
      <c r="B3653" s="6">
        <f>Profiles!D3653*sel_solar</f>
        <v/>
      </c>
      <c r="C3653" s="6">
        <f>MIN(B3653,A3653)</f>
        <v/>
      </c>
      <c r="D3653" s="6">
        <f>B3653-C3653</f>
        <v/>
      </c>
      <c r="E3653" s="6">
        <f>A3653-C3653</f>
        <v/>
      </c>
      <c r="F3653" s="6">
        <f>MIN(D3653,in_batt_pw,IF(sel_batt=0,0,(sel_batt-H3652)/in_rte))</f>
        <v/>
      </c>
      <c r="G3653" s="6">
        <f>MIN(E3653,in_batt_pw,H3652)</f>
        <v/>
      </c>
      <c r="H3653" s="6">
        <f>H3652+F3653*in_rte-G3653</f>
        <v/>
      </c>
      <c r="I3653" s="6">
        <f>IF(sel_og=1,0,E3653-G3653)</f>
        <v/>
      </c>
      <c r="J3653" s="6">
        <f>IF(sel_og=1,0,D3653-F3653)</f>
        <v/>
      </c>
      <c r="K3653" s="6">
        <f>IF(sel_og=1,E3653-G3653,0)</f>
        <v/>
      </c>
    </row>
    <row r="3654">
      <c r="A3654" s="6">
        <f>Profiles!E3654+Profiles!F3654</f>
        <v/>
      </c>
      <c r="B3654" s="6">
        <f>Profiles!D3654*sel_solar</f>
        <v/>
      </c>
      <c r="C3654" s="6">
        <f>MIN(B3654,A3654)</f>
        <v/>
      </c>
      <c r="D3654" s="6">
        <f>B3654-C3654</f>
        <v/>
      </c>
      <c r="E3654" s="6">
        <f>A3654-C3654</f>
        <v/>
      </c>
      <c r="F3654" s="6">
        <f>MIN(D3654,in_batt_pw,IF(sel_batt=0,0,(sel_batt-H3653)/in_rte))</f>
        <v/>
      </c>
      <c r="G3654" s="6">
        <f>MIN(E3654,in_batt_pw,H3653)</f>
        <v/>
      </c>
      <c r="H3654" s="6">
        <f>H3653+F3654*in_rte-G3654</f>
        <v/>
      </c>
      <c r="I3654" s="6">
        <f>IF(sel_og=1,0,E3654-G3654)</f>
        <v/>
      </c>
      <c r="J3654" s="6">
        <f>IF(sel_og=1,0,D3654-F3654)</f>
        <v/>
      </c>
      <c r="K3654" s="6">
        <f>IF(sel_og=1,E3654-G3654,0)</f>
        <v/>
      </c>
    </row>
    <row r="3655">
      <c r="A3655" s="6">
        <f>Profiles!E3655+Profiles!F3655</f>
        <v/>
      </c>
      <c r="B3655" s="6">
        <f>Profiles!D3655*sel_solar</f>
        <v/>
      </c>
      <c r="C3655" s="6">
        <f>MIN(B3655,A3655)</f>
        <v/>
      </c>
      <c r="D3655" s="6">
        <f>B3655-C3655</f>
        <v/>
      </c>
      <c r="E3655" s="6">
        <f>A3655-C3655</f>
        <v/>
      </c>
      <c r="F3655" s="6">
        <f>MIN(D3655,in_batt_pw,IF(sel_batt=0,0,(sel_batt-H3654)/in_rte))</f>
        <v/>
      </c>
      <c r="G3655" s="6">
        <f>MIN(E3655,in_batt_pw,H3654)</f>
        <v/>
      </c>
      <c r="H3655" s="6">
        <f>H3654+F3655*in_rte-G3655</f>
        <v/>
      </c>
      <c r="I3655" s="6">
        <f>IF(sel_og=1,0,E3655-G3655)</f>
        <v/>
      </c>
      <c r="J3655" s="6">
        <f>IF(sel_og=1,0,D3655-F3655)</f>
        <v/>
      </c>
      <c r="K3655" s="6">
        <f>IF(sel_og=1,E3655-G3655,0)</f>
        <v/>
      </c>
    </row>
    <row r="3656">
      <c r="A3656" s="6">
        <f>Profiles!E3656+Profiles!F3656</f>
        <v/>
      </c>
      <c r="B3656" s="6">
        <f>Profiles!D3656*sel_solar</f>
        <v/>
      </c>
      <c r="C3656" s="6">
        <f>MIN(B3656,A3656)</f>
        <v/>
      </c>
      <c r="D3656" s="6">
        <f>B3656-C3656</f>
        <v/>
      </c>
      <c r="E3656" s="6">
        <f>A3656-C3656</f>
        <v/>
      </c>
      <c r="F3656" s="6">
        <f>MIN(D3656,in_batt_pw,IF(sel_batt=0,0,(sel_batt-H3655)/in_rte))</f>
        <v/>
      </c>
      <c r="G3656" s="6">
        <f>MIN(E3656,in_batt_pw,H3655)</f>
        <v/>
      </c>
      <c r="H3656" s="6">
        <f>H3655+F3656*in_rte-G3656</f>
        <v/>
      </c>
      <c r="I3656" s="6">
        <f>IF(sel_og=1,0,E3656-G3656)</f>
        <v/>
      </c>
      <c r="J3656" s="6">
        <f>IF(sel_og=1,0,D3656-F3656)</f>
        <v/>
      </c>
      <c r="K3656" s="6">
        <f>IF(sel_og=1,E3656-G3656,0)</f>
        <v/>
      </c>
    </row>
    <row r="3657">
      <c r="A3657" s="6">
        <f>Profiles!E3657+Profiles!F3657</f>
        <v/>
      </c>
      <c r="B3657" s="6">
        <f>Profiles!D3657*sel_solar</f>
        <v/>
      </c>
      <c r="C3657" s="6">
        <f>MIN(B3657,A3657)</f>
        <v/>
      </c>
      <c r="D3657" s="6">
        <f>B3657-C3657</f>
        <v/>
      </c>
      <c r="E3657" s="6">
        <f>A3657-C3657</f>
        <v/>
      </c>
      <c r="F3657" s="6">
        <f>MIN(D3657,in_batt_pw,IF(sel_batt=0,0,(sel_batt-H3656)/in_rte))</f>
        <v/>
      </c>
      <c r="G3657" s="6">
        <f>MIN(E3657,in_batt_pw,H3656)</f>
        <v/>
      </c>
      <c r="H3657" s="6">
        <f>H3656+F3657*in_rte-G3657</f>
        <v/>
      </c>
      <c r="I3657" s="6">
        <f>IF(sel_og=1,0,E3657-G3657)</f>
        <v/>
      </c>
      <c r="J3657" s="6">
        <f>IF(sel_og=1,0,D3657-F3657)</f>
        <v/>
      </c>
      <c r="K3657" s="6">
        <f>IF(sel_og=1,E3657-G3657,0)</f>
        <v/>
      </c>
    </row>
    <row r="3658">
      <c r="A3658" s="6">
        <f>Profiles!E3658+Profiles!F3658</f>
        <v/>
      </c>
      <c r="B3658" s="6">
        <f>Profiles!D3658*sel_solar</f>
        <v/>
      </c>
      <c r="C3658" s="6">
        <f>MIN(B3658,A3658)</f>
        <v/>
      </c>
      <c r="D3658" s="6">
        <f>B3658-C3658</f>
        <v/>
      </c>
      <c r="E3658" s="6">
        <f>A3658-C3658</f>
        <v/>
      </c>
      <c r="F3658" s="6">
        <f>MIN(D3658,in_batt_pw,IF(sel_batt=0,0,(sel_batt-H3657)/in_rte))</f>
        <v/>
      </c>
      <c r="G3658" s="6">
        <f>MIN(E3658,in_batt_pw,H3657)</f>
        <v/>
      </c>
      <c r="H3658" s="6">
        <f>H3657+F3658*in_rte-G3658</f>
        <v/>
      </c>
      <c r="I3658" s="6">
        <f>IF(sel_og=1,0,E3658-G3658)</f>
        <v/>
      </c>
      <c r="J3658" s="6">
        <f>IF(sel_og=1,0,D3658-F3658)</f>
        <v/>
      </c>
      <c r="K3658" s="6">
        <f>IF(sel_og=1,E3658-G3658,0)</f>
        <v/>
      </c>
    </row>
    <row r="3659">
      <c r="A3659" s="6">
        <f>Profiles!E3659+Profiles!F3659</f>
        <v/>
      </c>
      <c r="B3659" s="6">
        <f>Profiles!D3659*sel_solar</f>
        <v/>
      </c>
      <c r="C3659" s="6">
        <f>MIN(B3659,A3659)</f>
        <v/>
      </c>
      <c r="D3659" s="6">
        <f>B3659-C3659</f>
        <v/>
      </c>
      <c r="E3659" s="6">
        <f>A3659-C3659</f>
        <v/>
      </c>
      <c r="F3659" s="6">
        <f>MIN(D3659,in_batt_pw,IF(sel_batt=0,0,(sel_batt-H3658)/in_rte))</f>
        <v/>
      </c>
      <c r="G3659" s="6">
        <f>MIN(E3659,in_batt_pw,H3658)</f>
        <v/>
      </c>
      <c r="H3659" s="6">
        <f>H3658+F3659*in_rte-G3659</f>
        <v/>
      </c>
      <c r="I3659" s="6">
        <f>IF(sel_og=1,0,E3659-G3659)</f>
        <v/>
      </c>
      <c r="J3659" s="6">
        <f>IF(sel_og=1,0,D3659-F3659)</f>
        <v/>
      </c>
      <c r="K3659" s="6">
        <f>IF(sel_og=1,E3659-G3659,0)</f>
        <v/>
      </c>
    </row>
    <row r="3660">
      <c r="A3660" s="6">
        <f>Profiles!E3660+Profiles!F3660</f>
        <v/>
      </c>
      <c r="B3660" s="6">
        <f>Profiles!D3660*sel_solar</f>
        <v/>
      </c>
      <c r="C3660" s="6">
        <f>MIN(B3660,A3660)</f>
        <v/>
      </c>
      <c r="D3660" s="6">
        <f>B3660-C3660</f>
        <v/>
      </c>
      <c r="E3660" s="6">
        <f>A3660-C3660</f>
        <v/>
      </c>
      <c r="F3660" s="6">
        <f>MIN(D3660,in_batt_pw,IF(sel_batt=0,0,(sel_batt-H3659)/in_rte))</f>
        <v/>
      </c>
      <c r="G3660" s="6">
        <f>MIN(E3660,in_batt_pw,H3659)</f>
        <v/>
      </c>
      <c r="H3660" s="6">
        <f>H3659+F3660*in_rte-G3660</f>
        <v/>
      </c>
      <c r="I3660" s="6">
        <f>IF(sel_og=1,0,E3660-G3660)</f>
        <v/>
      </c>
      <c r="J3660" s="6">
        <f>IF(sel_og=1,0,D3660-F3660)</f>
        <v/>
      </c>
      <c r="K3660" s="6">
        <f>IF(sel_og=1,E3660-G3660,0)</f>
        <v/>
      </c>
    </row>
    <row r="3661">
      <c r="A3661" s="6">
        <f>Profiles!E3661+Profiles!F3661</f>
        <v/>
      </c>
      <c r="B3661" s="6">
        <f>Profiles!D3661*sel_solar</f>
        <v/>
      </c>
      <c r="C3661" s="6">
        <f>MIN(B3661,A3661)</f>
        <v/>
      </c>
      <c r="D3661" s="6">
        <f>B3661-C3661</f>
        <v/>
      </c>
      <c r="E3661" s="6">
        <f>A3661-C3661</f>
        <v/>
      </c>
      <c r="F3661" s="6">
        <f>MIN(D3661,in_batt_pw,IF(sel_batt=0,0,(sel_batt-H3660)/in_rte))</f>
        <v/>
      </c>
      <c r="G3661" s="6">
        <f>MIN(E3661,in_batt_pw,H3660)</f>
        <v/>
      </c>
      <c r="H3661" s="6">
        <f>H3660+F3661*in_rte-G3661</f>
        <v/>
      </c>
      <c r="I3661" s="6">
        <f>IF(sel_og=1,0,E3661-G3661)</f>
        <v/>
      </c>
      <c r="J3661" s="6">
        <f>IF(sel_og=1,0,D3661-F3661)</f>
        <v/>
      </c>
      <c r="K3661" s="6">
        <f>IF(sel_og=1,E3661-G3661,0)</f>
        <v/>
      </c>
    </row>
    <row r="3662">
      <c r="A3662" s="6">
        <f>Profiles!E3662+Profiles!F3662</f>
        <v/>
      </c>
      <c r="B3662" s="6">
        <f>Profiles!D3662*sel_solar</f>
        <v/>
      </c>
      <c r="C3662" s="6">
        <f>MIN(B3662,A3662)</f>
        <v/>
      </c>
      <c r="D3662" s="6">
        <f>B3662-C3662</f>
        <v/>
      </c>
      <c r="E3662" s="6">
        <f>A3662-C3662</f>
        <v/>
      </c>
      <c r="F3662" s="6">
        <f>MIN(D3662,in_batt_pw,IF(sel_batt=0,0,(sel_batt-H3661)/in_rte))</f>
        <v/>
      </c>
      <c r="G3662" s="6">
        <f>MIN(E3662,in_batt_pw,H3661)</f>
        <v/>
      </c>
      <c r="H3662" s="6">
        <f>H3661+F3662*in_rte-G3662</f>
        <v/>
      </c>
      <c r="I3662" s="6">
        <f>IF(sel_og=1,0,E3662-G3662)</f>
        <v/>
      </c>
      <c r="J3662" s="6">
        <f>IF(sel_og=1,0,D3662-F3662)</f>
        <v/>
      </c>
      <c r="K3662" s="6">
        <f>IF(sel_og=1,E3662-G3662,0)</f>
        <v/>
      </c>
    </row>
    <row r="3663">
      <c r="A3663" s="6">
        <f>Profiles!E3663+Profiles!F3663</f>
        <v/>
      </c>
      <c r="B3663" s="6">
        <f>Profiles!D3663*sel_solar</f>
        <v/>
      </c>
      <c r="C3663" s="6">
        <f>MIN(B3663,A3663)</f>
        <v/>
      </c>
      <c r="D3663" s="6">
        <f>B3663-C3663</f>
        <v/>
      </c>
      <c r="E3663" s="6">
        <f>A3663-C3663</f>
        <v/>
      </c>
      <c r="F3663" s="6">
        <f>MIN(D3663,in_batt_pw,IF(sel_batt=0,0,(sel_batt-H3662)/in_rte))</f>
        <v/>
      </c>
      <c r="G3663" s="6">
        <f>MIN(E3663,in_batt_pw,H3662)</f>
        <v/>
      </c>
      <c r="H3663" s="6">
        <f>H3662+F3663*in_rte-G3663</f>
        <v/>
      </c>
      <c r="I3663" s="6">
        <f>IF(sel_og=1,0,E3663-G3663)</f>
        <v/>
      </c>
      <c r="J3663" s="6">
        <f>IF(sel_og=1,0,D3663-F3663)</f>
        <v/>
      </c>
      <c r="K3663" s="6">
        <f>IF(sel_og=1,E3663-G3663,0)</f>
        <v/>
      </c>
    </row>
    <row r="3664">
      <c r="A3664" s="6">
        <f>Profiles!E3664+Profiles!F3664</f>
        <v/>
      </c>
      <c r="B3664" s="6">
        <f>Profiles!D3664*sel_solar</f>
        <v/>
      </c>
      <c r="C3664" s="6">
        <f>MIN(B3664,A3664)</f>
        <v/>
      </c>
      <c r="D3664" s="6">
        <f>B3664-C3664</f>
        <v/>
      </c>
      <c r="E3664" s="6">
        <f>A3664-C3664</f>
        <v/>
      </c>
      <c r="F3664" s="6">
        <f>MIN(D3664,in_batt_pw,IF(sel_batt=0,0,(sel_batt-H3663)/in_rte))</f>
        <v/>
      </c>
      <c r="G3664" s="6">
        <f>MIN(E3664,in_batt_pw,H3663)</f>
        <v/>
      </c>
      <c r="H3664" s="6">
        <f>H3663+F3664*in_rte-G3664</f>
        <v/>
      </c>
      <c r="I3664" s="6">
        <f>IF(sel_og=1,0,E3664-G3664)</f>
        <v/>
      </c>
      <c r="J3664" s="6">
        <f>IF(sel_og=1,0,D3664-F3664)</f>
        <v/>
      </c>
      <c r="K3664" s="6">
        <f>IF(sel_og=1,E3664-G3664,0)</f>
        <v/>
      </c>
    </row>
    <row r="3665">
      <c r="A3665" s="6">
        <f>Profiles!E3665+Profiles!F3665</f>
        <v/>
      </c>
      <c r="B3665" s="6">
        <f>Profiles!D3665*sel_solar</f>
        <v/>
      </c>
      <c r="C3665" s="6">
        <f>MIN(B3665,A3665)</f>
        <v/>
      </c>
      <c r="D3665" s="6">
        <f>B3665-C3665</f>
        <v/>
      </c>
      <c r="E3665" s="6">
        <f>A3665-C3665</f>
        <v/>
      </c>
      <c r="F3665" s="6">
        <f>MIN(D3665,in_batt_pw,IF(sel_batt=0,0,(sel_batt-H3664)/in_rte))</f>
        <v/>
      </c>
      <c r="G3665" s="6">
        <f>MIN(E3665,in_batt_pw,H3664)</f>
        <v/>
      </c>
      <c r="H3665" s="6">
        <f>H3664+F3665*in_rte-G3665</f>
        <v/>
      </c>
      <c r="I3665" s="6">
        <f>IF(sel_og=1,0,E3665-G3665)</f>
        <v/>
      </c>
      <c r="J3665" s="6">
        <f>IF(sel_og=1,0,D3665-F3665)</f>
        <v/>
      </c>
      <c r="K3665" s="6">
        <f>IF(sel_og=1,E3665-G3665,0)</f>
        <v/>
      </c>
    </row>
    <row r="3666">
      <c r="A3666" s="6">
        <f>Profiles!E3666+Profiles!F3666</f>
        <v/>
      </c>
      <c r="B3666" s="6">
        <f>Profiles!D3666*sel_solar</f>
        <v/>
      </c>
      <c r="C3666" s="6">
        <f>MIN(B3666,A3666)</f>
        <v/>
      </c>
      <c r="D3666" s="6">
        <f>B3666-C3666</f>
        <v/>
      </c>
      <c r="E3666" s="6">
        <f>A3666-C3666</f>
        <v/>
      </c>
      <c r="F3666" s="6">
        <f>MIN(D3666,in_batt_pw,IF(sel_batt=0,0,(sel_batt-H3665)/in_rte))</f>
        <v/>
      </c>
      <c r="G3666" s="6">
        <f>MIN(E3666,in_batt_pw,H3665)</f>
        <v/>
      </c>
      <c r="H3666" s="6">
        <f>H3665+F3666*in_rte-G3666</f>
        <v/>
      </c>
      <c r="I3666" s="6">
        <f>IF(sel_og=1,0,E3666-G3666)</f>
        <v/>
      </c>
      <c r="J3666" s="6">
        <f>IF(sel_og=1,0,D3666-F3666)</f>
        <v/>
      </c>
      <c r="K3666" s="6">
        <f>IF(sel_og=1,E3666-G3666,0)</f>
        <v/>
      </c>
    </row>
    <row r="3667">
      <c r="A3667" s="6">
        <f>Profiles!E3667+Profiles!F3667</f>
        <v/>
      </c>
      <c r="B3667" s="6">
        <f>Profiles!D3667*sel_solar</f>
        <v/>
      </c>
      <c r="C3667" s="6">
        <f>MIN(B3667,A3667)</f>
        <v/>
      </c>
      <c r="D3667" s="6">
        <f>B3667-C3667</f>
        <v/>
      </c>
      <c r="E3667" s="6">
        <f>A3667-C3667</f>
        <v/>
      </c>
      <c r="F3667" s="6">
        <f>MIN(D3667,in_batt_pw,IF(sel_batt=0,0,(sel_batt-H3666)/in_rte))</f>
        <v/>
      </c>
      <c r="G3667" s="6">
        <f>MIN(E3667,in_batt_pw,H3666)</f>
        <v/>
      </c>
      <c r="H3667" s="6">
        <f>H3666+F3667*in_rte-G3667</f>
        <v/>
      </c>
      <c r="I3667" s="6">
        <f>IF(sel_og=1,0,E3667-G3667)</f>
        <v/>
      </c>
      <c r="J3667" s="6">
        <f>IF(sel_og=1,0,D3667-F3667)</f>
        <v/>
      </c>
      <c r="K3667" s="6">
        <f>IF(sel_og=1,E3667-G3667,0)</f>
        <v/>
      </c>
    </row>
    <row r="3668">
      <c r="A3668" s="6">
        <f>Profiles!E3668+Profiles!F3668</f>
        <v/>
      </c>
      <c r="B3668" s="6">
        <f>Profiles!D3668*sel_solar</f>
        <v/>
      </c>
      <c r="C3668" s="6">
        <f>MIN(B3668,A3668)</f>
        <v/>
      </c>
      <c r="D3668" s="6">
        <f>B3668-C3668</f>
        <v/>
      </c>
      <c r="E3668" s="6">
        <f>A3668-C3668</f>
        <v/>
      </c>
      <c r="F3668" s="6">
        <f>MIN(D3668,in_batt_pw,IF(sel_batt=0,0,(sel_batt-H3667)/in_rte))</f>
        <v/>
      </c>
      <c r="G3668" s="6">
        <f>MIN(E3668,in_batt_pw,H3667)</f>
        <v/>
      </c>
      <c r="H3668" s="6">
        <f>H3667+F3668*in_rte-G3668</f>
        <v/>
      </c>
      <c r="I3668" s="6">
        <f>IF(sel_og=1,0,E3668-G3668)</f>
        <v/>
      </c>
      <c r="J3668" s="6">
        <f>IF(sel_og=1,0,D3668-F3668)</f>
        <v/>
      </c>
      <c r="K3668" s="6">
        <f>IF(sel_og=1,E3668-G3668,0)</f>
        <v/>
      </c>
    </row>
    <row r="3669">
      <c r="A3669" s="6">
        <f>Profiles!E3669+Profiles!F3669</f>
        <v/>
      </c>
      <c r="B3669" s="6">
        <f>Profiles!D3669*sel_solar</f>
        <v/>
      </c>
      <c r="C3669" s="6">
        <f>MIN(B3669,A3669)</f>
        <v/>
      </c>
      <c r="D3669" s="6">
        <f>B3669-C3669</f>
        <v/>
      </c>
      <c r="E3669" s="6">
        <f>A3669-C3669</f>
        <v/>
      </c>
      <c r="F3669" s="6">
        <f>MIN(D3669,in_batt_pw,IF(sel_batt=0,0,(sel_batt-H3668)/in_rte))</f>
        <v/>
      </c>
      <c r="G3669" s="6">
        <f>MIN(E3669,in_batt_pw,H3668)</f>
        <v/>
      </c>
      <c r="H3669" s="6">
        <f>H3668+F3669*in_rte-G3669</f>
        <v/>
      </c>
      <c r="I3669" s="6">
        <f>IF(sel_og=1,0,E3669-G3669)</f>
        <v/>
      </c>
      <c r="J3669" s="6">
        <f>IF(sel_og=1,0,D3669-F3669)</f>
        <v/>
      </c>
      <c r="K3669" s="6">
        <f>IF(sel_og=1,E3669-G3669,0)</f>
        <v/>
      </c>
    </row>
    <row r="3670">
      <c r="A3670" s="6">
        <f>Profiles!E3670+Profiles!F3670</f>
        <v/>
      </c>
      <c r="B3670" s="6">
        <f>Profiles!D3670*sel_solar</f>
        <v/>
      </c>
      <c r="C3670" s="6">
        <f>MIN(B3670,A3670)</f>
        <v/>
      </c>
      <c r="D3670" s="6">
        <f>B3670-C3670</f>
        <v/>
      </c>
      <c r="E3670" s="6">
        <f>A3670-C3670</f>
        <v/>
      </c>
      <c r="F3670" s="6">
        <f>MIN(D3670,in_batt_pw,IF(sel_batt=0,0,(sel_batt-H3669)/in_rte))</f>
        <v/>
      </c>
      <c r="G3670" s="6">
        <f>MIN(E3670,in_batt_pw,H3669)</f>
        <v/>
      </c>
      <c r="H3670" s="6">
        <f>H3669+F3670*in_rte-G3670</f>
        <v/>
      </c>
      <c r="I3670" s="6">
        <f>IF(sel_og=1,0,E3670-G3670)</f>
        <v/>
      </c>
      <c r="J3670" s="6">
        <f>IF(sel_og=1,0,D3670-F3670)</f>
        <v/>
      </c>
      <c r="K3670" s="6">
        <f>IF(sel_og=1,E3670-G3670,0)</f>
        <v/>
      </c>
    </row>
    <row r="3671">
      <c r="A3671" s="6">
        <f>Profiles!E3671+Profiles!F3671</f>
        <v/>
      </c>
      <c r="B3671" s="6">
        <f>Profiles!D3671*sel_solar</f>
        <v/>
      </c>
      <c r="C3671" s="6">
        <f>MIN(B3671,A3671)</f>
        <v/>
      </c>
      <c r="D3671" s="6">
        <f>B3671-C3671</f>
        <v/>
      </c>
      <c r="E3671" s="6">
        <f>A3671-C3671</f>
        <v/>
      </c>
      <c r="F3671" s="6">
        <f>MIN(D3671,in_batt_pw,IF(sel_batt=0,0,(sel_batt-H3670)/in_rte))</f>
        <v/>
      </c>
      <c r="G3671" s="6">
        <f>MIN(E3671,in_batt_pw,H3670)</f>
        <v/>
      </c>
      <c r="H3671" s="6">
        <f>H3670+F3671*in_rte-G3671</f>
        <v/>
      </c>
      <c r="I3671" s="6">
        <f>IF(sel_og=1,0,E3671-G3671)</f>
        <v/>
      </c>
      <c r="J3671" s="6">
        <f>IF(sel_og=1,0,D3671-F3671)</f>
        <v/>
      </c>
      <c r="K3671" s="6">
        <f>IF(sel_og=1,E3671-G3671,0)</f>
        <v/>
      </c>
    </row>
    <row r="3672">
      <c r="A3672" s="6">
        <f>Profiles!E3672+Profiles!F3672</f>
        <v/>
      </c>
      <c r="B3672" s="6">
        <f>Profiles!D3672*sel_solar</f>
        <v/>
      </c>
      <c r="C3672" s="6">
        <f>MIN(B3672,A3672)</f>
        <v/>
      </c>
      <c r="D3672" s="6">
        <f>B3672-C3672</f>
        <v/>
      </c>
      <c r="E3672" s="6">
        <f>A3672-C3672</f>
        <v/>
      </c>
      <c r="F3672" s="6">
        <f>MIN(D3672,in_batt_pw,IF(sel_batt=0,0,(sel_batt-H3671)/in_rte))</f>
        <v/>
      </c>
      <c r="G3672" s="6">
        <f>MIN(E3672,in_batt_pw,H3671)</f>
        <v/>
      </c>
      <c r="H3672" s="6">
        <f>H3671+F3672*in_rte-G3672</f>
        <v/>
      </c>
      <c r="I3672" s="6">
        <f>IF(sel_og=1,0,E3672-G3672)</f>
        <v/>
      </c>
      <c r="J3672" s="6">
        <f>IF(sel_og=1,0,D3672-F3672)</f>
        <v/>
      </c>
      <c r="K3672" s="6">
        <f>IF(sel_og=1,E3672-G3672,0)</f>
        <v/>
      </c>
    </row>
    <row r="3673">
      <c r="A3673" s="6">
        <f>Profiles!E3673+Profiles!F3673</f>
        <v/>
      </c>
      <c r="B3673" s="6">
        <f>Profiles!D3673*sel_solar</f>
        <v/>
      </c>
      <c r="C3673" s="6">
        <f>MIN(B3673,A3673)</f>
        <v/>
      </c>
      <c r="D3673" s="6">
        <f>B3673-C3673</f>
        <v/>
      </c>
      <c r="E3673" s="6">
        <f>A3673-C3673</f>
        <v/>
      </c>
      <c r="F3673" s="6">
        <f>MIN(D3673,in_batt_pw,IF(sel_batt=0,0,(sel_batt-H3672)/in_rte))</f>
        <v/>
      </c>
      <c r="G3673" s="6">
        <f>MIN(E3673,in_batt_pw,H3672)</f>
        <v/>
      </c>
      <c r="H3673" s="6">
        <f>H3672+F3673*in_rte-G3673</f>
        <v/>
      </c>
      <c r="I3673" s="6">
        <f>IF(sel_og=1,0,E3673-G3673)</f>
        <v/>
      </c>
      <c r="J3673" s="6">
        <f>IF(sel_og=1,0,D3673-F3673)</f>
        <v/>
      </c>
      <c r="K3673" s="6">
        <f>IF(sel_og=1,E3673-G3673,0)</f>
        <v/>
      </c>
    </row>
    <row r="3674">
      <c r="A3674" s="6">
        <f>Profiles!E3674+Profiles!F3674</f>
        <v/>
      </c>
      <c r="B3674" s="6">
        <f>Profiles!D3674*sel_solar</f>
        <v/>
      </c>
      <c r="C3674" s="6">
        <f>MIN(B3674,A3674)</f>
        <v/>
      </c>
      <c r="D3674" s="6">
        <f>B3674-C3674</f>
        <v/>
      </c>
      <c r="E3674" s="6">
        <f>A3674-C3674</f>
        <v/>
      </c>
      <c r="F3674" s="6">
        <f>MIN(D3674,in_batt_pw,IF(sel_batt=0,0,(sel_batt-H3673)/in_rte))</f>
        <v/>
      </c>
      <c r="G3674" s="6">
        <f>MIN(E3674,in_batt_pw,H3673)</f>
        <v/>
      </c>
      <c r="H3674" s="6">
        <f>H3673+F3674*in_rte-G3674</f>
        <v/>
      </c>
      <c r="I3674" s="6">
        <f>IF(sel_og=1,0,E3674-G3674)</f>
        <v/>
      </c>
      <c r="J3674" s="6">
        <f>IF(sel_og=1,0,D3674-F3674)</f>
        <v/>
      </c>
      <c r="K3674" s="6">
        <f>IF(sel_og=1,E3674-G3674,0)</f>
        <v/>
      </c>
    </row>
    <row r="3675">
      <c r="A3675" s="6">
        <f>Profiles!E3675+Profiles!F3675</f>
        <v/>
      </c>
      <c r="B3675" s="6">
        <f>Profiles!D3675*sel_solar</f>
        <v/>
      </c>
      <c r="C3675" s="6">
        <f>MIN(B3675,A3675)</f>
        <v/>
      </c>
      <c r="D3675" s="6">
        <f>B3675-C3675</f>
        <v/>
      </c>
      <c r="E3675" s="6">
        <f>A3675-C3675</f>
        <v/>
      </c>
      <c r="F3675" s="6">
        <f>MIN(D3675,in_batt_pw,IF(sel_batt=0,0,(sel_batt-H3674)/in_rte))</f>
        <v/>
      </c>
      <c r="G3675" s="6">
        <f>MIN(E3675,in_batt_pw,H3674)</f>
        <v/>
      </c>
      <c r="H3675" s="6">
        <f>H3674+F3675*in_rte-G3675</f>
        <v/>
      </c>
      <c r="I3675" s="6">
        <f>IF(sel_og=1,0,E3675-G3675)</f>
        <v/>
      </c>
      <c r="J3675" s="6">
        <f>IF(sel_og=1,0,D3675-F3675)</f>
        <v/>
      </c>
      <c r="K3675" s="6">
        <f>IF(sel_og=1,E3675-G3675,0)</f>
        <v/>
      </c>
    </row>
    <row r="3676">
      <c r="A3676" s="6">
        <f>Profiles!E3676+Profiles!F3676</f>
        <v/>
      </c>
      <c r="B3676" s="6">
        <f>Profiles!D3676*sel_solar</f>
        <v/>
      </c>
      <c r="C3676" s="6">
        <f>MIN(B3676,A3676)</f>
        <v/>
      </c>
      <c r="D3676" s="6">
        <f>B3676-C3676</f>
        <v/>
      </c>
      <c r="E3676" s="6">
        <f>A3676-C3676</f>
        <v/>
      </c>
      <c r="F3676" s="6">
        <f>MIN(D3676,in_batt_pw,IF(sel_batt=0,0,(sel_batt-H3675)/in_rte))</f>
        <v/>
      </c>
      <c r="G3676" s="6">
        <f>MIN(E3676,in_batt_pw,H3675)</f>
        <v/>
      </c>
      <c r="H3676" s="6">
        <f>H3675+F3676*in_rte-G3676</f>
        <v/>
      </c>
      <c r="I3676" s="6">
        <f>IF(sel_og=1,0,E3676-G3676)</f>
        <v/>
      </c>
      <c r="J3676" s="6">
        <f>IF(sel_og=1,0,D3676-F3676)</f>
        <v/>
      </c>
      <c r="K3676" s="6">
        <f>IF(sel_og=1,E3676-G3676,0)</f>
        <v/>
      </c>
    </row>
    <row r="3677">
      <c r="A3677" s="6">
        <f>Profiles!E3677+Profiles!F3677</f>
        <v/>
      </c>
      <c r="B3677" s="6">
        <f>Profiles!D3677*sel_solar</f>
        <v/>
      </c>
      <c r="C3677" s="6">
        <f>MIN(B3677,A3677)</f>
        <v/>
      </c>
      <c r="D3677" s="6">
        <f>B3677-C3677</f>
        <v/>
      </c>
      <c r="E3677" s="6">
        <f>A3677-C3677</f>
        <v/>
      </c>
      <c r="F3677" s="6">
        <f>MIN(D3677,in_batt_pw,IF(sel_batt=0,0,(sel_batt-H3676)/in_rte))</f>
        <v/>
      </c>
      <c r="G3677" s="6">
        <f>MIN(E3677,in_batt_pw,H3676)</f>
        <v/>
      </c>
      <c r="H3677" s="6">
        <f>H3676+F3677*in_rte-G3677</f>
        <v/>
      </c>
      <c r="I3677" s="6">
        <f>IF(sel_og=1,0,E3677-G3677)</f>
        <v/>
      </c>
      <c r="J3677" s="6">
        <f>IF(sel_og=1,0,D3677-F3677)</f>
        <v/>
      </c>
      <c r="K3677" s="6">
        <f>IF(sel_og=1,E3677-G3677,0)</f>
        <v/>
      </c>
    </row>
    <row r="3678">
      <c r="A3678" s="6">
        <f>Profiles!E3678+Profiles!F3678</f>
        <v/>
      </c>
      <c r="B3678" s="6">
        <f>Profiles!D3678*sel_solar</f>
        <v/>
      </c>
      <c r="C3678" s="6">
        <f>MIN(B3678,A3678)</f>
        <v/>
      </c>
      <c r="D3678" s="6">
        <f>B3678-C3678</f>
        <v/>
      </c>
      <c r="E3678" s="6">
        <f>A3678-C3678</f>
        <v/>
      </c>
      <c r="F3678" s="6">
        <f>MIN(D3678,in_batt_pw,IF(sel_batt=0,0,(sel_batt-H3677)/in_rte))</f>
        <v/>
      </c>
      <c r="G3678" s="6">
        <f>MIN(E3678,in_batt_pw,H3677)</f>
        <v/>
      </c>
      <c r="H3678" s="6">
        <f>H3677+F3678*in_rte-G3678</f>
        <v/>
      </c>
      <c r="I3678" s="6">
        <f>IF(sel_og=1,0,E3678-G3678)</f>
        <v/>
      </c>
      <c r="J3678" s="6">
        <f>IF(sel_og=1,0,D3678-F3678)</f>
        <v/>
      </c>
      <c r="K3678" s="6">
        <f>IF(sel_og=1,E3678-G3678,0)</f>
        <v/>
      </c>
    </row>
    <row r="3679">
      <c r="A3679" s="6">
        <f>Profiles!E3679+Profiles!F3679</f>
        <v/>
      </c>
      <c r="B3679" s="6">
        <f>Profiles!D3679*sel_solar</f>
        <v/>
      </c>
      <c r="C3679" s="6">
        <f>MIN(B3679,A3679)</f>
        <v/>
      </c>
      <c r="D3679" s="6">
        <f>B3679-C3679</f>
        <v/>
      </c>
      <c r="E3679" s="6">
        <f>A3679-C3679</f>
        <v/>
      </c>
      <c r="F3679" s="6">
        <f>MIN(D3679,in_batt_pw,IF(sel_batt=0,0,(sel_batt-H3678)/in_rte))</f>
        <v/>
      </c>
      <c r="G3679" s="6">
        <f>MIN(E3679,in_batt_pw,H3678)</f>
        <v/>
      </c>
      <c r="H3679" s="6">
        <f>H3678+F3679*in_rte-G3679</f>
        <v/>
      </c>
      <c r="I3679" s="6">
        <f>IF(sel_og=1,0,E3679-G3679)</f>
        <v/>
      </c>
      <c r="J3679" s="6">
        <f>IF(sel_og=1,0,D3679-F3679)</f>
        <v/>
      </c>
      <c r="K3679" s="6">
        <f>IF(sel_og=1,E3679-G3679,0)</f>
        <v/>
      </c>
    </row>
    <row r="3680">
      <c r="A3680" s="6">
        <f>Profiles!E3680+Profiles!F3680</f>
        <v/>
      </c>
      <c r="B3680" s="6">
        <f>Profiles!D3680*sel_solar</f>
        <v/>
      </c>
      <c r="C3680" s="6">
        <f>MIN(B3680,A3680)</f>
        <v/>
      </c>
      <c r="D3680" s="6">
        <f>B3680-C3680</f>
        <v/>
      </c>
      <c r="E3680" s="6">
        <f>A3680-C3680</f>
        <v/>
      </c>
      <c r="F3680" s="6">
        <f>MIN(D3680,in_batt_pw,IF(sel_batt=0,0,(sel_batt-H3679)/in_rte))</f>
        <v/>
      </c>
      <c r="G3680" s="6">
        <f>MIN(E3680,in_batt_pw,H3679)</f>
        <v/>
      </c>
      <c r="H3680" s="6">
        <f>H3679+F3680*in_rte-G3680</f>
        <v/>
      </c>
      <c r="I3680" s="6">
        <f>IF(sel_og=1,0,E3680-G3680)</f>
        <v/>
      </c>
      <c r="J3680" s="6">
        <f>IF(sel_og=1,0,D3680-F3680)</f>
        <v/>
      </c>
      <c r="K3680" s="6">
        <f>IF(sel_og=1,E3680-G3680,0)</f>
        <v/>
      </c>
    </row>
    <row r="3681">
      <c r="A3681" s="6">
        <f>Profiles!E3681+Profiles!F3681</f>
        <v/>
      </c>
      <c r="B3681" s="6">
        <f>Profiles!D3681*sel_solar</f>
        <v/>
      </c>
      <c r="C3681" s="6">
        <f>MIN(B3681,A3681)</f>
        <v/>
      </c>
      <c r="D3681" s="6">
        <f>B3681-C3681</f>
        <v/>
      </c>
      <c r="E3681" s="6">
        <f>A3681-C3681</f>
        <v/>
      </c>
      <c r="F3681" s="6">
        <f>MIN(D3681,in_batt_pw,IF(sel_batt=0,0,(sel_batt-H3680)/in_rte))</f>
        <v/>
      </c>
      <c r="G3681" s="6">
        <f>MIN(E3681,in_batt_pw,H3680)</f>
        <v/>
      </c>
      <c r="H3681" s="6">
        <f>H3680+F3681*in_rte-G3681</f>
        <v/>
      </c>
      <c r="I3681" s="6">
        <f>IF(sel_og=1,0,E3681-G3681)</f>
        <v/>
      </c>
      <c r="J3681" s="6">
        <f>IF(sel_og=1,0,D3681-F3681)</f>
        <v/>
      </c>
      <c r="K3681" s="6">
        <f>IF(sel_og=1,E3681-G3681,0)</f>
        <v/>
      </c>
    </row>
    <row r="3682">
      <c r="A3682" s="6">
        <f>Profiles!E3682+Profiles!F3682</f>
        <v/>
      </c>
      <c r="B3682" s="6">
        <f>Profiles!D3682*sel_solar</f>
        <v/>
      </c>
      <c r="C3682" s="6">
        <f>MIN(B3682,A3682)</f>
        <v/>
      </c>
      <c r="D3682" s="6">
        <f>B3682-C3682</f>
        <v/>
      </c>
      <c r="E3682" s="6">
        <f>A3682-C3682</f>
        <v/>
      </c>
      <c r="F3682" s="6">
        <f>MIN(D3682,in_batt_pw,IF(sel_batt=0,0,(sel_batt-H3681)/in_rte))</f>
        <v/>
      </c>
      <c r="G3682" s="6">
        <f>MIN(E3682,in_batt_pw,H3681)</f>
        <v/>
      </c>
      <c r="H3682" s="6">
        <f>H3681+F3682*in_rte-G3682</f>
        <v/>
      </c>
      <c r="I3682" s="6">
        <f>IF(sel_og=1,0,E3682-G3682)</f>
        <v/>
      </c>
      <c r="J3682" s="6">
        <f>IF(sel_og=1,0,D3682-F3682)</f>
        <v/>
      </c>
      <c r="K3682" s="6">
        <f>IF(sel_og=1,E3682-G3682,0)</f>
        <v/>
      </c>
    </row>
    <row r="3683">
      <c r="A3683" s="6">
        <f>Profiles!E3683+Profiles!F3683</f>
        <v/>
      </c>
      <c r="B3683" s="6">
        <f>Profiles!D3683*sel_solar</f>
        <v/>
      </c>
      <c r="C3683" s="6">
        <f>MIN(B3683,A3683)</f>
        <v/>
      </c>
      <c r="D3683" s="6">
        <f>B3683-C3683</f>
        <v/>
      </c>
      <c r="E3683" s="6">
        <f>A3683-C3683</f>
        <v/>
      </c>
      <c r="F3683" s="6">
        <f>MIN(D3683,in_batt_pw,IF(sel_batt=0,0,(sel_batt-H3682)/in_rte))</f>
        <v/>
      </c>
      <c r="G3683" s="6">
        <f>MIN(E3683,in_batt_pw,H3682)</f>
        <v/>
      </c>
      <c r="H3683" s="6">
        <f>H3682+F3683*in_rte-G3683</f>
        <v/>
      </c>
      <c r="I3683" s="6">
        <f>IF(sel_og=1,0,E3683-G3683)</f>
        <v/>
      </c>
      <c r="J3683" s="6">
        <f>IF(sel_og=1,0,D3683-F3683)</f>
        <v/>
      </c>
      <c r="K3683" s="6">
        <f>IF(sel_og=1,E3683-G3683,0)</f>
        <v/>
      </c>
    </row>
    <row r="3684">
      <c r="A3684" s="6">
        <f>Profiles!E3684+Profiles!F3684</f>
        <v/>
      </c>
      <c r="B3684" s="6">
        <f>Profiles!D3684*sel_solar</f>
        <v/>
      </c>
      <c r="C3684" s="6">
        <f>MIN(B3684,A3684)</f>
        <v/>
      </c>
      <c r="D3684" s="6">
        <f>B3684-C3684</f>
        <v/>
      </c>
      <c r="E3684" s="6">
        <f>A3684-C3684</f>
        <v/>
      </c>
      <c r="F3684" s="6">
        <f>MIN(D3684,in_batt_pw,IF(sel_batt=0,0,(sel_batt-H3683)/in_rte))</f>
        <v/>
      </c>
      <c r="G3684" s="6">
        <f>MIN(E3684,in_batt_pw,H3683)</f>
        <v/>
      </c>
      <c r="H3684" s="6">
        <f>H3683+F3684*in_rte-G3684</f>
        <v/>
      </c>
      <c r="I3684" s="6">
        <f>IF(sel_og=1,0,E3684-G3684)</f>
        <v/>
      </c>
      <c r="J3684" s="6">
        <f>IF(sel_og=1,0,D3684-F3684)</f>
        <v/>
      </c>
      <c r="K3684" s="6">
        <f>IF(sel_og=1,E3684-G3684,0)</f>
        <v/>
      </c>
    </row>
    <row r="3685">
      <c r="A3685" s="6">
        <f>Profiles!E3685+Profiles!F3685</f>
        <v/>
      </c>
      <c r="B3685" s="6">
        <f>Profiles!D3685*sel_solar</f>
        <v/>
      </c>
      <c r="C3685" s="6">
        <f>MIN(B3685,A3685)</f>
        <v/>
      </c>
      <c r="D3685" s="6">
        <f>B3685-C3685</f>
        <v/>
      </c>
      <c r="E3685" s="6">
        <f>A3685-C3685</f>
        <v/>
      </c>
      <c r="F3685" s="6">
        <f>MIN(D3685,in_batt_pw,IF(sel_batt=0,0,(sel_batt-H3684)/in_rte))</f>
        <v/>
      </c>
      <c r="G3685" s="6">
        <f>MIN(E3685,in_batt_pw,H3684)</f>
        <v/>
      </c>
      <c r="H3685" s="6">
        <f>H3684+F3685*in_rte-G3685</f>
        <v/>
      </c>
      <c r="I3685" s="6">
        <f>IF(sel_og=1,0,E3685-G3685)</f>
        <v/>
      </c>
      <c r="J3685" s="6">
        <f>IF(sel_og=1,0,D3685-F3685)</f>
        <v/>
      </c>
      <c r="K3685" s="6">
        <f>IF(sel_og=1,E3685-G3685,0)</f>
        <v/>
      </c>
    </row>
    <row r="3686">
      <c r="A3686" s="6">
        <f>Profiles!E3686+Profiles!F3686</f>
        <v/>
      </c>
      <c r="B3686" s="6">
        <f>Profiles!D3686*sel_solar</f>
        <v/>
      </c>
      <c r="C3686" s="6">
        <f>MIN(B3686,A3686)</f>
        <v/>
      </c>
      <c r="D3686" s="6">
        <f>B3686-C3686</f>
        <v/>
      </c>
      <c r="E3686" s="6">
        <f>A3686-C3686</f>
        <v/>
      </c>
      <c r="F3686" s="6">
        <f>MIN(D3686,in_batt_pw,IF(sel_batt=0,0,(sel_batt-H3685)/in_rte))</f>
        <v/>
      </c>
      <c r="G3686" s="6">
        <f>MIN(E3686,in_batt_pw,H3685)</f>
        <v/>
      </c>
      <c r="H3686" s="6">
        <f>H3685+F3686*in_rte-G3686</f>
        <v/>
      </c>
      <c r="I3686" s="6">
        <f>IF(sel_og=1,0,E3686-G3686)</f>
        <v/>
      </c>
      <c r="J3686" s="6">
        <f>IF(sel_og=1,0,D3686-F3686)</f>
        <v/>
      </c>
      <c r="K3686" s="6">
        <f>IF(sel_og=1,E3686-G3686,0)</f>
        <v/>
      </c>
    </row>
    <row r="3687">
      <c r="A3687" s="6">
        <f>Profiles!E3687+Profiles!F3687</f>
        <v/>
      </c>
      <c r="B3687" s="6">
        <f>Profiles!D3687*sel_solar</f>
        <v/>
      </c>
      <c r="C3687" s="6">
        <f>MIN(B3687,A3687)</f>
        <v/>
      </c>
      <c r="D3687" s="6">
        <f>B3687-C3687</f>
        <v/>
      </c>
      <c r="E3687" s="6">
        <f>A3687-C3687</f>
        <v/>
      </c>
      <c r="F3687" s="6">
        <f>MIN(D3687,in_batt_pw,IF(sel_batt=0,0,(sel_batt-H3686)/in_rte))</f>
        <v/>
      </c>
      <c r="G3687" s="6">
        <f>MIN(E3687,in_batt_pw,H3686)</f>
        <v/>
      </c>
      <c r="H3687" s="6">
        <f>H3686+F3687*in_rte-G3687</f>
        <v/>
      </c>
      <c r="I3687" s="6">
        <f>IF(sel_og=1,0,E3687-G3687)</f>
        <v/>
      </c>
      <c r="J3687" s="6">
        <f>IF(sel_og=1,0,D3687-F3687)</f>
        <v/>
      </c>
      <c r="K3687" s="6">
        <f>IF(sel_og=1,E3687-G3687,0)</f>
        <v/>
      </c>
    </row>
    <row r="3688">
      <c r="A3688" s="6">
        <f>Profiles!E3688+Profiles!F3688</f>
        <v/>
      </c>
      <c r="B3688" s="6">
        <f>Profiles!D3688*sel_solar</f>
        <v/>
      </c>
      <c r="C3688" s="6">
        <f>MIN(B3688,A3688)</f>
        <v/>
      </c>
      <c r="D3688" s="6">
        <f>B3688-C3688</f>
        <v/>
      </c>
      <c r="E3688" s="6">
        <f>A3688-C3688</f>
        <v/>
      </c>
      <c r="F3688" s="6">
        <f>MIN(D3688,in_batt_pw,IF(sel_batt=0,0,(sel_batt-H3687)/in_rte))</f>
        <v/>
      </c>
      <c r="G3688" s="6">
        <f>MIN(E3688,in_batt_pw,H3687)</f>
        <v/>
      </c>
      <c r="H3688" s="6">
        <f>H3687+F3688*in_rte-G3688</f>
        <v/>
      </c>
      <c r="I3688" s="6">
        <f>IF(sel_og=1,0,E3688-G3688)</f>
        <v/>
      </c>
      <c r="J3688" s="6">
        <f>IF(sel_og=1,0,D3688-F3688)</f>
        <v/>
      </c>
      <c r="K3688" s="6">
        <f>IF(sel_og=1,E3688-G3688,0)</f>
        <v/>
      </c>
    </row>
    <row r="3689">
      <c r="A3689" s="6">
        <f>Profiles!E3689+Profiles!F3689</f>
        <v/>
      </c>
      <c r="B3689" s="6">
        <f>Profiles!D3689*sel_solar</f>
        <v/>
      </c>
      <c r="C3689" s="6">
        <f>MIN(B3689,A3689)</f>
        <v/>
      </c>
      <c r="D3689" s="6">
        <f>B3689-C3689</f>
        <v/>
      </c>
      <c r="E3689" s="6">
        <f>A3689-C3689</f>
        <v/>
      </c>
      <c r="F3689" s="6">
        <f>MIN(D3689,in_batt_pw,IF(sel_batt=0,0,(sel_batt-H3688)/in_rte))</f>
        <v/>
      </c>
      <c r="G3689" s="6">
        <f>MIN(E3689,in_batt_pw,H3688)</f>
        <v/>
      </c>
      <c r="H3689" s="6">
        <f>H3688+F3689*in_rte-G3689</f>
        <v/>
      </c>
      <c r="I3689" s="6">
        <f>IF(sel_og=1,0,E3689-G3689)</f>
        <v/>
      </c>
      <c r="J3689" s="6">
        <f>IF(sel_og=1,0,D3689-F3689)</f>
        <v/>
      </c>
      <c r="K3689" s="6">
        <f>IF(sel_og=1,E3689-G3689,0)</f>
        <v/>
      </c>
    </row>
    <row r="3690">
      <c r="A3690" s="6">
        <f>Profiles!E3690+Profiles!F3690</f>
        <v/>
      </c>
      <c r="B3690" s="6">
        <f>Profiles!D3690*sel_solar</f>
        <v/>
      </c>
      <c r="C3690" s="6">
        <f>MIN(B3690,A3690)</f>
        <v/>
      </c>
      <c r="D3690" s="6">
        <f>B3690-C3690</f>
        <v/>
      </c>
      <c r="E3690" s="6">
        <f>A3690-C3690</f>
        <v/>
      </c>
      <c r="F3690" s="6">
        <f>MIN(D3690,in_batt_pw,IF(sel_batt=0,0,(sel_batt-H3689)/in_rte))</f>
        <v/>
      </c>
      <c r="G3690" s="6">
        <f>MIN(E3690,in_batt_pw,H3689)</f>
        <v/>
      </c>
      <c r="H3690" s="6">
        <f>H3689+F3690*in_rte-G3690</f>
        <v/>
      </c>
      <c r="I3690" s="6">
        <f>IF(sel_og=1,0,E3690-G3690)</f>
        <v/>
      </c>
      <c r="J3690" s="6">
        <f>IF(sel_og=1,0,D3690-F3690)</f>
        <v/>
      </c>
      <c r="K3690" s="6">
        <f>IF(sel_og=1,E3690-G3690,0)</f>
        <v/>
      </c>
    </row>
    <row r="3691">
      <c r="A3691" s="6">
        <f>Profiles!E3691+Profiles!F3691</f>
        <v/>
      </c>
      <c r="B3691" s="6">
        <f>Profiles!D3691*sel_solar</f>
        <v/>
      </c>
      <c r="C3691" s="6">
        <f>MIN(B3691,A3691)</f>
        <v/>
      </c>
      <c r="D3691" s="6">
        <f>B3691-C3691</f>
        <v/>
      </c>
      <c r="E3691" s="6">
        <f>A3691-C3691</f>
        <v/>
      </c>
      <c r="F3691" s="6">
        <f>MIN(D3691,in_batt_pw,IF(sel_batt=0,0,(sel_batt-H3690)/in_rte))</f>
        <v/>
      </c>
      <c r="G3691" s="6">
        <f>MIN(E3691,in_batt_pw,H3690)</f>
        <v/>
      </c>
      <c r="H3691" s="6">
        <f>H3690+F3691*in_rte-G3691</f>
        <v/>
      </c>
      <c r="I3691" s="6">
        <f>IF(sel_og=1,0,E3691-G3691)</f>
        <v/>
      </c>
      <c r="J3691" s="6">
        <f>IF(sel_og=1,0,D3691-F3691)</f>
        <v/>
      </c>
      <c r="K3691" s="6">
        <f>IF(sel_og=1,E3691-G3691,0)</f>
        <v/>
      </c>
    </row>
    <row r="3692">
      <c r="A3692" s="6">
        <f>Profiles!E3692+Profiles!F3692</f>
        <v/>
      </c>
      <c r="B3692" s="6">
        <f>Profiles!D3692*sel_solar</f>
        <v/>
      </c>
      <c r="C3692" s="6">
        <f>MIN(B3692,A3692)</f>
        <v/>
      </c>
      <c r="D3692" s="6">
        <f>B3692-C3692</f>
        <v/>
      </c>
      <c r="E3692" s="6">
        <f>A3692-C3692</f>
        <v/>
      </c>
      <c r="F3692" s="6">
        <f>MIN(D3692,in_batt_pw,IF(sel_batt=0,0,(sel_batt-H3691)/in_rte))</f>
        <v/>
      </c>
      <c r="G3692" s="6">
        <f>MIN(E3692,in_batt_pw,H3691)</f>
        <v/>
      </c>
      <c r="H3692" s="6">
        <f>H3691+F3692*in_rte-G3692</f>
        <v/>
      </c>
      <c r="I3692" s="6">
        <f>IF(sel_og=1,0,E3692-G3692)</f>
        <v/>
      </c>
      <c r="J3692" s="6">
        <f>IF(sel_og=1,0,D3692-F3692)</f>
        <v/>
      </c>
      <c r="K3692" s="6">
        <f>IF(sel_og=1,E3692-G3692,0)</f>
        <v/>
      </c>
    </row>
    <row r="3693">
      <c r="A3693" s="6">
        <f>Profiles!E3693+Profiles!F3693</f>
        <v/>
      </c>
      <c r="B3693" s="6">
        <f>Profiles!D3693*sel_solar</f>
        <v/>
      </c>
      <c r="C3693" s="6">
        <f>MIN(B3693,A3693)</f>
        <v/>
      </c>
      <c r="D3693" s="6">
        <f>B3693-C3693</f>
        <v/>
      </c>
      <c r="E3693" s="6">
        <f>A3693-C3693</f>
        <v/>
      </c>
      <c r="F3693" s="6">
        <f>MIN(D3693,in_batt_pw,IF(sel_batt=0,0,(sel_batt-H3692)/in_rte))</f>
        <v/>
      </c>
      <c r="G3693" s="6">
        <f>MIN(E3693,in_batt_pw,H3692)</f>
        <v/>
      </c>
      <c r="H3693" s="6">
        <f>H3692+F3693*in_rte-G3693</f>
        <v/>
      </c>
      <c r="I3693" s="6">
        <f>IF(sel_og=1,0,E3693-G3693)</f>
        <v/>
      </c>
      <c r="J3693" s="6">
        <f>IF(sel_og=1,0,D3693-F3693)</f>
        <v/>
      </c>
      <c r="K3693" s="6">
        <f>IF(sel_og=1,E3693-G3693,0)</f>
        <v/>
      </c>
    </row>
    <row r="3694">
      <c r="A3694" s="6">
        <f>Profiles!E3694+Profiles!F3694</f>
        <v/>
      </c>
      <c r="B3694" s="6">
        <f>Profiles!D3694*sel_solar</f>
        <v/>
      </c>
      <c r="C3694" s="6">
        <f>MIN(B3694,A3694)</f>
        <v/>
      </c>
      <c r="D3694" s="6">
        <f>B3694-C3694</f>
        <v/>
      </c>
      <c r="E3694" s="6">
        <f>A3694-C3694</f>
        <v/>
      </c>
      <c r="F3694" s="6">
        <f>MIN(D3694,in_batt_pw,IF(sel_batt=0,0,(sel_batt-H3693)/in_rte))</f>
        <v/>
      </c>
      <c r="G3694" s="6">
        <f>MIN(E3694,in_batt_pw,H3693)</f>
        <v/>
      </c>
      <c r="H3694" s="6">
        <f>H3693+F3694*in_rte-G3694</f>
        <v/>
      </c>
      <c r="I3694" s="6">
        <f>IF(sel_og=1,0,E3694-G3694)</f>
        <v/>
      </c>
      <c r="J3694" s="6">
        <f>IF(sel_og=1,0,D3694-F3694)</f>
        <v/>
      </c>
      <c r="K3694" s="6">
        <f>IF(sel_og=1,E3694-G3694,0)</f>
        <v/>
      </c>
    </row>
    <row r="3695">
      <c r="A3695" s="6">
        <f>Profiles!E3695+Profiles!F3695</f>
        <v/>
      </c>
      <c r="B3695" s="6">
        <f>Profiles!D3695*sel_solar</f>
        <v/>
      </c>
      <c r="C3695" s="6">
        <f>MIN(B3695,A3695)</f>
        <v/>
      </c>
      <c r="D3695" s="6">
        <f>B3695-C3695</f>
        <v/>
      </c>
      <c r="E3695" s="6">
        <f>A3695-C3695</f>
        <v/>
      </c>
      <c r="F3695" s="6">
        <f>MIN(D3695,in_batt_pw,IF(sel_batt=0,0,(sel_batt-H3694)/in_rte))</f>
        <v/>
      </c>
      <c r="G3695" s="6">
        <f>MIN(E3695,in_batt_pw,H3694)</f>
        <v/>
      </c>
      <c r="H3695" s="6">
        <f>H3694+F3695*in_rte-G3695</f>
        <v/>
      </c>
      <c r="I3695" s="6">
        <f>IF(sel_og=1,0,E3695-G3695)</f>
        <v/>
      </c>
      <c r="J3695" s="6">
        <f>IF(sel_og=1,0,D3695-F3695)</f>
        <v/>
      </c>
      <c r="K3695" s="6">
        <f>IF(sel_og=1,E3695-G3695,0)</f>
        <v/>
      </c>
    </row>
    <row r="3696">
      <c r="A3696" s="6">
        <f>Profiles!E3696+Profiles!F3696</f>
        <v/>
      </c>
      <c r="B3696" s="6">
        <f>Profiles!D3696*sel_solar</f>
        <v/>
      </c>
      <c r="C3696" s="6">
        <f>MIN(B3696,A3696)</f>
        <v/>
      </c>
      <c r="D3696" s="6">
        <f>B3696-C3696</f>
        <v/>
      </c>
      <c r="E3696" s="6">
        <f>A3696-C3696</f>
        <v/>
      </c>
      <c r="F3696" s="6">
        <f>MIN(D3696,in_batt_pw,IF(sel_batt=0,0,(sel_batt-H3695)/in_rte))</f>
        <v/>
      </c>
      <c r="G3696" s="6">
        <f>MIN(E3696,in_batt_pw,H3695)</f>
        <v/>
      </c>
      <c r="H3696" s="6">
        <f>H3695+F3696*in_rte-G3696</f>
        <v/>
      </c>
      <c r="I3696" s="6">
        <f>IF(sel_og=1,0,E3696-G3696)</f>
        <v/>
      </c>
      <c r="J3696" s="6">
        <f>IF(sel_og=1,0,D3696-F3696)</f>
        <v/>
      </c>
      <c r="K3696" s="6">
        <f>IF(sel_og=1,E3696-G3696,0)</f>
        <v/>
      </c>
    </row>
    <row r="3697">
      <c r="A3697" s="6">
        <f>Profiles!E3697+Profiles!F3697</f>
        <v/>
      </c>
      <c r="B3697" s="6">
        <f>Profiles!D3697*sel_solar</f>
        <v/>
      </c>
      <c r="C3697" s="6">
        <f>MIN(B3697,A3697)</f>
        <v/>
      </c>
      <c r="D3697" s="6">
        <f>B3697-C3697</f>
        <v/>
      </c>
      <c r="E3697" s="6">
        <f>A3697-C3697</f>
        <v/>
      </c>
      <c r="F3697" s="6">
        <f>MIN(D3697,in_batt_pw,IF(sel_batt=0,0,(sel_batt-H3696)/in_rte))</f>
        <v/>
      </c>
      <c r="G3697" s="6">
        <f>MIN(E3697,in_batt_pw,H3696)</f>
        <v/>
      </c>
      <c r="H3697" s="6">
        <f>H3696+F3697*in_rte-G3697</f>
        <v/>
      </c>
      <c r="I3697" s="6">
        <f>IF(sel_og=1,0,E3697-G3697)</f>
        <v/>
      </c>
      <c r="J3697" s="6">
        <f>IF(sel_og=1,0,D3697-F3697)</f>
        <v/>
      </c>
      <c r="K3697" s="6">
        <f>IF(sel_og=1,E3697-G3697,0)</f>
        <v/>
      </c>
    </row>
    <row r="3698">
      <c r="A3698" s="6">
        <f>Profiles!E3698+Profiles!F3698</f>
        <v/>
      </c>
      <c r="B3698" s="6">
        <f>Profiles!D3698*sel_solar</f>
        <v/>
      </c>
      <c r="C3698" s="6">
        <f>MIN(B3698,A3698)</f>
        <v/>
      </c>
      <c r="D3698" s="6">
        <f>B3698-C3698</f>
        <v/>
      </c>
      <c r="E3698" s="6">
        <f>A3698-C3698</f>
        <v/>
      </c>
      <c r="F3698" s="6">
        <f>MIN(D3698,in_batt_pw,IF(sel_batt=0,0,(sel_batt-H3697)/in_rte))</f>
        <v/>
      </c>
      <c r="G3698" s="6">
        <f>MIN(E3698,in_batt_pw,H3697)</f>
        <v/>
      </c>
      <c r="H3698" s="6">
        <f>H3697+F3698*in_rte-G3698</f>
        <v/>
      </c>
      <c r="I3698" s="6">
        <f>IF(sel_og=1,0,E3698-G3698)</f>
        <v/>
      </c>
      <c r="J3698" s="6">
        <f>IF(sel_og=1,0,D3698-F3698)</f>
        <v/>
      </c>
      <c r="K3698" s="6">
        <f>IF(sel_og=1,E3698-G3698,0)</f>
        <v/>
      </c>
    </row>
    <row r="3699">
      <c r="A3699" s="6">
        <f>Profiles!E3699+Profiles!F3699</f>
        <v/>
      </c>
      <c r="B3699" s="6">
        <f>Profiles!D3699*sel_solar</f>
        <v/>
      </c>
      <c r="C3699" s="6">
        <f>MIN(B3699,A3699)</f>
        <v/>
      </c>
      <c r="D3699" s="6">
        <f>B3699-C3699</f>
        <v/>
      </c>
      <c r="E3699" s="6">
        <f>A3699-C3699</f>
        <v/>
      </c>
      <c r="F3699" s="6">
        <f>MIN(D3699,in_batt_pw,IF(sel_batt=0,0,(sel_batt-H3698)/in_rte))</f>
        <v/>
      </c>
      <c r="G3699" s="6">
        <f>MIN(E3699,in_batt_pw,H3698)</f>
        <v/>
      </c>
      <c r="H3699" s="6">
        <f>H3698+F3699*in_rte-G3699</f>
        <v/>
      </c>
      <c r="I3699" s="6">
        <f>IF(sel_og=1,0,E3699-G3699)</f>
        <v/>
      </c>
      <c r="J3699" s="6">
        <f>IF(sel_og=1,0,D3699-F3699)</f>
        <v/>
      </c>
      <c r="K3699" s="6">
        <f>IF(sel_og=1,E3699-G3699,0)</f>
        <v/>
      </c>
    </row>
    <row r="3700">
      <c r="A3700" s="6">
        <f>Profiles!E3700+Profiles!F3700</f>
        <v/>
      </c>
      <c r="B3700" s="6">
        <f>Profiles!D3700*sel_solar</f>
        <v/>
      </c>
      <c r="C3700" s="6">
        <f>MIN(B3700,A3700)</f>
        <v/>
      </c>
      <c r="D3700" s="6">
        <f>B3700-C3700</f>
        <v/>
      </c>
      <c r="E3700" s="6">
        <f>A3700-C3700</f>
        <v/>
      </c>
      <c r="F3700" s="6">
        <f>MIN(D3700,in_batt_pw,IF(sel_batt=0,0,(sel_batt-H3699)/in_rte))</f>
        <v/>
      </c>
      <c r="G3700" s="6">
        <f>MIN(E3700,in_batt_pw,H3699)</f>
        <v/>
      </c>
      <c r="H3700" s="6">
        <f>H3699+F3700*in_rte-G3700</f>
        <v/>
      </c>
      <c r="I3700" s="6">
        <f>IF(sel_og=1,0,E3700-G3700)</f>
        <v/>
      </c>
      <c r="J3700" s="6">
        <f>IF(sel_og=1,0,D3700-F3700)</f>
        <v/>
      </c>
      <c r="K3700" s="6">
        <f>IF(sel_og=1,E3700-G3700,0)</f>
        <v/>
      </c>
    </row>
    <row r="3701">
      <c r="A3701" s="6">
        <f>Profiles!E3701+Profiles!F3701</f>
        <v/>
      </c>
      <c r="B3701" s="6">
        <f>Profiles!D3701*sel_solar</f>
        <v/>
      </c>
      <c r="C3701" s="6">
        <f>MIN(B3701,A3701)</f>
        <v/>
      </c>
      <c r="D3701" s="6">
        <f>B3701-C3701</f>
        <v/>
      </c>
      <c r="E3701" s="6">
        <f>A3701-C3701</f>
        <v/>
      </c>
      <c r="F3701" s="6">
        <f>MIN(D3701,in_batt_pw,IF(sel_batt=0,0,(sel_batt-H3700)/in_rte))</f>
        <v/>
      </c>
      <c r="G3701" s="6">
        <f>MIN(E3701,in_batt_pw,H3700)</f>
        <v/>
      </c>
      <c r="H3701" s="6">
        <f>H3700+F3701*in_rte-G3701</f>
        <v/>
      </c>
      <c r="I3701" s="6">
        <f>IF(sel_og=1,0,E3701-G3701)</f>
        <v/>
      </c>
      <c r="J3701" s="6">
        <f>IF(sel_og=1,0,D3701-F3701)</f>
        <v/>
      </c>
      <c r="K3701" s="6">
        <f>IF(sel_og=1,E3701-G3701,0)</f>
        <v/>
      </c>
    </row>
    <row r="3702">
      <c r="A3702" s="6">
        <f>Profiles!E3702+Profiles!F3702</f>
        <v/>
      </c>
      <c r="B3702" s="6">
        <f>Profiles!D3702*sel_solar</f>
        <v/>
      </c>
      <c r="C3702" s="6">
        <f>MIN(B3702,A3702)</f>
        <v/>
      </c>
      <c r="D3702" s="6">
        <f>B3702-C3702</f>
        <v/>
      </c>
      <c r="E3702" s="6">
        <f>A3702-C3702</f>
        <v/>
      </c>
      <c r="F3702" s="6">
        <f>MIN(D3702,in_batt_pw,IF(sel_batt=0,0,(sel_batt-H3701)/in_rte))</f>
        <v/>
      </c>
      <c r="G3702" s="6">
        <f>MIN(E3702,in_batt_pw,H3701)</f>
        <v/>
      </c>
      <c r="H3702" s="6">
        <f>H3701+F3702*in_rte-G3702</f>
        <v/>
      </c>
      <c r="I3702" s="6">
        <f>IF(sel_og=1,0,E3702-G3702)</f>
        <v/>
      </c>
      <c r="J3702" s="6">
        <f>IF(sel_og=1,0,D3702-F3702)</f>
        <v/>
      </c>
      <c r="K3702" s="6">
        <f>IF(sel_og=1,E3702-G3702,0)</f>
        <v/>
      </c>
    </row>
    <row r="3703">
      <c r="A3703" s="6">
        <f>Profiles!E3703+Profiles!F3703</f>
        <v/>
      </c>
      <c r="B3703" s="6">
        <f>Profiles!D3703*sel_solar</f>
        <v/>
      </c>
      <c r="C3703" s="6">
        <f>MIN(B3703,A3703)</f>
        <v/>
      </c>
      <c r="D3703" s="6">
        <f>B3703-C3703</f>
        <v/>
      </c>
      <c r="E3703" s="6">
        <f>A3703-C3703</f>
        <v/>
      </c>
      <c r="F3703" s="6">
        <f>MIN(D3703,in_batt_pw,IF(sel_batt=0,0,(sel_batt-H3702)/in_rte))</f>
        <v/>
      </c>
      <c r="G3703" s="6">
        <f>MIN(E3703,in_batt_pw,H3702)</f>
        <v/>
      </c>
      <c r="H3703" s="6">
        <f>H3702+F3703*in_rte-G3703</f>
        <v/>
      </c>
      <c r="I3703" s="6">
        <f>IF(sel_og=1,0,E3703-G3703)</f>
        <v/>
      </c>
      <c r="J3703" s="6">
        <f>IF(sel_og=1,0,D3703-F3703)</f>
        <v/>
      </c>
      <c r="K3703" s="6">
        <f>IF(sel_og=1,E3703-G3703,0)</f>
        <v/>
      </c>
    </row>
    <row r="3704">
      <c r="A3704" s="6">
        <f>Profiles!E3704+Profiles!F3704</f>
        <v/>
      </c>
      <c r="B3704" s="6">
        <f>Profiles!D3704*sel_solar</f>
        <v/>
      </c>
      <c r="C3704" s="6">
        <f>MIN(B3704,A3704)</f>
        <v/>
      </c>
      <c r="D3704" s="6">
        <f>B3704-C3704</f>
        <v/>
      </c>
      <c r="E3704" s="6">
        <f>A3704-C3704</f>
        <v/>
      </c>
      <c r="F3704" s="6">
        <f>MIN(D3704,in_batt_pw,IF(sel_batt=0,0,(sel_batt-H3703)/in_rte))</f>
        <v/>
      </c>
      <c r="G3704" s="6">
        <f>MIN(E3704,in_batt_pw,H3703)</f>
        <v/>
      </c>
      <c r="H3704" s="6">
        <f>H3703+F3704*in_rte-G3704</f>
        <v/>
      </c>
      <c r="I3704" s="6">
        <f>IF(sel_og=1,0,E3704-G3704)</f>
        <v/>
      </c>
      <c r="J3704" s="6">
        <f>IF(sel_og=1,0,D3704-F3704)</f>
        <v/>
      </c>
      <c r="K3704" s="6">
        <f>IF(sel_og=1,E3704-G3704,0)</f>
        <v/>
      </c>
    </row>
    <row r="3705">
      <c r="A3705" s="6">
        <f>Profiles!E3705+Profiles!F3705</f>
        <v/>
      </c>
      <c r="B3705" s="6">
        <f>Profiles!D3705*sel_solar</f>
        <v/>
      </c>
      <c r="C3705" s="6">
        <f>MIN(B3705,A3705)</f>
        <v/>
      </c>
      <c r="D3705" s="6">
        <f>B3705-C3705</f>
        <v/>
      </c>
      <c r="E3705" s="6">
        <f>A3705-C3705</f>
        <v/>
      </c>
      <c r="F3705" s="6">
        <f>MIN(D3705,in_batt_pw,IF(sel_batt=0,0,(sel_batt-H3704)/in_rte))</f>
        <v/>
      </c>
      <c r="G3705" s="6">
        <f>MIN(E3705,in_batt_pw,H3704)</f>
        <v/>
      </c>
      <c r="H3705" s="6">
        <f>H3704+F3705*in_rte-G3705</f>
        <v/>
      </c>
      <c r="I3705" s="6">
        <f>IF(sel_og=1,0,E3705-G3705)</f>
        <v/>
      </c>
      <c r="J3705" s="6">
        <f>IF(sel_og=1,0,D3705-F3705)</f>
        <v/>
      </c>
      <c r="K3705" s="6">
        <f>IF(sel_og=1,E3705-G3705,0)</f>
        <v/>
      </c>
    </row>
    <row r="3706">
      <c r="A3706" s="6">
        <f>Profiles!E3706+Profiles!F3706</f>
        <v/>
      </c>
      <c r="B3706" s="6">
        <f>Profiles!D3706*sel_solar</f>
        <v/>
      </c>
      <c r="C3706" s="6">
        <f>MIN(B3706,A3706)</f>
        <v/>
      </c>
      <c r="D3706" s="6">
        <f>B3706-C3706</f>
        <v/>
      </c>
      <c r="E3706" s="6">
        <f>A3706-C3706</f>
        <v/>
      </c>
      <c r="F3706" s="6">
        <f>MIN(D3706,in_batt_pw,IF(sel_batt=0,0,(sel_batt-H3705)/in_rte))</f>
        <v/>
      </c>
      <c r="G3706" s="6">
        <f>MIN(E3706,in_batt_pw,H3705)</f>
        <v/>
      </c>
      <c r="H3706" s="6">
        <f>H3705+F3706*in_rte-G3706</f>
        <v/>
      </c>
      <c r="I3706" s="6">
        <f>IF(sel_og=1,0,E3706-G3706)</f>
        <v/>
      </c>
      <c r="J3706" s="6">
        <f>IF(sel_og=1,0,D3706-F3706)</f>
        <v/>
      </c>
      <c r="K3706" s="6">
        <f>IF(sel_og=1,E3706-G3706,0)</f>
        <v/>
      </c>
    </row>
    <row r="3707">
      <c r="A3707" s="6">
        <f>Profiles!E3707+Profiles!F3707</f>
        <v/>
      </c>
      <c r="B3707" s="6">
        <f>Profiles!D3707*sel_solar</f>
        <v/>
      </c>
      <c r="C3707" s="6">
        <f>MIN(B3707,A3707)</f>
        <v/>
      </c>
      <c r="D3707" s="6">
        <f>B3707-C3707</f>
        <v/>
      </c>
      <c r="E3707" s="6">
        <f>A3707-C3707</f>
        <v/>
      </c>
      <c r="F3707" s="6">
        <f>MIN(D3707,in_batt_pw,IF(sel_batt=0,0,(sel_batt-H3706)/in_rte))</f>
        <v/>
      </c>
      <c r="G3707" s="6">
        <f>MIN(E3707,in_batt_pw,H3706)</f>
        <v/>
      </c>
      <c r="H3707" s="6">
        <f>H3706+F3707*in_rte-G3707</f>
        <v/>
      </c>
      <c r="I3707" s="6">
        <f>IF(sel_og=1,0,E3707-G3707)</f>
        <v/>
      </c>
      <c r="J3707" s="6">
        <f>IF(sel_og=1,0,D3707-F3707)</f>
        <v/>
      </c>
      <c r="K3707" s="6">
        <f>IF(sel_og=1,E3707-G3707,0)</f>
        <v/>
      </c>
    </row>
    <row r="3708">
      <c r="A3708" s="6">
        <f>Profiles!E3708+Profiles!F3708</f>
        <v/>
      </c>
      <c r="B3708" s="6">
        <f>Profiles!D3708*sel_solar</f>
        <v/>
      </c>
      <c r="C3708" s="6">
        <f>MIN(B3708,A3708)</f>
        <v/>
      </c>
      <c r="D3708" s="6">
        <f>B3708-C3708</f>
        <v/>
      </c>
      <c r="E3708" s="6">
        <f>A3708-C3708</f>
        <v/>
      </c>
      <c r="F3708" s="6">
        <f>MIN(D3708,in_batt_pw,IF(sel_batt=0,0,(sel_batt-H3707)/in_rte))</f>
        <v/>
      </c>
      <c r="G3708" s="6">
        <f>MIN(E3708,in_batt_pw,H3707)</f>
        <v/>
      </c>
      <c r="H3708" s="6">
        <f>H3707+F3708*in_rte-G3708</f>
        <v/>
      </c>
      <c r="I3708" s="6">
        <f>IF(sel_og=1,0,E3708-G3708)</f>
        <v/>
      </c>
      <c r="J3708" s="6">
        <f>IF(sel_og=1,0,D3708-F3708)</f>
        <v/>
      </c>
      <c r="K3708" s="6">
        <f>IF(sel_og=1,E3708-G3708,0)</f>
        <v/>
      </c>
    </row>
    <row r="3709">
      <c r="A3709" s="6">
        <f>Profiles!E3709+Profiles!F3709</f>
        <v/>
      </c>
      <c r="B3709" s="6">
        <f>Profiles!D3709*sel_solar</f>
        <v/>
      </c>
      <c r="C3709" s="6">
        <f>MIN(B3709,A3709)</f>
        <v/>
      </c>
      <c r="D3709" s="6">
        <f>B3709-C3709</f>
        <v/>
      </c>
      <c r="E3709" s="6">
        <f>A3709-C3709</f>
        <v/>
      </c>
      <c r="F3709" s="6">
        <f>MIN(D3709,in_batt_pw,IF(sel_batt=0,0,(sel_batt-H3708)/in_rte))</f>
        <v/>
      </c>
      <c r="G3709" s="6">
        <f>MIN(E3709,in_batt_pw,H3708)</f>
        <v/>
      </c>
      <c r="H3709" s="6">
        <f>H3708+F3709*in_rte-G3709</f>
        <v/>
      </c>
      <c r="I3709" s="6">
        <f>IF(sel_og=1,0,E3709-G3709)</f>
        <v/>
      </c>
      <c r="J3709" s="6">
        <f>IF(sel_og=1,0,D3709-F3709)</f>
        <v/>
      </c>
      <c r="K3709" s="6">
        <f>IF(sel_og=1,E3709-G3709,0)</f>
        <v/>
      </c>
    </row>
    <row r="3710">
      <c r="A3710" s="6">
        <f>Profiles!E3710+Profiles!F3710</f>
        <v/>
      </c>
      <c r="B3710" s="6">
        <f>Profiles!D3710*sel_solar</f>
        <v/>
      </c>
      <c r="C3710" s="6">
        <f>MIN(B3710,A3710)</f>
        <v/>
      </c>
      <c r="D3710" s="6">
        <f>B3710-C3710</f>
        <v/>
      </c>
      <c r="E3710" s="6">
        <f>A3710-C3710</f>
        <v/>
      </c>
      <c r="F3710" s="6">
        <f>MIN(D3710,in_batt_pw,IF(sel_batt=0,0,(sel_batt-H3709)/in_rte))</f>
        <v/>
      </c>
      <c r="G3710" s="6">
        <f>MIN(E3710,in_batt_pw,H3709)</f>
        <v/>
      </c>
      <c r="H3710" s="6">
        <f>H3709+F3710*in_rte-G3710</f>
        <v/>
      </c>
      <c r="I3710" s="6">
        <f>IF(sel_og=1,0,E3710-G3710)</f>
        <v/>
      </c>
      <c r="J3710" s="6">
        <f>IF(sel_og=1,0,D3710-F3710)</f>
        <v/>
      </c>
      <c r="K3710" s="6">
        <f>IF(sel_og=1,E3710-G3710,0)</f>
        <v/>
      </c>
    </row>
    <row r="3711">
      <c r="A3711" s="6">
        <f>Profiles!E3711+Profiles!F3711</f>
        <v/>
      </c>
      <c r="B3711" s="6">
        <f>Profiles!D3711*sel_solar</f>
        <v/>
      </c>
      <c r="C3711" s="6">
        <f>MIN(B3711,A3711)</f>
        <v/>
      </c>
      <c r="D3711" s="6">
        <f>B3711-C3711</f>
        <v/>
      </c>
      <c r="E3711" s="6">
        <f>A3711-C3711</f>
        <v/>
      </c>
      <c r="F3711" s="6">
        <f>MIN(D3711,in_batt_pw,IF(sel_batt=0,0,(sel_batt-H3710)/in_rte))</f>
        <v/>
      </c>
      <c r="G3711" s="6">
        <f>MIN(E3711,in_batt_pw,H3710)</f>
        <v/>
      </c>
      <c r="H3711" s="6">
        <f>H3710+F3711*in_rte-G3711</f>
        <v/>
      </c>
      <c r="I3711" s="6">
        <f>IF(sel_og=1,0,E3711-G3711)</f>
        <v/>
      </c>
      <c r="J3711" s="6">
        <f>IF(sel_og=1,0,D3711-F3711)</f>
        <v/>
      </c>
      <c r="K3711" s="6">
        <f>IF(sel_og=1,E3711-G3711,0)</f>
        <v/>
      </c>
    </row>
    <row r="3712">
      <c r="A3712" s="6">
        <f>Profiles!E3712+Profiles!F3712</f>
        <v/>
      </c>
      <c r="B3712" s="6">
        <f>Profiles!D3712*sel_solar</f>
        <v/>
      </c>
      <c r="C3712" s="6">
        <f>MIN(B3712,A3712)</f>
        <v/>
      </c>
      <c r="D3712" s="6">
        <f>B3712-C3712</f>
        <v/>
      </c>
      <c r="E3712" s="6">
        <f>A3712-C3712</f>
        <v/>
      </c>
      <c r="F3712" s="6">
        <f>MIN(D3712,in_batt_pw,IF(sel_batt=0,0,(sel_batt-H3711)/in_rte))</f>
        <v/>
      </c>
      <c r="G3712" s="6">
        <f>MIN(E3712,in_batt_pw,H3711)</f>
        <v/>
      </c>
      <c r="H3712" s="6">
        <f>H3711+F3712*in_rte-G3712</f>
        <v/>
      </c>
      <c r="I3712" s="6">
        <f>IF(sel_og=1,0,E3712-G3712)</f>
        <v/>
      </c>
      <c r="J3712" s="6">
        <f>IF(sel_og=1,0,D3712-F3712)</f>
        <v/>
      </c>
      <c r="K3712" s="6">
        <f>IF(sel_og=1,E3712-G3712,0)</f>
        <v/>
      </c>
    </row>
    <row r="3713">
      <c r="A3713" s="6">
        <f>Profiles!E3713+Profiles!F3713</f>
        <v/>
      </c>
      <c r="B3713" s="6">
        <f>Profiles!D3713*sel_solar</f>
        <v/>
      </c>
      <c r="C3713" s="6">
        <f>MIN(B3713,A3713)</f>
        <v/>
      </c>
      <c r="D3713" s="6">
        <f>B3713-C3713</f>
        <v/>
      </c>
      <c r="E3713" s="6">
        <f>A3713-C3713</f>
        <v/>
      </c>
      <c r="F3713" s="6">
        <f>MIN(D3713,in_batt_pw,IF(sel_batt=0,0,(sel_batt-H3712)/in_rte))</f>
        <v/>
      </c>
      <c r="G3713" s="6">
        <f>MIN(E3713,in_batt_pw,H3712)</f>
        <v/>
      </c>
      <c r="H3713" s="6">
        <f>H3712+F3713*in_rte-G3713</f>
        <v/>
      </c>
      <c r="I3713" s="6">
        <f>IF(sel_og=1,0,E3713-G3713)</f>
        <v/>
      </c>
      <c r="J3713" s="6">
        <f>IF(sel_og=1,0,D3713-F3713)</f>
        <v/>
      </c>
      <c r="K3713" s="6">
        <f>IF(sel_og=1,E3713-G3713,0)</f>
        <v/>
      </c>
    </row>
    <row r="3714">
      <c r="A3714" s="6">
        <f>Profiles!E3714+Profiles!F3714</f>
        <v/>
      </c>
      <c r="B3714" s="6">
        <f>Profiles!D3714*sel_solar</f>
        <v/>
      </c>
      <c r="C3714" s="6">
        <f>MIN(B3714,A3714)</f>
        <v/>
      </c>
      <c r="D3714" s="6">
        <f>B3714-C3714</f>
        <v/>
      </c>
      <c r="E3714" s="6">
        <f>A3714-C3714</f>
        <v/>
      </c>
      <c r="F3714" s="6">
        <f>MIN(D3714,in_batt_pw,IF(sel_batt=0,0,(sel_batt-H3713)/in_rte))</f>
        <v/>
      </c>
      <c r="G3714" s="6">
        <f>MIN(E3714,in_batt_pw,H3713)</f>
        <v/>
      </c>
      <c r="H3714" s="6">
        <f>H3713+F3714*in_rte-G3714</f>
        <v/>
      </c>
      <c r="I3714" s="6">
        <f>IF(sel_og=1,0,E3714-G3714)</f>
        <v/>
      </c>
      <c r="J3714" s="6">
        <f>IF(sel_og=1,0,D3714-F3714)</f>
        <v/>
      </c>
      <c r="K3714" s="6">
        <f>IF(sel_og=1,E3714-G3714,0)</f>
        <v/>
      </c>
    </row>
    <row r="3715">
      <c r="A3715" s="6">
        <f>Profiles!E3715+Profiles!F3715</f>
        <v/>
      </c>
      <c r="B3715" s="6">
        <f>Profiles!D3715*sel_solar</f>
        <v/>
      </c>
      <c r="C3715" s="6">
        <f>MIN(B3715,A3715)</f>
        <v/>
      </c>
      <c r="D3715" s="6">
        <f>B3715-C3715</f>
        <v/>
      </c>
      <c r="E3715" s="6">
        <f>A3715-C3715</f>
        <v/>
      </c>
      <c r="F3715" s="6">
        <f>MIN(D3715,in_batt_pw,IF(sel_batt=0,0,(sel_batt-H3714)/in_rte))</f>
        <v/>
      </c>
      <c r="G3715" s="6">
        <f>MIN(E3715,in_batt_pw,H3714)</f>
        <v/>
      </c>
      <c r="H3715" s="6">
        <f>H3714+F3715*in_rte-G3715</f>
        <v/>
      </c>
      <c r="I3715" s="6">
        <f>IF(sel_og=1,0,E3715-G3715)</f>
        <v/>
      </c>
      <c r="J3715" s="6">
        <f>IF(sel_og=1,0,D3715-F3715)</f>
        <v/>
      </c>
      <c r="K3715" s="6">
        <f>IF(sel_og=1,E3715-G3715,0)</f>
        <v/>
      </c>
    </row>
    <row r="3716">
      <c r="A3716" s="6">
        <f>Profiles!E3716+Profiles!F3716</f>
        <v/>
      </c>
      <c r="B3716" s="6">
        <f>Profiles!D3716*sel_solar</f>
        <v/>
      </c>
      <c r="C3716" s="6">
        <f>MIN(B3716,A3716)</f>
        <v/>
      </c>
      <c r="D3716" s="6">
        <f>B3716-C3716</f>
        <v/>
      </c>
      <c r="E3716" s="6">
        <f>A3716-C3716</f>
        <v/>
      </c>
      <c r="F3716" s="6">
        <f>MIN(D3716,in_batt_pw,IF(sel_batt=0,0,(sel_batt-H3715)/in_rte))</f>
        <v/>
      </c>
      <c r="G3716" s="6">
        <f>MIN(E3716,in_batt_pw,H3715)</f>
        <v/>
      </c>
      <c r="H3716" s="6">
        <f>H3715+F3716*in_rte-G3716</f>
        <v/>
      </c>
      <c r="I3716" s="6">
        <f>IF(sel_og=1,0,E3716-G3716)</f>
        <v/>
      </c>
      <c r="J3716" s="6">
        <f>IF(sel_og=1,0,D3716-F3716)</f>
        <v/>
      </c>
      <c r="K3716" s="6">
        <f>IF(sel_og=1,E3716-G3716,0)</f>
        <v/>
      </c>
    </row>
    <row r="3717">
      <c r="A3717" s="6">
        <f>Profiles!E3717+Profiles!F3717</f>
        <v/>
      </c>
      <c r="B3717" s="6">
        <f>Profiles!D3717*sel_solar</f>
        <v/>
      </c>
      <c r="C3717" s="6">
        <f>MIN(B3717,A3717)</f>
        <v/>
      </c>
      <c r="D3717" s="6">
        <f>B3717-C3717</f>
        <v/>
      </c>
      <c r="E3717" s="6">
        <f>A3717-C3717</f>
        <v/>
      </c>
      <c r="F3717" s="6">
        <f>MIN(D3717,in_batt_pw,IF(sel_batt=0,0,(sel_batt-H3716)/in_rte))</f>
        <v/>
      </c>
      <c r="G3717" s="6">
        <f>MIN(E3717,in_batt_pw,H3716)</f>
        <v/>
      </c>
      <c r="H3717" s="6">
        <f>H3716+F3717*in_rte-G3717</f>
        <v/>
      </c>
      <c r="I3717" s="6">
        <f>IF(sel_og=1,0,E3717-G3717)</f>
        <v/>
      </c>
      <c r="J3717" s="6">
        <f>IF(sel_og=1,0,D3717-F3717)</f>
        <v/>
      </c>
      <c r="K3717" s="6">
        <f>IF(sel_og=1,E3717-G3717,0)</f>
        <v/>
      </c>
    </row>
    <row r="3718">
      <c r="A3718" s="6">
        <f>Profiles!E3718+Profiles!F3718</f>
        <v/>
      </c>
      <c r="B3718" s="6">
        <f>Profiles!D3718*sel_solar</f>
        <v/>
      </c>
      <c r="C3718" s="6">
        <f>MIN(B3718,A3718)</f>
        <v/>
      </c>
      <c r="D3718" s="6">
        <f>B3718-C3718</f>
        <v/>
      </c>
      <c r="E3718" s="6">
        <f>A3718-C3718</f>
        <v/>
      </c>
      <c r="F3718" s="6">
        <f>MIN(D3718,in_batt_pw,IF(sel_batt=0,0,(sel_batt-H3717)/in_rte))</f>
        <v/>
      </c>
      <c r="G3718" s="6">
        <f>MIN(E3718,in_batt_pw,H3717)</f>
        <v/>
      </c>
      <c r="H3718" s="6">
        <f>H3717+F3718*in_rte-G3718</f>
        <v/>
      </c>
      <c r="I3718" s="6">
        <f>IF(sel_og=1,0,E3718-G3718)</f>
        <v/>
      </c>
      <c r="J3718" s="6">
        <f>IF(sel_og=1,0,D3718-F3718)</f>
        <v/>
      </c>
      <c r="K3718" s="6">
        <f>IF(sel_og=1,E3718-G3718,0)</f>
        <v/>
      </c>
    </row>
    <row r="3719">
      <c r="A3719" s="6">
        <f>Profiles!E3719+Profiles!F3719</f>
        <v/>
      </c>
      <c r="B3719" s="6">
        <f>Profiles!D3719*sel_solar</f>
        <v/>
      </c>
      <c r="C3719" s="6">
        <f>MIN(B3719,A3719)</f>
        <v/>
      </c>
      <c r="D3719" s="6">
        <f>B3719-C3719</f>
        <v/>
      </c>
      <c r="E3719" s="6">
        <f>A3719-C3719</f>
        <v/>
      </c>
      <c r="F3719" s="6">
        <f>MIN(D3719,in_batt_pw,IF(sel_batt=0,0,(sel_batt-H3718)/in_rte))</f>
        <v/>
      </c>
      <c r="G3719" s="6">
        <f>MIN(E3719,in_batt_pw,H3718)</f>
        <v/>
      </c>
      <c r="H3719" s="6">
        <f>H3718+F3719*in_rte-G3719</f>
        <v/>
      </c>
      <c r="I3719" s="6">
        <f>IF(sel_og=1,0,E3719-G3719)</f>
        <v/>
      </c>
      <c r="J3719" s="6">
        <f>IF(sel_og=1,0,D3719-F3719)</f>
        <v/>
      </c>
      <c r="K3719" s="6">
        <f>IF(sel_og=1,E3719-G3719,0)</f>
        <v/>
      </c>
    </row>
    <row r="3720">
      <c r="A3720" s="6">
        <f>Profiles!E3720+Profiles!F3720</f>
        <v/>
      </c>
      <c r="B3720" s="6">
        <f>Profiles!D3720*sel_solar</f>
        <v/>
      </c>
      <c r="C3720" s="6">
        <f>MIN(B3720,A3720)</f>
        <v/>
      </c>
      <c r="D3720" s="6">
        <f>B3720-C3720</f>
        <v/>
      </c>
      <c r="E3720" s="6">
        <f>A3720-C3720</f>
        <v/>
      </c>
      <c r="F3720" s="6">
        <f>MIN(D3720,in_batt_pw,IF(sel_batt=0,0,(sel_batt-H3719)/in_rte))</f>
        <v/>
      </c>
      <c r="G3720" s="6">
        <f>MIN(E3720,in_batt_pw,H3719)</f>
        <v/>
      </c>
      <c r="H3720" s="6">
        <f>H3719+F3720*in_rte-G3720</f>
        <v/>
      </c>
      <c r="I3720" s="6">
        <f>IF(sel_og=1,0,E3720-G3720)</f>
        <v/>
      </c>
      <c r="J3720" s="6">
        <f>IF(sel_og=1,0,D3720-F3720)</f>
        <v/>
      </c>
      <c r="K3720" s="6">
        <f>IF(sel_og=1,E3720-G3720,0)</f>
        <v/>
      </c>
    </row>
    <row r="3721">
      <c r="A3721" s="6">
        <f>Profiles!E3721+Profiles!F3721</f>
        <v/>
      </c>
      <c r="B3721" s="6">
        <f>Profiles!D3721*sel_solar</f>
        <v/>
      </c>
      <c r="C3721" s="6">
        <f>MIN(B3721,A3721)</f>
        <v/>
      </c>
      <c r="D3721" s="6">
        <f>B3721-C3721</f>
        <v/>
      </c>
      <c r="E3721" s="6">
        <f>A3721-C3721</f>
        <v/>
      </c>
      <c r="F3721" s="6">
        <f>MIN(D3721,in_batt_pw,IF(sel_batt=0,0,(sel_batt-H3720)/in_rte))</f>
        <v/>
      </c>
      <c r="G3721" s="6">
        <f>MIN(E3721,in_batt_pw,H3720)</f>
        <v/>
      </c>
      <c r="H3721" s="6">
        <f>H3720+F3721*in_rte-G3721</f>
        <v/>
      </c>
      <c r="I3721" s="6">
        <f>IF(sel_og=1,0,E3721-G3721)</f>
        <v/>
      </c>
      <c r="J3721" s="6">
        <f>IF(sel_og=1,0,D3721-F3721)</f>
        <v/>
      </c>
      <c r="K3721" s="6">
        <f>IF(sel_og=1,E3721-G3721,0)</f>
        <v/>
      </c>
    </row>
    <row r="3722">
      <c r="A3722" s="6">
        <f>Profiles!E3722+Profiles!F3722</f>
        <v/>
      </c>
      <c r="B3722" s="6">
        <f>Profiles!D3722*sel_solar</f>
        <v/>
      </c>
      <c r="C3722" s="6">
        <f>MIN(B3722,A3722)</f>
        <v/>
      </c>
      <c r="D3722" s="6">
        <f>B3722-C3722</f>
        <v/>
      </c>
      <c r="E3722" s="6">
        <f>A3722-C3722</f>
        <v/>
      </c>
      <c r="F3722" s="6">
        <f>MIN(D3722,in_batt_pw,IF(sel_batt=0,0,(sel_batt-H3721)/in_rte))</f>
        <v/>
      </c>
      <c r="G3722" s="6">
        <f>MIN(E3722,in_batt_pw,H3721)</f>
        <v/>
      </c>
      <c r="H3722" s="6">
        <f>H3721+F3722*in_rte-G3722</f>
        <v/>
      </c>
      <c r="I3722" s="6">
        <f>IF(sel_og=1,0,E3722-G3722)</f>
        <v/>
      </c>
      <c r="J3722" s="6">
        <f>IF(sel_og=1,0,D3722-F3722)</f>
        <v/>
      </c>
      <c r="K3722" s="6">
        <f>IF(sel_og=1,E3722-G3722,0)</f>
        <v/>
      </c>
    </row>
    <row r="3723">
      <c r="A3723" s="6">
        <f>Profiles!E3723+Profiles!F3723</f>
        <v/>
      </c>
      <c r="B3723" s="6">
        <f>Profiles!D3723*sel_solar</f>
        <v/>
      </c>
      <c r="C3723" s="6">
        <f>MIN(B3723,A3723)</f>
        <v/>
      </c>
      <c r="D3723" s="6">
        <f>B3723-C3723</f>
        <v/>
      </c>
      <c r="E3723" s="6">
        <f>A3723-C3723</f>
        <v/>
      </c>
      <c r="F3723" s="6">
        <f>MIN(D3723,in_batt_pw,IF(sel_batt=0,0,(sel_batt-H3722)/in_rte))</f>
        <v/>
      </c>
      <c r="G3723" s="6">
        <f>MIN(E3723,in_batt_pw,H3722)</f>
        <v/>
      </c>
      <c r="H3723" s="6">
        <f>H3722+F3723*in_rte-G3723</f>
        <v/>
      </c>
      <c r="I3723" s="6">
        <f>IF(sel_og=1,0,E3723-G3723)</f>
        <v/>
      </c>
      <c r="J3723" s="6">
        <f>IF(sel_og=1,0,D3723-F3723)</f>
        <v/>
      </c>
      <c r="K3723" s="6">
        <f>IF(sel_og=1,E3723-G3723,0)</f>
        <v/>
      </c>
    </row>
    <row r="3724">
      <c r="A3724" s="6">
        <f>Profiles!E3724+Profiles!F3724</f>
        <v/>
      </c>
      <c r="B3724" s="6">
        <f>Profiles!D3724*sel_solar</f>
        <v/>
      </c>
      <c r="C3724" s="6">
        <f>MIN(B3724,A3724)</f>
        <v/>
      </c>
      <c r="D3724" s="6">
        <f>B3724-C3724</f>
        <v/>
      </c>
      <c r="E3724" s="6">
        <f>A3724-C3724</f>
        <v/>
      </c>
      <c r="F3724" s="6">
        <f>MIN(D3724,in_batt_pw,IF(sel_batt=0,0,(sel_batt-H3723)/in_rte))</f>
        <v/>
      </c>
      <c r="G3724" s="6">
        <f>MIN(E3724,in_batt_pw,H3723)</f>
        <v/>
      </c>
      <c r="H3724" s="6">
        <f>H3723+F3724*in_rte-G3724</f>
        <v/>
      </c>
      <c r="I3724" s="6">
        <f>IF(sel_og=1,0,E3724-G3724)</f>
        <v/>
      </c>
      <c r="J3724" s="6">
        <f>IF(sel_og=1,0,D3724-F3724)</f>
        <v/>
      </c>
      <c r="K3724" s="6">
        <f>IF(sel_og=1,E3724-G3724,0)</f>
        <v/>
      </c>
    </row>
    <row r="3725">
      <c r="A3725" s="6">
        <f>Profiles!E3725+Profiles!F3725</f>
        <v/>
      </c>
      <c r="B3725" s="6">
        <f>Profiles!D3725*sel_solar</f>
        <v/>
      </c>
      <c r="C3725" s="6">
        <f>MIN(B3725,A3725)</f>
        <v/>
      </c>
      <c r="D3725" s="6">
        <f>B3725-C3725</f>
        <v/>
      </c>
      <c r="E3725" s="6">
        <f>A3725-C3725</f>
        <v/>
      </c>
      <c r="F3725" s="6">
        <f>MIN(D3725,in_batt_pw,IF(sel_batt=0,0,(sel_batt-H3724)/in_rte))</f>
        <v/>
      </c>
      <c r="G3725" s="6">
        <f>MIN(E3725,in_batt_pw,H3724)</f>
        <v/>
      </c>
      <c r="H3725" s="6">
        <f>H3724+F3725*in_rte-G3725</f>
        <v/>
      </c>
      <c r="I3725" s="6">
        <f>IF(sel_og=1,0,E3725-G3725)</f>
        <v/>
      </c>
      <c r="J3725" s="6">
        <f>IF(sel_og=1,0,D3725-F3725)</f>
        <v/>
      </c>
      <c r="K3725" s="6">
        <f>IF(sel_og=1,E3725-G3725,0)</f>
        <v/>
      </c>
    </row>
    <row r="3726">
      <c r="A3726" s="6">
        <f>Profiles!E3726+Profiles!F3726</f>
        <v/>
      </c>
      <c r="B3726" s="6">
        <f>Profiles!D3726*sel_solar</f>
        <v/>
      </c>
      <c r="C3726" s="6">
        <f>MIN(B3726,A3726)</f>
        <v/>
      </c>
      <c r="D3726" s="6">
        <f>B3726-C3726</f>
        <v/>
      </c>
      <c r="E3726" s="6">
        <f>A3726-C3726</f>
        <v/>
      </c>
      <c r="F3726" s="6">
        <f>MIN(D3726,in_batt_pw,IF(sel_batt=0,0,(sel_batt-H3725)/in_rte))</f>
        <v/>
      </c>
      <c r="G3726" s="6">
        <f>MIN(E3726,in_batt_pw,H3725)</f>
        <v/>
      </c>
      <c r="H3726" s="6">
        <f>H3725+F3726*in_rte-G3726</f>
        <v/>
      </c>
      <c r="I3726" s="6">
        <f>IF(sel_og=1,0,E3726-G3726)</f>
        <v/>
      </c>
      <c r="J3726" s="6">
        <f>IF(sel_og=1,0,D3726-F3726)</f>
        <v/>
      </c>
      <c r="K3726" s="6">
        <f>IF(sel_og=1,E3726-G3726,0)</f>
        <v/>
      </c>
    </row>
    <row r="3727">
      <c r="A3727" s="6">
        <f>Profiles!E3727+Profiles!F3727</f>
        <v/>
      </c>
      <c r="B3727" s="6">
        <f>Profiles!D3727*sel_solar</f>
        <v/>
      </c>
      <c r="C3727" s="6">
        <f>MIN(B3727,A3727)</f>
        <v/>
      </c>
      <c r="D3727" s="6">
        <f>B3727-C3727</f>
        <v/>
      </c>
      <c r="E3727" s="6">
        <f>A3727-C3727</f>
        <v/>
      </c>
      <c r="F3727" s="6">
        <f>MIN(D3727,in_batt_pw,IF(sel_batt=0,0,(sel_batt-H3726)/in_rte))</f>
        <v/>
      </c>
      <c r="G3727" s="6">
        <f>MIN(E3727,in_batt_pw,H3726)</f>
        <v/>
      </c>
      <c r="H3727" s="6">
        <f>H3726+F3727*in_rte-G3727</f>
        <v/>
      </c>
      <c r="I3727" s="6">
        <f>IF(sel_og=1,0,E3727-G3727)</f>
        <v/>
      </c>
      <c r="J3727" s="6">
        <f>IF(sel_og=1,0,D3727-F3727)</f>
        <v/>
      </c>
      <c r="K3727" s="6">
        <f>IF(sel_og=1,E3727-G3727,0)</f>
        <v/>
      </c>
    </row>
    <row r="3728">
      <c r="A3728" s="6">
        <f>Profiles!E3728+Profiles!F3728</f>
        <v/>
      </c>
      <c r="B3728" s="6">
        <f>Profiles!D3728*sel_solar</f>
        <v/>
      </c>
      <c r="C3728" s="6">
        <f>MIN(B3728,A3728)</f>
        <v/>
      </c>
      <c r="D3728" s="6">
        <f>B3728-C3728</f>
        <v/>
      </c>
      <c r="E3728" s="6">
        <f>A3728-C3728</f>
        <v/>
      </c>
      <c r="F3728" s="6">
        <f>MIN(D3728,in_batt_pw,IF(sel_batt=0,0,(sel_batt-H3727)/in_rte))</f>
        <v/>
      </c>
      <c r="G3728" s="6">
        <f>MIN(E3728,in_batt_pw,H3727)</f>
        <v/>
      </c>
      <c r="H3728" s="6">
        <f>H3727+F3728*in_rte-G3728</f>
        <v/>
      </c>
      <c r="I3728" s="6">
        <f>IF(sel_og=1,0,E3728-G3728)</f>
        <v/>
      </c>
      <c r="J3728" s="6">
        <f>IF(sel_og=1,0,D3728-F3728)</f>
        <v/>
      </c>
      <c r="K3728" s="6">
        <f>IF(sel_og=1,E3728-G3728,0)</f>
        <v/>
      </c>
    </row>
    <row r="3729">
      <c r="A3729" s="6">
        <f>Profiles!E3729+Profiles!F3729</f>
        <v/>
      </c>
      <c r="B3729" s="6">
        <f>Profiles!D3729*sel_solar</f>
        <v/>
      </c>
      <c r="C3729" s="6">
        <f>MIN(B3729,A3729)</f>
        <v/>
      </c>
      <c r="D3729" s="6">
        <f>B3729-C3729</f>
        <v/>
      </c>
      <c r="E3729" s="6">
        <f>A3729-C3729</f>
        <v/>
      </c>
      <c r="F3729" s="6">
        <f>MIN(D3729,in_batt_pw,IF(sel_batt=0,0,(sel_batt-H3728)/in_rte))</f>
        <v/>
      </c>
      <c r="G3729" s="6">
        <f>MIN(E3729,in_batt_pw,H3728)</f>
        <v/>
      </c>
      <c r="H3729" s="6">
        <f>H3728+F3729*in_rte-G3729</f>
        <v/>
      </c>
      <c r="I3729" s="6">
        <f>IF(sel_og=1,0,E3729-G3729)</f>
        <v/>
      </c>
      <c r="J3729" s="6">
        <f>IF(sel_og=1,0,D3729-F3729)</f>
        <v/>
      </c>
      <c r="K3729" s="6">
        <f>IF(sel_og=1,E3729-G3729,0)</f>
        <v/>
      </c>
    </row>
    <row r="3730">
      <c r="A3730" s="6">
        <f>Profiles!E3730+Profiles!F3730</f>
        <v/>
      </c>
      <c r="B3730" s="6">
        <f>Profiles!D3730*sel_solar</f>
        <v/>
      </c>
      <c r="C3730" s="6">
        <f>MIN(B3730,A3730)</f>
        <v/>
      </c>
      <c r="D3730" s="6">
        <f>B3730-C3730</f>
        <v/>
      </c>
      <c r="E3730" s="6">
        <f>A3730-C3730</f>
        <v/>
      </c>
      <c r="F3730" s="6">
        <f>MIN(D3730,in_batt_pw,IF(sel_batt=0,0,(sel_batt-H3729)/in_rte))</f>
        <v/>
      </c>
      <c r="G3730" s="6">
        <f>MIN(E3730,in_batt_pw,H3729)</f>
        <v/>
      </c>
      <c r="H3730" s="6">
        <f>H3729+F3730*in_rte-G3730</f>
        <v/>
      </c>
      <c r="I3730" s="6">
        <f>IF(sel_og=1,0,E3730-G3730)</f>
        <v/>
      </c>
      <c r="J3730" s="6">
        <f>IF(sel_og=1,0,D3730-F3730)</f>
        <v/>
      </c>
      <c r="K3730" s="6">
        <f>IF(sel_og=1,E3730-G3730,0)</f>
        <v/>
      </c>
    </row>
    <row r="3731">
      <c r="A3731" s="6">
        <f>Profiles!E3731+Profiles!F3731</f>
        <v/>
      </c>
      <c r="B3731" s="6">
        <f>Profiles!D3731*sel_solar</f>
        <v/>
      </c>
      <c r="C3731" s="6">
        <f>MIN(B3731,A3731)</f>
        <v/>
      </c>
      <c r="D3731" s="6">
        <f>B3731-C3731</f>
        <v/>
      </c>
      <c r="E3731" s="6">
        <f>A3731-C3731</f>
        <v/>
      </c>
      <c r="F3731" s="6">
        <f>MIN(D3731,in_batt_pw,IF(sel_batt=0,0,(sel_batt-H3730)/in_rte))</f>
        <v/>
      </c>
      <c r="G3731" s="6">
        <f>MIN(E3731,in_batt_pw,H3730)</f>
        <v/>
      </c>
      <c r="H3731" s="6">
        <f>H3730+F3731*in_rte-G3731</f>
        <v/>
      </c>
      <c r="I3731" s="6">
        <f>IF(sel_og=1,0,E3731-G3731)</f>
        <v/>
      </c>
      <c r="J3731" s="6">
        <f>IF(sel_og=1,0,D3731-F3731)</f>
        <v/>
      </c>
      <c r="K3731" s="6">
        <f>IF(sel_og=1,E3731-G3731,0)</f>
        <v/>
      </c>
    </row>
    <row r="3732">
      <c r="A3732" s="6">
        <f>Profiles!E3732+Profiles!F3732</f>
        <v/>
      </c>
      <c r="B3732" s="6">
        <f>Profiles!D3732*sel_solar</f>
        <v/>
      </c>
      <c r="C3732" s="6">
        <f>MIN(B3732,A3732)</f>
        <v/>
      </c>
      <c r="D3732" s="6">
        <f>B3732-C3732</f>
        <v/>
      </c>
      <c r="E3732" s="6">
        <f>A3732-C3732</f>
        <v/>
      </c>
      <c r="F3732" s="6">
        <f>MIN(D3732,in_batt_pw,IF(sel_batt=0,0,(sel_batt-H3731)/in_rte))</f>
        <v/>
      </c>
      <c r="G3732" s="6">
        <f>MIN(E3732,in_batt_pw,H3731)</f>
        <v/>
      </c>
      <c r="H3732" s="6">
        <f>H3731+F3732*in_rte-G3732</f>
        <v/>
      </c>
      <c r="I3732" s="6">
        <f>IF(sel_og=1,0,E3732-G3732)</f>
        <v/>
      </c>
      <c r="J3732" s="6">
        <f>IF(sel_og=1,0,D3732-F3732)</f>
        <v/>
      </c>
      <c r="K3732" s="6">
        <f>IF(sel_og=1,E3732-G3732,0)</f>
        <v/>
      </c>
    </row>
    <row r="3733">
      <c r="A3733" s="6">
        <f>Profiles!E3733+Profiles!F3733</f>
        <v/>
      </c>
      <c r="B3733" s="6">
        <f>Profiles!D3733*sel_solar</f>
        <v/>
      </c>
      <c r="C3733" s="6">
        <f>MIN(B3733,A3733)</f>
        <v/>
      </c>
      <c r="D3733" s="6">
        <f>B3733-C3733</f>
        <v/>
      </c>
      <c r="E3733" s="6">
        <f>A3733-C3733</f>
        <v/>
      </c>
      <c r="F3733" s="6">
        <f>MIN(D3733,in_batt_pw,IF(sel_batt=0,0,(sel_batt-H3732)/in_rte))</f>
        <v/>
      </c>
      <c r="G3733" s="6">
        <f>MIN(E3733,in_batt_pw,H3732)</f>
        <v/>
      </c>
      <c r="H3733" s="6">
        <f>H3732+F3733*in_rte-G3733</f>
        <v/>
      </c>
      <c r="I3733" s="6">
        <f>IF(sel_og=1,0,E3733-G3733)</f>
        <v/>
      </c>
      <c r="J3733" s="6">
        <f>IF(sel_og=1,0,D3733-F3733)</f>
        <v/>
      </c>
      <c r="K3733" s="6">
        <f>IF(sel_og=1,E3733-G3733,0)</f>
        <v/>
      </c>
    </row>
    <row r="3734">
      <c r="A3734" s="6">
        <f>Profiles!E3734+Profiles!F3734</f>
        <v/>
      </c>
      <c r="B3734" s="6">
        <f>Profiles!D3734*sel_solar</f>
        <v/>
      </c>
      <c r="C3734" s="6">
        <f>MIN(B3734,A3734)</f>
        <v/>
      </c>
      <c r="D3734" s="6">
        <f>B3734-C3734</f>
        <v/>
      </c>
      <c r="E3734" s="6">
        <f>A3734-C3734</f>
        <v/>
      </c>
      <c r="F3734" s="6">
        <f>MIN(D3734,in_batt_pw,IF(sel_batt=0,0,(sel_batt-H3733)/in_rte))</f>
        <v/>
      </c>
      <c r="G3734" s="6">
        <f>MIN(E3734,in_batt_pw,H3733)</f>
        <v/>
      </c>
      <c r="H3734" s="6">
        <f>H3733+F3734*in_rte-G3734</f>
        <v/>
      </c>
      <c r="I3734" s="6">
        <f>IF(sel_og=1,0,E3734-G3734)</f>
        <v/>
      </c>
      <c r="J3734" s="6">
        <f>IF(sel_og=1,0,D3734-F3734)</f>
        <v/>
      </c>
      <c r="K3734" s="6">
        <f>IF(sel_og=1,E3734-G3734,0)</f>
        <v/>
      </c>
    </row>
    <row r="3735">
      <c r="A3735" s="6">
        <f>Profiles!E3735+Profiles!F3735</f>
        <v/>
      </c>
      <c r="B3735" s="6">
        <f>Profiles!D3735*sel_solar</f>
        <v/>
      </c>
      <c r="C3735" s="6">
        <f>MIN(B3735,A3735)</f>
        <v/>
      </c>
      <c r="D3735" s="6">
        <f>B3735-C3735</f>
        <v/>
      </c>
      <c r="E3735" s="6">
        <f>A3735-C3735</f>
        <v/>
      </c>
      <c r="F3735" s="6">
        <f>MIN(D3735,in_batt_pw,IF(sel_batt=0,0,(sel_batt-H3734)/in_rte))</f>
        <v/>
      </c>
      <c r="G3735" s="6">
        <f>MIN(E3735,in_batt_pw,H3734)</f>
        <v/>
      </c>
      <c r="H3735" s="6">
        <f>H3734+F3735*in_rte-G3735</f>
        <v/>
      </c>
      <c r="I3735" s="6">
        <f>IF(sel_og=1,0,E3735-G3735)</f>
        <v/>
      </c>
      <c r="J3735" s="6">
        <f>IF(sel_og=1,0,D3735-F3735)</f>
        <v/>
      </c>
      <c r="K3735" s="6">
        <f>IF(sel_og=1,E3735-G3735,0)</f>
        <v/>
      </c>
    </row>
    <row r="3736">
      <c r="A3736" s="6">
        <f>Profiles!E3736+Profiles!F3736</f>
        <v/>
      </c>
      <c r="B3736" s="6">
        <f>Profiles!D3736*sel_solar</f>
        <v/>
      </c>
      <c r="C3736" s="6">
        <f>MIN(B3736,A3736)</f>
        <v/>
      </c>
      <c r="D3736" s="6">
        <f>B3736-C3736</f>
        <v/>
      </c>
      <c r="E3736" s="6">
        <f>A3736-C3736</f>
        <v/>
      </c>
      <c r="F3736" s="6">
        <f>MIN(D3736,in_batt_pw,IF(sel_batt=0,0,(sel_batt-H3735)/in_rte))</f>
        <v/>
      </c>
      <c r="G3736" s="6">
        <f>MIN(E3736,in_batt_pw,H3735)</f>
        <v/>
      </c>
      <c r="H3736" s="6">
        <f>H3735+F3736*in_rte-G3736</f>
        <v/>
      </c>
      <c r="I3736" s="6">
        <f>IF(sel_og=1,0,E3736-G3736)</f>
        <v/>
      </c>
      <c r="J3736" s="6">
        <f>IF(sel_og=1,0,D3736-F3736)</f>
        <v/>
      </c>
      <c r="K3736" s="6">
        <f>IF(sel_og=1,E3736-G3736,0)</f>
        <v/>
      </c>
    </row>
    <row r="3737">
      <c r="A3737" s="6">
        <f>Profiles!E3737+Profiles!F3737</f>
        <v/>
      </c>
      <c r="B3737" s="6">
        <f>Profiles!D3737*sel_solar</f>
        <v/>
      </c>
      <c r="C3737" s="6">
        <f>MIN(B3737,A3737)</f>
        <v/>
      </c>
      <c r="D3737" s="6">
        <f>B3737-C3737</f>
        <v/>
      </c>
      <c r="E3737" s="6">
        <f>A3737-C3737</f>
        <v/>
      </c>
      <c r="F3737" s="6">
        <f>MIN(D3737,in_batt_pw,IF(sel_batt=0,0,(sel_batt-H3736)/in_rte))</f>
        <v/>
      </c>
      <c r="G3737" s="6">
        <f>MIN(E3737,in_batt_pw,H3736)</f>
        <v/>
      </c>
      <c r="H3737" s="6">
        <f>H3736+F3737*in_rte-G3737</f>
        <v/>
      </c>
      <c r="I3737" s="6">
        <f>IF(sel_og=1,0,E3737-G3737)</f>
        <v/>
      </c>
      <c r="J3737" s="6">
        <f>IF(sel_og=1,0,D3737-F3737)</f>
        <v/>
      </c>
      <c r="K3737" s="6">
        <f>IF(sel_og=1,E3737-G3737,0)</f>
        <v/>
      </c>
    </row>
    <row r="3738">
      <c r="A3738" s="6">
        <f>Profiles!E3738+Profiles!F3738</f>
        <v/>
      </c>
      <c r="B3738" s="6">
        <f>Profiles!D3738*sel_solar</f>
        <v/>
      </c>
      <c r="C3738" s="6">
        <f>MIN(B3738,A3738)</f>
        <v/>
      </c>
      <c r="D3738" s="6">
        <f>B3738-C3738</f>
        <v/>
      </c>
      <c r="E3738" s="6">
        <f>A3738-C3738</f>
        <v/>
      </c>
      <c r="F3738" s="6">
        <f>MIN(D3738,in_batt_pw,IF(sel_batt=0,0,(sel_batt-H3737)/in_rte))</f>
        <v/>
      </c>
      <c r="G3738" s="6">
        <f>MIN(E3738,in_batt_pw,H3737)</f>
        <v/>
      </c>
      <c r="H3738" s="6">
        <f>H3737+F3738*in_rte-G3738</f>
        <v/>
      </c>
      <c r="I3738" s="6">
        <f>IF(sel_og=1,0,E3738-G3738)</f>
        <v/>
      </c>
      <c r="J3738" s="6">
        <f>IF(sel_og=1,0,D3738-F3738)</f>
        <v/>
      </c>
      <c r="K3738" s="6">
        <f>IF(sel_og=1,E3738-G3738,0)</f>
        <v/>
      </c>
    </row>
    <row r="3739">
      <c r="A3739" s="6">
        <f>Profiles!E3739+Profiles!F3739</f>
        <v/>
      </c>
      <c r="B3739" s="6">
        <f>Profiles!D3739*sel_solar</f>
        <v/>
      </c>
      <c r="C3739" s="6">
        <f>MIN(B3739,A3739)</f>
        <v/>
      </c>
      <c r="D3739" s="6">
        <f>B3739-C3739</f>
        <v/>
      </c>
      <c r="E3739" s="6">
        <f>A3739-C3739</f>
        <v/>
      </c>
      <c r="F3739" s="6">
        <f>MIN(D3739,in_batt_pw,IF(sel_batt=0,0,(sel_batt-H3738)/in_rte))</f>
        <v/>
      </c>
      <c r="G3739" s="6">
        <f>MIN(E3739,in_batt_pw,H3738)</f>
        <v/>
      </c>
      <c r="H3739" s="6">
        <f>H3738+F3739*in_rte-G3739</f>
        <v/>
      </c>
      <c r="I3739" s="6">
        <f>IF(sel_og=1,0,E3739-G3739)</f>
        <v/>
      </c>
      <c r="J3739" s="6">
        <f>IF(sel_og=1,0,D3739-F3739)</f>
        <v/>
      </c>
      <c r="K3739" s="6">
        <f>IF(sel_og=1,E3739-G3739,0)</f>
        <v/>
      </c>
    </row>
    <row r="3740">
      <c r="A3740" s="6">
        <f>Profiles!E3740+Profiles!F3740</f>
        <v/>
      </c>
      <c r="B3740" s="6">
        <f>Profiles!D3740*sel_solar</f>
        <v/>
      </c>
      <c r="C3740" s="6">
        <f>MIN(B3740,A3740)</f>
        <v/>
      </c>
      <c r="D3740" s="6">
        <f>B3740-C3740</f>
        <v/>
      </c>
      <c r="E3740" s="6">
        <f>A3740-C3740</f>
        <v/>
      </c>
      <c r="F3740" s="6">
        <f>MIN(D3740,in_batt_pw,IF(sel_batt=0,0,(sel_batt-H3739)/in_rte))</f>
        <v/>
      </c>
      <c r="G3740" s="6">
        <f>MIN(E3740,in_batt_pw,H3739)</f>
        <v/>
      </c>
      <c r="H3740" s="6">
        <f>H3739+F3740*in_rte-G3740</f>
        <v/>
      </c>
      <c r="I3740" s="6">
        <f>IF(sel_og=1,0,E3740-G3740)</f>
        <v/>
      </c>
      <c r="J3740" s="6">
        <f>IF(sel_og=1,0,D3740-F3740)</f>
        <v/>
      </c>
      <c r="K3740" s="6">
        <f>IF(sel_og=1,E3740-G3740,0)</f>
        <v/>
      </c>
    </row>
    <row r="3741">
      <c r="A3741" s="6">
        <f>Profiles!E3741+Profiles!F3741</f>
        <v/>
      </c>
      <c r="B3741" s="6">
        <f>Profiles!D3741*sel_solar</f>
        <v/>
      </c>
      <c r="C3741" s="6">
        <f>MIN(B3741,A3741)</f>
        <v/>
      </c>
      <c r="D3741" s="6">
        <f>B3741-C3741</f>
        <v/>
      </c>
      <c r="E3741" s="6">
        <f>A3741-C3741</f>
        <v/>
      </c>
      <c r="F3741" s="6">
        <f>MIN(D3741,in_batt_pw,IF(sel_batt=0,0,(sel_batt-H3740)/in_rte))</f>
        <v/>
      </c>
      <c r="G3741" s="6">
        <f>MIN(E3741,in_batt_pw,H3740)</f>
        <v/>
      </c>
      <c r="H3741" s="6">
        <f>H3740+F3741*in_rte-G3741</f>
        <v/>
      </c>
      <c r="I3741" s="6">
        <f>IF(sel_og=1,0,E3741-G3741)</f>
        <v/>
      </c>
      <c r="J3741" s="6">
        <f>IF(sel_og=1,0,D3741-F3741)</f>
        <v/>
      </c>
      <c r="K3741" s="6">
        <f>IF(sel_og=1,E3741-G3741,0)</f>
        <v/>
      </c>
    </row>
    <row r="3742">
      <c r="A3742" s="6">
        <f>Profiles!E3742+Profiles!F3742</f>
        <v/>
      </c>
      <c r="B3742" s="6">
        <f>Profiles!D3742*sel_solar</f>
        <v/>
      </c>
      <c r="C3742" s="6">
        <f>MIN(B3742,A3742)</f>
        <v/>
      </c>
      <c r="D3742" s="6">
        <f>B3742-C3742</f>
        <v/>
      </c>
      <c r="E3742" s="6">
        <f>A3742-C3742</f>
        <v/>
      </c>
      <c r="F3742" s="6">
        <f>MIN(D3742,in_batt_pw,IF(sel_batt=0,0,(sel_batt-H3741)/in_rte))</f>
        <v/>
      </c>
      <c r="G3742" s="6">
        <f>MIN(E3742,in_batt_pw,H3741)</f>
        <v/>
      </c>
      <c r="H3742" s="6">
        <f>H3741+F3742*in_rte-G3742</f>
        <v/>
      </c>
      <c r="I3742" s="6">
        <f>IF(sel_og=1,0,E3742-G3742)</f>
        <v/>
      </c>
      <c r="J3742" s="6">
        <f>IF(sel_og=1,0,D3742-F3742)</f>
        <v/>
      </c>
      <c r="K3742" s="6">
        <f>IF(sel_og=1,E3742-G3742,0)</f>
        <v/>
      </c>
    </row>
    <row r="3743">
      <c r="A3743" s="6">
        <f>Profiles!E3743+Profiles!F3743</f>
        <v/>
      </c>
      <c r="B3743" s="6">
        <f>Profiles!D3743*sel_solar</f>
        <v/>
      </c>
      <c r="C3743" s="6">
        <f>MIN(B3743,A3743)</f>
        <v/>
      </c>
      <c r="D3743" s="6">
        <f>B3743-C3743</f>
        <v/>
      </c>
      <c r="E3743" s="6">
        <f>A3743-C3743</f>
        <v/>
      </c>
      <c r="F3743" s="6">
        <f>MIN(D3743,in_batt_pw,IF(sel_batt=0,0,(sel_batt-H3742)/in_rte))</f>
        <v/>
      </c>
      <c r="G3743" s="6">
        <f>MIN(E3743,in_batt_pw,H3742)</f>
        <v/>
      </c>
      <c r="H3743" s="6">
        <f>H3742+F3743*in_rte-G3743</f>
        <v/>
      </c>
      <c r="I3743" s="6">
        <f>IF(sel_og=1,0,E3743-G3743)</f>
        <v/>
      </c>
      <c r="J3743" s="6">
        <f>IF(sel_og=1,0,D3743-F3743)</f>
        <v/>
      </c>
      <c r="K3743" s="6">
        <f>IF(sel_og=1,E3743-G3743,0)</f>
        <v/>
      </c>
    </row>
    <row r="3744">
      <c r="A3744" s="6">
        <f>Profiles!E3744+Profiles!F3744</f>
        <v/>
      </c>
      <c r="B3744" s="6">
        <f>Profiles!D3744*sel_solar</f>
        <v/>
      </c>
      <c r="C3744" s="6">
        <f>MIN(B3744,A3744)</f>
        <v/>
      </c>
      <c r="D3744" s="6">
        <f>B3744-C3744</f>
        <v/>
      </c>
      <c r="E3744" s="6">
        <f>A3744-C3744</f>
        <v/>
      </c>
      <c r="F3744" s="6">
        <f>MIN(D3744,in_batt_pw,IF(sel_batt=0,0,(sel_batt-H3743)/in_rte))</f>
        <v/>
      </c>
      <c r="G3744" s="6">
        <f>MIN(E3744,in_batt_pw,H3743)</f>
        <v/>
      </c>
      <c r="H3744" s="6">
        <f>H3743+F3744*in_rte-G3744</f>
        <v/>
      </c>
      <c r="I3744" s="6">
        <f>IF(sel_og=1,0,E3744-G3744)</f>
        <v/>
      </c>
      <c r="J3744" s="6">
        <f>IF(sel_og=1,0,D3744-F3744)</f>
        <v/>
      </c>
      <c r="K3744" s="6">
        <f>IF(sel_og=1,E3744-G3744,0)</f>
        <v/>
      </c>
    </row>
    <row r="3745">
      <c r="A3745" s="6">
        <f>Profiles!E3745+Profiles!F3745</f>
        <v/>
      </c>
      <c r="B3745" s="6">
        <f>Profiles!D3745*sel_solar</f>
        <v/>
      </c>
      <c r="C3745" s="6">
        <f>MIN(B3745,A3745)</f>
        <v/>
      </c>
      <c r="D3745" s="6">
        <f>B3745-C3745</f>
        <v/>
      </c>
      <c r="E3745" s="6">
        <f>A3745-C3745</f>
        <v/>
      </c>
      <c r="F3745" s="6">
        <f>MIN(D3745,in_batt_pw,IF(sel_batt=0,0,(sel_batt-H3744)/in_rte))</f>
        <v/>
      </c>
      <c r="G3745" s="6">
        <f>MIN(E3745,in_batt_pw,H3744)</f>
        <v/>
      </c>
      <c r="H3745" s="6">
        <f>H3744+F3745*in_rte-G3745</f>
        <v/>
      </c>
      <c r="I3745" s="6">
        <f>IF(sel_og=1,0,E3745-G3745)</f>
        <v/>
      </c>
      <c r="J3745" s="6">
        <f>IF(sel_og=1,0,D3745-F3745)</f>
        <v/>
      </c>
      <c r="K3745" s="6">
        <f>IF(sel_og=1,E3745-G3745,0)</f>
        <v/>
      </c>
    </row>
    <row r="3746">
      <c r="A3746" s="6">
        <f>Profiles!E3746+Profiles!F3746</f>
        <v/>
      </c>
      <c r="B3746" s="6">
        <f>Profiles!D3746*sel_solar</f>
        <v/>
      </c>
      <c r="C3746" s="6">
        <f>MIN(B3746,A3746)</f>
        <v/>
      </c>
      <c r="D3746" s="6">
        <f>B3746-C3746</f>
        <v/>
      </c>
      <c r="E3746" s="6">
        <f>A3746-C3746</f>
        <v/>
      </c>
      <c r="F3746" s="6">
        <f>MIN(D3746,in_batt_pw,IF(sel_batt=0,0,(sel_batt-H3745)/in_rte))</f>
        <v/>
      </c>
      <c r="G3746" s="6">
        <f>MIN(E3746,in_batt_pw,H3745)</f>
        <v/>
      </c>
      <c r="H3746" s="6">
        <f>H3745+F3746*in_rte-G3746</f>
        <v/>
      </c>
      <c r="I3746" s="6">
        <f>IF(sel_og=1,0,E3746-G3746)</f>
        <v/>
      </c>
      <c r="J3746" s="6">
        <f>IF(sel_og=1,0,D3746-F3746)</f>
        <v/>
      </c>
      <c r="K3746" s="6">
        <f>IF(sel_og=1,E3746-G3746,0)</f>
        <v/>
      </c>
    </row>
    <row r="3747">
      <c r="A3747" s="6">
        <f>Profiles!E3747+Profiles!F3747</f>
        <v/>
      </c>
      <c r="B3747" s="6">
        <f>Profiles!D3747*sel_solar</f>
        <v/>
      </c>
      <c r="C3747" s="6">
        <f>MIN(B3747,A3747)</f>
        <v/>
      </c>
      <c r="D3747" s="6">
        <f>B3747-C3747</f>
        <v/>
      </c>
      <c r="E3747" s="6">
        <f>A3747-C3747</f>
        <v/>
      </c>
      <c r="F3747" s="6">
        <f>MIN(D3747,in_batt_pw,IF(sel_batt=0,0,(sel_batt-H3746)/in_rte))</f>
        <v/>
      </c>
      <c r="G3747" s="6">
        <f>MIN(E3747,in_batt_pw,H3746)</f>
        <v/>
      </c>
      <c r="H3747" s="6">
        <f>H3746+F3747*in_rte-G3747</f>
        <v/>
      </c>
      <c r="I3747" s="6">
        <f>IF(sel_og=1,0,E3747-G3747)</f>
        <v/>
      </c>
      <c r="J3747" s="6">
        <f>IF(sel_og=1,0,D3747-F3747)</f>
        <v/>
      </c>
      <c r="K3747" s="6">
        <f>IF(sel_og=1,E3747-G3747,0)</f>
        <v/>
      </c>
    </row>
    <row r="3748">
      <c r="A3748" s="6">
        <f>Profiles!E3748+Profiles!F3748</f>
        <v/>
      </c>
      <c r="B3748" s="6">
        <f>Profiles!D3748*sel_solar</f>
        <v/>
      </c>
      <c r="C3748" s="6">
        <f>MIN(B3748,A3748)</f>
        <v/>
      </c>
      <c r="D3748" s="6">
        <f>B3748-C3748</f>
        <v/>
      </c>
      <c r="E3748" s="6">
        <f>A3748-C3748</f>
        <v/>
      </c>
      <c r="F3748" s="6">
        <f>MIN(D3748,in_batt_pw,IF(sel_batt=0,0,(sel_batt-H3747)/in_rte))</f>
        <v/>
      </c>
      <c r="G3748" s="6">
        <f>MIN(E3748,in_batt_pw,H3747)</f>
        <v/>
      </c>
      <c r="H3748" s="6">
        <f>H3747+F3748*in_rte-G3748</f>
        <v/>
      </c>
      <c r="I3748" s="6">
        <f>IF(sel_og=1,0,E3748-G3748)</f>
        <v/>
      </c>
      <c r="J3748" s="6">
        <f>IF(sel_og=1,0,D3748-F3748)</f>
        <v/>
      </c>
      <c r="K3748" s="6">
        <f>IF(sel_og=1,E3748-G3748,0)</f>
        <v/>
      </c>
    </row>
    <row r="3749">
      <c r="A3749" s="6">
        <f>Profiles!E3749+Profiles!F3749</f>
        <v/>
      </c>
      <c r="B3749" s="6">
        <f>Profiles!D3749*sel_solar</f>
        <v/>
      </c>
      <c r="C3749" s="6">
        <f>MIN(B3749,A3749)</f>
        <v/>
      </c>
      <c r="D3749" s="6">
        <f>B3749-C3749</f>
        <v/>
      </c>
      <c r="E3749" s="6">
        <f>A3749-C3749</f>
        <v/>
      </c>
      <c r="F3749" s="6">
        <f>MIN(D3749,in_batt_pw,IF(sel_batt=0,0,(sel_batt-H3748)/in_rte))</f>
        <v/>
      </c>
      <c r="G3749" s="6">
        <f>MIN(E3749,in_batt_pw,H3748)</f>
        <v/>
      </c>
      <c r="H3749" s="6">
        <f>H3748+F3749*in_rte-G3749</f>
        <v/>
      </c>
      <c r="I3749" s="6">
        <f>IF(sel_og=1,0,E3749-G3749)</f>
        <v/>
      </c>
      <c r="J3749" s="6">
        <f>IF(sel_og=1,0,D3749-F3749)</f>
        <v/>
      </c>
      <c r="K3749" s="6">
        <f>IF(sel_og=1,E3749-G3749,0)</f>
        <v/>
      </c>
    </row>
    <row r="3750">
      <c r="A3750" s="6">
        <f>Profiles!E3750+Profiles!F3750</f>
        <v/>
      </c>
      <c r="B3750" s="6">
        <f>Profiles!D3750*sel_solar</f>
        <v/>
      </c>
      <c r="C3750" s="6">
        <f>MIN(B3750,A3750)</f>
        <v/>
      </c>
      <c r="D3750" s="6">
        <f>B3750-C3750</f>
        <v/>
      </c>
      <c r="E3750" s="6">
        <f>A3750-C3750</f>
        <v/>
      </c>
      <c r="F3750" s="6">
        <f>MIN(D3750,in_batt_pw,IF(sel_batt=0,0,(sel_batt-H3749)/in_rte))</f>
        <v/>
      </c>
      <c r="G3750" s="6">
        <f>MIN(E3750,in_batt_pw,H3749)</f>
        <v/>
      </c>
      <c r="H3750" s="6">
        <f>H3749+F3750*in_rte-G3750</f>
        <v/>
      </c>
      <c r="I3750" s="6">
        <f>IF(sel_og=1,0,E3750-G3750)</f>
        <v/>
      </c>
      <c r="J3750" s="6">
        <f>IF(sel_og=1,0,D3750-F3750)</f>
        <v/>
      </c>
      <c r="K3750" s="6">
        <f>IF(sel_og=1,E3750-G3750,0)</f>
        <v/>
      </c>
    </row>
    <row r="3751">
      <c r="A3751" s="6">
        <f>Profiles!E3751+Profiles!F3751</f>
        <v/>
      </c>
      <c r="B3751" s="6">
        <f>Profiles!D3751*sel_solar</f>
        <v/>
      </c>
      <c r="C3751" s="6">
        <f>MIN(B3751,A3751)</f>
        <v/>
      </c>
      <c r="D3751" s="6">
        <f>B3751-C3751</f>
        <v/>
      </c>
      <c r="E3751" s="6">
        <f>A3751-C3751</f>
        <v/>
      </c>
      <c r="F3751" s="6">
        <f>MIN(D3751,in_batt_pw,IF(sel_batt=0,0,(sel_batt-H3750)/in_rte))</f>
        <v/>
      </c>
      <c r="G3751" s="6">
        <f>MIN(E3751,in_batt_pw,H3750)</f>
        <v/>
      </c>
      <c r="H3751" s="6">
        <f>H3750+F3751*in_rte-G3751</f>
        <v/>
      </c>
      <c r="I3751" s="6">
        <f>IF(sel_og=1,0,E3751-G3751)</f>
        <v/>
      </c>
      <c r="J3751" s="6">
        <f>IF(sel_og=1,0,D3751-F3751)</f>
        <v/>
      </c>
      <c r="K3751" s="6">
        <f>IF(sel_og=1,E3751-G3751,0)</f>
        <v/>
      </c>
    </row>
    <row r="3752">
      <c r="A3752" s="6">
        <f>Profiles!E3752+Profiles!F3752</f>
        <v/>
      </c>
      <c r="B3752" s="6">
        <f>Profiles!D3752*sel_solar</f>
        <v/>
      </c>
      <c r="C3752" s="6">
        <f>MIN(B3752,A3752)</f>
        <v/>
      </c>
      <c r="D3752" s="6">
        <f>B3752-C3752</f>
        <v/>
      </c>
      <c r="E3752" s="6">
        <f>A3752-C3752</f>
        <v/>
      </c>
      <c r="F3752" s="6">
        <f>MIN(D3752,in_batt_pw,IF(sel_batt=0,0,(sel_batt-H3751)/in_rte))</f>
        <v/>
      </c>
      <c r="G3752" s="6">
        <f>MIN(E3752,in_batt_pw,H3751)</f>
        <v/>
      </c>
      <c r="H3752" s="6">
        <f>H3751+F3752*in_rte-G3752</f>
        <v/>
      </c>
      <c r="I3752" s="6">
        <f>IF(sel_og=1,0,E3752-G3752)</f>
        <v/>
      </c>
      <c r="J3752" s="6">
        <f>IF(sel_og=1,0,D3752-F3752)</f>
        <v/>
      </c>
      <c r="K3752" s="6">
        <f>IF(sel_og=1,E3752-G3752,0)</f>
        <v/>
      </c>
    </row>
    <row r="3753">
      <c r="A3753" s="6">
        <f>Profiles!E3753+Profiles!F3753</f>
        <v/>
      </c>
      <c r="B3753" s="6">
        <f>Profiles!D3753*sel_solar</f>
        <v/>
      </c>
      <c r="C3753" s="6">
        <f>MIN(B3753,A3753)</f>
        <v/>
      </c>
      <c r="D3753" s="6">
        <f>B3753-C3753</f>
        <v/>
      </c>
      <c r="E3753" s="6">
        <f>A3753-C3753</f>
        <v/>
      </c>
      <c r="F3753" s="6">
        <f>MIN(D3753,in_batt_pw,IF(sel_batt=0,0,(sel_batt-H3752)/in_rte))</f>
        <v/>
      </c>
      <c r="G3753" s="6">
        <f>MIN(E3753,in_batt_pw,H3752)</f>
        <v/>
      </c>
      <c r="H3753" s="6">
        <f>H3752+F3753*in_rte-G3753</f>
        <v/>
      </c>
      <c r="I3753" s="6">
        <f>IF(sel_og=1,0,E3753-G3753)</f>
        <v/>
      </c>
      <c r="J3753" s="6">
        <f>IF(sel_og=1,0,D3753-F3753)</f>
        <v/>
      </c>
      <c r="K3753" s="6">
        <f>IF(sel_og=1,E3753-G3753,0)</f>
        <v/>
      </c>
    </row>
    <row r="3754">
      <c r="A3754" s="6">
        <f>Profiles!E3754+Profiles!F3754</f>
        <v/>
      </c>
      <c r="B3754" s="6">
        <f>Profiles!D3754*sel_solar</f>
        <v/>
      </c>
      <c r="C3754" s="6">
        <f>MIN(B3754,A3754)</f>
        <v/>
      </c>
      <c r="D3754" s="6">
        <f>B3754-C3754</f>
        <v/>
      </c>
      <c r="E3754" s="6">
        <f>A3754-C3754</f>
        <v/>
      </c>
      <c r="F3754" s="6">
        <f>MIN(D3754,in_batt_pw,IF(sel_batt=0,0,(sel_batt-H3753)/in_rte))</f>
        <v/>
      </c>
      <c r="G3754" s="6">
        <f>MIN(E3754,in_batt_pw,H3753)</f>
        <v/>
      </c>
      <c r="H3754" s="6">
        <f>H3753+F3754*in_rte-G3754</f>
        <v/>
      </c>
      <c r="I3754" s="6">
        <f>IF(sel_og=1,0,E3754-G3754)</f>
        <v/>
      </c>
      <c r="J3754" s="6">
        <f>IF(sel_og=1,0,D3754-F3754)</f>
        <v/>
      </c>
      <c r="K3754" s="6">
        <f>IF(sel_og=1,E3754-G3754,0)</f>
        <v/>
      </c>
    </row>
    <row r="3755">
      <c r="A3755" s="6">
        <f>Profiles!E3755+Profiles!F3755</f>
        <v/>
      </c>
      <c r="B3755" s="6">
        <f>Profiles!D3755*sel_solar</f>
        <v/>
      </c>
      <c r="C3755" s="6">
        <f>MIN(B3755,A3755)</f>
        <v/>
      </c>
      <c r="D3755" s="6">
        <f>B3755-C3755</f>
        <v/>
      </c>
      <c r="E3755" s="6">
        <f>A3755-C3755</f>
        <v/>
      </c>
      <c r="F3755" s="6">
        <f>MIN(D3755,in_batt_pw,IF(sel_batt=0,0,(sel_batt-H3754)/in_rte))</f>
        <v/>
      </c>
      <c r="G3755" s="6">
        <f>MIN(E3755,in_batt_pw,H3754)</f>
        <v/>
      </c>
      <c r="H3755" s="6">
        <f>H3754+F3755*in_rte-G3755</f>
        <v/>
      </c>
      <c r="I3755" s="6">
        <f>IF(sel_og=1,0,E3755-G3755)</f>
        <v/>
      </c>
      <c r="J3755" s="6">
        <f>IF(sel_og=1,0,D3755-F3755)</f>
        <v/>
      </c>
      <c r="K3755" s="6">
        <f>IF(sel_og=1,E3755-G3755,0)</f>
        <v/>
      </c>
    </row>
    <row r="3756">
      <c r="A3756" s="6">
        <f>Profiles!E3756+Profiles!F3756</f>
        <v/>
      </c>
      <c r="B3756" s="6">
        <f>Profiles!D3756*sel_solar</f>
        <v/>
      </c>
      <c r="C3756" s="6">
        <f>MIN(B3756,A3756)</f>
        <v/>
      </c>
      <c r="D3756" s="6">
        <f>B3756-C3756</f>
        <v/>
      </c>
      <c r="E3756" s="6">
        <f>A3756-C3756</f>
        <v/>
      </c>
      <c r="F3756" s="6">
        <f>MIN(D3756,in_batt_pw,IF(sel_batt=0,0,(sel_batt-H3755)/in_rte))</f>
        <v/>
      </c>
      <c r="G3756" s="6">
        <f>MIN(E3756,in_batt_pw,H3755)</f>
        <v/>
      </c>
      <c r="H3756" s="6">
        <f>H3755+F3756*in_rte-G3756</f>
        <v/>
      </c>
      <c r="I3756" s="6">
        <f>IF(sel_og=1,0,E3756-G3756)</f>
        <v/>
      </c>
      <c r="J3756" s="6">
        <f>IF(sel_og=1,0,D3756-F3756)</f>
        <v/>
      </c>
      <c r="K3756" s="6">
        <f>IF(sel_og=1,E3756-G3756,0)</f>
        <v/>
      </c>
    </row>
    <row r="3757">
      <c r="A3757" s="6">
        <f>Profiles!E3757+Profiles!F3757</f>
        <v/>
      </c>
      <c r="B3757" s="6">
        <f>Profiles!D3757*sel_solar</f>
        <v/>
      </c>
      <c r="C3757" s="6">
        <f>MIN(B3757,A3757)</f>
        <v/>
      </c>
      <c r="D3757" s="6">
        <f>B3757-C3757</f>
        <v/>
      </c>
      <c r="E3757" s="6">
        <f>A3757-C3757</f>
        <v/>
      </c>
      <c r="F3757" s="6">
        <f>MIN(D3757,in_batt_pw,IF(sel_batt=0,0,(sel_batt-H3756)/in_rte))</f>
        <v/>
      </c>
      <c r="G3757" s="6">
        <f>MIN(E3757,in_batt_pw,H3756)</f>
        <v/>
      </c>
      <c r="H3757" s="6">
        <f>H3756+F3757*in_rte-G3757</f>
        <v/>
      </c>
      <c r="I3757" s="6">
        <f>IF(sel_og=1,0,E3757-G3757)</f>
        <v/>
      </c>
      <c r="J3757" s="6">
        <f>IF(sel_og=1,0,D3757-F3757)</f>
        <v/>
      </c>
      <c r="K3757" s="6">
        <f>IF(sel_og=1,E3757-G3757,0)</f>
        <v/>
      </c>
    </row>
    <row r="3758">
      <c r="A3758" s="6">
        <f>Profiles!E3758+Profiles!F3758</f>
        <v/>
      </c>
      <c r="B3758" s="6">
        <f>Profiles!D3758*sel_solar</f>
        <v/>
      </c>
      <c r="C3758" s="6">
        <f>MIN(B3758,A3758)</f>
        <v/>
      </c>
      <c r="D3758" s="6">
        <f>B3758-C3758</f>
        <v/>
      </c>
      <c r="E3758" s="6">
        <f>A3758-C3758</f>
        <v/>
      </c>
      <c r="F3758" s="6">
        <f>MIN(D3758,in_batt_pw,IF(sel_batt=0,0,(sel_batt-H3757)/in_rte))</f>
        <v/>
      </c>
      <c r="G3758" s="6">
        <f>MIN(E3758,in_batt_pw,H3757)</f>
        <v/>
      </c>
      <c r="H3758" s="6">
        <f>H3757+F3758*in_rte-G3758</f>
        <v/>
      </c>
      <c r="I3758" s="6">
        <f>IF(sel_og=1,0,E3758-G3758)</f>
        <v/>
      </c>
      <c r="J3758" s="6">
        <f>IF(sel_og=1,0,D3758-F3758)</f>
        <v/>
      </c>
      <c r="K3758" s="6">
        <f>IF(sel_og=1,E3758-G3758,0)</f>
        <v/>
      </c>
    </row>
    <row r="3759">
      <c r="A3759" s="6">
        <f>Profiles!E3759+Profiles!F3759</f>
        <v/>
      </c>
      <c r="B3759" s="6">
        <f>Profiles!D3759*sel_solar</f>
        <v/>
      </c>
      <c r="C3759" s="6">
        <f>MIN(B3759,A3759)</f>
        <v/>
      </c>
      <c r="D3759" s="6">
        <f>B3759-C3759</f>
        <v/>
      </c>
      <c r="E3759" s="6">
        <f>A3759-C3759</f>
        <v/>
      </c>
      <c r="F3759" s="6">
        <f>MIN(D3759,in_batt_pw,IF(sel_batt=0,0,(sel_batt-H3758)/in_rte))</f>
        <v/>
      </c>
      <c r="G3759" s="6">
        <f>MIN(E3759,in_batt_pw,H3758)</f>
        <v/>
      </c>
      <c r="H3759" s="6">
        <f>H3758+F3759*in_rte-G3759</f>
        <v/>
      </c>
      <c r="I3759" s="6">
        <f>IF(sel_og=1,0,E3759-G3759)</f>
        <v/>
      </c>
      <c r="J3759" s="6">
        <f>IF(sel_og=1,0,D3759-F3759)</f>
        <v/>
      </c>
      <c r="K3759" s="6">
        <f>IF(sel_og=1,E3759-G3759,0)</f>
        <v/>
      </c>
    </row>
    <row r="3760">
      <c r="A3760" s="6">
        <f>Profiles!E3760+Profiles!F3760</f>
        <v/>
      </c>
      <c r="B3760" s="6">
        <f>Profiles!D3760*sel_solar</f>
        <v/>
      </c>
      <c r="C3760" s="6">
        <f>MIN(B3760,A3760)</f>
        <v/>
      </c>
      <c r="D3760" s="6">
        <f>B3760-C3760</f>
        <v/>
      </c>
      <c r="E3760" s="6">
        <f>A3760-C3760</f>
        <v/>
      </c>
      <c r="F3760" s="6">
        <f>MIN(D3760,in_batt_pw,IF(sel_batt=0,0,(sel_batt-H3759)/in_rte))</f>
        <v/>
      </c>
      <c r="G3760" s="6">
        <f>MIN(E3760,in_batt_pw,H3759)</f>
        <v/>
      </c>
      <c r="H3760" s="6">
        <f>H3759+F3760*in_rte-G3760</f>
        <v/>
      </c>
      <c r="I3760" s="6">
        <f>IF(sel_og=1,0,E3760-G3760)</f>
        <v/>
      </c>
      <c r="J3760" s="6">
        <f>IF(sel_og=1,0,D3760-F3760)</f>
        <v/>
      </c>
      <c r="K3760" s="6">
        <f>IF(sel_og=1,E3760-G3760,0)</f>
        <v/>
      </c>
    </row>
    <row r="3761">
      <c r="A3761" s="6">
        <f>Profiles!E3761+Profiles!F3761</f>
        <v/>
      </c>
      <c r="B3761" s="6">
        <f>Profiles!D3761*sel_solar</f>
        <v/>
      </c>
      <c r="C3761" s="6">
        <f>MIN(B3761,A3761)</f>
        <v/>
      </c>
      <c r="D3761" s="6">
        <f>B3761-C3761</f>
        <v/>
      </c>
      <c r="E3761" s="6">
        <f>A3761-C3761</f>
        <v/>
      </c>
      <c r="F3761" s="6">
        <f>MIN(D3761,in_batt_pw,IF(sel_batt=0,0,(sel_batt-H3760)/in_rte))</f>
        <v/>
      </c>
      <c r="G3761" s="6">
        <f>MIN(E3761,in_batt_pw,H3760)</f>
        <v/>
      </c>
      <c r="H3761" s="6">
        <f>H3760+F3761*in_rte-G3761</f>
        <v/>
      </c>
      <c r="I3761" s="6">
        <f>IF(sel_og=1,0,E3761-G3761)</f>
        <v/>
      </c>
      <c r="J3761" s="6">
        <f>IF(sel_og=1,0,D3761-F3761)</f>
        <v/>
      </c>
      <c r="K3761" s="6">
        <f>IF(sel_og=1,E3761-G3761,0)</f>
        <v/>
      </c>
    </row>
    <row r="3762">
      <c r="A3762" s="6">
        <f>Profiles!E3762+Profiles!F3762</f>
        <v/>
      </c>
      <c r="B3762" s="6">
        <f>Profiles!D3762*sel_solar</f>
        <v/>
      </c>
      <c r="C3762" s="6">
        <f>MIN(B3762,A3762)</f>
        <v/>
      </c>
      <c r="D3762" s="6">
        <f>B3762-C3762</f>
        <v/>
      </c>
      <c r="E3762" s="6">
        <f>A3762-C3762</f>
        <v/>
      </c>
      <c r="F3762" s="6">
        <f>MIN(D3762,in_batt_pw,IF(sel_batt=0,0,(sel_batt-H3761)/in_rte))</f>
        <v/>
      </c>
      <c r="G3762" s="6">
        <f>MIN(E3762,in_batt_pw,H3761)</f>
        <v/>
      </c>
      <c r="H3762" s="6">
        <f>H3761+F3762*in_rte-G3762</f>
        <v/>
      </c>
      <c r="I3762" s="6">
        <f>IF(sel_og=1,0,E3762-G3762)</f>
        <v/>
      </c>
      <c r="J3762" s="6">
        <f>IF(sel_og=1,0,D3762-F3762)</f>
        <v/>
      </c>
      <c r="K3762" s="6">
        <f>IF(sel_og=1,E3762-G3762,0)</f>
        <v/>
      </c>
    </row>
    <row r="3763">
      <c r="A3763" s="6">
        <f>Profiles!E3763+Profiles!F3763</f>
        <v/>
      </c>
      <c r="B3763" s="6">
        <f>Profiles!D3763*sel_solar</f>
        <v/>
      </c>
      <c r="C3763" s="6">
        <f>MIN(B3763,A3763)</f>
        <v/>
      </c>
      <c r="D3763" s="6">
        <f>B3763-C3763</f>
        <v/>
      </c>
      <c r="E3763" s="6">
        <f>A3763-C3763</f>
        <v/>
      </c>
      <c r="F3763" s="6">
        <f>MIN(D3763,in_batt_pw,IF(sel_batt=0,0,(sel_batt-H3762)/in_rte))</f>
        <v/>
      </c>
      <c r="G3763" s="6">
        <f>MIN(E3763,in_batt_pw,H3762)</f>
        <v/>
      </c>
      <c r="H3763" s="6">
        <f>H3762+F3763*in_rte-G3763</f>
        <v/>
      </c>
      <c r="I3763" s="6">
        <f>IF(sel_og=1,0,E3763-G3763)</f>
        <v/>
      </c>
      <c r="J3763" s="6">
        <f>IF(sel_og=1,0,D3763-F3763)</f>
        <v/>
      </c>
      <c r="K3763" s="6">
        <f>IF(sel_og=1,E3763-G3763,0)</f>
        <v/>
      </c>
    </row>
    <row r="3764">
      <c r="A3764" s="6">
        <f>Profiles!E3764+Profiles!F3764</f>
        <v/>
      </c>
      <c r="B3764" s="6">
        <f>Profiles!D3764*sel_solar</f>
        <v/>
      </c>
      <c r="C3764" s="6">
        <f>MIN(B3764,A3764)</f>
        <v/>
      </c>
      <c r="D3764" s="6">
        <f>B3764-C3764</f>
        <v/>
      </c>
      <c r="E3764" s="6">
        <f>A3764-C3764</f>
        <v/>
      </c>
      <c r="F3764" s="6">
        <f>MIN(D3764,in_batt_pw,IF(sel_batt=0,0,(sel_batt-H3763)/in_rte))</f>
        <v/>
      </c>
      <c r="G3764" s="6">
        <f>MIN(E3764,in_batt_pw,H3763)</f>
        <v/>
      </c>
      <c r="H3764" s="6">
        <f>H3763+F3764*in_rte-G3764</f>
        <v/>
      </c>
      <c r="I3764" s="6">
        <f>IF(sel_og=1,0,E3764-G3764)</f>
        <v/>
      </c>
      <c r="J3764" s="6">
        <f>IF(sel_og=1,0,D3764-F3764)</f>
        <v/>
      </c>
      <c r="K3764" s="6">
        <f>IF(sel_og=1,E3764-G3764,0)</f>
        <v/>
      </c>
    </row>
    <row r="3765">
      <c r="A3765" s="6">
        <f>Profiles!E3765+Profiles!F3765</f>
        <v/>
      </c>
      <c r="B3765" s="6">
        <f>Profiles!D3765*sel_solar</f>
        <v/>
      </c>
      <c r="C3765" s="6">
        <f>MIN(B3765,A3765)</f>
        <v/>
      </c>
      <c r="D3765" s="6">
        <f>B3765-C3765</f>
        <v/>
      </c>
      <c r="E3765" s="6">
        <f>A3765-C3765</f>
        <v/>
      </c>
      <c r="F3765" s="6">
        <f>MIN(D3765,in_batt_pw,IF(sel_batt=0,0,(sel_batt-H3764)/in_rte))</f>
        <v/>
      </c>
      <c r="G3765" s="6">
        <f>MIN(E3765,in_batt_pw,H3764)</f>
        <v/>
      </c>
      <c r="H3765" s="6">
        <f>H3764+F3765*in_rte-G3765</f>
        <v/>
      </c>
      <c r="I3765" s="6">
        <f>IF(sel_og=1,0,E3765-G3765)</f>
        <v/>
      </c>
      <c r="J3765" s="6">
        <f>IF(sel_og=1,0,D3765-F3765)</f>
        <v/>
      </c>
      <c r="K3765" s="6">
        <f>IF(sel_og=1,E3765-G3765,0)</f>
        <v/>
      </c>
    </row>
    <row r="3766">
      <c r="A3766" s="6">
        <f>Profiles!E3766+Profiles!F3766</f>
        <v/>
      </c>
      <c r="B3766" s="6">
        <f>Profiles!D3766*sel_solar</f>
        <v/>
      </c>
      <c r="C3766" s="6">
        <f>MIN(B3766,A3766)</f>
        <v/>
      </c>
      <c r="D3766" s="6">
        <f>B3766-C3766</f>
        <v/>
      </c>
      <c r="E3766" s="6">
        <f>A3766-C3766</f>
        <v/>
      </c>
      <c r="F3766" s="6">
        <f>MIN(D3766,in_batt_pw,IF(sel_batt=0,0,(sel_batt-H3765)/in_rte))</f>
        <v/>
      </c>
      <c r="G3766" s="6">
        <f>MIN(E3766,in_batt_pw,H3765)</f>
        <v/>
      </c>
      <c r="H3766" s="6">
        <f>H3765+F3766*in_rte-G3766</f>
        <v/>
      </c>
      <c r="I3766" s="6">
        <f>IF(sel_og=1,0,E3766-G3766)</f>
        <v/>
      </c>
      <c r="J3766" s="6">
        <f>IF(sel_og=1,0,D3766-F3766)</f>
        <v/>
      </c>
      <c r="K3766" s="6">
        <f>IF(sel_og=1,E3766-G3766,0)</f>
        <v/>
      </c>
    </row>
    <row r="3767">
      <c r="A3767" s="6">
        <f>Profiles!E3767+Profiles!F3767</f>
        <v/>
      </c>
      <c r="B3767" s="6">
        <f>Profiles!D3767*sel_solar</f>
        <v/>
      </c>
      <c r="C3767" s="6">
        <f>MIN(B3767,A3767)</f>
        <v/>
      </c>
      <c r="D3767" s="6">
        <f>B3767-C3767</f>
        <v/>
      </c>
      <c r="E3767" s="6">
        <f>A3767-C3767</f>
        <v/>
      </c>
      <c r="F3767" s="6">
        <f>MIN(D3767,in_batt_pw,IF(sel_batt=0,0,(sel_batt-H3766)/in_rte))</f>
        <v/>
      </c>
      <c r="G3767" s="6">
        <f>MIN(E3767,in_batt_pw,H3766)</f>
        <v/>
      </c>
      <c r="H3767" s="6">
        <f>H3766+F3767*in_rte-G3767</f>
        <v/>
      </c>
      <c r="I3767" s="6">
        <f>IF(sel_og=1,0,E3767-G3767)</f>
        <v/>
      </c>
      <c r="J3767" s="6">
        <f>IF(sel_og=1,0,D3767-F3767)</f>
        <v/>
      </c>
      <c r="K3767" s="6">
        <f>IF(sel_og=1,E3767-G3767,0)</f>
        <v/>
      </c>
    </row>
    <row r="3768">
      <c r="A3768" s="6">
        <f>Profiles!E3768+Profiles!F3768</f>
        <v/>
      </c>
      <c r="B3768" s="6">
        <f>Profiles!D3768*sel_solar</f>
        <v/>
      </c>
      <c r="C3768" s="6">
        <f>MIN(B3768,A3768)</f>
        <v/>
      </c>
      <c r="D3768" s="6">
        <f>B3768-C3768</f>
        <v/>
      </c>
      <c r="E3768" s="6">
        <f>A3768-C3768</f>
        <v/>
      </c>
      <c r="F3768" s="6">
        <f>MIN(D3768,in_batt_pw,IF(sel_batt=0,0,(sel_batt-H3767)/in_rte))</f>
        <v/>
      </c>
      <c r="G3768" s="6">
        <f>MIN(E3768,in_batt_pw,H3767)</f>
        <v/>
      </c>
      <c r="H3768" s="6">
        <f>H3767+F3768*in_rte-G3768</f>
        <v/>
      </c>
      <c r="I3768" s="6">
        <f>IF(sel_og=1,0,E3768-G3768)</f>
        <v/>
      </c>
      <c r="J3768" s="6">
        <f>IF(sel_og=1,0,D3768-F3768)</f>
        <v/>
      </c>
      <c r="K3768" s="6">
        <f>IF(sel_og=1,E3768-G3768,0)</f>
        <v/>
      </c>
    </row>
    <row r="3769">
      <c r="A3769" s="6">
        <f>Profiles!E3769+Profiles!F3769</f>
        <v/>
      </c>
      <c r="B3769" s="6">
        <f>Profiles!D3769*sel_solar</f>
        <v/>
      </c>
      <c r="C3769" s="6">
        <f>MIN(B3769,A3769)</f>
        <v/>
      </c>
      <c r="D3769" s="6">
        <f>B3769-C3769</f>
        <v/>
      </c>
      <c r="E3769" s="6">
        <f>A3769-C3769</f>
        <v/>
      </c>
      <c r="F3769" s="6">
        <f>MIN(D3769,in_batt_pw,IF(sel_batt=0,0,(sel_batt-H3768)/in_rte))</f>
        <v/>
      </c>
      <c r="G3769" s="6">
        <f>MIN(E3769,in_batt_pw,H3768)</f>
        <v/>
      </c>
      <c r="H3769" s="6">
        <f>H3768+F3769*in_rte-G3769</f>
        <v/>
      </c>
      <c r="I3769" s="6">
        <f>IF(sel_og=1,0,E3769-G3769)</f>
        <v/>
      </c>
      <c r="J3769" s="6">
        <f>IF(sel_og=1,0,D3769-F3769)</f>
        <v/>
      </c>
      <c r="K3769" s="6">
        <f>IF(sel_og=1,E3769-G3769,0)</f>
        <v/>
      </c>
    </row>
    <row r="3770">
      <c r="A3770" s="6">
        <f>Profiles!E3770+Profiles!F3770</f>
        <v/>
      </c>
      <c r="B3770" s="6">
        <f>Profiles!D3770*sel_solar</f>
        <v/>
      </c>
      <c r="C3770" s="6">
        <f>MIN(B3770,A3770)</f>
        <v/>
      </c>
      <c r="D3770" s="6">
        <f>B3770-C3770</f>
        <v/>
      </c>
      <c r="E3770" s="6">
        <f>A3770-C3770</f>
        <v/>
      </c>
      <c r="F3770" s="6">
        <f>MIN(D3770,in_batt_pw,IF(sel_batt=0,0,(sel_batt-H3769)/in_rte))</f>
        <v/>
      </c>
      <c r="G3770" s="6">
        <f>MIN(E3770,in_batt_pw,H3769)</f>
        <v/>
      </c>
      <c r="H3770" s="6">
        <f>H3769+F3770*in_rte-G3770</f>
        <v/>
      </c>
      <c r="I3770" s="6">
        <f>IF(sel_og=1,0,E3770-G3770)</f>
        <v/>
      </c>
      <c r="J3770" s="6">
        <f>IF(sel_og=1,0,D3770-F3770)</f>
        <v/>
      </c>
      <c r="K3770" s="6">
        <f>IF(sel_og=1,E3770-G3770,0)</f>
        <v/>
      </c>
    </row>
    <row r="3771">
      <c r="A3771" s="6">
        <f>Profiles!E3771+Profiles!F3771</f>
        <v/>
      </c>
      <c r="B3771" s="6">
        <f>Profiles!D3771*sel_solar</f>
        <v/>
      </c>
      <c r="C3771" s="6">
        <f>MIN(B3771,A3771)</f>
        <v/>
      </c>
      <c r="D3771" s="6">
        <f>B3771-C3771</f>
        <v/>
      </c>
      <c r="E3771" s="6">
        <f>A3771-C3771</f>
        <v/>
      </c>
      <c r="F3771" s="6">
        <f>MIN(D3771,in_batt_pw,IF(sel_batt=0,0,(sel_batt-H3770)/in_rte))</f>
        <v/>
      </c>
      <c r="G3771" s="6">
        <f>MIN(E3771,in_batt_pw,H3770)</f>
        <v/>
      </c>
      <c r="H3771" s="6">
        <f>H3770+F3771*in_rte-G3771</f>
        <v/>
      </c>
      <c r="I3771" s="6">
        <f>IF(sel_og=1,0,E3771-G3771)</f>
        <v/>
      </c>
      <c r="J3771" s="6">
        <f>IF(sel_og=1,0,D3771-F3771)</f>
        <v/>
      </c>
      <c r="K3771" s="6">
        <f>IF(sel_og=1,E3771-G3771,0)</f>
        <v/>
      </c>
    </row>
    <row r="3772">
      <c r="A3772" s="6">
        <f>Profiles!E3772+Profiles!F3772</f>
        <v/>
      </c>
      <c r="B3772" s="6">
        <f>Profiles!D3772*sel_solar</f>
        <v/>
      </c>
      <c r="C3772" s="6">
        <f>MIN(B3772,A3772)</f>
        <v/>
      </c>
      <c r="D3772" s="6">
        <f>B3772-C3772</f>
        <v/>
      </c>
      <c r="E3772" s="6">
        <f>A3772-C3772</f>
        <v/>
      </c>
      <c r="F3772" s="6">
        <f>MIN(D3772,in_batt_pw,IF(sel_batt=0,0,(sel_batt-H3771)/in_rte))</f>
        <v/>
      </c>
      <c r="G3772" s="6">
        <f>MIN(E3772,in_batt_pw,H3771)</f>
        <v/>
      </c>
      <c r="H3772" s="6">
        <f>H3771+F3772*in_rte-G3772</f>
        <v/>
      </c>
      <c r="I3772" s="6">
        <f>IF(sel_og=1,0,E3772-G3772)</f>
        <v/>
      </c>
      <c r="J3772" s="6">
        <f>IF(sel_og=1,0,D3772-F3772)</f>
        <v/>
      </c>
      <c r="K3772" s="6">
        <f>IF(sel_og=1,E3772-G3772,0)</f>
        <v/>
      </c>
    </row>
    <row r="3773">
      <c r="A3773" s="6">
        <f>Profiles!E3773+Profiles!F3773</f>
        <v/>
      </c>
      <c r="B3773" s="6">
        <f>Profiles!D3773*sel_solar</f>
        <v/>
      </c>
      <c r="C3773" s="6">
        <f>MIN(B3773,A3773)</f>
        <v/>
      </c>
      <c r="D3773" s="6">
        <f>B3773-C3773</f>
        <v/>
      </c>
      <c r="E3773" s="6">
        <f>A3773-C3773</f>
        <v/>
      </c>
      <c r="F3773" s="6">
        <f>MIN(D3773,in_batt_pw,IF(sel_batt=0,0,(sel_batt-H3772)/in_rte))</f>
        <v/>
      </c>
      <c r="G3773" s="6">
        <f>MIN(E3773,in_batt_pw,H3772)</f>
        <v/>
      </c>
      <c r="H3773" s="6">
        <f>H3772+F3773*in_rte-G3773</f>
        <v/>
      </c>
      <c r="I3773" s="6">
        <f>IF(sel_og=1,0,E3773-G3773)</f>
        <v/>
      </c>
      <c r="J3773" s="6">
        <f>IF(sel_og=1,0,D3773-F3773)</f>
        <v/>
      </c>
      <c r="K3773" s="6">
        <f>IF(sel_og=1,E3773-G3773,0)</f>
        <v/>
      </c>
    </row>
    <row r="3774">
      <c r="A3774" s="6">
        <f>Profiles!E3774+Profiles!F3774</f>
        <v/>
      </c>
      <c r="B3774" s="6">
        <f>Profiles!D3774*sel_solar</f>
        <v/>
      </c>
      <c r="C3774" s="6">
        <f>MIN(B3774,A3774)</f>
        <v/>
      </c>
      <c r="D3774" s="6">
        <f>B3774-C3774</f>
        <v/>
      </c>
      <c r="E3774" s="6">
        <f>A3774-C3774</f>
        <v/>
      </c>
      <c r="F3774" s="6">
        <f>MIN(D3774,in_batt_pw,IF(sel_batt=0,0,(sel_batt-H3773)/in_rte))</f>
        <v/>
      </c>
      <c r="G3774" s="6">
        <f>MIN(E3774,in_batt_pw,H3773)</f>
        <v/>
      </c>
      <c r="H3774" s="6">
        <f>H3773+F3774*in_rte-G3774</f>
        <v/>
      </c>
      <c r="I3774" s="6">
        <f>IF(sel_og=1,0,E3774-G3774)</f>
        <v/>
      </c>
      <c r="J3774" s="6">
        <f>IF(sel_og=1,0,D3774-F3774)</f>
        <v/>
      </c>
      <c r="K3774" s="6">
        <f>IF(sel_og=1,E3774-G3774,0)</f>
        <v/>
      </c>
    </row>
    <row r="3775">
      <c r="A3775" s="6">
        <f>Profiles!E3775+Profiles!F3775</f>
        <v/>
      </c>
      <c r="B3775" s="6">
        <f>Profiles!D3775*sel_solar</f>
        <v/>
      </c>
      <c r="C3775" s="6">
        <f>MIN(B3775,A3775)</f>
        <v/>
      </c>
      <c r="D3775" s="6">
        <f>B3775-C3775</f>
        <v/>
      </c>
      <c r="E3775" s="6">
        <f>A3775-C3775</f>
        <v/>
      </c>
      <c r="F3775" s="6">
        <f>MIN(D3775,in_batt_pw,IF(sel_batt=0,0,(sel_batt-H3774)/in_rte))</f>
        <v/>
      </c>
      <c r="G3775" s="6">
        <f>MIN(E3775,in_batt_pw,H3774)</f>
        <v/>
      </c>
      <c r="H3775" s="6">
        <f>H3774+F3775*in_rte-G3775</f>
        <v/>
      </c>
      <c r="I3775" s="6">
        <f>IF(sel_og=1,0,E3775-G3775)</f>
        <v/>
      </c>
      <c r="J3775" s="6">
        <f>IF(sel_og=1,0,D3775-F3775)</f>
        <v/>
      </c>
      <c r="K3775" s="6">
        <f>IF(sel_og=1,E3775-G3775,0)</f>
        <v/>
      </c>
    </row>
    <row r="3776">
      <c r="A3776" s="6">
        <f>Profiles!E3776+Profiles!F3776</f>
        <v/>
      </c>
      <c r="B3776" s="6">
        <f>Profiles!D3776*sel_solar</f>
        <v/>
      </c>
      <c r="C3776" s="6">
        <f>MIN(B3776,A3776)</f>
        <v/>
      </c>
      <c r="D3776" s="6">
        <f>B3776-C3776</f>
        <v/>
      </c>
      <c r="E3776" s="6">
        <f>A3776-C3776</f>
        <v/>
      </c>
      <c r="F3776" s="6">
        <f>MIN(D3776,in_batt_pw,IF(sel_batt=0,0,(sel_batt-H3775)/in_rte))</f>
        <v/>
      </c>
      <c r="G3776" s="6">
        <f>MIN(E3776,in_batt_pw,H3775)</f>
        <v/>
      </c>
      <c r="H3776" s="6">
        <f>H3775+F3776*in_rte-G3776</f>
        <v/>
      </c>
      <c r="I3776" s="6">
        <f>IF(sel_og=1,0,E3776-G3776)</f>
        <v/>
      </c>
      <c r="J3776" s="6">
        <f>IF(sel_og=1,0,D3776-F3776)</f>
        <v/>
      </c>
      <c r="K3776" s="6">
        <f>IF(sel_og=1,E3776-G3776,0)</f>
        <v/>
      </c>
    </row>
    <row r="3777">
      <c r="A3777" s="6">
        <f>Profiles!E3777+Profiles!F3777</f>
        <v/>
      </c>
      <c r="B3777" s="6">
        <f>Profiles!D3777*sel_solar</f>
        <v/>
      </c>
      <c r="C3777" s="6">
        <f>MIN(B3777,A3777)</f>
        <v/>
      </c>
      <c r="D3777" s="6">
        <f>B3777-C3777</f>
        <v/>
      </c>
      <c r="E3777" s="6">
        <f>A3777-C3777</f>
        <v/>
      </c>
      <c r="F3777" s="6">
        <f>MIN(D3777,in_batt_pw,IF(sel_batt=0,0,(sel_batt-H3776)/in_rte))</f>
        <v/>
      </c>
      <c r="G3777" s="6">
        <f>MIN(E3777,in_batt_pw,H3776)</f>
        <v/>
      </c>
      <c r="H3777" s="6">
        <f>H3776+F3777*in_rte-G3777</f>
        <v/>
      </c>
      <c r="I3777" s="6">
        <f>IF(sel_og=1,0,E3777-G3777)</f>
        <v/>
      </c>
      <c r="J3777" s="6">
        <f>IF(sel_og=1,0,D3777-F3777)</f>
        <v/>
      </c>
      <c r="K3777" s="6">
        <f>IF(sel_og=1,E3777-G3777,0)</f>
        <v/>
      </c>
    </row>
    <row r="3778">
      <c r="A3778" s="6">
        <f>Profiles!E3778+Profiles!F3778</f>
        <v/>
      </c>
      <c r="B3778" s="6">
        <f>Profiles!D3778*sel_solar</f>
        <v/>
      </c>
      <c r="C3778" s="6">
        <f>MIN(B3778,A3778)</f>
        <v/>
      </c>
      <c r="D3778" s="6">
        <f>B3778-C3778</f>
        <v/>
      </c>
      <c r="E3778" s="6">
        <f>A3778-C3778</f>
        <v/>
      </c>
      <c r="F3778" s="6">
        <f>MIN(D3778,in_batt_pw,IF(sel_batt=0,0,(sel_batt-H3777)/in_rte))</f>
        <v/>
      </c>
      <c r="G3778" s="6">
        <f>MIN(E3778,in_batt_pw,H3777)</f>
        <v/>
      </c>
      <c r="H3778" s="6">
        <f>H3777+F3778*in_rte-G3778</f>
        <v/>
      </c>
      <c r="I3778" s="6">
        <f>IF(sel_og=1,0,E3778-G3778)</f>
        <v/>
      </c>
      <c r="J3778" s="6">
        <f>IF(sel_og=1,0,D3778-F3778)</f>
        <v/>
      </c>
      <c r="K3778" s="6">
        <f>IF(sel_og=1,E3778-G3778,0)</f>
        <v/>
      </c>
    </row>
    <row r="3779">
      <c r="A3779" s="6">
        <f>Profiles!E3779+Profiles!F3779</f>
        <v/>
      </c>
      <c r="B3779" s="6">
        <f>Profiles!D3779*sel_solar</f>
        <v/>
      </c>
      <c r="C3779" s="6">
        <f>MIN(B3779,A3779)</f>
        <v/>
      </c>
      <c r="D3779" s="6">
        <f>B3779-C3779</f>
        <v/>
      </c>
      <c r="E3779" s="6">
        <f>A3779-C3779</f>
        <v/>
      </c>
      <c r="F3779" s="6">
        <f>MIN(D3779,in_batt_pw,IF(sel_batt=0,0,(sel_batt-H3778)/in_rte))</f>
        <v/>
      </c>
      <c r="G3779" s="6">
        <f>MIN(E3779,in_batt_pw,H3778)</f>
        <v/>
      </c>
      <c r="H3779" s="6">
        <f>H3778+F3779*in_rte-G3779</f>
        <v/>
      </c>
      <c r="I3779" s="6">
        <f>IF(sel_og=1,0,E3779-G3779)</f>
        <v/>
      </c>
      <c r="J3779" s="6">
        <f>IF(sel_og=1,0,D3779-F3779)</f>
        <v/>
      </c>
      <c r="K3779" s="6">
        <f>IF(sel_og=1,E3779-G3779,0)</f>
        <v/>
      </c>
    </row>
    <row r="3780">
      <c r="A3780" s="6">
        <f>Profiles!E3780+Profiles!F3780</f>
        <v/>
      </c>
      <c r="B3780" s="6">
        <f>Profiles!D3780*sel_solar</f>
        <v/>
      </c>
      <c r="C3780" s="6">
        <f>MIN(B3780,A3780)</f>
        <v/>
      </c>
      <c r="D3780" s="6">
        <f>B3780-C3780</f>
        <v/>
      </c>
      <c r="E3780" s="6">
        <f>A3780-C3780</f>
        <v/>
      </c>
      <c r="F3780" s="6">
        <f>MIN(D3780,in_batt_pw,IF(sel_batt=0,0,(sel_batt-H3779)/in_rte))</f>
        <v/>
      </c>
      <c r="G3780" s="6">
        <f>MIN(E3780,in_batt_pw,H3779)</f>
        <v/>
      </c>
      <c r="H3780" s="6">
        <f>H3779+F3780*in_rte-G3780</f>
        <v/>
      </c>
      <c r="I3780" s="6">
        <f>IF(sel_og=1,0,E3780-G3780)</f>
        <v/>
      </c>
      <c r="J3780" s="6">
        <f>IF(sel_og=1,0,D3780-F3780)</f>
        <v/>
      </c>
      <c r="K3780" s="6">
        <f>IF(sel_og=1,E3780-G3780,0)</f>
        <v/>
      </c>
    </row>
    <row r="3781">
      <c r="A3781" s="6">
        <f>Profiles!E3781+Profiles!F3781</f>
        <v/>
      </c>
      <c r="B3781" s="6">
        <f>Profiles!D3781*sel_solar</f>
        <v/>
      </c>
      <c r="C3781" s="6">
        <f>MIN(B3781,A3781)</f>
        <v/>
      </c>
      <c r="D3781" s="6">
        <f>B3781-C3781</f>
        <v/>
      </c>
      <c r="E3781" s="6">
        <f>A3781-C3781</f>
        <v/>
      </c>
      <c r="F3781" s="6">
        <f>MIN(D3781,in_batt_pw,IF(sel_batt=0,0,(sel_batt-H3780)/in_rte))</f>
        <v/>
      </c>
      <c r="G3781" s="6">
        <f>MIN(E3781,in_batt_pw,H3780)</f>
        <v/>
      </c>
      <c r="H3781" s="6">
        <f>H3780+F3781*in_rte-G3781</f>
        <v/>
      </c>
      <c r="I3781" s="6">
        <f>IF(sel_og=1,0,E3781-G3781)</f>
        <v/>
      </c>
      <c r="J3781" s="6">
        <f>IF(sel_og=1,0,D3781-F3781)</f>
        <v/>
      </c>
      <c r="K3781" s="6">
        <f>IF(sel_og=1,E3781-G3781,0)</f>
        <v/>
      </c>
    </row>
    <row r="3782">
      <c r="A3782" s="6">
        <f>Profiles!E3782+Profiles!F3782</f>
        <v/>
      </c>
      <c r="B3782" s="6">
        <f>Profiles!D3782*sel_solar</f>
        <v/>
      </c>
      <c r="C3782" s="6">
        <f>MIN(B3782,A3782)</f>
        <v/>
      </c>
      <c r="D3782" s="6">
        <f>B3782-C3782</f>
        <v/>
      </c>
      <c r="E3782" s="6">
        <f>A3782-C3782</f>
        <v/>
      </c>
      <c r="F3782" s="6">
        <f>MIN(D3782,in_batt_pw,IF(sel_batt=0,0,(sel_batt-H3781)/in_rte))</f>
        <v/>
      </c>
      <c r="G3782" s="6">
        <f>MIN(E3782,in_batt_pw,H3781)</f>
        <v/>
      </c>
      <c r="H3782" s="6">
        <f>H3781+F3782*in_rte-G3782</f>
        <v/>
      </c>
      <c r="I3782" s="6">
        <f>IF(sel_og=1,0,E3782-G3782)</f>
        <v/>
      </c>
      <c r="J3782" s="6">
        <f>IF(sel_og=1,0,D3782-F3782)</f>
        <v/>
      </c>
      <c r="K3782" s="6">
        <f>IF(sel_og=1,E3782-G3782,0)</f>
        <v/>
      </c>
    </row>
    <row r="3783">
      <c r="A3783" s="6">
        <f>Profiles!E3783+Profiles!F3783</f>
        <v/>
      </c>
      <c r="B3783" s="6">
        <f>Profiles!D3783*sel_solar</f>
        <v/>
      </c>
      <c r="C3783" s="6">
        <f>MIN(B3783,A3783)</f>
        <v/>
      </c>
      <c r="D3783" s="6">
        <f>B3783-C3783</f>
        <v/>
      </c>
      <c r="E3783" s="6">
        <f>A3783-C3783</f>
        <v/>
      </c>
      <c r="F3783" s="6">
        <f>MIN(D3783,in_batt_pw,IF(sel_batt=0,0,(sel_batt-H3782)/in_rte))</f>
        <v/>
      </c>
      <c r="G3783" s="6">
        <f>MIN(E3783,in_batt_pw,H3782)</f>
        <v/>
      </c>
      <c r="H3783" s="6">
        <f>H3782+F3783*in_rte-G3783</f>
        <v/>
      </c>
      <c r="I3783" s="6">
        <f>IF(sel_og=1,0,E3783-G3783)</f>
        <v/>
      </c>
      <c r="J3783" s="6">
        <f>IF(sel_og=1,0,D3783-F3783)</f>
        <v/>
      </c>
      <c r="K3783" s="6">
        <f>IF(sel_og=1,E3783-G3783,0)</f>
        <v/>
      </c>
    </row>
    <row r="3784">
      <c r="A3784" s="6">
        <f>Profiles!E3784+Profiles!F3784</f>
        <v/>
      </c>
      <c r="B3784" s="6">
        <f>Profiles!D3784*sel_solar</f>
        <v/>
      </c>
      <c r="C3784" s="6">
        <f>MIN(B3784,A3784)</f>
        <v/>
      </c>
      <c r="D3784" s="6">
        <f>B3784-C3784</f>
        <v/>
      </c>
      <c r="E3784" s="6">
        <f>A3784-C3784</f>
        <v/>
      </c>
      <c r="F3784" s="6">
        <f>MIN(D3784,in_batt_pw,IF(sel_batt=0,0,(sel_batt-H3783)/in_rte))</f>
        <v/>
      </c>
      <c r="G3784" s="6">
        <f>MIN(E3784,in_batt_pw,H3783)</f>
        <v/>
      </c>
      <c r="H3784" s="6">
        <f>H3783+F3784*in_rte-G3784</f>
        <v/>
      </c>
      <c r="I3784" s="6">
        <f>IF(sel_og=1,0,E3784-G3784)</f>
        <v/>
      </c>
      <c r="J3784" s="6">
        <f>IF(sel_og=1,0,D3784-F3784)</f>
        <v/>
      </c>
      <c r="K3784" s="6">
        <f>IF(sel_og=1,E3784-G3784,0)</f>
        <v/>
      </c>
    </row>
    <row r="3785">
      <c r="A3785" s="6">
        <f>Profiles!E3785+Profiles!F3785</f>
        <v/>
      </c>
      <c r="B3785" s="6">
        <f>Profiles!D3785*sel_solar</f>
        <v/>
      </c>
      <c r="C3785" s="6">
        <f>MIN(B3785,A3785)</f>
        <v/>
      </c>
      <c r="D3785" s="6">
        <f>B3785-C3785</f>
        <v/>
      </c>
      <c r="E3785" s="6">
        <f>A3785-C3785</f>
        <v/>
      </c>
      <c r="F3785" s="6">
        <f>MIN(D3785,in_batt_pw,IF(sel_batt=0,0,(sel_batt-H3784)/in_rte))</f>
        <v/>
      </c>
      <c r="G3785" s="6">
        <f>MIN(E3785,in_batt_pw,H3784)</f>
        <v/>
      </c>
      <c r="H3785" s="6">
        <f>H3784+F3785*in_rte-G3785</f>
        <v/>
      </c>
      <c r="I3785" s="6">
        <f>IF(sel_og=1,0,E3785-G3785)</f>
        <v/>
      </c>
      <c r="J3785" s="6">
        <f>IF(sel_og=1,0,D3785-F3785)</f>
        <v/>
      </c>
      <c r="K3785" s="6">
        <f>IF(sel_og=1,E3785-G3785,0)</f>
        <v/>
      </c>
    </row>
    <row r="3786">
      <c r="A3786" s="6">
        <f>Profiles!E3786+Profiles!F3786</f>
        <v/>
      </c>
      <c r="B3786" s="6">
        <f>Profiles!D3786*sel_solar</f>
        <v/>
      </c>
      <c r="C3786" s="6">
        <f>MIN(B3786,A3786)</f>
        <v/>
      </c>
      <c r="D3786" s="6">
        <f>B3786-C3786</f>
        <v/>
      </c>
      <c r="E3786" s="6">
        <f>A3786-C3786</f>
        <v/>
      </c>
      <c r="F3786" s="6">
        <f>MIN(D3786,in_batt_pw,IF(sel_batt=0,0,(sel_batt-H3785)/in_rte))</f>
        <v/>
      </c>
      <c r="G3786" s="6">
        <f>MIN(E3786,in_batt_pw,H3785)</f>
        <v/>
      </c>
      <c r="H3786" s="6">
        <f>H3785+F3786*in_rte-G3786</f>
        <v/>
      </c>
      <c r="I3786" s="6">
        <f>IF(sel_og=1,0,E3786-G3786)</f>
        <v/>
      </c>
      <c r="J3786" s="6">
        <f>IF(sel_og=1,0,D3786-F3786)</f>
        <v/>
      </c>
      <c r="K3786" s="6">
        <f>IF(sel_og=1,E3786-G3786,0)</f>
        <v/>
      </c>
    </row>
    <row r="3787">
      <c r="A3787" s="6">
        <f>Profiles!E3787+Profiles!F3787</f>
        <v/>
      </c>
      <c r="B3787" s="6">
        <f>Profiles!D3787*sel_solar</f>
        <v/>
      </c>
      <c r="C3787" s="6">
        <f>MIN(B3787,A3787)</f>
        <v/>
      </c>
      <c r="D3787" s="6">
        <f>B3787-C3787</f>
        <v/>
      </c>
      <c r="E3787" s="6">
        <f>A3787-C3787</f>
        <v/>
      </c>
      <c r="F3787" s="6">
        <f>MIN(D3787,in_batt_pw,IF(sel_batt=0,0,(sel_batt-H3786)/in_rte))</f>
        <v/>
      </c>
      <c r="G3787" s="6">
        <f>MIN(E3787,in_batt_pw,H3786)</f>
        <v/>
      </c>
      <c r="H3787" s="6">
        <f>H3786+F3787*in_rte-G3787</f>
        <v/>
      </c>
      <c r="I3787" s="6">
        <f>IF(sel_og=1,0,E3787-G3787)</f>
        <v/>
      </c>
      <c r="J3787" s="6">
        <f>IF(sel_og=1,0,D3787-F3787)</f>
        <v/>
      </c>
      <c r="K3787" s="6">
        <f>IF(sel_og=1,E3787-G3787,0)</f>
        <v/>
      </c>
    </row>
    <row r="3788">
      <c r="A3788" s="6">
        <f>Profiles!E3788+Profiles!F3788</f>
        <v/>
      </c>
      <c r="B3788" s="6">
        <f>Profiles!D3788*sel_solar</f>
        <v/>
      </c>
      <c r="C3788" s="6">
        <f>MIN(B3788,A3788)</f>
        <v/>
      </c>
      <c r="D3788" s="6">
        <f>B3788-C3788</f>
        <v/>
      </c>
      <c r="E3788" s="6">
        <f>A3788-C3788</f>
        <v/>
      </c>
      <c r="F3788" s="6">
        <f>MIN(D3788,in_batt_pw,IF(sel_batt=0,0,(sel_batt-H3787)/in_rte))</f>
        <v/>
      </c>
      <c r="G3788" s="6">
        <f>MIN(E3788,in_batt_pw,H3787)</f>
        <v/>
      </c>
      <c r="H3788" s="6">
        <f>H3787+F3788*in_rte-G3788</f>
        <v/>
      </c>
      <c r="I3788" s="6">
        <f>IF(sel_og=1,0,E3788-G3788)</f>
        <v/>
      </c>
      <c r="J3788" s="6">
        <f>IF(sel_og=1,0,D3788-F3788)</f>
        <v/>
      </c>
      <c r="K3788" s="6">
        <f>IF(sel_og=1,E3788-G3788,0)</f>
        <v/>
      </c>
    </row>
    <row r="3789">
      <c r="A3789" s="6">
        <f>Profiles!E3789+Profiles!F3789</f>
        <v/>
      </c>
      <c r="B3789" s="6">
        <f>Profiles!D3789*sel_solar</f>
        <v/>
      </c>
      <c r="C3789" s="6">
        <f>MIN(B3789,A3789)</f>
        <v/>
      </c>
      <c r="D3789" s="6">
        <f>B3789-C3789</f>
        <v/>
      </c>
      <c r="E3789" s="6">
        <f>A3789-C3789</f>
        <v/>
      </c>
      <c r="F3789" s="6">
        <f>MIN(D3789,in_batt_pw,IF(sel_batt=0,0,(sel_batt-H3788)/in_rte))</f>
        <v/>
      </c>
      <c r="G3789" s="6">
        <f>MIN(E3789,in_batt_pw,H3788)</f>
        <v/>
      </c>
      <c r="H3789" s="6">
        <f>H3788+F3789*in_rte-G3789</f>
        <v/>
      </c>
      <c r="I3789" s="6">
        <f>IF(sel_og=1,0,E3789-G3789)</f>
        <v/>
      </c>
      <c r="J3789" s="6">
        <f>IF(sel_og=1,0,D3789-F3789)</f>
        <v/>
      </c>
      <c r="K3789" s="6">
        <f>IF(sel_og=1,E3789-G3789,0)</f>
        <v/>
      </c>
    </row>
    <row r="3790">
      <c r="A3790" s="6">
        <f>Profiles!E3790+Profiles!F3790</f>
        <v/>
      </c>
      <c r="B3790" s="6">
        <f>Profiles!D3790*sel_solar</f>
        <v/>
      </c>
      <c r="C3790" s="6">
        <f>MIN(B3790,A3790)</f>
        <v/>
      </c>
      <c r="D3790" s="6">
        <f>B3790-C3790</f>
        <v/>
      </c>
      <c r="E3790" s="6">
        <f>A3790-C3790</f>
        <v/>
      </c>
      <c r="F3790" s="6">
        <f>MIN(D3790,in_batt_pw,IF(sel_batt=0,0,(sel_batt-H3789)/in_rte))</f>
        <v/>
      </c>
      <c r="G3790" s="6">
        <f>MIN(E3790,in_batt_pw,H3789)</f>
        <v/>
      </c>
      <c r="H3790" s="6">
        <f>H3789+F3790*in_rte-G3790</f>
        <v/>
      </c>
      <c r="I3790" s="6">
        <f>IF(sel_og=1,0,E3790-G3790)</f>
        <v/>
      </c>
      <c r="J3790" s="6">
        <f>IF(sel_og=1,0,D3790-F3790)</f>
        <v/>
      </c>
      <c r="K3790" s="6">
        <f>IF(sel_og=1,E3790-G3790,0)</f>
        <v/>
      </c>
    </row>
    <row r="3791">
      <c r="A3791" s="6">
        <f>Profiles!E3791+Profiles!F3791</f>
        <v/>
      </c>
      <c r="B3791" s="6">
        <f>Profiles!D3791*sel_solar</f>
        <v/>
      </c>
      <c r="C3791" s="6">
        <f>MIN(B3791,A3791)</f>
        <v/>
      </c>
      <c r="D3791" s="6">
        <f>B3791-C3791</f>
        <v/>
      </c>
      <c r="E3791" s="6">
        <f>A3791-C3791</f>
        <v/>
      </c>
      <c r="F3791" s="6">
        <f>MIN(D3791,in_batt_pw,IF(sel_batt=0,0,(sel_batt-H3790)/in_rte))</f>
        <v/>
      </c>
      <c r="G3791" s="6">
        <f>MIN(E3791,in_batt_pw,H3790)</f>
        <v/>
      </c>
      <c r="H3791" s="6">
        <f>H3790+F3791*in_rte-G3791</f>
        <v/>
      </c>
      <c r="I3791" s="6">
        <f>IF(sel_og=1,0,E3791-G3791)</f>
        <v/>
      </c>
      <c r="J3791" s="6">
        <f>IF(sel_og=1,0,D3791-F3791)</f>
        <v/>
      </c>
      <c r="K3791" s="6">
        <f>IF(sel_og=1,E3791-G3791,0)</f>
        <v/>
      </c>
    </row>
    <row r="3792">
      <c r="A3792" s="6">
        <f>Profiles!E3792+Profiles!F3792</f>
        <v/>
      </c>
      <c r="B3792" s="6">
        <f>Profiles!D3792*sel_solar</f>
        <v/>
      </c>
      <c r="C3792" s="6">
        <f>MIN(B3792,A3792)</f>
        <v/>
      </c>
      <c r="D3792" s="6">
        <f>B3792-C3792</f>
        <v/>
      </c>
      <c r="E3792" s="6">
        <f>A3792-C3792</f>
        <v/>
      </c>
      <c r="F3792" s="6">
        <f>MIN(D3792,in_batt_pw,IF(sel_batt=0,0,(sel_batt-H3791)/in_rte))</f>
        <v/>
      </c>
      <c r="G3792" s="6">
        <f>MIN(E3792,in_batt_pw,H3791)</f>
        <v/>
      </c>
      <c r="H3792" s="6">
        <f>H3791+F3792*in_rte-G3792</f>
        <v/>
      </c>
      <c r="I3792" s="6">
        <f>IF(sel_og=1,0,E3792-G3792)</f>
        <v/>
      </c>
      <c r="J3792" s="6">
        <f>IF(sel_og=1,0,D3792-F3792)</f>
        <v/>
      </c>
      <c r="K3792" s="6">
        <f>IF(sel_og=1,E3792-G3792,0)</f>
        <v/>
      </c>
    </row>
    <row r="3793">
      <c r="A3793" s="6">
        <f>Profiles!E3793+Profiles!F3793</f>
        <v/>
      </c>
      <c r="B3793" s="6">
        <f>Profiles!D3793*sel_solar</f>
        <v/>
      </c>
      <c r="C3793" s="6">
        <f>MIN(B3793,A3793)</f>
        <v/>
      </c>
      <c r="D3793" s="6">
        <f>B3793-C3793</f>
        <v/>
      </c>
      <c r="E3793" s="6">
        <f>A3793-C3793</f>
        <v/>
      </c>
      <c r="F3793" s="6">
        <f>MIN(D3793,in_batt_pw,IF(sel_batt=0,0,(sel_batt-H3792)/in_rte))</f>
        <v/>
      </c>
      <c r="G3793" s="6">
        <f>MIN(E3793,in_batt_pw,H3792)</f>
        <v/>
      </c>
      <c r="H3793" s="6">
        <f>H3792+F3793*in_rte-G3793</f>
        <v/>
      </c>
      <c r="I3793" s="6">
        <f>IF(sel_og=1,0,E3793-G3793)</f>
        <v/>
      </c>
      <c r="J3793" s="6">
        <f>IF(sel_og=1,0,D3793-F3793)</f>
        <v/>
      </c>
      <c r="K3793" s="6">
        <f>IF(sel_og=1,E3793-G3793,0)</f>
        <v/>
      </c>
    </row>
    <row r="3794">
      <c r="A3794" s="6">
        <f>Profiles!E3794+Profiles!F3794</f>
        <v/>
      </c>
      <c r="B3794" s="6">
        <f>Profiles!D3794*sel_solar</f>
        <v/>
      </c>
      <c r="C3794" s="6">
        <f>MIN(B3794,A3794)</f>
        <v/>
      </c>
      <c r="D3794" s="6">
        <f>B3794-C3794</f>
        <v/>
      </c>
      <c r="E3794" s="6">
        <f>A3794-C3794</f>
        <v/>
      </c>
      <c r="F3794" s="6">
        <f>MIN(D3794,in_batt_pw,IF(sel_batt=0,0,(sel_batt-H3793)/in_rte))</f>
        <v/>
      </c>
      <c r="G3794" s="6">
        <f>MIN(E3794,in_batt_pw,H3793)</f>
        <v/>
      </c>
      <c r="H3794" s="6">
        <f>H3793+F3794*in_rte-G3794</f>
        <v/>
      </c>
      <c r="I3794" s="6">
        <f>IF(sel_og=1,0,E3794-G3794)</f>
        <v/>
      </c>
      <c r="J3794" s="6">
        <f>IF(sel_og=1,0,D3794-F3794)</f>
        <v/>
      </c>
      <c r="K3794" s="6">
        <f>IF(sel_og=1,E3794-G3794,0)</f>
        <v/>
      </c>
    </row>
    <row r="3795">
      <c r="A3795" s="6">
        <f>Profiles!E3795+Profiles!F3795</f>
        <v/>
      </c>
      <c r="B3795" s="6">
        <f>Profiles!D3795*sel_solar</f>
        <v/>
      </c>
      <c r="C3795" s="6">
        <f>MIN(B3795,A3795)</f>
        <v/>
      </c>
      <c r="D3795" s="6">
        <f>B3795-C3795</f>
        <v/>
      </c>
      <c r="E3795" s="6">
        <f>A3795-C3795</f>
        <v/>
      </c>
      <c r="F3795" s="6">
        <f>MIN(D3795,in_batt_pw,IF(sel_batt=0,0,(sel_batt-H3794)/in_rte))</f>
        <v/>
      </c>
      <c r="G3795" s="6">
        <f>MIN(E3795,in_batt_pw,H3794)</f>
        <v/>
      </c>
      <c r="H3795" s="6">
        <f>H3794+F3795*in_rte-G3795</f>
        <v/>
      </c>
      <c r="I3795" s="6">
        <f>IF(sel_og=1,0,E3795-G3795)</f>
        <v/>
      </c>
      <c r="J3795" s="6">
        <f>IF(sel_og=1,0,D3795-F3795)</f>
        <v/>
      </c>
      <c r="K3795" s="6">
        <f>IF(sel_og=1,E3795-G3795,0)</f>
        <v/>
      </c>
    </row>
    <row r="3796">
      <c r="A3796" s="6">
        <f>Profiles!E3796+Profiles!F3796</f>
        <v/>
      </c>
      <c r="B3796" s="6">
        <f>Profiles!D3796*sel_solar</f>
        <v/>
      </c>
      <c r="C3796" s="6">
        <f>MIN(B3796,A3796)</f>
        <v/>
      </c>
      <c r="D3796" s="6">
        <f>B3796-C3796</f>
        <v/>
      </c>
      <c r="E3796" s="6">
        <f>A3796-C3796</f>
        <v/>
      </c>
      <c r="F3796" s="6">
        <f>MIN(D3796,in_batt_pw,IF(sel_batt=0,0,(sel_batt-H3795)/in_rte))</f>
        <v/>
      </c>
      <c r="G3796" s="6">
        <f>MIN(E3796,in_batt_pw,H3795)</f>
        <v/>
      </c>
      <c r="H3796" s="6">
        <f>H3795+F3796*in_rte-G3796</f>
        <v/>
      </c>
      <c r="I3796" s="6">
        <f>IF(sel_og=1,0,E3796-G3796)</f>
        <v/>
      </c>
      <c r="J3796" s="6">
        <f>IF(sel_og=1,0,D3796-F3796)</f>
        <v/>
      </c>
      <c r="K3796" s="6">
        <f>IF(sel_og=1,E3796-G3796,0)</f>
        <v/>
      </c>
    </row>
    <row r="3797">
      <c r="A3797" s="6">
        <f>Profiles!E3797+Profiles!F3797</f>
        <v/>
      </c>
      <c r="B3797" s="6">
        <f>Profiles!D3797*sel_solar</f>
        <v/>
      </c>
      <c r="C3797" s="6">
        <f>MIN(B3797,A3797)</f>
        <v/>
      </c>
      <c r="D3797" s="6">
        <f>B3797-C3797</f>
        <v/>
      </c>
      <c r="E3797" s="6">
        <f>A3797-C3797</f>
        <v/>
      </c>
      <c r="F3797" s="6">
        <f>MIN(D3797,in_batt_pw,IF(sel_batt=0,0,(sel_batt-H3796)/in_rte))</f>
        <v/>
      </c>
      <c r="G3797" s="6">
        <f>MIN(E3797,in_batt_pw,H3796)</f>
        <v/>
      </c>
      <c r="H3797" s="6">
        <f>H3796+F3797*in_rte-G3797</f>
        <v/>
      </c>
      <c r="I3797" s="6">
        <f>IF(sel_og=1,0,E3797-G3797)</f>
        <v/>
      </c>
      <c r="J3797" s="6">
        <f>IF(sel_og=1,0,D3797-F3797)</f>
        <v/>
      </c>
      <c r="K3797" s="6">
        <f>IF(sel_og=1,E3797-G3797,0)</f>
        <v/>
      </c>
    </row>
    <row r="3798">
      <c r="A3798" s="6">
        <f>Profiles!E3798+Profiles!F3798</f>
        <v/>
      </c>
      <c r="B3798" s="6">
        <f>Profiles!D3798*sel_solar</f>
        <v/>
      </c>
      <c r="C3798" s="6">
        <f>MIN(B3798,A3798)</f>
        <v/>
      </c>
      <c r="D3798" s="6">
        <f>B3798-C3798</f>
        <v/>
      </c>
      <c r="E3798" s="6">
        <f>A3798-C3798</f>
        <v/>
      </c>
      <c r="F3798" s="6">
        <f>MIN(D3798,in_batt_pw,IF(sel_batt=0,0,(sel_batt-H3797)/in_rte))</f>
        <v/>
      </c>
      <c r="G3798" s="6">
        <f>MIN(E3798,in_batt_pw,H3797)</f>
        <v/>
      </c>
      <c r="H3798" s="6">
        <f>H3797+F3798*in_rte-G3798</f>
        <v/>
      </c>
      <c r="I3798" s="6">
        <f>IF(sel_og=1,0,E3798-G3798)</f>
        <v/>
      </c>
      <c r="J3798" s="6">
        <f>IF(sel_og=1,0,D3798-F3798)</f>
        <v/>
      </c>
      <c r="K3798" s="6">
        <f>IF(sel_og=1,E3798-G3798,0)</f>
        <v/>
      </c>
    </row>
    <row r="3799">
      <c r="A3799" s="6">
        <f>Profiles!E3799+Profiles!F3799</f>
        <v/>
      </c>
      <c r="B3799" s="6">
        <f>Profiles!D3799*sel_solar</f>
        <v/>
      </c>
      <c r="C3799" s="6">
        <f>MIN(B3799,A3799)</f>
        <v/>
      </c>
      <c r="D3799" s="6">
        <f>B3799-C3799</f>
        <v/>
      </c>
      <c r="E3799" s="6">
        <f>A3799-C3799</f>
        <v/>
      </c>
      <c r="F3799" s="6">
        <f>MIN(D3799,in_batt_pw,IF(sel_batt=0,0,(sel_batt-H3798)/in_rte))</f>
        <v/>
      </c>
      <c r="G3799" s="6">
        <f>MIN(E3799,in_batt_pw,H3798)</f>
        <v/>
      </c>
      <c r="H3799" s="6">
        <f>H3798+F3799*in_rte-G3799</f>
        <v/>
      </c>
      <c r="I3799" s="6">
        <f>IF(sel_og=1,0,E3799-G3799)</f>
        <v/>
      </c>
      <c r="J3799" s="6">
        <f>IF(sel_og=1,0,D3799-F3799)</f>
        <v/>
      </c>
      <c r="K3799" s="6">
        <f>IF(sel_og=1,E3799-G3799,0)</f>
        <v/>
      </c>
    </row>
    <row r="3800">
      <c r="A3800" s="6">
        <f>Profiles!E3800+Profiles!F3800</f>
        <v/>
      </c>
      <c r="B3800" s="6">
        <f>Profiles!D3800*sel_solar</f>
        <v/>
      </c>
      <c r="C3800" s="6">
        <f>MIN(B3800,A3800)</f>
        <v/>
      </c>
      <c r="D3800" s="6">
        <f>B3800-C3800</f>
        <v/>
      </c>
      <c r="E3800" s="6">
        <f>A3800-C3800</f>
        <v/>
      </c>
      <c r="F3800" s="6">
        <f>MIN(D3800,in_batt_pw,IF(sel_batt=0,0,(sel_batt-H3799)/in_rte))</f>
        <v/>
      </c>
      <c r="G3800" s="6">
        <f>MIN(E3800,in_batt_pw,H3799)</f>
        <v/>
      </c>
      <c r="H3800" s="6">
        <f>H3799+F3800*in_rte-G3800</f>
        <v/>
      </c>
      <c r="I3800" s="6">
        <f>IF(sel_og=1,0,E3800-G3800)</f>
        <v/>
      </c>
      <c r="J3800" s="6">
        <f>IF(sel_og=1,0,D3800-F3800)</f>
        <v/>
      </c>
      <c r="K3800" s="6">
        <f>IF(sel_og=1,E3800-G3800,0)</f>
        <v/>
      </c>
    </row>
    <row r="3801">
      <c r="A3801" s="6">
        <f>Profiles!E3801+Profiles!F3801</f>
        <v/>
      </c>
      <c r="B3801" s="6">
        <f>Profiles!D3801*sel_solar</f>
        <v/>
      </c>
      <c r="C3801" s="6">
        <f>MIN(B3801,A3801)</f>
        <v/>
      </c>
      <c r="D3801" s="6">
        <f>B3801-C3801</f>
        <v/>
      </c>
      <c r="E3801" s="6">
        <f>A3801-C3801</f>
        <v/>
      </c>
      <c r="F3801" s="6">
        <f>MIN(D3801,in_batt_pw,IF(sel_batt=0,0,(sel_batt-H3800)/in_rte))</f>
        <v/>
      </c>
      <c r="G3801" s="6">
        <f>MIN(E3801,in_batt_pw,H3800)</f>
        <v/>
      </c>
      <c r="H3801" s="6">
        <f>H3800+F3801*in_rte-G3801</f>
        <v/>
      </c>
      <c r="I3801" s="6">
        <f>IF(sel_og=1,0,E3801-G3801)</f>
        <v/>
      </c>
      <c r="J3801" s="6">
        <f>IF(sel_og=1,0,D3801-F3801)</f>
        <v/>
      </c>
      <c r="K3801" s="6">
        <f>IF(sel_og=1,E3801-G3801,0)</f>
        <v/>
      </c>
    </row>
    <row r="3802">
      <c r="A3802" s="6">
        <f>Profiles!E3802+Profiles!F3802</f>
        <v/>
      </c>
      <c r="B3802" s="6">
        <f>Profiles!D3802*sel_solar</f>
        <v/>
      </c>
      <c r="C3802" s="6">
        <f>MIN(B3802,A3802)</f>
        <v/>
      </c>
      <c r="D3802" s="6">
        <f>B3802-C3802</f>
        <v/>
      </c>
      <c r="E3802" s="6">
        <f>A3802-C3802</f>
        <v/>
      </c>
      <c r="F3802" s="6">
        <f>MIN(D3802,in_batt_pw,IF(sel_batt=0,0,(sel_batt-H3801)/in_rte))</f>
        <v/>
      </c>
      <c r="G3802" s="6">
        <f>MIN(E3802,in_batt_pw,H3801)</f>
        <v/>
      </c>
      <c r="H3802" s="6">
        <f>H3801+F3802*in_rte-G3802</f>
        <v/>
      </c>
      <c r="I3802" s="6">
        <f>IF(sel_og=1,0,E3802-G3802)</f>
        <v/>
      </c>
      <c r="J3802" s="6">
        <f>IF(sel_og=1,0,D3802-F3802)</f>
        <v/>
      </c>
      <c r="K3802" s="6">
        <f>IF(sel_og=1,E3802-G3802,0)</f>
        <v/>
      </c>
    </row>
    <row r="3803">
      <c r="A3803" s="6">
        <f>Profiles!E3803+Profiles!F3803</f>
        <v/>
      </c>
      <c r="B3803" s="6">
        <f>Profiles!D3803*sel_solar</f>
        <v/>
      </c>
      <c r="C3803" s="6">
        <f>MIN(B3803,A3803)</f>
        <v/>
      </c>
      <c r="D3803" s="6">
        <f>B3803-C3803</f>
        <v/>
      </c>
      <c r="E3803" s="6">
        <f>A3803-C3803</f>
        <v/>
      </c>
      <c r="F3803" s="6">
        <f>MIN(D3803,in_batt_pw,IF(sel_batt=0,0,(sel_batt-H3802)/in_rte))</f>
        <v/>
      </c>
      <c r="G3803" s="6">
        <f>MIN(E3803,in_batt_pw,H3802)</f>
        <v/>
      </c>
      <c r="H3803" s="6">
        <f>H3802+F3803*in_rte-G3803</f>
        <v/>
      </c>
      <c r="I3803" s="6">
        <f>IF(sel_og=1,0,E3803-G3803)</f>
        <v/>
      </c>
      <c r="J3803" s="6">
        <f>IF(sel_og=1,0,D3803-F3803)</f>
        <v/>
      </c>
      <c r="K3803" s="6">
        <f>IF(sel_og=1,E3803-G3803,0)</f>
        <v/>
      </c>
    </row>
    <row r="3804">
      <c r="A3804" s="6">
        <f>Profiles!E3804+Profiles!F3804</f>
        <v/>
      </c>
      <c r="B3804" s="6">
        <f>Profiles!D3804*sel_solar</f>
        <v/>
      </c>
      <c r="C3804" s="6">
        <f>MIN(B3804,A3804)</f>
        <v/>
      </c>
      <c r="D3804" s="6">
        <f>B3804-C3804</f>
        <v/>
      </c>
      <c r="E3804" s="6">
        <f>A3804-C3804</f>
        <v/>
      </c>
      <c r="F3804" s="6">
        <f>MIN(D3804,in_batt_pw,IF(sel_batt=0,0,(sel_batt-H3803)/in_rte))</f>
        <v/>
      </c>
      <c r="G3804" s="6">
        <f>MIN(E3804,in_batt_pw,H3803)</f>
        <v/>
      </c>
      <c r="H3804" s="6">
        <f>H3803+F3804*in_rte-G3804</f>
        <v/>
      </c>
      <c r="I3804" s="6">
        <f>IF(sel_og=1,0,E3804-G3804)</f>
        <v/>
      </c>
      <c r="J3804" s="6">
        <f>IF(sel_og=1,0,D3804-F3804)</f>
        <v/>
      </c>
      <c r="K3804" s="6">
        <f>IF(sel_og=1,E3804-G3804,0)</f>
        <v/>
      </c>
    </row>
    <row r="3805">
      <c r="A3805" s="6">
        <f>Profiles!E3805+Profiles!F3805</f>
        <v/>
      </c>
      <c r="B3805" s="6">
        <f>Profiles!D3805*sel_solar</f>
        <v/>
      </c>
      <c r="C3805" s="6">
        <f>MIN(B3805,A3805)</f>
        <v/>
      </c>
      <c r="D3805" s="6">
        <f>B3805-C3805</f>
        <v/>
      </c>
      <c r="E3805" s="6">
        <f>A3805-C3805</f>
        <v/>
      </c>
      <c r="F3805" s="6">
        <f>MIN(D3805,in_batt_pw,IF(sel_batt=0,0,(sel_batt-H3804)/in_rte))</f>
        <v/>
      </c>
      <c r="G3805" s="6">
        <f>MIN(E3805,in_batt_pw,H3804)</f>
        <v/>
      </c>
      <c r="H3805" s="6">
        <f>H3804+F3805*in_rte-G3805</f>
        <v/>
      </c>
      <c r="I3805" s="6">
        <f>IF(sel_og=1,0,E3805-G3805)</f>
        <v/>
      </c>
      <c r="J3805" s="6">
        <f>IF(sel_og=1,0,D3805-F3805)</f>
        <v/>
      </c>
      <c r="K3805" s="6">
        <f>IF(sel_og=1,E3805-G3805,0)</f>
        <v/>
      </c>
    </row>
    <row r="3806">
      <c r="A3806" s="6">
        <f>Profiles!E3806+Profiles!F3806</f>
        <v/>
      </c>
      <c r="B3806" s="6">
        <f>Profiles!D3806*sel_solar</f>
        <v/>
      </c>
      <c r="C3806" s="6">
        <f>MIN(B3806,A3806)</f>
        <v/>
      </c>
      <c r="D3806" s="6">
        <f>B3806-C3806</f>
        <v/>
      </c>
      <c r="E3806" s="6">
        <f>A3806-C3806</f>
        <v/>
      </c>
      <c r="F3806" s="6">
        <f>MIN(D3806,in_batt_pw,IF(sel_batt=0,0,(sel_batt-H3805)/in_rte))</f>
        <v/>
      </c>
      <c r="G3806" s="6">
        <f>MIN(E3806,in_batt_pw,H3805)</f>
        <v/>
      </c>
      <c r="H3806" s="6">
        <f>H3805+F3806*in_rte-G3806</f>
        <v/>
      </c>
      <c r="I3806" s="6">
        <f>IF(sel_og=1,0,E3806-G3806)</f>
        <v/>
      </c>
      <c r="J3806" s="6">
        <f>IF(sel_og=1,0,D3806-F3806)</f>
        <v/>
      </c>
      <c r="K3806" s="6">
        <f>IF(sel_og=1,E3806-G3806,0)</f>
        <v/>
      </c>
    </row>
    <row r="3807">
      <c r="A3807" s="6">
        <f>Profiles!E3807+Profiles!F3807</f>
        <v/>
      </c>
      <c r="B3807" s="6">
        <f>Profiles!D3807*sel_solar</f>
        <v/>
      </c>
      <c r="C3807" s="6">
        <f>MIN(B3807,A3807)</f>
        <v/>
      </c>
      <c r="D3807" s="6">
        <f>B3807-C3807</f>
        <v/>
      </c>
      <c r="E3807" s="6">
        <f>A3807-C3807</f>
        <v/>
      </c>
      <c r="F3807" s="6">
        <f>MIN(D3807,in_batt_pw,IF(sel_batt=0,0,(sel_batt-H3806)/in_rte))</f>
        <v/>
      </c>
      <c r="G3807" s="6">
        <f>MIN(E3807,in_batt_pw,H3806)</f>
        <v/>
      </c>
      <c r="H3807" s="6">
        <f>H3806+F3807*in_rte-G3807</f>
        <v/>
      </c>
      <c r="I3807" s="6">
        <f>IF(sel_og=1,0,E3807-G3807)</f>
        <v/>
      </c>
      <c r="J3807" s="6">
        <f>IF(sel_og=1,0,D3807-F3807)</f>
        <v/>
      </c>
      <c r="K3807" s="6">
        <f>IF(sel_og=1,E3807-G3807,0)</f>
        <v/>
      </c>
    </row>
    <row r="3808">
      <c r="A3808" s="6">
        <f>Profiles!E3808+Profiles!F3808</f>
        <v/>
      </c>
      <c r="B3808" s="6">
        <f>Profiles!D3808*sel_solar</f>
        <v/>
      </c>
      <c r="C3808" s="6">
        <f>MIN(B3808,A3808)</f>
        <v/>
      </c>
      <c r="D3808" s="6">
        <f>B3808-C3808</f>
        <v/>
      </c>
      <c r="E3808" s="6">
        <f>A3808-C3808</f>
        <v/>
      </c>
      <c r="F3808" s="6">
        <f>MIN(D3808,in_batt_pw,IF(sel_batt=0,0,(sel_batt-H3807)/in_rte))</f>
        <v/>
      </c>
      <c r="G3808" s="6">
        <f>MIN(E3808,in_batt_pw,H3807)</f>
        <v/>
      </c>
      <c r="H3808" s="6">
        <f>H3807+F3808*in_rte-G3808</f>
        <v/>
      </c>
      <c r="I3808" s="6">
        <f>IF(sel_og=1,0,E3808-G3808)</f>
        <v/>
      </c>
      <c r="J3808" s="6">
        <f>IF(sel_og=1,0,D3808-F3808)</f>
        <v/>
      </c>
      <c r="K3808" s="6">
        <f>IF(sel_og=1,E3808-G3808,0)</f>
        <v/>
      </c>
    </row>
    <row r="3809">
      <c r="A3809" s="6">
        <f>Profiles!E3809+Profiles!F3809</f>
        <v/>
      </c>
      <c r="B3809" s="6">
        <f>Profiles!D3809*sel_solar</f>
        <v/>
      </c>
      <c r="C3809" s="6">
        <f>MIN(B3809,A3809)</f>
        <v/>
      </c>
      <c r="D3809" s="6">
        <f>B3809-C3809</f>
        <v/>
      </c>
      <c r="E3809" s="6">
        <f>A3809-C3809</f>
        <v/>
      </c>
      <c r="F3809" s="6">
        <f>MIN(D3809,in_batt_pw,IF(sel_batt=0,0,(sel_batt-H3808)/in_rte))</f>
        <v/>
      </c>
      <c r="G3809" s="6">
        <f>MIN(E3809,in_batt_pw,H3808)</f>
        <v/>
      </c>
      <c r="H3809" s="6">
        <f>H3808+F3809*in_rte-G3809</f>
        <v/>
      </c>
      <c r="I3809" s="6">
        <f>IF(sel_og=1,0,E3809-G3809)</f>
        <v/>
      </c>
      <c r="J3809" s="6">
        <f>IF(sel_og=1,0,D3809-F3809)</f>
        <v/>
      </c>
      <c r="K3809" s="6">
        <f>IF(sel_og=1,E3809-G3809,0)</f>
        <v/>
      </c>
    </row>
    <row r="3810">
      <c r="A3810" s="6">
        <f>Profiles!E3810+Profiles!F3810</f>
        <v/>
      </c>
      <c r="B3810" s="6">
        <f>Profiles!D3810*sel_solar</f>
        <v/>
      </c>
      <c r="C3810" s="6">
        <f>MIN(B3810,A3810)</f>
        <v/>
      </c>
      <c r="D3810" s="6">
        <f>B3810-C3810</f>
        <v/>
      </c>
      <c r="E3810" s="6">
        <f>A3810-C3810</f>
        <v/>
      </c>
      <c r="F3810" s="6">
        <f>MIN(D3810,in_batt_pw,IF(sel_batt=0,0,(sel_batt-H3809)/in_rte))</f>
        <v/>
      </c>
      <c r="G3810" s="6">
        <f>MIN(E3810,in_batt_pw,H3809)</f>
        <v/>
      </c>
      <c r="H3810" s="6">
        <f>H3809+F3810*in_rte-G3810</f>
        <v/>
      </c>
      <c r="I3810" s="6">
        <f>IF(sel_og=1,0,E3810-G3810)</f>
        <v/>
      </c>
      <c r="J3810" s="6">
        <f>IF(sel_og=1,0,D3810-F3810)</f>
        <v/>
      </c>
      <c r="K3810" s="6">
        <f>IF(sel_og=1,E3810-G3810,0)</f>
        <v/>
      </c>
    </row>
    <row r="3811">
      <c r="A3811" s="6">
        <f>Profiles!E3811+Profiles!F3811</f>
        <v/>
      </c>
      <c r="B3811" s="6">
        <f>Profiles!D3811*sel_solar</f>
        <v/>
      </c>
      <c r="C3811" s="6">
        <f>MIN(B3811,A3811)</f>
        <v/>
      </c>
      <c r="D3811" s="6">
        <f>B3811-C3811</f>
        <v/>
      </c>
      <c r="E3811" s="6">
        <f>A3811-C3811</f>
        <v/>
      </c>
      <c r="F3811" s="6">
        <f>MIN(D3811,in_batt_pw,IF(sel_batt=0,0,(sel_batt-H3810)/in_rte))</f>
        <v/>
      </c>
      <c r="G3811" s="6">
        <f>MIN(E3811,in_batt_pw,H3810)</f>
        <v/>
      </c>
      <c r="H3811" s="6">
        <f>H3810+F3811*in_rte-G3811</f>
        <v/>
      </c>
      <c r="I3811" s="6">
        <f>IF(sel_og=1,0,E3811-G3811)</f>
        <v/>
      </c>
      <c r="J3811" s="6">
        <f>IF(sel_og=1,0,D3811-F3811)</f>
        <v/>
      </c>
      <c r="K3811" s="6">
        <f>IF(sel_og=1,E3811-G3811,0)</f>
        <v/>
      </c>
    </row>
    <row r="3812">
      <c r="A3812" s="6">
        <f>Profiles!E3812+Profiles!F3812</f>
        <v/>
      </c>
      <c r="B3812" s="6">
        <f>Profiles!D3812*sel_solar</f>
        <v/>
      </c>
      <c r="C3812" s="6">
        <f>MIN(B3812,A3812)</f>
        <v/>
      </c>
      <c r="D3812" s="6">
        <f>B3812-C3812</f>
        <v/>
      </c>
      <c r="E3812" s="6">
        <f>A3812-C3812</f>
        <v/>
      </c>
      <c r="F3812" s="6">
        <f>MIN(D3812,in_batt_pw,IF(sel_batt=0,0,(sel_batt-H3811)/in_rte))</f>
        <v/>
      </c>
      <c r="G3812" s="6">
        <f>MIN(E3812,in_batt_pw,H3811)</f>
        <v/>
      </c>
      <c r="H3812" s="6">
        <f>H3811+F3812*in_rte-G3812</f>
        <v/>
      </c>
      <c r="I3812" s="6">
        <f>IF(sel_og=1,0,E3812-G3812)</f>
        <v/>
      </c>
      <c r="J3812" s="6">
        <f>IF(sel_og=1,0,D3812-F3812)</f>
        <v/>
      </c>
      <c r="K3812" s="6">
        <f>IF(sel_og=1,E3812-G3812,0)</f>
        <v/>
      </c>
    </row>
    <row r="3813">
      <c r="A3813" s="6">
        <f>Profiles!E3813+Profiles!F3813</f>
        <v/>
      </c>
      <c r="B3813" s="6">
        <f>Profiles!D3813*sel_solar</f>
        <v/>
      </c>
      <c r="C3813" s="6">
        <f>MIN(B3813,A3813)</f>
        <v/>
      </c>
      <c r="D3813" s="6">
        <f>B3813-C3813</f>
        <v/>
      </c>
      <c r="E3813" s="6">
        <f>A3813-C3813</f>
        <v/>
      </c>
      <c r="F3813" s="6">
        <f>MIN(D3813,in_batt_pw,IF(sel_batt=0,0,(sel_batt-H3812)/in_rte))</f>
        <v/>
      </c>
      <c r="G3813" s="6">
        <f>MIN(E3813,in_batt_pw,H3812)</f>
        <v/>
      </c>
      <c r="H3813" s="6">
        <f>H3812+F3813*in_rte-G3813</f>
        <v/>
      </c>
      <c r="I3813" s="6">
        <f>IF(sel_og=1,0,E3813-G3813)</f>
        <v/>
      </c>
      <c r="J3813" s="6">
        <f>IF(sel_og=1,0,D3813-F3813)</f>
        <v/>
      </c>
      <c r="K3813" s="6">
        <f>IF(sel_og=1,E3813-G3813,0)</f>
        <v/>
      </c>
    </row>
    <row r="3814">
      <c r="A3814" s="6">
        <f>Profiles!E3814+Profiles!F3814</f>
        <v/>
      </c>
      <c r="B3814" s="6">
        <f>Profiles!D3814*sel_solar</f>
        <v/>
      </c>
      <c r="C3814" s="6">
        <f>MIN(B3814,A3814)</f>
        <v/>
      </c>
      <c r="D3814" s="6">
        <f>B3814-C3814</f>
        <v/>
      </c>
      <c r="E3814" s="6">
        <f>A3814-C3814</f>
        <v/>
      </c>
      <c r="F3814" s="6">
        <f>MIN(D3814,in_batt_pw,IF(sel_batt=0,0,(sel_batt-H3813)/in_rte))</f>
        <v/>
      </c>
      <c r="G3814" s="6">
        <f>MIN(E3814,in_batt_pw,H3813)</f>
        <v/>
      </c>
      <c r="H3814" s="6">
        <f>H3813+F3814*in_rte-G3814</f>
        <v/>
      </c>
      <c r="I3814" s="6">
        <f>IF(sel_og=1,0,E3814-G3814)</f>
        <v/>
      </c>
      <c r="J3814" s="6">
        <f>IF(sel_og=1,0,D3814-F3814)</f>
        <v/>
      </c>
      <c r="K3814" s="6">
        <f>IF(sel_og=1,E3814-G3814,0)</f>
        <v/>
      </c>
    </row>
    <row r="3815">
      <c r="A3815" s="6">
        <f>Profiles!E3815+Profiles!F3815</f>
        <v/>
      </c>
      <c r="B3815" s="6">
        <f>Profiles!D3815*sel_solar</f>
        <v/>
      </c>
      <c r="C3815" s="6">
        <f>MIN(B3815,A3815)</f>
        <v/>
      </c>
      <c r="D3815" s="6">
        <f>B3815-C3815</f>
        <v/>
      </c>
      <c r="E3815" s="6">
        <f>A3815-C3815</f>
        <v/>
      </c>
      <c r="F3815" s="6">
        <f>MIN(D3815,in_batt_pw,IF(sel_batt=0,0,(sel_batt-H3814)/in_rte))</f>
        <v/>
      </c>
      <c r="G3815" s="6">
        <f>MIN(E3815,in_batt_pw,H3814)</f>
        <v/>
      </c>
      <c r="H3815" s="6">
        <f>H3814+F3815*in_rte-G3815</f>
        <v/>
      </c>
      <c r="I3815" s="6">
        <f>IF(sel_og=1,0,E3815-G3815)</f>
        <v/>
      </c>
      <c r="J3815" s="6">
        <f>IF(sel_og=1,0,D3815-F3815)</f>
        <v/>
      </c>
      <c r="K3815" s="6">
        <f>IF(sel_og=1,E3815-G3815,0)</f>
        <v/>
      </c>
    </row>
    <row r="3816">
      <c r="A3816" s="6">
        <f>Profiles!E3816+Profiles!F3816</f>
        <v/>
      </c>
      <c r="B3816" s="6">
        <f>Profiles!D3816*sel_solar</f>
        <v/>
      </c>
      <c r="C3816" s="6">
        <f>MIN(B3816,A3816)</f>
        <v/>
      </c>
      <c r="D3816" s="6">
        <f>B3816-C3816</f>
        <v/>
      </c>
      <c r="E3816" s="6">
        <f>A3816-C3816</f>
        <v/>
      </c>
      <c r="F3816" s="6">
        <f>MIN(D3816,in_batt_pw,IF(sel_batt=0,0,(sel_batt-H3815)/in_rte))</f>
        <v/>
      </c>
      <c r="G3816" s="6">
        <f>MIN(E3816,in_batt_pw,H3815)</f>
        <v/>
      </c>
      <c r="H3816" s="6">
        <f>H3815+F3816*in_rte-G3816</f>
        <v/>
      </c>
      <c r="I3816" s="6">
        <f>IF(sel_og=1,0,E3816-G3816)</f>
        <v/>
      </c>
      <c r="J3816" s="6">
        <f>IF(sel_og=1,0,D3816-F3816)</f>
        <v/>
      </c>
      <c r="K3816" s="6">
        <f>IF(sel_og=1,E3816-G3816,0)</f>
        <v/>
      </c>
    </row>
    <row r="3817">
      <c r="A3817" s="6">
        <f>Profiles!E3817+Profiles!F3817</f>
        <v/>
      </c>
      <c r="B3817" s="6">
        <f>Profiles!D3817*sel_solar</f>
        <v/>
      </c>
      <c r="C3817" s="6">
        <f>MIN(B3817,A3817)</f>
        <v/>
      </c>
      <c r="D3817" s="6">
        <f>B3817-C3817</f>
        <v/>
      </c>
      <c r="E3817" s="6">
        <f>A3817-C3817</f>
        <v/>
      </c>
      <c r="F3817" s="6">
        <f>MIN(D3817,in_batt_pw,IF(sel_batt=0,0,(sel_batt-H3816)/in_rte))</f>
        <v/>
      </c>
      <c r="G3817" s="6">
        <f>MIN(E3817,in_batt_pw,H3816)</f>
        <v/>
      </c>
      <c r="H3817" s="6">
        <f>H3816+F3817*in_rte-G3817</f>
        <v/>
      </c>
      <c r="I3817" s="6">
        <f>IF(sel_og=1,0,E3817-G3817)</f>
        <v/>
      </c>
      <c r="J3817" s="6">
        <f>IF(sel_og=1,0,D3817-F3817)</f>
        <v/>
      </c>
      <c r="K3817" s="6">
        <f>IF(sel_og=1,E3817-G3817,0)</f>
        <v/>
      </c>
    </row>
    <row r="3818">
      <c r="A3818" s="6">
        <f>Profiles!E3818+Profiles!F3818</f>
        <v/>
      </c>
      <c r="B3818" s="6">
        <f>Profiles!D3818*sel_solar</f>
        <v/>
      </c>
      <c r="C3818" s="6">
        <f>MIN(B3818,A3818)</f>
        <v/>
      </c>
      <c r="D3818" s="6">
        <f>B3818-C3818</f>
        <v/>
      </c>
      <c r="E3818" s="6">
        <f>A3818-C3818</f>
        <v/>
      </c>
      <c r="F3818" s="6">
        <f>MIN(D3818,in_batt_pw,IF(sel_batt=0,0,(sel_batt-H3817)/in_rte))</f>
        <v/>
      </c>
      <c r="G3818" s="6">
        <f>MIN(E3818,in_batt_pw,H3817)</f>
        <v/>
      </c>
      <c r="H3818" s="6">
        <f>H3817+F3818*in_rte-G3818</f>
        <v/>
      </c>
      <c r="I3818" s="6">
        <f>IF(sel_og=1,0,E3818-G3818)</f>
        <v/>
      </c>
      <c r="J3818" s="6">
        <f>IF(sel_og=1,0,D3818-F3818)</f>
        <v/>
      </c>
      <c r="K3818" s="6">
        <f>IF(sel_og=1,E3818-G3818,0)</f>
        <v/>
      </c>
    </row>
    <row r="3819">
      <c r="A3819" s="6">
        <f>Profiles!E3819+Profiles!F3819</f>
        <v/>
      </c>
      <c r="B3819" s="6">
        <f>Profiles!D3819*sel_solar</f>
        <v/>
      </c>
      <c r="C3819" s="6">
        <f>MIN(B3819,A3819)</f>
        <v/>
      </c>
      <c r="D3819" s="6">
        <f>B3819-C3819</f>
        <v/>
      </c>
      <c r="E3819" s="6">
        <f>A3819-C3819</f>
        <v/>
      </c>
      <c r="F3819" s="6">
        <f>MIN(D3819,in_batt_pw,IF(sel_batt=0,0,(sel_batt-H3818)/in_rte))</f>
        <v/>
      </c>
      <c r="G3819" s="6">
        <f>MIN(E3819,in_batt_pw,H3818)</f>
        <v/>
      </c>
      <c r="H3819" s="6">
        <f>H3818+F3819*in_rte-G3819</f>
        <v/>
      </c>
      <c r="I3819" s="6">
        <f>IF(sel_og=1,0,E3819-G3819)</f>
        <v/>
      </c>
      <c r="J3819" s="6">
        <f>IF(sel_og=1,0,D3819-F3819)</f>
        <v/>
      </c>
      <c r="K3819" s="6">
        <f>IF(sel_og=1,E3819-G3819,0)</f>
        <v/>
      </c>
    </row>
    <row r="3820">
      <c r="A3820" s="6">
        <f>Profiles!E3820+Profiles!F3820</f>
        <v/>
      </c>
      <c r="B3820" s="6">
        <f>Profiles!D3820*sel_solar</f>
        <v/>
      </c>
      <c r="C3820" s="6">
        <f>MIN(B3820,A3820)</f>
        <v/>
      </c>
      <c r="D3820" s="6">
        <f>B3820-C3820</f>
        <v/>
      </c>
      <c r="E3820" s="6">
        <f>A3820-C3820</f>
        <v/>
      </c>
      <c r="F3820" s="6">
        <f>MIN(D3820,in_batt_pw,IF(sel_batt=0,0,(sel_batt-H3819)/in_rte))</f>
        <v/>
      </c>
      <c r="G3820" s="6">
        <f>MIN(E3820,in_batt_pw,H3819)</f>
        <v/>
      </c>
      <c r="H3820" s="6">
        <f>H3819+F3820*in_rte-G3820</f>
        <v/>
      </c>
      <c r="I3820" s="6">
        <f>IF(sel_og=1,0,E3820-G3820)</f>
        <v/>
      </c>
      <c r="J3820" s="6">
        <f>IF(sel_og=1,0,D3820-F3820)</f>
        <v/>
      </c>
      <c r="K3820" s="6">
        <f>IF(sel_og=1,E3820-G3820,0)</f>
        <v/>
      </c>
    </row>
    <row r="3821">
      <c r="A3821" s="6">
        <f>Profiles!E3821+Profiles!F3821</f>
        <v/>
      </c>
      <c r="B3821" s="6">
        <f>Profiles!D3821*sel_solar</f>
        <v/>
      </c>
      <c r="C3821" s="6">
        <f>MIN(B3821,A3821)</f>
        <v/>
      </c>
      <c r="D3821" s="6">
        <f>B3821-C3821</f>
        <v/>
      </c>
      <c r="E3821" s="6">
        <f>A3821-C3821</f>
        <v/>
      </c>
      <c r="F3821" s="6">
        <f>MIN(D3821,in_batt_pw,IF(sel_batt=0,0,(sel_batt-H3820)/in_rte))</f>
        <v/>
      </c>
      <c r="G3821" s="6">
        <f>MIN(E3821,in_batt_pw,H3820)</f>
        <v/>
      </c>
      <c r="H3821" s="6">
        <f>H3820+F3821*in_rte-G3821</f>
        <v/>
      </c>
      <c r="I3821" s="6">
        <f>IF(sel_og=1,0,E3821-G3821)</f>
        <v/>
      </c>
      <c r="J3821" s="6">
        <f>IF(sel_og=1,0,D3821-F3821)</f>
        <v/>
      </c>
      <c r="K3821" s="6">
        <f>IF(sel_og=1,E3821-G3821,0)</f>
        <v/>
      </c>
    </row>
    <row r="3822">
      <c r="A3822" s="6">
        <f>Profiles!E3822+Profiles!F3822</f>
        <v/>
      </c>
      <c r="B3822" s="6">
        <f>Profiles!D3822*sel_solar</f>
        <v/>
      </c>
      <c r="C3822" s="6">
        <f>MIN(B3822,A3822)</f>
        <v/>
      </c>
      <c r="D3822" s="6">
        <f>B3822-C3822</f>
        <v/>
      </c>
      <c r="E3822" s="6">
        <f>A3822-C3822</f>
        <v/>
      </c>
      <c r="F3822" s="6">
        <f>MIN(D3822,in_batt_pw,IF(sel_batt=0,0,(sel_batt-H3821)/in_rte))</f>
        <v/>
      </c>
      <c r="G3822" s="6">
        <f>MIN(E3822,in_batt_pw,H3821)</f>
        <v/>
      </c>
      <c r="H3822" s="6">
        <f>H3821+F3822*in_rte-G3822</f>
        <v/>
      </c>
      <c r="I3822" s="6">
        <f>IF(sel_og=1,0,E3822-G3822)</f>
        <v/>
      </c>
      <c r="J3822" s="6">
        <f>IF(sel_og=1,0,D3822-F3822)</f>
        <v/>
      </c>
      <c r="K3822" s="6">
        <f>IF(sel_og=1,E3822-G3822,0)</f>
        <v/>
      </c>
    </row>
    <row r="3823">
      <c r="A3823" s="6">
        <f>Profiles!E3823+Profiles!F3823</f>
        <v/>
      </c>
      <c r="B3823" s="6">
        <f>Profiles!D3823*sel_solar</f>
        <v/>
      </c>
      <c r="C3823" s="6">
        <f>MIN(B3823,A3823)</f>
        <v/>
      </c>
      <c r="D3823" s="6">
        <f>B3823-C3823</f>
        <v/>
      </c>
      <c r="E3823" s="6">
        <f>A3823-C3823</f>
        <v/>
      </c>
      <c r="F3823" s="6">
        <f>MIN(D3823,in_batt_pw,IF(sel_batt=0,0,(sel_batt-H3822)/in_rte))</f>
        <v/>
      </c>
      <c r="G3823" s="6">
        <f>MIN(E3823,in_batt_pw,H3822)</f>
        <v/>
      </c>
      <c r="H3823" s="6">
        <f>H3822+F3823*in_rte-G3823</f>
        <v/>
      </c>
      <c r="I3823" s="6">
        <f>IF(sel_og=1,0,E3823-G3823)</f>
        <v/>
      </c>
      <c r="J3823" s="6">
        <f>IF(sel_og=1,0,D3823-F3823)</f>
        <v/>
      </c>
      <c r="K3823" s="6">
        <f>IF(sel_og=1,E3823-G3823,0)</f>
        <v/>
      </c>
    </row>
    <row r="3824">
      <c r="A3824" s="6">
        <f>Profiles!E3824+Profiles!F3824</f>
        <v/>
      </c>
      <c r="B3824" s="6">
        <f>Profiles!D3824*sel_solar</f>
        <v/>
      </c>
      <c r="C3824" s="6">
        <f>MIN(B3824,A3824)</f>
        <v/>
      </c>
      <c r="D3824" s="6">
        <f>B3824-C3824</f>
        <v/>
      </c>
      <c r="E3824" s="6">
        <f>A3824-C3824</f>
        <v/>
      </c>
      <c r="F3824" s="6">
        <f>MIN(D3824,in_batt_pw,IF(sel_batt=0,0,(sel_batt-H3823)/in_rte))</f>
        <v/>
      </c>
      <c r="G3824" s="6">
        <f>MIN(E3824,in_batt_pw,H3823)</f>
        <v/>
      </c>
      <c r="H3824" s="6">
        <f>H3823+F3824*in_rte-G3824</f>
        <v/>
      </c>
      <c r="I3824" s="6">
        <f>IF(sel_og=1,0,E3824-G3824)</f>
        <v/>
      </c>
      <c r="J3824" s="6">
        <f>IF(sel_og=1,0,D3824-F3824)</f>
        <v/>
      </c>
      <c r="K3824" s="6">
        <f>IF(sel_og=1,E3824-G3824,0)</f>
        <v/>
      </c>
    </row>
    <row r="3825">
      <c r="A3825" s="6">
        <f>Profiles!E3825+Profiles!F3825</f>
        <v/>
      </c>
      <c r="B3825" s="6">
        <f>Profiles!D3825*sel_solar</f>
        <v/>
      </c>
      <c r="C3825" s="6">
        <f>MIN(B3825,A3825)</f>
        <v/>
      </c>
      <c r="D3825" s="6">
        <f>B3825-C3825</f>
        <v/>
      </c>
      <c r="E3825" s="6">
        <f>A3825-C3825</f>
        <v/>
      </c>
      <c r="F3825" s="6">
        <f>MIN(D3825,in_batt_pw,IF(sel_batt=0,0,(sel_batt-H3824)/in_rte))</f>
        <v/>
      </c>
      <c r="G3825" s="6">
        <f>MIN(E3825,in_batt_pw,H3824)</f>
        <v/>
      </c>
      <c r="H3825" s="6">
        <f>H3824+F3825*in_rte-G3825</f>
        <v/>
      </c>
      <c r="I3825" s="6">
        <f>IF(sel_og=1,0,E3825-G3825)</f>
        <v/>
      </c>
      <c r="J3825" s="6">
        <f>IF(sel_og=1,0,D3825-F3825)</f>
        <v/>
      </c>
      <c r="K3825" s="6">
        <f>IF(sel_og=1,E3825-G3825,0)</f>
        <v/>
      </c>
    </row>
    <row r="3826">
      <c r="A3826" s="6">
        <f>Profiles!E3826+Profiles!F3826</f>
        <v/>
      </c>
      <c r="B3826" s="6">
        <f>Profiles!D3826*sel_solar</f>
        <v/>
      </c>
      <c r="C3826" s="6">
        <f>MIN(B3826,A3826)</f>
        <v/>
      </c>
      <c r="D3826" s="6">
        <f>B3826-C3826</f>
        <v/>
      </c>
      <c r="E3826" s="6">
        <f>A3826-C3826</f>
        <v/>
      </c>
      <c r="F3826" s="6">
        <f>MIN(D3826,in_batt_pw,IF(sel_batt=0,0,(sel_batt-H3825)/in_rte))</f>
        <v/>
      </c>
      <c r="G3826" s="6">
        <f>MIN(E3826,in_batt_pw,H3825)</f>
        <v/>
      </c>
      <c r="H3826" s="6">
        <f>H3825+F3826*in_rte-G3826</f>
        <v/>
      </c>
      <c r="I3826" s="6">
        <f>IF(sel_og=1,0,E3826-G3826)</f>
        <v/>
      </c>
      <c r="J3826" s="6">
        <f>IF(sel_og=1,0,D3826-F3826)</f>
        <v/>
      </c>
      <c r="K3826" s="6">
        <f>IF(sel_og=1,E3826-G3826,0)</f>
        <v/>
      </c>
    </row>
    <row r="3827">
      <c r="A3827" s="6">
        <f>Profiles!E3827+Profiles!F3827</f>
        <v/>
      </c>
      <c r="B3827" s="6">
        <f>Profiles!D3827*sel_solar</f>
        <v/>
      </c>
      <c r="C3827" s="6">
        <f>MIN(B3827,A3827)</f>
        <v/>
      </c>
      <c r="D3827" s="6">
        <f>B3827-C3827</f>
        <v/>
      </c>
      <c r="E3827" s="6">
        <f>A3827-C3827</f>
        <v/>
      </c>
      <c r="F3827" s="6">
        <f>MIN(D3827,in_batt_pw,IF(sel_batt=0,0,(sel_batt-H3826)/in_rte))</f>
        <v/>
      </c>
      <c r="G3827" s="6">
        <f>MIN(E3827,in_batt_pw,H3826)</f>
        <v/>
      </c>
      <c r="H3827" s="6">
        <f>H3826+F3827*in_rte-G3827</f>
        <v/>
      </c>
      <c r="I3827" s="6">
        <f>IF(sel_og=1,0,E3827-G3827)</f>
        <v/>
      </c>
      <c r="J3827" s="6">
        <f>IF(sel_og=1,0,D3827-F3827)</f>
        <v/>
      </c>
      <c r="K3827" s="6">
        <f>IF(sel_og=1,E3827-G3827,0)</f>
        <v/>
      </c>
    </row>
    <row r="3828">
      <c r="A3828" s="6">
        <f>Profiles!E3828+Profiles!F3828</f>
        <v/>
      </c>
      <c r="B3828" s="6">
        <f>Profiles!D3828*sel_solar</f>
        <v/>
      </c>
      <c r="C3828" s="6">
        <f>MIN(B3828,A3828)</f>
        <v/>
      </c>
      <c r="D3828" s="6">
        <f>B3828-C3828</f>
        <v/>
      </c>
      <c r="E3828" s="6">
        <f>A3828-C3828</f>
        <v/>
      </c>
      <c r="F3828" s="6">
        <f>MIN(D3828,in_batt_pw,IF(sel_batt=0,0,(sel_batt-H3827)/in_rte))</f>
        <v/>
      </c>
      <c r="G3828" s="6">
        <f>MIN(E3828,in_batt_pw,H3827)</f>
        <v/>
      </c>
      <c r="H3828" s="6">
        <f>H3827+F3828*in_rte-G3828</f>
        <v/>
      </c>
      <c r="I3828" s="6">
        <f>IF(sel_og=1,0,E3828-G3828)</f>
        <v/>
      </c>
      <c r="J3828" s="6">
        <f>IF(sel_og=1,0,D3828-F3828)</f>
        <v/>
      </c>
      <c r="K3828" s="6">
        <f>IF(sel_og=1,E3828-G3828,0)</f>
        <v/>
      </c>
    </row>
    <row r="3829">
      <c r="A3829" s="6">
        <f>Profiles!E3829+Profiles!F3829</f>
        <v/>
      </c>
      <c r="B3829" s="6">
        <f>Profiles!D3829*sel_solar</f>
        <v/>
      </c>
      <c r="C3829" s="6">
        <f>MIN(B3829,A3829)</f>
        <v/>
      </c>
      <c r="D3829" s="6">
        <f>B3829-C3829</f>
        <v/>
      </c>
      <c r="E3829" s="6">
        <f>A3829-C3829</f>
        <v/>
      </c>
      <c r="F3829" s="6">
        <f>MIN(D3829,in_batt_pw,IF(sel_batt=0,0,(sel_batt-H3828)/in_rte))</f>
        <v/>
      </c>
      <c r="G3829" s="6">
        <f>MIN(E3829,in_batt_pw,H3828)</f>
        <v/>
      </c>
      <c r="H3829" s="6">
        <f>H3828+F3829*in_rte-G3829</f>
        <v/>
      </c>
      <c r="I3829" s="6">
        <f>IF(sel_og=1,0,E3829-G3829)</f>
        <v/>
      </c>
      <c r="J3829" s="6">
        <f>IF(sel_og=1,0,D3829-F3829)</f>
        <v/>
      </c>
      <c r="K3829" s="6">
        <f>IF(sel_og=1,E3829-G3829,0)</f>
        <v/>
      </c>
    </row>
    <row r="3830">
      <c r="A3830" s="6">
        <f>Profiles!E3830+Profiles!F3830</f>
        <v/>
      </c>
      <c r="B3830" s="6">
        <f>Profiles!D3830*sel_solar</f>
        <v/>
      </c>
      <c r="C3830" s="6">
        <f>MIN(B3830,A3830)</f>
        <v/>
      </c>
      <c r="D3830" s="6">
        <f>B3830-C3830</f>
        <v/>
      </c>
      <c r="E3830" s="6">
        <f>A3830-C3830</f>
        <v/>
      </c>
      <c r="F3830" s="6">
        <f>MIN(D3830,in_batt_pw,IF(sel_batt=0,0,(sel_batt-H3829)/in_rte))</f>
        <v/>
      </c>
      <c r="G3830" s="6">
        <f>MIN(E3830,in_batt_pw,H3829)</f>
        <v/>
      </c>
      <c r="H3830" s="6">
        <f>H3829+F3830*in_rte-G3830</f>
        <v/>
      </c>
      <c r="I3830" s="6">
        <f>IF(sel_og=1,0,E3830-G3830)</f>
        <v/>
      </c>
      <c r="J3830" s="6">
        <f>IF(sel_og=1,0,D3830-F3830)</f>
        <v/>
      </c>
      <c r="K3830" s="6">
        <f>IF(sel_og=1,E3830-G3830,0)</f>
        <v/>
      </c>
    </row>
    <row r="3831">
      <c r="A3831" s="6">
        <f>Profiles!E3831+Profiles!F3831</f>
        <v/>
      </c>
      <c r="B3831" s="6">
        <f>Profiles!D3831*sel_solar</f>
        <v/>
      </c>
      <c r="C3831" s="6">
        <f>MIN(B3831,A3831)</f>
        <v/>
      </c>
      <c r="D3831" s="6">
        <f>B3831-C3831</f>
        <v/>
      </c>
      <c r="E3831" s="6">
        <f>A3831-C3831</f>
        <v/>
      </c>
      <c r="F3831" s="6">
        <f>MIN(D3831,in_batt_pw,IF(sel_batt=0,0,(sel_batt-H3830)/in_rte))</f>
        <v/>
      </c>
      <c r="G3831" s="6">
        <f>MIN(E3831,in_batt_pw,H3830)</f>
        <v/>
      </c>
      <c r="H3831" s="6">
        <f>H3830+F3831*in_rte-G3831</f>
        <v/>
      </c>
      <c r="I3831" s="6">
        <f>IF(sel_og=1,0,E3831-G3831)</f>
        <v/>
      </c>
      <c r="J3831" s="6">
        <f>IF(sel_og=1,0,D3831-F3831)</f>
        <v/>
      </c>
      <c r="K3831" s="6">
        <f>IF(sel_og=1,E3831-G3831,0)</f>
        <v/>
      </c>
    </row>
    <row r="3832">
      <c r="A3832" s="6">
        <f>Profiles!E3832+Profiles!F3832</f>
        <v/>
      </c>
      <c r="B3832" s="6">
        <f>Profiles!D3832*sel_solar</f>
        <v/>
      </c>
      <c r="C3832" s="6">
        <f>MIN(B3832,A3832)</f>
        <v/>
      </c>
      <c r="D3832" s="6">
        <f>B3832-C3832</f>
        <v/>
      </c>
      <c r="E3832" s="6">
        <f>A3832-C3832</f>
        <v/>
      </c>
      <c r="F3832" s="6">
        <f>MIN(D3832,in_batt_pw,IF(sel_batt=0,0,(sel_batt-H3831)/in_rte))</f>
        <v/>
      </c>
      <c r="G3832" s="6">
        <f>MIN(E3832,in_batt_pw,H3831)</f>
        <v/>
      </c>
      <c r="H3832" s="6">
        <f>H3831+F3832*in_rte-G3832</f>
        <v/>
      </c>
      <c r="I3832" s="6">
        <f>IF(sel_og=1,0,E3832-G3832)</f>
        <v/>
      </c>
      <c r="J3832" s="6">
        <f>IF(sel_og=1,0,D3832-F3832)</f>
        <v/>
      </c>
      <c r="K3832" s="6">
        <f>IF(sel_og=1,E3832-G3832,0)</f>
        <v/>
      </c>
    </row>
    <row r="3833">
      <c r="A3833" s="6">
        <f>Profiles!E3833+Profiles!F3833</f>
        <v/>
      </c>
      <c r="B3833" s="6">
        <f>Profiles!D3833*sel_solar</f>
        <v/>
      </c>
      <c r="C3833" s="6">
        <f>MIN(B3833,A3833)</f>
        <v/>
      </c>
      <c r="D3833" s="6">
        <f>B3833-C3833</f>
        <v/>
      </c>
      <c r="E3833" s="6">
        <f>A3833-C3833</f>
        <v/>
      </c>
      <c r="F3833" s="6">
        <f>MIN(D3833,in_batt_pw,IF(sel_batt=0,0,(sel_batt-H3832)/in_rte))</f>
        <v/>
      </c>
      <c r="G3833" s="6">
        <f>MIN(E3833,in_batt_pw,H3832)</f>
        <v/>
      </c>
      <c r="H3833" s="6">
        <f>H3832+F3833*in_rte-G3833</f>
        <v/>
      </c>
      <c r="I3833" s="6">
        <f>IF(sel_og=1,0,E3833-G3833)</f>
        <v/>
      </c>
      <c r="J3833" s="6">
        <f>IF(sel_og=1,0,D3833-F3833)</f>
        <v/>
      </c>
      <c r="K3833" s="6">
        <f>IF(sel_og=1,E3833-G3833,0)</f>
        <v/>
      </c>
    </row>
    <row r="3834">
      <c r="A3834" s="6">
        <f>Profiles!E3834+Profiles!F3834</f>
        <v/>
      </c>
      <c r="B3834" s="6">
        <f>Profiles!D3834*sel_solar</f>
        <v/>
      </c>
      <c r="C3834" s="6">
        <f>MIN(B3834,A3834)</f>
        <v/>
      </c>
      <c r="D3834" s="6">
        <f>B3834-C3834</f>
        <v/>
      </c>
      <c r="E3834" s="6">
        <f>A3834-C3834</f>
        <v/>
      </c>
      <c r="F3834" s="6">
        <f>MIN(D3834,in_batt_pw,IF(sel_batt=0,0,(sel_batt-H3833)/in_rte))</f>
        <v/>
      </c>
      <c r="G3834" s="6">
        <f>MIN(E3834,in_batt_pw,H3833)</f>
        <v/>
      </c>
      <c r="H3834" s="6">
        <f>H3833+F3834*in_rte-G3834</f>
        <v/>
      </c>
      <c r="I3834" s="6">
        <f>IF(sel_og=1,0,E3834-G3834)</f>
        <v/>
      </c>
      <c r="J3834" s="6">
        <f>IF(sel_og=1,0,D3834-F3834)</f>
        <v/>
      </c>
      <c r="K3834" s="6">
        <f>IF(sel_og=1,E3834-G3834,0)</f>
        <v/>
      </c>
    </row>
    <row r="3835">
      <c r="A3835" s="6">
        <f>Profiles!E3835+Profiles!F3835</f>
        <v/>
      </c>
      <c r="B3835" s="6">
        <f>Profiles!D3835*sel_solar</f>
        <v/>
      </c>
      <c r="C3835" s="6">
        <f>MIN(B3835,A3835)</f>
        <v/>
      </c>
      <c r="D3835" s="6">
        <f>B3835-C3835</f>
        <v/>
      </c>
      <c r="E3835" s="6">
        <f>A3835-C3835</f>
        <v/>
      </c>
      <c r="F3835" s="6">
        <f>MIN(D3835,in_batt_pw,IF(sel_batt=0,0,(sel_batt-H3834)/in_rte))</f>
        <v/>
      </c>
      <c r="G3835" s="6">
        <f>MIN(E3835,in_batt_pw,H3834)</f>
        <v/>
      </c>
      <c r="H3835" s="6">
        <f>H3834+F3835*in_rte-G3835</f>
        <v/>
      </c>
      <c r="I3835" s="6">
        <f>IF(sel_og=1,0,E3835-G3835)</f>
        <v/>
      </c>
      <c r="J3835" s="6">
        <f>IF(sel_og=1,0,D3835-F3835)</f>
        <v/>
      </c>
      <c r="K3835" s="6">
        <f>IF(sel_og=1,E3835-G3835,0)</f>
        <v/>
      </c>
    </row>
    <row r="3836">
      <c r="A3836" s="6">
        <f>Profiles!E3836+Profiles!F3836</f>
        <v/>
      </c>
      <c r="B3836" s="6">
        <f>Profiles!D3836*sel_solar</f>
        <v/>
      </c>
      <c r="C3836" s="6">
        <f>MIN(B3836,A3836)</f>
        <v/>
      </c>
      <c r="D3836" s="6">
        <f>B3836-C3836</f>
        <v/>
      </c>
      <c r="E3836" s="6">
        <f>A3836-C3836</f>
        <v/>
      </c>
      <c r="F3836" s="6">
        <f>MIN(D3836,in_batt_pw,IF(sel_batt=0,0,(sel_batt-H3835)/in_rte))</f>
        <v/>
      </c>
      <c r="G3836" s="6">
        <f>MIN(E3836,in_batt_pw,H3835)</f>
        <v/>
      </c>
      <c r="H3836" s="6">
        <f>H3835+F3836*in_rte-G3836</f>
        <v/>
      </c>
      <c r="I3836" s="6">
        <f>IF(sel_og=1,0,E3836-G3836)</f>
        <v/>
      </c>
      <c r="J3836" s="6">
        <f>IF(sel_og=1,0,D3836-F3836)</f>
        <v/>
      </c>
      <c r="K3836" s="6">
        <f>IF(sel_og=1,E3836-G3836,0)</f>
        <v/>
      </c>
    </row>
    <row r="3837">
      <c r="A3837" s="6">
        <f>Profiles!E3837+Profiles!F3837</f>
        <v/>
      </c>
      <c r="B3837" s="6">
        <f>Profiles!D3837*sel_solar</f>
        <v/>
      </c>
      <c r="C3837" s="6">
        <f>MIN(B3837,A3837)</f>
        <v/>
      </c>
      <c r="D3837" s="6">
        <f>B3837-C3837</f>
        <v/>
      </c>
      <c r="E3837" s="6">
        <f>A3837-C3837</f>
        <v/>
      </c>
      <c r="F3837" s="6">
        <f>MIN(D3837,in_batt_pw,IF(sel_batt=0,0,(sel_batt-H3836)/in_rte))</f>
        <v/>
      </c>
      <c r="G3837" s="6">
        <f>MIN(E3837,in_batt_pw,H3836)</f>
        <v/>
      </c>
      <c r="H3837" s="6">
        <f>H3836+F3837*in_rte-G3837</f>
        <v/>
      </c>
      <c r="I3837" s="6">
        <f>IF(sel_og=1,0,E3837-G3837)</f>
        <v/>
      </c>
      <c r="J3837" s="6">
        <f>IF(sel_og=1,0,D3837-F3837)</f>
        <v/>
      </c>
      <c r="K3837" s="6">
        <f>IF(sel_og=1,E3837-G3837,0)</f>
        <v/>
      </c>
    </row>
    <row r="3838">
      <c r="A3838" s="6">
        <f>Profiles!E3838+Profiles!F3838</f>
        <v/>
      </c>
      <c r="B3838" s="6">
        <f>Profiles!D3838*sel_solar</f>
        <v/>
      </c>
      <c r="C3838" s="6">
        <f>MIN(B3838,A3838)</f>
        <v/>
      </c>
      <c r="D3838" s="6">
        <f>B3838-C3838</f>
        <v/>
      </c>
      <c r="E3838" s="6">
        <f>A3838-C3838</f>
        <v/>
      </c>
      <c r="F3838" s="6">
        <f>MIN(D3838,in_batt_pw,IF(sel_batt=0,0,(sel_batt-H3837)/in_rte))</f>
        <v/>
      </c>
      <c r="G3838" s="6">
        <f>MIN(E3838,in_batt_pw,H3837)</f>
        <v/>
      </c>
      <c r="H3838" s="6">
        <f>H3837+F3838*in_rte-G3838</f>
        <v/>
      </c>
      <c r="I3838" s="6">
        <f>IF(sel_og=1,0,E3838-G3838)</f>
        <v/>
      </c>
      <c r="J3838" s="6">
        <f>IF(sel_og=1,0,D3838-F3838)</f>
        <v/>
      </c>
      <c r="K3838" s="6">
        <f>IF(sel_og=1,E3838-G3838,0)</f>
        <v/>
      </c>
    </row>
    <row r="3839">
      <c r="A3839" s="6">
        <f>Profiles!E3839+Profiles!F3839</f>
        <v/>
      </c>
      <c r="B3839" s="6">
        <f>Profiles!D3839*sel_solar</f>
        <v/>
      </c>
      <c r="C3839" s="6">
        <f>MIN(B3839,A3839)</f>
        <v/>
      </c>
      <c r="D3839" s="6">
        <f>B3839-C3839</f>
        <v/>
      </c>
      <c r="E3839" s="6">
        <f>A3839-C3839</f>
        <v/>
      </c>
      <c r="F3839" s="6">
        <f>MIN(D3839,in_batt_pw,IF(sel_batt=0,0,(sel_batt-H3838)/in_rte))</f>
        <v/>
      </c>
      <c r="G3839" s="6">
        <f>MIN(E3839,in_batt_pw,H3838)</f>
        <v/>
      </c>
      <c r="H3839" s="6">
        <f>H3838+F3839*in_rte-G3839</f>
        <v/>
      </c>
      <c r="I3839" s="6">
        <f>IF(sel_og=1,0,E3839-G3839)</f>
        <v/>
      </c>
      <c r="J3839" s="6">
        <f>IF(sel_og=1,0,D3839-F3839)</f>
        <v/>
      </c>
      <c r="K3839" s="6">
        <f>IF(sel_og=1,E3839-G3839,0)</f>
        <v/>
      </c>
    </row>
    <row r="3840">
      <c r="A3840" s="6">
        <f>Profiles!E3840+Profiles!F3840</f>
        <v/>
      </c>
      <c r="B3840" s="6">
        <f>Profiles!D3840*sel_solar</f>
        <v/>
      </c>
      <c r="C3840" s="6">
        <f>MIN(B3840,A3840)</f>
        <v/>
      </c>
      <c r="D3840" s="6">
        <f>B3840-C3840</f>
        <v/>
      </c>
      <c r="E3840" s="6">
        <f>A3840-C3840</f>
        <v/>
      </c>
      <c r="F3840" s="6">
        <f>MIN(D3840,in_batt_pw,IF(sel_batt=0,0,(sel_batt-H3839)/in_rte))</f>
        <v/>
      </c>
      <c r="G3840" s="6">
        <f>MIN(E3840,in_batt_pw,H3839)</f>
        <v/>
      </c>
      <c r="H3840" s="6">
        <f>H3839+F3840*in_rte-G3840</f>
        <v/>
      </c>
      <c r="I3840" s="6">
        <f>IF(sel_og=1,0,E3840-G3840)</f>
        <v/>
      </c>
      <c r="J3840" s="6">
        <f>IF(sel_og=1,0,D3840-F3840)</f>
        <v/>
      </c>
      <c r="K3840" s="6">
        <f>IF(sel_og=1,E3840-G3840,0)</f>
        <v/>
      </c>
    </row>
    <row r="3841">
      <c r="A3841" s="6">
        <f>Profiles!E3841+Profiles!F3841</f>
        <v/>
      </c>
      <c r="B3841" s="6">
        <f>Profiles!D3841*sel_solar</f>
        <v/>
      </c>
      <c r="C3841" s="6">
        <f>MIN(B3841,A3841)</f>
        <v/>
      </c>
      <c r="D3841" s="6">
        <f>B3841-C3841</f>
        <v/>
      </c>
      <c r="E3841" s="6">
        <f>A3841-C3841</f>
        <v/>
      </c>
      <c r="F3841" s="6">
        <f>MIN(D3841,in_batt_pw,IF(sel_batt=0,0,(sel_batt-H3840)/in_rte))</f>
        <v/>
      </c>
      <c r="G3841" s="6">
        <f>MIN(E3841,in_batt_pw,H3840)</f>
        <v/>
      </c>
      <c r="H3841" s="6">
        <f>H3840+F3841*in_rte-G3841</f>
        <v/>
      </c>
      <c r="I3841" s="6">
        <f>IF(sel_og=1,0,E3841-G3841)</f>
        <v/>
      </c>
      <c r="J3841" s="6">
        <f>IF(sel_og=1,0,D3841-F3841)</f>
        <v/>
      </c>
      <c r="K3841" s="6">
        <f>IF(sel_og=1,E3841-G3841,0)</f>
        <v/>
      </c>
    </row>
    <row r="3842">
      <c r="A3842" s="6">
        <f>Profiles!E3842+Profiles!F3842</f>
        <v/>
      </c>
      <c r="B3842" s="6">
        <f>Profiles!D3842*sel_solar</f>
        <v/>
      </c>
      <c r="C3842" s="6">
        <f>MIN(B3842,A3842)</f>
        <v/>
      </c>
      <c r="D3842" s="6">
        <f>B3842-C3842</f>
        <v/>
      </c>
      <c r="E3842" s="6">
        <f>A3842-C3842</f>
        <v/>
      </c>
      <c r="F3842" s="6">
        <f>MIN(D3842,in_batt_pw,IF(sel_batt=0,0,(sel_batt-H3841)/in_rte))</f>
        <v/>
      </c>
      <c r="G3842" s="6">
        <f>MIN(E3842,in_batt_pw,H3841)</f>
        <v/>
      </c>
      <c r="H3842" s="6">
        <f>H3841+F3842*in_rte-G3842</f>
        <v/>
      </c>
      <c r="I3842" s="6">
        <f>IF(sel_og=1,0,E3842-G3842)</f>
        <v/>
      </c>
      <c r="J3842" s="6">
        <f>IF(sel_og=1,0,D3842-F3842)</f>
        <v/>
      </c>
      <c r="K3842" s="6">
        <f>IF(sel_og=1,E3842-G3842,0)</f>
        <v/>
      </c>
    </row>
    <row r="3843">
      <c r="A3843" s="6">
        <f>Profiles!E3843+Profiles!F3843</f>
        <v/>
      </c>
      <c r="B3843" s="6">
        <f>Profiles!D3843*sel_solar</f>
        <v/>
      </c>
      <c r="C3843" s="6">
        <f>MIN(B3843,A3843)</f>
        <v/>
      </c>
      <c r="D3843" s="6">
        <f>B3843-C3843</f>
        <v/>
      </c>
      <c r="E3843" s="6">
        <f>A3843-C3843</f>
        <v/>
      </c>
      <c r="F3843" s="6">
        <f>MIN(D3843,in_batt_pw,IF(sel_batt=0,0,(sel_batt-H3842)/in_rte))</f>
        <v/>
      </c>
      <c r="G3843" s="6">
        <f>MIN(E3843,in_batt_pw,H3842)</f>
        <v/>
      </c>
      <c r="H3843" s="6">
        <f>H3842+F3843*in_rte-G3843</f>
        <v/>
      </c>
      <c r="I3843" s="6">
        <f>IF(sel_og=1,0,E3843-G3843)</f>
        <v/>
      </c>
      <c r="J3843" s="6">
        <f>IF(sel_og=1,0,D3843-F3843)</f>
        <v/>
      </c>
      <c r="K3843" s="6">
        <f>IF(sel_og=1,E3843-G3843,0)</f>
        <v/>
      </c>
    </row>
    <row r="3844">
      <c r="A3844" s="6">
        <f>Profiles!E3844+Profiles!F3844</f>
        <v/>
      </c>
      <c r="B3844" s="6">
        <f>Profiles!D3844*sel_solar</f>
        <v/>
      </c>
      <c r="C3844" s="6">
        <f>MIN(B3844,A3844)</f>
        <v/>
      </c>
      <c r="D3844" s="6">
        <f>B3844-C3844</f>
        <v/>
      </c>
      <c r="E3844" s="6">
        <f>A3844-C3844</f>
        <v/>
      </c>
      <c r="F3844" s="6">
        <f>MIN(D3844,in_batt_pw,IF(sel_batt=0,0,(sel_batt-H3843)/in_rte))</f>
        <v/>
      </c>
      <c r="G3844" s="6">
        <f>MIN(E3844,in_batt_pw,H3843)</f>
        <v/>
      </c>
      <c r="H3844" s="6">
        <f>H3843+F3844*in_rte-G3844</f>
        <v/>
      </c>
      <c r="I3844" s="6">
        <f>IF(sel_og=1,0,E3844-G3844)</f>
        <v/>
      </c>
      <c r="J3844" s="6">
        <f>IF(sel_og=1,0,D3844-F3844)</f>
        <v/>
      </c>
      <c r="K3844" s="6">
        <f>IF(sel_og=1,E3844-G3844,0)</f>
        <v/>
      </c>
    </row>
    <row r="3845">
      <c r="A3845" s="6">
        <f>Profiles!E3845+Profiles!F3845</f>
        <v/>
      </c>
      <c r="B3845" s="6">
        <f>Profiles!D3845*sel_solar</f>
        <v/>
      </c>
      <c r="C3845" s="6">
        <f>MIN(B3845,A3845)</f>
        <v/>
      </c>
      <c r="D3845" s="6">
        <f>B3845-C3845</f>
        <v/>
      </c>
      <c r="E3845" s="6">
        <f>A3845-C3845</f>
        <v/>
      </c>
      <c r="F3845" s="6">
        <f>MIN(D3845,in_batt_pw,IF(sel_batt=0,0,(sel_batt-H3844)/in_rte))</f>
        <v/>
      </c>
      <c r="G3845" s="6">
        <f>MIN(E3845,in_batt_pw,H3844)</f>
        <v/>
      </c>
      <c r="H3845" s="6">
        <f>H3844+F3845*in_rte-G3845</f>
        <v/>
      </c>
      <c r="I3845" s="6">
        <f>IF(sel_og=1,0,E3845-G3845)</f>
        <v/>
      </c>
      <c r="J3845" s="6">
        <f>IF(sel_og=1,0,D3845-F3845)</f>
        <v/>
      </c>
      <c r="K3845" s="6">
        <f>IF(sel_og=1,E3845-G3845,0)</f>
        <v/>
      </c>
    </row>
    <row r="3846">
      <c r="A3846" s="6">
        <f>Profiles!E3846+Profiles!F3846</f>
        <v/>
      </c>
      <c r="B3846" s="6">
        <f>Profiles!D3846*sel_solar</f>
        <v/>
      </c>
      <c r="C3846" s="6">
        <f>MIN(B3846,A3846)</f>
        <v/>
      </c>
      <c r="D3846" s="6">
        <f>B3846-C3846</f>
        <v/>
      </c>
      <c r="E3846" s="6">
        <f>A3846-C3846</f>
        <v/>
      </c>
      <c r="F3846" s="6">
        <f>MIN(D3846,in_batt_pw,IF(sel_batt=0,0,(sel_batt-H3845)/in_rte))</f>
        <v/>
      </c>
      <c r="G3846" s="6">
        <f>MIN(E3846,in_batt_pw,H3845)</f>
        <v/>
      </c>
      <c r="H3846" s="6">
        <f>H3845+F3846*in_rte-G3846</f>
        <v/>
      </c>
      <c r="I3846" s="6">
        <f>IF(sel_og=1,0,E3846-G3846)</f>
        <v/>
      </c>
      <c r="J3846" s="6">
        <f>IF(sel_og=1,0,D3846-F3846)</f>
        <v/>
      </c>
      <c r="K3846" s="6">
        <f>IF(sel_og=1,E3846-G3846,0)</f>
        <v/>
      </c>
    </row>
    <row r="3847">
      <c r="A3847" s="6">
        <f>Profiles!E3847+Profiles!F3847</f>
        <v/>
      </c>
      <c r="B3847" s="6">
        <f>Profiles!D3847*sel_solar</f>
        <v/>
      </c>
      <c r="C3847" s="6">
        <f>MIN(B3847,A3847)</f>
        <v/>
      </c>
      <c r="D3847" s="6">
        <f>B3847-C3847</f>
        <v/>
      </c>
      <c r="E3847" s="6">
        <f>A3847-C3847</f>
        <v/>
      </c>
      <c r="F3847" s="6">
        <f>MIN(D3847,in_batt_pw,IF(sel_batt=0,0,(sel_batt-H3846)/in_rte))</f>
        <v/>
      </c>
      <c r="G3847" s="6">
        <f>MIN(E3847,in_batt_pw,H3846)</f>
        <v/>
      </c>
      <c r="H3847" s="6">
        <f>H3846+F3847*in_rte-G3847</f>
        <v/>
      </c>
      <c r="I3847" s="6">
        <f>IF(sel_og=1,0,E3847-G3847)</f>
        <v/>
      </c>
      <c r="J3847" s="6">
        <f>IF(sel_og=1,0,D3847-F3847)</f>
        <v/>
      </c>
      <c r="K3847" s="6">
        <f>IF(sel_og=1,E3847-G3847,0)</f>
        <v/>
      </c>
    </row>
    <row r="3848">
      <c r="A3848" s="6">
        <f>Profiles!E3848+Profiles!F3848</f>
        <v/>
      </c>
      <c r="B3848" s="6">
        <f>Profiles!D3848*sel_solar</f>
        <v/>
      </c>
      <c r="C3848" s="6">
        <f>MIN(B3848,A3848)</f>
        <v/>
      </c>
      <c r="D3848" s="6">
        <f>B3848-C3848</f>
        <v/>
      </c>
      <c r="E3848" s="6">
        <f>A3848-C3848</f>
        <v/>
      </c>
      <c r="F3848" s="6">
        <f>MIN(D3848,in_batt_pw,IF(sel_batt=0,0,(sel_batt-H3847)/in_rte))</f>
        <v/>
      </c>
      <c r="G3848" s="6">
        <f>MIN(E3848,in_batt_pw,H3847)</f>
        <v/>
      </c>
      <c r="H3848" s="6">
        <f>H3847+F3848*in_rte-G3848</f>
        <v/>
      </c>
      <c r="I3848" s="6">
        <f>IF(sel_og=1,0,E3848-G3848)</f>
        <v/>
      </c>
      <c r="J3848" s="6">
        <f>IF(sel_og=1,0,D3848-F3848)</f>
        <v/>
      </c>
      <c r="K3848" s="6">
        <f>IF(sel_og=1,E3848-G3848,0)</f>
        <v/>
      </c>
    </row>
    <row r="3849">
      <c r="A3849" s="6">
        <f>Profiles!E3849+Profiles!F3849</f>
        <v/>
      </c>
      <c r="B3849" s="6">
        <f>Profiles!D3849*sel_solar</f>
        <v/>
      </c>
      <c r="C3849" s="6">
        <f>MIN(B3849,A3849)</f>
        <v/>
      </c>
      <c r="D3849" s="6">
        <f>B3849-C3849</f>
        <v/>
      </c>
      <c r="E3849" s="6">
        <f>A3849-C3849</f>
        <v/>
      </c>
      <c r="F3849" s="6">
        <f>MIN(D3849,in_batt_pw,IF(sel_batt=0,0,(sel_batt-H3848)/in_rte))</f>
        <v/>
      </c>
      <c r="G3849" s="6">
        <f>MIN(E3849,in_batt_pw,H3848)</f>
        <v/>
      </c>
      <c r="H3849" s="6">
        <f>H3848+F3849*in_rte-G3849</f>
        <v/>
      </c>
      <c r="I3849" s="6">
        <f>IF(sel_og=1,0,E3849-G3849)</f>
        <v/>
      </c>
      <c r="J3849" s="6">
        <f>IF(sel_og=1,0,D3849-F3849)</f>
        <v/>
      </c>
      <c r="K3849" s="6">
        <f>IF(sel_og=1,E3849-G3849,0)</f>
        <v/>
      </c>
    </row>
    <row r="3850">
      <c r="A3850" s="6">
        <f>Profiles!E3850+Profiles!F3850</f>
        <v/>
      </c>
      <c r="B3850" s="6">
        <f>Profiles!D3850*sel_solar</f>
        <v/>
      </c>
      <c r="C3850" s="6">
        <f>MIN(B3850,A3850)</f>
        <v/>
      </c>
      <c r="D3850" s="6">
        <f>B3850-C3850</f>
        <v/>
      </c>
      <c r="E3850" s="6">
        <f>A3850-C3850</f>
        <v/>
      </c>
      <c r="F3850" s="6">
        <f>MIN(D3850,in_batt_pw,IF(sel_batt=0,0,(sel_batt-H3849)/in_rte))</f>
        <v/>
      </c>
      <c r="G3850" s="6">
        <f>MIN(E3850,in_batt_pw,H3849)</f>
        <v/>
      </c>
      <c r="H3850" s="6">
        <f>H3849+F3850*in_rte-G3850</f>
        <v/>
      </c>
      <c r="I3850" s="6">
        <f>IF(sel_og=1,0,E3850-G3850)</f>
        <v/>
      </c>
      <c r="J3850" s="6">
        <f>IF(sel_og=1,0,D3850-F3850)</f>
        <v/>
      </c>
      <c r="K3850" s="6">
        <f>IF(sel_og=1,E3850-G3850,0)</f>
        <v/>
      </c>
    </row>
    <row r="3851">
      <c r="A3851" s="6">
        <f>Profiles!E3851+Profiles!F3851</f>
        <v/>
      </c>
      <c r="B3851" s="6">
        <f>Profiles!D3851*sel_solar</f>
        <v/>
      </c>
      <c r="C3851" s="6">
        <f>MIN(B3851,A3851)</f>
        <v/>
      </c>
      <c r="D3851" s="6">
        <f>B3851-C3851</f>
        <v/>
      </c>
      <c r="E3851" s="6">
        <f>A3851-C3851</f>
        <v/>
      </c>
      <c r="F3851" s="6">
        <f>MIN(D3851,in_batt_pw,IF(sel_batt=0,0,(sel_batt-H3850)/in_rte))</f>
        <v/>
      </c>
      <c r="G3851" s="6">
        <f>MIN(E3851,in_batt_pw,H3850)</f>
        <v/>
      </c>
      <c r="H3851" s="6">
        <f>H3850+F3851*in_rte-G3851</f>
        <v/>
      </c>
      <c r="I3851" s="6">
        <f>IF(sel_og=1,0,E3851-G3851)</f>
        <v/>
      </c>
      <c r="J3851" s="6">
        <f>IF(sel_og=1,0,D3851-F3851)</f>
        <v/>
      </c>
      <c r="K3851" s="6">
        <f>IF(sel_og=1,E3851-G3851,0)</f>
        <v/>
      </c>
    </row>
    <row r="3852">
      <c r="A3852" s="6">
        <f>Profiles!E3852+Profiles!F3852</f>
        <v/>
      </c>
      <c r="B3852" s="6">
        <f>Profiles!D3852*sel_solar</f>
        <v/>
      </c>
      <c r="C3852" s="6">
        <f>MIN(B3852,A3852)</f>
        <v/>
      </c>
      <c r="D3852" s="6">
        <f>B3852-C3852</f>
        <v/>
      </c>
      <c r="E3852" s="6">
        <f>A3852-C3852</f>
        <v/>
      </c>
      <c r="F3852" s="6">
        <f>MIN(D3852,in_batt_pw,IF(sel_batt=0,0,(sel_batt-H3851)/in_rte))</f>
        <v/>
      </c>
      <c r="G3852" s="6">
        <f>MIN(E3852,in_batt_pw,H3851)</f>
        <v/>
      </c>
      <c r="H3852" s="6">
        <f>H3851+F3852*in_rte-G3852</f>
        <v/>
      </c>
      <c r="I3852" s="6">
        <f>IF(sel_og=1,0,E3852-G3852)</f>
        <v/>
      </c>
      <c r="J3852" s="6">
        <f>IF(sel_og=1,0,D3852-F3852)</f>
        <v/>
      </c>
      <c r="K3852" s="6">
        <f>IF(sel_og=1,E3852-G3852,0)</f>
        <v/>
      </c>
    </row>
    <row r="3853">
      <c r="A3853" s="6">
        <f>Profiles!E3853+Profiles!F3853</f>
        <v/>
      </c>
      <c r="B3853" s="6">
        <f>Profiles!D3853*sel_solar</f>
        <v/>
      </c>
      <c r="C3853" s="6">
        <f>MIN(B3853,A3853)</f>
        <v/>
      </c>
      <c r="D3853" s="6">
        <f>B3853-C3853</f>
        <v/>
      </c>
      <c r="E3853" s="6">
        <f>A3853-C3853</f>
        <v/>
      </c>
      <c r="F3853" s="6">
        <f>MIN(D3853,in_batt_pw,IF(sel_batt=0,0,(sel_batt-H3852)/in_rte))</f>
        <v/>
      </c>
      <c r="G3853" s="6">
        <f>MIN(E3853,in_batt_pw,H3852)</f>
        <v/>
      </c>
      <c r="H3853" s="6">
        <f>H3852+F3853*in_rte-G3853</f>
        <v/>
      </c>
      <c r="I3853" s="6">
        <f>IF(sel_og=1,0,E3853-G3853)</f>
        <v/>
      </c>
      <c r="J3853" s="6">
        <f>IF(sel_og=1,0,D3853-F3853)</f>
        <v/>
      </c>
      <c r="K3853" s="6">
        <f>IF(sel_og=1,E3853-G3853,0)</f>
        <v/>
      </c>
    </row>
    <row r="3854">
      <c r="A3854" s="6">
        <f>Profiles!E3854+Profiles!F3854</f>
        <v/>
      </c>
      <c r="B3854" s="6">
        <f>Profiles!D3854*sel_solar</f>
        <v/>
      </c>
      <c r="C3854" s="6">
        <f>MIN(B3854,A3854)</f>
        <v/>
      </c>
      <c r="D3854" s="6">
        <f>B3854-C3854</f>
        <v/>
      </c>
      <c r="E3854" s="6">
        <f>A3854-C3854</f>
        <v/>
      </c>
      <c r="F3854" s="6">
        <f>MIN(D3854,in_batt_pw,IF(sel_batt=0,0,(sel_batt-H3853)/in_rte))</f>
        <v/>
      </c>
      <c r="G3854" s="6">
        <f>MIN(E3854,in_batt_pw,H3853)</f>
        <v/>
      </c>
      <c r="H3854" s="6">
        <f>H3853+F3854*in_rte-G3854</f>
        <v/>
      </c>
      <c r="I3854" s="6">
        <f>IF(sel_og=1,0,E3854-G3854)</f>
        <v/>
      </c>
      <c r="J3854" s="6">
        <f>IF(sel_og=1,0,D3854-F3854)</f>
        <v/>
      </c>
      <c r="K3854" s="6">
        <f>IF(sel_og=1,E3854-G3854,0)</f>
        <v/>
      </c>
    </row>
    <row r="3855">
      <c r="A3855" s="6">
        <f>Profiles!E3855+Profiles!F3855</f>
        <v/>
      </c>
      <c r="B3855" s="6">
        <f>Profiles!D3855*sel_solar</f>
        <v/>
      </c>
      <c r="C3855" s="6">
        <f>MIN(B3855,A3855)</f>
        <v/>
      </c>
      <c r="D3855" s="6">
        <f>B3855-C3855</f>
        <v/>
      </c>
      <c r="E3855" s="6">
        <f>A3855-C3855</f>
        <v/>
      </c>
      <c r="F3855" s="6">
        <f>MIN(D3855,in_batt_pw,IF(sel_batt=0,0,(sel_batt-H3854)/in_rte))</f>
        <v/>
      </c>
      <c r="G3855" s="6">
        <f>MIN(E3855,in_batt_pw,H3854)</f>
        <v/>
      </c>
      <c r="H3855" s="6">
        <f>H3854+F3855*in_rte-G3855</f>
        <v/>
      </c>
      <c r="I3855" s="6">
        <f>IF(sel_og=1,0,E3855-G3855)</f>
        <v/>
      </c>
      <c r="J3855" s="6">
        <f>IF(sel_og=1,0,D3855-F3855)</f>
        <v/>
      </c>
      <c r="K3855" s="6">
        <f>IF(sel_og=1,E3855-G3855,0)</f>
        <v/>
      </c>
    </row>
    <row r="3856">
      <c r="A3856" s="6">
        <f>Profiles!E3856+Profiles!F3856</f>
        <v/>
      </c>
      <c r="B3856" s="6">
        <f>Profiles!D3856*sel_solar</f>
        <v/>
      </c>
      <c r="C3856" s="6">
        <f>MIN(B3856,A3856)</f>
        <v/>
      </c>
      <c r="D3856" s="6">
        <f>B3856-C3856</f>
        <v/>
      </c>
      <c r="E3856" s="6">
        <f>A3856-C3856</f>
        <v/>
      </c>
      <c r="F3856" s="6">
        <f>MIN(D3856,in_batt_pw,IF(sel_batt=0,0,(sel_batt-H3855)/in_rte))</f>
        <v/>
      </c>
      <c r="G3856" s="6">
        <f>MIN(E3856,in_batt_pw,H3855)</f>
        <v/>
      </c>
      <c r="H3856" s="6">
        <f>H3855+F3856*in_rte-G3856</f>
        <v/>
      </c>
      <c r="I3856" s="6">
        <f>IF(sel_og=1,0,E3856-G3856)</f>
        <v/>
      </c>
      <c r="J3856" s="6">
        <f>IF(sel_og=1,0,D3856-F3856)</f>
        <v/>
      </c>
      <c r="K3856" s="6">
        <f>IF(sel_og=1,E3856-G3856,0)</f>
        <v/>
      </c>
    </row>
    <row r="3857">
      <c r="A3857" s="6">
        <f>Profiles!E3857+Profiles!F3857</f>
        <v/>
      </c>
      <c r="B3857" s="6">
        <f>Profiles!D3857*sel_solar</f>
        <v/>
      </c>
      <c r="C3857" s="6">
        <f>MIN(B3857,A3857)</f>
        <v/>
      </c>
      <c r="D3857" s="6">
        <f>B3857-C3857</f>
        <v/>
      </c>
      <c r="E3857" s="6">
        <f>A3857-C3857</f>
        <v/>
      </c>
      <c r="F3857" s="6">
        <f>MIN(D3857,in_batt_pw,IF(sel_batt=0,0,(sel_batt-H3856)/in_rte))</f>
        <v/>
      </c>
      <c r="G3857" s="6">
        <f>MIN(E3857,in_batt_pw,H3856)</f>
        <v/>
      </c>
      <c r="H3857" s="6">
        <f>H3856+F3857*in_rte-G3857</f>
        <v/>
      </c>
      <c r="I3857" s="6">
        <f>IF(sel_og=1,0,E3857-G3857)</f>
        <v/>
      </c>
      <c r="J3857" s="6">
        <f>IF(sel_og=1,0,D3857-F3857)</f>
        <v/>
      </c>
      <c r="K3857" s="6">
        <f>IF(sel_og=1,E3857-G3857,0)</f>
        <v/>
      </c>
    </row>
    <row r="3858">
      <c r="A3858" s="6">
        <f>Profiles!E3858+Profiles!F3858</f>
        <v/>
      </c>
      <c r="B3858" s="6">
        <f>Profiles!D3858*sel_solar</f>
        <v/>
      </c>
      <c r="C3858" s="6">
        <f>MIN(B3858,A3858)</f>
        <v/>
      </c>
      <c r="D3858" s="6">
        <f>B3858-C3858</f>
        <v/>
      </c>
      <c r="E3858" s="6">
        <f>A3858-C3858</f>
        <v/>
      </c>
      <c r="F3858" s="6">
        <f>MIN(D3858,in_batt_pw,IF(sel_batt=0,0,(sel_batt-H3857)/in_rte))</f>
        <v/>
      </c>
      <c r="G3858" s="6">
        <f>MIN(E3858,in_batt_pw,H3857)</f>
        <v/>
      </c>
      <c r="H3858" s="6">
        <f>H3857+F3858*in_rte-G3858</f>
        <v/>
      </c>
      <c r="I3858" s="6">
        <f>IF(sel_og=1,0,E3858-G3858)</f>
        <v/>
      </c>
      <c r="J3858" s="6">
        <f>IF(sel_og=1,0,D3858-F3858)</f>
        <v/>
      </c>
      <c r="K3858" s="6">
        <f>IF(sel_og=1,E3858-G3858,0)</f>
        <v/>
      </c>
    </row>
    <row r="3859">
      <c r="A3859" s="6">
        <f>Profiles!E3859+Profiles!F3859</f>
        <v/>
      </c>
      <c r="B3859" s="6">
        <f>Profiles!D3859*sel_solar</f>
        <v/>
      </c>
      <c r="C3859" s="6">
        <f>MIN(B3859,A3859)</f>
        <v/>
      </c>
      <c r="D3859" s="6">
        <f>B3859-C3859</f>
        <v/>
      </c>
      <c r="E3859" s="6">
        <f>A3859-C3859</f>
        <v/>
      </c>
      <c r="F3859" s="6">
        <f>MIN(D3859,in_batt_pw,IF(sel_batt=0,0,(sel_batt-H3858)/in_rte))</f>
        <v/>
      </c>
      <c r="G3859" s="6">
        <f>MIN(E3859,in_batt_pw,H3858)</f>
        <v/>
      </c>
      <c r="H3859" s="6">
        <f>H3858+F3859*in_rte-G3859</f>
        <v/>
      </c>
      <c r="I3859" s="6">
        <f>IF(sel_og=1,0,E3859-G3859)</f>
        <v/>
      </c>
      <c r="J3859" s="6">
        <f>IF(sel_og=1,0,D3859-F3859)</f>
        <v/>
      </c>
      <c r="K3859" s="6">
        <f>IF(sel_og=1,E3859-G3859,0)</f>
        <v/>
      </c>
    </row>
    <row r="3860">
      <c r="A3860" s="6">
        <f>Profiles!E3860+Profiles!F3860</f>
        <v/>
      </c>
      <c r="B3860" s="6">
        <f>Profiles!D3860*sel_solar</f>
        <v/>
      </c>
      <c r="C3860" s="6">
        <f>MIN(B3860,A3860)</f>
        <v/>
      </c>
      <c r="D3860" s="6">
        <f>B3860-C3860</f>
        <v/>
      </c>
      <c r="E3860" s="6">
        <f>A3860-C3860</f>
        <v/>
      </c>
      <c r="F3860" s="6">
        <f>MIN(D3860,in_batt_pw,IF(sel_batt=0,0,(sel_batt-H3859)/in_rte))</f>
        <v/>
      </c>
      <c r="G3860" s="6">
        <f>MIN(E3860,in_batt_pw,H3859)</f>
        <v/>
      </c>
      <c r="H3860" s="6">
        <f>H3859+F3860*in_rte-G3860</f>
        <v/>
      </c>
      <c r="I3860" s="6">
        <f>IF(sel_og=1,0,E3860-G3860)</f>
        <v/>
      </c>
      <c r="J3860" s="6">
        <f>IF(sel_og=1,0,D3860-F3860)</f>
        <v/>
      </c>
      <c r="K3860" s="6">
        <f>IF(sel_og=1,E3860-G3860,0)</f>
        <v/>
      </c>
    </row>
    <row r="3861">
      <c r="A3861" s="6">
        <f>Profiles!E3861+Profiles!F3861</f>
        <v/>
      </c>
      <c r="B3861" s="6">
        <f>Profiles!D3861*sel_solar</f>
        <v/>
      </c>
      <c r="C3861" s="6">
        <f>MIN(B3861,A3861)</f>
        <v/>
      </c>
      <c r="D3861" s="6">
        <f>B3861-C3861</f>
        <v/>
      </c>
      <c r="E3861" s="6">
        <f>A3861-C3861</f>
        <v/>
      </c>
      <c r="F3861" s="6">
        <f>MIN(D3861,in_batt_pw,IF(sel_batt=0,0,(sel_batt-H3860)/in_rte))</f>
        <v/>
      </c>
      <c r="G3861" s="6">
        <f>MIN(E3861,in_batt_pw,H3860)</f>
        <v/>
      </c>
      <c r="H3861" s="6">
        <f>H3860+F3861*in_rte-G3861</f>
        <v/>
      </c>
      <c r="I3861" s="6">
        <f>IF(sel_og=1,0,E3861-G3861)</f>
        <v/>
      </c>
      <c r="J3861" s="6">
        <f>IF(sel_og=1,0,D3861-F3861)</f>
        <v/>
      </c>
      <c r="K3861" s="6">
        <f>IF(sel_og=1,E3861-G3861,0)</f>
        <v/>
      </c>
    </row>
    <row r="3862">
      <c r="A3862" s="6">
        <f>Profiles!E3862+Profiles!F3862</f>
        <v/>
      </c>
      <c r="B3862" s="6">
        <f>Profiles!D3862*sel_solar</f>
        <v/>
      </c>
      <c r="C3862" s="6">
        <f>MIN(B3862,A3862)</f>
        <v/>
      </c>
      <c r="D3862" s="6">
        <f>B3862-C3862</f>
        <v/>
      </c>
      <c r="E3862" s="6">
        <f>A3862-C3862</f>
        <v/>
      </c>
      <c r="F3862" s="6">
        <f>MIN(D3862,in_batt_pw,IF(sel_batt=0,0,(sel_batt-H3861)/in_rte))</f>
        <v/>
      </c>
      <c r="G3862" s="6">
        <f>MIN(E3862,in_batt_pw,H3861)</f>
        <v/>
      </c>
      <c r="H3862" s="6">
        <f>H3861+F3862*in_rte-G3862</f>
        <v/>
      </c>
      <c r="I3862" s="6">
        <f>IF(sel_og=1,0,E3862-G3862)</f>
        <v/>
      </c>
      <c r="J3862" s="6">
        <f>IF(sel_og=1,0,D3862-F3862)</f>
        <v/>
      </c>
      <c r="K3862" s="6">
        <f>IF(sel_og=1,E3862-G3862,0)</f>
        <v/>
      </c>
    </row>
    <row r="3863">
      <c r="A3863" s="6">
        <f>Profiles!E3863+Profiles!F3863</f>
        <v/>
      </c>
      <c r="B3863" s="6">
        <f>Profiles!D3863*sel_solar</f>
        <v/>
      </c>
      <c r="C3863" s="6">
        <f>MIN(B3863,A3863)</f>
        <v/>
      </c>
      <c r="D3863" s="6">
        <f>B3863-C3863</f>
        <v/>
      </c>
      <c r="E3863" s="6">
        <f>A3863-C3863</f>
        <v/>
      </c>
      <c r="F3863" s="6">
        <f>MIN(D3863,in_batt_pw,IF(sel_batt=0,0,(sel_batt-H3862)/in_rte))</f>
        <v/>
      </c>
      <c r="G3863" s="6">
        <f>MIN(E3863,in_batt_pw,H3862)</f>
        <v/>
      </c>
      <c r="H3863" s="6">
        <f>H3862+F3863*in_rte-G3863</f>
        <v/>
      </c>
      <c r="I3863" s="6">
        <f>IF(sel_og=1,0,E3863-G3863)</f>
        <v/>
      </c>
      <c r="J3863" s="6">
        <f>IF(sel_og=1,0,D3863-F3863)</f>
        <v/>
      </c>
      <c r="K3863" s="6">
        <f>IF(sel_og=1,E3863-G3863,0)</f>
        <v/>
      </c>
    </row>
    <row r="3864">
      <c r="A3864" s="6">
        <f>Profiles!E3864+Profiles!F3864</f>
        <v/>
      </c>
      <c r="B3864" s="6">
        <f>Profiles!D3864*sel_solar</f>
        <v/>
      </c>
      <c r="C3864" s="6">
        <f>MIN(B3864,A3864)</f>
        <v/>
      </c>
      <c r="D3864" s="6">
        <f>B3864-C3864</f>
        <v/>
      </c>
      <c r="E3864" s="6">
        <f>A3864-C3864</f>
        <v/>
      </c>
      <c r="F3864" s="6">
        <f>MIN(D3864,in_batt_pw,IF(sel_batt=0,0,(sel_batt-H3863)/in_rte))</f>
        <v/>
      </c>
      <c r="G3864" s="6">
        <f>MIN(E3864,in_batt_pw,H3863)</f>
        <v/>
      </c>
      <c r="H3864" s="6">
        <f>H3863+F3864*in_rte-G3864</f>
        <v/>
      </c>
      <c r="I3864" s="6">
        <f>IF(sel_og=1,0,E3864-G3864)</f>
        <v/>
      </c>
      <c r="J3864" s="6">
        <f>IF(sel_og=1,0,D3864-F3864)</f>
        <v/>
      </c>
      <c r="K3864" s="6">
        <f>IF(sel_og=1,E3864-G3864,0)</f>
        <v/>
      </c>
    </row>
    <row r="3865">
      <c r="A3865" s="6">
        <f>Profiles!E3865+Profiles!F3865</f>
        <v/>
      </c>
      <c r="B3865" s="6">
        <f>Profiles!D3865*sel_solar</f>
        <v/>
      </c>
      <c r="C3865" s="6">
        <f>MIN(B3865,A3865)</f>
        <v/>
      </c>
      <c r="D3865" s="6">
        <f>B3865-C3865</f>
        <v/>
      </c>
      <c r="E3865" s="6">
        <f>A3865-C3865</f>
        <v/>
      </c>
      <c r="F3865" s="6">
        <f>MIN(D3865,in_batt_pw,IF(sel_batt=0,0,(sel_batt-H3864)/in_rte))</f>
        <v/>
      </c>
      <c r="G3865" s="6">
        <f>MIN(E3865,in_batt_pw,H3864)</f>
        <v/>
      </c>
      <c r="H3865" s="6">
        <f>H3864+F3865*in_rte-G3865</f>
        <v/>
      </c>
      <c r="I3865" s="6">
        <f>IF(sel_og=1,0,E3865-G3865)</f>
        <v/>
      </c>
      <c r="J3865" s="6">
        <f>IF(sel_og=1,0,D3865-F3865)</f>
        <v/>
      </c>
      <c r="K3865" s="6">
        <f>IF(sel_og=1,E3865-G3865,0)</f>
        <v/>
      </c>
    </row>
    <row r="3866">
      <c r="A3866" s="6">
        <f>Profiles!E3866+Profiles!F3866</f>
        <v/>
      </c>
      <c r="B3866" s="6">
        <f>Profiles!D3866*sel_solar</f>
        <v/>
      </c>
      <c r="C3866" s="6">
        <f>MIN(B3866,A3866)</f>
        <v/>
      </c>
      <c r="D3866" s="6">
        <f>B3866-C3866</f>
        <v/>
      </c>
      <c r="E3866" s="6">
        <f>A3866-C3866</f>
        <v/>
      </c>
      <c r="F3866" s="6">
        <f>MIN(D3866,in_batt_pw,IF(sel_batt=0,0,(sel_batt-H3865)/in_rte))</f>
        <v/>
      </c>
      <c r="G3866" s="6">
        <f>MIN(E3866,in_batt_pw,H3865)</f>
        <v/>
      </c>
      <c r="H3866" s="6">
        <f>H3865+F3866*in_rte-G3866</f>
        <v/>
      </c>
      <c r="I3866" s="6">
        <f>IF(sel_og=1,0,E3866-G3866)</f>
        <v/>
      </c>
      <c r="J3866" s="6">
        <f>IF(sel_og=1,0,D3866-F3866)</f>
        <v/>
      </c>
      <c r="K3866" s="6">
        <f>IF(sel_og=1,E3866-G3866,0)</f>
        <v/>
      </c>
    </row>
    <row r="3867">
      <c r="A3867" s="6">
        <f>Profiles!E3867+Profiles!F3867</f>
        <v/>
      </c>
      <c r="B3867" s="6">
        <f>Profiles!D3867*sel_solar</f>
        <v/>
      </c>
      <c r="C3867" s="6">
        <f>MIN(B3867,A3867)</f>
        <v/>
      </c>
      <c r="D3867" s="6">
        <f>B3867-C3867</f>
        <v/>
      </c>
      <c r="E3867" s="6">
        <f>A3867-C3867</f>
        <v/>
      </c>
      <c r="F3867" s="6">
        <f>MIN(D3867,in_batt_pw,IF(sel_batt=0,0,(sel_batt-H3866)/in_rte))</f>
        <v/>
      </c>
      <c r="G3867" s="6">
        <f>MIN(E3867,in_batt_pw,H3866)</f>
        <v/>
      </c>
      <c r="H3867" s="6">
        <f>H3866+F3867*in_rte-G3867</f>
        <v/>
      </c>
      <c r="I3867" s="6">
        <f>IF(sel_og=1,0,E3867-G3867)</f>
        <v/>
      </c>
      <c r="J3867" s="6">
        <f>IF(sel_og=1,0,D3867-F3867)</f>
        <v/>
      </c>
      <c r="K3867" s="6">
        <f>IF(sel_og=1,E3867-G3867,0)</f>
        <v/>
      </c>
    </row>
    <row r="3868">
      <c r="A3868" s="6">
        <f>Profiles!E3868+Profiles!F3868</f>
        <v/>
      </c>
      <c r="B3868" s="6">
        <f>Profiles!D3868*sel_solar</f>
        <v/>
      </c>
      <c r="C3868" s="6">
        <f>MIN(B3868,A3868)</f>
        <v/>
      </c>
      <c r="D3868" s="6">
        <f>B3868-C3868</f>
        <v/>
      </c>
      <c r="E3868" s="6">
        <f>A3868-C3868</f>
        <v/>
      </c>
      <c r="F3868" s="6">
        <f>MIN(D3868,in_batt_pw,IF(sel_batt=0,0,(sel_batt-H3867)/in_rte))</f>
        <v/>
      </c>
      <c r="G3868" s="6">
        <f>MIN(E3868,in_batt_pw,H3867)</f>
        <v/>
      </c>
      <c r="H3868" s="6">
        <f>H3867+F3868*in_rte-G3868</f>
        <v/>
      </c>
      <c r="I3868" s="6">
        <f>IF(sel_og=1,0,E3868-G3868)</f>
        <v/>
      </c>
      <c r="J3868" s="6">
        <f>IF(sel_og=1,0,D3868-F3868)</f>
        <v/>
      </c>
      <c r="K3868" s="6">
        <f>IF(sel_og=1,E3868-G3868,0)</f>
        <v/>
      </c>
    </row>
    <row r="3869">
      <c r="A3869" s="6">
        <f>Profiles!E3869+Profiles!F3869</f>
        <v/>
      </c>
      <c r="B3869" s="6">
        <f>Profiles!D3869*sel_solar</f>
        <v/>
      </c>
      <c r="C3869" s="6">
        <f>MIN(B3869,A3869)</f>
        <v/>
      </c>
      <c r="D3869" s="6">
        <f>B3869-C3869</f>
        <v/>
      </c>
      <c r="E3869" s="6">
        <f>A3869-C3869</f>
        <v/>
      </c>
      <c r="F3869" s="6">
        <f>MIN(D3869,in_batt_pw,IF(sel_batt=0,0,(sel_batt-H3868)/in_rte))</f>
        <v/>
      </c>
      <c r="G3869" s="6">
        <f>MIN(E3869,in_batt_pw,H3868)</f>
        <v/>
      </c>
      <c r="H3869" s="6">
        <f>H3868+F3869*in_rte-G3869</f>
        <v/>
      </c>
      <c r="I3869" s="6">
        <f>IF(sel_og=1,0,E3869-G3869)</f>
        <v/>
      </c>
      <c r="J3869" s="6">
        <f>IF(sel_og=1,0,D3869-F3869)</f>
        <v/>
      </c>
      <c r="K3869" s="6">
        <f>IF(sel_og=1,E3869-G3869,0)</f>
        <v/>
      </c>
    </row>
    <row r="3870">
      <c r="A3870" s="6">
        <f>Profiles!E3870+Profiles!F3870</f>
        <v/>
      </c>
      <c r="B3870" s="6">
        <f>Profiles!D3870*sel_solar</f>
        <v/>
      </c>
      <c r="C3870" s="6">
        <f>MIN(B3870,A3870)</f>
        <v/>
      </c>
      <c r="D3870" s="6">
        <f>B3870-C3870</f>
        <v/>
      </c>
      <c r="E3870" s="6">
        <f>A3870-C3870</f>
        <v/>
      </c>
      <c r="F3870" s="6">
        <f>MIN(D3870,in_batt_pw,IF(sel_batt=0,0,(sel_batt-H3869)/in_rte))</f>
        <v/>
      </c>
      <c r="G3870" s="6">
        <f>MIN(E3870,in_batt_pw,H3869)</f>
        <v/>
      </c>
      <c r="H3870" s="6">
        <f>H3869+F3870*in_rte-G3870</f>
        <v/>
      </c>
      <c r="I3870" s="6">
        <f>IF(sel_og=1,0,E3870-G3870)</f>
        <v/>
      </c>
      <c r="J3870" s="6">
        <f>IF(sel_og=1,0,D3870-F3870)</f>
        <v/>
      </c>
      <c r="K3870" s="6">
        <f>IF(sel_og=1,E3870-G3870,0)</f>
        <v/>
      </c>
    </row>
    <row r="3871">
      <c r="A3871" s="6">
        <f>Profiles!E3871+Profiles!F3871</f>
        <v/>
      </c>
      <c r="B3871" s="6">
        <f>Profiles!D3871*sel_solar</f>
        <v/>
      </c>
      <c r="C3871" s="6">
        <f>MIN(B3871,A3871)</f>
        <v/>
      </c>
      <c r="D3871" s="6">
        <f>B3871-C3871</f>
        <v/>
      </c>
      <c r="E3871" s="6">
        <f>A3871-C3871</f>
        <v/>
      </c>
      <c r="F3871" s="6">
        <f>MIN(D3871,in_batt_pw,IF(sel_batt=0,0,(sel_batt-H3870)/in_rte))</f>
        <v/>
      </c>
      <c r="G3871" s="6">
        <f>MIN(E3871,in_batt_pw,H3870)</f>
        <v/>
      </c>
      <c r="H3871" s="6">
        <f>H3870+F3871*in_rte-G3871</f>
        <v/>
      </c>
      <c r="I3871" s="6">
        <f>IF(sel_og=1,0,E3871-G3871)</f>
        <v/>
      </c>
      <c r="J3871" s="6">
        <f>IF(sel_og=1,0,D3871-F3871)</f>
        <v/>
      </c>
      <c r="K3871" s="6">
        <f>IF(sel_og=1,E3871-G3871,0)</f>
        <v/>
      </c>
    </row>
    <row r="3872">
      <c r="A3872" s="6">
        <f>Profiles!E3872+Profiles!F3872</f>
        <v/>
      </c>
      <c r="B3872" s="6">
        <f>Profiles!D3872*sel_solar</f>
        <v/>
      </c>
      <c r="C3872" s="6">
        <f>MIN(B3872,A3872)</f>
        <v/>
      </c>
      <c r="D3872" s="6">
        <f>B3872-C3872</f>
        <v/>
      </c>
      <c r="E3872" s="6">
        <f>A3872-C3872</f>
        <v/>
      </c>
      <c r="F3872" s="6">
        <f>MIN(D3872,in_batt_pw,IF(sel_batt=0,0,(sel_batt-H3871)/in_rte))</f>
        <v/>
      </c>
      <c r="G3872" s="6">
        <f>MIN(E3872,in_batt_pw,H3871)</f>
        <v/>
      </c>
      <c r="H3872" s="6">
        <f>H3871+F3872*in_rte-G3872</f>
        <v/>
      </c>
      <c r="I3872" s="6">
        <f>IF(sel_og=1,0,E3872-G3872)</f>
        <v/>
      </c>
      <c r="J3872" s="6">
        <f>IF(sel_og=1,0,D3872-F3872)</f>
        <v/>
      </c>
      <c r="K3872" s="6">
        <f>IF(sel_og=1,E3872-G3872,0)</f>
        <v/>
      </c>
    </row>
    <row r="3873">
      <c r="A3873" s="6">
        <f>Profiles!E3873+Profiles!F3873</f>
        <v/>
      </c>
      <c r="B3873" s="6">
        <f>Profiles!D3873*sel_solar</f>
        <v/>
      </c>
      <c r="C3873" s="6">
        <f>MIN(B3873,A3873)</f>
        <v/>
      </c>
      <c r="D3873" s="6">
        <f>B3873-C3873</f>
        <v/>
      </c>
      <c r="E3873" s="6">
        <f>A3873-C3873</f>
        <v/>
      </c>
      <c r="F3873" s="6">
        <f>MIN(D3873,in_batt_pw,IF(sel_batt=0,0,(sel_batt-H3872)/in_rte))</f>
        <v/>
      </c>
      <c r="G3873" s="6">
        <f>MIN(E3873,in_batt_pw,H3872)</f>
        <v/>
      </c>
      <c r="H3873" s="6">
        <f>H3872+F3873*in_rte-G3873</f>
        <v/>
      </c>
      <c r="I3873" s="6">
        <f>IF(sel_og=1,0,E3873-G3873)</f>
        <v/>
      </c>
      <c r="J3873" s="6">
        <f>IF(sel_og=1,0,D3873-F3873)</f>
        <v/>
      </c>
      <c r="K3873" s="6">
        <f>IF(sel_og=1,E3873-G3873,0)</f>
        <v/>
      </c>
    </row>
    <row r="3874">
      <c r="A3874" s="6">
        <f>Profiles!E3874+Profiles!F3874</f>
        <v/>
      </c>
      <c r="B3874" s="6">
        <f>Profiles!D3874*sel_solar</f>
        <v/>
      </c>
      <c r="C3874" s="6">
        <f>MIN(B3874,A3874)</f>
        <v/>
      </c>
      <c r="D3874" s="6">
        <f>B3874-C3874</f>
        <v/>
      </c>
      <c r="E3874" s="6">
        <f>A3874-C3874</f>
        <v/>
      </c>
      <c r="F3874" s="6">
        <f>MIN(D3874,in_batt_pw,IF(sel_batt=0,0,(sel_batt-H3873)/in_rte))</f>
        <v/>
      </c>
      <c r="G3874" s="6">
        <f>MIN(E3874,in_batt_pw,H3873)</f>
        <v/>
      </c>
      <c r="H3874" s="6">
        <f>H3873+F3874*in_rte-G3874</f>
        <v/>
      </c>
      <c r="I3874" s="6">
        <f>IF(sel_og=1,0,E3874-G3874)</f>
        <v/>
      </c>
      <c r="J3874" s="6">
        <f>IF(sel_og=1,0,D3874-F3874)</f>
        <v/>
      </c>
      <c r="K3874" s="6">
        <f>IF(sel_og=1,E3874-G3874,0)</f>
        <v/>
      </c>
    </row>
    <row r="3875">
      <c r="A3875" s="6">
        <f>Profiles!E3875+Profiles!F3875</f>
        <v/>
      </c>
      <c r="B3875" s="6">
        <f>Profiles!D3875*sel_solar</f>
        <v/>
      </c>
      <c r="C3875" s="6">
        <f>MIN(B3875,A3875)</f>
        <v/>
      </c>
      <c r="D3875" s="6">
        <f>B3875-C3875</f>
        <v/>
      </c>
      <c r="E3875" s="6">
        <f>A3875-C3875</f>
        <v/>
      </c>
      <c r="F3875" s="6">
        <f>MIN(D3875,in_batt_pw,IF(sel_batt=0,0,(sel_batt-H3874)/in_rte))</f>
        <v/>
      </c>
      <c r="G3875" s="6">
        <f>MIN(E3875,in_batt_pw,H3874)</f>
        <v/>
      </c>
      <c r="H3875" s="6">
        <f>H3874+F3875*in_rte-G3875</f>
        <v/>
      </c>
      <c r="I3875" s="6">
        <f>IF(sel_og=1,0,E3875-G3875)</f>
        <v/>
      </c>
      <c r="J3875" s="6">
        <f>IF(sel_og=1,0,D3875-F3875)</f>
        <v/>
      </c>
      <c r="K3875" s="6">
        <f>IF(sel_og=1,E3875-G3875,0)</f>
        <v/>
      </c>
    </row>
    <row r="3876">
      <c r="A3876" s="6">
        <f>Profiles!E3876+Profiles!F3876</f>
        <v/>
      </c>
      <c r="B3876" s="6">
        <f>Profiles!D3876*sel_solar</f>
        <v/>
      </c>
      <c r="C3876" s="6">
        <f>MIN(B3876,A3876)</f>
        <v/>
      </c>
      <c r="D3876" s="6">
        <f>B3876-C3876</f>
        <v/>
      </c>
      <c r="E3876" s="6">
        <f>A3876-C3876</f>
        <v/>
      </c>
      <c r="F3876" s="6">
        <f>MIN(D3876,in_batt_pw,IF(sel_batt=0,0,(sel_batt-H3875)/in_rte))</f>
        <v/>
      </c>
      <c r="G3876" s="6">
        <f>MIN(E3876,in_batt_pw,H3875)</f>
        <v/>
      </c>
      <c r="H3876" s="6">
        <f>H3875+F3876*in_rte-G3876</f>
        <v/>
      </c>
      <c r="I3876" s="6">
        <f>IF(sel_og=1,0,E3876-G3876)</f>
        <v/>
      </c>
      <c r="J3876" s="6">
        <f>IF(sel_og=1,0,D3876-F3876)</f>
        <v/>
      </c>
      <c r="K3876" s="6">
        <f>IF(sel_og=1,E3876-G3876,0)</f>
        <v/>
      </c>
    </row>
    <row r="3877">
      <c r="A3877" s="6">
        <f>Profiles!E3877+Profiles!F3877</f>
        <v/>
      </c>
      <c r="B3877" s="6">
        <f>Profiles!D3877*sel_solar</f>
        <v/>
      </c>
      <c r="C3877" s="6">
        <f>MIN(B3877,A3877)</f>
        <v/>
      </c>
      <c r="D3877" s="6">
        <f>B3877-C3877</f>
        <v/>
      </c>
      <c r="E3877" s="6">
        <f>A3877-C3877</f>
        <v/>
      </c>
      <c r="F3877" s="6">
        <f>MIN(D3877,in_batt_pw,IF(sel_batt=0,0,(sel_batt-H3876)/in_rte))</f>
        <v/>
      </c>
      <c r="G3877" s="6">
        <f>MIN(E3877,in_batt_pw,H3876)</f>
        <v/>
      </c>
      <c r="H3877" s="6">
        <f>H3876+F3877*in_rte-G3877</f>
        <v/>
      </c>
      <c r="I3877" s="6">
        <f>IF(sel_og=1,0,E3877-G3877)</f>
        <v/>
      </c>
      <c r="J3877" s="6">
        <f>IF(sel_og=1,0,D3877-F3877)</f>
        <v/>
      </c>
      <c r="K3877" s="6">
        <f>IF(sel_og=1,E3877-G3877,0)</f>
        <v/>
      </c>
    </row>
    <row r="3878">
      <c r="A3878" s="6">
        <f>Profiles!E3878+Profiles!F3878</f>
        <v/>
      </c>
      <c r="B3878" s="6">
        <f>Profiles!D3878*sel_solar</f>
        <v/>
      </c>
      <c r="C3878" s="6">
        <f>MIN(B3878,A3878)</f>
        <v/>
      </c>
      <c r="D3878" s="6">
        <f>B3878-C3878</f>
        <v/>
      </c>
      <c r="E3878" s="6">
        <f>A3878-C3878</f>
        <v/>
      </c>
      <c r="F3878" s="6">
        <f>MIN(D3878,in_batt_pw,IF(sel_batt=0,0,(sel_batt-H3877)/in_rte))</f>
        <v/>
      </c>
      <c r="G3878" s="6">
        <f>MIN(E3878,in_batt_pw,H3877)</f>
        <v/>
      </c>
      <c r="H3878" s="6">
        <f>H3877+F3878*in_rte-G3878</f>
        <v/>
      </c>
      <c r="I3878" s="6">
        <f>IF(sel_og=1,0,E3878-G3878)</f>
        <v/>
      </c>
      <c r="J3878" s="6">
        <f>IF(sel_og=1,0,D3878-F3878)</f>
        <v/>
      </c>
      <c r="K3878" s="6">
        <f>IF(sel_og=1,E3878-G3878,0)</f>
        <v/>
      </c>
    </row>
    <row r="3879">
      <c r="A3879" s="6">
        <f>Profiles!E3879+Profiles!F3879</f>
        <v/>
      </c>
      <c r="B3879" s="6">
        <f>Profiles!D3879*sel_solar</f>
        <v/>
      </c>
      <c r="C3879" s="6">
        <f>MIN(B3879,A3879)</f>
        <v/>
      </c>
      <c r="D3879" s="6">
        <f>B3879-C3879</f>
        <v/>
      </c>
      <c r="E3879" s="6">
        <f>A3879-C3879</f>
        <v/>
      </c>
      <c r="F3879" s="6">
        <f>MIN(D3879,in_batt_pw,IF(sel_batt=0,0,(sel_batt-H3878)/in_rte))</f>
        <v/>
      </c>
      <c r="G3879" s="6">
        <f>MIN(E3879,in_batt_pw,H3878)</f>
        <v/>
      </c>
      <c r="H3879" s="6">
        <f>H3878+F3879*in_rte-G3879</f>
        <v/>
      </c>
      <c r="I3879" s="6">
        <f>IF(sel_og=1,0,E3879-G3879)</f>
        <v/>
      </c>
      <c r="J3879" s="6">
        <f>IF(sel_og=1,0,D3879-F3879)</f>
        <v/>
      </c>
      <c r="K3879" s="6">
        <f>IF(sel_og=1,E3879-G3879,0)</f>
        <v/>
      </c>
    </row>
    <row r="3880">
      <c r="A3880" s="6">
        <f>Profiles!E3880+Profiles!F3880</f>
        <v/>
      </c>
      <c r="B3880" s="6">
        <f>Profiles!D3880*sel_solar</f>
        <v/>
      </c>
      <c r="C3880" s="6">
        <f>MIN(B3880,A3880)</f>
        <v/>
      </c>
      <c r="D3880" s="6">
        <f>B3880-C3880</f>
        <v/>
      </c>
      <c r="E3880" s="6">
        <f>A3880-C3880</f>
        <v/>
      </c>
      <c r="F3880" s="6">
        <f>MIN(D3880,in_batt_pw,IF(sel_batt=0,0,(sel_batt-H3879)/in_rte))</f>
        <v/>
      </c>
      <c r="G3880" s="6">
        <f>MIN(E3880,in_batt_pw,H3879)</f>
        <v/>
      </c>
      <c r="H3880" s="6">
        <f>H3879+F3880*in_rte-G3880</f>
        <v/>
      </c>
      <c r="I3880" s="6">
        <f>IF(sel_og=1,0,E3880-G3880)</f>
        <v/>
      </c>
      <c r="J3880" s="6">
        <f>IF(sel_og=1,0,D3880-F3880)</f>
        <v/>
      </c>
      <c r="K3880" s="6">
        <f>IF(sel_og=1,E3880-G3880,0)</f>
        <v/>
      </c>
    </row>
    <row r="3881">
      <c r="A3881" s="6">
        <f>Profiles!E3881+Profiles!F3881</f>
        <v/>
      </c>
      <c r="B3881" s="6">
        <f>Profiles!D3881*sel_solar</f>
        <v/>
      </c>
      <c r="C3881" s="6">
        <f>MIN(B3881,A3881)</f>
        <v/>
      </c>
      <c r="D3881" s="6">
        <f>B3881-C3881</f>
        <v/>
      </c>
      <c r="E3881" s="6">
        <f>A3881-C3881</f>
        <v/>
      </c>
      <c r="F3881" s="6">
        <f>MIN(D3881,in_batt_pw,IF(sel_batt=0,0,(sel_batt-H3880)/in_rte))</f>
        <v/>
      </c>
      <c r="G3881" s="6">
        <f>MIN(E3881,in_batt_pw,H3880)</f>
        <v/>
      </c>
      <c r="H3881" s="6">
        <f>H3880+F3881*in_rte-G3881</f>
        <v/>
      </c>
      <c r="I3881" s="6">
        <f>IF(sel_og=1,0,E3881-G3881)</f>
        <v/>
      </c>
      <c r="J3881" s="6">
        <f>IF(sel_og=1,0,D3881-F3881)</f>
        <v/>
      </c>
      <c r="K3881" s="6">
        <f>IF(sel_og=1,E3881-G3881,0)</f>
        <v/>
      </c>
    </row>
    <row r="3882">
      <c r="A3882" s="6">
        <f>Profiles!E3882+Profiles!F3882</f>
        <v/>
      </c>
      <c r="B3882" s="6">
        <f>Profiles!D3882*sel_solar</f>
        <v/>
      </c>
      <c r="C3882" s="6">
        <f>MIN(B3882,A3882)</f>
        <v/>
      </c>
      <c r="D3882" s="6">
        <f>B3882-C3882</f>
        <v/>
      </c>
      <c r="E3882" s="6">
        <f>A3882-C3882</f>
        <v/>
      </c>
      <c r="F3882" s="6">
        <f>MIN(D3882,in_batt_pw,IF(sel_batt=0,0,(sel_batt-H3881)/in_rte))</f>
        <v/>
      </c>
      <c r="G3882" s="6">
        <f>MIN(E3882,in_batt_pw,H3881)</f>
        <v/>
      </c>
      <c r="H3882" s="6">
        <f>H3881+F3882*in_rte-G3882</f>
        <v/>
      </c>
      <c r="I3882" s="6">
        <f>IF(sel_og=1,0,E3882-G3882)</f>
        <v/>
      </c>
      <c r="J3882" s="6">
        <f>IF(sel_og=1,0,D3882-F3882)</f>
        <v/>
      </c>
      <c r="K3882" s="6">
        <f>IF(sel_og=1,E3882-G3882,0)</f>
        <v/>
      </c>
    </row>
    <row r="3883">
      <c r="A3883" s="6">
        <f>Profiles!E3883+Profiles!F3883</f>
        <v/>
      </c>
      <c r="B3883" s="6">
        <f>Profiles!D3883*sel_solar</f>
        <v/>
      </c>
      <c r="C3883" s="6">
        <f>MIN(B3883,A3883)</f>
        <v/>
      </c>
      <c r="D3883" s="6">
        <f>B3883-C3883</f>
        <v/>
      </c>
      <c r="E3883" s="6">
        <f>A3883-C3883</f>
        <v/>
      </c>
      <c r="F3883" s="6">
        <f>MIN(D3883,in_batt_pw,IF(sel_batt=0,0,(sel_batt-H3882)/in_rte))</f>
        <v/>
      </c>
      <c r="G3883" s="6">
        <f>MIN(E3883,in_batt_pw,H3882)</f>
        <v/>
      </c>
      <c r="H3883" s="6">
        <f>H3882+F3883*in_rte-G3883</f>
        <v/>
      </c>
      <c r="I3883" s="6">
        <f>IF(sel_og=1,0,E3883-G3883)</f>
        <v/>
      </c>
      <c r="J3883" s="6">
        <f>IF(sel_og=1,0,D3883-F3883)</f>
        <v/>
      </c>
      <c r="K3883" s="6">
        <f>IF(sel_og=1,E3883-G3883,0)</f>
        <v/>
      </c>
    </row>
    <row r="3884">
      <c r="A3884" s="6">
        <f>Profiles!E3884+Profiles!F3884</f>
        <v/>
      </c>
      <c r="B3884" s="6">
        <f>Profiles!D3884*sel_solar</f>
        <v/>
      </c>
      <c r="C3884" s="6">
        <f>MIN(B3884,A3884)</f>
        <v/>
      </c>
      <c r="D3884" s="6">
        <f>B3884-C3884</f>
        <v/>
      </c>
      <c r="E3884" s="6">
        <f>A3884-C3884</f>
        <v/>
      </c>
      <c r="F3884" s="6">
        <f>MIN(D3884,in_batt_pw,IF(sel_batt=0,0,(sel_batt-H3883)/in_rte))</f>
        <v/>
      </c>
      <c r="G3884" s="6">
        <f>MIN(E3884,in_batt_pw,H3883)</f>
        <v/>
      </c>
      <c r="H3884" s="6">
        <f>H3883+F3884*in_rte-G3884</f>
        <v/>
      </c>
      <c r="I3884" s="6">
        <f>IF(sel_og=1,0,E3884-G3884)</f>
        <v/>
      </c>
      <c r="J3884" s="6">
        <f>IF(sel_og=1,0,D3884-F3884)</f>
        <v/>
      </c>
      <c r="K3884" s="6">
        <f>IF(sel_og=1,E3884-G3884,0)</f>
        <v/>
      </c>
    </row>
    <row r="3885">
      <c r="A3885" s="6">
        <f>Profiles!E3885+Profiles!F3885</f>
        <v/>
      </c>
      <c r="B3885" s="6">
        <f>Profiles!D3885*sel_solar</f>
        <v/>
      </c>
      <c r="C3885" s="6">
        <f>MIN(B3885,A3885)</f>
        <v/>
      </c>
      <c r="D3885" s="6">
        <f>B3885-C3885</f>
        <v/>
      </c>
      <c r="E3885" s="6">
        <f>A3885-C3885</f>
        <v/>
      </c>
      <c r="F3885" s="6">
        <f>MIN(D3885,in_batt_pw,IF(sel_batt=0,0,(sel_batt-H3884)/in_rte))</f>
        <v/>
      </c>
      <c r="G3885" s="6">
        <f>MIN(E3885,in_batt_pw,H3884)</f>
        <v/>
      </c>
      <c r="H3885" s="6">
        <f>H3884+F3885*in_rte-G3885</f>
        <v/>
      </c>
      <c r="I3885" s="6">
        <f>IF(sel_og=1,0,E3885-G3885)</f>
        <v/>
      </c>
      <c r="J3885" s="6">
        <f>IF(sel_og=1,0,D3885-F3885)</f>
        <v/>
      </c>
      <c r="K3885" s="6">
        <f>IF(sel_og=1,E3885-G3885,0)</f>
        <v/>
      </c>
    </row>
    <row r="3886">
      <c r="A3886" s="6">
        <f>Profiles!E3886+Profiles!F3886</f>
        <v/>
      </c>
      <c r="B3886" s="6">
        <f>Profiles!D3886*sel_solar</f>
        <v/>
      </c>
      <c r="C3886" s="6">
        <f>MIN(B3886,A3886)</f>
        <v/>
      </c>
      <c r="D3886" s="6">
        <f>B3886-C3886</f>
        <v/>
      </c>
      <c r="E3886" s="6">
        <f>A3886-C3886</f>
        <v/>
      </c>
      <c r="F3886" s="6">
        <f>MIN(D3886,in_batt_pw,IF(sel_batt=0,0,(sel_batt-H3885)/in_rte))</f>
        <v/>
      </c>
      <c r="G3886" s="6">
        <f>MIN(E3886,in_batt_pw,H3885)</f>
        <v/>
      </c>
      <c r="H3886" s="6">
        <f>H3885+F3886*in_rte-G3886</f>
        <v/>
      </c>
      <c r="I3886" s="6">
        <f>IF(sel_og=1,0,E3886-G3886)</f>
        <v/>
      </c>
      <c r="J3886" s="6">
        <f>IF(sel_og=1,0,D3886-F3886)</f>
        <v/>
      </c>
      <c r="K3886" s="6">
        <f>IF(sel_og=1,E3886-G3886,0)</f>
        <v/>
      </c>
    </row>
    <row r="3887">
      <c r="A3887" s="6">
        <f>Profiles!E3887+Profiles!F3887</f>
        <v/>
      </c>
      <c r="B3887" s="6">
        <f>Profiles!D3887*sel_solar</f>
        <v/>
      </c>
      <c r="C3887" s="6">
        <f>MIN(B3887,A3887)</f>
        <v/>
      </c>
      <c r="D3887" s="6">
        <f>B3887-C3887</f>
        <v/>
      </c>
      <c r="E3887" s="6">
        <f>A3887-C3887</f>
        <v/>
      </c>
      <c r="F3887" s="6">
        <f>MIN(D3887,in_batt_pw,IF(sel_batt=0,0,(sel_batt-H3886)/in_rte))</f>
        <v/>
      </c>
      <c r="G3887" s="6">
        <f>MIN(E3887,in_batt_pw,H3886)</f>
        <v/>
      </c>
      <c r="H3887" s="6">
        <f>H3886+F3887*in_rte-G3887</f>
        <v/>
      </c>
      <c r="I3887" s="6">
        <f>IF(sel_og=1,0,E3887-G3887)</f>
        <v/>
      </c>
      <c r="J3887" s="6">
        <f>IF(sel_og=1,0,D3887-F3887)</f>
        <v/>
      </c>
      <c r="K3887" s="6">
        <f>IF(sel_og=1,E3887-G3887,0)</f>
        <v/>
      </c>
    </row>
    <row r="3888">
      <c r="A3888" s="6">
        <f>Profiles!E3888+Profiles!F3888</f>
        <v/>
      </c>
      <c r="B3888" s="6">
        <f>Profiles!D3888*sel_solar</f>
        <v/>
      </c>
      <c r="C3888" s="6">
        <f>MIN(B3888,A3888)</f>
        <v/>
      </c>
      <c r="D3888" s="6">
        <f>B3888-C3888</f>
        <v/>
      </c>
      <c r="E3888" s="6">
        <f>A3888-C3888</f>
        <v/>
      </c>
      <c r="F3888" s="6">
        <f>MIN(D3888,in_batt_pw,IF(sel_batt=0,0,(sel_batt-H3887)/in_rte))</f>
        <v/>
      </c>
      <c r="G3888" s="6">
        <f>MIN(E3888,in_batt_pw,H3887)</f>
        <v/>
      </c>
      <c r="H3888" s="6">
        <f>H3887+F3888*in_rte-G3888</f>
        <v/>
      </c>
      <c r="I3888" s="6">
        <f>IF(sel_og=1,0,E3888-G3888)</f>
        <v/>
      </c>
      <c r="J3888" s="6">
        <f>IF(sel_og=1,0,D3888-F3888)</f>
        <v/>
      </c>
      <c r="K3888" s="6">
        <f>IF(sel_og=1,E3888-G3888,0)</f>
        <v/>
      </c>
    </row>
    <row r="3889">
      <c r="A3889" s="6">
        <f>Profiles!E3889+Profiles!F3889</f>
        <v/>
      </c>
      <c r="B3889" s="6">
        <f>Profiles!D3889*sel_solar</f>
        <v/>
      </c>
      <c r="C3889" s="6">
        <f>MIN(B3889,A3889)</f>
        <v/>
      </c>
      <c r="D3889" s="6">
        <f>B3889-C3889</f>
        <v/>
      </c>
      <c r="E3889" s="6">
        <f>A3889-C3889</f>
        <v/>
      </c>
      <c r="F3889" s="6">
        <f>MIN(D3889,in_batt_pw,IF(sel_batt=0,0,(sel_batt-H3888)/in_rte))</f>
        <v/>
      </c>
      <c r="G3889" s="6">
        <f>MIN(E3889,in_batt_pw,H3888)</f>
        <v/>
      </c>
      <c r="H3889" s="6">
        <f>H3888+F3889*in_rte-G3889</f>
        <v/>
      </c>
      <c r="I3889" s="6">
        <f>IF(sel_og=1,0,E3889-G3889)</f>
        <v/>
      </c>
      <c r="J3889" s="6">
        <f>IF(sel_og=1,0,D3889-F3889)</f>
        <v/>
      </c>
      <c r="K3889" s="6">
        <f>IF(sel_og=1,E3889-G3889,0)</f>
        <v/>
      </c>
    </row>
    <row r="3890">
      <c r="A3890" s="6">
        <f>Profiles!E3890+Profiles!F3890</f>
        <v/>
      </c>
      <c r="B3890" s="6">
        <f>Profiles!D3890*sel_solar</f>
        <v/>
      </c>
      <c r="C3890" s="6">
        <f>MIN(B3890,A3890)</f>
        <v/>
      </c>
      <c r="D3890" s="6">
        <f>B3890-C3890</f>
        <v/>
      </c>
      <c r="E3890" s="6">
        <f>A3890-C3890</f>
        <v/>
      </c>
      <c r="F3890" s="6">
        <f>MIN(D3890,in_batt_pw,IF(sel_batt=0,0,(sel_batt-H3889)/in_rte))</f>
        <v/>
      </c>
      <c r="G3890" s="6">
        <f>MIN(E3890,in_batt_pw,H3889)</f>
        <v/>
      </c>
      <c r="H3890" s="6">
        <f>H3889+F3890*in_rte-G3890</f>
        <v/>
      </c>
      <c r="I3890" s="6">
        <f>IF(sel_og=1,0,E3890-G3890)</f>
        <v/>
      </c>
      <c r="J3890" s="6">
        <f>IF(sel_og=1,0,D3890-F3890)</f>
        <v/>
      </c>
      <c r="K3890" s="6">
        <f>IF(sel_og=1,E3890-G3890,0)</f>
        <v/>
      </c>
    </row>
    <row r="3891">
      <c r="A3891" s="6">
        <f>Profiles!E3891+Profiles!F3891</f>
        <v/>
      </c>
      <c r="B3891" s="6">
        <f>Profiles!D3891*sel_solar</f>
        <v/>
      </c>
      <c r="C3891" s="6">
        <f>MIN(B3891,A3891)</f>
        <v/>
      </c>
      <c r="D3891" s="6">
        <f>B3891-C3891</f>
        <v/>
      </c>
      <c r="E3891" s="6">
        <f>A3891-C3891</f>
        <v/>
      </c>
      <c r="F3891" s="6">
        <f>MIN(D3891,in_batt_pw,IF(sel_batt=0,0,(sel_batt-H3890)/in_rte))</f>
        <v/>
      </c>
      <c r="G3891" s="6">
        <f>MIN(E3891,in_batt_pw,H3890)</f>
        <v/>
      </c>
      <c r="H3891" s="6">
        <f>H3890+F3891*in_rte-G3891</f>
        <v/>
      </c>
      <c r="I3891" s="6">
        <f>IF(sel_og=1,0,E3891-G3891)</f>
        <v/>
      </c>
      <c r="J3891" s="6">
        <f>IF(sel_og=1,0,D3891-F3891)</f>
        <v/>
      </c>
      <c r="K3891" s="6">
        <f>IF(sel_og=1,E3891-G3891,0)</f>
        <v/>
      </c>
    </row>
    <row r="3892">
      <c r="A3892" s="6">
        <f>Profiles!E3892+Profiles!F3892</f>
        <v/>
      </c>
      <c r="B3892" s="6">
        <f>Profiles!D3892*sel_solar</f>
        <v/>
      </c>
      <c r="C3892" s="6">
        <f>MIN(B3892,A3892)</f>
        <v/>
      </c>
      <c r="D3892" s="6">
        <f>B3892-C3892</f>
        <v/>
      </c>
      <c r="E3892" s="6">
        <f>A3892-C3892</f>
        <v/>
      </c>
      <c r="F3892" s="6">
        <f>MIN(D3892,in_batt_pw,IF(sel_batt=0,0,(sel_batt-H3891)/in_rte))</f>
        <v/>
      </c>
      <c r="G3892" s="6">
        <f>MIN(E3892,in_batt_pw,H3891)</f>
        <v/>
      </c>
      <c r="H3892" s="6">
        <f>H3891+F3892*in_rte-G3892</f>
        <v/>
      </c>
      <c r="I3892" s="6">
        <f>IF(sel_og=1,0,E3892-G3892)</f>
        <v/>
      </c>
      <c r="J3892" s="6">
        <f>IF(sel_og=1,0,D3892-F3892)</f>
        <v/>
      </c>
      <c r="K3892" s="6">
        <f>IF(sel_og=1,E3892-G3892,0)</f>
        <v/>
      </c>
    </row>
    <row r="3893">
      <c r="A3893" s="6">
        <f>Profiles!E3893+Profiles!F3893</f>
        <v/>
      </c>
      <c r="B3893" s="6">
        <f>Profiles!D3893*sel_solar</f>
        <v/>
      </c>
      <c r="C3893" s="6">
        <f>MIN(B3893,A3893)</f>
        <v/>
      </c>
      <c r="D3893" s="6">
        <f>B3893-C3893</f>
        <v/>
      </c>
      <c r="E3893" s="6">
        <f>A3893-C3893</f>
        <v/>
      </c>
      <c r="F3893" s="6">
        <f>MIN(D3893,in_batt_pw,IF(sel_batt=0,0,(sel_batt-H3892)/in_rte))</f>
        <v/>
      </c>
      <c r="G3893" s="6">
        <f>MIN(E3893,in_batt_pw,H3892)</f>
        <v/>
      </c>
      <c r="H3893" s="6">
        <f>H3892+F3893*in_rte-G3893</f>
        <v/>
      </c>
      <c r="I3893" s="6">
        <f>IF(sel_og=1,0,E3893-G3893)</f>
        <v/>
      </c>
      <c r="J3893" s="6">
        <f>IF(sel_og=1,0,D3893-F3893)</f>
        <v/>
      </c>
      <c r="K3893" s="6">
        <f>IF(sel_og=1,E3893-G3893,0)</f>
        <v/>
      </c>
    </row>
    <row r="3894">
      <c r="A3894" s="6">
        <f>Profiles!E3894+Profiles!F3894</f>
        <v/>
      </c>
      <c r="B3894" s="6">
        <f>Profiles!D3894*sel_solar</f>
        <v/>
      </c>
      <c r="C3894" s="6">
        <f>MIN(B3894,A3894)</f>
        <v/>
      </c>
      <c r="D3894" s="6">
        <f>B3894-C3894</f>
        <v/>
      </c>
      <c r="E3894" s="6">
        <f>A3894-C3894</f>
        <v/>
      </c>
      <c r="F3894" s="6">
        <f>MIN(D3894,in_batt_pw,IF(sel_batt=0,0,(sel_batt-H3893)/in_rte))</f>
        <v/>
      </c>
      <c r="G3894" s="6">
        <f>MIN(E3894,in_batt_pw,H3893)</f>
        <v/>
      </c>
      <c r="H3894" s="6">
        <f>H3893+F3894*in_rte-G3894</f>
        <v/>
      </c>
      <c r="I3894" s="6">
        <f>IF(sel_og=1,0,E3894-G3894)</f>
        <v/>
      </c>
      <c r="J3894" s="6">
        <f>IF(sel_og=1,0,D3894-F3894)</f>
        <v/>
      </c>
      <c r="K3894" s="6">
        <f>IF(sel_og=1,E3894-G3894,0)</f>
        <v/>
      </c>
    </row>
    <row r="3895">
      <c r="A3895" s="6">
        <f>Profiles!E3895+Profiles!F3895</f>
        <v/>
      </c>
      <c r="B3895" s="6">
        <f>Profiles!D3895*sel_solar</f>
        <v/>
      </c>
      <c r="C3895" s="6">
        <f>MIN(B3895,A3895)</f>
        <v/>
      </c>
      <c r="D3895" s="6">
        <f>B3895-C3895</f>
        <v/>
      </c>
      <c r="E3895" s="6">
        <f>A3895-C3895</f>
        <v/>
      </c>
      <c r="F3895" s="6">
        <f>MIN(D3895,in_batt_pw,IF(sel_batt=0,0,(sel_batt-H3894)/in_rte))</f>
        <v/>
      </c>
      <c r="G3895" s="6">
        <f>MIN(E3895,in_batt_pw,H3894)</f>
        <v/>
      </c>
      <c r="H3895" s="6">
        <f>H3894+F3895*in_rte-G3895</f>
        <v/>
      </c>
      <c r="I3895" s="6">
        <f>IF(sel_og=1,0,E3895-G3895)</f>
        <v/>
      </c>
      <c r="J3895" s="6">
        <f>IF(sel_og=1,0,D3895-F3895)</f>
        <v/>
      </c>
      <c r="K3895" s="6">
        <f>IF(sel_og=1,E3895-G3895,0)</f>
        <v/>
      </c>
    </row>
    <row r="3896">
      <c r="A3896" s="6">
        <f>Profiles!E3896+Profiles!F3896</f>
        <v/>
      </c>
      <c r="B3896" s="6">
        <f>Profiles!D3896*sel_solar</f>
        <v/>
      </c>
      <c r="C3896" s="6">
        <f>MIN(B3896,A3896)</f>
        <v/>
      </c>
      <c r="D3896" s="6">
        <f>B3896-C3896</f>
        <v/>
      </c>
      <c r="E3896" s="6">
        <f>A3896-C3896</f>
        <v/>
      </c>
      <c r="F3896" s="6">
        <f>MIN(D3896,in_batt_pw,IF(sel_batt=0,0,(sel_batt-H3895)/in_rte))</f>
        <v/>
      </c>
      <c r="G3896" s="6">
        <f>MIN(E3896,in_batt_pw,H3895)</f>
        <v/>
      </c>
      <c r="H3896" s="6">
        <f>H3895+F3896*in_rte-G3896</f>
        <v/>
      </c>
      <c r="I3896" s="6">
        <f>IF(sel_og=1,0,E3896-G3896)</f>
        <v/>
      </c>
      <c r="J3896" s="6">
        <f>IF(sel_og=1,0,D3896-F3896)</f>
        <v/>
      </c>
      <c r="K3896" s="6">
        <f>IF(sel_og=1,E3896-G3896,0)</f>
        <v/>
      </c>
    </row>
    <row r="3897">
      <c r="A3897" s="6">
        <f>Profiles!E3897+Profiles!F3897</f>
        <v/>
      </c>
      <c r="B3897" s="6">
        <f>Profiles!D3897*sel_solar</f>
        <v/>
      </c>
      <c r="C3897" s="6">
        <f>MIN(B3897,A3897)</f>
        <v/>
      </c>
      <c r="D3897" s="6">
        <f>B3897-C3897</f>
        <v/>
      </c>
      <c r="E3897" s="6">
        <f>A3897-C3897</f>
        <v/>
      </c>
      <c r="F3897" s="6">
        <f>MIN(D3897,in_batt_pw,IF(sel_batt=0,0,(sel_batt-H3896)/in_rte))</f>
        <v/>
      </c>
      <c r="G3897" s="6">
        <f>MIN(E3897,in_batt_pw,H3896)</f>
        <v/>
      </c>
      <c r="H3897" s="6">
        <f>H3896+F3897*in_rte-G3897</f>
        <v/>
      </c>
      <c r="I3897" s="6">
        <f>IF(sel_og=1,0,E3897-G3897)</f>
        <v/>
      </c>
      <c r="J3897" s="6">
        <f>IF(sel_og=1,0,D3897-F3897)</f>
        <v/>
      </c>
      <c r="K3897" s="6">
        <f>IF(sel_og=1,E3897-G3897,0)</f>
        <v/>
      </c>
    </row>
    <row r="3898">
      <c r="A3898" s="6">
        <f>Profiles!E3898+Profiles!F3898</f>
        <v/>
      </c>
      <c r="B3898" s="6">
        <f>Profiles!D3898*sel_solar</f>
        <v/>
      </c>
      <c r="C3898" s="6">
        <f>MIN(B3898,A3898)</f>
        <v/>
      </c>
      <c r="D3898" s="6">
        <f>B3898-C3898</f>
        <v/>
      </c>
      <c r="E3898" s="6">
        <f>A3898-C3898</f>
        <v/>
      </c>
      <c r="F3898" s="6">
        <f>MIN(D3898,in_batt_pw,IF(sel_batt=0,0,(sel_batt-H3897)/in_rte))</f>
        <v/>
      </c>
      <c r="G3898" s="6">
        <f>MIN(E3898,in_batt_pw,H3897)</f>
        <v/>
      </c>
      <c r="H3898" s="6">
        <f>H3897+F3898*in_rte-G3898</f>
        <v/>
      </c>
      <c r="I3898" s="6">
        <f>IF(sel_og=1,0,E3898-G3898)</f>
        <v/>
      </c>
      <c r="J3898" s="6">
        <f>IF(sel_og=1,0,D3898-F3898)</f>
        <v/>
      </c>
      <c r="K3898" s="6">
        <f>IF(sel_og=1,E3898-G3898,0)</f>
        <v/>
      </c>
    </row>
    <row r="3899">
      <c r="A3899" s="6">
        <f>Profiles!E3899+Profiles!F3899</f>
        <v/>
      </c>
      <c r="B3899" s="6">
        <f>Profiles!D3899*sel_solar</f>
        <v/>
      </c>
      <c r="C3899" s="6">
        <f>MIN(B3899,A3899)</f>
        <v/>
      </c>
      <c r="D3899" s="6">
        <f>B3899-C3899</f>
        <v/>
      </c>
      <c r="E3899" s="6">
        <f>A3899-C3899</f>
        <v/>
      </c>
      <c r="F3899" s="6">
        <f>MIN(D3899,in_batt_pw,IF(sel_batt=0,0,(sel_batt-H3898)/in_rte))</f>
        <v/>
      </c>
      <c r="G3899" s="6">
        <f>MIN(E3899,in_batt_pw,H3898)</f>
        <v/>
      </c>
      <c r="H3899" s="6">
        <f>H3898+F3899*in_rte-G3899</f>
        <v/>
      </c>
      <c r="I3899" s="6">
        <f>IF(sel_og=1,0,E3899-G3899)</f>
        <v/>
      </c>
      <c r="J3899" s="6">
        <f>IF(sel_og=1,0,D3899-F3899)</f>
        <v/>
      </c>
      <c r="K3899" s="6">
        <f>IF(sel_og=1,E3899-G3899,0)</f>
        <v/>
      </c>
    </row>
    <row r="3900">
      <c r="A3900" s="6">
        <f>Profiles!E3900+Profiles!F3900</f>
        <v/>
      </c>
      <c r="B3900" s="6">
        <f>Profiles!D3900*sel_solar</f>
        <v/>
      </c>
      <c r="C3900" s="6">
        <f>MIN(B3900,A3900)</f>
        <v/>
      </c>
      <c r="D3900" s="6">
        <f>B3900-C3900</f>
        <v/>
      </c>
      <c r="E3900" s="6">
        <f>A3900-C3900</f>
        <v/>
      </c>
      <c r="F3900" s="6">
        <f>MIN(D3900,in_batt_pw,IF(sel_batt=0,0,(sel_batt-H3899)/in_rte))</f>
        <v/>
      </c>
      <c r="G3900" s="6">
        <f>MIN(E3900,in_batt_pw,H3899)</f>
        <v/>
      </c>
      <c r="H3900" s="6">
        <f>H3899+F3900*in_rte-G3900</f>
        <v/>
      </c>
      <c r="I3900" s="6">
        <f>IF(sel_og=1,0,E3900-G3900)</f>
        <v/>
      </c>
      <c r="J3900" s="6">
        <f>IF(sel_og=1,0,D3900-F3900)</f>
        <v/>
      </c>
      <c r="K3900" s="6">
        <f>IF(sel_og=1,E3900-G3900,0)</f>
        <v/>
      </c>
    </row>
    <row r="3901">
      <c r="A3901" s="6">
        <f>Profiles!E3901+Profiles!F3901</f>
        <v/>
      </c>
      <c r="B3901" s="6">
        <f>Profiles!D3901*sel_solar</f>
        <v/>
      </c>
      <c r="C3901" s="6">
        <f>MIN(B3901,A3901)</f>
        <v/>
      </c>
      <c r="D3901" s="6">
        <f>B3901-C3901</f>
        <v/>
      </c>
      <c r="E3901" s="6">
        <f>A3901-C3901</f>
        <v/>
      </c>
      <c r="F3901" s="6">
        <f>MIN(D3901,in_batt_pw,IF(sel_batt=0,0,(sel_batt-H3900)/in_rte))</f>
        <v/>
      </c>
      <c r="G3901" s="6">
        <f>MIN(E3901,in_batt_pw,H3900)</f>
        <v/>
      </c>
      <c r="H3901" s="6">
        <f>H3900+F3901*in_rte-G3901</f>
        <v/>
      </c>
      <c r="I3901" s="6">
        <f>IF(sel_og=1,0,E3901-G3901)</f>
        <v/>
      </c>
      <c r="J3901" s="6">
        <f>IF(sel_og=1,0,D3901-F3901)</f>
        <v/>
      </c>
      <c r="K3901" s="6">
        <f>IF(sel_og=1,E3901-G3901,0)</f>
        <v/>
      </c>
    </row>
    <row r="3902">
      <c r="A3902" s="6">
        <f>Profiles!E3902+Profiles!F3902</f>
        <v/>
      </c>
      <c r="B3902" s="6">
        <f>Profiles!D3902*sel_solar</f>
        <v/>
      </c>
      <c r="C3902" s="6">
        <f>MIN(B3902,A3902)</f>
        <v/>
      </c>
      <c r="D3902" s="6">
        <f>B3902-C3902</f>
        <v/>
      </c>
      <c r="E3902" s="6">
        <f>A3902-C3902</f>
        <v/>
      </c>
      <c r="F3902" s="6">
        <f>MIN(D3902,in_batt_pw,IF(sel_batt=0,0,(sel_batt-H3901)/in_rte))</f>
        <v/>
      </c>
      <c r="G3902" s="6">
        <f>MIN(E3902,in_batt_pw,H3901)</f>
        <v/>
      </c>
      <c r="H3902" s="6">
        <f>H3901+F3902*in_rte-G3902</f>
        <v/>
      </c>
      <c r="I3902" s="6">
        <f>IF(sel_og=1,0,E3902-G3902)</f>
        <v/>
      </c>
      <c r="J3902" s="6">
        <f>IF(sel_og=1,0,D3902-F3902)</f>
        <v/>
      </c>
      <c r="K3902" s="6">
        <f>IF(sel_og=1,E3902-G3902,0)</f>
        <v/>
      </c>
    </row>
    <row r="3903">
      <c r="A3903" s="6">
        <f>Profiles!E3903+Profiles!F3903</f>
        <v/>
      </c>
      <c r="B3903" s="6">
        <f>Profiles!D3903*sel_solar</f>
        <v/>
      </c>
      <c r="C3903" s="6">
        <f>MIN(B3903,A3903)</f>
        <v/>
      </c>
      <c r="D3903" s="6">
        <f>B3903-C3903</f>
        <v/>
      </c>
      <c r="E3903" s="6">
        <f>A3903-C3903</f>
        <v/>
      </c>
      <c r="F3903" s="6">
        <f>MIN(D3903,in_batt_pw,IF(sel_batt=0,0,(sel_batt-H3902)/in_rte))</f>
        <v/>
      </c>
      <c r="G3903" s="6">
        <f>MIN(E3903,in_batt_pw,H3902)</f>
        <v/>
      </c>
      <c r="H3903" s="6">
        <f>H3902+F3903*in_rte-G3903</f>
        <v/>
      </c>
      <c r="I3903" s="6">
        <f>IF(sel_og=1,0,E3903-G3903)</f>
        <v/>
      </c>
      <c r="J3903" s="6">
        <f>IF(sel_og=1,0,D3903-F3903)</f>
        <v/>
      </c>
      <c r="K3903" s="6">
        <f>IF(sel_og=1,E3903-G3903,0)</f>
        <v/>
      </c>
    </row>
    <row r="3904">
      <c r="A3904" s="6">
        <f>Profiles!E3904+Profiles!F3904</f>
        <v/>
      </c>
      <c r="B3904" s="6">
        <f>Profiles!D3904*sel_solar</f>
        <v/>
      </c>
      <c r="C3904" s="6">
        <f>MIN(B3904,A3904)</f>
        <v/>
      </c>
      <c r="D3904" s="6">
        <f>B3904-C3904</f>
        <v/>
      </c>
      <c r="E3904" s="6">
        <f>A3904-C3904</f>
        <v/>
      </c>
      <c r="F3904" s="6">
        <f>MIN(D3904,in_batt_pw,IF(sel_batt=0,0,(sel_batt-H3903)/in_rte))</f>
        <v/>
      </c>
      <c r="G3904" s="6">
        <f>MIN(E3904,in_batt_pw,H3903)</f>
        <v/>
      </c>
      <c r="H3904" s="6">
        <f>H3903+F3904*in_rte-G3904</f>
        <v/>
      </c>
      <c r="I3904" s="6">
        <f>IF(sel_og=1,0,E3904-G3904)</f>
        <v/>
      </c>
      <c r="J3904" s="6">
        <f>IF(sel_og=1,0,D3904-F3904)</f>
        <v/>
      </c>
      <c r="K3904" s="6">
        <f>IF(sel_og=1,E3904-G3904,0)</f>
        <v/>
      </c>
    </row>
    <row r="3905">
      <c r="A3905" s="6">
        <f>Profiles!E3905+Profiles!F3905</f>
        <v/>
      </c>
      <c r="B3905" s="6">
        <f>Profiles!D3905*sel_solar</f>
        <v/>
      </c>
      <c r="C3905" s="6">
        <f>MIN(B3905,A3905)</f>
        <v/>
      </c>
      <c r="D3905" s="6">
        <f>B3905-C3905</f>
        <v/>
      </c>
      <c r="E3905" s="6">
        <f>A3905-C3905</f>
        <v/>
      </c>
      <c r="F3905" s="6">
        <f>MIN(D3905,in_batt_pw,IF(sel_batt=0,0,(sel_batt-H3904)/in_rte))</f>
        <v/>
      </c>
      <c r="G3905" s="6">
        <f>MIN(E3905,in_batt_pw,H3904)</f>
        <v/>
      </c>
      <c r="H3905" s="6">
        <f>H3904+F3905*in_rte-G3905</f>
        <v/>
      </c>
      <c r="I3905" s="6">
        <f>IF(sel_og=1,0,E3905-G3905)</f>
        <v/>
      </c>
      <c r="J3905" s="6">
        <f>IF(sel_og=1,0,D3905-F3905)</f>
        <v/>
      </c>
      <c r="K3905" s="6">
        <f>IF(sel_og=1,E3905-G3905,0)</f>
        <v/>
      </c>
    </row>
    <row r="3906">
      <c r="A3906" s="6">
        <f>Profiles!E3906+Profiles!F3906</f>
        <v/>
      </c>
      <c r="B3906" s="6">
        <f>Profiles!D3906*sel_solar</f>
        <v/>
      </c>
      <c r="C3906" s="6">
        <f>MIN(B3906,A3906)</f>
        <v/>
      </c>
      <c r="D3906" s="6">
        <f>B3906-C3906</f>
        <v/>
      </c>
      <c r="E3906" s="6">
        <f>A3906-C3906</f>
        <v/>
      </c>
      <c r="F3906" s="6">
        <f>MIN(D3906,in_batt_pw,IF(sel_batt=0,0,(sel_batt-H3905)/in_rte))</f>
        <v/>
      </c>
      <c r="G3906" s="6">
        <f>MIN(E3906,in_batt_pw,H3905)</f>
        <v/>
      </c>
      <c r="H3906" s="6">
        <f>H3905+F3906*in_rte-G3906</f>
        <v/>
      </c>
      <c r="I3906" s="6">
        <f>IF(sel_og=1,0,E3906-G3906)</f>
        <v/>
      </c>
      <c r="J3906" s="6">
        <f>IF(sel_og=1,0,D3906-F3906)</f>
        <v/>
      </c>
      <c r="K3906" s="6">
        <f>IF(sel_og=1,E3906-G3906,0)</f>
        <v/>
      </c>
    </row>
    <row r="3907">
      <c r="A3907" s="6">
        <f>Profiles!E3907+Profiles!F3907</f>
        <v/>
      </c>
      <c r="B3907" s="6">
        <f>Profiles!D3907*sel_solar</f>
        <v/>
      </c>
      <c r="C3907" s="6">
        <f>MIN(B3907,A3907)</f>
        <v/>
      </c>
      <c r="D3907" s="6">
        <f>B3907-C3907</f>
        <v/>
      </c>
      <c r="E3907" s="6">
        <f>A3907-C3907</f>
        <v/>
      </c>
      <c r="F3907" s="6">
        <f>MIN(D3907,in_batt_pw,IF(sel_batt=0,0,(sel_batt-H3906)/in_rte))</f>
        <v/>
      </c>
      <c r="G3907" s="6">
        <f>MIN(E3907,in_batt_pw,H3906)</f>
        <v/>
      </c>
      <c r="H3907" s="6">
        <f>H3906+F3907*in_rte-G3907</f>
        <v/>
      </c>
      <c r="I3907" s="6">
        <f>IF(sel_og=1,0,E3907-G3907)</f>
        <v/>
      </c>
      <c r="J3907" s="6">
        <f>IF(sel_og=1,0,D3907-F3907)</f>
        <v/>
      </c>
      <c r="K3907" s="6">
        <f>IF(sel_og=1,E3907-G3907,0)</f>
        <v/>
      </c>
    </row>
    <row r="3908">
      <c r="A3908" s="6">
        <f>Profiles!E3908+Profiles!F3908</f>
        <v/>
      </c>
      <c r="B3908" s="6">
        <f>Profiles!D3908*sel_solar</f>
        <v/>
      </c>
      <c r="C3908" s="6">
        <f>MIN(B3908,A3908)</f>
        <v/>
      </c>
      <c r="D3908" s="6">
        <f>B3908-C3908</f>
        <v/>
      </c>
      <c r="E3908" s="6">
        <f>A3908-C3908</f>
        <v/>
      </c>
      <c r="F3908" s="6">
        <f>MIN(D3908,in_batt_pw,IF(sel_batt=0,0,(sel_batt-H3907)/in_rte))</f>
        <v/>
      </c>
      <c r="G3908" s="6">
        <f>MIN(E3908,in_batt_pw,H3907)</f>
        <v/>
      </c>
      <c r="H3908" s="6">
        <f>H3907+F3908*in_rte-G3908</f>
        <v/>
      </c>
      <c r="I3908" s="6">
        <f>IF(sel_og=1,0,E3908-G3908)</f>
        <v/>
      </c>
      <c r="J3908" s="6">
        <f>IF(sel_og=1,0,D3908-F3908)</f>
        <v/>
      </c>
      <c r="K3908" s="6">
        <f>IF(sel_og=1,E3908-G3908,0)</f>
        <v/>
      </c>
    </row>
    <row r="3909">
      <c r="A3909" s="6">
        <f>Profiles!E3909+Profiles!F3909</f>
        <v/>
      </c>
      <c r="B3909" s="6">
        <f>Profiles!D3909*sel_solar</f>
        <v/>
      </c>
      <c r="C3909" s="6">
        <f>MIN(B3909,A3909)</f>
        <v/>
      </c>
      <c r="D3909" s="6">
        <f>B3909-C3909</f>
        <v/>
      </c>
      <c r="E3909" s="6">
        <f>A3909-C3909</f>
        <v/>
      </c>
      <c r="F3909" s="6">
        <f>MIN(D3909,in_batt_pw,IF(sel_batt=0,0,(sel_batt-H3908)/in_rte))</f>
        <v/>
      </c>
      <c r="G3909" s="6">
        <f>MIN(E3909,in_batt_pw,H3908)</f>
        <v/>
      </c>
      <c r="H3909" s="6">
        <f>H3908+F3909*in_rte-G3909</f>
        <v/>
      </c>
      <c r="I3909" s="6">
        <f>IF(sel_og=1,0,E3909-G3909)</f>
        <v/>
      </c>
      <c r="J3909" s="6">
        <f>IF(sel_og=1,0,D3909-F3909)</f>
        <v/>
      </c>
      <c r="K3909" s="6">
        <f>IF(sel_og=1,E3909-G3909,0)</f>
        <v/>
      </c>
    </row>
    <row r="3910">
      <c r="A3910" s="6">
        <f>Profiles!E3910+Profiles!F3910</f>
        <v/>
      </c>
      <c r="B3910" s="6">
        <f>Profiles!D3910*sel_solar</f>
        <v/>
      </c>
      <c r="C3910" s="6">
        <f>MIN(B3910,A3910)</f>
        <v/>
      </c>
      <c r="D3910" s="6">
        <f>B3910-C3910</f>
        <v/>
      </c>
      <c r="E3910" s="6">
        <f>A3910-C3910</f>
        <v/>
      </c>
      <c r="F3910" s="6">
        <f>MIN(D3910,in_batt_pw,IF(sel_batt=0,0,(sel_batt-H3909)/in_rte))</f>
        <v/>
      </c>
      <c r="G3910" s="6">
        <f>MIN(E3910,in_batt_pw,H3909)</f>
        <v/>
      </c>
      <c r="H3910" s="6">
        <f>H3909+F3910*in_rte-G3910</f>
        <v/>
      </c>
      <c r="I3910" s="6">
        <f>IF(sel_og=1,0,E3910-G3910)</f>
        <v/>
      </c>
      <c r="J3910" s="6">
        <f>IF(sel_og=1,0,D3910-F3910)</f>
        <v/>
      </c>
      <c r="K3910" s="6">
        <f>IF(sel_og=1,E3910-G3910,0)</f>
        <v/>
      </c>
    </row>
    <row r="3911">
      <c r="A3911" s="6">
        <f>Profiles!E3911+Profiles!F3911</f>
        <v/>
      </c>
      <c r="B3911" s="6">
        <f>Profiles!D3911*sel_solar</f>
        <v/>
      </c>
      <c r="C3911" s="6">
        <f>MIN(B3911,A3911)</f>
        <v/>
      </c>
      <c r="D3911" s="6">
        <f>B3911-C3911</f>
        <v/>
      </c>
      <c r="E3911" s="6">
        <f>A3911-C3911</f>
        <v/>
      </c>
      <c r="F3911" s="6">
        <f>MIN(D3911,in_batt_pw,IF(sel_batt=0,0,(sel_batt-H3910)/in_rte))</f>
        <v/>
      </c>
      <c r="G3911" s="6">
        <f>MIN(E3911,in_batt_pw,H3910)</f>
        <v/>
      </c>
      <c r="H3911" s="6">
        <f>H3910+F3911*in_rte-G3911</f>
        <v/>
      </c>
      <c r="I3911" s="6">
        <f>IF(sel_og=1,0,E3911-G3911)</f>
        <v/>
      </c>
      <c r="J3911" s="6">
        <f>IF(sel_og=1,0,D3911-F3911)</f>
        <v/>
      </c>
      <c r="K3911" s="6">
        <f>IF(sel_og=1,E3911-G3911,0)</f>
        <v/>
      </c>
    </row>
    <row r="3912">
      <c r="A3912" s="6">
        <f>Profiles!E3912+Profiles!F3912</f>
        <v/>
      </c>
      <c r="B3912" s="6">
        <f>Profiles!D3912*sel_solar</f>
        <v/>
      </c>
      <c r="C3912" s="6">
        <f>MIN(B3912,A3912)</f>
        <v/>
      </c>
      <c r="D3912" s="6">
        <f>B3912-C3912</f>
        <v/>
      </c>
      <c r="E3912" s="6">
        <f>A3912-C3912</f>
        <v/>
      </c>
      <c r="F3912" s="6">
        <f>MIN(D3912,in_batt_pw,IF(sel_batt=0,0,(sel_batt-H3911)/in_rte))</f>
        <v/>
      </c>
      <c r="G3912" s="6">
        <f>MIN(E3912,in_batt_pw,H3911)</f>
        <v/>
      </c>
      <c r="H3912" s="6">
        <f>H3911+F3912*in_rte-G3912</f>
        <v/>
      </c>
      <c r="I3912" s="6">
        <f>IF(sel_og=1,0,E3912-G3912)</f>
        <v/>
      </c>
      <c r="J3912" s="6">
        <f>IF(sel_og=1,0,D3912-F3912)</f>
        <v/>
      </c>
      <c r="K3912" s="6">
        <f>IF(sel_og=1,E3912-G3912,0)</f>
        <v/>
      </c>
    </row>
    <row r="3913">
      <c r="A3913" s="6">
        <f>Profiles!E3913+Profiles!F3913</f>
        <v/>
      </c>
      <c r="B3913" s="6">
        <f>Profiles!D3913*sel_solar</f>
        <v/>
      </c>
      <c r="C3913" s="6">
        <f>MIN(B3913,A3913)</f>
        <v/>
      </c>
      <c r="D3913" s="6">
        <f>B3913-C3913</f>
        <v/>
      </c>
      <c r="E3913" s="6">
        <f>A3913-C3913</f>
        <v/>
      </c>
      <c r="F3913" s="6">
        <f>MIN(D3913,in_batt_pw,IF(sel_batt=0,0,(sel_batt-H3912)/in_rte))</f>
        <v/>
      </c>
      <c r="G3913" s="6">
        <f>MIN(E3913,in_batt_pw,H3912)</f>
        <v/>
      </c>
      <c r="H3913" s="6">
        <f>H3912+F3913*in_rte-G3913</f>
        <v/>
      </c>
      <c r="I3913" s="6">
        <f>IF(sel_og=1,0,E3913-G3913)</f>
        <v/>
      </c>
      <c r="J3913" s="6">
        <f>IF(sel_og=1,0,D3913-F3913)</f>
        <v/>
      </c>
      <c r="K3913" s="6">
        <f>IF(sel_og=1,E3913-G3913,0)</f>
        <v/>
      </c>
    </row>
    <row r="3914">
      <c r="A3914" s="6">
        <f>Profiles!E3914+Profiles!F3914</f>
        <v/>
      </c>
      <c r="B3914" s="6">
        <f>Profiles!D3914*sel_solar</f>
        <v/>
      </c>
      <c r="C3914" s="6">
        <f>MIN(B3914,A3914)</f>
        <v/>
      </c>
      <c r="D3914" s="6">
        <f>B3914-C3914</f>
        <v/>
      </c>
      <c r="E3914" s="6">
        <f>A3914-C3914</f>
        <v/>
      </c>
      <c r="F3914" s="6">
        <f>MIN(D3914,in_batt_pw,IF(sel_batt=0,0,(sel_batt-H3913)/in_rte))</f>
        <v/>
      </c>
      <c r="G3914" s="6">
        <f>MIN(E3914,in_batt_pw,H3913)</f>
        <v/>
      </c>
      <c r="H3914" s="6">
        <f>H3913+F3914*in_rte-G3914</f>
        <v/>
      </c>
      <c r="I3914" s="6">
        <f>IF(sel_og=1,0,E3914-G3914)</f>
        <v/>
      </c>
      <c r="J3914" s="6">
        <f>IF(sel_og=1,0,D3914-F3914)</f>
        <v/>
      </c>
      <c r="K3914" s="6">
        <f>IF(sel_og=1,E3914-G3914,0)</f>
        <v/>
      </c>
    </row>
    <row r="3915">
      <c r="A3915" s="6">
        <f>Profiles!E3915+Profiles!F3915</f>
        <v/>
      </c>
      <c r="B3915" s="6">
        <f>Profiles!D3915*sel_solar</f>
        <v/>
      </c>
      <c r="C3915" s="6">
        <f>MIN(B3915,A3915)</f>
        <v/>
      </c>
      <c r="D3915" s="6">
        <f>B3915-C3915</f>
        <v/>
      </c>
      <c r="E3915" s="6">
        <f>A3915-C3915</f>
        <v/>
      </c>
      <c r="F3915" s="6">
        <f>MIN(D3915,in_batt_pw,IF(sel_batt=0,0,(sel_batt-H3914)/in_rte))</f>
        <v/>
      </c>
      <c r="G3915" s="6">
        <f>MIN(E3915,in_batt_pw,H3914)</f>
        <v/>
      </c>
      <c r="H3915" s="6">
        <f>H3914+F3915*in_rte-G3915</f>
        <v/>
      </c>
      <c r="I3915" s="6">
        <f>IF(sel_og=1,0,E3915-G3915)</f>
        <v/>
      </c>
      <c r="J3915" s="6">
        <f>IF(sel_og=1,0,D3915-F3915)</f>
        <v/>
      </c>
      <c r="K3915" s="6">
        <f>IF(sel_og=1,E3915-G3915,0)</f>
        <v/>
      </c>
    </row>
    <row r="3916">
      <c r="A3916" s="6">
        <f>Profiles!E3916+Profiles!F3916</f>
        <v/>
      </c>
      <c r="B3916" s="6">
        <f>Profiles!D3916*sel_solar</f>
        <v/>
      </c>
      <c r="C3916" s="6">
        <f>MIN(B3916,A3916)</f>
        <v/>
      </c>
      <c r="D3916" s="6">
        <f>B3916-C3916</f>
        <v/>
      </c>
      <c r="E3916" s="6">
        <f>A3916-C3916</f>
        <v/>
      </c>
      <c r="F3916" s="6">
        <f>MIN(D3916,in_batt_pw,IF(sel_batt=0,0,(sel_batt-H3915)/in_rte))</f>
        <v/>
      </c>
      <c r="G3916" s="6">
        <f>MIN(E3916,in_batt_pw,H3915)</f>
        <v/>
      </c>
      <c r="H3916" s="6">
        <f>H3915+F3916*in_rte-G3916</f>
        <v/>
      </c>
      <c r="I3916" s="6">
        <f>IF(sel_og=1,0,E3916-G3916)</f>
        <v/>
      </c>
      <c r="J3916" s="6">
        <f>IF(sel_og=1,0,D3916-F3916)</f>
        <v/>
      </c>
      <c r="K3916" s="6">
        <f>IF(sel_og=1,E3916-G3916,0)</f>
        <v/>
      </c>
    </row>
    <row r="3917">
      <c r="A3917" s="6">
        <f>Profiles!E3917+Profiles!F3917</f>
        <v/>
      </c>
      <c r="B3917" s="6">
        <f>Profiles!D3917*sel_solar</f>
        <v/>
      </c>
      <c r="C3917" s="6">
        <f>MIN(B3917,A3917)</f>
        <v/>
      </c>
      <c r="D3917" s="6">
        <f>B3917-C3917</f>
        <v/>
      </c>
      <c r="E3917" s="6">
        <f>A3917-C3917</f>
        <v/>
      </c>
      <c r="F3917" s="6">
        <f>MIN(D3917,in_batt_pw,IF(sel_batt=0,0,(sel_batt-H3916)/in_rte))</f>
        <v/>
      </c>
      <c r="G3917" s="6">
        <f>MIN(E3917,in_batt_pw,H3916)</f>
        <v/>
      </c>
      <c r="H3917" s="6">
        <f>H3916+F3917*in_rte-G3917</f>
        <v/>
      </c>
      <c r="I3917" s="6">
        <f>IF(sel_og=1,0,E3917-G3917)</f>
        <v/>
      </c>
      <c r="J3917" s="6">
        <f>IF(sel_og=1,0,D3917-F3917)</f>
        <v/>
      </c>
      <c r="K3917" s="6">
        <f>IF(sel_og=1,E3917-G3917,0)</f>
        <v/>
      </c>
    </row>
    <row r="3918">
      <c r="A3918" s="6">
        <f>Profiles!E3918+Profiles!F3918</f>
        <v/>
      </c>
      <c r="B3918" s="6">
        <f>Profiles!D3918*sel_solar</f>
        <v/>
      </c>
      <c r="C3918" s="6">
        <f>MIN(B3918,A3918)</f>
        <v/>
      </c>
      <c r="D3918" s="6">
        <f>B3918-C3918</f>
        <v/>
      </c>
      <c r="E3918" s="6">
        <f>A3918-C3918</f>
        <v/>
      </c>
      <c r="F3918" s="6">
        <f>MIN(D3918,in_batt_pw,IF(sel_batt=0,0,(sel_batt-H3917)/in_rte))</f>
        <v/>
      </c>
      <c r="G3918" s="6">
        <f>MIN(E3918,in_batt_pw,H3917)</f>
        <v/>
      </c>
      <c r="H3918" s="6">
        <f>H3917+F3918*in_rte-G3918</f>
        <v/>
      </c>
      <c r="I3918" s="6">
        <f>IF(sel_og=1,0,E3918-G3918)</f>
        <v/>
      </c>
      <c r="J3918" s="6">
        <f>IF(sel_og=1,0,D3918-F3918)</f>
        <v/>
      </c>
      <c r="K3918" s="6">
        <f>IF(sel_og=1,E3918-G3918,0)</f>
        <v/>
      </c>
    </row>
    <row r="3919">
      <c r="A3919" s="6">
        <f>Profiles!E3919+Profiles!F3919</f>
        <v/>
      </c>
      <c r="B3919" s="6">
        <f>Profiles!D3919*sel_solar</f>
        <v/>
      </c>
      <c r="C3919" s="6">
        <f>MIN(B3919,A3919)</f>
        <v/>
      </c>
      <c r="D3919" s="6">
        <f>B3919-C3919</f>
        <v/>
      </c>
      <c r="E3919" s="6">
        <f>A3919-C3919</f>
        <v/>
      </c>
      <c r="F3919" s="6">
        <f>MIN(D3919,in_batt_pw,IF(sel_batt=0,0,(sel_batt-H3918)/in_rte))</f>
        <v/>
      </c>
      <c r="G3919" s="6">
        <f>MIN(E3919,in_batt_pw,H3918)</f>
        <v/>
      </c>
      <c r="H3919" s="6">
        <f>H3918+F3919*in_rte-G3919</f>
        <v/>
      </c>
      <c r="I3919" s="6">
        <f>IF(sel_og=1,0,E3919-G3919)</f>
        <v/>
      </c>
      <c r="J3919" s="6">
        <f>IF(sel_og=1,0,D3919-F3919)</f>
        <v/>
      </c>
      <c r="K3919" s="6">
        <f>IF(sel_og=1,E3919-G3919,0)</f>
        <v/>
      </c>
    </row>
    <row r="3920">
      <c r="A3920" s="6">
        <f>Profiles!E3920+Profiles!F3920</f>
        <v/>
      </c>
      <c r="B3920" s="6">
        <f>Profiles!D3920*sel_solar</f>
        <v/>
      </c>
      <c r="C3920" s="6">
        <f>MIN(B3920,A3920)</f>
        <v/>
      </c>
      <c r="D3920" s="6">
        <f>B3920-C3920</f>
        <v/>
      </c>
      <c r="E3920" s="6">
        <f>A3920-C3920</f>
        <v/>
      </c>
      <c r="F3920" s="6">
        <f>MIN(D3920,in_batt_pw,IF(sel_batt=0,0,(sel_batt-H3919)/in_rte))</f>
        <v/>
      </c>
      <c r="G3920" s="6">
        <f>MIN(E3920,in_batt_pw,H3919)</f>
        <v/>
      </c>
      <c r="H3920" s="6">
        <f>H3919+F3920*in_rte-G3920</f>
        <v/>
      </c>
      <c r="I3920" s="6">
        <f>IF(sel_og=1,0,E3920-G3920)</f>
        <v/>
      </c>
      <c r="J3920" s="6">
        <f>IF(sel_og=1,0,D3920-F3920)</f>
        <v/>
      </c>
      <c r="K3920" s="6">
        <f>IF(sel_og=1,E3920-G3920,0)</f>
        <v/>
      </c>
    </row>
    <row r="3921">
      <c r="A3921" s="6">
        <f>Profiles!E3921+Profiles!F3921</f>
        <v/>
      </c>
      <c r="B3921" s="6">
        <f>Profiles!D3921*sel_solar</f>
        <v/>
      </c>
      <c r="C3921" s="6">
        <f>MIN(B3921,A3921)</f>
        <v/>
      </c>
      <c r="D3921" s="6">
        <f>B3921-C3921</f>
        <v/>
      </c>
      <c r="E3921" s="6">
        <f>A3921-C3921</f>
        <v/>
      </c>
      <c r="F3921" s="6">
        <f>MIN(D3921,in_batt_pw,IF(sel_batt=0,0,(sel_batt-H3920)/in_rte))</f>
        <v/>
      </c>
      <c r="G3921" s="6">
        <f>MIN(E3921,in_batt_pw,H3920)</f>
        <v/>
      </c>
      <c r="H3921" s="6">
        <f>H3920+F3921*in_rte-G3921</f>
        <v/>
      </c>
      <c r="I3921" s="6">
        <f>IF(sel_og=1,0,E3921-G3921)</f>
        <v/>
      </c>
      <c r="J3921" s="6">
        <f>IF(sel_og=1,0,D3921-F3921)</f>
        <v/>
      </c>
      <c r="K3921" s="6">
        <f>IF(sel_og=1,E3921-G3921,0)</f>
        <v/>
      </c>
    </row>
    <row r="3922">
      <c r="A3922" s="6">
        <f>Profiles!E3922+Profiles!F3922</f>
        <v/>
      </c>
      <c r="B3922" s="6">
        <f>Profiles!D3922*sel_solar</f>
        <v/>
      </c>
      <c r="C3922" s="6">
        <f>MIN(B3922,A3922)</f>
        <v/>
      </c>
      <c r="D3922" s="6">
        <f>B3922-C3922</f>
        <v/>
      </c>
      <c r="E3922" s="6">
        <f>A3922-C3922</f>
        <v/>
      </c>
      <c r="F3922" s="6">
        <f>MIN(D3922,in_batt_pw,IF(sel_batt=0,0,(sel_batt-H3921)/in_rte))</f>
        <v/>
      </c>
      <c r="G3922" s="6">
        <f>MIN(E3922,in_batt_pw,H3921)</f>
        <v/>
      </c>
      <c r="H3922" s="6">
        <f>H3921+F3922*in_rte-G3922</f>
        <v/>
      </c>
      <c r="I3922" s="6">
        <f>IF(sel_og=1,0,E3922-G3922)</f>
        <v/>
      </c>
      <c r="J3922" s="6">
        <f>IF(sel_og=1,0,D3922-F3922)</f>
        <v/>
      </c>
      <c r="K3922" s="6">
        <f>IF(sel_og=1,E3922-G3922,0)</f>
        <v/>
      </c>
    </row>
    <row r="3923">
      <c r="A3923" s="6">
        <f>Profiles!E3923+Profiles!F3923</f>
        <v/>
      </c>
      <c r="B3923" s="6">
        <f>Profiles!D3923*sel_solar</f>
        <v/>
      </c>
      <c r="C3923" s="6">
        <f>MIN(B3923,A3923)</f>
        <v/>
      </c>
      <c r="D3923" s="6">
        <f>B3923-C3923</f>
        <v/>
      </c>
      <c r="E3923" s="6">
        <f>A3923-C3923</f>
        <v/>
      </c>
      <c r="F3923" s="6">
        <f>MIN(D3923,in_batt_pw,IF(sel_batt=0,0,(sel_batt-H3922)/in_rte))</f>
        <v/>
      </c>
      <c r="G3923" s="6">
        <f>MIN(E3923,in_batt_pw,H3922)</f>
        <v/>
      </c>
      <c r="H3923" s="6">
        <f>H3922+F3923*in_rte-G3923</f>
        <v/>
      </c>
      <c r="I3923" s="6">
        <f>IF(sel_og=1,0,E3923-G3923)</f>
        <v/>
      </c>
      <c r="J3923" s="6">
        <f>IF(sel_og=1,0,D3923-F3923)</f>
        <v/>
      </c>
      <c r="K3923" s="6">
        <f>IF(sel_og=1,E3923-G3923,0)</f>
        <v/>
      </c>
    </row>
    <row r="3924">
      <c r="A3924" s="6">
        <f>Profiles!E3924+Profiles!F3924</f>
        <v/>
      </c>
      <c r="B3924" s="6">
        <f>Profiles!D3924*sel_solar</f>
        <v/>
      </c>
      <c r="C3924" s="6">
        <f>MIN(B3924,A3924)</f>
        <v/>
      </c>
      <c r="D3924" s="6">
        <f>B3924-C3924</f>
        <v/>
      </c>
      <c r="E3924" s="6">
        <f>A3924-C3924</f>
        <v/>
      </c>
      <c r="F3924" s="6">
        <f>MIN(D3924,in_batt_pw,IF(sel_batt=0,0,(sel_batt-H3923)/in_rte))</f>
        <v/>
      </c>
      <c r="G3924" s="6">
        <f>MIN(E3924,in_batt_pw,H3923)</f>
        <v/>
      </c>
      <c r="H3924" s="6">
        <f>H3923+F3924*in_rte-G3924</f>
        <v/>
      </c>
      <c r="I3924" s="6">
        <f>IF(sel_og=1,0,E3924-G3924)</f>
        <v/>
      </c>
      <c r="J3924" s="6">
        <f>IF(sel_og=1,0,D3924-F3924)</f>
        <v/>
      </c>
      <c r="K3924" s="6">
        <f>IF(sel_og=1,E3924-G3924,0)</f>
        <v/>
      </c>
    </row>
    <row r="3925">
      <c r="A3925" s="6">
        <f>Profiles!E3925+Profiles!F3925</f>
        <v/>
      </c>
      <c r="B3925" s="6">
        <f>Profiles!D3925*sel_solar</f>
        <v/>
      </c>
      <c r="C3925" s="6">
        <f>MIN(B3925,A3925)</f>
        <v/>
      </c>
      <c r="D3925" s="6">
        <f>B3925-C3925</f>
        <v/>
      </c>
      <c r="E3925" s="6">
        <f>A3925-C3925</f>
        <v/>
      </c>
      <c r="F3925" s="6">
        <f>MIN(D3925,in_batt_pw,IF(sel_batt=0,0,(sel_batt-H3924)/in_rte))</f>
        <v/>
      </c>
      <c r="G3925" s="6">
        <f>MIN(E3925,in_batt_pw,H3924)</f>
        <v/>
      </c>
      <c r="H3925" s="6">
        <f>H3924+F3925*in_rte-G3925</f>
        <v/>
      </c>
      <c r="I3925" s="6">
        <f>IF(sel_og=1,0,E3925-G3925)</f>
        <v/>
      </c>
      <c r="J3925" s="6">
        <f>IF(sel_og=1,0,D3925-F3925)</f>
        <v/>
      </c>
      <c r="K3925" s="6">
        <f>IF(sel_og=1,E3925-G3925,0)</f>
        <v/>
      </c>
    </row>
    <row r="3926">
      <c r="A3926" s="6">
        <f>Profiles!E3926+Profiles!F3926</f>
        <v/>
      </c>
      <c r="B3926" s="6">
        <f>Profiles!D3926*sel_solar</f>
        <v/>
      </c>
      <c r="C3926" s="6">
        <f>MIN(B3926,A3926)</f>
        <v/>
      </c>
      <c r="D3926" s="6">
        <f>B3926-C3926</f>
        <v/>
      </c>
      <c r="E3926" s="6">
        <f>A3926-C3926</f>
        <v/>
      </c>
      <c r="F3926" s="6">
        <f>MIN(D3926,in_batt_pw,IF(sel_batt=0,0,(sel_batt-H3925)/in_rte))</f>
        <v/>
      </c>
      <c r="G3926" s="6">
        <f>MIN(E3926,in_batt_pw,H3925)</f>
        <v/>
      </c>
      <c r="H3926" s="6">
        <f>H3925+F3926*in_rte-G3926</f>
        <v/>
      </c>
      <c r="I3926" s="6">
        <f>IF(sel_og=1,0,E3926-G3926)</f>
        <v/>
      </c>
      <c r="J3926" s="6">
        <f>IF(sel_og=1,0,D3926-F3926)</f>
        <v/>
      </c>
      <c r="K3926" s="6">
        <f>IF(sel_og=1,E3926-G3926,0)</f>
        <v/>
      </c>
    </row>
    <row r="3927">
      <c r="A3927" s="6">
        <f>Profiles!E3927+Profiles!F3927</f>
        <v/>
      </c>
      <c r="B3927" s="6">
        <f>Profiles!D3927*sel_solar</f>
        <v/>
      </c>
      <c r="C3927" s="6">
        <f>MIN(B3927,A3927)</f>
        <v/>
      </c>
      <c r="D3927" s="6">
        <f>B3927-C3927</f>
        <v/>
      </c>
      <c r="E3927" s="6">
        <f>A3927-C3927</f>
        <v/>
      </c>
      <c r="F3927" s="6">
        <f>MIN(D3927,in_batt_pw,IF(sel_batt=0,0,(sel_batt-H3926)/in_rte))</f>
        <v/>
      </c>
      <c r="G3927" s="6">
        <f>MIN(E3927,in_batt_pw,H3926)</f>
        <v/>
      </c>
      <c r="H3927" s="6">
        <f>H3926+F3927*in_rte-G3927</f>
        <v/>
      </c>
      <c r="I3927" s="6">
        <f>IF(sel_og=1,0,E3927-G3927)</f>
        <v/>
      </c>
      <c r="J3927" s="6">
        <f>IF(sel_og=1,0,D3927-F3927)</f>
        <v/>
      </c>
      <c r="K3927" s="6">
        <f>IF(sel_og=1,E3927-G3927,0)</f>
        <v/>
      </c>
    </row>
    <row r="3928">
      <c r="A3928" s="6">
        <f>Profiles!E3928+Profiles!F3928</f>
        <v/>
      </c>
      <c r="B3928" s="6">
        <f>Profiles!D3928*sel_solar</f>
        <v/>
      </c>
      <c r="C3928" s="6">
        <f>MIN(B3928,A3928)</f>
        <v/>
      </c>
      <c r="D3928" s="6">
        <f>B3928-C3928</f>
        <v/>
      </c>
      <c r="E3928" s="6">
        <f>A3928-C3928</f>
        <v/>
      </c>
      <c r="F3928" s="6">
        <f>MIN(D3928,in_batt_pw,IF(sel_batt=0,0,(sel_batt-H3927)/in_rte))</f>
        <v/>
      </c>
      <c r="G3928" s="6">
        <f>MIN(E3928,in_batt_pw,H3927)</f>
        <v/>
      </c>
      <c r="H3928" s="6">
        <f>H3927+F3928*in_rte-G3928</f>
        <v/>
      </c>
      <c r="I3928" s="6">
        <f>IF(sel_og=1,0,E3928-G3928)</f>
        <v/>
      </c>
      <c r="J3928" s="6">
        <f>IF(sel_og=1,0,D3928-F3928)</f>
        <v/>
      </c>
      <c r="K3928" s="6">
        <f>IF(sel_og=1,E3928-G3928,0)</f>
        <v/>
      </c>
    </row>
    <row r="3929">
      <c r="A3929" s="6">
        <f>Profiles!E3929+Profiles!F3929</f>
        <v/>
      </c>
      <c r="B3929" s="6">
        <f>Profiles!D3929*sel_solar</f>
        <v/>
      </c>
      <c r="C3929" s="6">
        <f>MIN(B3929,A3929)</f>
        <v/>
      </c>
      <c r="D3929" s="6">
        <f>B3929-C3929</f>
        <v/>
      </c>
      <c r="E3929" s="6">
        <f>A3929-C3929</f>
        <v/>
      </c>
      <c r="F3929" s="6">
        <f>MIN(D3929,in_batt_pw,IF(sel_batt=0,0,(sel_batt-H3928)/in_rte))</f>
        <v/>
      </c>
      <c r="G3929" s="6">
        <f>MIN(E3929,in_batt_pw,H3928)</f>
        <v/>
      </c>
      <c r="H3929" s="6">
        <f>H3928+F3929*in_rte-G3929</f>
        <v/>
      </c>
      <c r="I3929" s="6">
        <f>IF(sel_og=1,0,E3929-G3929)</f>
        <v/>
      </c>
      <c r="J3929" s="6">
        <f>IF(sel_og=1,0,D3929-F3929)</f>
        <v/>
      </c>
      <c r="K3929" s="6">
        <f>IF(sel_og=1,E3929-G3929,0)</f>
        <v/>
      </c>
    </row>
    <row r="3930">
      <c r="A3930" s="6">
        <f>Profiles!E3930+Profiles!F3930</f>
        <v/>
      </c>
      <c r="B3930" s="6">
        <f>Profiles!D3930*sel_solar</f>
        <v/>
      </c>
      <c r="C3930" s="6">
        <f>MIN(B3930,A3930)</f>
        <v/>
      </c>
      <c r="D3930" s="6">
        <f>B3930-C3930</f>
        <v/>
      </c>
      <c r="E3930" s="6">
        <f>A3930-C3930</f>
        <v/>
      </c>
      <c r="F3930" s="6">
        <f>MIN(D3930,in_batt_pw,IF(sel_batt=0,0,(sel_batt-H3929)/in_rte))</f>
        <v/>
      </c>
      <c r="G3930" s="6">
        <f>MIN(E3930,in_batt_pw,H3929)</f>
        <v/>
      </c>
      <c r="H3930" s="6">
        <f>H3929+F3930*in_rte-G3930</f>
        <v/>
      </c>
      <c r="I3930" s="6">
        <f>IF(sel_og=1,0,E3930-G3930)</f>
        <v/>
      </c>
      <c r="J3930" s="6">
        <f>IF(sel_og=1,0,D3930-F3930)</f>
        <v/>
      </c>
      <c r="K3930" s="6">
        <f>IF(sel_og=1,E3930-G3930,0)</f>
        <v/>
      </c>
    </row>
    <row r="3931">
      <c r="A3931" s="6">
        <f>Profiles!E3931+Profiles!F3931</f>
        <v/>
      </c>
      <c r="B3931" s="6">
        <f>Profiles!D3931*sel_solar</f>
        <v/>
      </c>
      <c r="C3931" s="6">
        <f>MIN(B3931,A3931)</f>
        <v/>
      </c>
      <c r="D3931" s="6">
        <f>B3931-C3931</f>
        <v/>
      </c>
      <c r="E3931" s="6">
        <f>A3931-C3931</f>
        <v/>
      </c>
      <c r="F3931" s="6">
        <f>MIN(D3931,in_batt_pw,IF(sel_batt=0,0,(sel_batt-H3930)/in_rte))</f>
        <v/>
      </c>
      <c r="G3931" s="6">
        <f>MIN(E3931,in_batt_pw,H3930)</f>
        <v/>
      </c>
      <c r="H3931" s="6">
        <f>H3930+F3931*in_rte-G3931</f>
        <v/>
      </c>
      <c r="I3931" s="6">
        <f>IF(sel_og=1,0,E3931-G3931)</f>
        <v/>
      </c>
      <c r="J3931" s="6">
        <f>IF(sel_og=1,0,D3931-F3931)</f>
        <v/>
      </c>
      <c r="K3931" s="6">
        <f>IF(sel_og=1,E3931-G3931,0)</f>
        <v/>
      </c>
    </row>
    <row r="3932">
      <c r="A3932" s="6">
        <f>Profiles!E3932+Profiles!F3932</f>
        <v/>
      </c>
      <c r="B3932" s="6">
        <f>Profiles!D3932*sel_solar</f>
        <v/>
      </c>
      <c r="C3932" s="6">
        <f>MIN(B3932,A3932)</f>
        <v/>
      </c>
      <c r="D3932" s="6">
        <f>B3932-C3932</f>
        <v/>
      </c>
      <c r="E3932" s="6">
        <f>A3932-C3932</f>
        <v/>
      </c>
      <c r="F3932" s="6">
        <f>MIN(D3932,in_batt_pw,IF(sel_batt=0,0,(sel_batt-H3931)/in_rte))</f>
        <v/>
      </c>
      <c r="G3932" s="6">
        <f>MIN(E3932,in_batt_pw,H3931)</f>
        <v/>
      </c>
      <c r="H3932" s="6">
        <f>H3931+F3932*in_rte-G3932</f>
        <v/>
      </c>
      <c r="I3932" s="6">
        <f>IF(sel_og=1,0,E3932-G3932)</f>
        <v/>
      </c>
      <c r="J3932" s="6">
        <f>IF(sel_og=1,0,D3932-F3932)</f>
        <v/>
      </c>
      <c r="K3932" s="6">
        <f>IF(sel_og=1,E3932-G3932,0)</f>
        <v/>
      </c>
    </row>
    <row r="3933">
      <c r="A3933" s="6">
        <f>Profiles!E3933+Profiles!F3933</f>
        <v/>
      </c>
      <c r="B3933" s="6">
        <f>Profiles!D3933*sel_solar</f>
        <v/>
      </c>
      <c r="C3933" s="6">
        <f>MIN(B3933,A3933)</f>
        <v/>
      </c>
      <c r="D3933" s="6">
        <f>B3933-C3933</f>
        <v/>
      </c>
      <c r="E3933" s="6">
        <f>A3933-C3933</f>
        <v/>
      </c>
      <c r="F3933" s="6">
        <f>MIN(D3933,in_batt_pw,IF(sel_batt=0,0,(sel_batt-H3932)/in_rte))</f>
        <v/>
      </c>
      <c r="G3933" s="6">
        <f>MIN(E3933,in_batt_pw,H3932)</f>
        <v/>
      </c>
      <c r="H3933" s="6">
        <f>H3932+F3933*in_rte-G3933</f>
        <v/>
      </c>
      <c r="I3933" s="6">
        <f>IF(sel_og=1,0,E3933-G3933)</f>
        <v/>
      </c>
      <c r="J3933" s="6">
        <f>IF(sel_og=1,0,D3933-F3933)</f>
        <v/>
      </c>
      <c r="K3933" s="6">
        <f>IF(sel_og=1,E3933-G3933,0)</f>
        <v/>
      </c>
    </row>
    <row r="3934">
      <c r="A3934" s="6">
        <f>Profiles!E3934+Profiles!F3934</f>
        <v/>
      </c>
      <c r="B3934" s="6">
        <f>Profiles!D3934*sel_solar</f>
        <v/>
      </c>
      <c r="C3934" s="6">
        <f>MIN(B3934,A3934)</f>
        <v/>
      </c>
      <c r="D3934" s="6">
        <f>B3934-C3934</f>
        <v/>
      </c>
      <c r="E3934" s="6">
        <f>A3934-C3934</f>
        <v/>
      </c>
      <c r="F3934" s="6">
        <f>MIN(D3934,in_batt_pw,IF(sel_batt=0,0,(sel_batt-H3933)/in_rte))</f>
        <v/>
      </c>
      <c r="G3934" s="6">
        <f>MIN(E3934,in_batt_pw,H3933)</f>
        <v/>
      </c>
      <c r="H3934" s="6">
        <f>H3933+F3934*in_rte-G3934</f>
        <v/>
      </c>
      <c r="I3934" s="6">
        <f>IF(sel_og=1,0,E3934-G3934)</f>
        <v/>
      </c>
      <c r="J3934" s="6">
        <f>IF(sel_og=1,0,D3934-F3934)</f>
        <v/>
      </c>
      <c r="K3934" s="6">
        <f>IF(sel_og=1,E3934-G3934,0)</f>
        <v/>
      </c>
    </row>
    <row r="3935">
      <c r="A3935" s="6">
        <f>Profiles!E3935+Profiles!F3935</f>
        <v/>
      </c>
      <c r="B3935" s="6">
        <f>Profiles!D3935*sel_solar</f>
        <v/>
      </c>
      <c r="C3935" s="6">
        <f>MIN(B3935,A3935)</f>
        <v/>
      </c>
      <c r="D3935" s="6">
        <f>B3935-C3935</f>
        <v/>
      </c>
      <c r="E3935" s="6">
        <f>A3935-C3935</f>
        <v/>
      </c>
      <c r="F3935" s="6">
        <f>MIN(D3935,in_batt_pw,IF(sel_batt=0,0,(sel_batt-H3934)/in_rte))</f>
        <v/>
      </c>
      <c r="G3935" s="6">
        <f>MIN(E3935,in_batt_pw,H3934)</f>
        <v/>
      </c>
      <c r="H3935" s="6">
        <f>H3934+F3935*in_rte-G3935</f>
        <v/>
      </c>
      <c r="I3935" s="6">
        <f>IF(sel_og=1,0,E3935-G3935)</f>
        <v/>
      </c>
      <c r="J3935" s="6">
        <f>IF(sel_og=1,0,D3935-F3935)</f>
        <v/>
      </c>
      <c r="K3935" s="6">
        <f>IF(sel_og=1,E3935-G3935,0)</f>
        <v/>
      </c>
    </row>
    <row r="3936">
      <c r="A3936" s="6">
        <f>Profiles!E3936+Profiles!F3936</f>
        <v/>
      </c>
      <c r="B3936" s="6">
        <f>Profiles!D3936*sel_solar</f>
        <v/>
      </c>
      <c r="C3936" s="6">
        <f>MIN(B3936,A3936)</f>
        <v/>
      </c>
      <c r="D3936" s="6">
        <f>B3936-C3936</f>
        <v/>
      </c>
      <c r="E3936" s="6">
        <f>A3936-C3936</f>
        <v/>
      </c>
      <c r="F3936" s="6">
        <f>MIN(D3936,in_batt_pw,IF(sel_batt=0,0,(sel_batt-H3935)/in_rte))</f>
        <v/>
      </c>
      <c r="G3936" s="6">
        <f>MIN(E3936,in_batt_pw,H3935)</f>
        <v/>
      </c>
      <c r="H3936" s="6">
        <f>H3935+F3936*in_rte-G3936</f>
        <v/>
      </c>
      <c r="I3936" s="6">
        <f>IF(sel_og=1,0,E3936-G3936)</f>
        <v/>
      </c>
      <c r="J3936" s="6">
        <f>IF(sel_og=1,0,D3936-F3936)</f>
        <v/>
      </c>
      <c r="K3936" s="6">
        <f>IF(sel_og=1,E3936-G3936,0)</f>
        <v/>
      </c>
    </row>
    <row r="3937">
      <c r="A3937" s="6">
        <f>Profiles!E3937+Profiles!F3937</f>
        <v/>
      </c>
      <c r="B3937" s="6">
        <f>Profiles!D3937*sel_solar</f>
        <v/>
      </c>
      <c r="C3937" s="6">
        <f>MIN(B3937,A3937)</f>
        <v/>
      </c>
      <c r="D3937" s="6">
        <f>B3937-C3937</f>
        <v/>
      </c>
      <c r="E3937" s="6">
        <f>A3937-C3937</f>
        <v/>
      </c>
      <c r="F3937" s="6">
        <f>MIN(D3937,in_batt_pw,IF(sel_batt=0,0,(sel_batt-H3936)/in_rte))</f>
        <v/>
      </c>
      <c r="G3937" s="6">
        <f>MIN(E3937,in_batt_pw,H3936)</f>
        <v/>
      </c>
      <c r="H3937" s="6">
        <f>H3936+F3937*in_rte-G3937</f>
        <v/>
      </c>
      <c r="I3937" s="6">
        <f>IF(sel_og=1,0,E3937-G3937)</f>
        <v/>
      </c>
      <c r="J3937" s="6">
        <f>IF(sel_og=1,0,D3937-F3937)</f>
        <v/>
      </c>
      <c r="K3937" s="6">
        <f>IF(sel_og=1,E3937-G3937,0)</f>
        <v/>
      </c>
    </row>
    <row r="3938">
      <c r="A3938" s="6">
        <f>Profiles!E3938+Profiles!F3938</f>
        <v/>
      </c>
      <c r="B3938" s="6">
        <f>Profiles!D3938*sel_solar</f>
        <v/>
      </c>
      <c r="C3938" s="6">
        <f>MIN(B3938,A3938)</f>
        <v/>
      </c>
      <c r="D3938" s="6">
        <f>B3938-C3938</f>
        <v/>
      </c>
      <c r="E3938" s="6">
        <f>A3938-C3938</f>
        <v/>
      </c>
      <c r="F3938" s="6">
        <f>MIN(D3938,in_batt_pw,IF(sel_batt=0,0,(sel_batt-H3937)/in_rte))</f>
        <v/>
      </c>
      <c r="G3938" s="6">
        <f>MIN(E3938,in_batt_pw,H3937)</f>
        <v/>
      </c>
      <c r="H3938" s="6">
        <f>H3937+F3938*in_rte-G3938</f>
        <v/>
      </c>
      <c r="I3938" s="6">
        <f>IF(sel_og=1,0,E3938-G3938)</f>
        <v/>
      </c>
      <c r="J3938" s="6">
        <f>IF(sel_og=1,0,D3938-F3938)</f>
        <v/>
      </c>
      <c r="K3938" s="6">
        <f>IF(sel_og=1,E3938-G3938,0)</f>
        <v/>
      </c>
    </row>
    <row r="3939">
      <c r="A3939" s="6">
        <f>Profiles!E3939+Profiles!F3939</f>
        <v/>
      </c>
      <c r="B3939" s="6">
        <f>Profiles!D3939*sel_solar</f>
        <v/>
      </c>
      <c r="C3939" s="6">
        <f>MIN(B3939,A3939)</f>
        <v/>
      </c>
      <c r="D3939" s="6">
        <f>B3939-C3939</f>
        <v/>
      </c>
      <c r="E3939" s="6">
        <f>A3939-C3939</f>
        <v/>
      </c>
      <c r="F3939" s="6">
        <f>MIN(D3939,in_batt_pw,IF(sel_batt=0,0,(sel_batt-H3938)/in_rte))</f>
        <v/>
      </c>
      <c r="G3939" s="6">
        <f>MIN(E3939,in_batt_pw,H3938)</f>
        <v/>
      </c>
      <c r="H3939" s="6">
        <f>H3938+F3939*in_rte-G3939</f>
        <v/>
      </c>
      <c r="I3939" s="6">
        <f>IF(sel_og=1,0,E3939-G3939)</f>
        <v/>
      </c>
      <c r="J3939" s="6">
        <f>IF(sel_og=1,0,D3939-F3939)</f>
        <v/>
      </c>
      <c r="K3939" s="6">
        <f>IF(sel_og=1,E3939-G3939,0)</f>
        <v/>
      </c>
    </row>
    <row r="3940">
      <c r="A3940" s="6">
        <f>Profiles!E3940+Profiles!F3940</f>
        <v/>
      </c>
      <c r="B3940" s="6">
        <f>Profiles!D3940*sel_solar</f>
        <v/>
      </c>
      <c r="C3940" s="6">
        <f>MIN(B3940,A3940)</f>
        <v/>
      </c>
      <c r="D3940" s="6">
        <f>B3940-C3940</f>
        <v/>
      </c>
      <c r="E3940" s="6">
        <f>A3940-C3940</f>
        <v/>
      </c>
      <c r="F3940" s="6">
        <f>MIN(D3940,in_batt_pw,IF(sel_batt=0,0,(sel_batt-H3939)/in_rte))</f>
        <v/>
      </c>
      <c r="G3940" s="6">
        <f>MIN(E3940,in_batt_pw,H3939)</f>
        <v/>
      </c>
      <c r="H3940" s="6">
        <f>H3939+F3940*in_rte-G3940</f>
        <v/>
      </c>
      <c r="I3940" s="6">
        <f>IF(sel_og=1,0,E3940-G3940)</f>
        <v/>
      </c>
      <c r="J3940" s="6">
        <f>IF(sel_og=1,0,D3940-F3940)</f>
        <v/>
      </c>
      <c r="K3940" s="6">
        <f>IF(sel_og=1,E3940-G3940,0)</f>
        <v/>
      </c>
    </row>
    <row r="3941">
      <c r="A3941" s="6">
        <f>Profiles!E3941+Profiles!F3941</f>
        <v/>
      </c>
      <c r="B3941" s="6">
        <f>Profiles!D3941*sel_solar</f>
        <v/>
      </c>
      <c r="C3941" s="6">
        <f>MIN(B3941,A3941)</f>
        <v/>
      </c>
      <c r="D3941" s="6">
        <f>B3941-C3941</f>
        <v/>
      </c>
      <c r="E3941" s="6">
        <f>A3941-C3941</f>
        <v/>
      </c>
      <c r="F3941" s="6">
        <f>MIN(D3941,in_batt_pw,IF(sel_batt=0,0,(sel_batt-H3940)/in_rte))</f>
        <v/>
      </c>
      <c r="G3941" s="6">
        <f>MIN(E3941,in_batt_pw,H3940)</f>
        <v/>
      </c>
      <c r="H3941" s="6">
        <f>H3940+F3941*in_rte-G3941</f>
        <v/>
      </c>
      <c r="I3941" s="6">
        <f>IF(sel_og=1,0,E3941-G3941)</f>
        <v/>
      </c>
      <c r="J3941" s="6">
        <f>IF(sel_og=1,0,D3941-F3941)</f>
        <v/>
      </c>
      <c r="K3941" s="6">
        <f>IF(sel_og=1,E3941-G3941,0)</f>
        <v/>
      </c>
    </row>
    <row r="3942">
      <c r="A3942" s="6">
        <f>Profiles!E3942+Profiles!F3942</f>
        <v/>
      </c>
      <c r="B3942" s="6">
        <f>Profiles!D3942*sel_solar</f>
        <v/>
      </c>
      <c r="C3942" s="6">
        <f>MIN(B3942,A3942)</f>
        <v/>
      </c>
      <c r="D3942" s="6">
        <f>B3942-C3942</f>
        <v/>
      </c>
      <c r="E3942" s="6">
        <f>A3942-C3942</f>
        <v/>
      </c>
      <c r="F3942" s="6">
        <f>MIN(D3942,in_batt_pw,IF(sel_batt=0,0,(sel_batt-H3941)/in_rte))</f>
        <v/>
      </c>
      <c r="G3942" s="6">
        <f>MIN(E3942,in_batt_pw,H3941)</f>
        <v/>
      </c>
      <c r="H3942" s="6">
        <f>H3941+F3942*in_rte-G3942</f>
        <v/>
      </c>
      <c r="I3942" s="6">
        <f>IF(sel_og=1,0,E3942-G3942)</f>
        <v/>
      </c>
      <c r="J3942" s="6">
        <f>IF(sel_og=1,0,D3942-F3942)</f>
        <v/>
      </c>
      <c r="K3942" s="6">
        <f>IF(sel_og=1,E3942-G3942,0)</f>
        <v/>
      </c>
    </row>
    <row r="3943">
      <c r="A3943" s="6">
        <f>Profiles!E3943+Profiles!F3943</f>
        <v/>
      </c>
      <c r="B3943" s="6">
        <f>Profiles!D3943*sel_solar</f>
        <v/>
      </c>
      <c r="C3943" s="6">
        <f>MIN(B3943,A3943)</f>
        <v/>
      </c>
      <c r="D3943" s="6">
        <f>B3943-C3943</f>
        <v/>
      </c>
      <c r="E3943" s="6">
        <f>A3943-C3943</f>
        <v/>
      </c>
      <c r="F3943" s="6">
        <f>MIN(D3943,in_batt_pw,IF(sel_batt=0,0,(sel_batt-H3942)/in_rte))</f>
        <v/>
      </c>
      <c r="G3943" s="6">
        <f>MIN(E3943,in_batt_pw,H3942)</f>
        <v/>
      </c>
      <c r="H3943" s="6">
        <f>H3942+F3943*in_rte-G3943</f>
        <v/>
      </c>
      <c r="I3943" s="6">
        <f>IF(sel_og=1,0,E3943-G3943)</f>
        <v/>
      </c>
      <c r="J3943" s="6">
        <f>IF(sel_og=1,0,D3943-F3943)</f>
        <v/>
      </c>
      <c r="K3943" s="6">
        <f>IF(sel_og=1,E3943-G3943,0)</f>
        <v/>
      </c>
    </row>
    <row r="3944">
      <c r="A3944" s="6">
        <f>Profiles!E3944+Profiles!F3944</f>
        <v/>
      </c>
      <c r="B3944" s="6">
        <f>Profiles!D3944*sel_solar</f>
        <v/>
      </c>
      <c r="C3944" s="6">
        <f>MIN(B3944,A3944)</f>
        <v/>
      </c>
      <c r="D3944" s="6">
        <f>B3944-C3944</f>
        <v/>
      </c>
      <c r="E3944" s="6">
        <f>A3944-C3944</f>
        <v/>
      </c>
      <c r="F3944" s="6">
        <f>MIN(D3944,in_batt_pw,IF(sel_batt=0,0,(sel_batt-H3943)/in_rte))</f>
        <v/>
      </c>
      <c r="G3944" s="6">
        <f>MIN(E3944,in_batt_pw,H3943)</f>
        <v/>
      </c>
      <c r="H3944" s="6">
        <f>H3943+F3944*in_rte-G3944</f>
        <v/>
      </c>
      <c r="I3944" s="6">
        <f>IF(sel_og=1,0,E3944-G3944)</f>
        <v/>
      </c>
      <c r="J3944" s="6">
        <f>IF(sel_og=1,0,D3944-F3944)</f>
        <v/>
      </c>
      <c r="K3944" s="6">
        <f>IF(sel_og=1,E3944-G3944,0)</f>
        <v/>
      </c>
    </row>
    <row r="3945">
      <c r="A3945" s="6">
        <f>Profiles!E3945+Profiles!F3945</f>
        <v/>
      </c>
      <c r="B3945" s="6">
        <f>Profiles!D3945*sel_solar</f>
        <v/>
      </c>
      <c r="C3945" s="6">
        <f>MIN(B3945,A3945)</f>
        <v/>
      </c>
      <c r="D3945" s="6">
        <f>B3945-C3945</f>
        <v/>
      </c>
      <c r="E3945" s="6">
        <f>A3945-C3945</f>
        <v/>
      </c>
      <c r="F3945" s="6">
        <f>MIN(D3945,in_batt_pw,IF(sel_batt=0,0,(sel_batt-H3944)/in_rte))</f>
        <v/>
      </c>
      <c r="G3945" s="6">
        <f>MIN(E3945,in_batt_pw,H3944)</f>
        <v/>
      </c>
      <c r="H3945" s="6">
        <f>H3944+F3945*in_rte-G3945</f>
        <v/>
      </c>
      <c r="I3945" s="6">
        <f>IF(sel_og=1,0,E3945-G3945)</f>
        <v/>
      </c>
      <c r="J3945" s="6">
        <f>IF(sel_og=1,0,D3945-F3945)</f>
        <v/>
      </c>
      <c r="K3945" s="6">
        <f>IF(sel_og=1,E3945-G3945,0)</f>
        <v/>
      </c>
    </row>
    <row r="3946">
      <c r="A3946" s="6">
        <f>Profiles!E3946+Profiles!F3946</f>
        <v/>
      </c>
      <c r="B3946" s="6">
        <f>Profiles!D3946*sel_solar</f>
        <v/>
      </c>
      <c r="C3946" s="6">
        <f>MIN(B3946,A3946)</f>
        <v/>
      </c>
      <c r="D3946" s="6">
        <f>B3946-C3946</f>
        <v/>
      </c>
      <c r="E3946" s="6">
        <f>A3946-C3946</f>
        <v/>
      </c>
      <c r="F3946" s="6">
        <f>MIN(D3946,in_batt_pw,IF(sel_batt=0,0,(sel_batt-H3945)/in_rte))</f>
        <v/>
      </c>
      <c r="G3946" s="6">
        <f>MIN(E3946,in_batt_pw,H3945)</f>
        <v/>
      </c>
      <c r="H3946" s="6">
        <f>H3945+F3946*in_rte-G3946</f>
        <v/>
      </c>
      <c r="I3946" s="6">
        <f>IF(sel_og=1,0,E3946-G3946)</f>
        <v/>
      </c>
      <c r="J3946" s="6">
        <f>IF(sel_og=1,0,D3946-F3946)</f>
        <v/>
      </c>
      <c r="K3946" s="6">
        <f>IF(sel_og=1,E3946-G3946,0)</f>
        <v/>
      </c>
    </row>
    <row r="3947">
      <c r="A3947" s="6">
        <f>Profiles!E3947+Profiles!F3947</f>
        <v/>
      </c>
      <c r="B3947" s="6">
        <f>Profiles!D3947*sel_solar</f>
        <v/>
      </c>
      <c r="C3947" s="6">
        <f>MIN(B3947,A3947)</f>
        <v/>
      </c>
      <c r="D3947" s="6">
        <f>B3947-C3947</f>
        <v/>
      </c>
      <c r="E3947" s="6">
        <f>A3947-C3947</f>
        <v/>
      </c>
      <c r="F3947" s="6">
        <f>MIN(D3947,in_batt_pw,IF(sel_batt=0,0,(sel_batt-H3946)/in_rte))</f>
        <v/>
      </c>
      <c r="G3947" s="6">
        <f>MIN(E3947,in_batt_pw,H3946)</f>
        <v/>
      </c>
      <c r="H3947" s="6">
        <f>H3946+F3947*in_rte-G3947</f>
        <v/>
      </c>
      <c r="I3947" s="6">
        <f>IF(sel_og=1,0,E3947-G3947)</f>
        <v/>
      </c>
      <c r="J3947" s="6">
        <f>IF(sel_og=1,0,D3947-F3947)</f>
        <v/>
      </c>
      <c r="K3947" s="6">
        <f>IF(sel_og=1,E3947-G3947,0)</f>
        <v/>
      </c>
    </row>
    <row r="3948">
      <c r="A3948" s="6">
        <f>Profiles!E3948+Profiles!F3948</f>
        <v/>
      </c>
      <c r="B3948" s="6">
        <f>Profiles!D3948*sel_solar</f>
        <v/>
      </c>
      <c r="C3948" s="6">
        <f>MIN(B3948,A3948)</f>
        <v/>
      </c>
      <c r="D3948" s="6">
        <f>B3948-C3948</f>
        <v/>
      </c>
      <c r="E3948" s="6">
        <f>A3948-C3948</f>
        <v/>
      </c>
      <c r="F3948" s="6">
        <f>MIN(D3948,in_batt_pw,IF(sel_batt=0,0,(sel_batt-H3947)/in_rte))</f>
        <v/>
      </c>
      <c r="G3948" s="6">
        <f>MIN(E3948,in_batt_pw,H3947)</f>
        <v/>
      </c>
      <c r="H3948" s="6">
        <f>H3947+F3948*in_rte-G3948</f>
        <v/>
      </c>
      <c r="I3948" s="6">
        <f>IF(sel_og=1,0,E3948-G3948)</f>
        <v/>
      </c>
      <c r="J3948" s="6">
        <f>IF(sel_og=1,0,D3948-F3948)</f>
        <v/>
      </c>
      <c r="K3948" s="6">
        <f>IF(sel_og=1,E3948-G3948,0)</f>
        <v/>
      </c>
    </row>
    <row r="3949">
      <c r="A3949" s="6">
        <f>Profiles!E3949+Profiles!F3949</f>
        <v/>
      </c>
      <c r="B3949" s="6">
        <f>Profiles!D3949*sel_solar</f>
        <v/>
      </c>
      <c r="C3949" s="6">
        <f>MIN(B3949,A3949)</f>
        <v/>
      </c>
      <c r="D3949" s="6">
        <f>B3949-C3949</f>
        <v/>
      </c>
      <c r="E3949" s="6">
        <f>A3949-C3949</f>
        <v/>
      </c>
      <c r="F3949" s="6">
        <f>MIN(D3949,in_batt_pw,IF(sel_batt=0,0,(sel_batt-H3948)/in_rte))</f>
        <v/>
      </c>
      <c r="G3949" s="6">
        <f>MIN(E3949,in_batt_pw,H3948)</f>
        <v/>
      </c>
      <c r="H3949" s="6">
        <f>H3948+F3949*in_rte-G3949</f>
        <v/>
      </c>
      <c r="I3949" s="6">
        <f>IF(sel_og=1,0,E3949-G3949)</f>
        <v/>
      </c>
      <c r="J3949" s="6">
        <f>IF(sel_og=1,0,D3949-F3949)</f>
        <v/>
      </c>
      <c r="K3949" s="6">
        <f>IF(sel_og=1,E3949-G3949,0)</f>
        <v/>
      </c>
    </row>
    <row r="3950">
      <c r="A3950" s="6">
        <f>Profiles!E3950+Profiles!F3950</f>
        <v/>
      </c>
      <c r="B3950" s="6">
        <f>Profiles!D3950*sel_solar</f>
        <v/>
      </c>
      <c r="C3950" s="6">
        <f>MIN(B3950,A3950)</f>
        <v/>
      </c>
      <c r="D3950" s="6">
        <f>B3950-C3950</f>
        <v/>
      </c>
      <c r="E3950" s="6">
        <f>A3950-C3950</f>
        <v/>
      </c>
      <c r="F3950" s="6">
        <f>MIN(D3950,in_batt_pw,IF(sel_batt=0,0,(sel_batt-H3949)/in_rte))</f>
        <v/>
      </c>
      <c r="G3950" s="6">
        <f>MIN(E3950,in_batt_pw,H3949)</f>
        <v/>
      </c>
      <c r="H3950" s="6">
        <f>H3949+F3950*in_rte-G3950</f>
        <v/>
      </c>
      <c r="I3950" s="6">
        <f>IF(sel_og=1,0,E3950-G3950)</f>
        <v/>
      </c>
      <c r="J3950" s="6">
        <f>IF(sel_og=1,0,D3950-F3950)</f>
        <v/>
      </c>
      <c r="K3950" s="6">
        <f>IF(sel_og=1,E3950-G3950,0)</f>
        <v/>
      </c>
    </row>
    <row r="3951">
      <c r="A3951" s="6">
        <f>Profiles!E3951+Profiles!F3951</f>
        <v/>
      </c>
      <c r="B3951" s="6">
        <f>Profiles!D3951*sel_solar</f>
        <v/>
      </c>
      <c r="C3951" s="6">
        <f>MIN(B3951,A3951)</f>
        <v/>
      </c>
      <c r="D3951" s="6">
        <f>B3951-C3951</f>
        <v/>
      </c>
      <c r="E3951" s="6">
        <f>A3951-C3951</f>
        <v/>
      </c>
      <c r="F3951" s="6">
        <f>MIN(D3951,in_batt_pw,IF(sel_batt=0,0,(sel_batt-H3950)/in_rte))</f>
        <v/>
      </c>
      <c r="G3951" s="6">
        <f>MIN(E3951,in_batt_pw,H3950)</f>
        <v/>
      </c>
      <c r="H3951" s="6">
        <f>H3950+F3951*in_rte-G3951</f>
        <v/>
      </c>
      <c r="I3951" s="6">
        <f>IF(sel_og=1,0,E3951-G3951)</f>
        <v/>
      </c>
      <c r="J3951" s="6">
        <f>IF(sel_og=1,0,D3951-F3951)</f>
        <v/>
      </c>
      <c r="K3951" s="6">
        <f>IF(sel_og=1,E3951-G3951,0)</f>
        <v/>
      </c>
    </row>
    <row r="3952">
      <c r="A3952" s="6">
        <f>Profiles!E3952+Profiles!F3952</f>
        <v/>
      </c>
      <c r="B3952" s="6">
        <f>Profiles!D3952*sel_solar</f>
        <v/>
      </c>
      <c r="C3952" s="6">
        <f>MIN(B3952,A3952)</f>
        <v/>
      </c>
      <c r="D3952" s="6">
        <f>B3952-C3952</f>
        <v/>
      </c>
      <c r="E3952" s="6">
        <f>A3952-C3952</f>
        <v/>
      </c>
      <c r="F3952" s="6">
        <f>MIN(D3952,in_batt_pw,IF(sel_batt=0,0,(sel_batt-H3951)/in_rte))</f>
        <v/>
      </c>
      <c r="G3952" s="6">
        <f>MIN(E3952,in_batt_pw,H3951)</f>
        <v/>
      </c>
      <c r="H3952" s="6">
        <f>H3951+F3952*in_rte-G3952</f>
        <v/>
      </c>
      <c r="I3952" s="6">
        <f>IF(sel_og=1,0,E3952-G3952)</f>
        <v/>
      </c>
      <c r="J3952" s="6">
        <f>IF(sel_og=1,0,D3952-F3952)</f>
        <v/>
      </c>
      <c r="K3952" s="6">
        <f>IF(sel_og=1,E3952-G3952,0)</f>
        <v/>
      </c>
    </row>
    <row r="3953">
      <c r="A3953" s="6">
        <f>Profiles!E3953+Profiles!F3953</f>
        <v/>
      </c>
      <c r="B3953" s="6">
        <f>Profiles!D3953*sel_solar</f>
        <v/>
      </c>
      <c r="C3953" s="6">
        <f>MIN(B3953,A3953)</f>
        <v/>
      </c>
      <c r="D3953" s="6">
        <f>B3953-C3953</f>
        <v/>
      </c>
      <c r="E3953" s="6">
        <f>A3953-C3953</f>
        <v/>
      </c>
      <c r="F3953" s="6">
        <f>MIN(D3953,in_batt_pw,IF(sel_batt=0,0,(sel_batt-H3952)/in_rte))</f>
        <v/>
      </c>
      <c r="G3953" s="6">
        <f>MIN(E3953,in_batt_pw,H3952)</f>
        <v/>
      </c>
      <c r="H3953" s="6">
        <f>H3952+F3953*in_rte-G3953</f>
        <v/>
      </c>
      <c r="I3953" s="6">
        <f>IF(sel_og=1,0,E3953-G3953)</f>
        <v/>
      </c>
      <c r="J3953" s="6">
        <f>IF(sel_og=1,0,D3953-F3953)</f>
        <v/>
      </c>
      <c r="K3953" s="6">
        <f>IF(sel_og=1,E3953-G3953,0)</f>
        <v/>
      </c>
    </row>
    <row r="3954">
      <c r="A3954" s="6">
        <f>Profiles!E3954+Profiles!F3954</f>
        <v/>
      </c>
      <c r="B3954" s="6">
        <f>Profiles!D3954*sel_solar</f>
        <v/>
      </c>
      <c r="C3954" s="6">
        <f>MIN(B3954,A3954)</f>
        <v/>
      </c>
      <c r="D3954" s="6">
        <f>B3954-C3954</f>
        <v/>
      </c>
      <c r="E3954" s="6">
        <f>A3954-C3954</f>
        <v/>
      </c>
      <c r="F3954" s="6">
        <f>MIN(D3954,in_batt_pw,IF(sel_batt=0,0,(sel_batt-H3953)/in_rte))</f>
        <v/>
      </c>
      <c r="G3954" s="6">
        <f>MIN(E3954,in_batt_pw,H3953)</f>
        <v/>
      </c>
      <c r="H3954" s="6">
        <f>H3953+F3954*in_rte-G3954</f>
        <v/>
      </c>
      <c r="I3954" s="6">
        <f>IF(sel_og=1,0,E3954-G3954)</f>
        <v/>
      </c>
      <c r="J3954" s="6">
        <f>IF(sel_og=1,0,D3954-F3954)</f>
        <v/>
      </c>
      <c r="K3954" s="6">
        <f>IF(sel_og=1,E3954-G3954,0)</f>
        <v/>
      </c>
    </row>
    <row r="3955">
      <c r="A3955" s="6">
        <f>Profiles!E3955+Profiles!F3955</f>
        <v/>
      </c>
      <c r="B3955" s="6">
        <f>Profiles!D3955*sel_solar</f>
        <v/>
      </c>
      <c r="C3955" s="6">
        <f>MIN(B3955,A3955)</f>
        <v/>
      </c>
      <c r="D3955" s="6">
        <f>B3955-C3955</f>
        <v/>
      </c>
      <c r="E3955" s="6">
        <f>A3955-C3955</f>
        <v/>
      </c>
      <c r="F3955" s="6">
        <f>MIN(D3955,in_batt_pw,IF(sel_batt=0,0,(sel_batt-H3954)/in_rte))</f>
        <v/>
      </c>
      <c r="G3955" s="6">
        <f>MIN(E3955,in_batt_pw,H3954)</f>
        <v/>
      </c>
      <c r="H3955" s="6">
        <f>H3954+F3955*in_rte-G3955</f>
        <v/>
      </c>
      <c r="I3955" s="6">
        <f>IF(sel_og=1,0,E3955-G3955)</f>
        <v/>
      </c>
      <c r="J3955" s="6">
        <f>IF(sel_og=1,0,D3955-F3955)</f>
        <v/>
      </c>
      <c r="K3955" s="6">
        <f>IF(sel_og=1,E3955-G3955,0)</f>
        <v/>
      </c>
    </row>
    <row r="3956">
      <c r="A3956" s="6">
        <f>Profiles!E3956+Profiles!F3956</f>
        <v/>
      </c>
      <c r="B3956" s="6">
        <f>Profiles!D3956*sel_solar</f>
        <v/>
      </c>
      <c r="C3956" s="6">
        <f>MIN(B3956,A3956)</f>
        <v/>
      </c>
      <c r="D3956" s="6">
        <f>B3956-C3956</f>
        <v/>
      </c>
      <c r="E3956" s="6">
        <f>A3956-C3956</f>
        <v/>
      </c>
      <c r="F3956" s="6">
        <f>MIN(D3956,in_batt_pw,IF(sel_batt=0,0,(sel_batt-H3955)/in_rte))</f>
        <v/>
      </c>
      <c r="G3956" s="6">
        <f>MIN(E3956,in_batt_pw,H3955)</f>
        <v/>
      </c>
      <c r="H3956" s="6">
        <f>H3955+F3956*in_rte-G3956</f>
        <v/>
      </c>
      <c r="I3956" s="6">
        <f>IF(sel_og=1,0,E3956-G3956)</f>
        <v/>
      </c>
      <c r="J3956" s="6">
        <f>IF(sel_og=1,0,D3956-F3956)</f>
        <v/>
      </c>
      <c r="K3956" s="6">
        <f>IF(sel_og=1,E3956-G3956,0)</f>
        <v/>
      </c>
    </row>
    <row r="3957">
      <c r="A3957" s="6">
        <f>Profiles!E3957+Profiles!F3957</f>
        <v/>
      </c>
      <c r="B3957" s="6">
        <f>Profiles!D3957*sel_solar</f>
        <v/>
      </c>
      <c r="C3957" s="6">
        <f>MIN(B3957,A3957)</f>
        <v/>
      </c>
      <c r="D3957" s="6">
        <f>B3957-C3957</f>
        <v/>
      </c>
      <c r="E3957" s="6">
        <f>A3957-C3957</f>
        <v/>
      </c>
      <c r="F3957" s="6">
        <f>MIN(D3957,in_batt_pw,IF(sel_batt=0,0,(sel_batt-H3956)/in_rte))</f>
        <v/>
      </c>
      <c r="G3957" s="6">
        <f>MIN(E3957,in_batt_pw,H3956)</f>
        <v/>
      </c>
      <c r="H3957" s="6">
        <f>H3956+F3957*in_rte-G3957</f>
        <v/>
      </c>
      <c r="I3957" s="6">
        <f>IF(sel_og=1,0,E3957-G3957)</f>
        <v/>
      </c>
      <c r="J3957" s="6">
        <f>IF(sel_og=1,0,D3957-F3957)</f>
        <v/>
      </c>
      <c r="K3957" s="6">
        <f>IF(sel_og=1,E3957-G3957,0)</f>
        <v/>
      </c>
    </row>
    <row r="3958">
      <c r="A3958" s="6">
        <f>Profiles!E3958+Profiles!F3958</f>
        <v/>
      </c>
      <c r="B3958" s="6">
        <f>Profiles!D3958*sel_solar</f>
        <v/>
      </c>
      <c r="C3958" s="6">
        <f>MIN(B3958,A3958)</f>
        <v/>
      </c>
      <c r="D3958" s="6">
        <f>B3958-C3958</f>
        <v/>
      </c>
      <c r="E3958" s="6">
        <f>A3958-C3958</f>
        <v/>
      </c>
      <c r="F3958" s="6">
        <f>MIN(D3958,in_batt_pw,IF(sel_batt=0,0,(sel_batt-H3957)/in_rte))</f>
        <v/>
      </c>
      <c r="G3958" s="6">
        <f>MIN(E3958,in_batt_pw,H3957)</f>
        <v/>
      </c>
      <c r="H3958" s="6">
        <f>H3957+F3958*in_rte-G3958</f>
        <v/>
      </c>
      <c r="I3958" s="6">
        <f>IF(sel_og=1,0,E3958-G3958)</f>
        <v/>
      </c>
      <c r="J3958" s="6">
        <f>IF(sel_og=1,0,D3958-F3958)</f>
        <v/>
      </c>
      <c r="K3958" s="6">
        <f>IF(sel_og=1,E3958-G3958,0)</f>
        <v/>
      </c>
    </row>
    <row r="3959">
      <c r="A3959" s="6">
        <f>Profiles!E3959+Profiles!F3959</f>
        <v/>
      </c>
      <c r="B3959" s="6">
        <f>Profiles!D3959*sel_solar</f>
        <v/>
      </c>
      <c r="C3959" s="6">
        <f>MIN(B3959,A3959)</f>
        <v/>
      </c>
      <c r="D3959" s="6">
        <f>B3959-C3959</f>
        <v/>
      </c>
      <c r="E3959" s="6">
        <f>A3959-C3959</f>
        <v/>
      </c>
      <c r="F3959" s="6">
        <f>MIN(D3959,in_batt_pw,IF(sel_batt=0,0,(sel_batt-H3958)/in_rte))</f>
        <v/>
      </c>
      <c r="G3959" s="6">
        <f>MIN(E3959,in_batt_pw,H3958)</f>
        <v/>
      </c>
      <c r="H3959" s="6">
        <f>H3958+F3959*in_rte-G3959</f>
        <v/>
      </c>
      <c r="I3959" s="6">
        <f>IF(sel_og=1,0,E3959-G3959)</f>
        <v/>
      </c>
      <c r="J3959" s="6">
        <f>IF(sel_og=1,0,D3959-F3959)</f>
        <v/>
      </c>
      <c r="K3959" s="6">
        <f>IF(sel_og=1,E3959-G3959,0)</f>
        <v/>
      </c>
    </row>
    <row r="3960">
      <c r="A3960" s="6">
        <f>Profiles!E3960+Profiles!F3960</f>
        <v/>
      </c>
      <c r="B3960" s="6">
        <f>Profiles!D3960*sel_solar</f>
        <v/>
      </c>
      <c r="C3960" s="6">
        <f>MIN(B3960,A3960)</f>
        <v/>
      </c>
      <c r="D3960" s="6">
        <f>B3960-C3960</f>
        <v/>
      </c>
      <c r="E3960" s="6">
        <f>A3960-C3960</f>
        <v/>
      </c>
      <c r="F3960" s="6">
        <f>MIN(D3960,in_batt_pw,IF(sel_batt=0,0,(sel_batt-H3959)/in_rte))</f>
        <v/>
      </c>
      <c r="G3960" s="6">
        <f>MIN(E3960,in_batt_pw,H3959)</f>
        <v/>
      </c>
      <c r="H3960" s="6">
        <f>H3959+F3960*in_rte-G3960</f>
        <v/>
      </c>
      <c r="I3960" s="6">
        <f>IF(sel_og=1,0,E3960-G3960)</f>
        <v/>
      </c>
      <c r="J3960" s="6">
        <f>IF(sel_og=1,0,D3960-F3960)</f>
        <v/>
      </c>
      <c r="K3960" s="6">
        <f>IF(sel_og=1,E3960-G3960,0)</f>
        <v/>
      </c>
    </row>
    <row r="3961">
      <c r="A3961" s="6">
        <f>Profiles!E3961+Profiles!F3961</f>
        <v/>
      </c>
      <c r="B3961" s="6">
        <f>Profiles!D3961*sel_solar</f>
        <v/>
      </c>
      <c r="C3961" s="6">
        <f>MIN(B3961,A3961)</f>
        <v/>
      </c>
      <c r="D3961" s="6">
        <f>B3961-C3961</f>
        <v/>
      </c>
      <c r="E3961" s="6">
        <f>A3961-C3961</f>
        <v/>
      </c>
      <c r="F3961" s="6">
        <f>MIN(D3961,in_batt_pw,IF(sel_batt=0,0,(sel_batt-H3960)/in_rte))</f>
        <v/>
      </c>
      <c r="G3961" s="6">
        <f>MIN(E3961,in_batt_pw,H3960)</f>
        <v/>
      </c>
      <c r="H3961" s="6">
        <f>H3960+F3961*in_rte-G3961</f>
        <v/>
      </c>
      <c r="I3961" s="6">
        <f>IF(sel_og=1,0,E3961-G3961)</f>
        <v/>
      </c>
      <c r="J3961" s="6">
        <f>IF(sel_og=1,0,D3961-F3961)</f>
        <v/>
      </c>
      <c r="K3961" s="6">
        <f>IF(sel_og=1,E3961-G3961,0)</f>
        <v/>
      </c>
    </row>
    <row r="3962">
      <c r="A3962" s="6">
        <f>Profiles!E3962+Profiles!F3962</f>
        <v/>
      </c>
      <c r="B3962" s="6">
        <f>Profiles!D3962*sel_solar</f>
        <v/>
      </c>
      <c r="C3962" s="6">
        <f>MIN(B3962,A3962)</f>
        <v/>
      </c>
      <c r="D3962" s="6">
        <f>B3962-C3962</f>
        <v/>
      </c>
      <c r="E3962" s="6">
        <f>A3962-C3962</f>
        <v/>
      </c>
      <c r="F3962" s="6">
        <f>MIN(D3962,in_batt_pw,IF(sel_batt=0,0,(sel_batt-H3961)/in_rte))</f>
        <v/>
      </c>
      <c r="G3962" s="6">
        <f>MIN(E3962,in_batt_pw,H3961)</f>
        <v/>
      </c>
      <c r="H3962" s="6">
        <f>H3961+F3962*in_rte-G3962</f>
        <v/>
      </c>
      <c r="I3962" s="6">
        <f>IF(sel_og=1,0,E3962-G3962)</f>
        <v/>
      </c>
      <c r="J3962" s="6">
        <f>IF(sel_og=1,0,D3962-F3962)</f>
        <v/>
      </c>
      <c r="K3962" s="6">
        <f>IF(sel_og=1,E3962-G3962,0)</f>
        <v/>
      </c>
    </row>
    <row r="3963">
      <c r="A3963" s="6">
        <f>Profiles!E3963+Profiles!F3963</f>
        <v/>
      </c>
      <c r="B3963" s="6">
        <f>Profiles!D3963*sel_solar</f>
        <v/>
      </c>
      <c r="C3963" s="6">
        <f>MIN(B3963,A3963)</f>
        <v/>
      </c>
      <c r="D3963" s="6">
        <f>B3963-C3963</f>
        <v/>
      </c>
      <c r="E3963" s="6">
        <f>A3963-C3963</f>
        <v/>
      </c>
      <c r="F3963" s="6">
        <f>MIN(D3963,in_batt_pw,IF(sel_batt=0,0,(sel_batt-H3962)/in_rte))</f>
        <v/>
      </c>
      <c r="G3963" s="6">
        <f>MIN(E3963,in_batt_pw,H3962)</f>
        <v/>
      </c>
      <c r="H3963" s="6">
        <f>H3962+F3963*in_rte-G3963</f>
        <v/>
      </c>
      <c r="I3963" s="6">
        <f>IF(sel_og=1,0,E3963-G3963)</f>
        <v/>
      </c>
      <c r="J3963" s="6">
        <f>IF(sel_og=1,0,D3963-F3963)</f>
        <v/>
      </c>
      <c r="K3963" s="6">
        <f>IF(sel_og=1,E3963-G3963,0)</f>
        <v/>
      </c>
    </row>
    <row r="3964">
      <c r="A3964" s="6">
        <f>Profiles!E3964+Profiles!F3964</f>
        <v/>
      </c>
      <c r="B3964" s="6">
        <f>Profiles!D3964*sel_solar</f>
        <v/>
      </c>
      <c r="C3964" s="6">
        <f>MIN(B3964,A3964)</f>
        <v/>
      </c>
      <c r="D3964" s="6">
        <f>B3964-C3964</f>
        <v/>
      </c>
      <c r="E3964" s="6">
        <f>A3964-C3964</f>
        <v/>
      </c>
      <c r="F3964" s="6">
        <f>MIN(D3964,in_batt_pw,IF(sel_batt=0,0,(sel_batt-H3963)/in_rte))</f>
        <v/>
      </c>
      <c r="G3964" s="6">
        <f>MIN(E3964,in_batt_pw,H3963)</f>
        <v/>
      </c>
      <c r="H3964" s="6">
        <f>H3963+F3964*in_rte-G3964</f>
        <v/>
      </c>
      <c r="I3964" s="6">
        <f>IF(sel_og=1,0,E3964-G3964)</f>
        <v/>
      </c>
      <c r="J3964" s="6">
        <f>IF(sel_og=1,0,D3964-F3964)</f>
        <v/>
      </c>
      <c r="K3964" s="6">
        <f>IF(sel_og=1,E3964-G3964,0)</f>
        <v/>
      </c>
    </row>
    <row r="3965">
      <c r="A3965" s="6">
        <f>Profiles!E3965+Profiles!F3965</f>
        <v/>
      </c>
      <c r="B3965" s="6">
        <f>Profiles!D3965*sel_solar</f>
        <v/>
      </c>
      <c r="C3965" s="6">
        <f>MIN(B3965,A3965)</f>
        <v/>
      </c>
      <c r="D3965" s="6">
        <f>B3965-C3965</f>
        <v/>
      </c>
      <c r="E3965" s="6">
        <f>A3965-C3965</f>
        <v/>
      </c>
      <c r="F3965" s="6">
        <f>MIN(D3965,in_batt_pw,IF(sel_batt=0,0,(sel_batt-H3964)/in_rte))</f>
        <v/>
      </c>
      <c r="G3965" s="6">
        <f>MIN(E3965,in_batt_pw,H3964)</f>
        <v/>
      </c>
      <c r="H3965" s="6">
        <f>H3964+F3965*in_rte-G3965</f>
        <v/>
      </c>
      <c r="I3965" s="6">
        <f>IF(sel_og=1,0,E3965-G3965)</f>
        <v/>
      </c>
      <c r="J3965" s="6">
        <f>IF(sel_og=1,0,D3965-F3965)</f>
        <v/>
      </c>
      <c r="K3965" s="6">
        <f>IF(sel_og=1,E3965-G3965,0)</f>
        <v/>
      </c>
    </row>
    <row r="3966">
      <c r="A3966" s="6">
        <f>Profiles!E3966+Profiles!F3966</f>
        <v/>
      </c>
      <c r="B3966" s="6">
        <f>Profiles!D3966*sel_solar</f>
        <v/>
      </c>
      <c r="C3966" s="6">
        <f>MIN(B3966,A3966)</f>
        <v/>
      </c>
      <c r="D3966" s="6">
        <f>B3966-C3966</f>
        <v/>
      </c>
      <c r="E3966" s="6">
        <f>A3966-C3966</f>
        <v/>
      </c>
      <c r="F3966" s="6">
        <f>MIN(D3966,in_batt_pw,IF(sel_batt=0,0,(sel_batt-H3965)/in_rte))</f>
        <v/>
      </c>
      <c r="G3966" s="6">
        <f>MIN(E3966,in_batt_pw,H3965)</f>
        <v/>
      </c>
      <c r="H3966" s="6">
        <f>H3965+F3966*in_rte-G3966</f>
        <v/>
      </c>
      <c r="I3966" s="6">
        <f>IF(sel_og=1,0,E3966-G3966)</f>
        <v/>
      </c>
      <c r="J3966" s="6">
        <f>IF(sel_og=1,0,D3966-F3966)</f>
        <v/>
      </c>
      <c r="K3966" s="6">
        <f>IF(sel_og=1,E3966-G3966,0)</f>
        <v/>
      </c>
    </row>
    <row r="3967">
      <c r="A3967" s="6">
        <f>Profiles!E3967+Profiles!F3967</f>
        <v/>
      </c>
      <c r="B3967" s="6">
        <f>Profiles!D3967*sel_solar</f>
        <v/>
      </c>
      <c r="C3967" s="6">
        <f>MIN(B3967,A3967)</f>
        <v/>
      </c>
      <c r="D3967" s="6">
        <f>B3967-C3967</f>
        <v/>
      </c>
      <c r="E3967" s="6">
        <f>A3967-C3967</f>
        <v/>
      </c>
      <c r="F3967" s="6">
        <f>MIN(D3967,in_batt_pw,IF(sel_batt=0,0,(sel_batt-H3966)/in_rte))</f>
        <v/>
      </c>
      <c r="G3967" s="6">
        <f>MIN(E3967,in_batt_pw,H3966)</f>
        <v/>
      </c>
      <c r="H3967" s="6">
        <f>H3966+F3967*in_rte-G3967</f>
        <v/>
      </c>
      <c r="I3967" s="6">
        <f>IF(sel_og=1,0,E3967-G3967)</f>
        <v/>
      </c>
      <c r="J3967" s="6">
        <f>IF(sel_og=1,0,D3967-F3967)</f>
        <v/>
      </c>
      <c r="K3967" s="6">
        <f>IF(sel_og=1,E3967-G3967,0)</f>
        <v/>
      </c>
    </row>
    <row r="3968">
      <c r="A3968" s="6">
        <f>Profiles!E3968+Profiles!F3968</f>
        <v/>
      </c>
      <c r="B3968" s="6">
        <f>Profiles!D3968*sel_solar</f>
        <v/>
      </c>
      <c r="C3968" s="6">
        <f>MIN(B3968,A3968)</f>
        <v/>
      </c>
      <c r="D3968" s="6">
        <f>B3968-C3968</f>
        <v/>
      </c>
      <c r="E3968" s="6">
        <f>A3968-C3968</f>
        <v/>
      </c>
      <c r="F3968" s="6">
        <f>MIN(D3968,in_batt_pw,IF(sel_batt=0,0,(sel_batt-H3967)/in_rte))</f>
        <v/>
      </c>
      <c r="G3968" s="6">
        <f>MIN(E3968,in_batt_pw,H3967)</f>
        <v/>
      </c>
      <c r="H3968" s="6">
        <f>H3967+F3968*in_rte-G3968</f>
        <v/>
      </c>
      <c r="I3968" s="6">
        <f>IF(sel_og=1,0,E3968-G3968)</f>
        <v/>
      </c>
      <c r="J3968" s="6">
        <f>IF(sel_og=1,0,D3968-F3968)</f>
        <v/>
      </c>
      <c r="K3968" s="6">
        <f>IF(sel_og=1,E3968-G3968,0)</f>
        <v/>
      </c>
    </row>
    <row r="3969">
      <c r="A3969" s="6">
        <f>Profiles!E3969+Profiles!F3969</f>
        <v/>
      </c>
      <c r="B3969" s="6">
        <f>Profiles!D3969*sel_solar</f>
        <v/>
      </c>
      <c r="C3969" s="6">
        <f>MIN(B3969,A3969)</f>
        <v/>
      </c>
      <c r="D3969" s="6">
        <f>B3969-C3969</f>
        <v/>
      </c>
      <c r="E3969" s="6">
        <f>A3969-C3969</f>
        <v/>
      </c>
      <c r="F3969" s="6">
        <f>MIN(D3969,in_batt_pw,IF(sel_batt=0,0,(sel_batt-H3968)/in_rte))</f>
        <v/>
      </c>
      <c r="G3969" s="6">
        <f>MIN(E3969,in_batt_pw,H3968)</f>
        <v/>
      </c>
      <c r="H3969" s="6">
        <f>H3968+F3969*in_rte-G3969</f>
        <v/>
      </c>
      <c r="I3969" s="6">
        <f>IF(sel_og=1,0,E3969-G3969)</f>
        <v/>
      </c>
      <c r="J3969" s="6">
        <f>IF(sel_og=1,0,D3969-F3969)</f>
        <v/>
      </c>
      <c r="K3969" s="6">
        <f>IF(sel_og=1,E3969-G3969,0)</f>
        <v/>
      </c>
    </row>
    <row r="3970">
      <c r="A3970" s="6">
        <f>Profiles!E3970+Profiles!F3970</f>
        <v/>
      </c>
      <c r="B3970" s="6">
        <f>Profiles!D3970*sel_solar</f>
        <v/>
      </c>
      <c r="C3970" s="6">
        <f>MIN(B3970,A3970)</f>
        <v/>
      </c>
      <c r="D3970" s="6">
        <f>B3970-C3970</f>
        <v/>
      </c>
      <c r="E3970" s="6">
        <f>A3970-C3970</f>
        <v/>
      </c>
      <c r="F3970" s="6">
        <f>MIN(D3970,in_batt_pw,IF(sel_batt=0,0,(sel_batt-H3969)/in_rte))</f>
        <v/>
      </c>
      <c r="G3970" s="6">
        <f>MIN(E3970,in_batt_pw,H3969)</f>
        <v/>
      </c>
      <c r="H3970" s="6">
        <f>H3969+F3970*in_rte-G3970</f>
        <v/>
      </c>
      <c r="I3970" s="6">
        <f>IF(sel_og=1,0,E3970-G3970)</f>
        <v/>
      </c>
      <c r="J3970" s="6">
        <f>IF(sel_og=1,0,D3970-F3970)</f>
        <v/>
      </c>
      <c r="K3970" s="6">
        <f>IF(sel_og=1,E3970-G3970,0)</f>
        <v/>
      </c>
    </row>
    <row r="3971">
      <c r="A3971" s="6">
        <f>Profiles!E3971+Profiles!F3971</f>
        <v/>
      </c>
      <c r="B3971" s="6">
        <f>Profiles!D3971*sel_solar</f>
        <v/>
      </c>
      <c r="C3971" s="6">
        <f>MIN(B3971,A3971)</f>
        <v/>
      </c>
      <c r="D3971" s="6">
        <f>B3971-C3971</f>
        <v/>
      </c>
      <c r="E3971" s="6">
        <f>A3971-C3971</f>
        <v/>
      </c>
      <c r="F3971" s="6">
        <f>MIN(D3971,in_batt_pw,IF(sel_batt=0,0,(sel_batt-H3970)/in_rte))</f>
        <v/>
      </c>
      <c r="G3971" s="6">
        <f>MIN(E3971,in_batt_pw,H3970)</f>
        <v/>
      </c>
      <c r="H3971" s="6">
        <f>H3970+F3971*in_rte-G3971</f>
        <v/>
      </c>
      <c r="I3971" s="6">
        <f>IF(sel_og=1,0,E3971-G3971)</f>
        <v/>
      </c>
      <c r="J3971" s="6">
        <f>IF(sel_og=1,0,D3971-F3971)</f>
        <v/>
      </c>
      <c r="K3971" s="6">
        <f>IF(sel_og=1,E3971-G3971,0)</f>
        <v/>
      </c>
    </row>
    <row r="3972">
      <c r="A3972" s="6">
        <f>Profiles!E3972+Profiles!F3972</f>
        <v/>
      </c>
      <c r="B3972" s="6">
        <f>Profiles!D3972*sel_solar</f>
        <v/>
      </c>
      <c r="C3972" s="6">
        <f>MIN(B3972,A3972)</f>
        <v/>
      </c>
      <c r="D3972" s="6">
        <f>B3972-C3972</f>
        <v/>
      </c>
      <c r="E3972" s="6">
        <f>A3972-C3972</f>
        <v/>
      </c>
      <c r="F3972" s="6">
        <f>MIN(D3972,in_batt_pw,IF(sel_batt=0,0,(sel_batt-H3971)/in_rte))</f>
        <v/>
      </c>
      <c r="G3972" s="6">
        <f>MIN(E3972,in_batt_pw,H3971)</f>
        <v/>
      </c>
      <c r="H3972" s="6">
        <f>H3971+F3972*in_rte-G3972</f>
        <v/>
      </c>
      <c r="I3972" s="6">
        <f>IF(sel_og=1,0,E3972-G3972)</f>
        <v/>
      </c>
      <c r="J3972" s="6">
        <f>IF(sel_og=1,0,D3972-F3972)</f>
        <v/>
      </c>
      <c r="K3972" s="6">
        <f>IF(sel_og=1,E3972-G3972,0)</f>
        <v/>
      </c>
    </row>
    <row r="3973">
      <c r="A3973" s="6">
        <f>Profiles!E3973+Profiles!F3973</f>
        <v/>
      </c>
      <c r="B3973" s="6">
        <f>Profiles!D3973*sel_solar</f>
        <v/>
      </c>
      <c r="C3973" s="6">
        <f>MIN(B3973,A3973)</f>
        <v/>
      </c>
      <c r="D3973" s="6">
        <f>B3973-C3973</f>
        <v/>
      </c>
      <c r="E3973" s="6">
        <f>A3973-C3973</f>
        <v/>
      </c>
      <c r="F3973" s="6">
        <f>MIN(D3973,in_batt_pw,IF(sel_batt=0,0,(sel_batt-H3972)/in_rte))</f>
        <v/>
      </c>
      <c r="G3973" s="6">
        <f>MIN(E3973,in_batt_pw,H3972)</f>
        <v/>
      </c>
      <c r="H3973" s="6">
        <f>H3972+F3973*in_rte-G3973</f>
        <v/>
      </c>
      <c r="I3973" s="6">
        <f>IF(sel_og=1,0,E3973-G3973)</f>
        <v/>
      </c>
      <c r="J3973" s="6">
        <f>IF(sel_og=1,0,D3973-F3973)</f>
        <v/>
      </c>
      <c r="K3973" s="6">
        <f>IF(sel_og=1,E3973-G3973,0)</f>
        <v/>
      </c>
    </row>
    <row r="3974">
      <c r="A3974" s="6">
        <f>Profiles!E3974+Profiles!F3974</f>
        <v/>
      </c>
      <c r="B3974" s="6">
        <f>Profiles!D3974*sel_solar</f>
        <v/>
      </c>
      <c r="C3974" s="6">
        <f>MIN(B3974,A3974)</f>
        <v/>
      </c>
      <c r="D3974" s="6">
        <f>B3974-C3974</f>
        <v/>
      </c>
      <c r="E3974" s="6">
        <f>A3974-C3974</f>
        <v/>
      </c>
      <c r="F3974" s="6">
        <f>MIN(D3974,in_batt_pw,IF(sel_batt=0,0,(sel_batt-H3973)/in_rte))</f>
        <v/>
      </c>
      <c r="G3974" s="6">
        <f>MIN(E3974,in_batt_pw,H3973)</f>
        <v/>
      </c>
      <c r="H3974" s="6">
        <f>H3973+F3974*in_rte-G3974</f>
        <v/>
      </c>
      <c r="I3974" s="6">
        <f>IF(sel_og=1,0,E3974-G3974)</f>
        <v/>
      </c>
      <c r="J3974" s="6">
        <f>IF(sel_og=1,0,D3974-F3974)</f>
        <v/>
      </c>
      <c r="K3974" s="6">
        <f>IF(sel_og=1,E3974-G3974,0)</f>
        <v/>
      </c>
    </row>
    <row r="3975">
      <c r="A3975" s="6">
        <f>Profiles!E3975+Profiles!F3975</f>
        <v/>
      </c>
      <c r="B3975" s="6">
        <f>Profiles!D3975*sel_solar</f>
        <v/>
      </c>
      <c r="C3975" s="6">
        <f>MIN(B3975,A3975)</f>
        <v/>
      </c>
      <c r="D3975" s="6">
        <f>B3975-C3975</f>
        <v/>
      </c>
      <c r="E3975" s="6">
        <f>A3975-C3975</f>
        <v/>
      </c>
      <c r="F3975" s="6">
        <f>MIN(D3975,in_batt_pw,IF(sel_batt=0,0,(sel_batt-H3974)/in_rte))</f>
        <v/>
      </c>
      <c r="G3975" s="6">
        <f>MIN(E3975,in_batt_pw,H3974)</f>
        <v/>
      </c>
      <c r="H3975" s="6">
        <f>H3974+F3975*in_rte-G3975</f>
        <v/>
      </c>
      <c r="I3975" s="6">
        <f>IF(sel_og=1,0,E3975-G3975)</f>
        <v/>
      </c>
      <c r="J3975" s="6">
        <f>IF(sel_og=1,0,D3975-F3975)</f>
        <v/>
      </c>
      <c r="K3975" s="6">
        <f>IF(sel_og=1,E3975-G3975,0)</f>
        <v/>
      </c>
    </row>
    <row r="3976">
      <c r="A3976" s="6">
        <f>Profiles!E3976+Profiles!F3976</f>
        <v/>
      </c>
      <c r="B3976" s="6">
        <f>Profiles!D3976*sel_solar</f>
        <v/>
      </c>
      <c r="C3976" s="6">
        <f>MIN(B3976,A3976)</f>
        <v/>
      </c>
      <c r="D3976" s="6">
        <f>B3976-C3976</f>
        <v/>
      </c>
      <c r="E3976" s="6">
        <f>A3976-C3976</f>
        <v/>
      </c>
      <c r="F3976" s="6">
        <f>MIN(D3976,in_batt_pw,IF(sel_batt=0,0,(sel_batt-H3975)/in_rte))</f>
        <v/>
      </c>
      <c r="G3976" s="6">
        <f>MIN(E3976,in_batt_pw,H3975)</f>
        <v/>
      </c>
      <c r="H3976" s="6">
        <f>H3975+F3976*in_rte-G3976</f>
        <v/>
      </c>
      <c r="I3976" s="6">
        <f>IF(sel_og=1,0,E3976-G3976)</f>
        <v/>
      </c>
      <c r="J3976" s="6">
        <f>IF(sel_og=1,0,D3976-F3976)</f>
        <v/>
      </c>
      <c r="K3976" s="6">
        <f>IF(sel_og=1,E3976-G3976,0)</f>
        <v/>
      </c>
    </row>
    <row r="3977">
      <c r="A3977" s="6">
        <f>Profiles!E3977+Profiles!F3977</f>
        <v/>
      </c>
      <c r="B3977" s="6">
        <f>Profiles!D3977*sel_solar</f>
        <v/>
      </c>
      <c r="C3977" s="6">
        <f>MIN(B3977,A3977)</f>
        <v/>
      </c>
      <c r="D3977" s="6">
        <f>B3977-C3977</f>
        <v/>
      </c>
      <c r="E3977" s="6">
        <f>A3977-C3977</f>
        <v/>
      </c>
      <c r="F3977" s="6">
        <f>MIN(D3977,in_batt_pw,IF(sel_batt=0,0,(sel_batt-H3976)/in_rte))</f>
        <v/>
      </c>
      <c r="G3977" s="6">
        <f>MIN(E3977,in_batt_pw,H3976)</f>
        <v/>
      </c>
      <c r="H3977" s="6">
        <f>H3976+F3977*in_rte-G3977</f>
        <v/>
      </c>
      <c r="I3977" s="6">
        <f>IF(sel_og=1,0,E3977-G3977)</f>
        <v/>
      </c>
      <c r="J3977" s="6">
        <f>IF(sel_og=1,0,D3977-F3977)</f>
        <v/>
      </c>
      <c r="K3977" s="6">
        <f>IF(sel_og=1,E3977-G3977,0)</f>
        <v/>
      </c>
    </row>
    <row r="3978">
      <c r="A3978" s="6">
        <f>Profiles!E3978+Profiles!F3978</f>
        <v/>
      </c>
      <c r="B3978" s="6">
        <f>Profiles!D3978*sel_solar</f>
        <v/>
      </c>
      <c r="C3978" s="6">
        <f>MIN(B3978,A3978)</f>
        <v/>
      </c>
      <c r="D3978" s="6">
        <f>B3978-C3978</f>
        <v/>
      </c>
      <c r="E3978" s="6">
        <f>A3978-C3978</f>
        <v/>
      </c>
      <c r="F3978" s="6">
        <f>MIN(D3978,in_batt_pw,IF(sel_batt=0,0,(sel_batt-H3977)/in_rte))</f>
        <v/>
      </c>
      <c r="G3978" s="6">
        <f>MIN(E3978,in_batt_pw,H3977)</f>
        <v/>
      </c>
      <c r="H3978" s="6">
        <f>H3977+F3978*in_rte-G3978</f>
        <v/>
      </c>
      <c r="I3978" s="6">
        <f>IF(sel_og=1,0,E3978-G3978)</f>
        <v/>
      </c>
      <c r="J3978" s="6">
        <f>IF(sel_og=1,0,D3978-F3978)</f>
        <v/>
      </c>
      <c r="K3978" s="6">
        <f>IF(sel_og=1,E3978-G3978,0)</f>
        <v/>
      </c>
    </row>
    <row r="3979">
      <c r="A3979" s="6">
        <f>Profiles!E3979+Profiles!F3979</f>
        <v/>
      </c>
      <c r="B3979" s="6">
        <f>Profiles!D3979*sel_solar</f>
        <v/>
      </c>
      <c r="C3979" s="6">
        <f>MIN(B3979,A3979)</f>
        <v/>
      </c>
      <c r="D3979" s="6">
        <f>B3979-C3979</f>
        <v/>
      </c>
      <c r="E3979" s="6">
        <f>A3979-C3979</f>
        <v/>
      </c>
      <c r="F3979" s="6">
        <f>MIN(D3979,in_batt_pw,IF(sel_batt=0,0,(sel_batt-H3978)/in_rte))</f>
        <v/>
      </c>
      <c r="G3979" s="6">
        <f>MIN(E3979,in_batt_pw,H3978)</f>
        <v/>
      </c>
      <c r="H3979" s="6">
        <f>H3978+F3979*in_rte-G3979</f>
        <v/>
      </c>
      <c r="I3979" s="6">
        <f>IF(sel_og=1,0,E3979-G3979)</f>
        <v/>
      </c>
      <c r="J3979" s="6">
        <f>IF(sel_og=1,0,D3979-F3979)</f>
        <v/>
      </c>
      <c r="K3979" s="6">
        <f>IF(sel_og=1,E3979-G3979,0)</f>
        <v/>
      </c>
    </row>
    <row r="3980">
      <c r="A3980" s="6">
        <f>Profiles!E3980+Profiles!F3980</f>
        <v/>
      </c>
      <c r="B3980" s="6">
        <f>Profiles!D3980*sel_solar</f>
        <v/>
      </c>
      <c r="C3980" s="6">
        <f>MIN(B3980,A3980)</f>
        <v/>
      </c>
      <c r="D3980" s="6">
        <f>B3980-C3980</f>
        <v/>
      </c>
      <c r="E3980" s="6">
        <f>A3980-C3980</f>
        <v/>
      </c>
      <c r="F3980" s="6">
        <f>MIN(D3980,in_batt_pw,IF(sel_batt=0,0,(sel_batt-H3979)/in_rte))</f>
        <v/>
      </c>
      <c r="G3980" s="6">
        <f>MIN(E3980,in_batt_pw,H3979)</f>
        <v/>
      </c>
      <c r="H3980" s="6">
        <f>H3979+F3980*in_rte-G3980</f>
        <v/>
      </c>
      <c r="I3980" s="6">
        <f>IF(sel_og=1,0,E3980-G3980)</f>
        <v/>
      </c>
      <c r="J3980" s="6">
        <f>IF(sel_og=1,0,D3980-F3980)</f>
        <v/>
      </c>
      <c r="K3980" s="6">
        <f>IF(sel_og=1,E3980-G3980,0)</f>
        <v/>
      </c>
    </row>
    <row r="3981">
      <c r="A3981" s="6">
        <f>Profiles!E3981+Profiles!F3981</f>
        <v/>
      </c>
      <c r="B3981" s="6">
        <f>Profiles!D3981*sel_solar</f>
        <v/>
      </c>
      <c r="C3981" s="6">
        <f>MIN(B3981,A3981)</f>
        <v/>
      </c>
      <c r="D3981" s="6">
        <f>B3981-C3981</f>
        <v/>
      </c>
      <c r="E3981" s="6">
        <f>A3981-C3981</f>
        <v/>
      </c>
      <c r="F3981" s="6">
        <f>MIN(D3981,in_batt_pw,IF(sel_batt=0,0,(sel_batt-H3980)/in_rte))</f>
        <v/>
      </c>
      <c r="G3981" s="6">
        <f>MIN(E3981,in_batt_pw,H3980)</f>
        <v/>
      </c>
      <c r="H3981" s="6">
        <f>H3980+F3981*in_rte-G3981</f>
        <v/>
      </c>
      <c r="I3981" s="6">
        <f>IF(sel_og=1,0,E3981-G3981)</f>
        <v/>
      </c>
      <c r="J3981" s="6">
        <f>IF(sel_og=1,0,D3981-F3981)</f>
        <v/>
      </c>
      <c r="K3981" s="6">
        <f>IF(sel_og=1,E3981-G3981,0)</f>
        <v/>
      </c>
    </row>
    <row r="3982">
      <c r="A3982" s="6">
        <f>Profiles!E3982+Profiles!F3982</f>
        <v/>
      </c>
      <c r="B3982" s="6">
        <f>Profiles!D3982*sel_solar</f>
        <v/>
      </c>
      <c r="C3982" s="6">
        <f>MIN(B3982,A3982)</f>
        <v/>
      </c>
      <c r="D3982" s="6">
        <f>B3982-C3982</f>
        <v/>
      </c>
      <c r="E3982" s="6">
        <f>A3982-C3982</f>
        <v/>
      </c>
      <c r="F3982" s="6">
        <f>MIN(D3982,in_batt_pw,IF(sel_batt=0,0,(sel_batt-H3981)/in_rte))</f>
        <v/>
      </c>
      <c r="G3982" s="6">
        <f>MIN(E3982,in_batt_pw,H3981)</f>
        <v/>
      </c>
      <c r="H3982" s="6">
        <f>H3981+F3982*in_rte-G3982</f>
        <v/>
      </c>
      <c r="I3982" s="6">
        <f>IF(sel_og=1,0,E3982-G3982)</f>
        <v/>
      </c>
      <c r="J3982" s="6">
        <f>IF(sel_og=1,0,D3982-F3982)</f>
        <v/>
      </c>
      <c r="K3982" s="6">
        <f>IF(sel_og=1,E3982-G3982,0)</f>
        <v/>
      </c>
    </row>
    <row r="3983">
      <c r="A3983" s="6">
        <f>Profiles!E3983+Profiles!F3983</f>
        <v/>
      </c>
      <c r="B3983" s="6">
        <f>Profiles!D3983*sel_solar</f>
        <v/>
      </c>
      <c r="C3983" s="6">
        <f>MIN(B3983,A3983)</f>
        <v/>
      </c>
      <c r="D3983" s="6">
        <f>B3983-C3983</f>
        <v/>
      </c>
      <c r="E3983" s="6">
        <f>A3983-C3983</f>
        <v/>
      </c>
      <c r="F3983" s="6">
        <f>MIN(D3983,in_batt_pw,IF(sel_batt=0,0,(sel_batt-H3982)/in_rte))</f>
        <v/>
      </c>
      <c r="G3983" s="6">
        <f>MIN(E3983,in_batt_pw,H3982)</f>
        <v/>
      </c>
      <c r="H3983" s="6">
        <f>H3982+F3983*in_rte-G3983</f>
        <v/>
      </c>
      <c r="I3983" s="6">
        <f>IF(sel_og=1,0,E3983-G3983)</f>
        <v/>
      </c>
      <c r="J3983" s="6">
        <f>IF(sel_og=1,0,D3983-F3983)</f>
        <v/>
      </c>
      <c r="K3983" s="6">
        <f>IF(sel_og=1,E3983-G3983,0)</f>
        <v/>
      </c>
    </row>
    <row r="3984">
      <c r="A3984" s="6">
        <f>Profiles!E3984+Profiles!F3984</f>
        <v/>
      </c>
      <c r="B3984" s="6">
        <f>Profiles!D3984*sel_solar</f>
        <v/>
      </c>
      <c r="C3984" s="6">
        <f>MIN(B3984,A3984)</f>
        <v/>
      </c>
      <c r="D3984" s="6">
        <f>B3984-C3984</f>
        <v/>
      </c>
      <c r="E3984" s="6">
        <f>A3984-C3984</f>
        <v/>
      </c>
      <c r="F3984" s="6">
        <f>MIN(D3984,in_batt_pw,IF(sel_batt=0,0,(sel_batt-H3983)/in_rte))</f>
        <v/>
      </c>
      <c r="G3984" s="6">
        <f>MIN(E3984,in_batt_pw,H3983)</f>
        <v/>
      </c>
      <c r="H3984" s="6">
        <f>H3983+F3984*in_rte-G3984</f>
        <v/>
      </c>
      <c r="I3984" s="6">
        <f>IF(sel_og=1,0,E3984-G3984)</f>
        <v/>
      </c>
      <c r="J3984" s="6">
        <f>IF(sel_og=1,0,D3984-F3984)</f>
        <v/>
      </c>
      <c r="K3984" s="6">
        <f>IF(sel_og=1,E3984-G3984,0)</f>
        <v/>
      </c>
    </row>
    <row r="3985">
      <c r="A3985" s="6">
        <f>Profiles!E3985+Profiles!F3985</f>
        <v/>
      </c>
      <c r="B3985" s="6">
        <f>Profiles!D3985*sel_solar</f>
        <v/>
      </c>
      <c r="C3985" s="6">
        <f>MIN(B3985,A3985)</f>
        <v/>
      </c>
      <c r="D3985" s="6">
        <f>B3985-C3985</f>
        <v/>
      </c>
      <c r="E3985" s="6">
        <f>A3985-C3985</f>
        <v/>
      </c>
      <c r="F3985" s="6">
        <f>MIN(D3985,in_batt_pw,IF(sel_batt=0,0,(sel_batt-H3984)/in_rte))</f>
        <v/>
      </c>
      <c r="G3985" s="6">
        <f>MIN(E3985,in_batt_pw,H3984)</f>
        <v/>
      </c>
      <c r="H3985" s="6">
        <f>H3984+F3985*in_rte-G3985</f>
        <v/>
      </c>
      <c r="I3985" s="6">
        <f>IF(sel_og=1,0,E3985-G3985)</f>
        <v/>
      </c>
      <c r="J3985" s="6">
        <f>IF(sel_og=1,0,D3985-F3985)</f>
        <v/>
      </c>
      <c r="K3985" s="6">
        <f>IF(sel_og=1,E3985-G3985,0)</f>
        <v/>
      </c>
    </row>
    <row r="3986">
      <c r="A3986" s="6">
        <f>Profiles!E3986+Profiles!F3986</f>
        <v/>
      </c>
      <c r="B3986" s="6">
        <f>Profiles!D3986*sel_solar</f>
        <v/>
      </c>
      <c r="C3986" s="6">
        <f>MIN(B3986,A3986)</f>
        <v/>
      </c>
      <c r="D3986" s="6">
        <f>B3986-C3986</f>
        <v/>
      </c>
      <c r="E3986" s="6">
        <f>A3986-C3986</f>
        <v/>
      </c>
      <c r="F3986" s="6">
        <f>MIN(D3986,in_batt_pw,IF(sel_batt=0,0,(sel_batt-H3985)/in_rte))</f>
        <v/>
      </c>
      <c r="G3986" s="6">
        <f>MIN(E3986,in_batt_pw,H3985)</f>
        <v/>
      </c>
      <c r="H3986" s="6">
        <f>H3985+F3986*in_rte-G3986</f>
        <v/>
      </c>
      <c r="I3986" s="6">
        <f>IF(sel_og=1,0,E3986-G3986)</f>
        <v/>
      </c>
      <c r="J3986" s="6">
        <f>IF(sel_og=1,0,D3986-F3986)</f>
        <v/>
      </c>
      <c r="K3986" s="6">
        <f>IF(sel_og=1,E3986-G3986,0)</f>
        <v/>
      </c>
    </row>
    <row r="3987">
      <c r="A3987" s="6">
        <f>Profiles!E3987+Profiles!F3987</f>
        <v/>
      </c>
      <c r="B3987" s="6">
        <f>Profiles!D3987*sel_solar</f>
        <v/>
      </c>
      <c r="C3987" s="6">
        <f>MIN(B3987,A3987)</f>
        <v/>
      </c>
      <c r="D3987" s="6">
        <f>B3987-C3987</f>
        <v/>
      </c>
      <c r="E3987" s="6">
        <f>A3987-C3987</f>
        <v/>
      </c>
      <c r="F3987" s="6">
        <f>MIN(D3987,in_batt_pw,IF(sel_batt=0,0,(sel_batt-H3986)/in_rte))</f>
        <v/>
      </c>
      <c r="G3987" s="6">
        <f>MIN(E3987,in_batt_pw,H3986)</f>
        <v/>
      </c>
      <c r="H3987" s="6">
        <f>H3986+F3987*in_rte-G3987</f>
        <v/>
      </c>
      <c r="I3987" s="6">
        <f>IF(sel_og=1,0,E3987-G3987)</f>
        <v/>
      </c>
      <c r="J3987" s="6">
        <f>IF(sel_og=1,0,D3987-F3987)</f>
        <v/>
      </c>
      <c r="K3987" s="6">
        <f>IF(sel_og=1,E3987-G3987,0)</f>
        <v/>
      </c>
    </row>
    <row r="3988">
      <c r="A3988" s="6">
        <f>Profiles!E3988+Profiles!F3988</f>
        <v/>
      </c>
      <c r="B3988" s="6">
        <f>Profiles!D3988*sel_solar</f>
        <v/>
      </c>
      <c r="C3988" s="6">
        <f>MIN(B3988,A3988)</f>
        <v/>
      </c>
      <c r="D3988" s="6">
        <f>B3988-C3988</f>
        <v/>
      </c>
      <c r="E3988" s="6">
        <f>A3988-C3988</f>
        <v/>
      </c>
      <c r="F3988" s="6">
        <f>MIN(D3988,in_batt_pw,IF(sel_batt=0,0,(sel_batt-H3987)/in_rte))</f>
        <v/>
      </c>
      <c r="G3988" s="6">
        <f>MIN(E3988,in_batt_pw,H3987)</f>
        <v/>
      </c>
      <c r="H3988" s="6">
        <f>H3987+F3988*in_rte-G3988</f>
        <v/>
      </c>
      <c r="I3988" s="6">
        <f>IF(sel_og=1,0,E3988-G3988)</f>
        <v/>
      </c>
      <c r="J3988" s="6">
        <f>IF(sel_og=1,0,D3988-F3988)</f>
        <v/>
      </c>
      <c r="K3988" s="6">
        <f>IF(sel_og=1,E3988-G3988,0)</f>
        <v/>
      </c>
    </row>
    <row r="3989">
      <c r="A3989" s="6">
        <f>Profiles!E3989+Profiles!F3989</f>
        <v/>
      </c>
      <c r="B3989" s="6">
        <f>Profiles!D3989*sel_solar</f>
        <v/>
      </c>
      <c r="C3989" s="6">
        <f>MIN(B3989,A3989)</f>
        <v/>
      </c>
      <c r="D3989" s="6">
        <f>B3989-C3989</f>
        <v/>
      </c>
      <c r="E3989" s="6">
        <f>A3989-C3989</f>
        <v/>
      </c>
      <c r="F3989" s="6">
        <f>MIN(D3989,in_batt_pw,IF(sel_batt=0,0,(sel_batt-H3988)/in_rte))</f>
        <v/>
      </c>
      <c r="G3989" s="6">
        <f>MIN(E3989,in_batt_pw,H3988)</f>
        <v/>
      </c>
      <c r="H3989" s="6">
        <f>H3988+F3989*in_rte-G3989</f>
        <v/>
      </c>
      <c r="I3989" s="6">
        <f>IF(sel_og=1,0,E3989-G3989)</f>
        <v/>
      </c>
      <c r="J3989" s="6">
        <f>IF(sel_og=1,0,D3989-F3989)</f>
        <v/>
      </c>
      <c r="K3989" s="6">
        <f>IF(sel_og=1,E3989-G3989,0)</f>
        <v/>
      </c>
    </row>
    <row r="3990">
      <c r="A3990" s="6">
        <f>Profiles!E3990+Profiles!F3990</f>
        <v/>
      </c>
      <c r="B3990" s="6">
        <f>Profiles!D3990*sel_solar</f>
        <v/>
      </c>
      <c r="C3990" s="6">
        <f>MIN(B3990,A3990)</f>
        <v/>
      </c>
      <c r="D3990" s="6">
        <f>B3990-C3990</f>
        <v/>
      </c>
      <c r="E3990" s="6">
        <f>A3990-C3990</f>
        <v/>
      </c>
      <c r="F3990" s="6">
        <f>MIN(D3990,in_batt_pw,IF(sel_batt=0,0,(sel_batt-H3989)/in_rte))</f>
        <v/>
      </c>
      <c r="G3990" s="6">
        <f>MIN(E3990,in_batt_pw,H3989)</f>
        <v/>
      </c>
      <c r="H3990" s="6">
        <f>H3989+F3990*in_rte-G3990</f>
        <v/>
      </c>
      <c r="I3990" s="6">
        <f>IF(sel_og=1,0,E3990-G3990)</f>
        <v/>
      </c>
      <c r="J3990" s="6">
        <f>IF(sel_og=1,0,D3990-F3990)</f>
        <v/>
      </c>
      <c r="K3990" s="6">
        <f>IF(sel_og=1,E3990-G3990,0)</f>
        <v/>
      </c>
    </row>
    <row r="3991">
      <c r="A3991" s="6">
        <f>Profiles!E3991+Profiles!F3991</f>
        <v/>
      </c>
      <c r="B3991" s="6">
        <f>Profiles!D3991*sel_solar</f>
        <v/>
      </c>
      <c r="C3991" s="6">
        <f>MIN(B3991,A3991)</f>
        <v/>
      </c>
      <c r="D3991" s="6">
        <f>B3991-C3991</f>
        <v/>
      </c>
      <c r="E3991" s="6">
        <f>A3991-C3991</f>
        <v/>
      </c>
      <c r="F3991" s="6">
        <f>MIN(D3991,in_batt_pw,IF(sel_batt=0,0,(sel_batt-H3990)/in_rte))</f>
        <v/>
      </c>
      <c r="G3991" s="6">
        <f>MIN(E3991,in_batt_pw,H3990)</f>
        <v/>
      </c>
      <c r="H3991" s="6">
        <f>H3990+F3991*in_rte-G3991</f>
        <v/>
      </c>
      <c r="I3991" s="6">
        <f>IF(sel_og=1,0,E3991-G3991)</f>
        <v/>
      </c>
      <c r="J3991" s="6">
        <f>IF(sel_og=1,0,D3991-F3991)</f>
        <v/>
      </c>
      <c r="K3991" s="6">
        <f>IF(sel_og=1,E3991-G3991,0)</f>
        <v/>
      </c>
    </row>
    <row r="3992">
      <c r="A3992" s="6">
        <f>Profiles!E3992+Profiles!F3992</f>
        <v/>
      </c>
      <c r="B3992" s="6">
        <f>Profiles!D3992*sel_solar</f>
        <v/>
      </c>
      <c r="C3992" s="6">
        <f>MIN(B3992,A3992)</f>
        <v/>
      </c>
      <c r="D3992" s="6">
        <f>B3992-C3992</f>
        <v/>
      </c>
      <c r="E3992" s="6">
        <f>A3992-C3992</f>
        <v/>
      </c>
      <c r="F3992" s="6">
        <f>MIN(D3992,in_batt_pw,IF(sel_batt=0,0,(sel_batt-H3991)/in_rte))</f>
        <v/>
      </c>
      <c r="G3992" s="6">
        <f>MIN(E3992,in_batt_pw,H3991)</f>
        <v/>
      </c>
      <c r="H3992" s="6">
        <f>H3991+F3992*in_rte-G3992</f>
        <v/>
      </c>
      <c r="I3992" s="6">
        <f>IF(sel_og=1,0,E3992-G3992)</f>
        <v/>
      </c>
      <c r="J3992" s="6">
        <f>IF(sel_og=1,0,D3992-F3992)</f>
        <v/>
      </c>
      <c r="K3992" s="6">
        <f>IF(sel_og=1,E3992-G3992,0)</f>
        <v/>
      </c>
    </row>
    <row r="3993">
      <c r="A3993" s="6">
        <f>Profiles!E3993+Profiles!F3993</f>
        <v/>
      </c>
      <c r="B3993" s="6">
        <f>Profiles!D3993*sel_solar</f>
        <v/>
      </c>
      <c r="C3993" s="6">
        <f>MIN(B3993,A3993)</f>
        <v/>
      </c>
      <c r="D3993" s="6">
        <f>B3993-C3993</f>
        <v/>
      </c>
      <c r="E3993" s="6">
        <f>A3993-C3993</f>
        <v/>
      </c>
      <c r="F3993" s="6">
        <f>MIN(D3993,in_batt_pw,IF(sel_batt=0,0,(sel_batt-H3992)/in_rte))</f>
        <v/>
      </c>
      <c r="G3993" s="6">
        <f>MIN(E3993,in_batt_pw,H3992)</f>
        <v/>
      </c>
      <c r="H3993" s="6">
        <f>H3992+F3993*in_rte-G3993</f>
        <v/>
      </c>
      <c r="I3993" s="6">
        <f>IF(sel_og=1,0,E3993-G3993)</f>
        <v/>
      </c>
      <c r="J3993" s="6">
        <f>IF(sel_og=1,0,D3993-F3993)</f>
        <v/>
      </c>
      <c r="K3993" s="6">
        <f>IF(sel_og=1,E3993-G3993,0)</f>
        <v/>
      </c>
    </row>
    <row r="3994">
      <c r="A3994" s="6">
        <f>Profiles!E3994+Profiles!F3994</f>
        <v/>
      </c>
      <c r="B3994" s="6">
        <f>Profiles!D3994*sel_solar</f>
        <v/>
      </c>
      <c r="C3994" s="6">
        <f>MIN(B3994,A3994)</f>
        <v/>
      </c>
      <c r="D3994" s="6">
        <f>B3994-C3994</f>
        <v/>
      </c>
      <c r="E3994" s="6">
        <f>A3994-C3994</f>
        <v/>
      </c>
      <c r="F3994" s="6">
        <f>MIN(D3994,in_batt_pw,IF(sel_batt=0,0,(sel_batt-H3993)/in_rte))</f>
        <v/>
      </c>
      <c r="G3994" s="6">
        <f>MIN(E3994,in_batt_pw,H3993)</f>
        <v/>
      </c>
      <c r="H3994" s="6">
        <f>H3993+F3994*in_rte-G3994</f>
        <v/>
      </c>
      <c r="I3994" s="6">
        <f>IF(sel_og=1,0,E3994-G3994)</f>
        <v/>
      </c>
      <c r="J3994" s="6">
        <f>IF(sel_og=1,0,D3994-F3994)</f>
        <v/>
      </c>
      <c r="K3994" s="6">
        <f>IF(sel_og=1,E3994-G3994,0)</f>
        <v/>
      </c>
    </row>
    <row r="3995">
      <c r="A3995" s="6">
        <f>Profiles!E3995+Profiles!F3995</f>
        <v/>
      </c>
      <c r="B3995" s="6">
        <f>Profiles!D3995*sel_solar</f>
        <v/>
      </c>
      <c r="C3995" s="6">
        <f>MIN(B3995,A3995)</f>
        <v/>
      </c>
      <c r="D3995" s="6">
        <f>B3995-C3995</f>
        <v/>
      </c>
      <c r="E3995" s="6">
        <f>A3995-C3995</f>
        <v/>
      </c>
      <c r="F3995" s="6">
        <f>MIN(D3995,in_batt_pw,IF(sel_batt=0,0,(sel_batt-H3994)/in_rte))</f>
        <v/>
      </c>
      <c r="G3995" s="6">
        <f>MIN(E3995,in_batt_pw,H3994)</f>
        <v/>
      </c>
      <c r="H3995" s="6">
        <f>H3994+F3995*in_rte-G3995</f>
        <v/>
      </c>
      <c r="I3995" s="6">
        <f>IF(sel_og=1,0,E3995-G3995)</f>
        <v/>
      </c>
      <c r="J3995" s="6">
        <f>IF(sel_og=1,0,D3995-F3995)</f>
        <v/>
      </c>
      <c r="K3995" s="6">
        <f>IF(sel_og=1,E3995-G3995,0)</f>
        <v/>
      </c>
    </row>
    <row r="3996">
      <c r="A3996" s="6">
        <f>Profiles!E3996+Profiles!F3996</f>
        <v/>
      </c>
      <c r="B3996" s="6">
        <f>Profiles!D3996*sel_solar</f>
        <v/>
      </c>
      <c r="C3996" s="6">
        <f>MIN(B3996,A3996)</f>
        <v/>
      </c>
      <c r="D3996" s="6">
        <f>B3996-C3996</f>
        <v/>
      </c>
      <c r="E3996" s="6">
        <f>A3996-C3996</f>
        <v/>
      </c>
      <c r="F3996" s="6">
        <f>MIN(D3996,in_batt_pw,IF(sel_batt=0,0,(sel_batt-H3995)/in_rte))</f>
        <v/>
      </c>
      <c r="G3996" s="6">
        <f>MIN(E3996,in_batt_pw,H3995)</f>
        <v/>
      </c>
      <c r="H3996" s="6">
        <f>H3995+F3996*in_rte-G3996</f>
        <v/>
      </c>
      <c r="I3996" s="6">
        <f>IF(sel_og=1,0,E3996-G3996)</f>
        <v/>
      </c>
      <c r="J3996" s="6">
        <f>IF(sel_og=1,0,D3996-F3996)</f>
        <v/>
      </c>
      <c r="K3996" s="6">
        <f>IF(sel_og=1,E3996-G3996,0)</f>
        <v/>
      </c>
    </row>
    <row r="3997">
      <c r="A3997" s="6">
        <f>Profiles!E3997+Profiles!F3997</f>
        <v/>
      </c>
      <c r="B3997" s="6">
        <f>Profiles!D3997*sel_solar</f>
        <v/>
      </c>
      <c r="C3997" s="6">
        <f>MIN(B3997,A3997)</f>
        <v/>
      </c>
      <c r="D3997" s="6">
        <f>B3997-C3997</f>
        <v/>
      </c>
      <c r="E3997" s="6">
        <f>A3997-C3997</f>
        <v/>
      </c>
      <c r="F3997" s="6">
        <f>MIN(D3997,in_batt_pw,IF(sel_batt=0,0,(sel_batt-H3996)/in_rte))</f>
        <v/>
      </c>
      <c r="G3997" s="6">
        <f>MIN(E3997,in_batt_pw,H3996)</f>
        <v/>
      </c>
      <c r="H3997" s="6">
        <f>H3996+F3997*in_rte-G3997</f>
        <v/>
      </c>
      <c r="I3997" s="6">
        <f>IF(sel_og=1,0,E3997-G3997)</f>
        <v/>
      </c>
      <c r="J3997" s="6">
        <f>IF(sel_og=1,0,D3997-F3997)</f>
        <v/>
      </c>
      <c r="K3997" s="6">
        <f>IF(sel_og=1,E3997-G3997,0)</f>
        <v/>
      </c>
    </row>
    <row r="3998">
      <c r="A3998" s="6">
        <f>Profiles!E3998+Profiles!F3998</f>
        <v/>
      </c>
      <c r="B3998" s="6">
        <f>Profiles!D3998*sel_solar</f>
        <v/>
      </c>
      <c r="C3998" s="6">
        <f>MIN(B3998,A3998)</f>
        <v/>
      </c>
      <c r="D3998" s="6">
        <f>B3998-C3998</f>
        <v/>
      </c>
      <c r="E3998" s="6">
        <f>A3998-C3998</f>
        <v/>
      </c>
      <c r="F3998" s="6">
        <f>MIN(D3998,in_batt_pw,IF(sel_batt=0,0,(sel_batt-H3997)/in_rte))</f>
        <v/>
      </c>
      <c r="G3998" s="6">
        <f>MIN(E3998,in_batt_pw,H3997)</f>
        <v/>
      </c>
      <c r="H3998" s="6">
        <f>H3997+F3998*in_rte-G3998</f>
        <v/>
      </c>
      <c r="I3998" s="6">
        <f>IF(sel_og=1,0,E3998-G3998)</f>
        <v/>
      </c>
      <c r="J3998" s="6">
        <f>IF(sel_og=1,0,D3998-F3998)</f>
        <v/>
      </c>
      <c r="K3998" s="6">
        <f>IF(sel_og=1,E3998-G3998,0)</f>
        <v/>
      </c>
    </row>
    <row r="3999">
      <c r="A3999" s="6">
        <f>Profiles!E3999+Profiles!F3999</f>
        <v/>
      </c>
      <c r="B3999" s="6">
        <f>Profiles!D3999*sel_solar</f>
        <v/>
      </c>
      <c r="C3999" s="6">
        <f>MIN(B3999,A3999)</f>
        <v/>
      </c>
      <c r="D3999" s="6">
        <f>B3999-C3999</f>
        <v/>
      </c>
      <c r="E3999" s="6">
        <f>A3999-C3999</f>
        <v/>
      </c>
      <c r="F3999" s="6">
        <f>MIN(D3999,in_batt_pw,IF(sel_batt=0,0,(sel_batt-H3998)/in_rte))</f>
        <v/>
      </c>
      <c r="G3999" s="6">
        <f>MIN(E3999,in_batt_pw,H3998)</f>
        <v/>
      </c>
      <c r="H3999" s="6">
        <f>H3998+F3999*in_rte-G3999</f>
        <v/>
      </c>
      <c r="I3999" s="6">
        <f>IF(sel_og=1,0,E3999-G3999)</f>
        <v/>
      </c>
      <c r="J3999" s="6">
        <f>IF(sel_og=1,0,D3999-F3999)</f>
        <v/>
      </c>
      <c r="K3999" s="6">
        <f>IF(sel_og=1,E3999-G3999,0)</f>
        <v/>
      </c>
    </row>
    <row r="4000">
      <c r="A4000" s="6">
        <f>Profiles!E4000+Profiles!F4000</f>
        <v/>
      </c>
      <c r="B4000" s="6">
        <f>Profiles!D4000*sel_solar</f>
        <v/>
      </c>
      <c r="C4000" s="6">
        <f>MIN(B4000,A4000)</f>
        <v/>
      </c>
      <c r="D4000" s="6">
        <f>B4000-C4000</f>
        <v/>
      </c>
      <c r="E4000" s="6">
        <f>A4000-C4000</f>
        <v/>
      </c>
      <c r="F4000" s="6">
        <f>MIN(D4000,in_batt_pw,IF(sel_batt=0,0,(sel_batt-H3999)/in_rte))</f>
        <v/>
      </c>
      <c r="G4000" s="6">
        <f>MIN(E4000,in_batt_pw,H3999)</f>
        <v/>
      </c>
      <c r="H4000" s="6">
        <f>H3999+F4000*in_rte-G4000</f>
        <v/>
      </c>
      <c r="I4000" s="6">
        <f>IF(sel_og=1,0,E4000-G4000)</f>
        <v/>
      </c>
      <c r="J4000" s="6">
        <f>IF(sel_og=1,0,D4000-F4000)</f>
        <v/>
      </c>
      <c r="K4000" s="6">
        <f>IF(sel_og=1,E4000-G4000,0)</f>
        <v/>
      </c>
    </row>
    <row r="4001">
      <c r="A4001" s="6">
        <f>Profiles!E4001+Profiles!F4001</f>
        <v/>
      </c>
      <c r="B4001" s="6">
        <f>Profiles!D4001*sel_solar</f>
        <v/>
      </c>
      <c r="C4001" s="6">
        <f>MIN(B4001,A4001)</f>
        <v/>
      </c>
      <c r="D4001" s="6">
        <f>B4001-C4001</f>
        <v/>
      </c>
      <c r="E4001" s="6">
        <f>A4001-C4001</f>
        <v/>
      </c>
      <c r="F4001" s="6">
        <f>MIN(D4001,in_batt_pw,IF(sel_batt=0,0,(sel_batt-H4000)/in_rte))</f>
        <v/>
      </c>
      <c r="G4001" s="6">
        <f>MIN(E4001,in_batt_pw,H4000)</f>
        <v/>
      </c>
      <c r="H4001" s="6">
        <f>H4000+F4001*in_rte-G4001</f>
        <v/>
      </c>
      <c r="I4001" s="6">
        <f>IF(sel_og=1,0,E4001-G4001)</f>
        <v/>
      </c>
      <c r="J4001" s="6">
        <f>IF(sel_og=1,0,D4001-F4001)</f>
        <v/>
      </c>
      <c r="K4001" s="6">
        <f>IF(sel_og=1,E4001-G4001,0)</f>
        <v/>
      </c>
    </row>
    <row r="4002">
      <c r="A4002" s="6">
        <f>Profiles!E4002+Profiles!F4002</f>
        <v/>
      </c>
      <c r="B4002" s="6">
        <f>Profiles!D4002*sel_solar</f>
        <v/>
      </c>
      <c r="C4002" s="6">
        <f>MIN(B4002,A4002)</f>
        <v/>
      </c>
      <c r="D4002" s="6">
        <f>B4002-C4002</f>
        <v/>
      </c>
      <c r="E4002" s="6">
        <f>A4002-C4002</f>
        <v/>
      </c>
      <c r="F4002" s="6">
        <f>MIN(D4002,in_batt_pw,IF(sel_batt=0,0,(sel_batt-H4001)/in_rte))</f>
        <v/>
      </c>
      <c r="G4002" s="6">
        <f>MIN(E4002,in_batt_pw,H4001)</f>
        <v/>
      </c>
      <c r="H4002" s="6">
        <f>H4001+F4002*in_rte-G4002</f>
        <v/>
      </c>
      <c r="I4002" s="6">
        <f>IF(sel_og=1,0,E4002-G4002)</f>
        <v/>
      </c>
      <c r="J4002" s="6">
        <f>IF(sel_og=1,0,D4002-F4002)</f>
        <v/>
      </c>
      <c r="K4002" s="6">
        <f>IF(sel_og=1,E4002-G4002,0)</f>
        <v/>
      </c>
    </row>
    <row r="4003">
      <c r="A4003" s="6">
        <f>Profiles!E4003+Profiles!F4003</f>
        <v/>
      </c>
      <c r="B4003" s="6">
        <f>Profiles!D4003*sel_solar</f>
        <v/>
      </c>
      <c r="C4003" s="6">
        <f>MIN(B4003,A4003)</f>
        <v/>
      </c>
      <c r="D4003" s="6">
        <f>B4003-C4003</f>
        <v/>
      </c>
      <c r="E4003" s="6">
        <f>A4003-C4003</f>
        <v/>
      </c>
      <c r="F4003" s="6">
        <f>MIN(D4003,in_batt_pw,IF(sel_batt=0,0,(sel_batt-H4002)/in_rte))</f>
        <v/>
      </c>
      <c r="G4003" s="6">
        <f>MIN(E4003,in_batt_pw,H4002)</f>
        <v/>
      </c>
      <c r="H4003" s="6">
        <f>H4002+F4003*in_rte-G4003</f>
        <v/>
      </c>
      <c r="I4003" s="6">
        <f>IF(sel_og=1,0,E4003-G4003)</f>
        <v/>
      </c>
      <c r="J4003" s="6">
        <f>IF(sel_og=1,0,D4003-F4003)</f>
        <v/>
      </c>
      <c r="K4003" s="6">
        <f>IF(sel_og=1,E4003-G4003,0)</f>
        <v/>
      </c>
    </row>
    <row r="4004">
      <c r="A4004" s="6">
        <f>Profiles!E4004+Profiles!F4004</f>
        <v/>
      </c>
      <c r="B4004" s="6">
        <f>Profiles!D4004*sel_solar</f>
        <v/>
      </c>
      <c r="C4004" s="6">
        <f>MIN(B4004,A4004)</f>
        <v/>
      </c>
      <c r="D4004" s="6">
        <f>B4004-C4004</f>
        <v/>
      </c>
      <c r="E4004" s="6">
        <f>A4004-C4004</f>
        <v/>
      </c>
      <c r="F4004" s="6">
        <f>MIN(D4004,in_batt_pw,IF(sel_batt=0,0,(sel_batt-H4003)/in_rte))</f>
        <v/>
      </c>
      <c r="G4004" s="6">
        <f>MIN(E4004,in_batt_pw,H4003)</f>
        <v/>
      </c>
      <c r="H4004" s="6">
        <f>H4003+F4004*in_rte-G4004</f>
        <v/>
      </c>
      <c r="I4004" s="6">
        <f>IF(sel_og=1,0,E4004-G4004)</f>
        <v/>
      </c>
      <c r="J4004" s="6">
        <f>IF(sel_og=1,0,D4004-F4004)</f>
        <v/>
      </c>
      <c r="K4004" s="6">
        <f>IF(sel_og=1,E4004-G4004,0)</f>
        <v/>
      </c>
    </row>
    <row r="4005">
      <c r="A4005" s="6">
        <f>Profiles!E4005+Profiles!F4005</f>
        <v/>
      </c>
      <c r="B4005" s="6">
        <f>Profiles!D4005*sel_solar</f>
        <v/>
      </c>
      <c r="C4005" s="6">
        <f>MIN(B4005,A4005)</f>
        <v/>
      </c>
      <c r="D4005" s="6">
        <f>B4005-C4005</f>
        <v/>
      </c>
      <c r="E4005" s="6">
        <f>A4005-C4005</f>
        <v/>
      </c>
      <c r="F4005" s="6">
        <f>MIN(D4005,in_batt_pw,IF(sel_batt=0,0,(sel_batt-H4004)/in_rte))</f>
        <v/>
      </c>
      <c r="G4005" s="6">
        <f>MIN(E4005,in_batt_pw,H4004)</f>
        <v/>
      </c>
      <c r="H4005" s="6">
        <f>H4004+F4005*in_rte-G4005</f>
        <v/>
      </c>
      <c r="I4005" s="6">
        <f>IF(sel_og=1,0,E4005-G4005)</f>
        <v/>
      </c>
      <c r="J4005" s="6">
        <f>IF(sel_og=1,0,D4005-F4005)</f>
        <v/>
      </c>
      <c r="K4005" s="6">
        <f>IF(sel_og=1,E4005-G4005,0)</f>
        <v/>
      </c>
    </row>
    <row r="4006">
      <c r="A4006" s="6">
        <f>Profiles!E4006+Profiles!F4006</f>
        <v/>
      </c>
      <c r="B4006" s="6">
        <f>Profiles!D4006*sel_solar</f>
        <v/>
      </c>
      <c r="C4006" s="6">
        <f>MIN(B4006,A4006)</f>
        <v/>
      </c>
      <c r="D4006" s="6">
        <f>B4006-C4006</f>
        <v/>
      </c>
      <c r="E4006" s="6">
        <f>A4006-C4006</f>
        <v/>
      </c>
      <c r="F4006" s="6">
        <f>MIN(D4006,in_batt_pw,IF(sel_batt=0,0,(sel_batt-H4005)/in_rte))</f>
        <v/>
      </c>
      <c r="G4006" s="6">
        <f>MIN(E4006,in_batt_pw,H4005)</f>
        <v/>
      </c>
      <c r="H4006" s="6">
        <f>H4005+F4006*in_rte-G4006</f>
        <v/>
      </c>
      <c r="I4006" s="6">
        <f>IF(sel_og=1,0,E4006-G4006)</f>
        <v/>
      </c>
      <c r="J4006" s="6">
        <f>IF(sel_og=1,0,D4006-F4006)</f>
        <v/>
      </c>
      <c r="K4006" s="6">
        <f>IF(sel_og=1,E4006-G4006,0)</f>
        <v/>
      </c>
    </row>
    <row r="4007">
      <c r="A4007" s="6">
        <f>Profiles!E4007+Profiles!F4007</f>
        <v/>
      </c>
      <c r="B4007" s="6">
        <f>Profiles!D4007*sel_solar</f>
        <v/>
      </c>
      <c r="C4007" s="6">
        <f>MIN(B4007,A4007)</f>
        <v/>
      </c>
      <c r="D4007" s="6">
        <f>B4007-C4007</f>
        <v/>
      </c>
      <c r="E4007" s="6">
        <f>A4007-C4007</f>
        <v/>
      </c>
      <c r="F4007" s="6">
        <f>MIN(D4007,in_batt_pw,IF(sel_batt=0,0,(sel_batt-H4006)/in_rte))</f>
        <v/>
      </c>
      <c r="G4007" s="6">
        <f>MIN(E4007,in_batt_pw,H4006)</f>
        <v/>
      </c>
      <c r="H4007" s="6">
        <f>H4006+F4007*in_rte-G4007</f>
        <v/>
      </c>
      <c r="I4007" s="6">
        <f>IF(sel_og=1,0,E4007-G4007)</f>
        <v/>
      </c>
      <c r="J4007" s="6">
        <f>IF(sel_og=1,0,D4007-F4007)</f>
        <v/>
      </c>
      <c r="K4007" s="6">
        <f>IF(sel_og=1,E4007-G4007,0)</f>
        <v/>
      </c>
    </row>
    <row r="4008">
      <c r="A4008" s="6">
        <f>Profiles!E4008+Profiles!F4008</f>
        <v/>
      </c>
      <c r="B4008" s="6">
        <f>Profiles!D4008*sel_solar</f>
        <v/>
      </c>
      <c r="C4008" s="6">
        <f>MIN(B4008,A4008)</f>
        <v/>
      </c>
      <c r="D4008" s="6">
        <f>B4008-C4008</f>
        <v/>
      </c>
      <c r="E4008" s="6">
        <f>A4008-C4008</f>
        <v/>
      </c>
      <c r="F4008" s="6">
        <f>MIN(D4008,in_batt_pw,IF(sel_batt=0,0,(sel_batt-H4007)/in_rte))</f>
        <v/>
      </c>
      <c r="G4008" s="6">
        <f>MIN(E4008,in_batt_pw,H4007)</f>
        <v/>
      </c>
      <c r="H4008" s="6">
        <f>H4007+F4008*in_rte-G4008</f>
        <v/>
      </c>
      <c r="I4008" s="6">
        <f>IF(sel_og=1,0,E4008-G4008)</f>
        <v/>
      </c>
      <c r="J4008" s="6">
        <f>IF(sel_og=1,0,D4008-F4008)</f>
        <v/>
      </c>
      <c r="K4008" s="6">
        <f>IF(sel_og=1,E4008-G4008,0)</f>
        <v/>
      </c>
    </row>
    <row r="4009">
      <c r="A4009" s="6">
        <f>Profiles!E4009+Profiles!F4009</f>
        <v/>
      </c>
      <c r="B4009" s="6">
        <f>Profiles!D4009*sel_solar</f>
        <v/>
      </c>
      <c r="C4009" s="6">
        <f>MIN(B4009,A4009)</f>
        <v/>
      </c>
      <c r="D4009" s="6">
        <f>B4009-C4009</f>
        <v/>
      </c>
      <c r="E4009" s="6">
        <f>A4009-C4009</f>
        <v/>
      </c>
      <c r="F4009" s="6">
        <f>MIN(D4009,in_batt_pw,IF(sel_batt=0,0,(sel_batt-H4008)/in_rte))</f>
        <v/>
      </c>
      <c r="G4009" s="6">
        <f>MIN(E4009,in_batt_pw,H4008)</f>
        <v/>
      </c>
      <c r="H4009" s="6">
        <f>H4008+F4009*in_rte-G4009</f>
        <v/>
      </c>
      <c r="I4009" s="6">
        <f>IF(sel_og=1,0,E4009-G4009)</f>
        <v/>
      </c>
      <c r="J4009" s="6">
        <f>IF(sel_og=1,0,D4009-F4009)</f>
        <v/>
      </c>
      <c r="K4009" s="6">
        <f>IF(sel_og=1,E4009-G4009,0)</f>
        <v/>
      </c>
    </row>
    <row r="4010">
      <c r="A4010" s="6">
        <f>Profiles!E4010+Profiles!F4010</f>
        <v/>
      </c>
      <c r="B4010" s="6">
        <f>Profiles!D4010*sel_solar</f>
        <v/>
      </c>
      <c r="C4010" s="6">
        <f>MIN(B4010,A4010)</f>
        <v/>
      </c>
      <c r="D4010" s="6">
        <f>B4010-C4010</f>
        <v/>
      </c>
      <c r="E4010" s="6">
        <f>A4010-C4010</f>
        <v/>
      </c>
      <c r="F4010" s="6">
        <f>MIN(D4010,in_batt_pw,IF(sel_batt=0,0,(sel_batt-H4009)/in_rte))</f>
        <v/>
      </c>
      <c r="G4010" s="6">
        <f>MIN(E4010,in_batt_pw,H4009)</f>
        <v/>
      </c>
      <c r="H4010" s="6">
        <f>H4009+F4010*in_rte-G4010</f>
        <v/>
      </c>
      <c r="I4010" s="6">
        <f>IF(sel_og=1,0,E4010-G4010)</f>
        <v/>
      </c>
      <c r="J4010" s="6">
        <f>IF(sel_og=1,0,D4010-F4010)</f>
        <v/>
      </c>
      <c r="K4010" s="6">
        <f>IF(sel_og=1,E4010-G4010,0)</f>
        <v/>
      </c>
    </row>
    <row r="4011">
      <c r="A4011" s="6">
        <f>Profiles!E4011+Profiles!F4011</f>
        <v/>
      </c>
      <c r="B4011" s="6">
        <f>Profiles!D4011*sel_solar</f>
        <v/>
      </c>
      <c r="C4011" s="6">
        <f>MIN(B4011,A4011)</f>
        <v/>
      </c>
      <c r="D4011" s="6">
        <f>B4011-C4011</f>
        <v/>
      </c>
      <c r="E4011" s="6">
        <f>A4011-C4011</f>
        <v/>
      </c>
      <c r="F4011" s="6">
        <f>MIN(D4011,in_batt_pw,IF(sel_batt=0,0,(sel_batt-H4010)/in_rte))</f>
        <v/>
      </c>
      <c r="G4011" s="6">
        <f>MIN(E4011,in_batt_pw,H4010)</f>
        <v/>
      </c>
      <c r="H4011" s="6">
        <f>H4010+F4011*in_rte-G4011</f>
        <v/>
      </c>
      <c r="I4011" s="6">
        <f>IF(sel_og=1,0,E4011-G4011)</f>
        <v/>
      </c>
      <c r="J4011" s="6">
        <f>IF(sel_og=1,0,D4011-F4011)</f>
        <v/>
      </c>
      <c r="K4011" s="6">
        <f>IF(sel_og=1,E4011-G4011,0)</f>
        <v/>
      </c>
    </row>
    <row r="4012">
      <c r="A4012" s="6">
        <f>Profiles!E4012+Profiles!F4012</f>
        <v/>
      </c>
      <c r="B4012" s="6">
        <f>Profiles!D4012*sel_solar</f>
        <v/>
      </c>
      <c r="C4012" s="6">
        <f>MIN(B4012,A4012)</f>
        <v/>
      </c>
      <c r="D4012" s="6">
        <f>B4012-C4012</f>
        <v/>
      </c>
      <c r="E4012" s="6">
        <f>A4012-C4012</f>
        <v/>
      </c>
      <c r="F4012" s="6">
        <f>MIN(D4012,in_batt_pw,IF(sel_batt=0,0,(sel_batt-H4011)/in_rte))</f>
        <v/>
      </c>
      <c r="G4012" s="6">
        <f>MIN(E4012,in_batt_pw,H4011)</f>
        <v/>
      </c>
      <c r="H4012" s="6">
        <f>H4011+F4012*in_rte-G4012</f>
        <v/>
      </c>
      <c r="I4012" s="6">
        <f>IF(sel_og=1,0,E4012-G4012)</f>
        <v/>
      </c>
      <c r="J4012" s="6">
        <f>IF(sel_og=1,0,D4012-F4012)</f>
        <v/>
      </c>
      <c r="K4012" s="6">
        <f>IF(sel_og=1,E4012-G4012,0)</f>
        <v/>
      </c>
    </row>
    <row r="4013">
      <c r="A4013" s="6">
        <f>Profiles!E4013+Profiles!F4013</f>
        <v/>
      </c>
      <c r="B4013" s="6">
        <f>Profiles!D4013*sel_solar</f>
        <v/>
      </c>
      <c r="C4013" s="6">
        <f>MIN(B4013,A4013)</f>
        <v/>
      </c>
      <c r="D4013" s="6">
        <f>B4013-C4013</f>
        <v/>
      </c>
      <c r="E4013" s="6">
        <f>A4013-C4013</f>
        <v/>
      </c>
      <c r="F4013" s="6">
        <f>MIN(D4013,in_batt_pw,IF(sel_batt=0,0,(sel_batt-H4012)/in_rte))</f>
        <v/>
      </c>
      <c r="G4013" s="6">
        <f>MIN(E4013,in_batt_pw,H4012)</f>
        <v/>
      </c>
      <c r="H4013" s="6">
        <f>H4012+F4013*in_rte-G4013</f>
        <v/>
      </c>
      <c r="I4013" s="6">
        <f>IF(sel_og=1,0,E4013-G4013)</f>
        <v/>
      </c>
      <c r="J4013" s="6">
        <f>IF(sel_og=1,0,D4013-F4013)</f>
        <v/>
      </c>
      <c r="K4013" s="6">
        <f>IF(sel_og=1,E4013-G4013,0)</f>
        <v/>
      </c>
    </row>
    <row r="4014">
      <c r="A4014" s="6">
        <f>Profiles!E4014+Profiles!F4014</f>
        <v/>
      </c>
      <c r="B4014" s="6">
        <f>Profiles!D4014*sel_solar</f>
        <v/>
      </c>
      <c r="C4014" s="6">
        <f>MIN(B4014,A4014)</f>
        <v/>
      </c>
      <c r="D4014" s="6">
        <f>B4014-C4014</f>
        <v/>
      </c>
      <c r="E4014" s="6">
        <f>A4014-C4014</f>
        <v/>
      </c>
      <c r="F4014" s="6">
        <f>MIN(D4014,in_batt_pw,IF(sel_batt=0,0,(sel_batt-H4013)/in_rte))</f>
        <v/>
      </c>
      <c r="G4014" s="6">
        <f>MIN(E4014,in_batt_pw,H4013)</f>
        <v/>
      </c>
      <c r="H4014" s="6">
        <f>H4013+F4014*in_rte-G4014</f>
        <v/>
      </c>
      <c r="I4014" s="6">
        <f>IF(sel_og=1,0,E4014-G4014)</f>
        <v/>
      </c>
      <c r="J4014" s="6">
        <f>IF(sel_og=1,0,D4014-F4014)</f>
        <v/>
      </c>
      <c r="K4014" s="6">
        <f>IF(sel_og=1,E4014-G4014,0)</f>
        <v/>
      </c>
    </row>
    <row r="4015">
      <c r="A4015" s="6">
        <f>Profiles!E4015+Profiles!F4015</f>
        <v/>
      </c>
      <c r="B4015" s="6">
        <f>Profiles!D4015*sel_solar</f>
        <v/>
      </c>
      <c r="C4015" s="6">
        <f>MIN(B4015,A4015)</f>
        <v/>
      </c>
      <c r="D4015" s="6">
        <f>B4015-C4015</f>
        <v/>
      </c>
      <c r="E4015" s="6">
        <f>A4015-C4015</f>
        <v/>
      </c>
      <c r="F4015" s="6">
        <f>MIN(D4015,in_batt_pw,IF(sel_batt=0,0,(sel_batt-H4014)/in_rte))</f>
        <v/>
      </c>
      <c r="G4015" s="6">
        <f>MIN(E4015,in_batt_pw,H4014)</f>
        <v/>
      </c>
      <c r="H4015" s="6">
        <f>H4014+F4015*in_rte-G4015</f>
        <v/>
      </c>
      <c r="I4015" s="6">
        <f>IF(sel_og=1,0,E4015-G4015)</f>
        <v/>
      </c>
      <c r="J4015" s="6">
        <f>IF(sel_og=1,0,D4015-F4015)</f>
        <v/>
      </c>
      <c r="K4015" s="6">
        <f>IF(sel_og=1,E4015-G4015,0)</f>
        <v/>
      </c>
    </row>
    <row r="4016">
      <c r="A4016" s="6">
        <f>Profiles!E4016+Profiles!F4016</f>
        <v/>
      </c>
      <c r="B4016" s="6">
        <f>Profiles!D4016*sel_solar</f>
        <v/>
      </c>
      <c r="C4016" s="6">
        <f>MIN(B4016,A4016)</f>
        <v/>
      </c>
      <c r="D4016" s="6">
        <f>B4016-C4016</f>
        <v/>
      </c>
      <c r="E4016" s="6">
        <f>A4016-C4016</f>
        <v/>
      </c>
      <c r="F4016" s="6">
        <f>MIN(D4016,in_batt_pw,IF(sel_batt=0,0,(sel_batt-H4015)/in_rte))</f>
        <v/>
      </c>
      <c r="G4016" s="6">
        <f>MIN(E4016,in_batt_pw,H4015)</f>
        <v/>
      </c>
      <c r="H4016" s="6">
        <f>H4015+F4016*in_rte-G4016</f>
        <v/>
      </c>
      <c r="I4016" s="6">
        <f>IF(sel_og=1,0,E4016-G4016)</f>
        <v/>
      </c>
      <c r="J4016" s="6">
        <f>IF(sel_og=1,0,D4016-F4016)</f>
        <v/>
      </c>
      <c r="K4016" s="6">
        <f>IF(sel_og=1,E4016-G4016,0)</f>
        <v/>
      </c>
    </row>
    <row r="4017">
      <c r="A4017" s="6">
        <f>Profiles!E4017+Profiles!F4017</f>
        <v/>
      </c>
      <c r="B4017" s="6">
        <f>Profiles!D4017*sel_solar</f>
        <v/>
      </c>
      <c r="C4017" s="6">
        <f>MIN(B4017,A4017)</f>
        <v/>
      </c>
      <c r="D4017" s="6">
        <f>B4017-C4017</f>
        <v/>
      </c>
      <c r="E4017" s="6">
        <f>A4017-C4017</f>
        <v/>
      </c>
      <c r="F4017" s="6">
        <f>MIN(D4017,in_batt_pw,IF(sel_batt=0,0,(sel_batt-H4016)/in_rte))</f>
        <v/>
      </c>
      <c r="G4017" s="6">
        <f>MIN(E4017,in_batt_pw,H4016)</f>
        <v/>
      </c>
      <c r="H4017" s="6">
        <f>H4016+F4017*in_rte-G4017</f>
        <v/>
      </c>
      <c r="I4017" s="6">
        <f>IF(sel_og=1,0,E4017-G4017)</f>
        <v/>
      </c>
      <c r="J4017" s="6">
        <f>IF(sel_og=1,0,D4017-F4017)</f>
        <v/>
      </c>
      <c r="K4017" s="6">
        <f>IF(sel_og=1,E4017-G4017,0)</f>
        <v/>
      </c>
    </row>
    <row r="4018">
      <c r="A4018" s="6">
        <f>Profiles!E4018+Profiles!F4018</f>
        <v/>
      </c>
      <c r="B4018" s="6">
        <f>Profiles!D4018*sel_solar</f>
        <v/>
      </c>
      <c r="C4018" s="6">
        <f>MIN(B4018,A4018)</f>
        <v/>
      </c>
      <c r="D4018" s="6">
        <f>B4018-C4018</f>
        <v/>
      </c>
      <c r="E4018" s="6">
        <f>A4018-C4018</f>
        <v/>
      </c>
      <c r="F4018" s="6">
        <f>MIN(D4018,in_batt_pw,IF(sel_batt=0,0,(sel_batt-H4017)/in_rte))</f>
        <v/>
      </c>
      <c r="G4018" s="6">
        <f>MIN(E4018,in_batt_pw,H4017)</f>
        <v/>
      </c>
      <c r="H4018" s="6">
        <f>H4017+F4018*in_rte-G4018</f>
        <v/>
      </c>
      <c r="I4018" s="6">
        <f>IF(sel_og=1,0,E4018-G4018)</f>
        <v/>
      </c>
      <c r="J4018" s="6">
        <f>IF(sel_og=1,0,D4018-F4018)</f>
        <v/>
      </c>
      <c r="K4018" s="6">
        <f>IF(sel_og=1,E4018-G4018,0)</f>
        <v/>
      </c>
    </row>
    <row r="4019">
      <c r="A4019" s="6">
        <f>Profiles!E4019+Profiles!F4019</f>
        <v/>
      </c>
      <c r="B4019" s="6">
        <f>Profiles!D4019*sel_solar</f>
        <v/>
      </c>
      <c r="C4019" s="6">
        <f>MIN(B4019,A4019)</f>
        <v/>
      </c>
      <c r="D4019" s="6">
        <f>B4019-C4019</f>
        <v/>
      </c>
      <c r="E4019" s="6">
        <f>A4019-C4019</f>
        <v/>
      </c>
      <c r="F4019" s="6">
        <f>MIN(D4019,in_batt_pw,IF(sel_batt=0,0,(sel_batt-H4018)/in_rte))</f>
        <v/>
      </c>
      <c r="G4019" s="6">
        <f>MIN(E4019,in_batt_pw,H4018)</f>
        <v/>
      </c>
      <c r="H4019" s="6">
        <f>H4018+F4019*in_rte-G4019</f>
        <v/>
      </c>
      <c r="I4019" s="6">
        <f>IF(sel_og=1,0,E4019-G4019)</f>
        <v/>
      </c>
      <c r="J4019" s="6">
        <f>IF(sel_og=1,0,D4019-F4019)</f>
        <v/>
      </c>
      <c r="K4019" s="6">
        <f>IF(sel_og=1,E4019-G4019,0)</f>
        <v/>
      </c>
    </row>
    <row r="4020">
      <c r="A4020" s="6">
        <f>Profiles!E4020+Profiles!F4020</f>
        <v/>
      </c>
      <c r="B4020" s="6">
        <f>Profiles!D4020*sel_solar</f>
        <v/>
      </c>
      <c r="C4020" s="6">
        <f>MIN(B4020,A4020)</f>
        <v/>
      </c>
      <c r="D4020" s="6">
        <f>B4020-C4020</f>
        <v/>
      </c>
      <c r="E4020" s="6">
        <f>A4020-C4020</f>
        <v/>
      </c>
      <c r="F4020" s="6">
        <f>MIN(D4020,in_batt_pw,IF(sel_batt=0,0,(sel_batt-H4019)/in_rte))</f>
        <v/>
      </c>
      <c r="G4020" s="6">
        <f>MIN(E4020,in_batt_pw,H4019)</f>
        <v/>
      </c>
      <c r="H4020" s="6">
        <f>H4019+F4020*in_rte-G4020</f>
        <v/>
      </c>
      <c r="I4020" s="6">
        <f>IF(sel_og=1,0,E4020-G4020)</f>
        <v/>
      </c>
      <c r="J4020" s="6">
        <f>IF(sel_og=1,0,D4020-F4020)</f>
        <v/>
      </c>
      <c r="K4020" s="6">
        <f>IF(sel_og=1,E4020-G4020,0)</f>
        <v/>
      </c>
    </row>
    <row r="4021">
      <c r="A4021" s="6">
        <f>Profiles!E4021+Profiles!F4021</f>
        <v/>
      </c>
      <c r="B4021" s="6">
        <f>Profiles!D4021*sel_solar</f>
        <v/>
      </c>
      <c r="C4021" s="6">
        <f>MIN(B4021,A4021)</f>
        <v/>
      </c>
      <c r="D4021" s="6">
        <f>B4021-C4021</f>
        <v/>
      </c>
      <c r="E4021" s="6">
        <f>A4021-C4021</f>
        <v/>
      </c>
      <c r="F4021" s="6">
        <f>MIN(D4021,in_batt_pw,IF(sel_batt=0,0,(sel_batt-H4020)/in_rte))</f>
        <v/>
      </c>
      <c r="G4021" s="6">
        <f>MIN(E4021,in_batt_pw,H4020)</f>
        <v/>
      </c>
      <c r="H4021" s="6">
        <f>H4020+F4021*in_rte-G4021</f>
        <v/>
      </c>
      <c r="I4021" s="6">
        <f>IF(sel_og=1,0,E4021-G4021)</f>
        <v/>
      </c>
      <c r="J4021" s="6">
        <f>IF(sel_og=1,0,D4021-F4021)</f>
        <v/>
      </c>
      <c r="K4021" s="6">
        <f>IF(sel_og=1,E4021-G4021,0)</f>
        <v/>
      </c>
    </row>
    <row r="4022">
      <c r="A4022" s="6">
        <f>Profiles!E4022+Profiles!F4022</f>
        <v/>
      </c>
      <c r="B4022" s="6">
        <f>Profiles!D4022*sel_solar</f>
        <v/>
      </c>
      <c r="C4022" s="6">
        <f>MIN(B4022,A4022)</f>
        <v/>
      </c>
      <c r="D4022" s="6">
        <f>B4022-C4022</f>
        <v/>
      </c>
      <c r="E4022" s="6">
        <f>A4022-C4022</f>
        <v/>
      </c>
      <c r="F4022" s="6">
        <f>MIN(D4022,in_batt_pw,IF(sel_batt=0,0,(sel_batt-H4021)/in_rte))</f>
        <v/>
      </c>
      <c r="G4022" s="6">
        <f>MIN(E4022,in_batt_pw,H4021)</f>
        <v/>
      </c>
      <c r="H4022" s="6">
        <f>H4021+F4022*in_rte-G4022</f>
        <v/>
      </c>
      <c r="I4022" s="6">
        <f>IF(sel_og=1,0,E4022-G4022)</f>
        <v/>
      </c>
      <c r="J4022" s="6">
        <f>IF(sel_og=1,0,D4022-F4022)</f>
        <v/>
      </c>
      <c r="K4022" s="6">
        <f>IF(sel_og=1,E4022-G4022,0)</f>
        <v/>
      </c>
    </row>
    <row r="4023">
      <c r="A4023" s="6">
        <f>Profiles!E4023+Profiles!F4023</f>
        <v/>
      </c>
      <c r="B4023" s="6">
        <f>Profiles!D4023*sel_solar</f>
        <v/>
      </c>
      <c r="C4023" s="6">
        <f>MIN(B4023,A4023)</f>
        <v/>
      </c>
      <c r="D4023" s="6">
        <f>B4023-C4023</f>
        <v/>
      </c>
      <c r="E4023" s="6">
        <f>A4023-C4023</f>
        <v/>
      </c>
      <c r="F4023" s="6">
        <f>MIN(D4023,in_batt_pw,IF(sel_batt=0,0,(sel_batt-H4022)/in_rte))</f>
        <v/>
      </c>
      <c r="G4023" s="6">
        <f>MIN(E4023,in_batt_pw,H4022)</f>
        <v/>
      </c>
      <c r="H4023" s="6">
        <f>H4022+F4023*in_rte-G4023</f>
        <v/>
      </c>
      <c r="I4023" s="6">
        <f>IF(sel_og=1,0,E4023-G4023)</f>
        <v/>
      </c>
      <c r="J4023" s="6">
        <f>IF(sel_og=1,0,D4023-F4023)</f>
        <v/>
      </c>
      <c r="K4023" s="6">
        <f>IF(sel_og=1,E4023-G4023,0)</f>
        <v/>
      </c>
    </row>
    <row r="4024">
      <c r="A4024" s="6">
        <f>Profiles!E4024+Profiles!F4024</f>
        <v/>
      </c>
      <c r="B4024" s="6">
        <f>Profiles!D4024*sel_solar</f>
        <v/>
      </c>
      <c r="C4024" s="6">
        <f>MIN(B4024,A4024)</f>
        <v/>
      </c>
      <c r="D4024" s="6">
        <f>B4024-C4024</f>
        <v/>
      </c>
      <c r="E4024" s="6">
        <f>A4024-C4024</f>
        <v/>
      </c>
      <c r="F4024" s="6">
        <f>MIN(D4024,in_batt_pw,IF(sel_batt=0,0,(sel_batt-H4023)/in_rte))</f>
        <v/>
      </c>
      <c r="G4024" s="6">
        <f>MIN(E4024,in_batt_pw,H4023)</f>
        <v/>
      </c>
      <c r="H4024" s="6">
        <f>H4023+F4024*in_rte-G4024</f>
        <v/>
      </c>
      <c r="I4024" s="6">
        <f>IF(sel_og=1,0,E4024-G4024)</f>
        <v/>
      </c>
      <c r="J4024" s="6">
        <f>IF(sel_og=1,0,D4024-F4024)</f>
        <v/>
      </c>
      <c r="K4024" s="6">
        <f>IF(sel_og=1,E4024-G4024,0)</f>
        <v/>
      </c>
    </row>
    <row r="4025">
      <c r="A4025" s="6">
        <f>Profiles!E4025+Profiles!F4025</f>
        <v/>
      </c>
      <c r="B4025" s="6">
        <f>Profiles!D4025*sel_solar</f>
        <v/>
      </c>
      <c r="C4025" s="6">
        <f>MIN(B4025,A4025)</f>
        <v/>
      </c>
      <c r="D4025" s="6">
        <f>B4025-C4025</f>
        <v/>
      </c>
      <c r="E4025" s="6">
        <f>A4025-C4025</f>
        <v/>
      </c>
      <c r="F4025" s="6">
        <f>MIN(D4025,in_batt_pw,IF(sel_batt=0,0,(sel_batt-H4024)/in_rte))</f>
        <v/>
      </c>
      <c r="G4025" s="6">
        <f>MIN(E4025,in_batt_pw,H4024)</f>
        <v/>
      </c>
      <c r="H4025" s="6">
        <f>H4024+F4025*in_rte-G4025</f>
        <v/>
      </c>
      <c r="I4025" s="6">
        <f>IF(sel_og=1,0,E4025-G4025)</f>
        <v/>
      </c>
      <c r="J4025" s="6">
        <f>IF(sel_og=1,0,D4025-F4025)</f>
        <v/>
      </c>
      <c r="K4025" s="6">
        <f>IF(sel_og=1,E4025-G4025,0)</f>
        <v/>
      </c>
    </row>
    <row r="4026">
      <c r="A4026" s="6">
        <f>Profiles!E4026+Profiles!F4026</f>
        <v/>
      </c>
      <c r="B4026" s="6">
        <f>Profiles!D4026*sel_solar</f>
        <v/>
      </c>
      <c r="C4026" s="6">
        <f>MIN(B4026,A4026)</f>
        <v/>
      </c>
      <c r="D4026" s="6">
        <f>B4026-C4026</f>
        <v/>
      </c>
      <c r="E4026" s="6">
        <f>A4026-C4026</f>
        <v/>
      </c>
      <c r="F4026" s="6">
        <f>MIN(D4026,in_batt_pw,IF(sel_batt=0,0,(sel_batt-H4025)/in_rte))</f>
        <v/>
      </c>
      <c r="G4026" s="6">
        <f>MIN(E4026,in_batt_pw,H4025)</f>
        <v/>
      </c>
      <c r="H4026" s="6">
        <f>H4025+F4026*in_rte-G4026</f>
        <v/>
      </c>
      <c r="I4026" s="6">
        <f>IF(sel_og=1,0,E4026-G4026)</f>
        <v/>
      </c>
      <c r="J4026" s="6">
        <f>IF(sel_og=1,0,D4026-F4026)</f>
        <v/>
      </c>
      <c r="K4026" s="6">
        <f>IF(sel_og=1,E4026-G4026,0)</f>
        <v/>
      </c>
    </row>
    <row r="4027">
      <c r="A4027" s="6">
        <f>Profiles!E4027+Profiles!F4027</f>
        <v/>
      </c>
      <c r="B4027" s="6">
        <f>Profiles!D4027*sel_solar</f>
        <v/>
      </c>
      <c r="C4027" s="6">
        <f>MIN(B4027,A4027)</f>
        <v/>
      </c>
      <c r="D4027" s="6">
        <f>B4027-C4027</f>
        <v/>
      </c>
      <c r="E4027" s="6">
        <f>A4027-C4027</f>
        <v/>
      </c>
      <c r="F4027" s="6">
        <f>MIN(D4027,in_batt_pw,IF(sel_batt=0,0,(sel_batt-H4026)/in_rte))</f>
        <v/>
      </c>
      <c r="G4027" s="6">
        <f>MIN(E4027,in_batt_pw,H4026)</f>
        <v/>
      </c>
      <c r="H4027" s="6">
        <f>H4026+F4027*in_rte-G4027</f>
        <v/>
      </c>
      <c r="I4027" s="6">
        <f>IF(sel_og=1,0,E4027-G4027)</f>
        <v/>
      </c>
      <c r="J4027" s="6">
        <f>IF(sel_og=1,0,D4027-F4027)</f>
        <v/>
      </c>
      <c r="K4027" s="6">
        <f>IF(sel_og=1,E4027-G4027,0)</f>
        <v/>
      </c>
    </row>
    <row r="4028">
      <c r="A4028" s="6">
        <f>Profiles!E4028+Profiles!F4028</f>
        <v/>
      </c>
      <c r="B4028" s="6">
        <f>Profiles!D4028*sel_solar</f>
        <v/>
      </c>
      <c r="C4028" s="6">
        <f>MIN(B4028,A4028)</f>
        <v/>
      </c>
      <c r="D4028" s="6">
        <f>B4028-C4028</f>
        <v/>
      </c>
      <c r="E4028" s="6">
        <f>A4028-C4028</f>
        <v/>
      </c>
      <c r="F4028" s="6">
        <f>MIN(D4028,in_batt_pw,IF(sel_batt=0,0,(sel_batt-H4027)/in_rte))</f>
        <v/>
      </c>
      <c r="G4028" s="6">
        <f>MIN(E4028,in_batt_pw,H4027)</f>
        <v/>
      </c>
      <c r="H4028" s="6">
        <f>H4027+F4028*in_rte-G4028</f>
        <v/>
      </c>
      <c r="I4028" s="6">
        <f>IF(sel_og=1,0,E4028-G4028)</f>
        <v/>
      </c>
      <c r="J4028" s="6">
        <f>IF(sel_og=1,0,D4028-F4028)</f>
        <v/>
      </c>
      <c r="K4028" s="6">
        <f>IF(sel_og=1,E4028-G4028,0)</f>
        <v/>
      </c>
    </row>
    <row r="4029">
      <c r="A4029" s="6">
        <f>Profiles!E4029+Profiles!F4029</f>
        <v/>
      </c>
      <c r="B4029" s="6">
        <f>Profiles!D4029*sel_solar</f>
        <v/>
      </c>
      <c r="C4029" s="6">
        <f>MIN(B4029,A4029)</f>
        <v/>
      </c>
      <c r="D4029" s="6">
        <f>B4029-C4029</f>
        <v/>
      </c>
      <c r="E4029" s="6">
        <f>A4029-C4029</f>
        <v/>
      </c>
      <c r="F4029" s="6">
        <f>MIN(D4029,in_batt_pw,IF(sel_batt=0,0,(sel_batt-H4028)/in_rte))</f>
        <v/>
      </c>
      <c r="G4029" s="6">
        <f>MIN(E4029,in_batt_pw,H4028)</f>
        <v/>
      </c>
      <c r="H4029" s="6">
        <f>H4028+F4029*in_rte-G4029</f>
        <v/>
      </c>
      <c r="I4029" s="6">
        <f>IF(sel_og=1,0,E4029-G4029)</f>
        <v/>
      </c>
      <c r="J4029" s="6">
        <f>IF(sel_og=1,0,D4029-F4029)</f>
        <v/>
      </c>
      <c r="K4029" s="6">
        <f>IF(sel_og=1,E4029-G4029,0)</f>
        <v/>
      </c>
    </row>
    <row r="4030">
      <c r="A4030" s="6">
        <f>Profiles!E4030+Profiles!F4030</f>
        <v/>
      </c>
      <c r="B4030" s="6">
        <f>Profiles!D4030*sel_solar</f>
        <v/>
      </c>
      <c r="C4030" s="6">
        <f>MIN(B4030,A4030)</f>
        <v/>
      </c>
      <c r="D4030" s="6">
        <f>B4030-C4030</f>
        <v/>
      </c>
      <c r="E4030" s="6">
        <f>A4030-C4030</f>
        <v/>
      </c>
      <c r="F4030" s="6">
        <f>MIN(D4030,in_batt_pw,IF(sel_batt=0,0,(sel_batt-H4029)/in_rte))</f>
        <v/>
      </c>
      <c r="G4030" s="6">
        <f>MIN(E4030,in_batt_pw,H4029)</f>
        <v/>
      </c>
      <c r="H4030" s="6">
        <f>H4029+F4030*in_rte-G4030</f>
        <v/>
      </c>
      <c r="I4030" s="6">
        <f>IF(sel_og=1,0,E4030-G4030)</f>
        <v/>
      </c>
      <c r="J4030" s="6">
        <f>IF(sel_og=1,0,D4030-F4030)</f>
        <v/>
      </c>
      <c r="K4030" s="6">
        <f>IF(sel_og=1,E4030-G4030,0)</f>
        <v/>
      </c>
    </row>
    <row r="4031">
      <c r="A4031" s="6">
        <f>Profiles!E4031+Profiles!F4031</f>
        <v/>
      </c>
      <c r="B4031" s="6">
        <f>Profiles!D4031*sel_solar</f>
        <v/>
      </c>
      <c r="C4031" s="6">
        <f>MIN(B4031,A4031)</f>
        <v/>
      </c>
      <c r="D4031" s="6">
        <f>B4031-C4031</f>
        <v/>
      </c>
      <c r="E4031" s="6">
        <f>A4031-C4031</f>
        <v/>
      </c>
      <c r="F4031" s="6">
        <f>MIN(D4031,in_batt_pw,IF(sel_batt=0,0,(sel_batt-H4030)/in_rte))</f>
        <v/>
      </c>
      <c r="G4031" s="6">
        <f>MIN(E4031,in_batt_pw,H4030)</f>
        <v/>
      </c>
      <c r="H4031" s="6">
        <f>H4030+F4031*in_rte-G4031</f>
        <v/>
      </c>
      <c r="I4031" s="6">
        <f>IF(sel_og=1,0,E4031-G4031)</f>
        <v/>
      </c>
      <c r="J4031" s="6">
        <f>IF(sel_og=1,0,D4031-F4031)</f>
        <v/>
      </c>
      <c r="K4031" s="6">
        <f>IF(sel_og=1,E4031-G4031,0)</f>
        <v/>
      </c>
    </row>
    <row r="4032">
      <c r="A4032" s="6">
        <f>Profiles!E4032+Profiles!F4032</f>
        <v/>
      </c>
      <c r="B4032" s="6">
        <f>Profiles!D4032*sel_solar</f>
        <v/>
      </c>
      <c r="C4032" s="6">
        <f>MIN(B4032,A4032)</f>
        <v/>
      </c>
      <c r="D4032" s="6">
        <f>B4032-C4032</f>
        <v/>
      </c>
      <c r="E4032" s="6">
        <f>A4032-C4032</f>
        <v/>
      </c>
      <c r="F4032" s="6">
        <f>MIN(D4032,in_batt_pw,IF(sel_batt=0,0,(sel_batt-H4031)/in_rte))</f>
        <v/>
      </c>
      <c r="G4032" s="6">
        <f>MIN(E4032,in_batt_pw,H4031)</f>
        <v/>
      </c>
      <c r="H4032" s="6">
        <f>H4031+F4032*in_rte-G4032</f>
        <v/>
      </c>
      <c r="I4032" s="6">
        <f>IF(sel_og=1,0,E4032-G4032)</f>
        <v/>
      </c>
      <c r="J4032" s="6">
        <f>IF(sel_og=1,0,D4032-F4032)</f>
        <v/>
      </c>
      <c r="K4032" s="6">
        <f>IF(sel_og=1,E4032-G4032,0)</f>
        <v/>
      </c>
    </row>
    <row r="4033">
      <c r="A4033" s="6">
        <f>Profiles!E4033+Profiles!F4033</f>
        <v/>
      </c>
      <c r="B4033" s="6">
        <f>Profiles!D4033*sel_solar</f>
        <v/>
      </c>
      <c r="C4033" s="6">
        <f>MIN(B4033,A4033)</f>
        <v/>
      </c>
      <c r="D4033" s="6">
        <f>B4033-C4033</f>
        <v/>
      </c>
      <c r="E4033" s="6">
        <f>A4033-C4033</f>
        <v/>
      </c>
      <c r="F4033" s="6">
        <f>MIN(D4033,in_batt_pw,IF(sel_batt=0,0,(sel_batt-H4032)/in_rte))</f>
        <v/>
      </c>
      <c r="G4033" s="6">
        <f>MIN(E4033,in_batt_pw,H4032)</f>
        <v/>
      </c>
      <c r="H4033" s="6">
        <f>H4032+F4033*in_rte-G4033</f>
        <v/>
      </c>
      <c r="I4033" s="6">
        <f>IF(sel_og=1,0,E4033-G4033)</f>
        <v/>
      </c>
      <c r="J4033" s="6">
        <f>IF(sel_og=1,0,D4033-F4033)</f>
        <v/>
      </c>
      <c r="K4033" s="6">
        <f>IF(sel_og=1,E4033-G4033,0)</f>
        <v/>
      </c>
    </row>
    <row r="4034">
      <c r="A4034" s="6">
        <f>Profiles!E4034+Profiles!F4034</f>
        <v/>
      </c>
      <c r="B4034" s="6">
        <f>Profiles!D4034*sel_solar</f>
        <v/>
      </c>
      <c r="C4034" s="6">
        <f>MIN(B4034,A4034)</f>
        <v/>
      </c>
      <c r="D4034" s="6">
        <f>B4034-C4034</f>
        <v/>
      </c>
      <c r="E4034" s="6">
        <f>A4034-C4034</f>
        <v/>
      </c>
      <c r="F4034" s="6">
        <f>MIN(D4034,in_batt_pw,IF(sel_batt=0,0,(sel_batt-H4033)/in_rte))</f>
        <v/>
      </c>
      <c r="G4034" s="6">
        <f>MIN(E4034,in_batt_pw,H4033)</f>
        <v/>
      </c>
      <c r="H4034" s="6">
        <f>H4033+F4034*in_rte-G4034</f>
        <v/>
      </c>
      <c r="I4034" s="6">
        <f>IF(sel_og=1,0,E4034-G4034)</f>
        <v/>
      </c>
      <c r="J4034" s="6">
        <f>IF(sel_og=1,0,D4034-F4034)</f>
        <v/>
      </c>
      <c r="K4034" s="6">
        <f>IF(sel_og=1,E4034-G4034,0)</f>
        <v/>
      </c>
    </row>
    <row r="4035">
      <c r="A4035" s="6">
        <f>Profiles!E4035+Profiles!F4035</f>
        <v/>
      </c>
      <c r="B4035" s="6">
        <f>Profiles!D4035*sel_solar</f>
        <v/>
      </c>
      <c r="C4035" s="6">
        <f>MIN(B4035,A4035)</f>
        <v/>
      </c>
      <c r="D4035" s="6">
        <f>B4035-C4035</f>
        <v/>
      </c>
      <c r="E4035" s="6">
        <f>A4035-C4035</f>
        <v/>
      </c>
      <c r="F4035" s="6">
        <f>MIN(D4035,in_batt_pw,IF(sel_batt=0,0,(sel_batt-H4034)/in_rte))</f>
        <v/>
      </c>
      <c r="G4035" s="6">
        <f>MIN(E4035,in_batt_pw,H4034)</f>
        <v/>
      </c>
      <c r="H4035" s="6">
        <f>H4034+F4035*in_rte-G4035</f>
        <v/>
      </c>
      <c r="I4035" s="6">
        <f>IF(sel_og=1,0,E4035-G4035)</f>
        <v/>
      </c>
      <c r="J4035" s="6">
        <f>IF(sel_og=1,0,D4035-F4035)</f>
        <v/>
      </c>
      <c r="K4035" s="6">
        <f>IF(sel_og=1,E4035-G4035,0)</f>
        <v/>
      </c>
    </row>
    <row r="4036">
      <c r="A4036" s="6">
        <f>Profiles!E4036+Profiles!F4036</f>
        <v/>
      </c>
      <c r="B4036" s="6">
        <f>Profiles!D4036*sel_solar</f>
        <v/>
      </c>
      <c r="C4036" s="6">
        <f>MIN(B4036,A4036)</f>
        <v/>
      </c>
      <c r="D4036" s="6">
        <f>B4036-C4036</f>
        <v/>
      </c>
      <c r="E4036" s="6">
        <f>A4036-C4036</f>
        <v/>
      </c>
      <c r="F4036" s="6">
        <f>MIN(D4036,in_batt_pw,IF(sel_batt=0,0,(sel_batt-H4035)/in_rte))</f>
        <v/>
      </c>
      <c r="G4036" s="6">
        <f>MIN(E4036,in_batt_pw,H4035)</f>
        <v/>
      </c>
      <c r="H4036" s="6">
        <f>H4035+F4036*in_rte-G4036</f>
        <v/>
      </c>
      <c r="I4036" s="6">
        <f>IF(sel_og=1,0,E4036-G4036)</f>
        <v/>
      </c>
      <c r="J4036" s="6">
        <f>IF(sel_og=1,0,D4036-F4036)</f>
        <v/>
      </c>
      <c r="K4036" s="6">
        <f>IF(sel_og=1,E4036-G4036,0)</f>
        <v/>
      </c>
    </row>
    <row r="4037">
      <c r="A4037" s="6">
        <f>Profiles!E4037+Profiles!F4037</f>
        <v/>
      </c>
      <c r="B4037" s="6">
        <f>Profiles!D4037*sel_solar</f>
        <v/>
      </c>
      <c r="C4037" s="6">
        <f>MIN(B4037,A4037)</f>
        <v/>
      </c>
      <c r="D4037" s="6">
        <f>B4037-C4037</f>
        <v/>
      </c>
      <c r="E4037" s="6">
        <f>A4037-C4037</f>
        <v/>
      </c>
      <c r="F4037" s="6">
        <f>MIN(D4037,in_batt_pw,IF(sel_batt=0,0,(sel_batt-H4036)/in_rte))</f>
        <v/>
      </c>
      <c r="G4037" s="6">
        <f>MIN(E4037,in_batt_pw,H4036)</f>
        <v/>
      </c>
      <c r="H4037" s="6">
        <f>H4036+F4037*in_rte-G4037</f>
        <v/>
      </c>
      <c r="I4037" s="6">
        <f>IF(sel_og=1,0,E4037-G4037)</f>
        <v/>
      </c>
      <c r="J4037" s="6">
        <f>IF(sel_og=1,0,D4037-F4037)</f>
        <v/>
      </c>
      <c r="K4037" s="6">
        <f>IF(sel_og=1,E4037-G4037,0)</f>
        <v/>
      </c>
    </row>
    <row r="4038">
      <c r="A4038" s="6">
        <f>Profiles!E4038+Profiles!F4038</f>
        <v/>
      </c>
      <c r="B4038" s="6">
        <f>Profiles!D4038*sel_solar</f>
        <v/>
      </c>
      <c r="C4038" s="6">
        <f>MIN(B4038,A4038)</f>
        <v/>
      </c>
      <c r="D4038" s="6">
        <f>B4038-C4038</f>
        <v/>
      </c>
      <c r="E4038" s="6">
        <f>A4038-C4038</f>
        <v/>
      </c>
      <c r="F4038" s="6">
        <f>MIN(D4038,in_batt_pw,IF(sel_batt=0,0,(sel_batt-H4037)/in_rte))</f>
        <v/>
      </c>
      <c r="G4038" s="6">
        <f>MIN(E4038,in_batt_pw,H4037)</f>
        <v/>
      </c>
      <c r="H4038" s="6">
        <f>H4037+F4038*in_rte-G4038</f>
        <v/>
      </c>
      <c r="I4038" s="6">
        <f>IF(sel_og=1,0,E4038-G4038)</f>
        <v/>
      </c>
      <c r="J4038" s="6">
        <f>IF(sel_og=1,0,D4038-F4038)</f>
        <v/>
      </c>
      <c r="K4038" s="6">
        <f>IF(sel_og=1,E4038-G4038,0)</f>
        <v/>
      </c>
    </row>
    <row r="4039">
      <c r="A4039" s="6">
        <f>Profiles!E4039+Profiles!F4039</f>
        <v/>
      </c>
      <c r="B4039" s="6">
        <f>Profiles!D4039*sel_solar</f>
        <v/>
      </c>
      <c r="C4039" s="6">
        <f>MIN(B4039,A4039)</f>
        <v/>
      </c>
      <c r="D4039" s="6">
        <f>B4039-C4039</f>
        <v/>
      </c>
      <c r="E4039" s="6">
        <f>A4039-C4039</f>
        <v/>
      </c>
      <c r="F4039" s="6">
        <f>MIN(D4039,in_batt_pw,IF(sel_batt=0,0,(sel_batt-H4038)/in_rte))</f>
        <v/>
      </c>
      <c r="G4039" s="6">
        <f>MIN(E4039,in_batt_pw,H4038)</f>
        <v/>
      </c>
      <c r="H4039" s="6">
        <f>H4038+F4039*in_rte-G4039</f>
        <v/>
      </c>
      <c r="I4039" s="6">
        <f>IF(sel_og=1,0,E4039-G4039)</f>
        <v/>
      </c>
      <c r="J4039" s="6">
        <f>IF(sel_og=1,0,D4039-F4039)</f>
        <v/>
      </c>
      <c r="K4039" s="6">
        <f>IF(sel_og=1,E4039-G4039,0)</f>
        <v/>
      </c>
    </row>
    <row r="4040">
      <c r="A4040" s="6">
        <f>Profiles!E4040+Profiles!F4040</f>
        <v/>
      </c>
      <c r="B4040" s="6">
        <f>Profiles!D4040*sel_solar</f>
        <v/>
      </c>
      <c r="C4040" s="6">
        <f>MIN(B4040,A4040)</f>
        <v/>
      </c>
      <c r="D4040" s="6">
        <f>B4040-C4040</f>
        <v/>
      </c>
      <c r="E4040" s="6">
        <f>A4040-C4040</f>
        <v/>
      </c>
      <c r="F4040" s="6">
        <f>MIN(D4040,in_batt_pw,IF(sel_batt=0,0,(sel_batt-H4039)/in_rte))</f>
        <v/>
      </c>
      <c r="G4040" s="6">
        <f>MIN(E4040,in_batt_pw,H4039)</f>
        <v/>
      </c>
      <c r="H4040" s="6">
        <f>H4039+F4040*in_rte-G4040</f>
        <v/>
      </c>
      <c r="I4040" s="6">
        <f>IF(sel_og=1,0,E4040-G4040)</f>
        <v/>
      </c>
      <c r="J4040" s="6">
        <f>IF(sel_og=1,0,D4040-F4040)</f>
        <v/>
      </c>
      <c r="K4040" s="6">
        <f>IF(sel_og=1,E4040-G4040,0)</f>
        <v/>
      </c>
    </row>
    <row r="4041">
      <c r="A4041" s="6">
        <f>Profiles!E4041+Profiles!F4041</f>
        <v/>
      </c>
      <c r="B4041" s="6">
        <f>Profiles!D4041*sel_solar</f>
        <v/>
      </c>
      <c r="C4041" s="6">
        <f>MIN(B4041,A4041)</f>
        <v/>
      </c>
      <c r="D4041" s="6">
        <f>B4041-C4041</f>
        <v/>
      </c>
      <c r="E4041" s="6">
        <f>A4041-C4041</f>
        <v/>
      </c>
      <c r="F4041" s="6">
        <f>MIN(D4041,in_batt_pw,IF(sel_batt=0,0,(sel_batt-H4040)/in_rte))</f>
        <v/>
      </c>
      <c r="G4041" s="6">
        <f>MIN(E4041,in_batt_pw,H4040)</f>
        <v/>
      </c>
      <c r="H4041" s="6">
        <f>H4040+F4041*in_rte-G4041</f>
        <v/>
      </c>
      <c r="I4041" s="6">
        <f>IF(sel_og=1,0,E4041-G4041)</f>
        <v/>
      </c>
      <c r="J4041" s="6">
        <f>IF(sel_og=1,0,D4041-F4041)</f>
        <v/>
      </c>
      <c r="K4041" s="6">
        <f>IF(sel_og=1,E4041-G4041,0)</f>
        <v/>
      </c>
    </row>
    <row r="4042">
      <c r="A4042" s="6">
        <f>Profiles!E4042+Profiles!F4042</f>
        <v/>
      </c>
      <c r="B4042" s="6">
        <f>Profiles!D4042*sel_solar</f>
        <v/>
      </c>
      <c r="C4042" s="6">
        <f>MIN(B4042,A4042)</f>
        <v/>
      </c>
      <c r="D4042" s="6">
        <f>B4042-C4042</f>
        <v/>
      </c>
      <c r="E4042" s="6">
        <f>A4042-C4042</f>
        <v/>
      </c>
      <c r="F4042" s="6">
        <f>MIN(D4042,in_batt_pw,IF(sel_batt=0,0,(sel_batt-H4041)/in_rte))</f>
        <v/>
      </c>
      <c r="G4042" s="6">
        <f>MIN(E4042,in_batt_pw,H4041)</f>
        <v/>
      </c>
      <c r="H4042" s="6">
        <f>H4041+F4042*in_rte-G4042</f>
        <v/>
      </c>
      <c r="I4042" s="6">
        <f>IF(sel_og=1,0,E4042-G4042)</f>
        <v/>
      </c>
      <c r="J4042" s="6">
        <f>IF(sel_og=1,0,D4042-F4042)</f>
        <v/>
      </c>
      <c r="K4042" s="6">
        <f>IF(sel_og=1,E4042-G4042,0)</f>
        <v/>
      </c>
    </row>
    <row r="4043">
      <c r="A4043" s="6">
        <f>Profiles!E4043+Profiles!F4043</f>
        <v/>
      </c>
      <c r="B4043" s="6">
        <f>Profiles!D4043*sel_solar</f>
        <v/>
      </c>
      <c r="C4043" s="6">
        <f>MIN(B4043,A4043)</f>
        <v/>
      </c>
      <c r="D4043" s="6">
        <f>B4043-C4043</f>
        <v/>
      </c>
      <c r="E4043" s="6">
        <f>A4043-C4043</f>
        <v/>
      </c>
      <c r="F4043" s="6">
        <f>MIN(D4043,in_batt_pw,IF(sel_batt=0,0,(sel_batt-H4042)/in_rte))</f>
        <v/>
      </c>
      <c r="G4043" s="6">
        <f>MIN(E4043,in_batt_pw,H4042)</f>
        <v/>
      </c>
      <c r="H4043" s="6">
        <f>H4042+F4043*in_rte-G4043</f>
        <v/>
      </c>
      <c r="I4043" s="6">
        <f>IF(sel_og=1,0,E4043-G4043)</f>
        <v/>
      </c>
      <c r="J4043" s="6">
        <f>IF(sel_og=1,0,D4043-F4043)</f>
        <v/>
      </c>
      <c r="K4043" s="6">
        <f>IF(sel_og=1,E4043-G4043,0)</f>
        <v/>
      </c>
    </row>
    <row r="4044">
      <c r="A4044" s="6">
        <f>Profiles!E4044+Profiles!F4044</f>
        <v/>
      </c>
      <c r="B4044" s="6">
        <f>Profiles!D4044*sel_solar</f>
        <v/>
      </c>
      <c r="C4044" s="6">
        <f>MIN(B4044,A4044)</f>
        <v/>
      </c>
      <c r="D4044" s="6">
        <f>B4044-C4044</f>
        <v/>
      </c>
      <c r="E4044" s="6">
        <f>A4044-C4044</f>
        <v/>
      </c>
      <c r="F4044" s="6">
        <f>MIN(D4044,in_batt_pw,IF(sel_batt=0,0,(sel_batt-H4043)/in_rte))</f>
        <v/>
      </c>
      <c r="G4044" s="6">
        <f>MIN(E4044,in_batt_pw,H4043)</f>
        <v/>
      </c>
      <c r="H4044" s="6">
        <f>H4043+F4044*in_rte-G4044</f>
        <v/>
      </c>
      <c r="I4044" s="6">
        <f>IF(sel_og=1,0,E4044-G4044)</f>
        <v/>
      </c>
      <c r="J4044" s="6">
        <f>IF(sel_og=1,0,D4044-F4044)</f>
        <v/>
      </c>
      <c r="K4044" s="6">
        <f>IF(sel_og=1,E4044-G4044,0)</f>
        <v/>
      </c>
    </row>
    <row r="4045">
      <c r="A4045" s="6">
        <f>Profiles!E4045+Profiles!F4045</f>
        <v/>
      </c>
      <c r="B4045" s="6">
        <f>Profiles!D4045*sel_solar</f>
        <v/>
      </c>
      <c r="C4045" s="6">
        <f>MIN(B4045,A4045)</f>
        <v/>
      </c>
      <c r="D4045" s="6">
        <f>B4045-C4045</f>
        <v/>
      </c>
      <c r="E4045" s="6">
        <f>A4045-C4045</f>
        <v/>
      </c>
      <c r="F4045" s="6">
        <f>MIN(D4045,in_batt_pw,IF(sel_batt=0,0,(sel_batt-H4044)/in_rte))</f>
        <v/>
      </c>
      <c r="G4045" s="6">
        <f>MIN(E4045,in_batt_pw,H4044)</f>
        <v/>
      </c>
      <c r="H4045" s="6">
        <f>H4044+F4045*in_rte-G4045</f>
        <v/>
      </c>
      <c r="I4045" s="6">
        <f>IF(sel_og=1,0,E4045-G4045)</f>
        <v/>
      </c>
      <c r="J4045" s="6">
        <f>IF(sel_og=1,0,D4045-F4045)</f>
        <v/>
      </c>
      <c r="K4045" s="6">
        <f>IF(sel_og=1,E4045-G4045,0)</f>
        <v/>
      </c>
    </row>
    <row r="4046">
      <c r="A4046" s="6">
        <f>Profiles!E4046+Profiles!F4046</f>
        <v/>
      </c>
      <c r="B4046" s="6">
        <f>Profiles!D4046*sel_solar</f>
        <v/>
      </c>
      <c r="C4046" s="6">
        <f>MIN(B4046,A4046)</f>
        <v/>
      </c>
      <c r="D4046" s="6">
        <f>B4046-C4046</f>
        <v/>
      </c>
      <c r="E4046" s="6">
        <f>A4046-C4046</f>
        <v/>
      </c>
      <c r="F4046" s="6">
        <f>MIN(D4046,in_batt_pw,IF(sel_batt=0,0,(sel_batt-H4045)/in_rte))</f>
        <v/>
      </c>
      <c r="G4046" s="6">
        <f>MIN(E4046,in_batt_pw,H4045)</f>
        <v/>
      </c>
      <c r="H4046" s="6">
        <f>H4045+F4046*in_rte-G4046</f>
        <v/>
      </c>
      <c r="I4046" s="6">
        <f>IF(sel_og=1,0,E4046-G4046)</f>
        <v/>
      </c>
      <c r="J4046" s="6">
        <f>IF(sel_og=1,0,D4046-F4046)</f>
        <v/>
      </c>
      <c r="K4046" s="6">
        <f>IF(sel_og=1,E4046-G4046,0)</f>
        <v/>
      </c>
    </row>
    <row r="4047">
      <c r="A4047" s="6">
        <f>Profiles!E4047+Profiles!F4047</f>
        <v/>
      </c>
      <c r="B4047" s="6">
        <f>Profiles!D4047*sel_solar</f>
        <v/>
      </c>
      <c r="C4047" s="6">
        <f>MIN(B4047,A4047)</f>
        <v/>
      </c>
      <c r="D4047" s="6">
        <f>B4047-C4047</f>
        <v/>
      </c>
      <c r="E4047" s="6">
        <f>A4047-C4047</f>
        <v/>
      </c>
      <c r="F4047" s="6">
        <f>MIN(D4047,in_batt_pw,IF(sel_batt=0,0,(sel_batt-H4046)/in_rte))</f>
        <v/>
      </c>
      <c r="G4047" s="6">
        <f>MIN(E4047,in_batt_pw,H4046)</f>
        <v/>
      </c>
      <c r="H4047" s="6">
        <f>H4046+F4047*in_rte-G4047</f>
        <v/>
      </c>
      <c r="I4047" s="6">
        <f>IF(sel_og=1,0,E4047-G4047)</f>
        <v/>
      </c>
      <c r="J4047" s="6">
        <f>IF(sel_og=1,0,D4047-F4047)</f>
        <v/>
      </c>
      <c r="K4047" s="6">
        <f>IF(sel_og=1,E4047-G4047,0)</f>
        <v/>
      </c>
    </row>
    <row r="4048">
      <c r="A4048" s="6">
        <f>Profiles!E4048+Profiles!F4048</f>
        <v/>
      </c>
      <c r="B4048" s="6">
        <f>Profiles!D4048*sel_solar</f>
        <v/>
      </c>
      <c r="C4048" s="6">
        <f>MIN(B4048,A4048)</f>
        <v/>
      </c>
      <c r="D4048" s="6">
        <f>B4048-C4048</f>
        <v/>
      </c>
      <c r="E4048" s="6">
        <f>A4048-C4048</f>
        <v/>
      </c>
      <c r="F4048" s="6">
        <f>MIN(D4048,in_batt_pw,IF(sel_batt=0,0,(sel_batt-H4047)/in_rte))</f>
        <v/>
      </c>
      <c r="G4048" s="6">
        <f>MIN(E4048,in_batt_pw,H4047)</f>
        <v/>
      </c>
      <c r="H4048" s="6">
        <f>H4047+F4048*in_rte-G4048</f>
        <v/>
      </c>
      <c r="I4048" s="6">
        <f>IF(sel_og=1,0,E4048-G4048)</f>
        <v/>
      </c>
      <c r="J4048" s="6">
        <f>IF(sel_og=1,0,D4048-F4048)</f>
        <v/>
      </c>
      <c r="K4048" s="6">
        <f>IF(sel_og=1,E4048-G4048,0)</f>
        <v/>
      </c>
    </row>
    <row r="4049">
      <c r="A4049" s="6">
        <f>Profiles!E4049+Profiles!F4049</f>
        <v/>
      </c>
      <c r="B4049" s="6">
        <f>Profiles!D4049*sel_solar</f>
        <v/>
      </c>
      <c r="C4049" s="6">
        <f>MIN(B4049,A4049)</f>
        <v/>
      </c>
      <c r="D4049" s="6">
        <f>B4049-C4049</f>
        <v/>
      </c>
      <c r="E4049" s="6">
        <f>A4049-C4049</f>
        <v/>
      </c>
      <c r="F4049" s="6">
        <f>MIN(D4049,in_batt_pw,IF(sel_batt=0,0,(sel_batt-H4048)/in_rte))</f>
        <v/>
      </c>
      <c r="G4049" s="6">
        <f>MIN(E4049,in_batt_pw,H4048)</f>
        <v/>
      </c>
      <c r="H4049" s="6">
        <f>H4048+F4049*in_rte-G4049</f>
        <v/>
      </c>
      <c r="I4049" s="6">
        <f>IF(sel_og=1,0,E4049-G4049)</f>
        <v/>
      </c>
      <c r="J4049" s="6">
        <f>IF(sel_og=1,0,D4049-F4049)</f>
        <v/>
      </c>
      <c r="K4049" s="6">
        <f>IF(sel_og=1,E4049-G4049,0)</f>
        <v/>
      </c>
    </row>
    <row r="4050">
      <c r="A4050" s="6">
        <f>Profiles!E4050+Profiles!F4050</f>
        <v/>
      </c>
      <c r="B4050" s="6">
        <f>Profiles!D4050*sel_solar</f>
        <v/>
      </c>
      <c r="C4050" s="6">
        <f>MIN(B4050,A4050)</f>
        <v/>
      </c>
      <c r="D4050" s="6">
        <f>B4050-C4050</f>
        <v/>
      </c>
      <c r="E4050" s="6">
        <f>A4050-C4050</f>
        <v/>
      </c>
      <c r="F4050" s="6">
        <f>MIN(D4050,in_batt_pw,IF(sel_batt=0,0,(sel_batt-H4049)/in_rte))</f>
        <v/>
      </c>
      <c r="G4050" s="6">
        <f>MIN(E4050,in_batt_pw,H4049)</f>
        <v/>
      </c>
      <c r="H4050" s="6">
        <f>H4049+F4050*in_rte-G4050</f>
        <v/>
      </c>
      <c r="I4050" s="6">
        <f>IF(sel_og=1,0,E4050-G4050)</f>
        <v/>
      </c>
      <c r="J4050" s="6">
        <f>IF(sel_og=1,0,D4050-F4050)</f>
        <v/>
      </c>
      <c r="K4050" s="6">
        <f>IF(sel_og=1,E4050-G4050,0)</f>
        <v/>
      </c>
    </row>
    <row r="4051">
      <c r="A4051" s="6">
        <f>Profiles!E4051+Profiles!F4051</f>
        <v/>
      </c>
      <c r="B4051" s="6">
        <f>Profiles!D4051*sel_solar</f>
        <v/>
      </c>
      <c r="C4051" s="6">
        <f>MIN(B4051,A4051)</f>
        <v/>
      </c>
      <c r="D4051" s="6">
        <f>B4051-C4051</f>
        <v/>
      </c>
      <c r="E4051" s="6">
        <f>A4051-C4051</f>
        <v/>
      </c>
      <c r="F4051" s="6">
        <f>MIN(D4051,in_batt_pw,IF(sel_batt=0,0,(sel_batt-H4050)/in_rte))</f>
        <v/>
      </c>
      <c r="G4051" s="6">
        <f>MIN(E4051,in_batt_pw,H4050)</f>
        <v/>
      </c>
      <c r="H4051" s="6">
        <f>H4050+F4051*in_rte-G4051</f>
        <v/>
      </c>
      <c r="I4051" s="6">
        <f>IF(sel_og=1,0,E4051-G4051)</f>
        <v/>
      </c>
      <c r="J4051" s="6">
        <f>IF(sel_og=1,0,D4051-F4051)</f>
        <v/>
      </c>
      <c r="K4051" s="6">
        <f>IF(sel_og=1,E4051-G4051,0)</f>
        <v/>
      </c>
    </row>
    <row r="4052">
      <c r="A4052" s="6">
        <f>Profiles!E4052+Profiles!F4052</f>
        <v/>
      </c>
      <c r="B4052" s="6">
        <f>Profiles!D4052*sel_solar</f>
        <v/>
      </c>
      <c r="C4052" s="6">
        <f>MIN(B4052,A4052)</f>
        <v/>
      </c>
      <c r="D4052" s="6">
        <f>B4052-C4052</f>
        <v/>
      </c>
      <c r="E4052" s="6">
        <f>A4052-C4052</f>
        <v/>
      </c>
      <c r="F4052" s="6">
        <f>MIN(D4052,in_batt_pw,IF(sel_batt=0,0,(sel_batt-H4051)/in_rte))</f>
        <v/>
      </c>
      <c r="G4052" s="6">
        <f>MIN(E4052,in_batt_pw,H4051)</f>
        <v/>
      </c>
      <c r="H4052" s="6">
        <f>H4051+F4052*in_rte-G4052</f>
        <v/>
      </c>
      <c r="I4052" s="6">
        <f>IF(sel_og=1,0,E4052-G4052)</f>
        <v/>
      </c>
      <c r="J4052" s="6">
        <f>IF(sel_og=1,0,D4052-F4052)</f>
        <v/>
      </c>
      <c r="K4052" s="6">
        <f>IF(sel_og=1,E4052-G4052,0)</f>
        <v/>
      </c>
    </row>
    <row r="4053">
      <c r="A4053" s="6">
        <f>Profiles!E4053+Profiles!F4053</f>
        <v/>
      </c>
      <c r="B4053" s="6">
        <f>Profiles!D4053*sel_solar</f>
        <v/>
      </c>
      <c r="C4053" s="6">
        <f>MIN(B4053,A4053)</f>
        <v/>
      </c>
      <c r="D4053" s="6">
        <f>B4053-C4053</f>
        <v/>
      </c>
      <c r="E4053" s="6">
        <f>A4053-C4053</f>
        <v/>
      </c>
      <c r="F4053" s="6">
        <f>MIN(D4053,in_batt_pw,IF(sel_batt=0,0,(sel_batt-H4052)/in_rte))</f>
        <v/>
      </c>
      <c r="G4053" s="6">
        <f>MIN(E4053,in_batt_pw,H4052)</f>
        <v/>
      </c>
      <c r="H4053" s="6">
        <f>H4052+F4053*in_rte-G4053</f>
        <v/>
      </c>
      <c r="I4053" s="6">
        <f>IF(sel_og=1,0,E4053-G4053)</f>
        <v/>
      </c>
      <c r="J4053" s="6">
        <f>IF(sel_og=1,0,D4053-F4053)</f>
        <v/>
      </c>
      <c r="K4053" s="6">
        <f>IF(sel_og=1,E4053-G4053,0)</f>
        <v/>
      </c>
    </row>
    <row r="4054">
      <c r="A4054" s="6">
        <f>Profiles!E4054+Profiles!F4054</f>
        <v/>
      </c>
      <c r="B4054" s="6">
        <f>Profiles!D4054*sel_solar</f>
        <v/>
      </c>
      <c r="C4054" s="6">
        <f>MIN(B4054,A4054)</f>
        <v/>
      </c>
      <c r="D4054" s="6">
        <f>B4054-C4054</f>
        <v/>
      </c>
      <c r="E4054" s="6">
        <f>A4054-C4054</f>
        <v/>
      </c>
      <c r="F4054" s="6">
        <f>MIN(D4054,in_batt_pw,IF(sel_batt=0,0,(sel_batt-H4053)/in_rte))</f>
        <v/>
      </c>
      <c r="G4054" s="6">
        <f>MIN(E4054,in_batt_pw,H4053)</f>
        <v/>
      </c>
      <c r="H4054" s="6">
        <f>H4053+F4054*in_rte-G4054</f>
        <v/>
      </c>
      <c r="I4054" s="6">
        <f>IF(sel_og=1,0,E4054-G4054)</f>
        <v/>
      </c>
      <c r="J4054" s="6">
        <f>IF(sel_og=1,0,D4054-F4054)</f>
        <v/>
      </c>
      <c r="K4054" s="6">
        <f>IF(sel_og=1,E4054-G4054,0)</f>
        <v/>
      </c>
    </row>
    <row r="4055">
      <c r="A4055" s="6">
        <f>Profiles!E4055+Profiles!F4055</f>
        <v/>
      </c>
      <c r="B4055" s="6">
        <f>Profiles!D4055*sel_solar</f>
        <v/>
      </c>
      <c r="C4055" s="6">
        <f>MIN(B4055,A4055)</f>
        <v/>
      </c>
      <c r="D4055" s="6">
        <f>B4055-C4055</f>
        <v/>
      </c>
      <c r="E4055" s="6">
        <f>A4055-C4055</f>
        <v/>
      </c>
      <c r="F4055" s="6">
        <f>MIN(D4055,in_batt_pw,IF(sel_batt=0,0,(sel_batt-H4054)/in_rte))</f>
        <v/>
      </c>
      <c r="G4055" s="6">
        <f>MIN(E4055,in_batt_pw,H4054)</f>
        <v/>
      </c>
      <c r="H4055" s="6">
        <f>H4054+F4055*in_rte-G4055</f>
        <v/>
      </c>
      <c r="I4055" s="6">
        <f>IF(sel_og=1,0,E4055-G4055)</f>
        <v/>
      </c>
      <c r="J4055" s="6">
        <f>IF(sel_og=1,0,D4055-F4055)</f>
        <v/>
      </c>
      <c r="K4055" s="6">
        <f>IF(sel_og=1,E4055-G4055,0)</f>
        <v/>
      </c>
    </row>
    <row r="4056">
      <c r="A4056" s="6">
        <f>Profiles!E4056+Profiles!F4056</f>
        <v/>
      </c>
      <c r="B4056" s="6">
        <f>Profiles!D4056*sel_solar</f>
        <v/>
      </c>
      <c r="C4056" s="6">
        <f>MIN(B4056,A4056)</f>
        <v/>
      </c>
      <c r="D4056" s="6">
        <f>B4056-C4056</f>
        <v/>
      </c>
      <c r="E4056" s="6">
        <f>A4056-C4056</f>
        <v/>
      </c>
      <c r="F4056" s="6">
        <f>MIN(D4056,in_batt_pw,IF(sel_batt=0,0,(sel_batt-H4055)/in_rte))</f>
        <v/>
      </c>
      <c r="G4056" s="6">
        <f>MIN(E4056,in_batt_pw,H4055)</f>
        <v/>
      </c>
      <c r="H4056" s="6">
        <f>H4055+F4056*in_rte-G4056</f>
        <v/>
      </c>
      <c r="I4056" s="6">
        <f>IF(sel_og=1,0,E4056-G4056)</f>
        <v/>
      </c>
      <c r="J4056" s="6">
        <f>IF(sel_og=1,0,D4056-F4056)</f>
        <v/>
      </c>
      <c r="K4056" s="6">
        <f>IF(sel_og=1,E4056-G4056,0)</f>
        <v/>
      </c>
    </row>
    <row r="4057">
      <c r="A4057" s="6">
        <f>Profiles!E4057+Profiles!F4057</f>
        <v/>
      </c>
      <c r="B4057" s="6">
        <f>Profiles!D4057*sel_solar</f>
        <v/>
      </c>
      <c r="C4057" s="6">
        <f>MIN(B4057,A4057)</f>
        <v/>
      </c>
      <c r="D4057" s="6">
        <f>B4057-C4057</f>
        <v/>
      </c>
      <c r="E4057" s="6">
        <f>A4057-C4057</f>
        <v/>
      </c>
      <c r="F4057" s="6">
        <f>MIN(D4057,in_batt_pw,IF(sel_batt=0,0,(sel_batt-H4056)/in_rte))</f>
        <v/>
      </c>
      <c r="G4057" s="6">
        <f>MIN(E4057,in_batt_pw,H4056)</f>
        <v/>
      </c>
      <c r="H4057" s="6">
        <f>H4056+F4057*in_rte-G4057</f>
        <v/>
      </c>
      <c r="I4057" s="6">
        <f>IF(sel_og=1,0,E4057-G4057)</f>
        <v/>
      </c>
      <c r="J4057" s="6">
        <f>IF(sel_og=1,0,D4057-F4057)</f>
        <v/>
      </c>
      <c r="K4057" s="6">
        <f>IF(sel_og=1,E4057-G4057,0)</f>
        <v/>
      </c>
    </row>
    <row r="4058">
      <c r="A4058" s="6">
        <f>Profiles!E4058+Profiles!F4058</f>
        <v/>
      </c>
      <c r="B4058" s="6">
        <f>Profiles!D4058*sel_solar</f>
        <v/>
      </c>
      <c r="C4058" s="6">
        <f>MIN(B4058,A4058)</f>
        <v/>
      </c>
      <c r="D4058" s="6">
        <f>B4058-C4058</f>
        <v/>
      </c>
      <c r="E4058" s="6">
        <f>A4058-C4058</f>
        <v/>
      </c>
      <c r="F4058" s="6">
        <f>MIN(D4058,in_batt_pw,IF(sel_batt=0,0,(sel_batt-H4057)/in_rte))</f>
        <v/>
      </c>
      <c r="G4058" s="6">
        <f>MIN(E4058,in_batt_pw,H4057)</f>
        <v/>
      </c>
      <c r="H4058" s="6">
        <f>H4057+F4058*in_rte-G4058</f>
        <v/>
      </c>
      <c r="I4058" s="6">
        <f>IF(sel_og=1,0,E4058-G4058)</f>
        <v/>
      </c>
      <c r="J4058" s="6">
        <f>IF(sel_og=1,0,D4058-F4058)</f>
        <v/>
      </c>
      <c r="K4058" s="6">
        <f>IF(sel_og=1,E4058-G4058,0)</f>
        <v/>
      </c>
    </row>
    <row r="4059">
      <c r="A4059" s="6">
        <f>Profiles!E4059+Profiles!F4059</f>
        <v/>
      </c>
      <c r="B4059" s="6">
        <f>Profiles!D4059*sel_solar</f>
        <v/>
      </c>
      <c r="C4059" s="6">
        <f>MIN(B4059,A4059)</f>
        <v/>
      </c>
      <c r="D4059" s="6">
        <f>B4059-C4059</f>
        <v/>
      </c>
      <c r="E4059" s="6">
        <f>A4059-C4059</f>
        <v/>
      </c>
      <c r="F4059" s="6">
        <f>MIN(D4059,in_batt_pw,IF(sel_batt=0,0,(sel_batt-H4058)/in_rte))</f>
        <v/>
      </c>
      <c r="G4059" s="6">
        <f>MIN(E4059,in_batt_pw,H4058)</f>
        <v/>
      </c>
      <c r="H4059" s="6">
        <f>H4058+F4059*in_rte-G4059</f>
        <v/>
      </c>
      <c r="I4059" s="6">
        <f>IF(sel_og=1,0,E4059-G4059)</f>
        <v/>
      </c>
      <c r="J4059" s="6">
        <f>IF(sel_og=1,0,D4059-F4059)</f>
        <v/>
      </c>
      <c r="K4059" s="6">
        <f>IF(sel_og=1,E4059-G4059,0)</f>
        <v/>
      </c>
    </row>
    <row r="4060">
      <c r="A4060" s="6">
        <f>Profiles!E4060+Profiles!F4060</f>
        <v/>
      </c>
      <c r="B4060" s="6">
        <f>Profiles!D4060*sel_solar</f>
        <v/>
      </c>
      <c r="C4060" s="6">
        <f>MIN(B4060,A4060)</f>
        <v/>
      </c>
      <c r="D4060" s="6">
        <f>B4060-C4060</f>
        <v/>
      </c>
      <c r="E4060" s="6">
        <f>A4060-C4060</f>
        <v/>
      </c>
      <c r="F4060" s="6">
        <f>MIN(D4060,in_batt_pw,IF(sel_batt=0,0,(sel_batt-H4059)/in_rte))</f>
        <v/>
      </c>
      <c r="G4060" s="6">
        <f>MIN(E4060,in_batt_pw,H4059)</f>
        <v/>
      </c>
      <c r="H4060" s="6">
        <f>H4059+F4060*in_rte-G4060</f>
        <v/>
      </c>
      <c r="I4060" s="6">
        <f>IF(sel_og=1,0,E4060-G4060)</f>
        <v/>
      </c>
      <c r="J4060" s="6">
        <f>IF(sel_og=1,0,D4060-F4060)</f>
        <v/>
      </c>
      <c r="K4060" s="6">
        <f>IF(sel_og=1,E4060-G4060,0)</f>
        <v/>
      </c>
    </row>
    <row r="4061">
      <c r="A4061" s="6">
        <f>Profiles!E4061+Profiles!F4061</f>
        <v/>
      </c>
      <c r="B4061" s="6">
        <f>Profiles!D4061*sel_solar</f>
        <v/>
      </c>
      <c r="C4061" s="6">
        <f>MIN(B4061,A4061)</f>
        <v/>
      </c>
      <c r="D4061" s="6">
        <f>B4061-C4061</f>
        <v/>
      </c>
      <c r="E4061" s="6">
        <f>A4061-C4061</f>
        <v/>
      </c>
      <c r="F4061" s="6">
        <f>MIN(D4061,in_batt_pw,IF(sel_batt=0,0,(sel_batt-H4060)/in_rte))</f>
        <v/>
      </c>
      <c r="G4061" s="6">
        <f>MIN(E4061,in_batt_pw,H4060)</f>
        <v/>
      </c>
      <c r="H4061" s="6">
        <f>H4060+F4061*in_rte-G4061</f>
        <v/>
      </c>
      <c r="I4061" s="6">
        <f>IF(sel_og=1,0,E4061-G4061)</f>
        <v/>
      </c>
      <c r="J4061" s="6">
        <f>IF(sel_og=1,0,D4061-F4061)</f>
        <v/>
      </c>
      <c r="K4061" s="6">
        <f>IF(sel_og=1,E4061-G4061,0)</f>
        <v/>
      </c>
    </row>
    <row r="4062">
      <c r="A4062" s="6">
        <f>Profiles!E4062+Profiles!F4062</f>
        <v/>
      </c>
      <c r="B4062" s="6">
        <f>Profiles!D4062*sel_solar</f>
        <v/>
      </c>
      <c r="C4062" s="6">
        <f>MIN(B4062,A4062)</f>
        <v/>
      </c>
      <c r="D4062" s="6">
        <f>B4062-C4062</f>
        <v/>
      </c>
      <c r="E4062" s="6">
        <f>A4062-C4062</f>
        <v/>
      </c>
      <c r="F4062" s="6">
        <f>MIN(D4062,in_batt_pw,IF(sel_batt=0,0,(sel_batt-H4061)/in_rte))</f>
        <v/>
      </c>
      <c r="G4062" s="6">
        <f>MIN(E4062,in_batt_pw,H4061)</f>
        <v/>
      </c>
      <c r="H4062" s="6">
        <f>H4061+F4062*in_rte-G4062</f>
        <v/>
      </c>
      <c r="I4062" s="6">
        <f>IF(sel_og=1,0,E4062-G4062)</f>
        <v/>
      </c>
      <c r="J4062" s="6">
        <f>IF(sel_og=1,0,D4062-F4062)</f>
        <v/>
      </c>
      <c r="K4062" s="6">
        <f>IF(sel_og=1,E4062-G4062,0)</f>
        <v/>
      </c>
    </row>
    <row r="4063">
      <c r="A4063" s="6">
        <f>Profiles!E4063+Profiles!F4063</f>
        <v/>
      </c>
      <c r="B4063" s="6">
        <f>Profiles!D4063*sel_solar</f>
        <v/>
      </c>
      <c r="C4063" s="6">
        <f>MIN(B4063,A4063)</f>
        <v/>
      </c>
      <c r="D4063" s="6">
        <f>B4063-C4063</f>
        <v/>
      </c>
      <c r="E4063" s="6">
        <f>A4063-C4063</f>
        <v/>
      </c>
      <c r="F4063" s="6">
        <f>MIN(D4063,in_batt_pw,IF(sel_batt=0,0,(sel_batt-H4062)/in_rte))</f>
        <v/>
      </c>
      <c r="G4063" s="6">
        <f>MIN(E4063,in_batt_pw,H4062)</f>
        <v/>
      </c>
      <c r="H4063" s="6">
        <f>H4062+F4063*in_rte-G4063</f>
        <v/>
      </c>
      <c r="I4063" s="6">
        <f>IF(sel_og=1,0,E4063-G4063)</f>
        <v/>
      </c>
      <c r="J4063" s="6">
        <f>IF(sel_og=1,0,D4063-F4063)</f>
        <v/>
      </c>
      <c r="K4063" s="6">
        <f>IF(sel_og=1,E4063-G4063,0)</f>
        <v/>
      </c>
    </row>
    <row r="4064">
      <c r="A4064" s="6">
        <f>Profiles!E4064+Profiles!F4064</f>
        <v/>
      </c>
      <c r="B4064" s="6">
        <f>Profiles!D4064*sel_solar</f>
        <v/>
      </c>
      <c r="C4064" s="6">
        <f>MIN(B4064,A4064)</f>
        <v/>
      </c>
      <c r="D4064" s="6">
        <f>B4064-C4064</f>
        <v/>
      </c>
      <c r="E4064" s="6">
        <f>A4064-C4064</f>
        <v/>
      </c>
      <c r="F4064" s="6">
        <f>MIN(D4064,in_batt_pw,IF(sel_batt=0,0,(sel_batt-H4063)/in_rte))</f>
        <v/>
      </c>
      <c r="G4064" s="6">
        <f>MIN(E4064,in_batt_pw,H4063)</f>
        <v/>
      </c>
      <c r="H4064" s="6">
        <f>H4063+F4064*in_rte-G4064</f>
        <v/>
      </c>
      <c r="I4064" s="6">
        <f>IF(sel_og=1,0,E4064-G4064)</f>
        <v/>
      </c>
      <c r="J4064" s="6">
        <f>IF(sel_og=1,0,D4064-F4064)</f>
        <v/>
      </c>
      <c r="K4064" s="6">
        <f>IF(sel_og=1,E4064-G4064,0)</f>
        <v/>
      </c>
    </row>
    <row r="4065">
      <c r="A4065" s="6">
        <f>Profiles!E4065+Profiles!F4065</f>
        <v/>
      </c>
      <c r="B4065" s="6">
        <f>Profiles!D4065*sel_solar</f>
        <v/>
      </c>
      <c r="C4065" s="6">
        <f>MIN(B4065,A4065)</f>
        <v/>
      </c>
      <c r="D4065" s="6">
        <f>B4065-C4065</f>
        <v/>
      </c>
      <c r="E4065" s="6">
        <f>A4065-C4065</f>
        <v/>
      </c>
      <c r="F4065" s="6">
        <f>MIN(D4065,in_batt_pw,IF(sel_batt=0,0,(sel_batt-H4064)/in_rte))</f>
        <v/>
      </c>
      <c r="G4065" s="6">
        <f>MIN(E4065,in_batt_pw,H4064)</f>
        <v/>
      </c>
      <c r="H4065" s="6">
        <f>H4064+F4065*in_rte-G4065</f>
        <v/>
      </c>
      <c r="I4065" s="6">
        <f>IF(sel_og=1,0,E4065-G4065)</f>
        <v/>
      </c>
      <c r="J4065" s="6">
        <f>IF(sel_og=1,0,D4065-F4065)</f>
        <v/>
      </c>
      <c r="K4065" s="6">
        <f>IF(sel_og=1,E4065-G4065,0)</f>
        <v/>
      </c>
    </row>
    <row r="4066">
      <c r="A4066" s="6">
        <f>Profiles!E4066+Profiles!F4066</f>
        <v/>
      </c>
      <c r="B4066" s="6">
        <f>Profiles!D4066*sel_solar</f>
        <v/>
      </c>
      <c r="C4066" s="6">
        <f>MIN(B4066,A4066)</f>
        <v/>
      </c>
      <c r="D4066" s="6">
        <f>B4066-C4066</f>
        <v/>
      </c>
      <c r="E4066" s="6">
        <f>A4066-C4066</f>
        <v/>
      </c>
      <c r="F4066" s="6">
        <f>MIN(D4066,in_batt_pw,IF(sel_batt=0,0,(sel_batt-H4065)/in_rte))</f>
        <v/>
      </c>
      <c r="G4066" s="6">
        <f>MIN(E4066,in_batt_pw,H4065)</f>
        <v/>
      </c>
      <c r="H4066" s="6">
        <f>H4065+F4066*in_rte-G4066</f>
        <v/>
      </c>
      <c r="I4066" s="6">
        <f>IF(sel_og=1,0,E4066-G4066)</f>
        <v/>
      </c>
      <c r="J4066" s="6">
        <f>IF(sel_og=1,0,D4066-F4066)</f>
        <v/>
      </c>
      <c r="K4066" s="6">
        <f>IF(sel_og=1,E4066-G4066,0)</f>
        <v/>
      </c>
    </row>
    <row r="4067">
      <c r="A4067" s="6">
        <f>Profiles!E4067+Profiles!F4067</f>
        <v/>
      </c>
      <c r="B4067" s="6">
        <f>Profiles!D4067*sel_solar</f>
        <v/>
      </c>
      <c r="C4067" s="6">
        <f>MIN(B4067,A4067)</f>
        <v/>
      </c>
      <c r="D4067" s="6">
        <f>B4067-C4067</f>
        <v/>
      </c>
      <c r="E4067" s="6">
        <f>A4067-C4067</f>
        <v/>
      </c>
      <c r="F4067" s="6">
        <f>MIN(D4067,in_batt_pw,IF(sel_batt=0,0,(sel_batt-H4066)/in_rte))</f>
        <v/>
      </c>
      <c r="G4067" s="6">
        <f>MIN(E4067,in_batt_pw,H4066)</f>
        <v/>
      </c>
      <c r="H4067" s="6">
        <f>H4066+F4067*in_rte-G4067</f>
        <v/>
      </c>
      <c r="I4067" s="6">
        <f>IF(sel_og=1,0,E4067-G4067)</f>
        <v/>
      </c>
      <c r="J4067" s="6">
        <f>IF(sel_og=1,0,D4067-F4067)</f>
        <v/>
      </c>
      <c r="K4067" s="6">
        <f>IF(sel_og=1,E4067-G4067,0)</f>
        <v/>
      </c>
    </row>
    <row r="4068">
      <c r="A4068" s="6">
        <f>Profiles!E4068+Profiles!F4068</f>
        <v/>
      </c>
      <c r="B4068" s="6">
        <f>Profiles!D4068*sel_solar</f>
        <v/>
      </c>
      <c r="C4068" s="6">
        <f>MIN(B4068,A4068)</f>
        <v/>
      </c>
      <c r="D4068" s="6">
        <f>B4068-C4068</f>
        <v/>
      </c>
      <c r="E4068" s="6">
        <f>A4068-C4068</f>
        <v/>
      </c>
      <c r="F4068" s="6">
        <f>MIN(D4068,in_batt_pw,IF(sel_batt=0,0,(sel_batt-H4067)/in_rte))</f>
        <v/>
      </c>
      <c r="G4068" s="6">
        <f>MIN(E4068,in_batt_pw,H4067)</f>
        <v/>
      </c>
      <c r="H4068" s="6">
        <f>H4067+F4068*in_rte-G4068</f>
        <v/>
      </c>
      <c r="I4068" s="6">
        <f>IF(sel_og=1,0,E4068-G4068)</f>
        <v/>
      </c>
      <c r="J4068" s="6">
        <f>IF(sel_og=1,0,D4068-F4068)</f>
        <v/>
      </c>
      <c r="K4068" s="6">
        <f>IF(sel_og=1,E4068-G4068,0)</f>
        <v/>
      </c>
    </row>
    <row r="4069">
      <c r="A4069" s="6">
        <f>Profiles!E4069+Profiles!F4069</f>
        <v/>
      </c>
      <c r="B4069" s="6">
        <f>Profiles!D4069*sel_solar</f>
        <v/>
      </c>
      <c r="C4069" s="6">
        <f>MIN(B4069,A4069)</f>
        <v/>
      </c>
      <c r="D4069" s="6">
        <f>B4069-C4069</f>
        <v/>
      </c>
      <c r="E4069" s="6">
        <f>A4069-C4069</f>
        <v/>
      </c>
      <c r="F4069" s="6">
        <f>MIN(D4069,in_batt_pw,IF(sel_batt=0,0,(sel_batt-H4068)/in_rte))</f>
        <v/>
      </c>
      <c r="G4069" s="6">
        <f>MIN(E4069,in_batt_pw,H4068)</f>
        <v/>
      </c>
      <c r="H4069" s="6">
        <f>H4068+F4069*in_rte-G4069</f>
        <v/>
      </c>
      <c r="I4069" s="6">
        <f>IF(sel_og=1,0,E4069-G4069)</f>
        <v/>
      </c>
      <c r="J4069" s="6">
        <f>IF(sel_og=1,0,D4069-F4069)</f>
        <v/>
      </c>
      <c r="K4069" s="6">
        <f>IF(sel_og=1,E4069-G4069,0)</f>
        <v/>
      </c>
    </row>
    <row r="4070">
      <c r="A4070" s="6">
        <f>Profiles!E4070+Profiles!F4070</f>
        <v/>
      </c>
      <c r="B4070" s="6">
        <f>Profiles!D4070*sel_solar</f>
        <v/>
      </c>
      <c r="C4070" s="6">
        <f>MIN(B4070,A4070)</f>
        <v/>
      </c>
      <c r="D4070" s="6">
        <f>B4070-C4070</f>
        <v/>
      </c>
      <c r="E4070" s="6">
        <f>A4070-C4070</f>
        <v/>
      </c>
      <c r="F4070" s="6">
        <f>MIN(D4070,in_batt_pw,IF(sel_batt=0,0,(sel_batt-H4069)/in_rte))</f>
        <v/>
      </c>
      <c r="G4070" s="6">
        <f>MIN(E4070,in_batt_pw,H4069)</f>
        <v/>
      </c>
      <c r="H4070" s="6">
        <f>H4069+F4070*in_rte-G4070</f>
        <v/>
      </c>
      <c r="I4070" s="6">
        <f>IF(sel_og=1,0,E4070-G4070)</f>
        <v/>
      </c>
      <c r="J4070" s="6">
        <f>IF(sel_og=1,0,D4070-F4070)</f>
        <v/>
      </c>
      <c r="K4070" s="6">
        <f>IF(sel_og=1,E4070-G4070,0)</f>
        <v/>
      </c>
    </row>
    <row r="4071">
      <c r="A4071" s="6">
        <f>Profiles!E4071+Profiles!F4071</f>
        <v/>
      </c>
      <c r="B4071" s="6">
        <f>Profiles!D4071*sel_solar</f>
        <v/>
      </c>
      <c r="C4071" s="6">
        <f>MIN(B4071,A4071)</f>
        <v/>
      </c>
      <c r="D4071" s="6">
        <f>B4071-C4071</f>
        <v/>
      </c>
      <c r="E4071" s="6">
        <f>A4071-C4071</f>
        <v/>
      </c>
      <c r="F4071" s="6">
        <f>MIN(D4071,in_batt_pw,IF(sel_batt=0,0,(sel_batt-H4070)/in_rte))</f>
        <v/>
      </c>
      <c r="G4071" s="6">
        <f>MIN(E4071,in_batt_pw,H4070)</f>
        <v/>
      </c>
      <c r="H4071" s="6">
        <f>H4070+F4071*in_rte-G4071</f>
        <v/>
      </c>
      <c r="I4071" s="6">
        <f>IF(sel_og=1,0,E4071-G4071)</f>
        <v/>
      </c>
      <c r="J4071" s="6">
        <f>IF(sel_og=1,0,D4071-F4071)</f>
        <v/>
      </c>
      <c r="K4071" s="6">
        <f>IF(sel_og=1,E4071-G4071,0)</f>
        <v/>
      </c>
    </row>
    <row r="4072">
      <c r="A4072" s="6">
        <f>Profiles!E4072+Profiles!F4072</f>
        <v/>
      </c>
      <c r="B4072" s="6">
        <f>Profiles!D4072*sel_solar</f>
        <v/>
      </c>
      <c r="C4072" s="6">
        <f>MIN(B4072,A4072)</f>
        <v/>
      </c>
      <c r="D4072" s="6">
        <f>B4072-C4072</f>
        <v/>
      </c>
      <c r="E4072" s="6">
        <f>A4072-C4072</f>
        <v/>
      </c>
      <c r="F4072" s="6">
        <f>MIN(D4072,in_batt_pw,IF(sel_batt=0,0,(sel_batt-H4071)/in_rte))</f>
        <v/>
      </c>
      <c r="G4072" s="6">
        <f>MIN(E4072,in_batt_pw,H4071)</f>
        <v/>
      </c>
      <c r="H4072" s="6">
        <f>H4071+F4072*in_rte-G4072</f>
        <v/>
      </c>
      <c r="I4072" s="6">
        <f>IF(sel_og=1,0,E4072-G4072)</f>
        <v/>
      </c>
      <c r="J4072" s="6">
        <f>IF(sel_og=1,0,D4072-F4072)</f>
        <v/>
      </c>
      <c r="K4072" s="6">
        <f>IF(sel_og=1,E4072-G4072,0)</f>
        <v/>
      </c>
    </row>
    <row r="4073">
      <c r="A4073" s="6">
        <f>Profiles!E4073+Profiles!F4073</f>
        <v/>
      </c>
      <c r="B4073" s="6">
        <f>Profiles!D4073*sel_solar</f>
        <v/>
      </c>
      <c r="C4073" s="6">
        <f>MIN(B4073,A4073)</f>
        <v/>
      </c>
      <c r="D4073" s="6">
        <f>B4073-C4073</f>
        <v/>
      </c>
      <c r="E4073" s="6">
        <f>A4073-C4073</f>
        <v/>
      </c>
      <c r="F4073" s="6">
        <f>MIN(D4073,in_batt_pw,IF(sel_batt=0,0,(sel_batt-H4072)/in_rte))</f>
        <v/>
      </c>
      <c r="G4073" s="6">
        <f>MIN(E4073,in_batt_pw,H4072)</f>
        <v/>
      </c>
      <c r="H4073" s="6">
        <f>H4072+F4073*in_rte-G4073</f>
        <v/>
      </c>
      <c r="I4073" s="6">
        <f>IF(sel_og=1,0,E4073-G4073)</f>
        <v/>
      </c>
      <c r="J4073" s="6">
        <f>IF(sel_og=1,0,D4073-F4073)</f>
        <v/>
      </c>
      <c r="K4073" s="6">
        <f>IF(sel_og=1,E4073-G4073,0)</f>
        <v/>
      </c>
    </row>
    <row r="4074">
      <c r="A4074" s="6">
        <f>Profiles!E4074+Profiles!F4074</f>
        <v/>
      </c>
      <c r="B4074" s="6">
        <f>Profiles!D4074*sel_solar</f>
        <v/>
      </c>
      <c r="C4074" s="6">
        <f>MIN(B4074,A4074)</f>
        <v/>
      </c>
      <c r="D4074" s="6">
        <f>B4074-C4074</f>
        <v/>
      </c>
      <c r="E4074" s="6">
        <f>A4074-C4074</f>
        <v/>
      </c>
      <c r="F4074" s="6">
        <f>MIN(D4074,in_batt_pw,IF(sel_batt=0,0,(sel_batt-H4073)/in_rte))</f>
        <v/>
      </c>
      <c r="G4074" s="6">
        <f>MIN(E4074,in_batt_pw,H4073)</f>
        <v/>
      </c>
      <c r="H4074" s="6">
        <f>H4073+F4074*in_rte-G4074</f>
        <v/>
      </c>
      <c r="I4074" s="6">
        <f>IF(sel_og=1,0,E4074-G4074)</f>
        <v/>
      </c>
      <c r="J4074" s="6">
        <f>IF(sel_og=1,0,D4074-F4074)</f>
        <v/>
      </c>
      <c r="K4074" s="6">
        <f>IF(sel_og=1,E4074-G4074,0)</f>
        <v/>
      </c>
    </row>
    <row r="4075">
      <c r="A4075" s="6">
        <f>Profiles!E4075+Profiles!F4075</f>
        <v/>
      </c>
      <c r="B4075" s="6">
        <f>Profiles!D4075*sel_solar</f>
        <v/>
      </c>
      <c r="C4075" s="6">
        <f>MIN(B4075,A4075)</f>
        <v/>
      </c>
      <c r="D4075" s="6">
        <f>B4075-C4075</f>
        <v/>
      </c>
      <c r="E4075" s="6">
        <f>A4075-C4075</f>
        <v/>
      </c>
      <c r="F4075" s="6">
        <f>MIN(D4075,in_batt_pw,IF(sel_batt=0,0,(sel_batt-H4074)/in_rte))</f>
        <v/>
      </c>
      <c r="G4075" s="6">
        <f>MIN(E4075,in_batt_pw,H4074)</f>
        <v/>
      </c>
      <c r="H4075" s="6">
        <f>H4074+F4075*in_rte-G4075</f>
        <v/>
      </c>
      <c r="I4075" s="6">
        <f>IF(sel_og=1,0,E4075-G4075)</f>
        <v/>
      </c>
      <c r="J4075" s="6">
        <f>IF(sel_og=1,0,D4075-F4075)</f>
        <v/>
      </c>
      <c r="K4075" s="6">
        <f>IF(sel_og=1,E4075-G4075,0)</f>
        <v/>
      </c>
    </row>
    <row r="4076">
      <c r="A4076" s="6">
        <f>Profiles!E4076+Profiles!F4076</f>
        <v/>
      </c>
      <c r="B4076" s="6">
        <f>Profiles!D4076*sel_solar</f>
        <v/>
      </c>
      <c r="C4076" s="6">
        <f>MIN(B4076,A4076)</f>
        <v/>
      </c>
      <c r="D4076" s="6">
        <f>B4076-C4076</f>
        <v/>
      </c>
      <c r="E4076" s="6">
        <f>A4076-C4076</f>
        <v/>
      </c>
      <c r="F4076" s="6">
        <f>MIN(D4076,in_batt_pw,IF(sel_batt=0,0,(sel_batt-H4075)/in_rte))</f>
        <v/>
      </c>
      <c r="G4076" s="6">
        <f>MIN(E4076,in_batt_pw,H4075)</f>
        <v/>
      </c>
      <c r="H4076" s="6">
        <f>H4075+F4076*in_rte-G4076</f>
        <v/>
      </c>
      <c r="I4076" s="6">
        <f>IF(sel_og=1,0,E4076-G4076)</f>
        <v/>
      </c>
      <c r="J4076" s="6">
        <f>IF(sel_og=1,0,D4076-F4076)</f>
        <v/>
      </c>
      <c r="K4076" s="6">
        <f>IF(sel_og=1,E4076-G4076,0)</f>
        <v/>
      </c>
    </row>
    <row r="4077">
      <c r="A4077" s="6">
        <f>Profiles!E4077+Profiles!F4077</f>
        <v/>
      </c>
      <c r="B4077" s="6">
        <f>Profiles!D4077*sel_solar</f>
        <v/>
      </c>
      <c r="C4077" s="6">
        <f>MIN(B4077,A4077)</f>
        <v/>
      </c>
      <c r="D4077" s="6">
        <f>B4077-C4077</f>
        <v/>
      </c>
      <c r="E4077" s="6">
        <f>A4077-C4077</f>
        <v/>
      </c>
      <c r="F4077" s="6">
        <f>MIN(D4077,in_batt_pw,IF(sel_batt=0,0,(sel_batt-H4076)/in_rte))</f>
        <v/>
      </c>
      <c r="G4077" s="6">
        <f>MIN(E4077,in_batt_pw,H4076)</f>
        <v/>
      </c>
      <c r="H4077" s="6">
        <f>H4076+F4077*in_rte-G4077</f>
        <v/>
      </c>
      <c r="I4077" s="6">
        <f>IF(sel_og=1,0,E4077-G4077)</f>
        <v/>
      </c>
      <c r="J4077" s="6">
        <f>IF(sel_og=1,0,D4077-F4077)</f>
        <v/>
      </c>
      <c r="K4077" s="6">
        <f>IF(sel_og=1,E4077-G4077,0)</f>
        <v/>
      </c>
    </row>
    <row r="4078">
      <c r="A4078" s="6">
        <f>Profiles!E4078+Profiles!F4078</f>
        <v/>
      </c>
      <c r="B4078" s="6">
        <f>Profiles!D4078*sel_solar</f>
        <v/>
      </c>
      <c r="C4078" s="6">
        <f>MIN(B4078,A4078)</f>
        <v/>
      </c>
      <c r="D4078" s="6">
        <f>B4078-C4078</f>
        <v/>
      </c>
      <c r="E4078" s="6">
        <f>A4078-C4078</f>
        <v/>
      </c>
      <c r="F4078" s="6">
        <f>MIN(D4078,in_batt_pw,IF(sel_batt=0,0,(sel_batt-H4077)/in_rte))</f>
        <v/>
      </c>
      <c r="G4078" s="6">
        <f>MIN(E4078,in_batt_pw,H4077)</f>
        <v/>
      </c>
      <c r="H4078" s="6">
        <f>H4077+F4078*in_rte-G4078</f>
        <v/>
      </c>
      <c r="I4078" s="6">
        <f>IF(sel_og=1,0,E4078-G4078)</f>
        <v/>
      </c>
      <c r="J4078" s="6">
        <f>IF(sel_og=1,0,D4078-F4078)</f>
        <v/>
      </c>
      <c r="K4078" s="6">
        <f>IF(sel_og=1,E4078-G4078,0)</f>
        <v/>
      </c>
    </row>
    <row r="4079">
      <c r="A4079" s="6">
        <f>Profiles!E4079+Profiles!F4079</f>
        <v/>
      </c>
      <c r="B4079" s="6">
        <f>Profiles!D4079*sel_solar</f>
        <v/>
      </c>
      <c r="C4079" s="6">
        <f>MIN(B4079,A4079)</f>
        <v/>
      </c>
      <c r="D4079" s="6">
        <f>B4079-C4079</f>
        <v/>
      </c>
      <c r="E4079" s="6">
        <f>A4079-C4079</f>
        <v/>
      </c>
      <c r="F4079" s="6">
        <f>MIN(D4079,in_batt_pw,IF(sel_batt=0,0,(sel_batt-H4078)/in_rte))</f>
        <v/>
      </c>
      <c r="G4079" s="6">
        <f>MIN(E4079,in_batt_pw,H4078)</f>
        <v/>
      </c>
      <c r="H4079" s="6">
        <f>H4078+F4079*in_rte-G4079</f>
        <v/>
      </c>
      <c r="I4079" s="6">
        <f>IF(sel_og=1,0,E4079-G4079)</f>
        <v/>
      </c>
      <c r="J4079" s="6">
        <f>IF(sel_og=1,0,D4079-F4079)</f>
        <v/>
      </c>
      <c r="K4079" s="6">
        <f>IF(sel_og=1,E4079-G4079,0)</f>
        <v/>
      </c>
    </row>
    <row r="4080">
      <c r="A4080" s="6">
        <f>Profiles!E4080+Profiles!F4080</f>
        <v/>
      </c>
      <c r="B4080" s="6">
        <f>Profiles!D4080*sel_solar</f>
        <v/>
      </c>
      <c r="C4080" s="6">
        <f>MIN(B4080,A4080)</f>
        <v/>
      </c>
      <c r="D4080" s="6">
        <f>B4080-C4080</f>
        <v/>
      </c>
      <c r="E4080" s="6">
        <f>A4080-C4080</f>
        <v/>
      </c>
      <c r="F4080" s="6">
        <f>MIN(D4080,in_batt_pw,IF(sel_batt=0,0,(sel_batt-H4079)/in_rte))</f>
        <v/>
      </c>
      <c r="G4080" s="6">
        <f>MIN(E4080,in_batt_pw,H4079)</f>
        <v/>
      </c>
      <c r="H4080" s="6">
        <f>H4079+F4080*in_rte-G4080</f>
        <v/>
      </c>
      <c r="I4080" s="6">
        <f>IF(sel_og=1,0,E4080-G4080)</f>
        <v/>
      </c>
      <c r="J4080" s="6">
        <f>IF(sel_og=1,0,D4080-F4080)</f>
        <v/>
      </c>
      <c r="K4080" s="6">
        <f>IF(sel_og=1,E4080-G4080,0)</f>
        <v/>
      </c>
    </row>
    <row r="4081">
      <c r="A4081" s="6">
        <f>Profiles!E4081+Profiles!F4081</f>
        <v/>
      </c>
      <c r="B4081" s="6">
        <f>Profiles!D4081*sel_solar</f>
        <v/>
      </c>
      <c r="C4081" s="6">
        <f>MIN(B4081,A4081)</f>
        <v/>
      </c>
      <c r="D4081" s="6">
        <f>B4081-C4081</f>
        <v/>
      </c>
      <c r="E4081" s="6">
        <f>A4081-C4081</f>
        <v/>
      </c>
      <c r="F4081" s="6">
        <f>MIN(D4081,in_batt_pw,IF(sel_batt=0,0,(sel_batt-H4080)/in_rte))</f>
        <v/>
      </c>
      <c r="G4081" s="6">
        <f>MIN(E4081,in_batt_pw,H4080)</f>
        <v/>
      </c>
      <c r="H4081" s="6">
        <f>H4080+F4081*in_rte-G4081</f>
        <v/>
      </c>
      <c r="I4081" s="6">
        <f>IF(sel_og=1,0,E4081-G4081)</f>
        <v/>
      </c>
      <c r="J4081" s="6">
        <f>IF(sel_og=1,0,D4081-F4081)</f>
        <v/>
      </c>
      <c r="K4081" s="6">
        <f>IF(sel_og=1,E4081-G4081,0)</f>
        <v/>
      </c>
    </row>
    <row r="4082">
      <c r="A4082" s="6">
        <f>Profiles!E4082+Profiles!F4082</f>
        <v/>
      </c>
      <c r="B4082" s="6">
        <f>Profiles!D4082*sel_solar</f>
        <v/>
      </c>
      <c r="C4082" s="6">
        <f>MIN(B4082,A4082)</f>
        <v/>
      </c>
      <c r="D4082" s="6">
        <f>B4082-C4082</f>
        <v/>
      </c>
      <c r="E4082" s="6">
        <f>A4082-C4082</f>
        <v/>
      </c>
      <c r="F4082" s="6">
        <f>MIN(D4082,in_batt_pw,IF(sel_batt=0,0,(sel_batt-H4081)/in_rte))</f>
        <v/>
      </c>
      <c r="G4082" s="6">
        <f>MIN(E4082,in_batt_pw,H4081)</f>
        <v/>
      </c>
      <c r="H4082" s="6">
        <f>H4081+F4082*in_rte-G4082</f>
        <v/>
      </c>
      <c r="I4082" s="6">
        <f>IF(sel_og=1,0,E4082-G4082)</f>
        <v/>
      </c>
      <c r="J4082" s="6">
        <f>IF(sel_og=1,0,D4082-F4082)</f>
        <v/>
      </c>
      <c r="K4082" s="6">
        <f>IF(sel_og=1,E4082-G4082,0)</f>
        <v/>
      </c>
    </row>
    <row r="4083">
      <c r="A4083" s="6">
        <f>Profiles!E4083+Profiles!F4083</f>
        <v/>
      </c>
      <c r="B4083" s="6">
        <f>Profiles!D4083*sel_solar</f>
        <v/>
      </c>
      <c r="C4083" s="6">
        <f>MIN(B4083,A4083)</f>
        <v/>
      </c>
      <c r="D4083" s="6">
        <f>B4083-C4083</f>
        <v/>
      </c>
      <c r="E4083" s="6">
        <f>A4083-C4083</f>
        <v/>
      </c>
      <c r="F4083" s="6">
        <f>MIN(D4083,in_batt_pw,IF(sel_batt=0,0,(sel_batt-H4082)/in_rte))</f>
        <v/>
      </c>
      <c r="G4083" s="6">
        <f>MIN(E4083,in_batt_pw,H4082)</f>
        <v/>
      </c>
      <c r="H4083" s="6">
        <f>H4082+F4083*in_rte-G4083</f>
        <v/>
      </c>
      <c r="I4083" s="6">
        <f>IF(sel_og=1,0,E4083-G4083)</f>
        <v/>
      </c>
      <c r="J4083" s="6">
        <f>IF(sel_og=1,0,D4083-F4083)</f>
        <v/>
      </c>
      <c r="K4083" s="6">
        <f>IF(sel_og=1,E4083-G4083,0)</f>
        <v/>
      </c>
    </row>
    <row r="4084">
      <c r="A4084" s="6">
        <f>Profiles!E4084+Profiles!F4084</f>
        <v/>
      </c>
      <c r="B4084" s="6">
        <f>Profiles!D4084*sel_solar</f>
        <v/>
      </c>
      <c r="C4084" s="6">
        <f>MIN(B4084,A4084)</f>
        <v/>
      </c>
      <c r="D4084" s="6">
        <f>B4084-C4084</f>
        <v/>
      </c>
      <c r="E4084" s="6">
        <f>A4084-C4084</f>
        <v/>
      </c>
      <c r="F4084" s="6">
        <f>MIN(D4084,in_batt_pw,IF(sel_batt=0,0,(sel_batt-H4083)/in_rte))</f>
        <v/>
      </c>
      <c r="G4084" s="6">
        <f>MIN(E4084,in_batt_pw,H4083)</f>
        <v/>
      </c>
      <c r="H4084" s="6">
        <f>H4083+F4084*in_rte-G4084</f>
        <v/>
      </c>
      <c r="I4084" s="6">
        <f>IF(sel_og=1,0,E4084-G4084)</f>
        <v/>
      </c>
      <c r="J4084" s="6">
        <f>IF(sel_og=1,0,D4084-F4084)</f>
        <v/>
      </c>
      <c r="K4084" s="6">
        <f>IF(sel_og=1,E4084-G4084,0)</f>
        <v/>
      </c>
    </row>
    <row r="4085">
      <c r="A4085" s="6">
        <f>Profiles!E4085+Profiles!F4085</f>
        <v/>
      </c>
      <c r="B4085" s="6">
        <f>Profiles!D4085*sel_solar</f>
        <v/>
      </c>
      <c r="C4085" s="6">
        <f>MIN(B4085,A4085)</f>
        <v/>
      </c>
      <c r="D4085" s="6">
        <f>B4085-C4085</f>
        <v/>
      </c>
      <c r="E4085" s="6">
        <f>A4085-C4085</f>
        <v/>
      </c>
      <c r="F4085" s="6">
        <f>MIN(D4085,in_batt_pw,IF(sel_batt=0,0,(sel_batt-H4084)/in_rte))</f>
        <v/>
      </c>
      <c r="G4085" s="6">
        <f>MIN(E4085,in_batt_pw,H4084)</f>
        <v/>
      </c>
      <c r="H4085" s="6">
        <f>H4084+F4085*in_rte-G4085</f>
        <v/>
      </c>
      <c r="I4085" s="6">
        <f>IF(sel_og=1,0,E4085-G4085)</f>
        <v/>
      </c>
      <c r="J4085" s="6">
        <f>IF(sel_og=1,0,D4085-F4085)</f>
        <v/>
      </c>
      <c r="K4085" s="6">
        <f>IF(sel_og=1,E4085-G4085,0)</f>
        <v/>
      </c>
    </row>
    <row r="4086">
      <c r="A4086" s="6">
        <f>Profiles!E4086+Profiles!F4086</f>
        <v/>
      </c>
      <c r="B4086" s="6">
        <f>Profiles!D4086*sel_solar</f>
        <v/>
      </c>
      <c r="C4086" s="6">
        <f>MIN(B4086,A4086)</f>
        <v/>
      </c>
      <c r="D4086" s="6">
        <f>B4086-C4086</f>
        <v/>
      </c>
      <c r="E4086" s="6">
        <f>A4086-C4086</f>
        <v/>
      </c>
      <c r="F4086" s="6">
        <f>MIN(D4086,in_batt_pw,IF(sel_batt=0,0,(sel_batt-H4085)/in_rte))</f>
        <v/>
      </c>
      <c r="G4086" s="6">
        <f>MIN(E4086,in_batt_pw,H4085)</f>
        <v/>
      </c>
      <c r="H4086" s="6">
        <f>H4085+F4086*in_rte-G4086</f>
        <v/>
      </c>
      <c r="I4086" s="6">
        <f>IF(sel_og=1,0,E4086-G4086)</f>
        <v/>
      </c>
      <c r="J4086" s="6">
        <f>IF(sel_og=1,0,D4086-F4086)</f>
        <v/>
      </c>
      <c r="K4086" s="6">
        <f>IF(sel_og=1,E4086-G4086,0)</f>
        <v/>
      </c>
    </row>
    <row r="4087">
      <c r="A4087" s="6">
        <f>Profiles!E4087+Profiles!F4087</f>
        <v/>
      </c>
      <c r="B4087" s="6">
        <f>Profiles!D4087*sel_solar</f>
        <v/>
      </c>
      <c r="C4087" s="6">
        <f>MIN(B4087,A4087)</f>
        <v/>
      </c>
      <c r="D4087" s="6">
        <f>B4087-C4087</f>
        <v/>
      </c>
      <c r="E4087" s="6">
        <f>A4087-C4087</f>
        <v/>
      </c>
      <c r="F4087" s="6">
        <f>MIN(D4087,in_batt_pw,IF(sel_batt=0,0,(sel_batt-H4086)/in_rte))</f>
        <v/>
      </c>
      <c r="G4087" s="6">
        <f>MIN(E4087,in_batt_pw,H4086)</f>
        <v/>
      </c>
      <c r="H4087" s="6">
        <f>H4086+F4087*in_rte-G4087</f>
        <v/>
      </c>
      <c r="I4087" s="6">
        <f>IF(sel_og=1,0,E4087-G4087)</f>
        <v/>
      </c>
      <c r="J4087" s="6">
        <f>IF(sel_og=1,0,D4087-F4087)</f>
        <v/>
      </c>
      <c r="K4087" s="6">
        <f>IF(sel_og=1,E4087-G4087,0)</f>
        <v/>
      </c>
    </row>
    <row r="4088">
      <c r="A4088" s="6">
        <f>Profiles!E4088+Profiles!F4088</f>
        <v/>
      </c>
      <c r="B4088" s="6">
        <f>Profiles!D4088*sel_solar</f>
        <v/>
      </c>
      <c r="C4088" s="6">
        <f>MIN(B4088,A4088)</f>
        <v/>
      </c>
      <c r="D4088" s="6">
        <f>B4088-C4088</f>
        <v/>
      </c>
      <c r="E4088" s="6">
        <f>A4088-C4088</f>
        <v/>
      </c>
      <c r="F4088" s="6">
        <f>MIN(D4088,in_batt_pw,IF(sel_batt=0,0,(sel_batt-H4087)/in_rte))</f>
        <v/>
      </c>
      <c r="G4088" s="6">
        <f>MIN(E4088,in_batt_pw,H4087)</f>
        <v/>
      </c>
      <c r="H4088" s="6">
        <f>H4087+F4088*in_rte-G4088</f>
        <v/>
      </c>
      <c r="I4088" s="6">
        <f>IF(sel_og=1,0,E4088-G4088)</f>
        <v/>
      </c>
      <c r="J4088" s="6">
        <f>IF(sel_og=1,0,D4088-F4088)</f>
        <v/>
      </c>
      <c r="K4088" s="6">
        <f>IF(sel_og=1,E4088-G4088,0)</f>
        <v/>
      </c>
    </row>
    <row r="4089">
      <c r="A4089" s="6">
        <f>Profiles!E4089+Profiles!F4089</f>
        <v/>
      </c>
      <c r="B4089" s="6">
        <f>Profiles!D4089*sel_solar</f>
        <v/>
      </c>
      <c r="C4089" s="6">
        <f>MIN(B4089,A4089)</f>
        <v/>
      </c>
      <c r="D4089" s="6">
        <f>B4089-C4089</f>
        <v/>
      </c>
      <c r="E4089" s="6">
        <f>A4089-C4089</f>
        <v/>
      </c>
      <c r="F4089" s="6">
        <f>MIN(D4089,in_batt_pw,IF(sel_batt=0,0,(sel_batt-H4088)/in_rte))</f>
        <v/>
      </c>
      <c r="G4089" s="6">
        <f>MIN(E4089,in_batt_pw,H4088)</f>
        <v/>
      </c>
      <c r="H4089" s="6">
        <f>H4088+F4089*in_rte-G4089</f>
        <v/>
      </c>
      <c r="I4089" s="6">
        <f>IF(sel_og=1,0,E4089-G4089)</f>
        <v/>
      </c>
      <c r="J4089" s="6">
        <f>IF(sel_og=1,0,D4089-F4089)</f>
        <v/>
      </c>
      <c r="K4089" s="6">
        <f>IF(sel_og=1,E4089-G4089,0)</f>
        <v/>
      </c>
    </row>
    <row r="4090">
      <c r="A4090" s="6">
        <f>Profiles!E4090+Profiles!F4090</f>
        <v/>
      </c>
      <c r="B4090" s="6">
        <f>Profiles!D4090*sel_solar</f>
        <v/>
      </c>
      <c r="C4090" s="6">
        <f>MIN(B4090,A4090)</f>
        <v/>
      </c>
      <c r="D4090" s="6">
        <f>B4090-C4090</f>
        <v/>
      </c>
      <c r="E4090" s="6">
        <f>A4090-C4090</f>
        <v/>
      </c>
      <c r="F4090" s="6">
        <f>MIN(D4090,in_batt_pw,IF(sel_batt=0,0,(sel_batt-H4089)/in_rte))</f>
        <v/>
      </c>
      <c r="G4090" s="6">
        <f>MIN(E4090,in_batt_pw,H4089)</f>
        <v/>
      </c>
      <c r="H4090" s="6">
        <f>H4089+F4090*in_rte-G4090</f>
        <v/>
      </c>
      <c r="I4090" s="6">
        <f>IF(sel_og=1,0,E4090-G4090)</f>
        <v/>
      </c>
      <c r="J4090" s="6">
        <f>IF(sel_og=1,0,D4090-F4090)</f>
        <v/>
      </c>
      <c r="K4090" s="6">
        <f>IF(sel_og=1,E4090-G4090,0)</f>
        <v/>
      </c>
    </row>
    <row r="4091">
      <c r="A4091" s="6">
        <f>Profiles!E4091+Profiles!F4091</f>
        <v/>
      </c>
      <c r="B4091" s="6">
        <f>Profiles!D4091*sel_solar</f>
        <v/>
      </c>
      <c r="C4091" s="6">
        <f>MIN(B4091,A4091)</f>
        <v/>
      </c>
      <c r="D4091" s="6">
        <f>B4091-C4091</f>
        <v/>
      </c>
      <c r="E4091" s="6">
        <f>A4091-C4091</f>
        <v/>
      </c>
      <c r="F4091" s="6">
        <f>MIN(D4091,in_batt_pw,IF(sel_batt=0,0,(sel_batt-H4090)/in_rte))</f>
        <v/>
      </c>
      <c r="G4091" s="6">
        <f>MIN(E4091,in_batt_pw,H4090)</f>
        <v/>
      </c>
      <c r="H4091" s="6">
        <f>H4090+F4091*in_rte-G4091</f>
        <v/>
      </c>
      <c r="I4091" s="6">
        <f>IF(sel_og=1,0,E4091-G4091)</f>
        <v/>
      </c>
      <c r="J4091" s="6">
        <f>IF(sel_og=1,0,D4091-F4091)</f>
        <v/>
      </c>
      <c r="K4091" s="6">
        <f>IF(sel_og=1,E4091-G4091,0)</f>
        <v/>
      </c>
    </row>
    <row r="4092">
      <c r="A4092" s="6">
        <f>Profiles!E4092+Profiles!F4092</f>
        <v/>
      </c>
      <c r="B4092" s="6">
        <f>Profiles!D4092*sel_solar</f>
        <v/>
      </c>
      <c r="C4092" s="6">
        <f>MIN(B4092,A4092)</f>
        <v/>
      </c>
      <c r="D4092" s="6">
        <f>B4092-C4092</f>
        <v/>
      </c>
      <c r="E4092" s="6">
        <f>A4092-C4092</f>
        <v/>
      </c>
      <c r="F4092" s="6">
        <f>MIN(D4092,in_batt_pw,IF(sel_batt=0,0,(sel_batt-H4091)/in_rte))</f>
        <v/>
      </c>
      <c r="G4092" s="6">
        <f>MIN(E4092,in_batt_pw,H4091)</f>
        <v/>
      </c>
      <c r="H4092" s="6">
        <f>H4091+F4092*in_rte-G4092</f>
        <v/>
      </c>
      <c r="I4092" s="6">
        <f>IF(sel_og=1,0,E4092-G4092)</f>
        <v/>
      </c>
      <c r="J4092" s="6">
        <f>IF(sel_og=1,0,D4092-F4092)</f>
        <v/>
      </c>
      <c r="K4092" s="6">
        <f>IF(sel_og=1,E4092-G4092,0)</f>
        <v/>
      </c>
    </row>
    <row r="4093">
      <c r="A4093" s="6">
        <f>Profiles!E4093+Profiles!F4093</f>
        <v/>
      </c>
      <c r="B4093" s="6">
        <f>Profiles!D4093*sel_solar</f>
        <v/>
      </c>
      <c r="C4093" s="6">
        <f>MIN(B4093,A4093)</f>
        <v/>
      </c>
      <c r="D4093" s="6">
        <f>B4093-C4093</f>
        <v/>
      </c>
      <c r="E4093" s="6">
        <f>A4093-C4093</f>
        <v/>
      </c>
      <c r="F4093" s="6">
        <f>MIN(D4093,in_batt_pw,IF(sel_batt=0,0,(sel_batt-H4092)/in_rte))</f>
        <v/>
      </c>
      <c r="G4093" s="6">
        <f>MIN(E4093,in_batt_pw,H4092)</f>
        <v/>
      </c>
      <c r="H4093" s="6">
        <f>H4092+F4093*in_rte-G4093</f>
        <v/>
      </c>
      <c r="I4093" s="6">
        <f>IF(sel_og=1,0,E4093-G4093)</f>
        <v/>
      </c>
      <c r="J4093" s="6">
        <f>IF(sel_og=1,0,D4093-F4093)</f>
        <v/>
      </c>
      <c r="K4093" s="6">
        <f>IF(sel_og=1,E4093-G4093,0)</f>
        <v/>
      </c>
    </row>
    <row r="4094">
      <c r="A4094" s="6">
        <f>Profiles!E4094+Profiles!F4094</f>
        <v/>
      </c>
      <c r="B4094" s="6">
        <f>Profiles!D4094*sel_solar</f>
        <v/>
      </c>
      <c r="C4094" s="6">
        <f>MIN(B4094,A4094)</f>
        <v/>
      </c>
      <c r="D4094" s="6">
        <f>B4094-C4094</f>
        <v/>
      </c>
      <c r="E4094" s="6">
        <f>A4094-C4094</f>
        <v/>
      </c>
      <c r="F4094" s="6">
        <f>MIN(D4094,in_batt_pw,IF(sel_batt=0,0,(sel_batt-H4093)/in_rte))</f>
        <v/>
      </c>
      <c r="G4094" s="6">
        <f>MIN(E4094,in_batt_pw,H4093)</f>
        <v/>
      </c>
      <c r="H4094" s="6">
        <f>H4093+F4094*in_rte-G4094</f>
        <v/>
      </c>
      <c r="I4094" s="6">
        <f>IF(sel_og=1,0,E4094-G4094)</f>
        <v/>
      </c>
      <c r="J4094" s="6">
        <f>IF(sel_og=1,0,D4094-F4094)</f>
        <v/>
      </c>
      <c r="K4094" s="6">
        <f>IF(sel_og=1,E4094-G4094,0)</f>
        <v/>
      </c>
    </row>
    <row r="4095">
      <c r="A4095" s="6">
        <f>Profiles!E4095+Profiles!F4095</f>
        <v/>
      </c>
      <c r="B4095" s="6">
        <f>Profiles!D4095*sel_solar</f>
        <v/>
      </c>
      <c r="C4095" s="6">
        <f>MIN(B4095,A4095)</f>
        <v/>
      </c>
      <c r="D4095" s="6">
        <f>B4095-C4095</f>
        <v/>
      </c>
      <c r="E4095" s="6">
        <f>A4095-C4095</f>
        <v/>
      </c>
      <c r="F4095" s="6">
        <f>MIN(D4095,in_batt_pw,IF(sel_batt=0,0,(sel_batt-H4094)/in_rte))</f>
        <v/>
      </c>
      <c r="G4095" s="6">
        <f>MIN(E4095,in_batt_pw,H4094)</f>
        <v/>
      </c>
      <c r="H4095" s="6">
        <f>H4094+F4095*in_rte-G4095</f>
        <v/>
      </c>
      <c r="I4095" s="6">
        <f>IF(sel_og=1,0,E4095-G4095)</f>
        <v/>
      </c>
      <c r="J4095" s="6">
        <f>IF(sel_og=1,0,D4095-F4095)</f>
        <v/>
      </c>
      <c r="K4095" s="6">
        <f>IF(sel_og=1,E4095-G4095,0)</f>
        <v/>
      </c>
    </row>
    <row r="4096">
      <c r="A4096" s="6">
        <f>Profiles!E4096+Profiles!F4096</f>
        <v/>
      </c>
      <c r="B4096" s="6">
        <f>Profiles!D4096*sel_solar</f>
        <v/>
      </c>
      <c r="C4096" s="6">
        <f>MIN(B4096,A4096)</f>
        <v/>
      </c>
      <c r="D4096" s="6">
        <f>B4096-C4096</f>
        <v/>
      </c>
      <c r="E4096" s="6">
        <f>A4096-C4096</f>
        <v/>
      </c>
      <c r="F4096" s="6">
        <f>MIN(D4096,in_batt_pw,IF(sel_batt=0,0,(sel_batt-H4095)/in_rte))</f>
        <v/>
      </c>
      <c r="G4096" s="6">
        <f>MIN(E4096,in_batt_pw,H4095)</f>
        <v/>
      </c>
      <c r="H4096" s="6">
        <f>H4095+F4096*in_rte-G4096</f>
        <v/>
      </c>
      <c r="I4096" s="6">
        <f>IF(sel_og=1,0,E4096-G4096)</f>
        <v/>
      </c>
      <c r="J4096" s="6">
        <f>IF(sel_og=1,0,D4096-F4096)</f>
        <v/>
      </c>
      <c r="K4096" s="6">
        <f>IF(sel_og=1,E4096-G4096,0)</f>
        <v/>
      </c>
    </row>
    <row r="4097">
      <c r="A4097" s="6">
        <f>Profiles!E4097+Profiles!F4097</f>
        <v/>
      </c>
      <c r="B4097" s="6">
        <f>Profiles!D4097*sel_solar</f>
        <v/>
      </c>
      <c r="C4097" s="6">
        <f>MIN(B4097,A4097)</f>
        <v/>
      </c>
      <c r="D4097" s="6">
        <f>B4097-C4097</f>
        <v/>
      </c>
      <c r="E4097" s="6">
        <f>A4097-C4097</f>
        <v/>
      </c>
      <c r="F4097" s="6">
        <f>MIN(D4097,in_batt_pw,IF(sel_batt=0,0,(sel_batt-H4096)/in_rte))</f>
        <v/>
      </c>
      <c r="G4097" s="6">
        <f>MIN(E4097,in_batt_pw,H4096)</f>
        <v/>
      </c>
      <c r="H4097" s="6">
        <f>H4096+F4097*in_rte-G4097</f>
        <v/>
      </c>
      <c r="I4097" s="6">
        <f>IF(sel_og=1,0,E4097-G4097)</f>
        <v/>
      </c>
      <c r="J4097" s="6">
        <f>IF(sel_og=1,0,D4097-F4097)</f>
        <v/>
      </c>
      <c r="K4097" s="6">
        <f>IF(sel_og=1,E4097-G4097,0)</f>
        <v/>
      </c>
    </row>
    <row r="4098">
      <c r="A4098" s="6">
        <f>Profiles!E4098+Profiles!F4098</f>
        <v/>
      </c>
      <c r="B4098" s="6">
        <f>Profiles!D4098*sel_solar</f>
        <v/>
      </c>
      <c r="C4098" s="6">
        <f>MIN(B4098,A4098)</f>
        <v/>
      </c>
      <c r="D4098" s="6">
        <f>B4098-C4098</f>
        <v/>
      </c>
      <c r="E4098" s="6">
        <f>A4098-C4098</f>
        <v/>
      </c>
      <c r="F4098" s="6">
        <f>MIN(D4098,in_batt_pw,IF(sel_batt=0,0,(sel_batt-H4097)/in_rte))</f>
        <v/>
      </c>
      <c r="G4098" s="6">
        <f>MIN(E4098,in_batt_pw,H4097)</f>
        <v/>
      </c>
      <c r="H4098" s="6">
        <f>H4097+F4098*in_rte-G4098</f>
        <v/>
      </c>
      <c r="I4098" s="6">
        <f>IF(sel_og=1,0,E4098-G4098)</f>
        <v/>
      </c>
      <c r="J4098" s="6">
        <f>IF(sel_og=1,0,D4098-F4098)</f>
        <v/>
      </c>
      <c r="K4098" s="6">
        <f>IF(sel_og=1,E4098-G4098,0)</f>
        <v/>
      </c>
    </row>
    <row r="4099">
      <c r="A4099" s="6">
        <f>Profiles!E4099+Profiles!F4099</f>
        <v/>
      </c>
      <c r="B4099" s="6">
        <f>Profiles!D4099*sel_solar</f>
        <v/>
      </c>
      <c r="C4099" s="6">
        <f>MIN(B4099,A4099)</f>
        <v/>
      </c>
      <c r="D4099" s="6">
        <f>B4099-C4099</f>
        <v/>
      </c>
      <c r="E4099" s="6">
        <f>A4099-C4099</f>
        <v/>
      </c>
      <c r="F4099" s="6">
        <f>MIN(D4099,in_batt_pw,IF(sel_batt=0,0,(sel_batt-H4098)/in_rte))</f>
        <v/>
      </c>
      <c r="G4099" s="6">
        <f>MIN(E4099,in_batt_pw,H4098)</f>
        <v/>
      </c>
      <c r="H4099" s="6">
        <f>H4098+F4099*in_rte-G4099</f>
        <v/>
      </c>
      <c r="I4099" s="6">
        <f>IF(sel_og=1,0,E4099-G4099)</f>
        <v/>
      </c>
      <c r="J4099" s="6">
        <f>IF(sel_og=1,0,D4099-F4099)</f>
        <v/>
      </c>
      <c r="K4099" s="6">
        <f>IF(sel_og=1,E4099-G4099,0)</f>
        <v/>
      </c>
    </row>
    <row r="4100">
      <c r="A4100" s="6">
        <f>Profiles!E4100+Profiles!F4100</f>
        <v/>
      </c>
      <c r="B4100" s="6">
        <f>Profiles!D4100*sel_solar</f>
        <v/>
      </c>
      <c r="C4100" s="6">
        <f>MIN(B4100,A4100)</f>
        <v/>
      </c>
      <c r="D4100" s="6">
        <f>B4100-C4100</f>
        <v/>
      </c>
      <c r="E4100" s="6">
        <f>A4100-C4100</f>
        <v/>
      </c>
      <c r="F4100" s="6">
        <f>MIN(D4100,in_batt_pw,IF(sel_batt=0,0,(sel_batt-H4099)/in_rte))</f>
        <v/>
      </c>
      <c r="G4100" s="6">
        <f>MIN(E4100,in_batt_pw,H4099)</f>
        <v/>
      </c>
      <c r="H4100" s="6">
        <f>H4099+F4100*in_rte-G4100</f>
        <v/>
      </c>
      <c r="I4100" s="6">
        <f>IF(sel_og=1,0,E4100-G4100)</f>
        <v/>
      </c>
      <c r="J4100" s="6">
        <f>IF(sel_og=1,0,D4100-F4100)</f>
        <v/>
      </c>
      <c r="K4100" s="6">
        <f>IF(sel_og=1,E4100-G4100,0)</f>
        <v/>
      </c>
    </row>
    <row r="4101">
      <c r="A4101" s="6">
        <f>Profiles!E4101+Profiles!F4101</f>
        <v/>
      </c>
      <c r="B4101" s="6">
        <f>Profiles!D4101*sel_solar</f>
        <v/>
      </c>
      <c r="C4101" s="6">
        <f>MIN(B4101,A4101)</f>
        <v/>
      </c>
      <c r="D4101" s="6">
        <f>B4101-C4101</f>
        <v/>
      </c>
      <c r="E4101" s="6">
        <f>A4101-C4101</f>
        <v/>
      </c>
      <c r="F4101" s="6">
        <f>MIN(D4101,in_batt_pw,IF(sel_batt=0,0,(sel_batt-H4100)/in_rte))</f>
        <v/>
      </c>
      <c r="G4101" s="6">
        <f>MIN(E4101,in_batt_pw,H4100)</f>
        <v/>
      </c>
      <c r="H4101" s="6">
        <f>H4100+F4101*in_rte-G4101</f>
        <v/>
      </c>
      <c r="I4101" s="6">
        <f>IF(sel_og=1,0,E4101-G4101)</f>
        <v/>
      </c>
      <c r="J4101" s="6">
        <f>IF(sel_og=1,0,D4101-F4101)</f>
        <v/>
      </c>
      <c r="K4101" s="6">
        <f>IF(sel_og=1,E4101-G4101,0)</f>
        <v/>
      </c>
    </row>
    <row r="4102">
      <c r="A4102" s="6">
        <f>Profiles!E4102+Profiles!F4102</f>
        <v/>
      </c>
      <c r="B4102" s="6">
        <f>Profiles!D4102*sel_solar</f>
        <v/>
      </c>
      <c r="C4102" s="6">
        <f>MIN(B4102,A4102)</f>
        <v/>
      </c>
      <c r="D4102" s="6">
        <f>B4102-C4102</f>
        <v/>
      </c>
      <c r="E4102" s="6">
        <f>A4102-C4102</f>
        <v/>
      </c>
      <c r="F4102" s="6">
        <f>MIN(D4102,in_batt_pw,IF(sel_batt=0,0,(sel_batt-H4101)/in_rte))</f>
        <v/>
      </c>
      <c r="G4102" s="6">
        <f>MIN(E4102,in_batt_pw,H4101)</f>
        <v/>
      </c>
      <c r="H4102" s="6">
        <f>H4101+F4102*in_rte-G4102</f>
        <v/>
      </c>
      <c r="I4102" s="6">
        <f>IF(sel_og=1,0,E4102-G4102)</f>
        <v/>
      </c>
      <c r="J4102" s="6">
        <f>IF(sel_og=1,0,D4102-F4102)</f>
        <v/>
      </c>
      <c r="K4102" s="6">
        <f>IF(sel_og=1,E4102-G4102,0)</f>
        <v/>
      </c>
    </row>
    <row r="4103">
      <c r="A4103" s="6">
        <f>Profiles!E4103+Profiles!F4103</f>
        <v/>
      </c>
      <c r="B4103" s="6">
        <f>Profiles!D4103*sel_solar</f>
        <v/>
      </c>
      <c r="C4103" s="6">
        <f>MIN(B4103,A4103)</f>
        <v/>
      </c>
      <c r="D4103" s="6">
        <f>B4103-C4103</f>
        <v/>
      </c>
      <c r="E4103" s="6">
        <f>A4103-C4103</f>
        <v/>
      </c>
      <c r="F4103" s="6">
        <f>MIN(D4103,in_batt_pw,IF(sel_batt=0,0,(sel_batt-H4102)/in_rte))</f>
        <v/>
      </c>
      <c r="G4103" s="6">
        <f>MIN(E4103,in_batt_pw,H4102)</f>
        <v/>
      </c>
      <c r="H4103" s="6">
        <f>H4102+F4103*in_rte-G4103</f>
        <v/>
      </c>
      <c r="I4103" s="6">
        <f>IF(sel_og=1,0,E4103-G4103)</f>
        <v/>
      </c>
      <c r="J4103" s="6">
        <f>IF(sel_og=1,0,D4103-F4103)</f>
        <v/>
      </c>
      <c r="K4103" s="6">
        <f>IF(sel_og=1,E4103-G4103,0)</f>
        <v/>
      </c>
    </row>
    <row r="4104">
      <c r="A4104" s="6">
        <f>Profiles!E4104+Profiles!F4104</f>
        <v/>
      </c>
      <c r="B4104" s="6">
        <f>Profiles!D4104*sel_solar</f>
        <v/>
      </c>
      <c r="C4104" s="6">
        <f>MIN(B4104,A4104)</f>
        <v/>
      </c>
      <c r="D4104" s="6">
        <f>B4104-C4104</f>
        <v/>
      </c>
      <c r="E4104" s="6">
        <f>A4104-C4104</f>
        <v/>
      </c>
      <c r="F4104" s="6">
        <f>MIN(D4104,in_batt_pw,IF(sel_batt=0,0,(sel_batt-H4103)/in_rte))</f>
        <v/>
      </c>
      <c r="G4104" s="6">
        <f>MIN(E4104,in_batt_pw,H4103)</f>
        <v/>
      </c>
      <c r="H4104" s="6">
        <f>H4103+F4104*in_rte-G4104</f>
        <v/>
      </c>
      <c r="I4104" s="6">
        <f>IF(sel_og=1,0,E4104-G4104)</f>
        <v/>
      </c>
      <c r="J4104" s="6">
        <f>IF(sel_og=1,0,D4104-F4104)</f>
        <v/>
      </c>
      <c r="K4104" s="6">
        <f>IF(sel_og=1,E4104-G4104,0)</f>
        <v/>
      </c>
    </row>
    <row r="4105">
      <c r="A4105" s="6">
        <f>Profiles!E4105+Profiles!F4105</f>
        <v/>
      </c>
      <c r="B4105" s="6">
        <f>Profiles!D4105*sel_solar</f>
        <v/>
      </c>
      <c r="C4105" s="6">
        <f>MIN(B4105,A4105)</f>
        <v/>
      </c>
      <c r="D4105" s="6">
        <f>B4105-C4105</f>
        <v/>
      </c>
      <c r="E4105" s="6">
        <f>A4105-C4105</f>
        <v/>
      </c>
      <c r="F4105" s="6">
        <f>MIN(D4105,in_batt_pw,IF(sel_batt=0,0,(sel_batt-H4104)/in_rte))</f>
        <v/>
      </c>
      <c r="G4105" s="6">
        <f>MIN(E4105,in_batt_pw,H4104)</f>
        <v/>
      </c>
      <c r="H4105" s="6">
        <f>H4104+F4105*in_rte-G4105</f>
        <v/>
      </c>
      <c r="I4105" s="6">
        <f>IF(sel_og=1,0,E4105-G4105)</f>
        <v/>
      </c>
      <c r="J4105" s="6">
        <f>IF(sel_og=1,0,D4105-F4105)</f>
        <v/>
      </c>
      <c r="K4105" s="6">
        <f>IF(sel_og=1,E4105-G4105,0)</f>
        <v/>
      </c>
    </row>
    <row r="4106">
      <c r="A4106" s="6">
        <f>Profiles!E4106+Profiles!F4106</f>
        <v/>
      </c>
      <c r="B4106" s="6">
        <f>Profiles!D4106*sel_solar</f>
        <v/>
      </c>
      <c r="C4106" s="6">
        <f>MIN(B4106,A4106)</f>
        <v/>
      </c>
      <c r="D4106" s="6">
        <f>B4106-C4106</f>
        <v/>
      </c>
      <c r="E4106" s="6">
        <f>A4106-C4106</f>
        <v/>
      </c>
      <c r="F4106" s="6">
        <f>MIN(D4106,in_batt_pw,IF(sel_batt=0,0,(sel_batt-H4105)/in_rte))</f>
        <v/>
      </c>
      <c r="G4106" s="6">
        <f>MIN(E4106,in_batt_pw,H4105)</f>
        <v/>
      </c>
      <c r="H4106" s="6">
        <f>H4105+F4106*in_rte-G4106</f>
        <v/>
      </c>
      <c r="I4106" s="6">
        <f>IF(sel_og=1,0,E4106-G4106)</f>
        <v/>
      </c>
      <c r="J4106" s="6">
        <f>IF(sel_og=1,0,D4106-F4106)</f>
        <v/>
      </c>
      <c r="K4106" s="6">
        <f>IF(sel_og=1,E4106-G4106,0)</f>
        <v/>
      </c>
    </row>
    <row r="4107">
      <c r="A4107" s="6">
        <f>Profiles!E4107+Profiles!F4107</f>
        <v/>
      </c>
      <c r="B4107" s="6">
        <f>Profiles!D4107*sel_solar</f>
        <v/>
      </c>
      <c r="C4107" s="6">
        <f>MIN(B4107,A4107)</f>
        <v/>
      </c>
      <c r="D4107" s="6">
        <f>B4107-C4107</f>
        <v/>
      </c>
      <c r="E4107" s="6">
        <f>A4107-C4107</f>
        <v/>
      </c>
      <c r="F4107" s="6">
        <f>MIN(D4107,in_batt_pw,IF(sel_batt=0,0,(sel_batt-H4106)/in_rte))</f>
        <v/>
      </c>
      <c r="G4107" s="6">
        <f>MIN(E4107,in_batt_pw,H4106)</f>
        <v/>
      </c>
      <c r="H4107" s="6">
        <f>H4106+F4107*in_rte-G4107</f>
        <v/>
      </c>
      <c r="I4107" s="6">
        <f>IF(sel_og=1,0,E4107-G4107)</f>
        <v/>
      </c>
      <c r="J4107" s="6">
        <f>IF(sel_og=1,0,D4107-F4107)</f>
        <v/>
      </c>
      <c r="K4107" s="6">
        <f>IF(sel_og=1,E4107-G4107,0)</f>
        <v/>
      </c>
    </row>
    <row r="4108">
      <c r="A4108" s="6">
        <f>Profiles!E4108+Profiles!F4108</f>
        <v/>
      </c>
      <c r="B4108" s="6">
        <f>Profiles!D4108*sel_solar</f>
        <v/>
      </c>
      <c r="C4108" s="6">
        <f>MIN(B4108,A4108)</f>
        <v/>
      </c>
      <c r="D4108" s="6">
        <f>B4108-C4108</f>
        <v/>
      </c>
      <c r="E4108" s="6">
        <f>A4108-C4108</f>
        <v/>
      </c>
      <c r="F4108" s="6">
        <f>MIN(D4108,in_batt_pw,IF(sel_batt=0,0,(sel_batt-H4107)/in_rte))</f>
        <v/>
      </c>
      <c r="G4108" s="6">
        <f>MIN(E4108,in_batt_pw,H4107)</f>
        <v/>
      </c>
      <c r="H4108" s="6">
        <f>H4107+F4108*in_rte-G4108</f>
        <v/>
      </c>
      <c r="I4108" s="6">
        <f>IF(sel_og=1,0,E4108-G4108)</f>
        <v/>
      </c>
      <c r="J4108" s="6">
        <f>IF(sel_og=1,0,D4108-F4108)</f>
        <v/>
      </c>
      <c r="K4108" s="6">
        <f>IF(sel_og=1,E4108-G4108,0)</f>
        <v/>
      </c>
    </row>
    <row r="4109">
      <c r="A4109" s="6">
        <f>Profiles!E4109+Profiles!F4109</f>
        <v/>
      </c>
      <c r="B4109" s="6">
        <f>Profiles!D4109*sel_solar</f>
        <v/>
      </c>
      <c r="C4109" s="6">
        <f>MIN(B4109,A4109)</f>
        <v/>
      </c>
      <c r="D4109" s="6">
        <f>B4109-C4109</f>
        <v/>
      </c>
      <c r="E4109" s="6">
        <f>A4109-C4109</f>
        <v/>
      </c>
      <c r="F4109" s="6">
        <f>MIN(D4109,in_batt_pw,IF(sel_batt=0,0,(sel_batt-H4108)/in_rte))</f>
        <v/>
      </c>
      <c r="G4109" s="6">
        <f>MIN(E4109,in_batt_pw,H4108)</f>
        <v/>
      </c>
      <c r="H4109" s="6">
        <f>H4108+F4109*in_rte-G4109</f>
        <v/>
      </c>
      <c r="I4109" s="6">
        <f>IF(sel_og=1,0,E4109-G4109)</f>
        <v/>
      </c>
      <c r="J4109" s="6">
        <f>IF(sel_og=1,0,D4109-F4109)</f>
        <v/>
      </c>
      <c r="K4109" s="6">
        <f>IF(sel_og=1,E4109-G4109,0)</f>
        <v/>
      </c>
    </row>
    <row r="4110">
      <c r="A4110" s="6">
        <f>Profiles!E4110+Profiles!F4110</f>
        <v/>
      </c>
      <c r="B4110" s="6">
        <f>Profiles!D4110*sel_solar</f>
        <v/>
      </c>
      <c r="C4110" s="6">
        <f>MIN(B4110,A4110)</f>
        <v/>
      </c>
      <c r="D4110" s="6">
        <f>B4110-C4110</f>
        <v/>
      </c>
      <c r="E4110" s="6">
        <f>A4110-C4110</f>
        <v/>
      </c>
      <c r="F4110" s="6">
        <f>MIN(D4110,in_batt_pw,IF(sel_batt=0,0,(sel_batt-H4109)/in_rte))</f>
        <v/>
      </c>
      <c r="G4110" s="6">
        <f>MIN(E4110,in_batt_pw,H4109)</f>
        <v/>
      </c>
      <c r="H4110" s="6">
        <f>H4109+F4110*in_rte-G4110</f>
        <v/>
      </c>
      <c r="I4110" s="6">
        <f>IF(sel_og=1,0,E4110-G4110)</f>
        <v/>
      </c>
      <c r="J4110" s="6">
        <f>IF(sel_og=1,0,D4110-F4110)</f>
        <v/>
      </c>
      <c r="K4110" s="6">
        <f>IF(sel_og=1,E4110-G4110,0)</f>
        <v/>
      </c>
    </row>
    <row r="4111">
      <c r="A4111" s="6">
        <f>Profiles!E4111+Profiles!F4111</f>
        <v/>
      </c>
      <c r="B4111" s="6">
        <f>Profiles!D4111*sel_solar</f>
        <v/>
      </c>
      <c r="C4111" s="6">
        <f>MIN(B4111,A4111)</f>
        <v/>
      </c>
      <c r="D4111" s="6">
        <f>B4111-C4111</f>
        <v/>
      </c>
      <c r="E4111" s="6">
        <f>A4111-C4111</f>
        <v/>
      </c>
      <c r="F4111" s="6">
        <f>MIN(D4111,in_batt_pw,IF(sel_batt=0,0,(sel_batt-H4110)/in_rte))</f>
        <v/>
      </c>
      <c r="G4111" s="6">
        <f>MIN(E4111,in_batt_pw,H4110)</f>
        <v/>
      </c>
      <c r="H4111" s="6">
        <f>H4110+F4111*in_rte-G4111</f>
        <v/>
      </c>
      <c r="I4111" s="6">
        <f>IF(sel_og=1,0,E4111-G4111)</f>
        <v/>
      </c>
      <c r="J4111" s="6">
        <f>IF(sel_og=1,0,D4111-F4111)</f>
        <v/>
      </c>
      <c r="K4111" s="6">
        <f>IF(sel_og=1,E4111-G4111,0)</f>
        <v/>
      </c>
    </row>
    <row r="4112">
      <c r="A4112" s="6">
        <f>Profiles!E4112+Profiles!F4112</f>
        <v/>
      </c>
      <c r="B4112" s="6">
        <f>Profiles!D4112*sel_solar</f>
        <v/>
      </c>
      <c r="C4112" s="6">
        <f>MIN(B4112,A4112)</f>
        <v/>
      </c>
      <c r="D4112" s="6">
        <f>B4112-C4112</f>
        <v/>
      </c>
      <c r="E4112" s="6">
        <f>A4112-C4112</f>
        <v/>
      </c>
      <c r="F4112" s="6">
        <f>MIN(D4112,in_batt_pw,IF(sel_batt=0,0,(sel_batt-H4111)/in_rte))</f>
        <v/>
      </c>
      <c r="G4112" s="6">
        <f>MIN(E4112,in_batt_pw,H4111)</f>
        <v/>
      </c>
      <c r="H4112" s="6">
        <f>H4111+F4112*in_rte-G4112</f>
        <v/>
      </c>
      <c r="I4112" s="6">
        <f>IF(sel_og=1,0,E4112-G4112)</f>
        <v/>
      </c>
      <c r="J4112" s="6">
        <f>IF(sel_og=1,0,D4112-F4112)</f>
        <v/>
      </c>
      <c r="K4112" s="6">
        <f>IF(sel_og=1,E4112-G4112,0)</f>
        <v/>
      </c>
    </row>
    <row r="4113">
      <c r="A4113" s="6">
        <f>Profiles!E4113+Profiles!F4113</f>
        <v/>
      </c>
      <c r="B4113" s="6">
        <f>Profiles!D4113*sel_solar</f>
        <v/>
      </c>
      <c r="C4113" s="6">
        <f>MIN(B4113,A4113)</f>
        <v/>
      </c>
      <c r="D4113" s="6">
        <f>B4113-C4113</f>
        <v/>
      </c>
      <c r="E4113" s="6">
        <f>A4113-C4113</f>
        <v/>
      </c>
      <c r="F4113" s="6">
        <f>MIN(D4113,in_batt_pw,IF(sel_batt=0,0,(sel_batt-H4112)/in_rte))</f>
        <v/>
      </c>
      <c r="G4113" s="6">
        <f>MIN(E4113,in_batt_pw,H4112)</f>
        <v/>
      </c>
      <c r="H4113" s="6">
        <f>H4112+F4113*in_rte-G4113</f>
        <v/>
      </c>
      <c r="I4113" s="6">
        <f>IF(sel_og=1,0,E4113-G4113)</f>
        <v/>
      </c>
      <c r="J4113" s="6">
        <f>IF(sel_og=1,0,D4113-F4113)</f>
        <v/>
      </c>
      <c r="K4113" s="6">
        <f>IF(sel_og=1,E4113-G4113,0)</f>
        <v/>
      </c>
    </row>
    <row r="4114">
      <c r="A4114" s="6">
        <f>Profiles!E4114+Profiles!F4114</f>
        <v/>
      </c>
      <c r="B4114" s="6">
        <f>Profiles!D4114*sel_solar</f>
        <v/>
      </c>
      <c r="C4114" s="6">
        <f>MIN(B4114,A4114)</f>
        <v/>
      </c>
      <c r="D4114" s="6">
        <f>B4114-C4114</f>
        <v/>
      </c>
      <c r="E4114" s="6">
        <f>A4114-C4114</f>
        <v/>
      </c>
      <c r="F4114" s="6">
        <f>MIN(D4114,in_batt_pw,IF(sel_batt=0,0,(sel_batt-H4113)/in_rte))</f>
        <v/>
      </c>
      <c r="G4114" s="6">
        <f>MIN(E4114,in_batt_pw,H4113)</f>
        <v/>
      </c>
      <c r="H4114" s="6">
        <f>H4113+F4114*in_rte-G4114</f>
        <v/>
      </c>
      <c r="I4114" s="6">
        <f>IF(sel_og=1,0,E4114-G4114)</f>
        <v/>
      </c>
      <c r="J4114" s="6">
        <f>IF(sel_og=1,0,D4114-F4114)</f>
        <v/>
      </c>
      <c r="K4114" s="6">
        <f>IF(sel_og=1,E4114-G4114,0)</f>
        <v/>
      </c>
    </row>
    <row r="4115">
      <c r="A4115" s="6">
        <f>Profiles!E4115+Profiles!F4115</f>
        <v/>
      </c>
      <c r="B4115" s="6">
        <f>Profiles!D4115*sel_solar</f>
        <v/>
      </c>
      <c r="C4115" s="6">
        <f>MIN(B4115,A4115)</f>
        <v/>
      </c>
      <c r="D4115" s="6">
        <f>B4115-C4115</f>
        <v/>
      </c>
      <c r="E4115" s="6">
        <f>A4115-C4115</f>
        <v/>
      </c>
      <c r="F4115" s="6">
        <f>MIN(D4115,in_batt_pw,IF(sel_batt=0,0,(sel_batt-H4114)/in_rte))</f>
        <v/>
      </c>
      <c r="G4115" s="6">
        <f>MIN(E4115,in_batt_pw,H4114)</f>
        <v/>
      </c>
      <c r="H4115" s="6">
        <f>H4114+F4115*in_rte-G4115</f>
        <v/>
      </c>
      <c r="I4115" s="6">
        <f>IF(sel_og=1,0,E4115-G4115)</f>
        <v/>
      </c>
      <c r="J4115" s="6">
        <f>IF(sel_og=1,0,D4115-F4115)</f>
        <v/>
      </c>
      <c r="K4115" s="6">
        <f>IF(sel_og=1,E4115-G4115,0)</f>
        <v/>
      </c>
    </row>
    <row r="4116">
      <c r="A4116" s="6">
        <f>Profiles!E4116+Profiles!F4116</f>
        <v/>
      </c>
      <c r="B4116" s="6">
        <f>Profiles!D4116*sel_solar</f>
        <v/>
      </c>
      <c r="C4116" s="6">
        <f>MIN(B4116,A4116)</f>
        <v/>
      </c>
      <c r="D4116" s="6">
        <f>B4116-C4116</f>
        <v/>
      </c>
      <c r="E4116" s="6">
        <f>A4116-C4116</f>
        <v/>
      </c>
      <c r="F4116" s="6">
        <f>MIN(D4116,in_batt_pw,IF(sel_batt=0,0,(sel_batt-H4115)/in_rte))</f>
        <v/>
      </c>
      <c r="G4116" s="6">
        <f>MIN(E4116,in_batt_pw,H4115)</f>
        <v/>
      </c>
      <c r="H4116" s="6">
        <f>H4115+F4116*in_rte-G4116</f>
        <v/>
      </c>
      <c r="I4116" s="6">
        <f>IF(sel_og=1,0,E4116-G4116)</f>
        <v/>
      </c>
      <c r="J4116" s="6">
        <f>IF(sel_og=1,0,D4116-F4116)</f>
        <v/>
      </c>
      <c r="K4116" s="6">
        <f>IF(sel_og=1,E4116-G4116,0)</f>
        <v/>
      </c>
    </row>
    <row r="4117">
      <c r="A4117" s="6">
        <f>Profiles!E4117+Profiles!F4117</f>
        <v/>
      </c>
      <c r="B4117" s="6">
        <f>Profiles!D4117*sel_solar</f>
        <v/>
      </c>
      <c r="C4117" s="6">
        <f>MIN(B4117,A4117)</f>
        <v/>
      </c>
      <c r="D4117" s="6">
        <f>B4117-C4117</f>
        <v/>
      </c>
      <c r="E4117" s="6">
        <f>A4117-C4117</f>
        <v/>
      </c>
      <c r="F4117" s="6">
        <f>MIN(D4117,in_batt_pw,IF(sel_batt=0,0,(sel_batt-H4116)/in_rte))</f>
        <v/>
      </c>
      <c r="G4117" s="6">
        <f>MIN(E4117,in_batt_pw,H4116)</f>
        <v/>
      </c>
      <c r="H4117" s="6">
        <f>H4116+F4117*in_rte-G4117</f>
        <v/>
      </c>
      <c r="I4117" s="6">
        <f>IF(sel_og=1,0,E4117-G4117)</f>
        <v/>
      </c>
      <c r="J4117" s="6">
        <f>IF(sel_og=1,0,D4117-F4117)</f>
        <v/>
      </c>
      <c r="K4117" s="6">
        <f>IF(sel_og=1,E4117-G4117,0)</f>
        <v/>
      </c>
    </row>
    <row r="4118">
      <c r="A4118" s="6">
        <f>Profiles!E4118+Profiles!F4118</f>
        <v/>
      </c>
      <c r="B4118" s="6">
        <f>Profiles!D4118*sel_solar</f>
        <v/>
      </c>
      <c r="C4118" s="6">
        <f>MIN(B4118,A4118)</f>
        <v/>
      </c>
      <c r="D4118" s="6">
        <f>B4118-C4118</f>
        <v/>
      </c>
      <c r="E4118" s="6">
        <f>A4118-C4118</f>
        <v/>
      </c>
      <c r="F4118" s="6">
        <f>MIN(D4118,in_batt_pw,IF(sel_batt=0,0,(sel_batt-H4117)/in_rte))</f>
        <v/>
      </c>
      <c r="G4118" s="6">
        <f>MIN(E4118,in_batt_pw,H4117)</f>
        <v/>
      </c>
      <c r="H4118" s="6">
        <f>H4117+F4118*in_rte-G4118</f>
        <v/>
      </c>
      <c r="I4118" s="6">
        <f>IF(sel_og=1,0,E4118-G4118)</f>
        <v/>
      </c>
      <c r="J4118" s="6">
        <f>IF(sel_og=1,0,D4118-F4118)</f>
        <v/>
      </c>
      <c r="K4118" s="6">
        <f>IF(sel_og=1,E4118-G4118,0)</f>
        <v/>
      </c>
    </row>
    <row r="4119">
      <c r="A4119" s="6">
        <f>Profiles!E4119+Profiles!F4119</f>
        <v/>
      </c>
      <c r="B4119" s="6">
        <f>Profiles!D4119*sel_solar</f>
        <v/>
      </c>
      <c r="C4119" s="6">
        <f>MIN(B4119,A4119)</f>
        <v/>
      </c>
      <c r="D4119" s="6">
        <f>B4119-C4119</f>
        <v/>
      </c>
      <c r="E4119" s="6">
        <f>A4119-C4119</f>
        <v/>
      </c>
      <c r="F4119" s="6">
        <f>MIN(D4119,in_batt_pw,IF(sel_batt=0,0,(sel_batt-H4118)/in_rte))</f>
        <v/>
      </c>
      <c r="G4119" s="6">
        <f>MIN(E4119,in_batt_pw,H4118)</f>
        <v/>
      </c>
      <c r="H4119" s="6">
        <f>H4118+F4119*in_rte-G4119</f>
        <v/>
      </c>
      <c r="I4119" s="6">
        <f>IF(sel_og=1,0,E4119-G4119)</f>
        <v/>
      </c>
      <c r="J4119" s="6">
        <f>IF(sel_og=1,0,D4119-F4119)</f>
        <v/>
      </c>
      <c r="K4119" s="6">
        <f>IF(sel_og=1,E4119-G4119,0)</f>
        <v/>
      </c>
    </row>
    <row r="4120">
      <c r="A4120" s="6">
        <f>Profiles!E4120+Profiles!F4120</f>
        <v/>
      </c>
      <c r="B4120" s="6">
        <f>Profiles!D4120*sel_solar</f>
        <v/>
      </c>
      <c r="C4120" s="6">
        <f>MIN(B4120,A4120)</f>
        <v/>
      </c>
      <c r="D4120" s="6">
        <f>B4120-C4120</f>
        <v/>
      </c>
      <c r="E4120" s="6">
        <f>A4120-C4120</f>
        <v/>
      </c>
      <c r="F4120" s="6">
        <f>MIN(D4120,in_batt_pw,IF(sel_batt=0,0,(sel_batt-H4119)/in_rte))</f>
        <v/>
      </c>
      <c r="G4120" s="6">
        <f>MIN(E4120,in_batt_pw,H4119)</f>
        <v/>
      </c>
      <c r="H4120" s="6">
        <f>H4119+F4120*in_rte-G4120</f>
        <v/>
      </c>
      <c r="I4120" s="6">
        <f>IF(sel_og=1,0,E4120-G4120)</f>
        <v/>
      </c>
      <c r="J4120" s="6">
        <f>IF(sel_og=1,0,D4120-F4120)</f>
        <v/>
      </c>
      <c r="K4120" s="6">
        <f>IF(sel_og=1,E4120-G4120,0)</f>
        <v/>
      </c>
    </row>
    <row r="4121">
      <c r="A4121" s="6">
        <f>Profiles!E4121+Profiles!F4121</f>
        <v/>
      </c>
      <c r="B4121" s="6">
        <f>Profiles!D4121*sel_solar</f>
        <v/>
      </c>
      <c r="C4121" s="6">
        <f>MIN(B4121,A4121)</f>
        <v/>
      </c>
      <c r="D4121" s="6">
        <f>B4121-C4121</f>
        <v/>
      </c>
      <c r="E4121" s="6">
        <f>A4121-C4121</f>
        <v/>
      </c>
      <c r="F4121" s="6">
        <f>MIN(D4121,in_batt_pw,IF(sel_batt=0,0,(sel_batt-H4120)/in_rte))</f>
        <v/>
      </c>
      <c r="G4121" s="6">
        <f>MIN(E4121,in_batt_pw,H4120)</f>
        <v/>
      </c>
      <c r="H4121" s="6">
        <f>H4120+F4121*in_rte-G4121</f>
        <v/>
      </c>
      <c r="I4121" s="6">
        <f>IF(sel_og=1,0,E4121-G4121)</f>
        <v/>
      </c>
      <c r="J4121" s="6">
        <f>IF(sel_og=1,0,D4121-F4121)</f>
        <v/>
      </c>
      <c r="K4121" s="6">
        <f>IF(sel_og=1,E4121-G4121,0)</f>
        <v/>
      </c>
    </row>
    <row r="4122">
      <c r="A4122" s="6">
        <f>Profiles!E4122+Profiles!F4122</f>
        <v/>
      </c>
      <c r="B4122" s="6">
        <f>Profiles!D4122*sel_solar</f>
        <v/>
      </c>
      <c r="C4122" s="6">
        <f>MIN(B4122,A4122)</f>
        <v/>
      </c>
      <c r="D4122" s="6">
        <f>B4122-C4122</f>
        <v/>
      </c>
      <c r="E4122" s="6">
        <f>A4122-C4122</f>
        <v/>
      </c>
      <c r="F4122" s="6">
        <f>MIN(D4122,in_batt_pw,IF(sel_batt=0,0,(sel_batt-H4121)/in_rte))</f>
        <v/>
      </c>
      <c r="G4122" s="6">
        <f>MIN(E4122,in_batt_pw,H4121)</f>
        <v/>
      </c>
      <c r="H4122" s="6">
        <f>H4121+F4122*in_rte-G4122</f>
        <v/>
      </c>
      <c r="I4122" s="6">
        <f>IF(sel_og=1,0,E4122-G4122)</f>
        <v/>
      </c>
      <c r="J4122" s="6">
        <f>IF(sel_og=1,0,D4122-F4122)</f>
        <v/>
      </c>
      <c r="K4122" s="6">
        <f>IF(sel_og=1,E4122-G4122,0)</f>
        <v/>
      </c>
    </row>
    <row r="4123">
      <c r="A4123" s="6">
        <f>Profiles!E4123+Profiles!F4123</f>
        <v/>
      </c>
      <c r="B4123" s="6">
        <f>Profiles!D4123*sel_solar</f>
        <v/>
      </c>
      <c r="C4123" s="6">
        <f>MIN(B4123,A4123)</f>
        <v/>
      </c>
      <c r="D4123" s="6">
        <f>B4123-C4123</f>
        <v/>
      </c>
      <c r="E4123" s="6">
        <f>A4123-C4123</f>
        <v/>
      </c>
      <c r="F4123" s="6">
        <f>MIN(D4123,in_batt_pw,IF(sel_batt=0,0,(sel_batt-H4122)/in_rte))</f>
        <v/>
      </c>
      <c r="G4123" s="6">
        <f>MIN(E4123,in_batt_pw,H4122)</f>
        <v/>
      </c>
      <c r="H4123" s="6">
        <f>H4122+F4123*in_rte-G4123</f>
        <v/>
      </c>
      <c r="I4123" s="6">
        <f>IF(sel_og=1,0,E4123-G4123)</f>
        <v/>
      </c>
      <c r="J4123" s="6">
        <f>IF(sel_og=1,0,D4123-F4123)</f>
        <v/>
      </c>
      <c r="K4123" s="6">
        <f>IF(sel_og=1,E4123-G4123,0)</f>
        <v/>
      </c>
    </row>
    <row r="4124">
      <c r="A4124" s="6">
        <f>Profiles!E4124+Profiles!F4124</f>
        <v/>
      </c>
      <c r="B4124" s="6">
        <f>Profiles!D4124*sel_solar</f>
        <v/>
      </c>
      <c r="C4124" s="6">
        <f>MIN(B4124,A4124)</f>
        <v/>
      </c>
      <c r="D4124" s="6">
        <f>B4124-C4124</f>
        <v/>
      </c>
      <c r="E4124" s="6">
        <f>A4124-C4124</f>
        <v/>
      </c>
      <c r="F4124" s="6">
        <f>MIN(D4124,in_batt_pw,IF(sel_batt=0,0,(sel_batt-H4123)/in_rte))</f>
        <v/>
      </c>
      <c r="G4124" s="6">
        <f>MIN(E4124,in_batt_pw,H4123)</f>
        <v/>
      </c>
      <c r="H4124" s="6">
        <f>H4123+F4124*in_rte-G4124</f>
        <v/>
      </c>
      <c r="I4124" s="6">
        <f>IF(sel_og=1,0,E4124-G4124)</f>
        <v/>
      </c>
      <c r="J4124" s="6">
        <f>IF(sel_og=1,0,D4124-F4124)</f>
        <v/>
      </c>
      <c r="K4124" s="6">
        <f>IF(sel_og=1,E4124-G4124,0)</f>
        <v/>
      </c>
    </row>
    <row r="4125">
      <c r="A4125" s="6">
        <f>Profiles!E4125+Profiles!F4125</f>
        <v/>
      </c>
      <c r="B4125" s="6">
        <f>Profiles!D4125*sel_solar</f>
        <v/>
      </c>
      <c r="C4125" s="6">
        <f>MIN(B4125,A4125)</f>
        <v/>
      </c>
      <c r="D4125" s="6">
        <f>B4125-C4125</f>
        <v/>
      </c>
      <c r="E4125" s="6">
        <f>A4125-C4125</f>
        <v/>
      </c>
      <c r="F4125" s="6">
        <f>MIN(D4125,in_batt_pw,IF(sel_batt=0,0,(sel_batt-H4124)/in_rte))</f>
        <v/>
      </c>
      <c r="G4125" s="6">
        <f>MIN(E4125,in_batt_pw,H4124)</f>
        <v/>
      </c>
      <c r="H4125" s="6">
        <f>H4124+F4125*in_rte-G4125</f>
        <v/>
      </c>
      <c r="I4125" s="6">
        <f>IF(sel_og=1,0,E4125-G4125)</f>
        <v/>
      </c>
      <c r="J4125" s="6">
        <f>IF(sel_og=1,0,D4125-F4125)</f>
        <v/>
      </c>
      <c r="K4125" s="6">
        <f>IF(sel_og=1,E4125-G4125,0)</f>
        <v/>
      </c>
    </row>
    <row r="4126">
      <c r="A4126" s="6">
        <f>Profiles!E4126+Profiles!F4126</f>
        <v/>
      </c>
      <c r="B4126" s="6">
        <f>Profiles!D4126*sel_solar</f>
        <v/>
      </c>
      <c r="C4126" s="6">
        <f>MIN(B4126,A4126)</f>
        <v/>
      </c>
      <c r="D4126" s="6">
        <f>B4126-C4126</f>
        <v/>
      </c>
      <c r="E4126" s="6">
        <f>A4126-C4126</f>
        <v/>
      </c>
      <c r="F4126" s="6">
        <f>MIN(D4126,in_batt_pw,IF(sel_batt=0,0,(sel_batt-H4125)/in_rte))</f>
        <v/>
      </c>
      <c r="G4126" s="6">
        <f>MIN(E4126,in_batt_pw,H4125)</f>
        <v/>
      </c>
      <c r="H4126" s="6">
        <f>H4125+F4126*in_rte-G4126</f>
        <v/>
      </c>
      <c r="I4126" s="6">
        <f>IF(sel_og=1,0,E4126-G4126)</f>
        <v/>
      </c>
      <c r="J4126" s="6">
        <f>IF(sel_og=1,0,D4126-F4126)</f>
        <v/>
      </c>
      <c r="K4126" s="6">
        <f>IF(sel_og=1,E4126-G4126,0)</f>
        <v/>
      </c>
    </row>
    <row r="4127">
      <c r="A4127" s="6">
        <f>Profiles!E4127+Profiles!F4127</f>
        <v/>
      </c>
      <c r="B4127" s="6">
        <f>Profiles!D4127*sel_solar</f>
        <v/>
      </c>
      <c r="C4127" s="6">
        <f>MIN(B4127,A4127)</f>
        <v/>
      </c>
      <c r="D4127" s="6">
        <f>B4127-C4127</f>
        <v/>
      </c>
      <c r="E4127" s="6">
        <f>A4127-C4127</f>
        <v/>
      </c>
      <c r="F4127" s="6">
        <f>MIN(D4127,in_batt_pw,IF(sel_batt=0,0,(sel_batt-H4126)/in_rte))</f>
        <v/>
      </c>
      <c r="G4127" s="6">
        <f>MIN(E4127,in_batt_pw,H4126)</f>
        <v/>
      </c>
      <c r="H4127" s="6">
        <f>H4126+F4127*in_rte-G4127</f>
        <v/>
      </c>
      <c r="I4127" s="6">
        <f>IF(sel_og=1,0,E4127-G4127)</f>
        <v/>
      </c>
      <c r="J4127" s="6">
        <f>IF(sel_og=1,0,D4127-F4127)</f>
        <v/>
      </c>
      <c r="K4127" s="6">
        <f>IF(sel_og=1,E4127-G4127,0)</f>
        <v/>
      </c>
    </row>
    <row r="4128">
      <c r="A4128" s="6">
        <f>Profiles!E4128+Profiles!F4128</f>
        <v/>
      </c>
      <c r="B4128" s="6">
        <f>Profiles!D4128*sel_solar</f>
        <v/>
      </c>
      <c r="C4128" s="6">
        <f>MIN(B4128,A4128)</f>
        <v/>
      </c>
      <c r="D4128" s="6">
        <f>B4128-C4128</f>
        <v/>
      </c>
      <c r="E4128" s="6">
        <f>A4128-C4128</f>
        <v/>
      </c>
      <c r="F4128" s="6">
        <f>MIN(D4128,in_batt_pw,IF(sel_batt=0,0,(sel_batt-H4127)/in_rte))</f>
        <v/>
      </c>
      <c r="G4128" s="6">
        <f>MIN(E4128,in_batt_pw,H4127)</f>
        <v/>
      </c>
      <c r="H4128" s="6">
        <f>H4127+F4128*in_rte-G4128</f>
        <v/>
      </c>
      <c r="I4128" s="6">
        <f>IF(sel_og=1,0,E4128-G4128)</f>
        <v/>
      </c>
      <c r="J4128" s="6">
        <f>IF(sel_og=1,0,D4128-F4128)</f>
        <v/>
      </c>
      <c r="K4128" s="6">
        <f>IF(sel_og=1,E4128-G4128,0)</f>
        <v/>
      </c>
    </row>
    <row r="4129">
      <c r="A4129" s="6">
        <f>Profiles!E4129+Profiles!F4129</f>
        <v/>
      </c>
      <c r="B4129" s="6">
        <f>Profiles!D4129*sel_solar</f>
        <v/>
      </c>
      <c r="C4129" s="6">
        <f>MIN(B4129,A4129)</f>
        <v/>
      </c>
      <c r="D4129" s="6">
        <f>B4129-C4129</f>
        <v/>
      </c>
      <c r="E4129" s="6">
        <f>A4129-C4129</f>
        <v/>
      </c>
      <c r="F4129" s="6">
        <f>MIN(D4129,in_batt_pw,IF(sel_batt=0,0,(sel_batt-H4128)/in_rte))</f>
        <v/>
      </c>
      <c r="G4129" s="6">
        <f>MIN(E4129,in_batt_pw,H4128)</f>
        <v/>
      </c>
      <c r="H4129" s="6">
        <f>H4128+F4129*in_rte-G4129</f>
        <v/>
      </c>
      <c r="I4129" s="6">
        <f>IF(sel_og=1,0,E4129-G4129)</f>
        <v/>
      </c>
      <c r="J4129" s="6">
        <f>IF(sel_og=1,0,D4129-F4129)</f>
        <v/>
      </c>
      <c r="K4129" s="6">
        <f>IF(sel_og=1,E4129-G4129,0)</f>
        <v/>
      </c>
    </row>
    <row r="4130">
      <c r="A4130" s="6">
        <f>Profiles!E4130+Profiles!F4130</f>
        <v/>
      </c>
      <c r="B4130" s="6">
        <f>Profiles!D4130*sel_solar</f>
        <v/>
      </c>
      <c r="C4130" s="6">
        <f>MIN(B4130,A4130)</f>
        <v/>
      </c>
      <c r="D4130" s="6">
        <f>B4130-C4130</f>
        <v/>
      </c>
      <c r="E4130" s="6">
        <f>A4130-C4130</f>
        <v/>
      </c>
      <c r="F4130" s="6">
        <f>MIN(D4130,in_batt_pw,IF(sel_batt=0,0,(sel_batt-H4129)/in_rte))</f>
        <v/>
      </c>
      <c r="G4130" s="6">
        <f>MIN(E4130,in_batt_pw,H4129)</f>
        <v/>
      </c>
      <c r="H4130" s="6">
        <f>H4129+F4130*in_rte-G4130</f>
        <v/>
      </c>
      <c r="I4130" s="6">
        <f>IF(sel_og=1,0,E4130-G4130)</f>
        <v/>
      </c>
      <c r="J4130" s="6">
        <f>IF(sel_og=1,0,D4130-F4130)</f>
        <v/>
      </c>
      <c r="K4130" s="6">
        <f>IF(sel_og=1,E4130-G4130,0)</f>
        <v/>
      </c>
    </row>
    <row r="4131">
      <c r="A4131" s="6">
        <f>Profiles!E4131+Profiles!F4131</f>
        <v/>
      </c>
      <c r="B4131" s="6">
        <f>Profiles!D4131*sel_solar</f>
        <v/>
      </c>
      <c r="C4131" s="6">
        <f>MIN(B4131,A4131)</f>
        <v/>
      </c>
      <c r="D4131" s="6">
        <f>B4131-C4131</f>
        <v/>
      </c>
      <c r="E4131" s="6">
        <f>A4131-C4131</f>
        <v/>
      </c>
      <c r="F4131" s="6">
        <f>MIN(D4131,in_batt_pw,IF(sel_batt=0,0,(sel_batt-H4130)/in_rte))</f>
        <v/>
      </c>
      <c r="G4131" s="6">
        <f>MIN(E4131,in_batt_pw,H4130)</f>
        <v/>
      </c>
      <c r="H4131" s="6">
        <f>H4130+F4131*in_rte-G4131</f>
        <v/>
      </c>
      <c r="I4131" s="6">
        <f>IF(sel_og=1,0,E4131-G4131)</f>
        <v/>
      </c>
      <c r="J4131" s="6">
        <f>IF(sel_og=1,0,D4131-F4131)</f>
        <v/>
      </c>
      <c r="K4131" s="6">
        <f>IF(sel_og=1,E4131-G4131,0)</f>
        <v/>
      </c>
    </row>
    <row r="4132">
      <c r="A4132" s="6">
        <f>Profiles!E4132+Profiles!F4132</f>
        <v/>
      </c>
      <c r="B4132" s="6">
        <f>Profiles!D4132*sel_solar</f>
        <v/>
      </c>
      <c r="C4132" s="6">
        <f>MIN(B4132,A4132)</f>
        <v/>
      </c>
      <c r="D4132" s="6">
        <f>B4132-C4132</f>
        <v/>
      </c>
      <c r="E4132" s="6">
        <f>A4132-C4132</f>
        <v/>
      </c>
      <c r="F4132" s="6">
        <f>MIN(D4132,in_batt_pw,IF(sel_batt=0,0,(sel_batt-H4131)/in_rte))</f>
        <v/>
      </c>
      <c r="G4132" s="6">
        <f>MIN(E4132,in_batt_pw,H4131)</f>
        <v/>
      </c>
      <c r="H4132" s="6">
        <f>H4131+F4132*in_rte-G4132</f>
        <v/>
      </c>
      <c r="I4132" s="6">
        <f>IF(sel_og=1,0,E4132-G4132)</f>
        <v/>
      </c>
      <c r="J4132" s="6">
        <f>IF(sel_og=1,0,D4132-F4132)</f>
        <v/>
      </c>
      <c r="K4132" s="6">
        <f>IF(sel_og=1,E4132-G4132,0)</f>
        <v/>
      </c>
    </row>
    <row r="4133">
      <c r="A4133" s="6">
        <f>Profiles!E4133+Profiles!F4133</f>
        <v/>
      </c>
      <c r="B4133" s="6">
        <f>Profiles!D4133*sel_solar</f>
        <v/>
      </c>
      <c r="C4133" s="6">
        <f>MIN(B4133,A4133)</f>
        <v/>
      </c>
      <c r="D4133" s="6">
        <f>B4133-C4133</f>
        <v/>
      </c>
      <c r="E4133" s="6">
        <f>A4133-C4133</f>
        <v/>
      </c>
      <c r="F4133" s="6">
        <f>MIN(D4133,in_batt_pw,IF(sel_batt=0,0,(sel_batt-H4132)/in_rte))</f>
        <v/>
      </c>
      <c r="G4133" s="6">
        <f>MIN(E4133,in_batt_pw,H4132)</f>
        <v/>
      </c>
      <c r="H4133" s="6">
        <f>H4132+F4133*in_rte-G4133</f>
        <v/>
      </c>
      <c r="I4133" s="6">
        <f>IF(sel_og=1,0,E4133-G4133)</f>
        <v/>
      </c>
      <c r="J4133" s="6">
        <f>IF(sel_og=1,0,D4133-F4133)</f>
        <v/>
      </c>
      <c r="K4133" s="6">
        <f>IF(sel_og=1,E4133-G4133,0)</f>
        <v/>
      </c>
    </row>
    <row r="4134">
      <c r="A4134" s="6">
        <f>Profiles!E4134+Profiles!F4134</f>
        <v/>
      </c>
      <c r="B4134" s="6">
        <f>Profiles!D4134*sel_solar</f>
        <v/>
      </c>
      <c r="C4134" s="6">
        <f>MIN(B4134,A4134)</f>
        <v/>
      </c>
      <c r="D4134" s="6">
        <f>B4134-C4134</f>
        <v/>
      </c>
      <c r="E4134" s="6">
        <f>A4134-C4134</f>
        <v/>
      </c>
      <c r="F4134" s="6">
        <f>MIN(D4134,in_batt_pw,IF(sel_batt=0,0,(sel_batt-H4133)/in_rte))</f>
        <v/>
      </c>
      <c r="G4134" s="6">
        <f>MIN(E4134,in_batt_pw,H4133)</f>
        <v/>
      </c>
      <c r="H4134" s="6">
        <f>H4133+F4134*in_rte-G4134</f>
        <v/>
      </c>
      <c r="I4134" s="6">
        <f>IF(sel_og=1,0,E4134-G4134)</f>
        <v/>
      </c>
      <c r="J4134" s="6">
        <f>IF(sel_og=1,0,D4134-F4134)</f>
        <v/>
      </c>
      <c r="K4134" s="6">
        <f>IF(sel_og=1,E4134-G4134,0)</f>
        <v/>
      </c>
    </row>
    <row r="4135">
      <c r="A4135" s="6">
        <f>Profiles!E4135+Profiles!F4135</f>
        <v/>
      </c>
      <c r="B4135" s="6">
        <f>Profiles!D4135*sel_solar</f>
        <v/>
      </c>
      <c r="C4135" s="6">
        <f>MIN(B4135,A4135)</f>
        <v/>
      </c>
      <c r="D4135" s="6">
        <f>B4135-C4135</f>
        <v/>
      </c>
      <c r="E4135" s="6">
        <f>A4135-C4135</f>
        <v/>
      </c>
      <c r="F4135" s="6">
        <f>MIN(D4135,in_batt_pw,IF(sel_batt=0,0,(sel_batt-H4134)/in_rte))</f>
        <v/>
      </c>
      <c r="G4135" s="6">
        <f>MIN(E4135,in_batt_pw,H4134)</f>
        <v/>
      </c>
      <c r="H4135" s="6">
        <f>H4134+F4135*in_rte-G4135</f>
        <v/>
      </c>
      <c r="I4135" s="6">
        <f>IF(sel_og=1,0,E4135-G4135)</f>
        <v/>
      </c>
      <c r="J4135" s="6">
        <f>IF(sel_og=1,0,D4135-F4135)</f>
        <v/>
      </c>
      <c r="K4135" s="6">
        <f>IF(sel_og=1,E4135-G4135,0)</f>
        <v/>
      </c>
    </row>
    <row r="4136">
      <c r="A4136" s="6">
        <f>Profiles!E4136+Profiles!F4136</f>
        <v/>
      </c>
      <c r="B4136" s="6">
        <f>Profiles!D4136*sel_solar</f>
        <v/>
      </c>
      <c r="C4136" s="6">
        <f>MIN(B4136,A4136)</f>
        <v/>
      </c>
      <c r="D4136" s="6">
        <f>B4136-C4136</f>
        <v/>
      </c>
      <c r="E4136" s="6">
        <f>A4136-C4136</f>
        <v/>
      </c>
      <c r="F4136" s="6">
        <f>MIN(D4136,in_batt_pw,IF(sel_batt=0,0,(sel_batt-H4135)/in_rte))</f>
        <v/>
      </c>
      <c r="G4136" s="6">
        <f>MIN(E4136,in_batt_pw,H4135)</f>
        <v/>
      </c>
      <c r="H4136" s="6">
        <f>H4135+F4136*in_rte-G4136</f>
        <v/>
      </c>
      <c r="I4136" s="6">
        <f>IF(sel_og=1,0,E4136-G4136)</f>
        <v/>
      </c>
      <c r="J4136" s="6">
        <f>IF(sel_og=1,0,D4136-F4136)</f>
        <v/>
      </c>
      <c r="K4136" s="6">
        <f>IF(sel_og=1,E4136-G4136,0)</f>
        <v/>
      </c>
    </row>
    <row r="4137">
      <c r="A4137" s="6">
        <f>Profiles!E4137+Profiles!F4137</f>
        <v/>
      </c>
      <c r="B4137" s="6">
        <f>Profiles!D4137*sel_solar</f>
        <v/>
      </c>
      <c r="C4137" s="6">
        <f>MIN(B4137,A4137)</f>
        <v/>
      </c>
      <c r="D4137" s="6">
        <f>B4137-C4137</f>
        <v/>
      </c>
      <c r="E4137" s="6">
        <f>A4137-C4137</f>
        <v/>
      </c>
      <c r="F4137" s="6">
        <f>MIN(D4137,in_batt_pw,IF(sel_batt=0,0,(sel_batt-H4136)/in_rte))</f>
        <v/>
      </c>
      <c r="G4137" s="6">
        <f>MIN(E4137,in_batt_pw,H4136)</f>
        <v/>
      </c>
      <c r="H4137" s="6">
        <f>H4136+F4137*in_rte-G4137</f>
        <v/>
      </c>
      <c r="I4137" s="6">
        <f>IF(sel_og=1,0,E4137-G4137)</f>
        <v/>
      </c>
      <c r="J4137" s="6">
        <f>IF(sel_og=1,0,D4137-F4137)</f>
        <v/>
      </c>
      <c r="K4137" s="6">
        <f>IF(sel_og=1,E4137-G4137,0)</f>
        <v/>
      </c>
    </row>
    <row r="4138">
      <c r="A4138" s="6">
        <f>Profiles!E4138+Profiles!F4138</f>
        <v/>
      </c>
      <c r="B4138" s="6">
        <f>Profiles!D4138*sel_solar</f>
        <v/>
      </c>
      <c r="C4138" s="6">
        <f>MIN(B4138,A4138)</f>
        <v/>
      </c>
      <c r="D4138" s="6">
        <f>B4138-C4138</f>
        <v/>
      </c>
      <c r="E4138" s="6">
        <f>A4138-C4138</f>
        <v/>
      </c>
      <c r="F4138" s="6">
        <f>MIN(D4138,in_batt_pw,IF(sel_batt=0,0,(sel_batt-H4137)/in_rte))</f>
        <v/>
      </c>
      <c r="G4138" s="6">
        <f>MIN(E4138,in_batt_pw,H4137)</f>
        <v/>
      </c>
      <c r="H4138" s="6">
        <f>H4137+F4138*in_rte-G4138</f>
        <v/>
      </c>
      <c r="I4138" s="6">
        <f>IF(sel_og=1,0,E4138-G4138)</f>
        <v/>
      </c>
      <c r="J4138" s="6">
        <f>IF(sel_og=1,0,D4138-F4138)</f>
        <v/>
      </c>
      <c r="K4138" s="6">
        <f>IF(sel_og=1,E4138-G4138,0)</f>
        <v/>
      </c>
    </row>
    <row r="4139">
      <c r="A4139" s="6">
        <f>Profiles!E4139+Profiles!F4139</f>
        <v/>
      </c>
      <c r="B4139" s="6">
        <f>Profiles!D4139*sel_solar</f>
        <v/>
      </c>
      <c r="C4139" s="6">
        <f>MIN(B4139,A4139)</f>
        <v/>
      </c>
      <c r="D4139" s="6">
        <f>B4139-C4139</f>
        <v/>
      </c>
      <c r="E4139" s="6">
        <f>A4139-C4139</f>
        <v/>
      </c>
      <c r="F4139" s="6">
        <f>MIN(D4139,in_batt_pw,IF(sel_batt=0,0,(sel_batt-H4138)/in_rte))</f>
        <v/>
      </c>
      <c r="G4139" s="6">
        <f>MIN(E4139,in_batt_pw,H4138)</f>
        <v/>
      </c>
      <c r="H4139" s="6">
        <f>H4138+F4139*in_rte-G4139</f>
        <v/>
      </c>
      <c r="I4139" s="6">
        <f>IF(sel_og=1,0,E4139-G4139)</f>
        <v/>
      </c>
      <c r="J4139" s="6">
        <f>IF(sel_og=1,0,D4139-F4139)</f>
        <v/>
      </c>
      <c r="K4139" s="6">
        <f>IF(sel_og=1,E4139-G4139,0)</f>
        <v/>
      </c>
    </row>
    <row r="4140">
      <c r="A4140" s="6">
        <f>Profiles!E4140+Profiles!F4140</f>
        <v/>
      </c>
      <c r="B4140" s="6">
        <f>Profiles!D4140*sel_solar</f>
        <v/>
      </c>
      <c r="C4140" s="6">
        <f>MIN(B4140,A4140)</f>
        <v/>
      </c>
      <c r="D4140" s="6">
        <f>B4140-C4140</f>
        <v/>
      </c>
      <c r="E4140" s="6">
        <f>A4140-C4140</f>
        <v/>
      </c>
      <c r="F4140" s="6">
        <f>MIN(D4140,in_batt_pw,IF(sel_batt=0,0,(sel_batt-H4139)/in_rte))</f>
        <v/>
      </c>
      <c r="G4140" s="6">
        <f>MIN(E4140,in_batt_pw,H4139)</f>
        <v/>
      </c>
      <c r="H4140" s="6">
        <f>H4139+F4140*in_rte-G4140</f>
        <v/>
      </c>
      <c r="I4140" s="6">
        <f>IF(sel_og=1,0,E4140-G4140)</f>
        <v/>
      </c>
      <c r="J4140" s="6">
        <f>IF(sel_og=1,0,D4140-F4140)</f>
        <v/>
      </c>
      <c r="K4140" s="6">
        <f>IF(sel_og=1,E4140-G4140,0)</f>
        <v/>
      </c>
    </row>
    <row r="4141">
      <c r="A4141" s="6">
        <f>Profiles!E4141+Profiles!F4141</f>
        <v/>
      </c>
      <c r="B4141" s="6">
        <f>Profiles!D4141*sel_solar</f>
        <v/>
      </c>
      <c r="C4141" s="6">
        <f>MIN(B4141,A4141)</f>
        <v/>
      </c>
      <c r="D4141" s="6">
        <f>B4141-C4141</f>
        <v/>
      </c>
      <c r="E4141" s="6">
        <f>A4141-C4141</f>
        <v/>
      </c>
      <c r="F4141" s="6">
        <f>MIN(D4141,in_batt_pw,IF(sel_batt=0,0,(sel_batt-H4140)/in_rte))</f>
        <v/>
      </c>
      <c r="G4141" s="6">
        <f>MIN(E4141,in_batt_pw,H4140)</f>
        <v/>
      </c>
      <c r="H4141" s="6">
        <f>H4140+F4141*in_rte-G4141</f>
        <v/>
      </c>
      <c r="I4141" s="6">
        <f>IF(sel_og=1,0,E4141-G4141)</f>
        <v/>
      </c>
      <c r="J4141" s="6">
        <f>IF(sel_og=1,0,D4141-F4141)</f>
        <v/>
      </c>
      <c r="K4141" s="6">
        <f>IF(sel_og=1,E4141-G4141,0)</f>
        <v/>
      </c>
    </row>
    <row r="4142">
      <c r="A4142" s="6">
        <f>Profiles!E4142+Profiles!F4142</f>
        <v/>
      </c>
      <c r="B4142" s="6">
        <f>Profiles!D4142*sel_solar</f>
        <v/>
      </c>
      <c r="C4142" s="6">
        <f>MIN(B4142,A4142)</f>
        <v/>
      </c>
      <c r="D4142" s="6">
        <f>B4142-C4142</f>
        <v/>
      </c>
      <c r="E4142" s="6">
        <f>A4142-C4142</f>
        <v/>
      </c>
      <c r="F4142" s="6">
        <f>MIN(D4142,in_batt_pw,IF(sel_batt=0,0,(sel_batt-H4141)/in_rte))</f>
        <v/>
      </c>
      <c r="G4142" s="6">
        <f>MIN(E4142,in_batt_pw,H4141)</f>
        <v/>
      </c>
      <c r="H4142" s="6">
        <f>H4141+F4142*in_rte-G4142</f>
        <v/>
      </c>
      <c r="I4142" s="6">
        <f>IF(sel_og=1,0,E4142-G4142)</f>
        <v/>
      </c>
      <c r="J4142" s="6">
        <f>IF(sel_og=1,0,D4142-F4142)</f>
        <v/>
      </c>
      <c r="K4142" s="6">
        <f>IF(sel_og=1,E4142-G4142,0)</f>
        <v/>
      </c>
    </row>
    <row r="4143">
      <c r="A4143" s="6">
        <f>Profiles!E4143+Profiles!F4143</f>
        <v/>
      </c>
      <c r="B4143" s="6">
        <f>Profiles!D4143*sel_solar</f>
        <v/>
      </c>
      <c r="C4143" s="6">
        <f>MIN(B4143,A4143)</f>
        <v/>
      </c>
      <c r="D4143" s="6">
        <f>B4143-C4143</f>
        <v/>
      </c>
      <c r="E4143" s="6">
        <f>A4143-C4143</f>
        <v/>
      </c>
      <c r="F4143" s="6">
        <f>MIN(D4143,in_batt_pw,IF(sel_batt=0,0,(sel_batt-H4142)/in_rte))</f>
        <v/>
      </c>
      <c r="G4143" s="6">
        <f>MIN(E4143,in_batt_pw,H4142)</f>
        <v/>
      </c>
      <c r="H4143" s="6">
        <f>H4142+F4143*in_rte-G4143</f>
        <v/>
      </c>
      <c r="I4143" s="6">
        <f>IF(sel_og=1,0,E4143-G4143)</f>
        <v/>
      </c>
      <c r="J4143" s="6">
        <f>IF(sel_og=1,0,D4143-F4143)</f>
        <v/>
      </c>
      <c r="K4143" s="6">
        <f>IF(sel_og=1,E4143-G4143,0)</f>
        <v/>
      </c>
    </row>
    <row r="4144">
      <c r="A4144" s="6">
        <f>Profiles!E4144+Profiles!F4144</f>
        <v/>
      </c>
      <c r="B4144" s="6">
        <f>Profiles!D4144*sel_solar</f>
        <v/>
      </c>
      <c r="C4144" s="6">
        <f>MIN(B4144,A4144)</f>
        <v/>
      </c>
      <c r="D4144" s="6">
        <f>B4144-C4144</f>
        <v/>
      </c>
      <c r="E4144" s="6">
        <f>A4144-C4144</f>
        <v/>
      </c>
      <c r="F4144" s="6">
        <f>MIN(D4144,in_batt_pw,IF(sel_batt=0,0,(sel_batt-H4143)/in_rte))</f>
        <v/>
      </c>
      <c r="G4144" s="6">
        <f>MIN(E4144,in_batt_pw,H4143)</f>
        <v/>
      </c>
      <c r="H4144" s="6">
        <f>H4143+F4144*in_rte-G4144</f>
        <v/>
      </c>
      <c r="I4144" s="6">
        <f>IF(sel_og=1,0,E4144-G4144)</f>
        <v/>
      </c>
      <c r="J4144" s="6">
        <f>IF(sel_og=1,0,D4144-F4144)</f>
        <v/>
      </c>
      <c r="K4144" s="6">
        <f>IF(sel_og=1,E4144-G4144,0)</f>
        <v/>
      </c>
    </row>
    <row r="4145">
      <c r="A4145" s="6">
        <f>Profiles!E4145+Profiles!F4145</f>
        <v/>
      </c>
      <c r="B4145" s="6">
        <f>Profiles!D4145*sel_solar</f>
        <v/>
      </c>
      <c r="C4145" s="6">
        <f>MIN(B4145,A4145)</f>
        <v/>
      </c>
      <c r="D4145" s="6">
        <f>B4145-C4145</f>
        <v/>
      </c>
      <c r="E4145" s="6">
        <f>A4145-C4145</f>
        <v/>
      </c>
      <c r="F4145" s="6">
        <f>MIN(D4145,in_batt_pw,IF(sel_batt=0,0,(sel_batt-H4144)/in_rte))</f>
        <v/>
      </c>
      <c r="G4145" s="6">
        <f>MIN(E4145,in_batt_pw,H4144)</f>
        <v/>
      </c>
      <c r="H4145" s="6">
        <f>H4144+F4145*in_rte-G4145</f>
        <v/>
      </c>
      <c r="I4145" s="6">
        <f>IF(sel_og=1,0,E4145-G4145)</f>
        <v/>
      </c>
      <c r="J4145" s="6">
        <f>IF(sel_og=1,0,D4145-F4145)</f>
        <v/>
      </c>
      <c r="K4145" s="6">
        <f>IF(sel_og=1,E4145-G4145,0)</f>
        <v/>
      </c>
    </row>
    <row r="4146">
      <c r="A4146" s="6">
        <f>Profiles!E4146+Profiles!F4146</f>
        <v/>
      </c>
      <c r="B4146" s="6">
        <f>Profiles!D4146*sel_solar</f>
        <v/>
      </c>
      <c r="C4146" s="6">
        <f>MIN(B4146,A4146)</f>
        <v/>
      </c>
      <c r="D4146" s="6">
        <f>B4146-C4146</f>
        <v/>
      </c>
      <c r="E4146" s="6">
        <f>A4146-C4146</f>
        <v/>
      </c>
      <c r="F4146" s="6">
        <f>MIN(D4146,in_batt_pw,IF(sel_batt=0,0,(sel_batt-H4145)/in_rte))</f>
        <v/>
      </c>
      <c r="G4146" s="6">
        <f>MIN(E4146,in_batt_pw,H4145)</f>
        <v/>
      </c>
      <c r="H4146" s="6">
        <f>H4145+F4146*in_rte-G4146</f>
        <v/>
      </c>
      <c r="I4146" s="6">
        <f>IF(sel_og=1,0,E4146-G4146)</f>
        <v/>
      </c>
      <c r="J4146" s="6">
        <f>IF(sel_og=1,0,D4146-F4146)</f>
        <v/>
      </c>
      <c r="K4146" s="6">
        <f>IF(sel_og=1,E4146-G4146,0)</f>
        <v/>
      </c>
    </row>
    <row r="4147">
      <c r="A4147" s="6">
        <f>Profiles!E4147+Profiles!F4147</f>
        <v/>
      </c>
      <c r="B4147" s="6">
        <f>Profiles!D4147*sel_solar</f>
        <v/>
      </c>
      <c r="C4147" s="6">
        <f>MIN(B4147,A4147)</f>
        <v/>
      </c>
      <c r="D4147" s="6">
        <f>B4147-C4147</f>
        <v/>
      </c>
      <c r="E4147" s="6">
        <f>A4147-C4147</f>
        <v/>
      </c>
      <c r="F4147" s="6">
        <f>MIN(D4147,in_batt_pw,IF(sel_batt=0,0,(sel_batt-H4146)/in_rte))</f>
        <v/>
      </c>
      <c r="G4147" s="6">
        <f>MIN(E4147,in_batt_pw,H4146)</f>
        <v/>
      </c>
      <c r="H4147" s="6">
        <f>H4146+F4147*in_rte-G4147</f>
        <v/>
      </c>
      <c r="I4147" s="6">
        <f>IF(sel_og=1,0,E4147-G4147)</f>
        <v/>
      </c>
      <c r="J4147" s="6">
        <f>IF(sel_og=1,0,D4147-F4147)</f>
        <v/>
      </c>
      <c r="K4147" s="6">
        <f>IF(sel_og=1,E4147-G4147,0)</f>
        <v/>
      </c>
    </row>
    <row r="4148">
      <c r="A4148" s="6">
        <f>Profiles!E4148+Profiles!F4148</f>
        <v/>
      </c>
      <c r="B4148" s="6">
        <f>Profiles!D4148*sel_solar</f>
        <v/>
      </c>
      <c r="C4148" s="6">
        <f>MIN(B4148,A4148)</f>
        <v/>
      </c>
      <c r="D4148" s="6">
        <f>B4148-C4148</f>
        <v/>
      </c>
      <c r="E4148" s="6">
        <f>A4148-C4148</f>
        <v/>
      </c>
      <c r="F4148" s="6">
        <f>MIN(D4148,in_batt_pw,IF(sel_batt=0,0,(sel_batt-H4147)/in_rte))</f>
        <v/>
      </c>
      <c r="G4148" s="6">
        <f>MIN(E4148,in_batt_pw,H4147)</f>
        <v/>
      </c>
      <c r="H4148" s="6">
        <f>H4147+F4148*in_rte-G4148</f>
        <v/>
      </c>
      <c r="I4148" s="6">
        <f>IF(sel_og=1,0,E4148-G4148)</f>
        <v/>
      </c>
      <c r="J4148" s="6">
        <f>IF(sel_og=1,0,D4148-F4148)</f>
        <v/>
      </c>
      <c r="K4148" s="6">
        <f>IF(sel_og=1,E4148-G4148,0)</f>
        <v/>
      </c>
    </row>
    <row r="4149">
      <c r="A4149" s="6">
        <f>Profiles!E4149+Profiles!F4149</f>
        <v/>
      </c>
      <c r="B4149" s="6">
        <f>Profiles!D4149*sel_solar</f>
        <v/>
      </c>
      <c r="C4149" s="6">
        <f>MIN(B4149,A4149)</f>
        <v/>
      </c>
      <c r="D4149" s="6">
        <f>B4149-C4149</f>
        <v/>
      </c>
      <c r="E4149" s="6">
        <f>A4149-C4149</f>
        <v/>
      </c>
      <c r="F4149" s="6">
        <f>MIN(D4149,in_batt_pw,IF(sel_batt=0,0,(sel_batt-H4148)/in_rte))</f>
        <v/>
      </c>
      <c r="G4149" s="6">
        <f>MIN(E4149,in_batt_pw,H4148)</f>
        <v/>
      </c>
      <c r="H4149" s="6">
        <f>H4148+F4149*in_rte-G4149</f>
        <v/>
      </c>
      <c r="I4149" s="6">
        <f>IF(sel_og=1,0,E4149-G4149)</f>
        <v/>
      </c>
      <c r="J4149" s="6">
        <f>IF(sel_og=1,0,D4149-F4149)</f>
        <v/>
      </c>
      <c r="K4149" s="6">
        <f>IF(sel_og=1,E4149-G4149,0)</f>
        <v/>
      </c>
    </row>
    <row r="4150">
      <c r="A4150" s="6">
        <f>Profiles!E4150+Profiles!F4150</f>
        <v/>
      </c>
      <c r="B4150" s="6">
        <f>Profiles!D4150*sel_solar</f>
        <v/>
      </c>
      <c r="C4150" s="6">
        <f>MIN(B4150,A4150)</f>
        <v/>
      </c>
      <c r="D4150" s="6">
        <f>B4150-C4150</f>
        <v/>
      </c>
      <c r="E4150" s="6">
        <f>A4150-C4150</f>
        <v/>
      </c>
      <c r="F4150" s="6">
        <f>MIN(D4150,in_batt_pw,IF(sel_batt=0,0,(sel_batt-H4149)/in_rte))</f>
        <v/>
      </c>
      <c r="G4150" s="6">
        <f>MIN(E4150,in_batt_pw,H4149)</f>
        <v/>
      </c>
      <c r="H4150" s="6">
        <f>H4149+F4150*in_rte-G4150</f>
        <v/>
      </c>
      <c r="I4150" s="6">
        <f>IF(sel_og=1,0,E4150-G4150)</f>
        <v/>
      </c>
      <c r="J4150" s="6">
        <f>IF(sel_og=1,0,D4150-F4150)</f>
        <v/>
      </c>
      <c r="K4150" s="6">
        <f>IF(sel_og=1,E4150-G4150,0)</f>
        <v/>
      </c>
    </row>
    <row r="4151">
      <c r="A4151" s="6">
        <f>Profiles!E4151+Profiles!F4151</f>
        <v/>
      </c>
      <c r="B4151" s="6">
        <f>Profiles!D4151*sel_solar</f>
        <v/>
      </c>
      <c r="C4151" s="6">
        <f>MIN(B4151,A4151)</f>
        <v/>
      </c>
      <c r="D4151" s="6">
        <f>B4151-C4151</f>
        <v/>
      </c>
      <c r="E4151" s="6">
        <f>A4151-C4151</f>
        <v/>
      </c>
      <c r="F4151" s="6">
        <f>MIN(D4151,in_batt_pw,IF(sel_batt=0,0,(sel_batt-H4150)/in_rte))</f>
        <v/>
      </c>
      <c r="G4151" s="6">
        <f>MIN(E4151,in_batt_pw,H4150)</f>
        <v/>
      </c>
      <c r="H4151" s="6">
        <f>H4150+F4151*in_rte-G4151</f>
        <v/>
      </c>
      <c r="I4151" s="6">
        <f>IF(sel_og=1,0,E4151-G4151)</f>
        <v/>
      </c>
      <c r="J4151" s="6">
        <f>IF(sel_og=1,0,D4151-F4151)</f>
        <v/>
      </c>
      <c r="K4151" s="6">
        <f>IF(sel_og=1,E4151-G4151,0)</f>
        <v/>
      </c>
    </row>
    <row r="4152">
      <c r="A4152" s="6">
        <f>Profiles!E4152+Profiles!F4152</f>
        <v/>
      </c>
      <c r="B4152" s="6">
        <f>Profiles!D4152*sel_solar</f>
        <v/>
      </c>
      <c r="C4152" s="6">
        <f>MIN(B4152,A4152)</f>
        <v/>
      </c>
      <c r="D4152" s="6">
        <f>B4152-C4152</f>
        <v/>
      </c>
      <c r="E4152" s="6">
        <f>A4152-C4152</f>
        <v/>
      </c>
      <c r="F4152" s="6">
        <f>MIN(D4152,in_batt_pw,IF(sel_batt=0,0,(sel_batt-H4151)/in_rte))</f>
        <v/>
      </c>
      <c r="G4152" s="6">
        <f>MIN(E4152,in_batt_pw,H4151)</f>
        <v/>
      </c>
      <c r="H4152" s="6">
        <f>H4151+F4152*in_rte-G4152</f>
        <v/>
      </c>
      <c r="I4152" s="6">
        <f>IF(sel_og=1,0,E4152-G4152)</f>
        <v/>
      </c>
      <c r="J4152" s="6">
        <f>IF(sel_og=1,0,D4152-F4152)</f>
        <v/>
      </c>
      <c r="K4152" s="6">
        <f>IF(sel_og=1,E4152-G4152,0)</f>
        <v/>
      </c>
    </row>
    <row r="4153">
      <c r="A4153" s="6">
        <f>Profiles!E4153+Profiles!F4153</f>
        <v/>
      </c>
      <c r="B4153" s="6">
        <f>Profiles!D4153*sel_solar</f>
        <v/>
      </c>
      <c r="C4153" s="6">
        <f>MIN(B4153,A4153)</f>
        <v/>
      </c>
      <c r="D4153" s="6">
        <f>B4153-C4153</f>
        <v/>
      </c>
      <c r="E4153" s="6">
        <f>A4153-C4153</f>
        <v/>
      </c>
      <c r="F4153" s="6">
        <f>MIN(D4153,in_batt_pw,IF(sel_batt=0,0,(sel_batt-H4152)/in_rte))</f>
        <v/>
      </c>
      <c r="G4153" s="6">
        <f>MIN(E4153,in_batt_pw,H4152)</f>
        <v/>
      </c>
      <c r="H4153" s="6">
        <f>H4152+F4153*in_rte-G4153</f>
        <v/>
      </c>
      <c r="I4153" s="6">
        <f>IF(sel_og=1,0,E4153-G4153)</f>
        <v/>
      </c>
      <c r="J4153" s="6">
        <f>IF(sel_og=1,0,D4153-F4153)</f>
        <v/>
      </c>
      <c r="K4153" s="6">
        <f>IF(sel_og=1,E4153-G4153,0)</f>
        <v/>
      </c>
    </row>
    <row r="4154">
      <c r="A4154" s="6">
        <f>Profiles!E4154+Profiles!F4154</f>
        <v/>
      </c>
      <c r="B4154" s="6">
        <f>Profiles!D4154*sel_solar</f>
        <v/>
      </c>
      <c r="C4154" s="6">
        <f>MIN(B4154,A4154)</f>
        <v/>
      </c>
      <c r="D4154" s="6">
        <f>B4154-C4154</f>
        <v/>
      </c>
      <c r="E4154" s="6">
        <f>A4154-C4154</f>
        <v/>
      </c>
      <c r="F4154" s="6">
        <f>MIN(D4154,in_batt_pw,IF(sel_batt=0,0,(sel_batt-H4153)/in_rte))</f>
        <v/>
      </c>
      <c r="G4154" s="6">
        <f>MIN(E4154,in_batt_pw,H4153)</f>
        <v/>
      </c>
      <c r="H4154" s="6">
        <f>H4153+F4154*in_rte-G4154</f>
        <v/>
      </c>
      <c r="I4154" s="6">
        <f>IF(sel_og=1,0,E4154-G4154)</f>
        <v/>
      </c>
      <c r="J4154" s="6">
        <f>IF(sel_og=1,0,D4154-F4154)</f>
        <v/>
      </c>
      <c r="K4154" s="6">
        <f>IF(sel_og=1,E4154-G4154,0)</f>
        <v/>
      </c>
    </row>
    <row r="4155">
      <c r="A4155" s="6">
        <f>Profiles!E4155+Profiles!F4155</f>
        <v/>
      </c>
      <c r="B4155" s="6">
        <f>Profiles!D4155*sel_solar</f>
        <v/>
      </c>
      <c r="C4155" s="6">
        <f>MIN(B4155,A4155)</f>
        <v/>
      </c>
      <c r="D4155" s="6">
        <f>B4155-C4155</f>
        <v/>
      </c>
      <c r="E4155" s="6">
        <f>A4155-C4155</f>
        <v/>
      </c>
      <c r="F4155" s="6">
        <f>MIN(D4155,in_batt_pw,IF(sel_batt=0,0,(sel_batt-H4154)/in_rte))</f>
        <v/>
      </c>
      <c r="G4155" s="6">
        <f>MIN(E4155,in_batt_pw,H4154)</f>
        <v/>
      </c>
      <c r="H4155" s="6">
        <f>H4154+F4155*in_rte-G4155</f>
        <v/>
      </c>
      <c r="I4155" s="6">
        <f>IF(sel_og=1,0,E4155-G4155)</f>
        <v/>
      </c>
      <c r="J4155" s="6">
        <f>IF(sel_og=1,0,D4155-F4155)</f>
        <v/>
      </c>
      <c r="K4155" s="6">
        <f>IF(sel_og=1,E4155-G4155,0)</f>
        <v/>
      </c>
    </row>
    <row r="4156">
      <c r="A4156" s="6">
        <f>Profiles!E4156+Profiles!F4156</f>
        <v/>
      </c>
      <c r="B4156" s="6">
        <f>Profiles!D4156*sel_solar</f>
        <v/>
      </c>
      <c r="C4156" s="6">
        <f>MIN(B4156,A4156)</f>
        <v/>
      </c>
      <c r="D4156" s="6">
        <f>B4156-C4156</f>
        <v/>
      </c>
      <c r="E4156" s="6">
        <f>A4156-C4156</f>
        <v/>
      </c>
      <c r="F4156" s="6">
        <f>MIN(D4156,in_batt_pw,IF(sel_batt=0,0,(sel_batt-H4155)/in_rte))</f>
        <v/>
      </c>
      <c r="G4156" s="6">
        <f>MIN(E4156,in_batt_pw,H4155)</f>
        <v/>
      </c>
      <c r="H4156" s="6">
        <f>H4155+F4156*in_rte-G4156</f>
        <v/>
      </c>
      <c r="I4156" s="6">
        <f>IF(sel_og=1,0,E4156-G4156)</f>
        <v/>
      </c>
      <c r="J4156" s="6">
        <f>IF(sel_og=1,0,D4156-F4156)</f>
        <v/>
      </c>
      <c r="K4156" s="6">
        <f>IF(sel_og=1,E4156-G4156,0)</f>
        <v/>
      </c>
    </row>
    <row r="4157">
      <c r="A4157" s="6">
        <f>Profiles!E4157+Profiles!F4157</f>
        <v/>
      </c>
      <c r="B4157" s="6">
        <f>Profiles!D4157*sel_solar</f>
        <v/>
      </c>
      <c r="C4157" s="6">
        <f>MIN(B4157,A4157)</f>
        <v/>
      </c>
      <c r="D4157" s="6">
        <f>B4157-C4157</f>
        <v/>
      </c>
      <c r="E4157" s="6">
        <f>A4157-C4157</f>
        <v/>
      </c>
      <c r="F4157" s="6">
        <f>MIN(D4157,in_batt_pw,IF(sel_batt=0,0,(sel_batt-H4156)/in_rte))</f>
        <v/>
      </c>
      <c r="G4157" s="6">
        <f>MIN(E4157,in_batt_pw,H4156)</f>
        <v/>
      </c>
      <c r="H4157" s="6">
        <f>H4156+F4157*in_rte-G4157</f>
        <v/>
      </c>
      <c r="I4157" s="6">
        <f>IF(sel_og=1,0,E4157-G4157)</f>
        <v/>
      </c>
      <c r="J4157" s="6">
        <f>IF(sel_og=1,0,D4157-F4157)</f>
        <v/>
      </c>
      <c r="K4157" s="6">
        <f>IF(sel_og=1,E4157-G4157,0)</f>
        <v/>
      </c>
    </row>
    <row r="4158">
      <c r="A4158" s="6">
        <f>Profiles!E4158+Profiles!F4158</f>
        <v/>
      </c>
      <c r="B4158" s="6">
        <f>Profiles!D4158*sel_solar</f>
        <v/>
      </c>
      <c r="C4158" s="6">
        <f>MIN(B4158,A4158)</f>
        <v/>
      </c>
      <c r="D4158" s="6">
        <f>B4158-C4158</f>
        <v/>
      </c>
      <c r="E4158" s="6">
        <f>A4158-C4158</f>
        <v/>
      </c>
      <c r="F4158" s="6">
        <f>MIN(D4158,in_batt_pw,IF(sel_batt=0,0,(sel_batt-H4157)/in_rte))</f>
        <v/>
      </c>
      <c r="G4158" s="6">
        <f>MIN(E4158,in_batt_pw,H4157)</f>
        <v/>
      </c>
      <c r="H4158" s="6">
        <f>H4157+F4158*in_rte-G4158</f>
        <v/>
      </c>
      <c r="I4158" s="6">
        <f>IF(sel_og=1,0,E4158-G4158)</f>
        <v/>
      </c>
      <c r="J4158" s="6">
        <f>IF(sel_og=1,0,D4158-F4158)</f>
        <v/>
      </c>
      <c r="K4158" s="6">
        <f>IF(sel_og=1,E4158-G4158,0)</f>
        <v/>
      </c>
    </row>
    <row r="4159">
      <c r="A4159" s="6">
        <f>Profiles!E4159+Profiles!F4159</f>
        <v/>
      </c>
      <c r="B4159" s="6">
        <f>Profiles!D4159*sel_solar</f>
        <v/>
      </c>
      <c r="C4159" s="6">
        <f>MIN(B4159,A4159)</f>
        <v/>
      </c>
      <c r="D4159" s="6">
        <f>B4159-C4159</f>
        <v/>
      </c>
      <c r="E4159" s="6">
        <f>A4159-C4159</f>
        <v/>
      </c>
      <c r="F4159" s="6">
        <f>MIN(D4159,in_batt_pw,IF(sel_batt=0,0,(sel_batt-H4158)/in_rte))</f>
        <v/>
      </c>
      <c r="G4159" s="6">
        <f>MIN(E4159,in_batt_pw,H4158)</f>
        <v/>
      </c>
      <c r="H4159" s="6">
        <f>H4158+F4159*in_rte-G4159</f>
        <v/>
      </c>
      <c r="I4159" s="6">
        <f>IF(sel_og=1,0,E4159-G4159)</f>
        <v/>
      </c>
      <c r="J4159" s="6">
        <f>IF(sel_og=1,0,D4159-F4159)</f>
        <v/>
      </c>
      <c r="K4159" s="6">
        <f>IF(sel_og=1,E4159-G4159,0)</f>
        <v/>
      </c>
    </row>
    <row r="4160">
      <c r="A4160" s="6">
        <f>Profiles!E4160+Profiles!F4160</f>
        <v/>
      </c>
      <c r="B4160" s="6">
        <f>Profiles!D4160*sel_solar</f>
        <v/>
      </c>
      <c r="C4160" s="6">
        <f>MIN(B4160,A4160)</f>
        <v/>
      </c>
      <c r="D4160" s="6">
        <f>B4160-C4160</f>
        <v/>
      </c>
      <c r="E4160" s="6">
        <f>A4160-C4160</f>
        <v/>
      </c>
      <c r="F4160" s="6">
        <f>MIN(D4160,in_batt_pw,IF(sel_batt=0,0,(sel_batt-H4159)/in_rte))</f>
        <v/>
      </c>
      <c r="G4160" s="6">
        <f>MIN(E4160,in_batt_pw,H4159)</f>
        <v/>
      </c>
      <c r="H4160" s="6">
        <f>H4159+F4160*in_rte-G4160</f>
        <v/>
      </c>
      <c r="I4160" s="6">
        <f>IF(sel_og=1,0,E4160-G4160)</f>
        <v/>
      </c>
      <c r="J4160" s="6">
        <f>IF(sel_og=1,0,D4160-F4160)</f>
        <v/>
      </c>
      <c r="K4160" s="6">
        <f>IF(sel_og=1,E4160-G4160,0)</f>
        <v/>
      </c>
    </row>
    <row r="4161">
      <c r="A4161" s="6">
        <f>Profiles!E4161+Profiles!F4161</f>
        <v/>
      </c>
      <c r="B4161" s="6">
        <f>Profiles!D4161*sel_solar</f>
        <v/>
      </c>
      <c r="C4161" s="6">
        <f>MIN(B4161,A4161)</f>
        <v/>
      </c>
      <c r="D4161" s="6">
        <f>B4161-C4161</f>
        <v/>
      </c>
      <c r="E4161" s="6">
        <f>A4161-C4161</f>
        <v/>
      </c>
      <c r="F4161" s="6">
        <f>MIN(D4161,in_batt_pw,IF(sel_batt=0,0,(sel_batt-H4160)/in_rte))</f>
        <v/>
      </c>
      <c r="G4161" s="6">
        <f>MIN(E4161,in_batt_pw,H4160)</f>
        <v/>
      </c>
      <c r="H4161" s="6">
        <f>H4160+F4161*in_rte-G4161</f>
        <v/>
      </c>
      <c r="I4161" s="6">
        <f>IF(sel_og=1,0,E4161-G4161)</f>
        <v/>
      </c>
      <c r="J4161" s="6">
        <f>IF(sel_og=1,0,D4161-F4161)</f>
        <v/>
      </c>
      <c r="K4161" s="6">
        <f>IF(sel_og=1,E4161-G4161,0)</f>
        <v/>
      </c>
    </row>
    <row r="4162">
      <c r="A4162" s="6">
        <f>Profiles!E4162+Profiles!F4162</f>
        <v/>
      </c>
      <c r="B4162" s="6">
        <f>Profiles!D4162*sel_solar</f>
        <v/>
      </c>
      <c r="C4162" s="6">
        <f>MIN(B4162,A4162)</f>
        <v/>
      </c>
      <c r="D4162" s="6">
        <f>B4162-C4162</f>
        <v/>
      </c>
      <c r="E4162" s="6">
        <f>A4162-C4162</f>
        <v/>
      </c>
      <c r="F4162" s="6">
        <f>MIN(D4162,in_batt_pw,IF(sel_batt=0,0,(sel_batt-H4161)/in_rte))</f>
        <v/>
      </c>
      <c r="G4162" s="6">
        <f>MIN(E4162,in_batt_pw,H4161)</f>
        <v/>
      </c>
      <c r="H4162" s="6">
        <f>H4161+F4162*in_rte-G4162</f>
        <v/>
      </c>
      <c r="I4162" s="6">
        <f>IF(sel_og=1,0,E4162-G4162)</f>
        <v/>
      </c>
      <c r="J4162" s="6">
        <f>IF(sel_og=1,0,D4162-F4162)</f>
        <v/>
      </c>
      <c r="K4162" s="6">
        <f>IF(sel_og=1,E4162-G4162,0)</f>
        <v/>
      </c>
    </row>
    <row r="4163">
      <c r="A4163" s="6">
        <f>Profiles!E4163+Profiles!F4163</f>
        <v/>
      </c>
      <c r="B4163" s="6">
        <f>Profiles!D4163*sel_solar</f>
        <v/>
      </c>
      <c r="C4163" s="6">
        <f>MIN(B4163,A4163)</f>
        <v/>
      </c>
      <c r="D4163" s="6">
        <f>B4163-C4163</f>
        <v/>
      </c>
      <c r="E4163" s="6">
        <f>A4163-C4163</f>
        <v/>
      </c>
      <c r="F4163" s="6">
        <f>MIN(D4163,in_batt_pw,IF(sel_batt=0,0,(sel_batt-H4162)/in_rte))</f>
        <v/>
      </c>
      <c r="G4163" s="6">
        <f>MIN(E4163,in_batt_pw,H4162)</f>
        <v/>
      </c>
      <c r="H4163" s="6">
        <f>H4162+F4163*in_rte-G4163</f>
        <v/>
      </c>
      <c r="I4163" s="6">
        <f>IF(sel_og=1,0,E4163-G4163)</f>
        <v/>
      </c>
      <c r="J4163" s="6">
        <f>IF(sel_og=1,0,D4163-F4163)</f>
        <v/>
      </c>
      <c r="K4163" s="6">
        <f>IF(sel_og=1,E4163-G4163,0)</f>
        <v/>
      </c>
    </row>
    <row r="4164">
      <c r="A4164" s="6">
        <f>Profiles!E4164+Profiles!F4164</f>
        <v/>
      </c>
      <c r="B4164" s="6">
        <f>Profiles!D4164*sel_solar</f>
        <v/>
      </c>
      <c r="C4164" s="6">
        <f>MIN(B4164,A4164)</f>
        <v/>
      </c>
      <c r="D4164" s="6">
        <f>B4164-C4164</f>
        <v/>
      </c>
      <c r="E4164" s="6">
        <f>A4164-C4164</f>
        <v/>
      </c>
      <c r="F4164" s="6">
        <f>MIN(D4164,in_batt_pw,IF(sel_batt=0,0,(sel_batt-H4163)/in_rte))</f>
        <v/>
      </c>
      <c r="G4164" s="6">
        <f>MIN(E4164,in_batt_pw,H4163)</f>
        <v/>
      </c>
      <c r="H4164" s="6">
        <f>H4163+F4164*in_rte-G4164</f>
        <v/>
      </c>
      <c r="I4164" s="6">
        <f>IF(sel_og=1,0,E4164-G4164)</f>
        <v/>
      </c>
      <c r="J4164" s="6">
        <f>IF(sel_og=1,0,D4164-F4164)</f>
        <v/>
      </c>
      <c r="K4164" s="6">
        <f>IF(sel_og=1,E4164-G4164,0)</f>
        <v/>
      </c>
    </row>
    <row r="4165">
      <c r="A4165" s="6">
        <f>Profiles!E4165+Profiles!F4165</f>
        <v/>
      </c>
      <c r="B4165" s="6">
        <f>Profiles!D4165*sel_solar</f>
        <v/>
      </c>
      <c r="C4165" s="6">
        <f>MIN(B4165,A4165)</f>
        <v/>
      </c>
      <c r="D4165" s="6">
        <f>B4165-C4165</f>
        <v/>
      </c>
      <c r="E4165" s="6">
        <f>A4165-C4165</f>
        <v/>
      </c>
      <c r="F4165" s="6">
        <f>MIN(D4165,in_batt_pw,IF(sel_batt=0,0,(sel_batt-H4164)/in_rte))</f>
        <v/>
      </c>
      <c r="G4165" s="6">
        <f>MIN(E4165,in_batt_pw,H4164)</f>
        <v/>
      </c>
      <c r="H4165" s="6">
        <f>H4164+F4165*in_rte-G4165</f>
        <v/>
      </c>
      <c r="I4165" s="6">
        <f>IF(sel_og=1,0,E4165-G4165)</f>
        <v/>
      </c>
      <c r="J4165" s="6">
        <f>IF(sel_og=1,0,D4165-F4165)</f>
        <v/>
      </c>
      <c r="K4165" s="6">
        <f>IF(sel_og=1,E4165-G4165,0)</f>
        <v/>
      </c>
    </row>
    <row r="4166">
      <c r="A4166" s="6">
        <f>Profiles!E4166+Profiles!F4166</f>
        <v/>
      </c>
      <c r="B4166" s="6">
        <f>Profiles!D4166*sel_solar</f>
        <v/>
      </c>
      <c r="C4166" s="6">
        <f>MIN(B4166,A4166)</f>
        <v/>
      </c>
      <c r="D4166" s="6">
        <f>B4166-C4166</f>
        <v/>
      </c>
      <c r="E4166" s="6">
        <f>A4166-C4166</f>
        <v/>
      </c>
      <c r="F4166" s="6">
        <f>MIN(D4166,in_batt_pw,IF(sel_batt=0,0,(sel_batt-H4165)/in_rte))</f>
        <v/>
      </c>
      <c r="G4166" s="6">
        <f>MIN(E4166,in_batt_pw,H4165)</f>
        <v/>
      </c>
      <c r="H4166" s="6">
        <f>H4165+F4166*in_rte-G4166</f>
        <v/>
      </c>
      <c r="I4166" s="6">
        <f>IF(sel_og=1,0,E4166-G4166)</f>
        <v/>
      </c>
      <c r="J4166" s="6">
        <f>IF(sel_og=1,0,D4166-F4166)</f>
        <v/>
      </c>
      <c r="K4166" s="6">
        <f>IF(sel_og=1,E4166-G4166,0)</f>
        <v/>
      </c>
    </row>
    <row r="4167">
      <c r="A4167" s="6">
        <f>Profiles!E4167+Profiles!F4167</f>
        <v/>
      </c>
      <c r="B4167" s="6">
        <f>Profiles!D4167*sel_solar</f>
        <v/>
      </c>
      <c r="C4167" s="6">
        <f>MIN(B4167,A4167)</f>
        <v/>
      </c>
      <c r="D4167" s="6">
        <f>B4167-C4167</f>
        <v/>
      </c>
      <c r="E4167" s="6">
        <f>A4167-C4167</f>
        <v/>
      </c>
      <c r="F4167" s="6">
        <f>MIN(D4167,in_batt_pw,IF(sel_batt=0,0,(sel_batt-H4166)/in_rte))</f>
        <v/>
      </c>
      <c r="G4167" s="6">
        <f>MIN(E4167,in_batt_pw,H4166)</f>
        <v/>
      </c>
      <c r="H4167" s="6">
        <f>H4166+F4167*in_rte-G4167</f>
        <v/>
      </c>
      <c r="I4167" s="6">
        <f>IF(sel_og=1,0,E4167-G4167)</f>
        <v/>
      </c>
      <c r="J4167" s="6">
        <f>IF(sel_og=1,0,D4167-F4167)</f>
        <v/>
      </c>
      <c r="K4167" s="6">
        <f>IF(sel_og=1,E4167-G4167,0)</f>
        <v/>
      </c>
    </row>
    <row r="4168">
      <c r="A4168" s="6">
        <f>Profiles!E4168+Profiles!F4168</f>
        <v/>
      </c>
      <c r="B4168" s="6">
        <f>Profiles!D4168*sel_solar</f>
        <v/>
      </c>
      <c r="C4168" s="6">
        <f>MIN(B4168,A4168)</f>
        <v/>
      </c>
      <c r="D4168" s="6">
        <f>B4168-C4168</f>
        <v/>
      </c>
      <c r="E4168" s="6">
        <f>A4168-C4168</f>
        <v/>
      </c>
      <c r="F4168" s="6">
        <f>MIN(D4168,in_batt_pw,IF(sel_batt=0,0,(sel_batt-H4167)/in_rte))</f>
        <v/>
      </c>
      <c r="G4168" s="6">
        <f>MIN(E4168,in_batt_pw,H4167)</f>
        <v/>
      </c>
      <c r="H4168" s="6">
        <f>H4167+F4168*in_rte-G4168</f>
        <v/>
      </c>
      <c r="I4168" s="6">
        <f>IF(sel_og=1,0,E4168-G4168)</f>
        <v/>
      </c>
      <c r="J4168" s="6">
        <f>IF(sel_og=1,0,D4168-F4168)</f>
        <v/>
      </c>
      <c r="K4168" s="6">
        <f>IF(sel_og=1,E4168-G4168,0)</f>
        <v/>
      </c>
    </row>
    <row r="4169">
      <c r="A4169" s="6">
        <f>Profiles!E4169+Profiles!F4169</f>
        <v/>
      </c>
      <c r="B4169" s="6">
        <f>Profiles!D4169*sel_solar</f>
        <v/>
      </c>
      <c r="C4169" s="6">
        <f>MIN(B4169,A4169)</f>
        <v/>
      </c>
      <c r="D4169" s="6">
        <f>B4169-C4169</f>
        <v/>
      </c>
      <c r="E4169" s="6">
        <f>A4169-C4169</f>
        <v/>
      </c>
      <c r="F4169" s="6">
        <f>MIN(D4169,in_batt_pw,IF(sel_batt=0,0,(sel_batt-H4168)/in_rte))</f>
        <v/>
      </c>
      <c r="G4169" s="6">
        <f>MIN(E4169,in_batt_pw,H4168)</f>
        <v/>
      </c>
      <c r="H4169" s="6">
        <f>H4168+F4169*in_rte-G4169</f>
        <v/>
      </c>
      <c r="I4169" s="6">
        <f>IF(sel_og=1,0,E4169-G4169)</f>
        <v/>
      </c>
      <c r="J4169" s="6">
        <f>IF(sel_og=1,0,D4169-F4169)</f>
        <v/>
      </c>
      <c r="K4169" s="6">
        <f>IF(sel_og=1,E4169-G4169,0)</f>
        <v/>
      </c>
    </row>
    <row r="4170">
      <c r="A4170" s="6">
        <f>Profiles!E4170+Profiles!F4170</f>
        <v/>
      </c>
      <c r="B4170" s="6">
        <f>Profiles!D4170*sel_solar</f>
        <v/>
      </c>
      <c r="C4170" s="6">
        <f>MIN(B4170,A4170)</f>
        <v/>
      </c>
      <c r="D4170" s="6">
        <f>B4170-C4170</f>
        <v/>
      </c>
      <c r="E4170" s="6">
        <f>A4170-C4170</f>
        <v/>
      </c>
      <c r="F4170" s="6">
        <f>MIN(D4170,in_batt_pw,IF(sel_batt=0,0,(sel_batt-H4169)/in_rte))</f>
        <v/>
      </c>
      <c r="G4170" s="6">
        <f>MIN(E4170,in_batt_pw,H4169)</f>
        <v/>
      </c>
      <c r="H4170" s="6">
        <f>H4169+F4170*in_rte-G4170</f>
        <v/>
      </c>
      <c r="I4170" s="6">
        <f>IF(sel_og=1,0,E4170-G4170)</f>
        <v/>
      </c>
      <c r="J4170" s="6">
        <f>IF(sel_og=1,0,D4170-F4170)</f>
        <v/>
      </c>
      <c r="K4170" s="6">
        <f>IF(sel_og=1,E4170-G4170,0)</f>
        <v/>
      </c>
    </row>
    <row r="4171">
      <c r="A4171" s="6">
        <f>Profiles!E4171+Profiles!F4171</f>
        <v/>
      </c>
      <c r="B4171" s="6">
        <f>Profiles!D4171*sel_solar</f>
        <v/>
      </c>
      <c r="C4171" s="6">
        <f>MIN(B4171,A4171)</f>
        <v/>
      </c>
      <c r="D4171" s="6">
        <f>B4171-C4171</f>
        <v/>
      </c>
      <c r="E4171" s="6">
        <f>A4171-C4171</f>
        <v/>
      </c>
      <c r="F4171" s="6">
        <f>MIN(D4171,in_batt_pw,IF(sel_batt=0,0,(sel_batt-H4170)/in_rte))</f>
        <v/>
      </c>
      <c r="G4171" s="6">
        <f>MIN(E4171,in_batt_pw,H4170)</f>
        <v/>
      </c>
      <c r="H4171" s="6">
        <f>H4170+F4171*in_rte-G4171</f>
        <v/>
      </c>
      <c r="I4171" s="6">
        <f>IF(sel_og=1,0,E4171-G4171)</f>
        <v/>
      </c>
      <c r="J4171" s="6">
        <f>IF(sel_og=1,0,D4171-F4171)</f>
        <v/>
      </c>
      <c r="K4171" s="6">
        <f>IF(sel_og=1,E4171-G4171,0)</f>
        <v/>
      </c>
    </row>
    <row r="4172">
      <c r="A4172" s="6">
        <f>Profiles!E4172+Profiles!F4172</f>
        <v/>
      </c>
      <c r="B4172" s="6">
        <f>Profiles!D4172*sel_solar</f>
        <v/>
      </c>
      <c r="C4172" s="6">
        <f>MIN(B4172,A4172)</f>
        <v/>
      </c>
      <c r="D4172" s="6">
        <f>B4172-C4172</f>
        <v/>
      </c>
      <c r="E4172" s="6">
        <f>A4172-C4172</f>
        <v/>
      </c>
      <c r="F4172" s="6">
        <f>MIN(D4172,in_batt_pw,IF(sel_batt=0,0,(sel_batt-H4171)/in_rte))</f>
        <v/>
      </c>
      <c r="G4172" s="6">
        <f>MIN(E4172,in_batt_pw,H4171)</f>
        <v/>
      </c>
      <c r="H4172" s="6">
        <f>H4171+F4172*in_rte-G4172</f>
        <v/>
      </c>
      <c r="I4172" s="6">
        <f>IF(sel_og=1,0,E4172-G4172)</f>
        <v/>
      </c>
      <c r="J4172" s="6">
        <f>IF(sel_og=1,0,D4172-F4172)</f>
        <v/>
      </c>
      <c r="K4172" s="6">
        <f>IF(sel_og=1,E4172-G4172,0)</f>
        <v/>
      </c>
    </row>
    <row r="4173">
      <c r="A4173" s="6">
        <f>Profiles!E4173+Profiles!F4173</f>
        <v/>
      </c>
      <c r="B4173" s="6">
        <f>Profiles!D4173*sel_solar</f>
        <v/>
      </c>
      <c r="C4173" s="6">
        <f>MIN(B4173,A4173)</f>
        <v/>
      </c>
      <c r="D4173" s="6">
        <f>B4173-C4173</f>
        <v/>
      </c>
      <c r="E4173" s="6">
        <f>A4173-C4173</f>
        <v/>
      </c>
      <c r="F4173" s="6">
        <f>MIN(D4173,in_batt_pw,IF(sel_batt=0,0,(sel_batt-H4172)/in_rte))</f>
        <v/>
      </c>
      <c r="G4173" s="6">
        <f>MIN(E4173,in_batt_pw,H4172)</f>
        <v/>
      </c>
      <c r="H4173" s="6">
        <f>H4172+F4173*in_rte-G4173</f>
        <v/>
      </c>
      <c r="I4173" s="6">
        <f>IF(sel_og=1,0,E4173-G4173)</f>
        <v/>
      </c>
      <c r="J4173" s="6">
        <f>IF(sel_og=1,0,D4173-F4173)</f>
        <v/>
      </c>
      <c r="K4173" s="6">
        <f>IF(sel_og=1,E4173-G4173,0)</f>
        <v/>
      </c>
    </row>
    <row r="4174">
      <c r="A4174" s="6">
        <f>Profiles!E4174+Profiles!F4174</f>
        <v/>
      </c>
      <c r="B4174" s="6">
        <f>Profiles!D4174*sel_solar</f>
        <v/>
      </c>
      <c r="C4174" s="6">
        <f>MIN(B4174,A4174)</f>
        <v/>
      </c>
      <c r="D4174" s="6">
        <f>B4174-C4174</f>
        <v/>
      </c>
      <c r="E4174" s="6">
        <f>A4174-C4174</f>
        <v/>
      </c>
      <c r="F4174" s="6">
        <f>MIN(D4174,in_batt_pw,IF(sel_batt=0,0,(sel_batt-H4173)/in_rte))</f>
        <v/>
      </c>
      <c r="G4174" s="6">
        <f>MIN(E4174,in_batt_pw,H4173)</f>
        <v/>
      </c>
      <c r="H4174" s="6">
        <f>H4173+F4174*in_rte-G4174</f>
        <v/>
      </c>
      <c r="I4174" s="6">
        <f>IF(sel_og=1,0,E4174-G4174)</f>
        <v/>
      </c>
      <c r="J4174" s="6">
        <f>IF(sel_og=1,0,D4174-F4174)</f>
        <v/>
      </c>
      <c r="K4174" s="6">
        <f>IF(sel_og=1,E4174-G4174,0)</f>
        <v/>
      </c>
    </row>
    <row r="4175">
      <c r="A4175" s="6">
        <f>Profiles!E4175+Profiles!F4175</f>
        <v/>
      </c>
      <c r="B4175" s="6">
        <f>Profiles!D4175*sel_solar</f>
        <v/>
      </c>
      <c r="C4175" s="6">
        <f>MIN(B4175,A4175)</f>
        <v/>
      </c>
      <c r="D4175" s="6">
        <f>B4175-C4175</f>
        <v/>
      </c>
      <c r="E4175" s="6">
        <f>A4175-C4175</f>
        <v/>
      </c>
      <c r="F4175" s="6">
        <f>MIN(D4175,in_batt_pw,IF(sel_batt=0,0,(sel_batt-H4174)/in_rte))</f>
        <v/>
      </c>
      <c r="G4175" s="6">
        <f>MIN(E4175,in_batt_pw,H4174)</f>
        <v/>
      </c>
      <c r="H4175" s="6">
        <f>H4174+F4175*in_rte-G4175</f>
        <v/>
      </c>
      <c r="I4175" s="6">
        <f>IF(sel_og=1,0,E4175-G4175)</f>
        <v/>
      </c>
      <c r="J4175" s="6">
        <f>IF(sel_og=1,0,D4175-F4175)</f>
        <v/>
      </c>
      <c r="K4175" s="6">
        <f>IF(sel_og=1,E4175-G4175,0)</f>
        <v/>
      </c>
    </row>
    <row r="4176">
      <c r="A4176" s="6">
        <f>Profiles!E4176+Profiles!F4176</f>
        <v/>
      </c>
      <c r="B4176" s="6">
        <f>Profiles!D4176*sel_solar</f>
        <v/>
      </c>
      <c r="C4176" s="6">
        <f>MIN(B4176,A4176)</f>
        <v/>
      </c>
      <c r="D4176" s="6">
        <f>B4176-C4176</f>
        <v/>
      </c>
      <c r="E4176" s="6">
        <f>A4176-C4176</f>
        <v/>
      </c>
      <c r="F4176" s="6">
        <f>MIN(D4176,in_batt_pw,IF(sel_batt=0,0,(sel_batt-H4175)/in_rte))</f>
        <v/>
      </c>
      <c r="G4176" s="6">
        <f>MIN(E4176,in_batt_pw,H4175)</f>
        <v/>
      </c>
      <c r="H4176" s="6">
        <f>H4175+F4176*in_rte-G4176</f>
        <v/>
      </c>
      <c r="I4176" s="6">
        <f>IF(sel_og=1,0,E4176-G4176)</f>
        <v/>
      </c>
      <c r="J4176" s="6">
        <f>IF(sel_og=1,0,D4176-F4176)</f>
        <v/>
      </c>
      <c r="K4176" s="6">
        <f>IF(sel_og=1,E4176-G4176,0)</f>
        <v/>
      </c>
    </row>
    <row r="4177">
      <c r="A4177" s="6">
        <f>Profiles!E4177+Profiles!F4177</f>
        <v/>
      </c>
      <c r="B4177" s="6">
        <f>Profiles!D4177*sel_solar</f>
        <v/>
      </c>
      <c r="C4177" s="6">
        <f>MIN(B4177,A4177)</f>
        <v/>
      </c>
      <c r="D4177" s="6">
        <f>B4177-C4177</f>
        <v/>
      </c>
      <c r="E4177" s="6">
        <f>A4177-C4177</f>
        <v/>
      </c>
      <c r="F4177" s="6">
        <f>MIN(D4177,in_batt_pw,IF(sel_batt=0,0,(sel_batt-H4176)/in_rte))</f>
        <v/>
      </c>
      <c r="G4177" s="6">
        <f>MIN(E4177,in_batt_pw,H4176)</f>
        <v/>
      </c>
      <c r="H4177" s="6">
        <f>H4176+F4177*in_rte-G4177</f>
        <v/>
      </c>
      <c r="I4177" s="6">
        <f>IF(sel_og=1,0,E4177-G4177)</f>
        <v/>
      </c>
      <c r="J4177" s="6">
        <f>IF(sel_og=1,0,D4177-F4177)</f>
        <v/>
      </c>
      <c r="K4177" s="6">
        <f>IF(sel_og=1,E4177-G4177,0)</f>
        <v/>
      </c>
    </row>
    <row r="4178">
      <c r="A4178" s="6">
        <f>Profiles!E4178+Profiles!F4178</f>
        <v/>
      </c>
      <c r="B4178" s="6">
        <f>Profiles!D4178*sel_solar</f>
        <v/>
      </c>
      <c r="C4178" s="6">
        <f>MIN(B4178,A4178)</f>
        <v/>
      </c>
      <c r="D4178" s="6">
        <f>B4178-C4178</f>
        <v/>
      </c>
      <c r="E4178" s="6">
        <f>A4178-C4178</f>
        <v/>
      </c>
      <c r="F4178" s="6">
        <f>MIN(D4178,in_batt_pw,IF(sel_batt=0,0,(sel_batt-H4177)/in_rte))</f>
        <v/>
      </c>
      <c r="G4178" s="6">
        <f>MIN(E4178,in_batt_pw,H4177)</f>
        <v/>
      </c>
      <c r="H4178" s="6">
        <f>H4177+F4178*in_rte-G4178</f>
        <v/>
      </c>
      <c r="I4178" s="6">
        <f>IF(sel_og=1,0,E4178-G4178)</f>
        <v/>
      </c>
      <c r="J4178" s="6">
        <f>IF(sel_og=1,0,D4178-F4178)</f>
        <v/>
      </c>
      <c r="K4178" s="6">
        <f>IF(sel_og=1,E4178-G4178,0)</f>
        <v/>
      </c>
    </row>
    <row r="4179">
      <c r="A4179" s="6">
        <f>Profiles!E4179+Profiles!F4179</f>
        <v/>
      </c>
      <c r="B4179" s="6">
        <f>Profiles!D4179*sel_solar</f>
        <v/>
      </c>
      <c r="C4179" s="6">
        <f>MIN(B4179,A4179)</f>
        <v/>
      </c>
      <c r="D4179" s="6">
        <f>B4179-C4179</f>
        <v/>
      </c>
      <c r="E4179" s="6">
        <f>A4179-C4179</f>
        <v/>
      </c>
      <c r="F4179" s="6">
        <f>MIN(D4179,in_batt_pw,IF(sel_batt=0,0,(sel_batt-H4178)/in_rte))</f>
        <v/>
      </c>
      <c r="G4179" s="6">
        <f>MIN(E4179,in_batt_pw,H4178)</f>
        <v/>
      </c>
      <c r="H4179" s="6">
        <f>H4178+F4179*in_rte-G4179</f>
        <v/>
      </c>
      <c r="I4179" s="6">
        <f>IF(sel_og=1,0,E4179-G4179)</f>
        <v/>
      </c>
      <c r="J4179" s="6">
        <f>IF(sel_og=1,0,D4179-F4179)</f>
        <v/>
      </c>
      <c r="K4179" s="6">
        <f>IF(sel_og=1,E4179-G4179,0)</f>
        <v/>
      </c>
    </row>
    <row r="4180">
      <c r="A4180" s="6">
        <f>Profiles!E4180+Profiles!F4180</f>
        <v/>
      </c>
      <c r="B4180" s="6">
        <f>Profiles!D4180*sel_solar</f>
        <v/>
      </c>
      <c r="C4180" s="6">
        <f>MIN(B4180,A4180)</f>
        <v/>
      </c>
      <c r="D4180" s="6">
        <f>B4180-C4180</f>
        <v/>
      </c>
      <c r="E4180" s="6">
        <f>A4180-C4180</f>
        <v/>
      </c>
      <c r="F4180" s="6">
        <f>MIN(D4180,in_batt_pw,IF(sel_batt=0,0,(sel_batt-H4179)/in_rte))</f>
        <v/>
      </c>
      <c r="G4180" s="6">
        <f>MIN(E4180,in_batt_pw,H4179)</f>
        <v/>
      </c>
      <c r="H4180" s="6">
        <f>H4179+F4180*in_rte-G4180</f>
        <v/>
      </c>
      <c r="I4180" s="6">
        <f>IF(sel_og=1,0,E4180-G4180)</f>
        <v/>
      </c>
      <c r="J4180" s="6">
        <f>IF(sel_og=1,0,D4180-F4180)</f>
        <v/>
      </c>
      <c r="K4180" s="6">
        <f>IF(sel_og=1,E4180-G4180,0)</f>
        <v/>
      </c>
    </row>
    <row r="4181">
      <c r="A4181" s="6">
        <f>Profiles!E4181+Profiles!F4181</f>
        <v/>
      </c>
      <c r="B4181" s="6">
        <f>Profiles!D4181*sel_solar</f>
        <v/>
      </c>
      <c r="C4181" s="6">
        <f>MIN(B4181,A4181)</f>
        <v/>
      </c>
      <c r="D4181" s="6">
        <f>B4181-C4181</f>
        <v/>
      </c>
      <c r="E4181" s="6">
        <f>A4181-C4181</f>
        <v/>
      </c>
      <c r="F4181" s="6">
        <f>MIN(D4181,in_batt_pw,IF(sel_batt=0,0,(sel_batt-H4180)/in_rte))</f>
        <v/>
      </c>
      <c r="G4181" s="6">
        <f>MIN(E4181,in_batt_pw,H4180)</f>
        <v/>
      </c>
      <c r="H4181" s="6">
        <f>H4180+F4181*in_rte-G4181</f>
        <v/>
      </c>
      <c r="I4181" s="6">
        <f>IF(sel_og=1,0,E4181-G4181)</f>
        <v/>
      </c>
      <c r="J4181" s="6">
        <f>IF(sel_og=1,0,D4181-F4181)</f>
        <v/>
      </c>
      <c r="K4181" s="6">
        <f>IF(sel_og=1,E4181-G4181,0)</f>
        <v/>
      </c>
    </row>
    <row r="4182">
      <c r="A4182" s="6">
        <f>Profiles!E4182+Profiles!F4182</f>
        <v/>
      </c>
      <c r="B4182" s="6">
        <f>Profiles!D4182*sel_solar</f>
        <v/>
      </c>
      <c r="C4182" s="6">
        <f>MIN(B4182,A4182)</f>
        <v/>
      </c>
      <c r="D4182" s="6">
        <f>B4182-C4182</f>
        <v/>
      </c>
      <c r="E4182" s="6">
        <f>A4182-C4182</f>
        <v/>
      </c>
      <c r="F4182" s="6">
        <f>MIN(D4182,in_batt_pw,IF(sel_batt=0,0,(sel_batt-H4181)/in_rte))</f>
        <v/>
      </c>
      <c r="G4182" s="6">
        <f>MIN(E4182,in_batt_pw,H4181)</f>
        <v/>
      </c>
      <c r="H4182" s="6">
        <f>H4181+F4182*in_rte-G4182</f>
        <v/>
      </c>
      <c r="I4182" s="6">
        <f>IF(sel_og=1,0,E4182-G4182)</f>
        <v/>
      </c>
      <c r="J4182" s="6">
        <f>IF(sel_og=1,0,D4182-F4182)</f>
        <v/>
      </c>
      <c r="K4182" s="6">
        <f>IF(sel_og=1,E4182-G4182,0)</f>
        <v/>
      </c>
    </row>
    <row r="4183">
      <c r="A4183" s="6">
        <f>Profiles!E4183+Profiles!F4183</f>
        <v/>
      </c>
      <c r="B4183" s="6">
        <f>Profiles!D4183*sel_solar</f>
        <v/>
      </c>
      <c r="C4183" s="6">
        <f>MIN(B4183,A4183)</f>
        <v/>
      </c>
      <c r="D4183" s="6">
        <f>B4183-C4183</f>
        <v/>
      </c>
      <c r="E4183" s="6">
        <f>A4183-C4183</f>
        <v/>
      </c>
      <c r="F4183" s="6">
        <f>MIN(D4183,in_batt_pw,IF(sel_batt=0,0,(sel_batt-H4182)/in_rte))</f>
        <v/>
      </c>
      <c r="G4183" s="6">
        <f>MIN(E4183,in_batt_pw,H4182)</f>
        <v/>
      </c>
      <c r="H4183" s="6">
        <f>H4182+F4183*in_rte-G4183</f>
        <v/>
      </c>
      <c r="I4183" s="6">
        <f>IF(sel_og=1,0,E4183-G4183)</f>
        <v/>
      </c>
      <c r="J4183" s="6">
        <f>IF(sel_og=1,0,D4183-F4183)</f>
        <v/>
      </c>
      <c r="K4183" s="6">
        <f>IF(sel_og=1,E4183-G4183,0)</f>
        <v/>
      </c>
    </row>
    <row r="4184">
      <c r="A4184" s="6">
        <f>Profiles!E4184+Profiles!F4184</f>
        <v/>
      </c>
      <c r="B4184" s="6">
        <f>Profiles!D4184*sel_solar</f>
        <v/>
      </c>
      <c r="C4184" s="6">
        <f>MIN(B4184,A4184)</f>
        <v/>
      </c>
      <c r="D4184" s="6">
        <f>B4184-C4184</f>
        <v/>
      </c>
      <c r="E4184" s="6">
        <f>A4184-C4184</f>
        <v/>
      </c>
      <c r="F4184" s="6">
        <f>MIN(D4184,in_batt_pw,IF(sel_batt=0,0,(sel_batt-H4183)/in_rte))</f>
        <v/>
      </c>
      <c r="G4184" s="6">
        <f>MIN(E4184,in_batt_pw,H4183)</f>
        <v/>
      </c>
      <c r="H4184" s="6">
        <f>H4183+F4184*in_rte-G4184</f>
        <v/>
      </c>
      <c r="I4184" s="6">
        <f>IF(sel_og=1,0,E4184-G4184)</f>
        <v/>
      </c>
      <c r="J4184" s="6">
        <f>IF(sel_og=1,0,D4184-F4184)</f>
        <v/>
      </c>
      <c r="K4184" s="6">
        <f>IF(sel_og=1,E4184-G4184,0)</f>
        <v/>
      </c>
    </row>
    <row r="4185">
      <c r="A4185" s="6">
        <f>Profiles!E4185+Profiles!F4185</f>
        <v/>
      </c>
      <c r="B4185" s="6">
        <f>Profiles!D4185*sel_solar</f>
        <v/>
      </c>
      <c r="C4185" s="6">
        <f>MIN(B4185,A4185)</f>
        <v/>
      </c>
      <c r="D4185" s="6">
        <f>B4185-C4185</f>
        <v/>
      </c>
      <c r="E4185" s="6">
        <f>A4185-C4185</f>
        <v/>
      </c>
      <c r="F4185" s="6">
        <f>MIN(D4185,in_batt_pw,IF(sel_batt=0,0,(sel_batt-H4184)/in_rte))</f>
        <v/>
      </c>
      <c r="G4185" s="6">
        <f>MIN(E4185,in_batt_pw,H4184)</f>
        <v/>
      </c>
      <c r="H4185" s="6">
        <f>H4184+F4185*in_rte-G4185</f>
        <v/>
      </c>
      <c r="I4185" s="6">
        <f>IF(sel_og=1,0,E4185-G4185)</f>
        <v/>
      </c>
      <c r="J4185" s="6">
        <f>IF(sel_og=1,0,D4185-F4185)</f>
        <v/>
      </c>
      <c r="K4185" s="6">
        <f>IF(sel_og=1,E4185-G4185,0)</f>
        <v/>
      </c>
    </row>
    <row r="4186">
      <c r="A4186" s="6">
        <f>Profiles!E4186+Profiles!F4186</f>
        <v/>
      </c>
      <c r="B4186" s="6">
        <f>Profiles!D4186*sel_solar</f>
        <v/>
      </c>
      <c r="C4186" s="6">
        <f>MIN(B4186,A4186)</f>
        <v/>
      </c>
      <c r="D4186" s="6">
        <f>B4186-C4186</f>
        <v/>
      </c>
      <c r="E4186" s="6">
        <f>A4186-C4186</f>
        <v/>
      </c>
      <c r="F4186" s="6">
        <f>MIN(D4186,in_batt_pw,IF(sel_batt=0,0,(sel_batt-H4185)/in_rte))</f>
        <v/>
      </c>
      <c r="G4186" s="6">
        <f>MIN(E4186,in_batt_pw,H4185)</f>
        <v/>
      </c>
      <c r="H4186" s="6">
        <f>H4185+F4186*in_rte-G4186</f>
        <v/>
      </c>
      <c r="I4186" s="6">
        <f>IF(sel_og=1,0,E4186-G4186)</f>
        <v/>
      </c>
      <c r="J4186" s="6">
        <f>IF(sel_og=1,0,D4186-F4186)</f>
        <v/>
      </c>
      <c r="K4186" s="6">
        <f>IF(sel_og=1,E4186-G4186,0)</f>
        <v/>
      </c>
    </row>
    <row r="4187">
      <c r="A4187" s="6">
        <f>Profiles!E4187+Profiles!F4187</f>
        <v/>
      </c>
      <c r="B4187" s="6">
        <f>Profiles!D4187*sel_solar</f>
        <v/>
      </c>
      <c r="C4187" s="6">
        <f>MIN(B4187,A4187)</f>
        <v/>
      </c>
      <c r="D4187" s="6">
        <f>B4187-C4187</f>
        <v/>
      </c>
      <c r="E4187" s="6">
        <f>A4187-C4187</f>
        <v/>
      </c>
      <c r="F4187" s="6">
        <f>MIN(D4187,in_batt_pw,IF(sel_batt=0,0,(sel_batt-H4186)/in_rte))</f>
        <v/>
      </c>
      <c r="G4187" s="6">
        <f>MIN(E4187,in_batt_pw,H4186)</f>
        <v/>
      </c>
      <c r="H4187" s="6">
        <f>H4186+F4187*in_rte-G4187</f>
        <v/>
      </c>
      <c r="I4187" s="6">
        <f>IF(sel_og=1,0,E4187-G4187)</f>
        <v/>
      </c>
      <c r="J4187" s="6">
        <f>IF(sel_og=1,0,D4187-F4187)</f>
        <v/>
      </c>
      <c r="K4187" s="6">
        <f>IF(sel_og=1,E4187-G4187,0)</f>
        <v/>
      </c>
    </row>
    <row r="4188">
      <c r="A4188" s="6">
        <f>Profiles!E4188+Profiles!F4188</f>
        <v/>
      </c>
      <c r="B4188" s="6">
        <f>Profiles!D4188*sel_solar</f>
        <v/>
      </c>
      <c r="C4188" s="6">
        <f>MIN(B4188,A4188)</f>
        <v/>
      </c>
      <c r="D4188" s="6">
        <f>B4188-C4188</f>
        <v/>
      </c>
      <c r="E4188" s="6">
        <f>A4188-C4188</f>
        <v/>
      </c>
      <c r="F4188" s="6">
        <f>MIN(D4188,in_batt_pw,IF(sel_batt=0,0,(sel_batt-H4187)/in_rte))</f>
        <v/>
      </c>
      <c r="G4188" s="6">
        <f>MIN(E4188,in_batt_pw,H4187)</f>
        <v/>
      </c>
      <c r="H4188" s="6">
        <f>H4187+F4188*in_rte-G4188</f>
        <v/>
      </c>
      <c r="I4188" s="6">
        <f>IF(sel_og=1,0,E4188-G4188)</f>
        <v/>
      </c>
      <c r="J4188" s="6">
        <f>IF(sel_og=1,0,D4188-F4188)</f>
        <v/>
      </c>
      <c r="K4188" s="6">
        <f>IF(sel_og=1,E4188-G4188,0)</f>
        <v/>
      </c>
    </row>
    <row r="4189">
      <c r="A4189" s="6">
        <f>Profiles!E4189+Profiles!F4189</f>
        <v/>
      </c>
      <c r="B4189" s="6">
        <f>Profiles!D4189*sel_solar</f>
        <v/>
      </c>
      <c r="C4189" s="6">
        <f>MIN(B4189,A4189)</f>
        <v/>
      </c>
      <c r="D4189" s="6">
        <f>B4189-C4189</f>
        <v/>
      </c>
      <c r="E4189" s="6">
        <f>A4189-C4189</f>
        <v/>
      </c>
      <c r="F4189" s="6">
        <f>MIN(D4189,in_batt_pw,IF(sel_batt=0,0,(sel_batt-H4188)/in_rte))</f>
        <v/>
      </c>
      <c r="G4189" s="6">
        <f>MIN(E4189,in_batt_pw,H4188)</f>
        <v/>
      </c>
      <c r="H4189" s="6">
        <f>H4188+F4189*in_rte-G4189</f>
        <v/>
      </c>
      <c r="I4189" s="6">
        <f>IF(sel_og=1,0,E4189-G4189)</f>
        <v/>
      </c>
      <c r="J4189" s="6">
        <f>IF(sel_og=1,0,D4189-F4189)</f>
        <v/>
      </c>
      <c r="K4189" s="6">
        <f>IF(sel_og=1,E4189-G4189,0)</f>
        <v/>
      </c>
    </row>
    <row r="4190">
      <c r="A4190" s="6">
        <f>Profiles!E4190+Profiles!F4190</f>
        <v/>
      </c>
      <c r="B4190" s="6">
        <f>Profiles!D4190*sel_solar</f>
        <v/>
      </c>
      <c r="C4190" s="6">
        <f>MIN(B4190,A4190)</f>
        <v/>
      </c>
      <c r="D4190" s="6">
        <f>B4190-C4190</f>
        <v/>
      </c>
      <c r="E4190" s="6">
        <f>A4190-C4190</f>
        <v/>
      </c>
      <c r="F4190" s="6">
        <f>MIN(D4190,in_batt_pw,IF(sel_batt=0,0,(sel_batt-H4189)/in_rte))</f>
        <v/>
      </c>
      <c r="G4190" s="6">
        <f>MIN(E4190,in_batt_pw,H4189)</f>
        <v/>
      </c>
      <c r="H4190" s="6">
        <f>H4189+F4190*in_rte-G4190</f>
        <v/>
      </c>
      <c r="I4190" s="6">
        <f>IF(sel_og=1,0,E4190-G4190)</f>
        <v/>
      </c>
      <c r="J4190" s="6">
        <f>IF(sel_og=1,0,D4190-F4190)</f>
        <v/>
      </c>
      <c r="K4190" s="6">
        <f>IF(sel_og=1,E4190-G4190,0)</f>
        <v/>
      </c>
    </row>
    <row r="4191">
      <c r="A4191" s="6">
        <f>Profiles!E4191+Profiles!F4191</f>
        <v/>
      </c>
      <c r="B4191" s="6">
        <f>Profiles!D4191*sel_solar</f>
        <v/>
      </c>
      <c r="C4191" s="6">
        <f>MIN(B4191,A4191)</f>
        <v/>
      </c>
      <c r="D4191" s="6">
        <f>B4191-C4191</f>
        <v/>
      </c>
      <c r="E4191" s="6">
        <f>A4191-C4191</f>
        <v/>
      </c>
      <c r="F4191" s="6">
        <f>MIN(D4191,in_batt_pw,IF(sel_batt=0,0,(sel_batt-H4190)/in_rte))</f>
        <v/>
      </c>
      <c r="G4191" s="6">
        <f>MIN(E4191,in_batt_pw,H4190)</f>
        <v/>
      </c>
      <c r="H4191" s="6">
        <f>H4190+F4191*in_rte-G4191</f>
        <v/>
      </c>
      <c r="I4191" s="6">
        <f>IF(sel_og=1,0,E4191-G4191)</f>
        <v/>
      </c>
      <c r="J4191" s="6">
        <f>IF(sel_og=1,0,D4191-F4191)</f>
        <v/>
      </c>
      <c r="K4191" s="6">
        <f>IF(sel_og=1,E4191-G4191,0)</f>
        <v/>
      </c>
    </row>
    <row r="4192">
      <c r="A4192" s="6">
        <f>Profiles!E4192+Profiles!F4192</f>
        <v/>
      </c>
      <c r="B4192" s="6">
        <f>Profiles!D4192*sel_solar</f>
        <v/>
      </c>
      <c r="C4192" s="6">
        <f>MIN(B4192,A4192)</f>
        <v/>
      </c>
      <c r="D4192" s="6">
        <f>B4192-C4192</f>
        <v/>
      </c>
      <c r="E4192" s="6">
        <f>A4192-C4192</f>
        <v/>
      </c>
      <c r="F4192" s="6">
        <f>MIN(D4192,in_batt_pw,IF(sel_batt=0,0,(sel_batt-H4191)/in_rte))</f>
        <v/>
      </c>
      <c r="G4192" s="6">
        <f>MIN(E4192,in_batt_pw,H4191)</f>
        <v/>
      </c>
      <c r="H4192" s="6">
        <f>H4191+F4192*in_rte-G4192</f>
        <v/>
      </c>
      <c r="I4192" s="6">
        <f>IF(sel_og=1,0,E4192-G4192)</f>
        <v/>
      </c>
      <c r="J4192" s="6">
        <f>IF(sel_og=1,0,D4192-F4192)</f>
        <v/>
      </c>
      <c r="K4192" s="6">
        <f>IF(sel_og=1,E4192-G4192,0)</f>
        <v/>
      </c>
    </row>
    <row r="4193">
      <c r="A4193" s="6">
        <f>Profiles!E4193+Profiles!F4193</f>
        <v/>
      </c>
      <c r="B4193" s="6">
        <f>Profiles!D4193*sel_solar</f>
        <v/>
      </c>
      <c r="C4193" s="6">
        <f>MIN(B4193,A4193)</f>
        <v/>
      </c>
      <c r="D4193" s="6">
        <f>B4193-C4193</f>
        <v/>
      </c>
      <c r="E4193" s="6">
        <f>A4193-C4193</f>
        <v/>
      </c>
      <c r="F4193" s="6">
        <f>MIN(D4193,in_batt_pw,IF(sel_batt=0,0,(sel_batt-H4192)/in_rte))</f>
        <v/>
      </c>
      <c r="G4193" s="6">
        <f>MIN(E4193,in_batt_pw,H4192)</f>
        <v/>
      </c>
      <c r="H4193" s="6">
        <f>H4192+F4193*in_rte-G4193</f>
        <v/>
      </c>
      <c r="I4193" s="6">
        <f>IF(sel_og=1,0,E4193-G4193)</f>
        <v/>
      </c>
      <c r="J4193" s="6">
        <f>IF(sel_og=1,0,D4193-F4193)</f>
        <v/>
      </c>
      <c r="K4193" s="6">
        <f>IF(sel_og=1,E4193-G4193,0)</f>
        <v/>
      </c>
    </row>
    <row r="4194">
      <c r="A4194" s="6">
        <f>Profiles!E4194+Profiles!F4194</f>
        <v/>
      </c>
      <c r="B4194" s="6">
        <f>Profiles!D4194*sel_solar</f>
        <v/>
      </c>
      <c r="C4194" s="6">
        <f>MIN(B4194,A4194)</f>
        <v/>
      </c>
      <c r="D4194" s="6">
        <f>B4194-C4194</f>
        <v/>
      </c>
      <c r="E4194" s="6">
        <f>A4194-C4194</f>
        <v/>
      </c>
      <c r="F4194" s="6">
        <f>MIN(D4194,in_batt_pw,IF(sel_batt=0,0,(sel_batt-H4193)/in_rte))</f>
        <v/>
      </c>
      <c r="G4194" s="6">
        <f>MIN(E4194,in_batt_pw,H4193)</f>
        <v/>
      </c>
      <c r="H4194" s="6">
        <f>H4193+F4194*in_rte-G4194</f>
        <v/>
      </c>
      <c r="I4194" s="6">
        <f>IF(sel_og=1,0,E4194-G4194)</f>
        <v/>
      </c>
      <c r="J4194" s="6">
        <f>IF(sel_og=1,0,D4194-F4194)</f>
        <v/>
      </c>
      <c r="K4194" s="6">
        <f>IF(sel_og=1,E4194-G4194,0)</f>
        <v/>
      </c>
    </row>
    <row r="4195">
      <c r="A4195" s="6">
        <f>Profiles!E4195+Profiles!F4195</f>
        <v/>
      </c>
      <c r="B4195" s="6">
        <f>Profiles!D4195*sel_solar</f>
        <v/>
      </c>
      <c r="C4195" s="6">
        <f>MIN(B4195,A4195)</f>
        <v/>
      </c>
      <c r="D4195" s="6">
        <f>B4195-C4195</f>
        <v/>
      </c>
      <c r="E4195" s="6">
        <f>A4195-C4195</f>
        <v/>
      </c>
      <c r="F4195" s="6">
        <f>MIN(D4195,in_batt_pw,IF(sel_batt=0,0,(sel_batt-H4194)/in_rte))</f>
        <v/>
      </c>
      <c r="G4195" s="6">
        <f>MIN(E4195,in_batt_pw,H4194)</f>
        <v/>
      </c>
      <c r="H4195" s="6">
        <f>H4194+F4195*in_rte-G4195</f>
        <v/>
      </c>
      <c r="I4195" s="6">
        <f>IF(sel_og=1,0,E4195-G4195)</f>
        <v/>
      </c>
      <c r="J4195" s="6">
        <f>IF(sel_og=1,0,D4195-F4195)</f>
        <v/>
      </c>
      <c r="K4195" s="6">
        <f>IF(sel_og=1,E4195-G4195,0)</f>
        <v/>
      </c>
    </row>
    <row r="4196">
      <c r="A4196" s="6">
        <f>Profiles!E4196+Profiles!F4196</f>
        <v/>
      </c>
      <c r="B4196" s="6">
        <f>Profiles!D4196*sel_solar</f>
        <v/>
      </c>
      <c r="C4196" s="6">
        <f>MIN(B4196,A4196)</f>
        <v/>
      </c>
      <c r="D4196" s="6">
        <f>B4196-C4196</f>
        <v/>
      </c>
      <c r="E4196" s="6">
        <f>A4196-C4196</f>
        <v/>
      </c>
      <c r="F4196" s="6">
        <f>MIN(D4196,in_batt_pw,IF(sel_batt=0,0,(sel_batt-H4195)/in_rte))</f>
        <v/>
      </c>
      <c r="G4196" s="6">
        <f>MIN(E4196,in_batt_pw,H4195)</f>
        <v/>
      </c>
      <c r="H4196" s="6">
        <f>H4195+F4196*in_rte-G4196</f>
        <v/>
      </c>
      <c r="I4196" s="6">
        <f>IF(sel_og=1,0,E4196-G4196)</f>
        <v/>
      </c>
      <c r="J4196" s="6">
        <f>IF(sel_og=1,0,D4196-F4196)</f>
        <v/>
      </c>
      <c r="K4196" s="6">
        <f>IF(sel_og=1,E4196-G4196,0)</f>
        <v/>
      </c>
    </row>
    <row r="4197">
      <c r="A4197" s="6">
        <f>Profiles!E4197+Profiles!F4197</f>
        <v/>
      </c>
      <c r="B4197" s="6">
        <f>Profiles!D4197*sel_solar</f>
        <v/>
      </c>
      <c r="C4197" s="6">
        <f>MIN(B4197,A4197)</f>
        <v/>
      </c>
      <c r="D4197" s="6">
        <f>B4197-C4197</f>
        <v/>
      </c>
      <c r="E4197" s="6">
        <f>A4197-C4197</f>
        <v/>
      </c>
      <c r="F4197" s="6">
        <f>MIN(D4197,in_batt_pw,IF(sel_batt=0,0,(sel_batt-H4196)/in_rte))</f>
        <v/>
      </c>
      <c r="G4197" s="6">
        <f>MIN(E4197,in_batt_pw,H4196)</f>
        <v/>
      </c>
      <c r="H4197" s="6">
        <f>H4196+F4197*in_rte-G4197</f>
        <v/>
      </c>
      <c r="I4197" s="6">
        <f>IF(sel_og=1,0,E4197-G4197)</f>
        <v/>
      </c>
      <c r="J4197" s="6">
        <f>IF(sel_og=1,0,D4197-F4197)</f>
        <v/>
      </c>
      <c r="K4197" s="6">
        <f>IF(sel_og=1,E4197-G4197,0)</f>
        <v/>
      </c>
    </row>
    <row r="4198">
      <c r="A4198" s="6">
        <f>Profiles!E4198+Profiles!F4198</f>
        <v/>
      </c>
      <c r="B4198" s="6">
        <f>Profiles!D4198*sel_solar</f>
        <v/>
      </c>
      <c r="C4198" s="6">
        <f>MIN(B4198,A4198)</f>
        <v/>
      </c>
      <c r="D4198" s="6">
        <f>B4198-C4198</f>
        <v/>
      </c>
      <c r="E4198" s="6">
        <f>A4198-C4198</f>
        <v/>
      </c>
      <c r="F4198" s="6">
        <f>MIN(D4198,in_batt_pw,IF(sel_batt=0,0,(sel_batt-H4197)/in_rte))</f>
        <v/>
      </c>
      <c r="G4198" s="6">
        <f>MIN(E4198,in_batt_pw,H4197)</f>
        <v/>
      </c>
      <c r="H4198" s="6">
        <f>H4197+F4198*in_rte-G4198</f>
        <v/>
      </c>
      <c r="I4198" s="6">
        <f>IF(sel_og=1,0,E4198-G4198)</f>
        <v/>
      </c>
      <c r="J4198" s="6">
        <f>IF(sel_og=1,0,D4198-F4198)</f>
        <v/>
      </c>
      <c r="K4198" s="6">
        <f>IF(sel_og=1,E4198-G4198,0)</f>
        <v/>
      </c>
    </row>
    <row r="4199">
      <c r="A4199" s="6">
        <f>Profiles!E4199+Profiles!F4199</f>
        <v/>
      </c>
      <c r="B4199" s="6">
        <f>Profiles!D4199*sel_solar</f>
        <v/>
      </c>
      <c r="C4199" s="6">
        <f>MIN(B4199,A4199)</f>
        <v/>
      </c>
      <c r="D4199" s="6">
        <f>B4199-C4199</f>
        <v/>
      </c>
      <c r="E4199" s="6">
        <f>A4199-C4199</f>
        <v/>
      </c>
      <c r="F4199" s="6">
        <f>MIN(D4199,in_batt_pw,IF(sel_batt=0,0,(sel_batt-H4198)/in_rte))</f>
        <v/>
      </c>
      <c r="G4199" s="6">
        <f>MIN(E4199,in_batt_pw,H4198)</f>
        <v/>
      </c>
      <c r="H4199" s="6">
        <f>H4198+F4199*in_rte-G4199</f>
        <v/>
      </c>
      <c r="I4199" s="6">
        <f>IF(sel_og=1,0,E4199-G4199)</f>
        <v/>
      </c>
      <c r="J4199" s="6">
        <f>IF(sel_og=1,0,D4199-F4199)</f>
        <v/>
      </c>
      <c r="K4199" s="6">
        <f>IF(sel_og=1,E4199-G4199,0)</f>
        <v/>
      </c>
    </row>
    <row r="4200">
      <c r="A4200" s="6">
        <f>Profiles!E4200+Profiles!F4200</f>
        <v/>
      </c>
      <c r="B4200" s="6">
        <f>Profiles!D4200*sel_solar</f>
        <v/>
      </c>
      <c r="C4200" s="6">
        <f>MIN(B4200,A4200)</f>
        <v/>
      </c>
      <c r="D4200" s="6">
        <f>B4200-C4200</f>
        <v/>
      </c>
      <c r="E4200" s="6">
        <f>A4200-C4200</f>
        <v/>
      </c>
      <c r="F4200" s="6">
        <f>MIN(D4200,in_batt_pw,IF(sel_batt=0,0,(sel_batt-H4199)/in_rte))</f>
        <v/>
      </c>
      <c r="G4200" s="6">
        <f>MIN(E4200,in_batt_pw,H4199)</f>
        <v/>
      </c>
      <c r="H4200" s="6">
        <f>H4199+F4200*in_rte-G4200</f>
        <v/>
      </c>
      <c r="I4200" s="6">
        <f>IF(sel_og=1,0,E4200-G4200)</f>
        <v/>
      </c>
      <c r="J4200" s="6">
        <f>IF(sel_og=1,0,D4200-F4200)</f>
        <v/>
      </c>
      <c r="K4200" s="6">
        <f>IF(sel_og=1,E4200-G4200,0)</f>
        <v/>
      </c>
    </row>
    <row r="4201">
      <c r="A4201" s="6">
        <f>Profiles!E4201+Profiles!F4201</f>
        <v/>
      </c>
      <c r="B4201" s="6">
        <f>Profiles!D4201*sel_solar</f>
        <v/>
      </c>
      <c r="C4201" s="6">
        <f>MIN(B4201,A4201)</f>
        <v/>
      </c>
      <c r="D4201" s="6">
        <f>B4201-C4201</f>
        <v/>
      </c>
      <c r="E4201" s="6">
        <f>A4201-C4201</f>
        <v/>
      </c>
      <c r="F4201" s="6">
        <f>MIN(D4201,in_batt_pw,IF(sel_batt=0,0,(sel_batt-H4200)/in_rte))</f>
        <v/>
      </c>
      <c r="G4201" s="6">
        <f>MIN(E4201,in_batt_pw,H4200)</f>
        <v/>
      </c>
      <c r="H4201" s="6">
        <f>H4200+F4201*in_rte-G4201</f>
        <v/>
      </c>
      <c r="I4201" s="6">
        <f>IF(sel_og=1,0,E4201-G4201)</f>
        <v/>
      </c>
      <c r="J4201" s="6">
        <f>IF(sel_og=1,0,D4201-F4201)</f>
        <v/>
      </c>
      <c r="K4201" s="6">
        <f>IF(sel_og=1,E4201-G4201,0)</f>
        <v/>
      </c>
    </row>
    <row r="4202">
      <c r="A4202" s="6">
        <f>Profiles!E4202+Profiles!F4202</f>
        <v/>
      </c>
      <c r="B4202" s="6">
        <f>Profiles!D4202*sel_solar</f>
        <v/>
      </c>
      <c r="C4202" s="6">
        <f>MIN(B4202,A4202)</f>
        <v/>
      </c>
      <c r="D4202" s="6">
        <f>B4202-C4202</f>
        <v/>
      </c>
      <c r="E4202" s="6">
        <f>A4202-C4202</f>
        <v/>
      </c>
      <c r="F4202" s="6">
        <f>MIN(D4202,in_batt_pw,IF(sel_batt=0,0,(sel_batt-H4201)/in_rte))</f>
        <v/>
      </c>
      <c r="G4202" s="6">
        <f>MIN(E4202,in_batt_pw,H4201)</f>
        <v/>
      </c>
      <c r="H4202" s="6">
        <f>H4201+F4202*in_rte-G4202</f>
        <v/>
      </c>
      <c r="I4202" s="6">
        <f>IF(sel_og=1,0,E4202-G4202)</f>
        <v/>
      </c>
      <c r="J4202" s="6">
        <f>IF(sel_og=1,0,D4202-F4202)</f>
        <v/>
      </c>
      <c r="K4202" s="6">
        <f>IF(sel_og=1,E4202-G4202,0)</f>
        <v/>
      </c>
    </row>
    <row r="4203">
      <c r="A4203" s="6">
        <f>Profiles!E4203+Profiles!F4203</f>
        <v/>
      </c>
      <c r="B4203" s="6">
        <f>Profiles!D4203*sel_solar</f>
        <v/>
      </c>
      <c r="C4203" s="6">
        <f>MIN(B4203,A4203)</f>
        <v/>
      </c>
      <c r="D4203" s="6">
        <f>B4203-C4203</f>
        <v/>
      </c>
      <c r="E4203" s="6">
        <f>A4203-C4203</f>
        <v/>
      </c>
      <c r="F4203" s="6">
        <f>MIN(D4203,in_batt_pw,IF(sel_batt=0,0,(sel_batt-H4202)/in_rte))</f>
        <v/>
      </c>
      <c r="G4203" s="6">
        <f>MIN(E4203,in_batt_pw,H4202)</f>
        <v/>
      </c>
      <c r="H4203" s="6">
        <f>H4202+F4203*in_rte-G4203</f>
        <v/>
      </c>
      <c r="I4203" s="6">
        <f>IF(sel_og=1,0,E4203-G4203)</f>
        <v/>
      </c>
      <c r="J4203" s="6">
        <f>IF(sel_og=1,0,D4203-F4203)</f>
        <v/>
      </c>
      <c r="K4203" s="6">
        <f>IF(sel_og=1,E4203-G4203,0)</f>
        <v/>
      </c>
    </row>
    <row r="4204">
      <c r="A4204" s="6">
        <f>Profiles!E4204+Profiles!F4204</f>
        <v/>
      </c>
      <c r="B4204" s="6">
        <f>Profiles!D4204*sel_solar</f>
        <v/>
      </c>
      <c r="C4204" s="6">
        <f>MIN(B4204,A4204)</f>
        <v/>
      </c>
      <c r="D4204" s="6">
        <f>B4204-C4204</f>
        <v/>
      </c>
      <c r="E4204" s="6">
        <f>A4204-C4204</f>
        <v/>
      </c>
      <c r="F4204" s="6">
        <f>MIN(D4204,in_batt_pw,IF(sel_batt=0,0,(sel_batt-H4203)/in_rte))</f>
        <v/>
      </c>
      <c r="G4204" s="6">
        <f>MIN(E4204,in_batt_pw,H4203)</f>
        <v/>
      </c>
      <c r="H4204" s="6">
        <f>H4203+F4204*in_rte-G4204</f>
        <v/>
      </c>
      <c r="I4204" s="6">
        <f>IF(sel_og=1,0,E4204-G4204)</f>
        <v/>
      </c>
      <c r="J4204" s="6">
        <f>IF(sel_og=1,0,D4204-F4204)</f>
        <v/>
      </c>
      <c r="K4204" s="6">
        <f>IF(sel_og=1,E4204-G4204,0)</f>
        <v/>
      </c>
    </row>
    <row r="4205">
      <c r="A4205" s="6">
        <f>Profiles!E4205+Profiles!F4205</f>
        <v/>
      </c>
      <c r="B4205" s="6">
        <f>Profiles!D4205*sel_solar</f>
        <v/>
      </c>
      <c r="C4205" s="6">
        <f>MIN(B4205,A4205)</f>
        <v/>
      </c>
      <c r="D4205" s="6">
        <f>B4205-C4205</f>
        <v/>
      </c>
      <c r="E4205" s="6">
        <f>A4205-C4205</f>
        <v/>
      </c>
      <c r="F4205" s="6">
        <f>MIN(D4205,in_batt_pw,IF(sel_batt=0,0,(sel_batt-H4204)/in_rte))</f>
        <v/>
      </c>
      <c r="G4205" s="6">
        <f>MIN(E4205,in_batt_pw,H4204)</f>
        <v/>
      </c>
      <c r="H4205" s="6">
        <f>H4204+F4205*in_rte-G4205</f>
        <v/>
      </c>
      <c r="I4205" s="6">
        <f>IF(sel_og=1,0,E4205-G4205)</f>
        <v/>
      </c>
      <c r="J4205" s="6">
        <f>IF(sel_og=1,0,D4205-F4205)</f>
        <v/>
      </c>
      <c r="K4205" s="6">
        <f>IF(sel_og=1,E4205-G4205,0)</f>
        <v/>
      </c>
    </row>
    <row r="4206">
      <c r="A4206" s="6">
        <f>Profiles!E4206+Profiles!F4206</f>
        <v/>
      </c>
      <c r="B4206" s="6">
        <f>Profiles!D4206*sel_solar</f>
        <v/>
      </c>
      <c r="C4206" s="6">
        <f>MIN(B4206,A4206)</f>
        <v/>
      </c>
      <c r="D4206" s="6">
        <f>B4206-C4206</f>
        <v/>
      </c>
      <c r="E4206" s="6">
        <f>A4206-C4206</f>
        <v/>
      </c>
      <c r="F4206" s="6">
        <f>MIN(D4206,in_batt_pw,IF(sel_batt=0,0,(sel_batt-H4205)/in_rte))</f>
        <v/>
      </c>
      <c r="G4206" s="6">
        <f>MIN(E4206,in_batt_pw,H4205)</f>
        <v/>
      </c>
      <c r="H4206" s="6">
        <f>H4205+F4206*in_rte-G4206</f>
        <v/>
      </c>
      <c r="I4206" s="6">
        <f>IF(sel_og=1,0,E4206-G4206)</f>
        <v/>
      </c>
      <c r="J4206" s="6">
        <f>IF(sel_og=1,0,D4206-F4206)</f>
        <v/>
      </c>
      <c r="K4206" s="6">
        <f>IF(sel_og=1,E4206-G4206,0)</f>
        <v/>
      </c>
    </row>
    <row r="4207">
      <c r="A4207" s="6">
        <f>Profiles!E4207+Profiles!F4207</f>
        <v/>
      </c>
      <c r="B4207" s="6">
        <f>Profiles!D4207*sel_solar</f>
        <v/>
      </c>
      <c r="C4207" s="6">
        <f>MIN(B4207,A4207)</f>
        <v/>
      </c>
      <c r="D4207" s="6">
        <f>B4207-C4207</f>
        <v/>
      </c>
      <c r="E4207" s="6">
        <f>A4207-C4207</f>
        <v/>
      </c>
      <c r="F4207" s="6">
        <f>MIN(D4207,in_batt_pw,IF(sel_batt=0,0,(sel_batt-H4206)/in_rte))</f>
        <v/>
      </c>
      <c r="G4207" s="6">
        <f>MIN(E4207,in_batt_pw,H4206)</f>
        <v/>
      </c>
      <c r="H4207" s="6">
        <f>H4206+F4207*in_rte-G4207</f>
        <v/>
      </c>
      <c r="I4207" s="6">
        <f>IF(sel_og=1,0,E4207-G4207)</f>
        <v/>
      </c>
      <c r="J4207" s="6">
        <f>IF(sel_og=1,0,D4207-F4207)</f>
        <v/>
      </c>
      <c r="K4207" s="6">
        <f>IF(sel_og=1,E4207-G4207,0)</f>
        <v/>
      </c>
    </row>
    <row r="4208">
      <c r="A4208" s="6">
        <f>Profiles!E4208+Profiles!F4208</f>
        <v/>
      </c>
      <c r="B4208" s="6">
        <f>Profiles!D4208*sel_solar</f>
        <v/>
      </c>
      <c r="C4208" s="6">
        <f>MIN(B4208,A4208)</f>
        <v/>
      </c>
      <c r="D4208" s="6">
        <f>B4208-C4208</f>
        <v/>
      </c>
      <c r="E4208" s="6">
        <f>A4208-C4208</f>
        <v/>
      </c>
      <c r="F4208" s="6">
        <f>MIN(D4208,in_batt_pw,IF(sel_batt=0,0,(sel_batt-H4207)/in_rte))</f>
        <v/>
      </c>
      <c r="G4208" s="6">
        <f>MIN(E4208,in_batt_pw,H4207)</f>
        <v/>
      </c>
      <c r="H4208" s="6">
        <f>H4207+F4208*in_rte-G4208</f>
        <v/>
      </c>
      <c r="I4208" s="6">
        <f>IF(sel_og=1,0,E4208-G4208)</f>
        <v/>
      </c>
      <c r="J4208" s="6">
        <f>IF(sel_og=1,0,D4208-F4208)</f>
        <v/>
      </c>
      <c r="K4208" s="6">
        <f>IF(sel_og=1,E4208-G4208,0)</f>
        <v/>
      </c>
    </row>
    <row r="4209">
      <c r="A4209" s="6">
        <f>Profiles!E4209+Profiles!F4209</f>
        <v/>
      </c>
      <c r="B4209" s="6">
        <f>Profiles!D4209*sel_solar</f>
        <v/>
      </c>
      <c r="C4209" s="6">
        <f>MIN(B4209,A4209)</f>
        <v/>
      </c>
      <c r="D4209" s="6">
        <f>B4209-C4209</f>
        <v/>
      </c>
      <c r="E4209" s="6">
        <f>A4209-C4209</f>
        <v/>
      </c>
      <c r="F4209" s="6">
        <f>MIN(D4209,in_batt_pw,IF(sel_batt=0,0,(sel_batt-H4208)/in_rte))</f>
        <v/>
      </c>
      <c r="G4209" s="6">
        <f>MIN(E4209,in_batt_pw,H4208)</f>
        <v/>
      </c>
      <c r="H4209" s="6">
        <f>H4208+F4209*in_rte-G4209</f>
        <v/>
      </c>
      <c r="I4209" s="6">
        <f>IF(sel_og=1,0,E4209-G4209)</f>
        <v/>
      </c>
      <c r="J4209" s="6">
        <f>IF(sel_og=1,0,D4209-F4209)</f>
        <v/>
      </c>
      <c r="K4209" s="6">
        <f>IF(sel_og=1,E4209-G4209,0)</f>
        <v/>
      </c>
    </row>
    <row r="4210">
      <c r="A4210" s="6">
        <f>Profiles!E4210+Profiles!F4210</f>
        <v/>
      </c>
      <c r="B4210" s="6">
        <f>Profiles!D4210*sel_solar</f>
        <v/>
      </c>
      <c r="C4210" s="6">
        <f>MIN(B4210,A4210)</f>
        <v/>
      </c>
      <c r="D4210" s="6">
        <f>B4210-C4210</f>
        <v/>
      </c>
      <c r="E4210" s="6">
        <f>A4210-C4210</f>
        <v/>
      </c>
      <c r="F4210" s="6">
        <f>MIN(D4210,in_batt_pw,IF(sel_batt=0,0,(sel_batt-H4209)/in_rte))</f>
        <v/>
      </c>
      <c r="G4210" s="6">
        <f>MIN(E4210,in_batt_pw,H4209)</f>
        <v/>
      </c>
      <c r="H4210" s="6">
        <f>H4209+F4210*in_rte-G4210</f>
        <v/>
      </c>
      <c r="I4210" s="6">
        <f>IF(sel_og=1,0,E4210-G4210)</f>
        <v/>
      </c>
      <c r="J4210" s="6">
        <f>IF(sel_og=1,0,D4210-F4210)</f>
        <v/>
      </c>
      <c r="K4210" s="6">
        <f>IF(sel_og=1,E4210-G4210,0)</f>
        <v/>
      </c>
    </row>
    <row r="4211">
      <c r="A4211" s="6">
        <f>Profiles!E4211+Profiles!F4211</f>
        <v/>
      </c>
      <c r="B4211" s="6">
        <f>Profiles!D4211*sel_solar</f>
        <v/>
      </c>
      <c r="C4211" s="6">
        <f>MIN(B4211,A4211)</f>
        <v/>
      </c>
      <c r="D4211" s="6">
        <f>B4211-C4211</f>
        <v/>
      </c>
      <c r="E4211" s="6">
        <f>A4211-C4211</f>
        <v/>
      </c>
      <c r="F4211" s="6">
        <f>MIN(D4211,in_batt_pw,IF(sel_batt=0,0,(sel_batt-H4210)/in_rte))</f>
        <v/>
      </c>
      <c r="G4211" s="6">
        <f>MIN(E4211,in_batt_pw,H4210)</f>
        <v/>
      </c>
      <c r="H4211" s="6">
        <f>H4210+F4211*in_rte-G4211</f>
        <v/>
      </c>
      <c r="I4211" s="6">
        <f>IF(sel_og=1,0,E4211-G4211)</f>
        <v/>
      </c>
      <c r="J4211" s="6">
        <f>IF(sel_og=1,0,D4211-F4211)</f>
        <v/>
      </c>
      <c r="K4211" s="6">
        <f>IF(sel_og=1,E4211-G4211,0)</f>
        <v/>
      </c>
    </row>
    <row r="4212">
      <c r="A4212" s="6">
        <f>Profiles!E4212+Profiles!F4212</f>
        <v/>
      </c>
      <c r="B4212" s="6">
        <f>Profiles!D4212*sel_solar</f>
        <v/>
      </c>
      <c r="C4212" s="6">
        <f>MIN(B4212,A4212)</f>
        <v/>
      </c>
      <c r="D4212" s="6">
        <f>B4212-C4212</f>
        <v/>
      </c>
      <c r="E4212" s="6">
        <f>A4212-C4212</f>
        <v/>
      </c>
      <c r="F4212" s="6">
        <f>MIN(D4212,in_batt_pw,IF(sel_batt=0,0,(sel_batt-H4211)/in_rte))</f>
        <v/>
      </c>
      <c r="G4212" s="6">
        <f>MIN(E4212,in_batt_pw,H4211)</f>
        <v/>
      </c>
      <c r="H4212" s="6">
        <f>H4211+F4212*in_rte-G4212</f>
        <v/>
      </c>
      <c r="I4212" s="6">
        <f>IF(sel_og=1,0,E4212-G4212)</f>
        <v/>
      </c>
      <c r="J4212" s="6">
        <f>IF(sel_og=1,0,D4212-F4212)</f>
        <v/>
      </c>
      <c r="K4212" s="6">
        <f>IF(sel_og=1,E4212-G4212,0)</f>
        <v/>
      </c>
    </row>
    <row r="4213">
      <c r="A4213" s="6">
        <f>Profiles!E4213+Profiles!F4213</f>
        <v/>
      </c>
      <c r="B4213" s="6">
        <f>Profiles!D4213*sel_solar</f>
        <v/>
      </c>
      <c r="C4213" s="6">
        <f>MIN(B4213,A4213)</f>
        <v/>
      </c>
      <c r="D4213" s="6">
        <f>B4213-C4213</f>
        <v/>
      </c>
      <c r="E4213" s="6">
        <f>A4213-C4213</f>
        <v/>
      </c>
      <c r="F4213" s="6">
        <f>MIN(D4213,in_batt_pw,IF(sel_batt=0,0,(sel_batt-H4212)/in_rte))</f>
        <v/>
      </c>
      <c r="G4213" s="6">
        <f>MIN(E4213,in_batt_pw,H4212)</f>
        <v/>
      </c>
      <c r="H4213" s="6">
        <f>H4212+F4213*in_rte-G4213</f>
        <v/>
      </c>
      <c r="I4213" s="6">
        <f>IF(sel_og=1,0,E4213-G4213)</f>
        <v/>
      </c>
      <c r="J4213" s="6">
        <f>IF(sel_og=1,0,D4213-F4213)</f>
        <v/>
      </c>
      <c r="K4213" s="6">
        <f>IF(sel_og=1,E4213-G4213,0)</f>
        <v/>
      </c>
    </row>
    <row r="4214">
      <c r="A4214" s="6">
        <f>Profiles!E4214+Profiles!F4214</f>
        <v/>
      </c>
      <c r="B4214" s="6">
        <f>Profiles!D4214*sel_solar</f>
        <v/>
      </c>
      <c r="C4214" s="6">
        <f>MIN(B4214,A4214)</f>
        <v/>
      </c>
      <c r="D4214" s="6">
        <f>B4214-C4214</f>
        <v/>
      </c>
      <c r="E4214" s="6">
        <f>A4214-C4214</f>
        <v/>
      </c>
      <c r="F4214" s="6">
        <f>MIN(D4214,in_batt_pw,IF(sel_batt=0,0,(sel_batt-H4213)/in_rte))</f>
        <v/>
      </c>
      <c r="G4214" s="6">
        <f>MIN(E4214,in_batt_pw,H4213)</f>
        <v/>
      </c>
      <c r="H4214" s="6">
        <f>H4213+F4214*in_rte-G4214</f>
        <v/>
      </c>
      <c r="I4214" s="6">
        <f>IF(sel_og=1,0,E4214-G4214)</f>
        <v/>
      </c>
      <c r="J4214" s="6">
        <f>IF(sel_og=1,0,D4214-F4214)</f>
        <v/>
      </c>
      <c r="K4214" s="6">
        <f>IF(sel_og=1,E4214-G4214,0)</f>
        <v/>
      </c>
    </row>
    <row r="4215">
      <c r="A4215" s="6">
        <f>Profiles!E4215+Profiles!F4215</f>
        <v/>
      </c>
      <c r="B4215" s="6">
        <f>Profiles!D4215*sel_solar</f>
        <v/>
      </c>
      <c r="C4215" s="6">
        <f>MIN(B4215,A4215)</f>
        <v/>
      </c>
      <c r="D4215" s="6">
        <f>B4215-C4215</f>
        <v/>
      </c>
      <c r="E4215" s="6">
        <f>A4215-C4215</f>
        <v/>
      </c>
      <c r="F4215" s="6">
        <f>MIN(D4215,in_batt_pw,IF(sel_batt=0,0,(sel_batt-H4214)/in_rte))</f>
        <v/>
      </c>
      <c r="G4215" s="6">
        <f>MIN(E4215,in_batt_pw,H4214)</f>
        <v/>
      </c>
      <c r="H4215" s="6">
        <f>H4214+F4215*in_rte-G4215</f>
        <v/>
      </c>
      <c r="I4215" s="6">
        <f>IF(sel_og=1,0,E4215-G4215)</f>
        <v/>
      </c>
      <c r="J4215" s="6">
        <f>IF(sel_og=1,0,D4215-F4215)</f>
        <v/>
      </c>
      <c r="K4215" s="6">
        <f>IF(sel_og=1,E4215-G4215,0)</f>
        <v/>
      </c>
    </row>
    <row r="4216">
      <c r="A4216" s="6">
        <f>Profiles!E4216+Profiles!F4216</f>
        <v/>
      </c>
      <c r="B4216" s="6">
        <f>Profiles!D4216*sel_solar</f>
        <v/>
      </c>
      <c r="C4216" s="6">
        <f>MIN(B4216,A4216)</f>
        <v/>
      </c>
      <c r="D4216" s="6">
        <f>B4216-C4216</f>
        <v/>
      </c>
      <c r="E4216" s="6">
        <f>A4216-C4216</f>
        <v/>
      </c>
      <c r="F4216" s="6">
        <f>MIN(D4216,in_batt_pw,IF(sel_batt=0,0,(sel_batt-H4215)/in_rte))</f>
        <v/>
      </c>
      <c r="G4216" s="6">
        <f>MIN(E4216,in_batt_pw,H4215)</f>
        <v/>
      </c>
      <c r="H4216" s="6">
        <f>H4215+F4216*in_rte-G4216</f>
        <v/>
      </c>
      <c r="I4216" s="6">
        <f>IF(sel_og=1,0,E4216-G4216)</f>
        <v/>
      </c>
      <c r="J4216" s="6">
        <f>IF(sel_og=1,0,D4216-F4216)</f>
        <v/>
      </c>
      <c r="K4216" s="6">
        <f>IF(sel_og=1,E4216-G4216,0)</f>
        <v/>
      </c>
    </row>
    <row r="4217">
      <c r="A4217" s="6">
        <f>Profiles!E4217+Profiles!F4217</f>
        <v/>
      </c>
      <c r="B4217" s="6">
        <f>Profiles!D4217*sel_solar</f>
        <v/>
      </c>
      <c r="C4217" s="6">
        <f>MIN(B4217,A4217)</f>
        <v/>
      </c>
      <c r="D4217" s="6">
        <f>B4217-C4217</f>
        <v/>
      </c>
      <c r="E4217" s="6">
        <f>A4217-C4217</f>
        <v/>
      </c>
      <c r="F4217" s="6">
        <f>MIN(D4217,in_batt_pw,IF(sel_batt=0,0,(sel_batt-H4216)/in_rte))</f>
        <v/>
      </c>
      <c r="G4217" s="6">
        <f>MIN(E4217,in_batt_pw,H4216)</f>
        <v/>
      </c>
      <c r="H4217" s="6">
        <f>H4216+F4217*in_rte-G4217</f>
        <v/>
      </c>
      <c r="I4217" s="6">
        <f>IF(sel_og=1,0,E4217-G4217)</f>
        <v/>
      </c>
      <c r="J4217" s="6">
        <f>IF(sel_og=1,0,D4217-F4217)</f>
        <v/>
      </c>
      <c r="K4217" s="6">
        <f>IF(sel_og=1,E4217-G4217,0)</f>
        <v/>
      </c>
    </row>
    <row r="4218">
      <c r="A4218" s="6">
        <f>Profiles!E4218+Profiles!F4218</f>
        <v/>
      </c>
      <c r="B4218" s="6">
        <f>Profiles!D4218*sel_solar</f>
        <v/>
      </c>
      <c r="C4218" s="6">
        <f>MIN(B4218,A4218)</f>
        <v/>
      </c>
      <c r="D4218" s="6">
        <f>B4218-C4218</f>
        <v/>
      </c>
      <c r="E4218" s="6">
        <f>A4218-C4218</f>
        <v/>
      </c>
      <c r="F4218" s="6">
        <f>MIN(D4218,in_batt_pw,IF(sel_batt=0,0,(sel_batt-H4217)/in_rte))</f>
        <v/>
      </c>
      <c r="G4218" s="6">
        <f>MIN(E4218,in_batt_pw,H4217)</f>
        <v/>
      </c>
      <c r="H4218" s="6">
        <f>H4217+F4218*in_rte-G4218</f>
        <v/>
      </c>
      <c r="I4218" s="6">
        <f>IF(sel_og=1,0,E4218-G4218)</f>
        <v/>
      </c>
      <c r="J4218" s="6">
        <f>IF(sel_og=1,0,D4218-F4218)</f>
        <v/>
      </c>
      <c r="K4218" s="6">
        <f>IF(sel_og=1,E4218-G4218,0)</f>
        <v/>
      </c>
    </row>
    <row r="4219">
      <c r="A4219" s="6">
        <f>Profiles!E4219+Profiles!F4219</f>
        <v/>
      </c>
      <c r="B4219" s="6">
        <f>Profiles!D4219*sel_solar</f>
        <v/>
      </c>
      <c r="C4219" s="6">
        <f>MIN(B4219,A4219)</f>
        <v/>
      </c>
      <c r="D4219" s="6">
        <f>B4219-C4219</f>
        <v/>
      </c>
      <c r="E4219" s="6">
        <f>A4219-C4219</f>
        <v/>
      </c>
      <c r="F4219" s="6">
        <f>MIN(D4219,in_batt_pw,IF(sel_batt=0,0,(sel_batt-H4218)/in_rte))</f>
        <v/>
      </c>
      <c r="G4219" s="6">
        <f>MIN(E4219,in_batt_pw,H4218)</f>
        <v/>
      </c>
      <c r="H4219" s="6">
        <f>H4218+F4219*in_rte-G4219</f>
        <v/>
      </c>
      <c r="I4219" s="6">
        <f>IF(sel_og=1,0,E4219-G4219)</f>
        <v/>
      </c>
      <c r="J4219" s="6">
        <f>IF(sel_og=1,0,D4219-F4219)</f>
        <v/>
      </c>
      <c r="K4219" s="6">
        <f>IF(sel_og=1,E4219-G4219,0)</f>
        <v/>
      </c>
    </row>
    <row r="4220">
      <c r="A4220" s="6">
        <f>Profiles!E4220+Profiles!F4220</f>
        <v/>
      </c>
      <c r="B4220" s="6">
        <f>Profiles!D4220*sel_solar</f>
        <v/>
      </c>
      <c r="C4220" s="6">
        <f>MIN(B4220,A4220)</f>
        <v/>
      </c>
      <c r="D4220" s="6">
        <f>B4220-C4220</f>
        <v/>
      </c>
      <c r="E4220" s="6">
        <f>A4220-C4220</f>
        <v/>
      </c>
      <c r="F4220" s="6">
        <f>MIN(D4220,in_batt_pw,IF(sel_batt=0,0,(sel_batt-H4219)/in_rte))</f>
        <v/>
      </c>
      <c r="G4220" s="6">
        <f>MIN(E4220,in_batt_pw,H4219)</f>
        <v/>
      </c>
      <c r="H4220" s="6">
        <f>H4219+F4220*in_rte-G4220</f>
        <v/>
      </c>
      <c r="I4220" s="6">
        <f>IF(sel_og=1,0,E4220-G4220)</f>
        <v/>
      </c>
      <c r="J4220" s="6">
        <f>IF(sel_og=1,0,D4220-F4220)</f>
        <v/>
      </c>
      <c r="K4220" s="6">
        <f>IF(sel_og=1,E4220-G4220,0)</f>
        <v/>
      </c>
    </row>
    <row r="4221">
      <c r="A4221" s="6">
        <f>Profiles!E4221+Profiles!F4221</f>
        <v/>
      </c>
      <c r="B4221" s="6">
        <f>Profiles!D4221*sel_solar</f>
        <v/>
      </c>
      <c r="C4221" s="6">
        <f>MIN(B4221,A4221)</f>
        <v/>
      </c>
      <c r="D4221" s="6">
        <f>B4221-C4221</f>
        <v/>
      </c>
      <c r="E4221" s="6">
        <f>A4221-C4221</f>
        <v/>
      </c>
      <c r="F4221" s="6">
        <f>MIN(D4221,in_batt_pw,IF(sel_batt=0,0,(sel_batt-H4220)/in_rte))</f>
        <v/>
      </c>
      <c r="G4221" s="6">
        <f>MIN(E4221,in_batt_pw,H4220)</f>
        <v/>
      </c>
      <c r="H4221" s="6">
        <f>H4220+F4221*in_rte-G4221</f>
        <v/>
      </c>
      <c r="I4221" s="6">
        <f>IF(sel_og=1,0,E4221-G4221)</f>
        <v/>
      </c>
      <c r="J4221" s="6">
        <f>IF(sel_og=1,0,D4221-F4221)</f>
        <v/>
      </c>
      <c r="K4221" s="6">
        <f>IF(sel_og=1,E4221-G4221,0)</f>
        <v/>
      </c>
    </row>
    <row r="4222">
      <c r="A4222" s="6">
        <f>Profiles!E4222+Profiles!F4222</f>
        <v/>
      </c>
      <c r="B4222" s="6">
        <f>Profiles!D4222*sel_solar</f>
        <v/>
      </c>
      <c r="C4222" s="6">
        <f>MIN(B4222,A4222)</f>
        <v/>
      </c>
      <c r="D4222" s="6">
        <f>B4222-C4222</f>
        <v/>
      </c>
      <c r="E4222" s="6">
        <f>A4222-C4222</f>
        <v/>
      </c>
      <c r="F4222" s="6">
        <f>MIN(D4222,in_batt_pw,IF(sel_batt=0,0,(sel_batt-H4221)/in_rte))</f>
        <v/>
      </c>
      <c r="G4222" s="6">
        <f>MIN(E4222,in_batt_pw,H4221)</f>
        <v/>
      </c>
      <c r="H4222" s="6">
        <f>H4221+F4222*in_rte-G4222</f>
        <v/>
      </c>
      <c r="I4222" s="6">
        <f>IF(sel_og=1,0,E4222-G4222)</f>
        <v/>
      </c>
      <c r="J4222" s="6">
        <f>IF(sel_og=1,0,D4222-F4222)</f>
        <v/>
      </c>
      <c r="K4222" s="6">
        <f>IF(sel_og=1,E4222-G4222,0)</f>
        <v/>
      </c>
    </row>
    <row r="4223">
      <c r="A4223" s="6">
        <f>Profiles!E4223+Profiles!F4223</f>
        <v/>
      </c>
      <c r="B4223" s="6">
        <f>Profiles!D4223*sel_solar</f>
        <v/>
      </c>
      <c r="C4223" s="6">
        <f>MIN(B4223,A4223)</f>
        <v/>
      </c>
      <c r="D4223" s="6">
        <f>B4223-C4223</f>
        <v/>
      </c>
      <c r="E4223" s="6">
        <f>A4223-C4223</f>
        <v/>
      </c>
      <c r="F4223" s="6">
        <f>MIN(D4223,in_batt_pw,IF(sel_batt=0,0,(sel_batt-H4222)/in_rte))</f>
        <v/>
      </c>
      <c r="G4223" s="6">
        <f>MIN(E4223,in_batt_pw,H4222)</f>
        <v/>
      </c>
      <c r="H4223" s="6">
        <f>H4222+F4223*in_rte-G4223</f>
        <v/>
      </c>
      <c r="I4223" s="6">
        <f>IF(sel_og=1,0,E4223-G4223)</f>
        <v/>
      </c>
      <c r="J4223" s="6">
        <f>IF(sel_og=1,0,D4223-F4223)</f>
        <v/>
      </c>
      <c r="K4223" s="6">
        <f>IF(sel_og=1,E4223-G4223,0)</f>
        <v/>
      </c>
    </row>
    <row r="4224">
      <c r="A4224" s="6">
        <f>Profiles!E4224+Profiles!F4224</f>
        <v/>
      </c>
      <c r="B4224" s="6">
        <f>Profiles!D4224*sel_solar</f>
        <v/>
      </c>
      <c r="C4224" s="6">
        <f>MIN(B4224,A4224)</f>
        <v/>
      </c>
      <c r="D4224" s="6">
        <f>B4224-C4224</f>
        <v/>
      </c>
      <c r="E4224" s="6">
        <f>A4224-C4224</f>
        <v/>
      </c>
      <c r="F4224" s="6">
        <f>MIN(D4224,in_batt_pw,IF(sel_batt=0,0,(sel_batt-H4223)/in_rte))</f>
        <v/>
      </c>
      <c r="G4224" s="6">
        <f>MIN(E4224,in_batt_pw,H4223)</f>
        <v/>
      </c>
      <c r="H4224" s="6">
        <f>H4223+F4224*in_rte-G4224</f>
        <v/>
      </c>
      <c r="I4224" s="6">
        <f>IF(sel_og=1,0,E4224-G4224)</f>
        <v/>
      </c>
      <c r="J4224" s="6">
        <f>IF(sel_og=1,0,D4224-F4224)</f>
        <v/>
      </c>
      <c r="K4224" s="6">
        <f>IF(sel_og=1,E4224-G4224,0)</f>
        <v/>
      </c>
    </row>
    <row r="4225">
      <c r="A4225" s="6">
        <f>Profiles!E4225+Profiles!F4225</f>
        <v/>
      </c>
      <c r="B4225" s="6">
        <f>Profiles!D4225*sel_solar</f>
        <v/>
      </c>
      <c r="C4225" s="6">
        <f>MIN(B4225,A4225)</f>
        <v/>
      </c>
      <c r="D4225" s="6">
        <f>B4225-C4225</f>
        <v/>
      </c>
      <c r="E4225" s="6">
        <f>A4225-C4225</f>
        <v/>
      </c>
      <c r="F4225" s="6">
        <f>MIN(D4225,in_batt_pw,IF(sel_batt=0,0,(sel_batt-H4224)/in_rte))</f>
        <v/>
      </c>
      <c r="G4225" s="6">
        <f>MIN(E4225,in_batt_pw,H4224)</f>
        <v/>
      </c>
      <c r="H4225" s="6">
        <f>H4224+F4225*in_rte-G4225</f>
        <v/>
      </c>
      <c r="I4225" s="6">
        <f>IF(sel_og=1,0,E4225-G4225)</f>
        <v/>
      </c>
      <c r="J4225" s="6">
        <f>IF(sel_og=1,0,D4225-F4225)</f>
        <v/>
      </c>
      <c r="K4225" s="6">
        <f>IF(sel_og=1,E4225-G4225,0)</f>
        <v/>
      </c>
    </row>
    <row r="4226">
      <c r="A4226" s="6">
        <f>Profiles!E4226+Profiles!F4226</f>
        <v/>
      </c>
      <c r="B4226" s="6">
        <f>Profiles!D4226*sel_solar</f>
        <v/>
      </c>
      <c r="C4226" s="6">
        <f>MIN(B4226,A4226)</f>
        <v/>
      </c>
      <c r="D4226" s="6">
        <f>B4226-C4226</f>
        <v/>
      </c>
      <c r="E4226" s="6">
        <f>A4226-C4226</f>
        <v/>
      </c>
      <c r="F4226" s="6">
        <f>MIN(D4226,in_batt_pw,IF(sel_batt=0,0,(sel_batt-H4225)/in_rte))</f>
        <v/>
      </c>
      <c r="G4226" s="6">
        <f>MIN(E4226,in_batt_pw,H4225)</f>
        <v/>
      </c>
      <c r="H4226" s="6">
        <f>H4225+F4226*in_rte-G4226</f>
        <v/>
      </c>
      <c r="I4226" s="6">
        <f>IF(sel_og=1,0,E4226-G4226)</f>
        <v/>
      </c>
      <c r="J4226" s="6">
        <f>IF(sel_og=1,0,D4226-F4226)</f>
        <v/>
      </c>
      <c r="K4226" s="6">
        <f>IF(sel_og=1,E4226-G4226,0)</f>
        <v/>
      </c>
    </row>
    <row r="4227">
      <c r="A4227" s="6">
        <f>Profiles!E4227+Profiles!F4227</f>
        <v/>
      </c>
      <c r="B4227" s="6">
        <f>Profiles!D4227*sel_solar</f>
        <v/>
      </c>
      <c r="C4227" s="6">
        <f>MIN(B4227,A4227)</f>
        <v/>
      </c>
      <c r="D4227" s="6">
        <f>B4227-C4227</f>
        <v/>
      </c>
      <c r="E4227" s="6">
        <f>A4227-C4227</f>
        <v/>
      </c>
      <c r="F4227" s="6">
        <f>MIN(D4227,in_batt_pw,IF(sel_batt=0,0,(sel_batt-H4226)/in_rte))</f>
        <v/>
      </c>
      <c r="G4227" s="6">
        <f>MIN(E4227,in_batt_pw,H4226)</f>
        <v/>
      </c>
      <c r="H4227" s="6">
        <f>H4226+F4227*in_rte-G4227</f>
        <v/>
      </c>
      <c r="I4227" s="6">
        <f>IF(sel_og=1,0,E4227-G4227)</f>
        <v/>
      </c>
      <c r="J4227" s="6">
        <f>IF(sel_og=1,0,D4227-F4227)</f>
        <v/>
      </c>
      <c r="K4227" s="6">
        <f>IF(sel_og=1,E4227-G4227,0)</f>
        <v/>
      </c>
    </row>
    <row r="4228">
      <c r="A4228" s="6">
        <f>Profiles!E4228+Profiles!F4228</f>
        <v/>
      </c>
      <c r="B4228" s="6">
        <f>Profiles!D4228*sel_solar</f>
        <v/>
      </c>
      <c r="C4228" s="6">
        <f>MIN(B4228,A4228)</f>
        <v/>
      </c>
      <c r="D4228" s="6">
        <f>B4228-C4228</f>
        <v/>
      </c>
      <c r="E4228" s="6">
        <f>A4228-C4228</f>
        <v/>
      </c>
      <c r="F4228" s="6">
        <f>MIN(D4228,in_batt_pw,IF(sel_batt=0,0,(sel_batt-H4227)/in_rte))</f>
        <v/>
      </c>
      <c r="G4228" s="6">
        <f>MIN(E4228,in_batt_pw,H4227)</f>
        <v/>
      </c>
      <c r="H4228" s="6">
        <f>H4227+F4228*in_rte-G4228</f>
        <v/>
      </c>
      <c r="I4228" s="6">
        <f>IF(sel_og=1,0,E4228-G4228)</f>
        <v/>
      </c>
      <c r="J4228" s="6">
        <f>IF(sel_og=1,0,D4228-F4228)</f>
        <v/>
      </c>
      <c r="K4228" s="6">
        <f>IF(sel_og=1,E4228-G4228,0)</f>
        <v/>
      </c>
    </row>
    <row r="4229">
      <c r="A4229" s="6">
        <f>Profiles!E4229+Profiles!F4229</f>
        <v/>
      </c>
      <c r="B4229" s="6">
        <f>Profiles!D4229*sel_solar</f>
        <v/>
      </c>
      <c r="C4229" s="6">
        <f>MIN(B4229,A4229)</f>
        <v/>
      </c>
      <c r="D4229" s="6">
        <f>B4229-C4229</f>
        <v/>
      </c>
      <c r="E4229" s="6">
        <f>A4229-C4229</f>
        <v/>
      </c>
      <c r="F4229" s="6">
        <f>MIN(D4229,in_batt_pw,IF(sel_batt=0,0,(sel_batt-H4228)/in_rte))</f>
        <v/>
      </c>
      <c r="G4229" s="6">
        <f>MIN(E4229,in_batt_pw,H4228)</f>
        <v/>
      </c>
      <c r="H4229" s="6">
        <f>H4228+F4229*in_rte-G4229</f>
        <v/>
      </c>
      <c r="I4229" s="6">
        <f>IF(sel_og=1,0,E4229-G4229)</f>
        <v/>
      </c>
      <c r="J4229" s="6">
        <f>IF(sel_og=1,0,D4229-F4229)</f>
        <v/>
      </c>
      <c r="K4229" s="6">
        <f>IF(sel_og=1,E4229-G4229,0)</f>
        <v/>
      </c>
    </row>
    <row r="4230">
      <c r="A4230" s="6">
        <f>Profiles!E4230+Profiles!F4230</f>
        <v/>
      </c>
      <c r="B4230" s="6">
        <f>Profiles!D4230*sel_solar</f>
        <v/>
      </c>
      <c r="C4230" s="6">
        <f>MIN(B4230,A4230)</f>
        <v/>
      </c>
      <c r="D4230" s="6">
        <f>B4230-C4230</f>
        <v/>
      </c>
      <c r="E4230" s="6">
        <f>A4230-C4230</f>
        <v/>
      </c>
      <c r="F4230" s="6">
        <f>MIN(D4230,in_batt_pw,IF(sel_batt=0,0,(sel_batt-H4229)/in_rte))</f>
        <v/>
      </c>
      <c r="G4230" s="6">
        <f>MIN(E4230,in_batt_pw,H4229)</f>
        <v/>
      </c>
      <c r="H4230" s="6">
        <f>H4229+F4230*in_rte-G4230</f>
        <v/>
      </c>
      <c r="I4230" s="6">
        <f>IF(sel_og=1,0,E4230-G4230)</f>
        <v/>
      </c>
      <c r="J4230" s="6">
        <f>IF(sel_og=1,0,D4230-F4230)</f>
        <v/>
      </c>
      <c r="K4230" s="6">
        <f>IF(sel_og=1,E4230-G4230,0)</f>
        <v/>
      </c>
    </row>
    <row r="4231">
      <c r="A4231" s="6">
        <f>Profiles!E4231+Profiles!F4231</f>
        <v/>
      </c>
      <c r="B4231" s="6">
        <f>Profiles!D4231*sel_solar</f>
        <v/>
      </c>
      <c r="C4231" s="6">
        <f>MIN(B4231,A4231)</f>
        <v/>
      </c>
      <c r="D4231" s="6">
        <f>B4231-C4231</f>
        <v/>
      </c>
      <c r="E4231" s="6">
        <f>A4231-C4231</f>
        <v/>
      </c>
      <c r="F4231" s="6">
        <f>MIN(D4231,in_batt_pw,IF(sel_batt=0,0,(sel_batt-H4230)/in_rte))</f>
        <v/>
      </c>
      <c r="G4231" s="6">
        <f>MIN(E4231,in_batt_pw,H4230)</f>
        <v/>
      </c>
      <c r="H4231" s="6">
        <f>H4230+F4231*in_rte-G4231</f>
        <v/>
      </c>
      <c r="I4231" s="6">
        <f>IF(sel_og=1,0,E4231-G4231)</f>
        <v/>
      </c>
      <c r="J4231" s="6">
        <f>IF(sel_og=1,0,D4231-F4231)</f>
        <v/>
      </c>
      <c r="K4231" s="6">
        <f>IF(sel_og=1,E4231-G4231,0)</f>
        <v/>
      </c>
    </row>
    <row r="4232">
      <c r="A4232" s="6">
        <f>Profiles!E4232+Profiles!F4232</f>
        <v/>
      </c>
      <c r="B4232" s="6">
        <f>Profiles!D4232*sel_solar</f>
        <v/>
      </c>
      <c r="C4232" s="6">
        <f>MIN(B4232,A4232)</f>
        <v/>
      </c>
      <c r="D4232" s="6">
        <f>B4232-C4232</f>
        <v/>
      </c>
      <c r="E4232" s="6">
        <f>A4232-C4232</f>
        <v/>
      </c>
      <c r="F4232" s="6">
        <f>MIN(D4232,in_batt_pw,IF(sel_batt=0,0,(sel_batt-H4231)/in_rte))</f>
        <v/>
      </c>
      <c r="G4232" s="6">
        <f>MIN(E4232,in_batt_pw,H4231)</f>
        <v/>
      </c>
      <c r="H4232" s="6">
        <f>H4231+F4232*in_rte-G4232</f>
        <v/>
      </c>
      <c r="I4232" s="6">
        <f>IF(sel_og=1,0,E4232-G4232)</f>
        <v/>
      </c>
      <c r="J4232" s="6">
        <f>IF(sel_og=1,0,D4232-F4232)</f>
        <v/>
      </c>
      <c r="K4232" s="6">
        <f>IF(sel_og=1,E4232-G4232,0)</f>
        <v/>
      </c>
    </row>
    <row r="4233">
      <c r="A4233" s="6">
        <f>Profiles!E4233+Profiles!F4233</f>
        <v/>
      </c>
      <c r="B4233" s="6">
        <f>Profiles!D4233*sel_solar</f>
        <v/>
      </c>
      <c r="C4233" s="6">
        <f>MIN(B4233,A4233)</f>
        <v/>
      </c>
      <c r="D4233" s="6">
        <f>B4233-C4233</f>
        <v/>
      </c>
      <c r="E4233" s="6">
        <f>A4233-C4233</f>
        <v/>
      </c>
      <c r="F4233" s="6">
        <f>MIN(D4233,in_batt_pw,IF(sel_batt=0,0,(sel_batt-H4232)/in_rte))</f>
        <v/>
      </c>
      <c r="G4233" s="6">
        <f>MIN(E4233,in_batt_pw,H4232)</f>
        <v/>
      </c>
      <c r="H4233" s="6">
        <f>H4232+F4233*in_rte-G4233</f>
        <v/>
      </c>
      <c r="I4233" s="6">
        <f>IF(sel_og=1,0,E4233-G4233)</f>
        <v/>
      </c>
      <c r="J4233" s="6">
        <f>IF(sel_og=1,0,D4233-F4233)</f>
        <v/>
      </c>
      <c r="K4233" s="6">
        <f>IF(sel_og=1,E4233-G4233,0)</f>
        <v/>
      </c>
    </row>
    <row r="4234">
      <c r="A4234" s="6">
        <f>Profiles!E4234+Profiles!F4234</f>
        <v/>
      </c>
      <c r="B4234" s="6">
        <f>Profiles!D4234*sel_solar</f>
        <v/>
      </c>
      <c r="C4234" s="6">
        <f>MIN(B4234,A4234)</f>
        <v/>
      </c>
      <c r="D4234" s="6">
        <f>B4234-C4234</f>
        <v/>
      </c>
      <c r="E4234" s="6">
        <f>A4234-C4234</f>
        <v/>
      </c>
      <c r="F4234" s="6">
        <f>MIN(D4234,in_batt_pw,IF(sel_batt=0,0,(sel_batt-H4233)/in_rte))</f>
        <v/>
      </c>
      <c r="G4234" s="6">
        <f>MIN(E4234,in_batt_pw,H4233)</f>
        <v/>
      </c>
      <c r="H4234" s="6">
        <f>H4233+F4234*in_rte-G4234</f>
        <v/>
      </c>
      <c r="I4234" s="6">
        <f>IF(sel_og=1,0,E4234-G4234)</f>
        <v/>
      </c>
      <c r="J4234" s="6">
        <f>IF(sel_og=1,0,D4234-F4234)</f>
        <v/>
      </c>
      <c r="K4234" s="6">
        <f>IF(sel_og=1,E4234-G4234,0)</f>
        <v/>
      </c>
    </row>
    <row r="4235">
      <c r="A4235" s="6">
        <f>Profiles!E4235+Profiles!F4235</f>
        <v/>
      </c>
      <c r="B4235" s="6">
        <f>Profiles!D4235*sel_solar</f>
        <v/>
      </c>
      <c r="C4235" s="6">
        <f>MIN(B4235,A4235)</f>
        <v/>
      </c>
      <c r="D4235" s="6">
        <f>B4235-C4235</f>
        <v/>
      </c>
      <c r="E4235" s="6">
        <f>A4235-C4235</f>
        <v/>
      </c>
      <c r="F4235" s="6">
        <f>MIN(D4235,in_batt_pw,IF(sel_batt=0,0,(sel_batt-H4234)/in_rte))</f>
        <v/>
      </c>
      <c r="G4235" s="6">
        <f>MIN(E4235,in_batt_pw,H4234)</f>
        <v/>
      </c>
      <c r="H4235" s="6">
        <f>H4234+F4235*in_rte-G4235</f>
        <v/>
      </c>
      <c r="I4235" s="6">
        <f>IF(sel_og=1,0,E4235-G4235)</f>
        <v/>
      </c>
      <c r="J4235" s="6">
        <f>IF(sel_og=1,0,D4235-F4235)</f>
        <v/>
      </c>
      <c r="K4235" s="6">
        <f>IF(sel_og=1,E4235-G4235,0)</f>
        <v/>
      </c>
    </row>
    <row r="4236">
      <c r="A4236" s="6">
        <f>Profiles!E4236+Profiles!F4236</f>
        <v/>
      </c>
      <c r="B4236" s="6">
        <f>Profiles!D4236*sel_solar</f>
        <v/>
      </c>
      <c r="C4236" s="6">
        <f>MIN(B4236,A4236)</f>
        <v/>
      </c>
      <c r="D4236" s="6">
        <f>B4236-C4236</f>
        <v/>
      </c>
      <c r="E4236" s="6">
        <f>A4236-C4236</f>
        <v/>
      </c>
      <c r="F4236" s="6">
        <f>MIN(D4236,in_batt_pw,IF(sel_batt=0,0,(sel_batt-H4235)/in_rte))</f>
        <v/>
      </c>
      <c r="G4236" s="6">
        <f>MIN(E4236,in_batt_pw,H4235)</f>
        <v/>
      </c>
      <c r="H4236" s="6">
        <f>H4235+F4236*in_rte-G4236</f>
        <v/>
      </c>
      <c r="I4236" s="6">
        <f>IF(sel_og=1,0,E4236-G4236)</f>
        <v/>
      </c>
      <c r="J4236" s="6">
        <f>IF(sel_og=1,0,D4236-F4236)</f>
        <v/>
      </c>
      <c r="K4236" s="6">
        <f>IF(sel_og=1,E4236-G4236,0)</f>
        <v/>
      </c>
    </row>
    <row r="4237">
      <c r="A4237" s="6">
        <f>Profiles!E4237+Profiles!F4237</f>
        <v/>
      </c>
      <c r="B4237" s="6">
        <f>Profiles!D4237*sel_solar</f>
        <v/>
      </c>
      <c r="C4237" s="6">
        <f>MIN(B4237,A4237)</f>
        <v/>
      </c>
      <c r="D4237" s="6">
        <f>B4237-C4237</f>
        <v/>
      </c>
      <c r="E4237" s="6">
        <f>A4237-C4237</f>
        <v/>
      </c>
      <c r="F4237" s="6">
        <f>MIN(D4237,in_batt_pw,IF(sel_batt=0,0,(sel_batt-H4236)/in_rte))</f>
        <v/>
      </c>
      <c r="G4237" s="6">
        <f>MIN(E4237,in_batt_pw,H4236)</f>
        <v/>
      </c>
      <c r="H4237" s="6">
        <f>H4236+F4237*in_rte-G4237</f>
        <v/>
      </c>
      <c r="I4237" s="6">
        <f>IF(sel_og=1,0,E4237-G4237)</f>
        <v/>
      </c>
      <c r="J4237" s="6">
        <f>IF(sel_og=1,0,D4237-F4237)</f>
        <v/>
      </c>
      <c r="K4237" s="6">
        <f>IF(sel_og=1,E4237-G4237,0)</f>
        <v/>
      </c>
    </row>
    <row r="4238">
      <c r="A4238" s="6">
        <f>Profiles!E4238+Profiles!F4238</f>
        <v/>
      </c>
      <c r="B4238" s="6">
        <f>Profiles!D4238*sel_solar</f>
        <v/>
      </c>
      <c r="C4238" s="6">
        <f>MIN(B4238,A4238)</f>
        <v/>
      </c>
      <c r="D4238" s="6">
        <f>B4238-C4238</f>
        <v/>
      </c>
      <c r="E4238" s="6">
        <f>A4238-C4238</f>
        <v/>
      </c>
      <c r="F4238" s="6">
        <f>MIN(D4238,in_batt_pw,IF(sel_batt=0,0,(sel_batt-H4237)/in_rte))</f>
        <v/>
      </c>
      <c r="G4238" s="6">
        <f>MIN(E4238,in_batt_pw,H4237)</f>
        <v/>
      </c>
      <c r="H4238" s="6">
        <f>H4237+F4238*in_rte-G4238</f>
        <v/>
      </c>
      <c r="I4238" s="6">
        <f>IF(sel_og=1,0,E4238-G4238)</f>
        <v/>
      </c>
      <c r="J4238" s="6">
        <f>IF(sel_og=1,0,D4238-F4238)</f>
        <v/>
      </c>
      <c r="K4238" s="6">
        <f>IF(sel_og=1,E4238-G4238,0)</f>
        <v/>
      </c>
    </row>
    <row r="4239">
      <c r="A4239" s="6">
        <f>Profiles!E4239+Profiles!F4239</f>
        <v/>
      </c>
      <c r="B4239" s="6">
        <f>Profiles!D4239*sel_solar</f>
        <v/>
      </c>
      <c r="C4239" s="6">
        <f>MIN(B4239,A4239)</f>
        <v/>
      </c>
      <c r="D4239" s="6">
        <f>B4239-C4239</f>
        <v/>
      </c>
      <c r="E4239" s="6">
        <f>A4239-C4239</f>
        <v/>
      </c>
      <c r="F4239" s="6">
        <f>MIN(D4239,in_batt_pw,IF(sel_batt=0,0,(sel_batt-H4238)/in_rte))</f>
        <v/>
      </c>
      <c r="G4239" s="6">
        <f>MIN(E4239,in_batt_pw,H4238)</f>
        <v/>
      </c>
      <c r="H4239" s="6">
        <f>H4238+F4239*in_rte-G4239</f>
        <v/>
      </c>
      <c r="I4239" s="6">
        <f>IF(sel_og=1,0,E4239-G4239)</f>
        <v/>
      </c>
      <c r="J4239" s="6">
        <f>IF(sel_og=1,0,D4239-F4239)</f>
        <v/>
      </c>
      <c r="K4239" s="6">
        <f>IF(sel_og=1,E4239-G4239,0)</f>
        <v/>
      </c>
    </row>
    <row r="4240">
      <c r="A4240" s="6">
        <f>Profiles!E4240+Profiles!F4240</f>
        <v/>
      </c>
      <c r="B4240" s="6">
        <f>Profiles!D4240*sel_solar</f>
        <v/>
      </c>
      <c r="C4240" s="6">
        <f>MIN(B4240,A4240)</f>
        <v/>
      </c>
      <c r="D4240" s="6">
        <f>B4240-C4240</f>
        <v/>
      </c>
      <c r="E4240" s="6">
        <f>A4240-C4240</f>
        <v/>
      </c>
      <c r="F4240" s="6">
        <f>MIN(D4240,in_batt_pw,IF(sel_batt=0,0,(sel_batt-H4239)/in_rte))</f>
        <v/>
      </c>
      <c r="G4240" s="6">
        <f>MIN(E4240,in_batt_pw,H4239)</f>
        <v/>
      </c>
      <c r="H4240" s="6">
        <f>H4239+F4240*in_rte-G4240</f>
        <v/>
      </c>
      <c r="I4240" s="6">
        <f>IF(sel_og=1,0,E4240-G4240)</f>
        <v/>
      </c>
      <c r="J4240" s="6">
        <f>IF(sel_og=1,0,D4240-F4240)</f>
        <v/>
      </c>
      <c r="K4240" s="6">
        <f>IF(sel_og=1,E4240-G4240,0)</f>
        <v/>
      </c>
    </row>
    <row r="4241">
      <c r="A4241" s="6">
        <f>Profiles!E4241+Profiles!F4241</f>
        <v/>
      </c>
      <c r="B4241" s="6">
        <f>Profiles!D4241*sel_solar</f>
        <v/>
      </c>
      <c r="C4241" s="6">
        <f>MIN(B4241,A4241)</f>
        <v/>
      </c>
      <c r="D4241" s="6">
        <f>B4241-C4241</f>
        <v/>
      </c>
      <c r="E4241" s="6">
        <f>A4241-C4241</f>
        <v/>
      </c>
      <c r="F4241" s="6">
        <f>MIN(D4241,in_batt_pw,IF(sel_batt=0,0,(sel_batt-H4240)/in_rte))</f>
        <v/>
      </c>
      <c r="G4241" s="6">
        <f>MIN(E4241,in_batt_pw,H4240)</f>
        <v/>
      </c>
      <c r="H4241" s="6">
        <f>H4240+F4241*in_rte-G4241</f>
        <v/>
      </c>
      <c r="I4241" s="6">
        <f>IF(sel_og=1,0,E4241-G4241)</f>
        <v/>
      </c>
      <c r="J4241" s="6">
        <f>IF(sel_og=1,0,D4241-F4241)</f>
        <v/>
      </c>
      <c r="K4241" s="6">
        <f>IF(sel_og=1,E4241-G4241,0)</f>
        <v/>
      </c>
    </row>
    <row r="4242">
      <c r="A4242" s="6">
        <f>Profiles!E4242+Profiles!F4242</f>
        <v/>
      </c>
      <c r="B4242" s="6">
        <f>Profiles!D4242*sel_solar</f>
        <v/>
      </c>
      <c r="C4242" s="6">
        <f>MIN(B4242,A4242)</f>
        <v/>
      </c>
      <c r="D4242" s="6">
        <f>B4242-C4242</f>
        <v/>
      </c>
      <c r="E4242" s="6">
        <f>A4242-C4242</f>
        <v/>
      </c>
      <c r="F4242" s="6">
        <f>MIN(D4242,in_batt_pw,IF(sel_batt=0,0,(sel_batt-H4241)/in_rte))</f>
        <v/>
      </c>
      <c r="G4242" s="6">
        <f>MIN(E4242,in_batt_pw,H4241)</f>
        <v/>
      </c>
      <c r="H4242" s="6">
        <f>H4241+F4242*in_rte-G4242</f>
        <v/>
      </c>
      <c r="I4242" s="6">
        <f>IF(sel_og=1,0,E4242-G4242)</f>
        <v/>
      </c>
      <c r="J4242" s="6">
        <f>IF(sel_og=1,0,D4242-F4242)</f>
        <v/>
      </c>
      <c r="K4242" s="6">
        <f>IF(sel_og=1,E4242-G4242,0)</f>
        <v/>
      </c>
    </row>
    <row r="4243">
      <c r="A4243" s="6">
        <f>Profiles!E4243+Profiles!F4243</f>
        <v/>
      </c>
      <c r="B4243" s="6">
        <f>Profiles!D4243*sel_solar</f>
        <v/>
      </c>
      <c r="C4243" s="6">
        <f>MIN(B4243,A4243)</f>
        <v/>
      </c>
      <c r="D4243" s="6">
        <f>B4243-C4243</f>
        <v/>
      </c>
      <c r="E4243" s="6">
        <f>A4243-C4243</f>
        <v/>
      </c>
      <c r="F4243" s="6">
        <f>MIN(D4243,in_batt_pw,IF(sel_batt=0,0,(sel_batt-H4242)/in_rte))</f>
        <v/>
      </c>
      <c r="G4243" s="6">
        <f>MIN(E4243,in_batt_pw,H4242)</f>
        <v/>
      </c>
      <c r="H4243" s="6">
        <f>H4242+F4243*in_rte-G4243</f>
        <v/>
      </c>
      <c r="I4243" s="6">
        <f>IF(sel_og=1,0,E4243-G4243)</f>
        <v/>
      </c>
      <c r="J4243" s="6">
        <f>IF(sel_og=1,0,D4243-F4243)</f>
        <v/>
      </c>
      <c r="K4243" s="6">
        <f>IF(sel_og=1,E4243-G4243,0)</f>
        <v/>
      </c>
    </row>
    <row r="4244">
      <c r="A4244" s="6">
        <f>Profiles!E4244+Profiles!F4244</f>
        <v/>
      </c>
      <c r="B4244" s="6">
        <f>Profiles!D4244*sel_solar</f>
        <v/>
      </c>
      <c r="C4244" s="6">
        <f>MIN(B4244,A4244)</f>
        <v/>
      </c>
      <c r="D4244" s="6">
        <f>B4244-C4244</f>
        <v/>
      </c>
      <c r="E4244" s="6">
        <f>A4244-C4244</f>
        <v/>
      </c>
      <c r="F4244" s="6">
        <f>MIN(D4244,in_batt_pw,IF(sel_batt=0,0,(sel_batt-H4243)/in_rte))</f>
        <v/>
      </c>
      <c r="G4244" s="6">
        <f>MIN(E4244,in_batt_pw,H4243)</f>
        <v/>
      </c>
      <c r="H4244" s="6">
        <f>H4243+F4244*in_rte-G4244</f>
        <v/>
      </c>
      <c r="I4244" s="6">
        <f>IF(sel_og=1,0,E4244-G4244)</f>
        <v/>
      </c>
      <c r="J4244" s="6">
        <f>IF(sel_og=1,0,D4244-F4244)</f>
        <v/>
      </c>
      <c r="K4244" s="6">
        <f>IF(sel_og=1,E4244-G4244,0)</f>
        <v/>
      </c>
    </row>
    <row r="4245">
      <c r="A4245" s="6">
        <f>Profiles!E4245+Profiles!F4245</f>
        <v/>
      </c>
      <c r="B4245" s="6">
        <f>Profiles!D4245*sel_solar</f>
        <v/>
      </c>
      <c r="C4245" s="6">
        <f>MIN(B4245,A4245)</f>
        <v/>
      </c>
      <c r="D4245" s="6">
        <f>B4245-C4245</f>
        <v/>
      </c>
      <c r="E4245" s="6">
        <f>A4245-C4245</f>
        <v/>
      </c>
      <c r="F4245" s="6">
        <f>MIN(D4245,in_batt_pw,IF(sel_batt=0,0,(sel_batt-H4244)/in_rte))</f>
        <v/>
      </c>
      <c r="G4245" s="6">
        <f>MIN(E4245,in_batt_pw,H4244)</f>
        <v/>
      </c>
      <c r="H4245" s="6">
        <f>H4244+F4245*in_rte-G4245</f>
        <v/>
      </c>
      <c r="I4245" s="6">
        <f>IF(sel_og=1,0,E4245-G4245)</f>
        <v/>
      </c>
      <c r="J4245" s="6">
        <f>IF(sel_og=1,0,D4245-F4245)</f>
        <v/>
      </c>
      <c r="K4245" s="6">
        <f>IF(sel_og=1,E4245-G4245,0)</f>
        <v/>
      </c>
    </row>
    <row r="4246">
      <c r="A4246" s="6">
        <f>Profiles!E4246+Profiles!F4246</f>
        <v/>
      </c>
      <c r="B4246" s="6">
        <f>Profiles!D4246*sel_solar</f>
        <v/>
      </c>
      <c r="C4246" s="6">
        <f>MIN(B4246,A4246)</f>
        <v/>
      </c>
      <c r="D4246" s="6">
        <f>B4246-C4246</f>
        <v/>
      </c>
      <c r="E4246" s="6">
        <f>A4246-C4246</f>
        <v/>
      </c>
      <c r="F4246" s="6">
        <f>MIN(D4246,in_batt_pw,IF(sel_batt=0,0,(sel_batt-H4245)/in_rte))</f>
        <v/>
      </c>
      <c r="G4246" s="6">
        <f>MIN(E4246,in_batt_pw,H4245)</f>
        <v/>
      </c>
      <c r="H4246" s="6">
        <f>H4245+F4246*in_rte-G4246</f>
        <v/>
      </c>
      <c r="I4246" s="6">
        <f>IF(sel_og=1,0,E4246-G4246)</f>
        <v/>
      </c>
      <c r="J4246" s="6">
        <f>IF(sel_og=1,0,D4246-F4246)</f>
        <v/>
      </c>
      <c r="K4246" s="6">
        <f>IF(sel_og=1,E4246-G4246,0)</f>
        <v/>
      </c>
    </row>
    <row r="4247">
      <c r="A4247" s="6">
        <f>Profiles!E4247+Profiles!F4247</f>
        <v/>
      </c>
      <c r="B4247" s="6">
        <f>Profiles!D4247*sel_solar</f>
        <v/>
      </c>
      <c r="C4247" s="6">
        <f>MIN(B4247,A4247)</f>
        <v/>
      </c>
      <c r="D4247" s="6">
        <f>B4247-C4247</f>
        <v/>
      </c>
      <c r="E4247" s="6">
        <f>A4247-C4247</f>
        <v/>
      </c>
      <c r="F4247" s="6">
        <f>MIN(D4247,in_batt_pw,IF(sel_batt=0,0,(sel_batt-H4246)/in_rte))</f>
        <v/>
      </c>
      <c r="G4247" s="6">
        <f>MIN(E4247,in_batt_pw,H4246)</f>
        <v/>
      </c>
      <c r="H4247" s="6">
        <f>H4246+F4247*in_rte-G4247</f>
        <v/>
      </c>
      <c r="I4247" s="6">
        <f>IF(sel_og=1,0,E4247-G4247)</f>
        <v/>
      </c>
      <c r="J4247" s="6">
        <f>IF(sel_og=1,0,D4247-F4247)</f>
        <v/>
      </c>
      <c r="K4247" s="6">
        <f>IF(sel_og=1,E4247-G4247,0)</f>
        <v/>
      </c>
    </row>
    <row r="4248">
      <c r="A4248" s="6">
        <f>Profiles!E4248+Profiles!F4248</f>
        <v/>
      </c>
      <c r="B4248" s="6">
        <f>Profiles!D4248*sel_solar</f>
        <v/>
      </c>
      <c r="C4248" s="6">
        <f>MIN(B4248,A4248)</f>
        <v/>
      </c>
      <c r="D4248" s="6">
        <f>B4248-C4248</f>
        <v/>
      </c>
      <c r="E4248" s="6">
        <f>A4248-C4248</f>
        <v/>
      </c>
      <c r="F4248" s="6">
        <f>MIN(D4248,in_batt_pw,IF(sel_batt=0,0,(sel_batt-H4247)/in_rte))</f>
        <v/>
      </c>
      <c r="G4248" s="6">
        <f>MIN(E4248,in_batt_pw,H4247)</f>
        <v/>
      </c>
      <c r="H4248" s="6">
        <f>H4247+F4248*in_rte-G4248</f>
        <v/>
      </c>
      <c r="I4248" s="6">
        <f>IF(sel_og=1,0,E4248-G4248)</f>
        <v/>
      </c>
      <c r="J4248" s="6">
        <f>IF(sel_og=1,0,D4248-F4248)</f>
        <v/>
      </c>
      <c r="K4248" s="6">
        <f>IF(sel_og=1,E4248-G4248,0)</f>
        <v/>
      </c>
    </row>
    <row r="4249">
      <c r="A4249" s="6">
        <f>Profiles!E4249+Profiles!F4249</f>
        <v/>
      </c>
      <c r="B4249" s="6">
        <f>Profiles!D4249*sel_solar</f>
        <v/>
      </c>
      <c r="C4249" s="6">
        <f>MIN(B4249,A4249)</f>
        <v/>
      </c>
      <c r="D4249" s="6">
        <f>B4249-C4249</f>
        <v/>
      </c>
      <c r="E4249" s="6">
        <f>A4249-C4249</f>
        <v/>
      </c>
      <c r="F4249" s="6">
        <f>MIN(D4249,in_batt_pw,IF(sel_batt=0,0,(sel_batt-H4248)/in_rte))</f>
        <v/>
      </c>
      <c r="G4249" s="6">
        <f>MIN(E4249,in_batt_pw,H4248)</f>
        <v/>
      </c>
      <c r="H4249" s="6">
        <f>H4248+F4249*in_rte-G4249</f>
        <v/>
      </c>
      <c r="I4249" s="6">
        <f>IF(sel_og=1,0,E4249-G4249)</f>
        <v/>
      </c>
      <c r="J4249" s="6">
        <f>IF(sel_og=1,0,D4249-F4249)</f>
        <v/>
      </c>
      <c r="K4249" s="6">
        <f>IF(sel_og=1,E4249-G4249,0)</f>
        <v/>
      </c>
    </row>
    <row r="4250">
      <c r="A4250" s="6">
        <f>Profiles!E4250+Profiles!F4250</f>
        <v/>
      </c>
      <c r="B4250" s="6">
        <f>Profiles!D4250*sel_solar</f>
        <v/>
      </c>
      <c r="C4250" s="6">
        <f>MIN(B4250,A4250)</f>
        <v/>
      </c>
      <c r="D4250" s="6">
        <f>B4250-C4250</f>
        <v/>
      </c>
      <c r="E4250" s="6">
        <f>A4250-C4250</f>
        <v/>
      </c>
      <c r="F4250" s="6">
        <f>MIN(D4250,in_batt_pw,IF(sel_batt=0,0,(sel_batt-H4249)/in_rte))</f>
        <v/>
      </c>
      <c r="G4250" s="6">
        <f>MIN(E4250,in_batt_pw,H4249)</f>
        <v/>
      </c>
      <c r="H4250" s="6">
        <f>H4249+F4250*in_rte-G4250</f>
        <v/>
      </c>
      <c r="I4250" s="6">
        <f>IF(sel_og=1,0,E4250-G4250)</f>
        <v/>
      </c>
      <c r="J4250" s="6">
        <f>IF(sel_og=1,0,D4250-F4250)</f>
        <v/>
      </c>
      <c r="K4250" s="6">
        <f>IF(sel_og=1,E4250-G4250,0)</f>
        <v/>
      </c>
    </row>
    <row r="4251">
      <c r="A4251" s="6">
        <f>Profiles!E4251+Profiles!F4251</f>
        <v/>
      </c>
      <c r="B4251" s="6">
        <f>Profiles!D4251*sel_solar</f>
        <v/>
      </c>
      <c r="C4251" s="6">
        <f>MIN(B4251,A4251)</f>
        <v/>
      </c>
      <c r="D4251" s="6">
        <f>B4251-C4251</f>
        <v/>
      </c>
      <c r="E4251" s="6">
        <f>A4251-C4251</f>
        <v/>
      </c>
      <c r="F4251" s="6">
        <f>MIN(D4251,in_batt_pw,IF(sel_batt=0,0,(sel_batt-H4250)/in_rte))</f>
        <v/>
      </c>
      <c r="G4251" s="6">
        <f>MIN(E4251,in_batt_pw,H4250)</f>
        <v/>
      </c>
      <c r="H4251" s="6">
        <f>H4250+F4251*in_rte-G4251</f>
        <v/>
      </c>
      <c r="I4251" s="6">
        <f>IF(sel_og=1,0,E4251-G4251)</f>
        <v/>
      </c>
      <c r="J4251" s="6">
        <f>IF(sel_og=1,0,D4251-F4251)</f>
        <v/>
      </c>
      <c r="K4251" s="6">
        <f>IF(sel_og=1,E4251-G4251,0)</f>
        <v/>
      </c>
    </row>
    <row r="4252">
      <c r="A4252" s="6">
        <f>Profiles!E4252+Profiles!F4252</f>
        <v/>
      </c>
      <c r="B4252" s="6">
        <f>Profiles!D4252*sel_solar</f>
        <v/>
      </c>
      <c r="C4252" s="6">
        <f>MIN(B4252,A4252)</f>
        <v/>
      </c>
      <c r="D4252" s="6">
        <f>B4252-C4252</f>
        <v/>
      </c>
      <c r="E4252" s="6">
        <f>A4252-C4252</f>
        <v/>
      </c>
      <c r="F4252" s="6">
        <f>MIN(D4252,in_batt_pw,IF(sel_batt=0,0,(sel_batt-H4251)/in_rte))</f>
        <v/>
      </c>
      <c r="G4252" s="6">
        <f>MIN(E4252,in_batt_pw,H4251)</f>
        <v/>
      </c>
      <c r="H4252" s="6">
        <f>H4251+F4252*in_rte-G4252</f>
        <v/>
      </c>
      <c r="I4252" s="6">
        <f>IF(sel_og=1,0,E4252-G4252)</f>
        <v/>
      </c>
      <c r="J4252" s="6">
        <f>IF(sel_og=1,0,D4252-F4252)</f>
        <v/>
      </c>
      <c r="K4252" s="6">
        <f>IF(sel_og=1,E4252-G4252,0)</f>
        <v/>
      </c>
    </row>
    <row r="4253">
      <c r="A4253" s="6">
        <f>Profiles!E4253+Profiles!F4253</f>
        <v/>
      </c>
      <c r="B4253" s="6">
        <f>Profiles!D4253*sel_solar</f>
        <v/>
      </c>
      <c r="C4253" s="6">
        <f>MIN(B4253,A4253)</f>
        <v/>
      </c>
      <c r="D4253" s="6">
        <f>B4253-C4253</f>
        <v/>
      </c>
      <c r="E4253" s="6">
        <f>A4253-C4253</f>
        <v/>
      </c>
      <c r="F4253" s="6">
        <f>MIN(D4253,in_batt_pw,IF(sel_batt=0,0,(sel_batt-H4252)/in_rte))</f>
        <v/>
      </c>
      <c r="G4253" s="6">
        <f>MIN(E4253,in_batt_pw,H4252)</f>
        <v/>
      </c>
      <c r="H4253" s="6">
        <f>H4252+F4253*in_rte-G4253</f>
        <v/>
      </c>
      <c r="I4253" s="6">
        <f>IF(sel_og=1,0,E4253-G4253)</f>
        <v/>
      </c>
      <c r="J4253" s="6">
        <f>IF(sel_og=1,0,D4253-F4253)</f>
        <v/>
      </c>
      <c r="K4253" s="6">
        <f>IF(sel_og=1,E4253-G4253,0)</f>
        <v/>
      </c>
    </row>
    <row r="4254">
      <c r="A4254" s="6">
        <f>Profiles!E4254+Profiles!F4254</f>
        <v/>
      </c>
      <c r="B4254" s="6">
        <f>Profiles!D4254*sel_solar</f>
        <v/>
      </c>
      <c r="C4254" s="6">
        <f>MIN(B4254,A4254)</f>
        <v/>
      </c>
      <c r="D4254" s="6">
        <f>B4254-C4254</f>
        <v/>
      </c>
      <c r="E4254" s="6">
        <f>A4254-C4254</f>
        <v/>
      </c>
      <c r="F4254" s="6">
        <f>MIN(D4254,in_batt_pw,IF(sel_batt=0,0,(sel_batt-H4253)/in_rte))</f>
        <v/>
      </c>
      <c r="G4254" s="6">
        <f>MIN(E4254,in_batt_pw,H4253)</f>
        <v/>
      </c>
      <c r="H4254" s="6">
        <f>H4253+F4254*in_rte-G4254</f>
        <v/>
      </c>
      <c r="I4254" s="6">
        <f>IF(sel_og=1,0,E4254-G4254)</f>
        <v/>
      </c>
      <c r="J4254" s="6">
        <f>IF(sel_og=1,0,D4254-F4254)</f>
        <v/>
      </c>
      <c r="K4254" s="6">
        <f>IF(sel_og=1,E4254-G4254,0)</f>
        <v/>
      </c>
    </row>
    <row r="4255">
      <c r="A4255" s="6">
        <f>Profiles!E4255+Profiles!F4255</f>
        <v/>
      </c>
      <c r="B4255" s="6">
        <f>Profiles!D4255*sel_solar</f>
        <v/>
      </c>
      <c r="C4255" s="6">
        <f>MIN(B4255,A4255)</f>
        <v/>
      </c>
      <c r="D4255" s="6">
        <f>B4255-C4255</f>
        <v/>
      </c>
      <c r="E4255" s="6">
        <f>A4255-C4255</f>
        <v/>
      </c>
      <c r="F4255" s="6">
        <f>MIN(D4255,in_batt_pw,IF(sel_batt=0,0,(sel_batt-H4254)/in_rte))</f>
        <v/>
      </c>
      <c r="G4255" s="6">
        <f>MIN(E4255,in_batt_pw,H4254)</f>
        <v/>
      </c>
      <c r="H4255" s="6">
        <f>H4254+F4255*in_rte-G4255</f>
        <v/>
      </c>
      <c r="I4255" s="6">
        <f>IF(sel_og=1,0,E4255-G4255)</f>
        <v/>
      </c>
      <c r="J4255" s="6">
        <f>IF(sel_og=1,0,D4255-F4255)</f>
        <v/>
      </c>
      <c r="K4255" s="6">
        <f>IF(sel_og=1,E4255-G4255,0)</f>
        <v/>
      </c>
    </row>
    <row r="4256">
      <c r="A4256" s="6">
        <f>Profiles!E4256+Profiles!F4256</f>
        <v/>
      </c>
      <c r="B4256" s="6">
        <f>Profiles!D4256*sel_solar</f>
        <v/>
      </c>
      <c r="C4256" s="6">
        <f>MIN(B4256,A4256)</f>
        <v/>
      </c>
      <c r="D4256" s="6">
        <f>B4256-C4256</f>
        <v/>
      </c>
      <c r="E4256" s="6">
        <f>A4256-C4256</f>
        <v/>
      </c>
      <c r="F4256" s="6">
        <f>MIN(D4256,in_batt_pw,IF(sel_batt=0,0,(sel_batt-H4255)/in_rte))</f>
        <v/>
      </c>
      <c r="G4256" s="6">
        <f>MIN(E4256,in_batt_pw,H4255)</f>
        <v/>
      </c>
      <c r="H4256" s="6">
        <f>H4255+F4256*in_rte-G4256</f>
        <v/>
      </c>
      <c r="I4256" s="6">
        <f>IF(sel_og=1,0,E4256-G4256)</f>
        <v/>
      </c>
      <c r="J4256" s="6">
        <f>IF(sel_og=1,0,D4256-F4256)</f>
        <v/>
      </c>
      <c r="K4256" s="6">
        <f>IF(sel_og=1,E4256-G4256,0)</f>
        <v/>
      </c>
    </row>
    <row r="4257">
      <c r="A4257" s="6">
        <f>Profiles!E4257+Profiles!F4257</f>
        <v/>
      </c>
      <c r="B4257" s="6">
        <f>Profiles!D4257*sel_solar</f>
        <v/>
      </c>
      <c r="C4257" s="6">
        <f>MIN(B4257,A4257)</f>
        <v/>
      </c>
      <c r="D4257" s="6">
        <f>B4257-C4257</f>
        <v/>
      </c>
      <c r="E4257" s="6">
        <f>A4257-C4257</f>
        <v/>
      </c>
      <c r="F4257" s="6">
        <f>MIN(D4257,in_batt_pw,IF(sel_batt=0,0,(sel_batt-H4256)/in_rte))</f>
        <v/>
      </c>
      <c r="G4257" s="6">
        <f>MIN(E4257,in_batt_pw,H4256)</f>
        <v/>
      </c>
      <c r="H4257" s="6">
        <f>H4256+F4257*in_rte-G4257</f>
        <v/>
      </c>
      <c r="I4257" s="6">
        <f>IF(sel_og=1,0,E4257-G4257)</f>
        <v/>
      </c>
      <c r="J4257" s="6">
        <f>IF(sel_og=1,0,D4257-F4257)</f>
        <v/>
      </c>
      <c r="K4257" s="6">
        <f>IF(sel_og=1,E4257-G4257,0)</f>
        <v/>
      </c>
    </row>
    <row r="4258">
      <c r="A4258" s="6">
        <f>Profiles!E4258+Profiles!F4258</f>
        <v/>
      </c>
      <c r="B4258" s="6">
        <f>Profiles!D4258*sel_solar</f>
        <v/>
      </c>
      <c r="C4258" s="6">
        <f>MIN(B4258,A4258)</f>
        <v/>
      </c>
      <c r="D4258" s="6">
        <f>B4258-C4258</f>
        <v/>
      </c>
      <c r="E4258" s="6">
        <f>A4258-C4258</f>
        <v/>
      </c>
      <c r="F4258" s="6">
        <f>MIN(D4258,in_batt_pw,IF(sel_batt=0,0,(sel_batt-H4257)/in_rte))</f>
        <v/>
      </c>
      <c r="G4258" s="6">
        <f>MIN(E4258,in_batt_pw,H4257)</f>
        <v/>
      </c>
      <c r="H4258" s="6">
        <f>H4257+F4258*in_rte-G4258</f>
        <v/>
      </c>
      <c r="I4258" s="6">
        <f>IF(sel_og=1,0,E4258-G4258)</f>
        <v/>
      </c>
      <c r="J4258" s="6">
        <f>IF(sel_og=1,0,D4258-F4258)</f>
        <v/>
      </c>
      <c r="K4258" s="6">
        <f>IF(sel_og=1,E4258-G4258,0)</f>
        <v/>
      </c>
    </row>
    <row r="4259">
      <c r="A4259" s="6">
        <f>Profiles!E4259+Profiles!F4259</f>
        <v/>
      </c>
      <c r="B4259" s="6">
        <f>Profiles!D4259*sel_solar</f>
        <v/>
      </c>
      <c r="C4259" s="6">
        <f>MIN(B4259,A4259)</f>
        <v/>
      </c>
      <c r="D4259" s="6">
        <f>B4259-C4259</f>
        <v/>
      </c>
      <c r="E4259" s="6">
        <f>A4259-C4259</f>
        <v/>
      </c>
      <c r="F4259" s="6">
        <f>MIN(D4259,in_batt_pw,IF(sel_batt=0,0,(sel_batt-H4258)/in_rte))</f>
        <v/>
      </c>
      <c r="G4259" s="6">
        <f>MIN(E4259,in_batt_pw,H4258)</f>
        <v/>
      </c>
      <c r="H4259" s="6">
        <f>H4258+F4259*in_rte-G4259</f>
        <v/>
      </c>
      <c r="I4259" s="6">
        <f>IF(sel_og=1,0,E4259-G4259)</f>
        <v/>
      </c>
      <c r="J4259" s="6">
        <f>IF(sel_og=1,0,D4259-F4259)</f>
        <v/>
      </c>
      <c r="K4259" s="6">
        <f>IF(sel_og=1,E4259-G4259,0)</f>
        <v/>
      </c>
    </row>
    <row r="4260">
      <c r="A4260" s="6">
        <f>Profiles!E4260+Profiles!F4260</f>
        <v/>
      </c>
      <c r="B4260" s="6">
        <f>Profiles!D4260*sel_solar</f>
        <v/>
      </c>
      <c r="C4260" s="6">
        <f>MIN(B4260,A4260)</f>
        <v/>
      </c>
      <c r="D4260" s="6">
        <f>B4260-C4260</f>
        <v/>
      </c>
      <c r="E4260" s="6">
        <f>A4260-C4260</f>
        <v/>
      </c>
      <c r="F4260" s="6">
        <f>MIN(D4260,in_batt_pw,IF(sel_batt=0,0,(sel_batt-H4259)/in_rte))</f>
        <v/>
      </c>
      <c r="G4260" s="6">
        <f>MIN(E4260,in_batt_pw,H4259)</f>
        <v/>
      </c>
      <c r="H4260" s="6">
        <f>H4259+F4260*in_rte-G4260</f>
        <v/>
      </c>
      <c r="I4260" s="6">
        <f>IF(sel_og=1,0,E4260-G4260)</f>
        <v/>
      </c>
      <c r="J4260" s="6">
        <f>IF(sel_og=1,0,D4260-F4260)</f>
        <v/>
      </c>
      <c r="K4260" s="6">
        <f>IF(sel_og=1,E4260-G4260,0)</f>
        <v/>
      </c>
    </row>
    <row r="4261">
      <c r="A4261" s="6">
        <f>Profiles!E4261+Profiles!F4261</f>
        <v/>
      </c>
      <c r="B4261" s="6">
        <f>Profiles!D4261*sel_solar</f>
        <v/>
      </c>
      <c r="C4261" s="6">
        <f>MIN(B4261,A4261)</f>
        <v/>
      </c>
      <c r="D4261" s="6">
        <f>B4261-C4261</f>
        <v/>
      </c>
      <c r="E4261" s="6">
        <f>A4261-C4261</f>
        <v/>
      </c>
      <c r="F4261" s="6">
        <f>MIN(D4261,in_batt_pw,IF(sel_batt=0,0,(sel_batt-H4260)/in_rte))</f>
        <v/>
      </c>
      <c r="G4261" s="6">
        <f>MIN(E4261,in_batt_pw,H4260)</f>
        <v/>
      </c>
      <c r="H4261" s="6">
        <f>H4260+F4261*in_rte-G4261</f>
        <v/>
      </c>
      <c r="I4261" s="6">
        <f>IF(sel_og=1,0,E4261-G4261)</f>
        <v/>
      </c>
      <c r="J4261" s="6">
        <f>IF(sel_og=1,0,D4261-F4261)</f>
        <v/>
      </c>
      <c r="K4261" s="6">
        <f>IF(sel_og=1,E4261-G4261,0)</f>
        <v/>
      </c>
    </row>
    <row r="4262">
      <c r="A4262" s="6">
        <f>Profiles!E4262+Profiles!F4262</f>
        <v/>
      </c>
      <c r="B4262" s="6">
        <f>Profiles!D4262*sel_solar</f>
        <v/>
      </c>
      <c r="C4262" s="6">
        <f>MIN(B4262,A4262)</f>
        <v/>
      </c>
      <c r="D4262" s="6">
        <f>B4262-C4262</f>
        <v/>
      </c>
      <c r="E4262" s="6">
        <f>A4262-C4262</f>
        <v/>
      </c>
      <c r="F4262" s="6">
        <f>MIN(D4262,in_batt_pw,IF(sel_batt=0,0,(sel_batt-H4261)/in_rte))</f>
        <v/>
      </c>
      <c r="G4262" s="6">
        <f>MIN(E4262,in_batt_pw,H4261)</f>
        <v/>
      </c>
      <c r="H4262" s="6">
        <f>H4261+F4262*in_rte-G4262</f>
        <v/>
      </c>
      <c r="I4262" s="6">
        <f>IF(sel_og=1,0,E4262-G4262)</f>
        <v/>
      </c>
      <c r="J4262" s="6">
        <f>IF(sel_og=1,0,D4262-F4262)</f>
        <v/>
      </c>
      <c r="K4262" s="6">
        <f>IF(sel_og=1,E4262-G4262,0)</f>
        <v/>
      </c>
    </row>
    <row r="4263">
      <c r="A4263" s="6">
        <f>Profiles!E4263+Profiles!F4263</f>
        <v/>
      </c>
      <c r="B4263" s="6">
        <f>Profiles!D4263*sel_solar</f>
        <v/>
      </c>
      <c r="C4263" s="6">
        <f>MIN(B4263,A4263)</f>
        <v/>
      </c>
      <c r="D4263" s="6">
        <f>B4263-C4263</f>
        <v/>
      </c>
      <c r="E4263" s="6">
        <f>A4263-C4263</f>
        <v/>
      </c>
      <c r="F4263" s="6">
        <f>MIN(D4263,in_batt_pw,IF(sel_batt=0,0,(sel_batt-H4262)/in_rte))</f>
        <v/>
      </c>
      <c r="G4263" s="6">
        <f>MIN(E4263,in_batt_pw,H4262)</f>
        <v/>
      </c>
      <c r="H4263" s="6">
        <f>H4262+F4263*in_rte-G4263</f>
        <v/>
      </c>
      <c r="I4263" s="6">
        <f>IF(sel_og=1,0,E4263-G4263)</f>
        <v/>
      </c>
      <c r="J4263" s="6">
        <f>IF(sel_og=1,0,D4263-F4263)</f>
        <v/>
      </c>
      <c r="K4263" s="6">
        <f>IF(sel_og=1,E4263-G4263,0)</f>
        <v/>
      </c>
    </row>
    <row r="4264">
      <c r="A4264" s="6">
        <f>Profiles!E4264+Profiles!F4264</f>
        <v/>
      </c>
      <c r="B4264" s="6">
        <f>Profiles!D4264*sel_solar</f>
        <v/>
      </c>
      <c r="C4264" s="6">
        <f>MIN(B4264,A4264)</f>
        <v/>
      </c>
      <c r="D4264" s="6">
        <f>B4264-C4264</f>
        <v/>
      </c>
      <c r="E4264" s="6">
        <f>A4264-C4264</f>
        <v/>
      </c>
      <c r="F4264" s="6">
        <f>MIN(D4264,in_batt_pw,IF(sel_batt=0,0,(sel_batt-H4263)/in_rte))</f>
        <v/>
      </c>
      <c r="G4264" s="6">
        <f>MIN(E4264,in_batt_pw,H4263)</f>
        <v/>
      </c>
      <c r="H4264" s="6">
        <f>H4263+F4264*in_rte-G4264</f>
        <v/>
      </c>
      <c r="I4264" s="6">
        <f>IF(sel_og=1,0,E4264-G4264)</f>
        <v/>
      </c>
      <c r="J4264" s="6">
        <f>IF(sel_og=1,0,D4264-F4264)</f>
        <v/>
      </c>
      <c r="K4264" s="6">
        <f>IF(sel_og=1,E4264-G4264,0)</f>
        <v/>
      </c>
    </row>
    <row r="4265">
      <c r="A4265" s="6">
        <f>Profiles!E4265+Profiles!F4265</f>
        <v/>
      </c>
      <c r="B4265" s="6">
        <f>Profiles!D4265*sel_solar</f>
        <v/>
      </c>
      <c r="C4265" s="6">
        <f>MIN(B4265,A4265)</f>
        <v/>
      </c>
      <c r="D4265" s="6">
        <f>B4265-C4265</f>
        <v/>
      </c>
      <c r="E4265" s="6">
        <f>A4265-C4265</f>
        <v/>
      </c>
      <c r="F4265" s="6">
        <f>MIN(D4265,in_batt_pw,IF(sel_batt=0,0,(sel_batt-H4264)/in_rte))</f>
        <v/>
      </c>
      <c r="G4265" s="6">
        <f>MIN(E4265,in_batt_pw,H4264)</f>
        <v/>
      </c>
      <c r="H4265" s="6">
        <f>H4264+F4265*in_rte-G4265</f>
        <v/>
      </c>
      <c r="I4265" s="6">
        <f>IF(sel_og=1,0,E4265-G4265)</f>
        <v/>
      </c>
      <c r="J4265" s="6">
        <f>IF(sel_og=1,0,D4265-F4265)</f>
        <v/>
      </c>
      <c r="K4265" s="6">
        <f>IF(sel_og=1,E4265-G4265,0)</f>
        <v/>
      </c>
    </row>
    <row r="4266">
      <c r="A4266" s="6">
        <f>Profiles!E4266+Profiles!F4266</f>
        <v/>
      </c>
      <c r="B4266" s="6">
        <f>Profiles!D4266*sel_solar</f>
        <v/>
      </c>
      <c r="C4266" s="6">
        <f>MIN(B4266,A4266)</f>
        <v/>
      </c>
      <c r="D4266" s="6">
        <f>B4266-C4266</f>
        <v/>
      </c>
      <c r="E4266" s="6">
        <f>A4266-C4266</f>
        <v/>
      </c>
      <c r="F4266" s="6">
        <f>MIN(D4266,in_batt_pw,IF(sel_batt=0,0,(sel_batt-H4265)/in_rte))</f>
        <v/>
      </c>
      <c r="G4266" s="6">
        <f>MIN(E4266,in_batt_pw,H4265)</f>
        <v/>
      </c>
      <c r="H4266" s="6">
        <f>H4265+F4266*in_rte-G4266</f>
        <v/>
      </c>
      <c r="I4266" s="6">
        <f>IF(sel_og=1,0,E4266-G4266)</f>
        <v/>
      </c>
      <c r="J4266" s="6">
        <f>IF(sel_og=1,0,D4266-F4266)</f>
        <v/>
      </c>
      <c r="K4266" s="6">
        <f>IF(sel_og=1,E4266-G4266,0)</f>
        <v/>
      </c>
    </row>
    <row r="4267">
      <c r="A4267" s="6">
        <f>Profiles!E4267+Profiles!F4267</f>
        <v/>
      </c>
      <c r="B4267" s="6">
        <f>Profiles!D4267*sel_solar</f>
        <v/>
      </c>
      <c r="C4267" s="6">
        <f>MIN(B4267,A4267)</f>
        <v/>
      </c>
      <c r="D4267" s="6">
        <f>B4267-C4267</f>
        <v/>
      </c>
      <c r="E4267" s="6">
        <f>A4267-C4267</f>
        <v/>
      </c>
      <c r="F4267" s="6">
        <f>MIN(D4267,in_batt_pw,IF(sel_batt=0,0,(sel_batt-H4266)/in_rte))</f>
        <v/>
      </c>
      <c r="G4267" s="6">
        <f>MIN(E4267,in_batt_pw,H4266)</f>
        <v/>
      </c>
      <c r="H4267" s="6">
        <f>H4266+F4267*in_rte-G4267</f>
        <v/>
      </c>
      <c r="I4267" s="6">
        <f>IF(sel_og=1,0,E4267-G4267)</f>
        <v/>
      </c>
      <c r="J4267" s="6">
        <f>IF(sel_og=1,0,D4267-F4267)</f>
        <v/>
      </c>
      <c r="K4267" s="6">
        <f>IF(sel_og=1,E4267-G4267,0)</f>
        <v/>
      </c>
    </row>
    <row r="4268">
      <c r="A4268" s="6">
        <f>Profiles!E4268+Profiles!F4268</f>
        <v/>
      </c>
      <c r="B4268" s="6">
        <f>Profiles!D4268*sel_solar</f>
        <v/>
      </c>
      <c r="C4268" s="6">
        <f>MIN(B4268,A4268)</f>
        <v/>
      </c>
      <c r="D4268" s="6">
        <f>B4268-C4268</f>
        <v/>
      </c>
      <c r="E4268" s="6">
        <f>A4268-C4268</f>
        <v/>
      </c>
      <c r="F4268" s="6">
        <f>MIN(D4268,in_batt_pw,IF(sel_batt=0,0,(sel_batt-H4267)/in_rte))</f>
        <v/>
      </c>
      <c r="G4268" s="6">
        <f>MIN(E4268,in_batt_pw,H4267)</f>
        <v/>
      </c>
      <c r="H4268" s="6">
        <f>H4267+F4268*in_rte-G4268</f>
        <v/>
      </c>
      <c r="I4268" s="6">
        <f>IF(sel_og=1,0,E4268-G4268)</f>
        <v/>
      </c>
      <c r="J4268" s="6">
        <f>IF(sel_og=1,0,D4268-F4268)</f>
        <v/>
      </c>
      <c r="K4268" s="6">
        <f>IF(sel_og=1,E4268-G4268,0)</f>
        <v/>
      </c>
    </row>
    <row r="4269">
      <c r="A4269" s="6">
        <f>Profiles!E4269+Profiles!F4269</f>
        <v/>
      </c>
      <c r="B4269" s="6">
        <f>Profiles!D4269*sel_solar</f>
        <v/>
      </c>
      <c r="C4269" s="6">
        <f>MIN(B4269,A4269)</f>
        <v/>
      </c>
      <c r="D4269" s="6">
        <f>B4269-C4269</f>
        <v/>
      </c>
      <c r="E4269" s="6">
        <f>A4269-C4269</f>
        <v/>
      </c>
      <c r="F4269" s="6">
        <f>MIN(D4269,in_batt_pw,IF(sel_batt=0,0,(sel_batt-H4268)/in_rte))</f>
        <v/>
      </c>
      <c r="G4269" s="6">
        <f>MIN(E4269,in_batt_pw,H4268)</f>
        <v/>
      </c>
      <c r="H4269" s="6">
        <f>H4268+F4269*in_rte-G4269</f>
        <v/>
      </c>
      <c r="I4269" s="6">
        <f>IF(sel_og=1,0,E4269-G4269)</f>
        <v/>
      </c>
      <c r="J4269" s="6">
        <f>IF(sel_og=1,0,D4269-F4269)</f>
        <v/>
      </c>
      <c r="K4269" s="6">
        <f>IF(sel_og=1,E4269-G4269,0)</f>
        <v/>
      </c>
    </row>
    <row r="4270">
      <c r="A4270" s="6">
        <f>Profiles!E4270+Profiles!F4270</f>
        <v/>
      </c>
      <c r="B4270" s="6">
        <f>Profiles!D4270*sel_solar</f>
        <v/>
      </c>
      <c r="C4270" s="6">
        <f>MIN(B4270,A4270)</f>
        <v/>
      </c>
      <c r="D4270" s="6">
        <f>B4270-C4270</f>
        <v/>
      </c>
      <c r="E4270" s="6">
        <f>A4270-C4270</f>
        <v/>
      </c>
      <c r="F4270" s="6">
        <f>MIN(D4270,in_batt_pw,IF(sel_batt=0,0,(sel_batt-H4269)/in_rte))</f>
        <v/>
      </c>
      <c r="G4270" s="6">
        <f>MIN(E4270,in_batt_pw,H4269)</f>
        <v/>
      </c>
      <c r="H4270" s="6">
        <f>H4269+F4270*in_rte-G4270</f>
        <v/>
      </c>
      <c r="I4270" s="6">
        <f>IF(sel_og=1,0,E4270-G4270)</f>
        <v/>
      </c>
      <c r="J4270" s="6">
        <f>IF(sel_og=1,0,D4270-F4270)</f>
        <v/>
      </c>
      <c r="K4270" s="6">
        <f>IF(sel_og=1,E4270-G4270,0)</f>
        <v/>
      </c>
    </row>
    <row r="4271">
      <c r="A4271" s="6">
        <f>Profiles!E4271+Profiles!F4271</f>
        <v/>
      </c>
      <c r="B4271" s="6">
        <f>Profiles!D4271*sel_solar</f>
        <v/>
      </c>
      <c r="C4271" s="6">
        <f>MIN(B4271,A4271)</f>
        <v/>
      </c>
      <c r="D4271" s="6">
        <f>B4271-C4271</f>
        <v/>
      </c>
      <c r="E4271" s="6">
        <f>A4271-C4271</f>
        <v/>
      </c>
      <c r="F4271" s="6">
        <f>MIN(D4271,in_batt_pw,IF(sel_batt=0,0,(sel_batt-H4270)/in_rte))</f>
        <v/>
      </c>
      <c r="G4271" s="6">
        <f>MIN(E4271,in_batt_pw,H4270)</f>
        <v/>
      </c>
      <c r="H4271" s="6">
        <f>H4270+F4271*in_rte-G4271</f>
        <v/>
      </c>
      <c r="I4271" s="6">
        <f>IF(sel_og=1,0,E4271-G4271)</f>
        <v/>
      </c>
      <c r="J4271" s="6">
        <f>IF(sel_og=1,0,D4271-F4271)</f>
        <v/>
      </c>
      <c r="K4271" s="6">
        <f>IF(sel_og=1,E4271-G4271,0)</f>
        <v/>
      </c>
    </row>
    <row r="4272">
      <c r="A4272" s="6">
        <f>Profiles!E4272+Profiles!F4272</f>
        <v/>
      </c>
      <c r="B4272" s="6">
        <f>Profiles!D4272*sel_solar</f>
        <v/>
      </c>
      <c r="C4272" s="6">
        <f>MIN(B4272,A4272)</f>
        <v/>
      </c>
      <c r="D4272" s="6">
        <f>B4272-C4272</f>
        <v/>
      </c>
      <c r="E4272" s="6">
        <f>A4272-C4272</f>
        <v/>
      </c>
      <c r="F4272" s="6">
        <f>MIN(D4272,in_batt_pw,IF(sel_batt=0,0,(sel_batt-H4271)/in_rte))</f>
        <v/>
      </c>
      <c r="G4272" s="6">
        <f>MIN(E4272,in_batt_pw,H4271)</f>
        <v/>
      </c>
      <c r="H4272" s="6">
        <f>H4271+F4272*in_rte-G4272</f>
        <v/>
      </c>
      <c r="I4272" s="6">
        <f>IF(sel_og=1,0,E4272-G4272)</f>
        <v/>
      </c>
      <c r="J4272" s="6">
        <f>IF(sel_og=1,0,D4272-F4272)</f>
        <v/>
      </c>
      <c r="K4272" s="6">
        <f>IF(sel_og=1,E4272-G4272,0)</f>
        <v/>
      </c>
    </row>
    <row r="4273">
      <c r="A4273" s="6">
        <f>Profiles!E4273+Profiles!F4273</f>
        <v/>
      </c>
      <c r="B4273" s="6">
        <f>Profiles!D4273*sel_solar</f>
        <v/>
      </c>
      <c r="C4273" s="6">
        <f>MIN(B4273,A4273)</f>
        <v/>
      </c>
      <c r="D4273" s="6">
        <f>B4273-C4273</f>
        <v/>
      </c>
      <c r="E4273" s="6">
        <f>A4273-C4273</f>
        <v/>
      </c>
      <c r="F4273" s="6">
        <f>MIN(D4273,in_batt_pw,IF(sel_batt=0,0,(sel_batt-H4272)/in_rte))</f>
        <v/>
      </c>
      <c r="G4273" s="6">
        <f>MIN(E4273,in_batt_pw,H4272)</f>
        <v/>
      </c>
      <c r="H4273" s="6">
        <f>H4272+F4273*in_rte-G4273</f>
        <v/>
      </c>
      <c r="I4273" s="6">
        <f>IF(sel_og=1,0,E4273-G4273)</f>
        <v/>
      </c>
      <c r="J4273" s="6">
        <f>IF(sel_og=1,0,D4273-F4273)</f>
        <v/>
      </c>
      <c r="K4273" s="6">
        <f>IF(sel_og=1,E4273-G4273,0)</f>
        <v/>
      </c>
    </row>
    <row r="4274">
      <c r="A4274" s="6">
        <f>Profiles!E4274+Profiles!F4274</f>
        <v/>
      </c>
      <c r="B4274" s="6">
        <f>Profiles!D4274*sel_solar</f>
        <v/>
      </c>
      <c r="C4274" s="6">
        <f>MIN(B4274,A4274)</f>
        <v/>
      </c>
      <c r="D4274" s="6">
        <f>B4274-C4274</f>
        <v/>
      </c>
      <c r="E4274" s="6">
        <f>A4274-C4274</f>
        <v/>
      </c>
      <c r="F4274" s="6">
        <f>MIN(D4274,in_batt_pw,IF(sel_batt=0,0,(sel_batt-H4273)/in_rte))</f>
        <v/>
      </c>
      <c r="G4274" s="6">
        <f>MIN(E4274,in_batt_pw,H4273)</f>
        <v/>
      </c>
      <c r="H4274" s="6">
        <f>H4273+F4274*in_rte-G4274</f>
        <v/>
      </c>
      <c r="I4274" s="6">
        <f>IF(sel_og=1,0,E4274-G4274)</f>
        <v/>
      </c>
      <c r="J4274" s="6">
        <f>IF(sel_og=1,0,D4274-F4274)</f>
        <v/>
      </c>
      <c r="K4274" s="6">
        <f>IF(sel_og=1,E4274-G4274,0)</f>
        <v/>
      </c>
    </row>
    <row r="4275">
      <c r="A4275" s="6">
        <f>Profiles!E4275+Profiles!F4275</f>
        <v/>
      </c>
      <c r="B4275" s="6">
        <f>Profiles!D4275*sel_solar</f>
        <v/>
      </c>
      <c r="C4275" s="6">
        <f>MIN(B4275,A4275)</f>
        <v/>
      </c>
      <c r="D4275" s="6">
        <f>B4275-C4275</f>
        <v/>
      </c>
      <c r="E4275" s="6">
        <f>A4275-C4275</f>
        <v/>
      </c>
      <c r="F4275" s="6">
        <f>MIN(D4275,in_batt_pw,IF(sel_batt=0,0,(sel_batt-H4274)/in_rte))</f>
        <v/>
      </c>
      <c r="G4275" s="6">
        <f>MIN(E4275,in_batt_pw,H4274)</f>
        <v/>
      </c>
      <c r="H4275" s="6">
        <f>H4274+F4275*in_rte-G4275</f>
        <v/>
      </c>
      <c r="I4275" s="6">
        <f>IF(sel_og=1,0,E4275-G4275)</f>
        <v/>
      </c>
      <c r="J4275" s="6">
        <f>IF(sel_og=1,0,D4275-F4275)</f>
        <v/>
      </c>
      <c r="K4275" s="6">
        <f>IF(sel_og=1,E4275-G4275,0)</f>
        <v/>
      </c>
    </row>
    <row r="4276">
      <c r="A4276" s="6">
        <f>Profiles!E4276+Profiles!F4276</f>
        <v/>
      </c>
      <c r="B4276" s="6">
        <f>Profiles!D4276*sel_solar</f>
        <v/>
      </c>
      <c r="C4276" s="6">
        <f>MIN(B4276,A4276)</f>
        <v/>
      </c>
      <c r="D4276" s="6">
        <f>B4276-C4276</f>
        <v/>
      </c>
      <c r="E4276" s="6">
        <f>A4276-C4276</f>
        <v/>
      </c>
      <c r="F4276" s="6">
        <f>MIN(D4276,in_batt_pw,IF(sel_batt=0,0,(sel_batt-H4275)/in_rte))</f>
        <v/>
      </c>
      <c r="G4276" s="6">
        <f>MIN(E4276,in_batt_pw,H4275)</f>
        <v/>
      </c>
      <c r="H4276" s="6">
        <f>H4275+F4276*in_rte-G4276</f>
        <v/>
      </c>
      <c r="I4276" s="6">
        <f>IF(sel_og=1,0,E4276-G4276)</f>
        <v/>
      </c>
      <c r="J4276" s="6">
        <f>IF(sel_og=1,0,D4276-F4276)</f>
        <v/>
      </c>
      <c r="K4276" s="6">
        <f>IF(sel_og=1,E4276-G4276,0)</f>
        <v/>
      </c>
    </row>
    <row r="4277">
      <c r="A4277" s="6">
        <f>Profiles!E4277+Profiles!F4277</f>
        <v/>
      </c>
      <c r="B4277" s="6">
        <f>Profiles!D4277*sel_solar</f>
        <v/>
      </c>
      <c r="C4277" s="6">
        <f>MIN(B4277,A4277)</f>
        <v/>
      </c>
      <c r="D4277" s="6">
        <f>B4277-C4277</f>
        <v/>
      </c>
      <c r="E4277" s="6">
        <f>A4277-C4277</f>
        <v/>
      </c>
      <c r="F4277" s="6">
        <f>MIN(D4277,in_batt_pw,IF(sel_batt=0,0,(sel_batt-H4276)/in_rte))</f>
        <v/>
      </c>
      <c r="G4277" s="6">
        <f>MIN(E4277,in_batt_pw,H4276)</f>
        <v/>
      </c>
      <c r="H4277" s="6">
        <f>H4276+F4277*in_rte-G4277</f>
        <v/>
      </c>
      <c r="I4277" s="6">
        <f>IF(sel_og=1,0,E4277-G4277)</f>
        <v/>
      </c>
      <c r="J4277" s="6">
        <f>IF(sel_og=1,0,D4277-F4277)</f>
        <v/>
      </c>
      <c r="K4277" s="6">
        <f>IF(sel_og=1,E4277-G4277,0)</f>
        <v/>
      </c>
    </row>
    <row r="4278">
      <c r="A4278" s="6">
        <f>Profiles!E4278+Profiles!F4278</f>
        <v/>
      </c>
      <c r="B4278" s="6">
        <f>Profiles!D4278*sel_solar</f>
        <v/>
      </c>
      <c r="C4278" s="6">
        <f>MIN(B4278,A4278)</f>
        <v/>
      </c>
      <c r="D4278" s="6">
        <f>B4278-C4278</f>
        <v/>
      </c>
      <c r="E4278" s="6">
        <f>A4278-C4278</f>
        <v/>
      </c>
      <c r="F4278" s="6">
        <f>MIN(D4278,in_batt_pw,IF(sel_batt=0,0,(sel_batt-H4277)/in_rte))</f>
        <v/>
      </c>
      <c r="G4278" s="6">
        <f>MIN(E4278,in_batt_pw,H4277)</f>
        <v/>
      </c>
      <c r="H4278" s="6">
        <f>H4277+F4278*in_rte-G4278</f>
        <v/>
      </c>
      <c r="I4278" s="6">
        <f>IF(sel_og=1,0,E4278-G4278)</f>
        <v/>
      </c>
      <c r="J4278" s="6">
        <f>IF(sel_og=1,0,D4278-F4278)</f>
        <v/>
      </c>
      <c r="K4278" s="6">
        <f>IF(sel_og=1,E4278-G4278,0)</f>
        <v/>
      </c>
    </row>
    <row r="4279">
      <c r="A4279" s="6">
        <f>Profiles!E4279+Profiles!F4279</f>
        <v/>
      </c>
      <c r="B4279" s="6">
        <f>Profiles!D4279*sel_solar</f>
        <v/>
      </c>
      <c r="C4279" s="6">
        <f>MIN(B4279,A4279)</f>
        <v/>
      </c>
      <c r="D4279" s="6">
        <f>B4279-C4279</f>
        <v/>
      </c>
      <c r="E4279" s="6">
        <f>A4279-C4279</f>
        <v/>
      </c>
      <c r="F4279" s="6">
        <f>MIN(D4279,in_batt_pw,IF(sel_batt=0,0,(sel_batt-H4278)/in_rte))</f>
        <v/>
      </c>
      <c r="G4279" s="6">
        <f>MIN(E4279,in_batt_pw,H4278)</f>
        <v/>
      </c>
      <c r="H4279" s="6">
        <f>H4278+F4279*in_rte-G4279</f>
        <v/>
      </c>
      <c r="I4279" s="6">
        <f>IF(sel_og=1,0,E4279-G4279)</f>
        <v/>
      </c>
      <c r="J4279" s="6">
        <f>IF(sel_og=1,0,D4279-F4279)</f>
        <v/>
      </c>
      <c r="K4279" s="6">
        <f>IF(sel_og=1,E4279-G4279,0)</f>
        <v/>
      </c>
    </row>
    <row r="4280">
      <c r="A4280" s="6">
        <f>Profiles!E4280+Profiles!F4280</f>
        <v/>
      </c>
      <c r="B4280" s="6">
        <f>Profiles!D4280*sel_solar</f>
        <v/>
      </c>
      <c r="C4280" s="6">
        <f>MIN(B4280,A4280)</f>
        <v/>
      </c>
      <c r="D4280" s="6">
        <f>B4280-C4280</f>
        <v/>
      </c>
      <c r="E4280" s="6">
        <f>A4280-C4280</f>
        <v/>
      </c>
      <c r="F4280" s="6">
        <f>MIN(D4280,in_batt_pw,IF(sel_batt=0,0,(sel_batt-H4279)/in_rte))</f>
        <v/>
      </c>
      <c r="G4280" s="6">
        <f>MIN(E4280,in_batt_pw,H4279)</f>
        <v/>
      </c>
      <c r="H4280" s="6">
        <f>H4279+F4280*in_rte-G4280</f>
        <v/>
      </c>
      <c r="I4280" s="6">
        <f>IF(sel_og=1,0,E4280-G4280)</f>
        <v/>
      </c>
      <c r="J4280" s="6">
        <f>IF(sel_og=1,0,D4280-F4280)</f>
        <v/>
      </c>
      <c r="K4280" s="6">
        <f>IF(sel_og=1,E4280-G4280,0)</f>
        <v/>
      </c>
    </row>
    <row r="4281">
      <c r="A4281" s="6">
        <f>Profiles!E4281+Profiles!F4281</f>
        <v/>
      </c>
      <c r="B4281" s="6">
        <f>Profiles!D4281*sel_solar</f>
        <v/>
      </c>
      <c r="C4281" s="6">
        <f>MIN(B4281,A4281)</f>
        <v/>
      </c>
      <c r="D4281" s="6">
        <f>B4281-C4281</f>
        <v/>
      </c>
      <c r="E4281" s="6">
        <f>A4281-C4281</f>
        <v/>
      </c>
      <c r="F4281" s="6">
        <f>MIN(D4281,in_batt_pw,IF(sel_batt=0,0,(sel_batt-H4280)/in_rte))</f>
        <v/>
      </c>
      <c r="G4281" s="6">
        <f>MIN(E4281,in_batt_pw,H4280)</f>
        <v/>
      </c>
      <c r="H4281" s="6">
        <f>H4280+F4281*in_rte-G4281</f>
        <v/>
      </c>
      <c r="I4281" s="6">
        <f>IF(sel_og=1,0,E4281-G4281)</f>
        <v/>
      </c>
      <c r="J4281" s="6">
        <f>IF(sel_og=1,0,D4281-F4281)</f>
        <v/>
      </c>
      <c r="K4281" s="6">
        <f>IF(sel_og=1,E4281-G4281,0)</f>
        <v/>
      </c>
    </row>
    <row r="4282">
      <c r="A4282" s="6">
        <f>Profiles!E4282+Profiles!F4282</f>
        <v/>
      </c>
      <c r="B4282" s="6">
        <f>Profiles!D4282*sel_solar</f>
        <v/>
      </c>
      <c r="C4282" s="6">
        <f>MIN(B4282,A4282)</f>
        <v/>
      </c>
      <c r="D4282" s="6">
        <f>B4282-C4282</f>
        <v/>
      </c>
      <c r="E4282" s="6">
        <f>A4282-C4282</f>
        <v/>
      </c>
      <c r="F4282" s="6">
        <f>MIN(D4282,in_batt_pw,IF(sel_batt=0,0,(sel_batt-H4281)/in_rte))</f>
        <v/>
      </c>
      <c r="G4282" s="6">
        <f>MIN(E4282,in_batt_pw,H4281)</f>
        <v/>
      </c>
      <c r="H4282" s="6">
        <f>H4281+F4282*in_rte-G4282</f>
        <v/>
      </c>
      <c r="I4282" s="6">
        <f>IF(sel_og=1,0,E4282-G4282)</f>
        <v/>
      </c>
      <c r="J4282" s="6">
        <f>IF(sel_og=1,0,D4282-F4282)</f>
        <v/>
      </c>
      <c r="K4282" s="6">
        <f>IF(sel_og=1,E4282-G4282,0)</f>
        <v/>
      </c>
    </row>
    <row r="4283">
      <c r="A4283" s="6">
        <f>Profiles!E4283+Profiles!F4283</f>
        <v/>
      </c>
      <c r="B4283" s="6">
        <f>Profiles!D4283*sel_solar</f>
        <v/>
      </c>
      <c r="C4283" s="6">
        <f>MIN(B4283,A4283)</f>
        <v/>
      </c>
      <c r="D4283" s="6">
        <f>B4283-C4283</f>
        <v/>
      </c>
      <c r="E4283" s="6">
        <f>A4283-C4283</f>
        <v/>
      </c>
      <c r="F4283" s="6">
        <f>MIN(D4283,in_batt_pw,IF(sel_batt=0,0,(sel_batt-H4282)/in_rte))</f>
        <v/>
      </c>
      <c r="G4283" s="6">
        <f>MIN(E4283,in_batt_pw,H4282)</f>
        <v/>
      </c>
      <c r="H4283" s="6">
        <f>H4282+F4283*in_rte-G4283</f>
        <v/>
      </c>
      <c r="I4283" s="6">
        <f>IF(sel_og=1,0,E4283-G4283)</f>
        <v/>
      </c>
      <c r="J4283" s="6">
        <f>IF(sel_og=1,0,D4283-F4283)</f>
        <v/>
      </c>
      <c r="K4283" s="6">
        <f>IF(sel_og=1,E4283-G4283,0)</f>
        <v/>
      </c>
    </row>
    <row r="4284">
      <c r="A4284" s="6">
        <f>Profiles!E4284+Profiles!F4284</f>
        <v/>
      </c>
      <c r="B4284" s="6">
        <f>Profiles!D4284*sel_solar</f>
        <v/>
      </c>
      <c r="C4284" s="6">
        <f>MIN(B4284,A4284)</f>
        <v/>
      </c>
      <c r="D4284" s="6">
        <f>B4284-C4284</f>
        <v/>
      </c>
      <c r="E4284" s="6">
        <f>A4284-C4284</f>
        <v/>
      </c>
      <c r="F4284" s="6">
        <f>MIN(D4284,in_batt_pw,IF(sel_batt=0,0,(sel_batt-H4283)/in_rte))</f>
        <v/>
      </c>
      <c r="G4284" s="6">
        <f>MIN(E4284,in_batt_pw,H4283)</f>
        <v/>
      </c>
      <c r="H4284" s="6">
        <f>H4283+F4284*in_rte-G4284</f>
        <v/>
      </c>
      <c r="I4284" s="6">
        <f>IF(sel_og=1,0,E4284-G4284)</f>
        <v/>
      </c>
      <c r="J4284" s="6">
        <f>IF(sel_og=1,0,D4284-F4284)</f>
        <v/>
      </c>
      <c r="K4284" s="6">
        <f>IF(sel_og=1,E4284-G4284,0)</f>
        <v/>
      </c>
    </row>
    <row r="4285">
      <c r="A4285" s="6">
        <f>Profiles!E4285+Profiles!F4285</f>
        <v/>
      </c>
      <c r="B4285" s="6">
        <f>Profiles!D4285*sel_solar</f>
        <v/>
      </c>
      <c r="C4285" s="6">
        <f>MIN(B4285,A4285)</f>
        <v/>
      </c>
      <c r="D4285" s="6">
        <f>B4285-C4285</f>
        <v/>
      </c>
      <c r="E4285" s="6">
        <f>A4285-C4285</f>
        <v/>
      </c>
      <c r="F4285" s="6">
        <f>MIN(D4285,in_batt_pw,IF(sel_batt=0,0,(sel_batt-H4284)/in_rte))</f>
        <v/>
      </c>
      <c r="G4285" s="6">
        <f>MIN(E4285,in_batt_pw,H4284)</f>
        <v/>
      </c>
      <c r="H4285" s="6">
        <f>H4284+F4285*in_rte-G4285</f>
        <v/>
      </c>
      <c r="I4285" s="6">
        <f>IF(sel_og=1,0,E4285-G4285)</f>
        <v/>
      </c>
      <c r="J4285" s="6">
        <f>IF(sel_og=1,0,D4285-F4285)</f>
        <v/>
      </c>
      <c r="K4285" s="6">
        <f>IF(sel_og=1,E4285-G4285,0)</f>
        <v/>
      </c>
    </row>
    <row r="4286">
      <c r="A4286" s="6">
        <f>Profiles!E4286+Profiles!F4286</f>
        <v/>
      </c>
      <c r="B4286" s="6">
        <f>Profiles!D4286*sel_solar</f>
        <v/>
      </c>
      <c r="C4286" s="6">
        <f>MIN(B4286,A4286)</f>
        <v/>
      </c>
      <c r="D4286" s="6">
        <f>B4286-C4286</f>
        <v/>
      </c>
      <c r="E4286" s="6">
        <f>A4286-C4286</f>
        <v/>
      </c>
      <c r="F4286" s="6">
        <f>MIN(D4286,in_batt_pw,IF(sel_batt=0,0,(sel_batt-H4285)/in_rte))</f>
        <v/>
      </c>
      <c r="G4286" s="6">
        <f>MIN(E4286,in_batt_pw,H4285)</f>
        <v/>
      </c>
      <c r="H4286" s="6">
        <f>H4285+F4286*in_rte-G4286</f>
        <v/>
      </c>
      <c r="I4286" s="6">
        <f>IF(sel_og=1,0,E4286-G4286)</f>
        <v/>
      </c>
      <c r="J4286" s="6">
        <f>IF(sel_og=1,0,D4286-F4286)</f>
        <v/>
      </c>
      <c r="K4286" s="6">
        <f>IF(sel_og=1,E4286-G4286,0)</f>
        <v/>
      </c>
    </row>
    <row r="4287">
      <c r="A4287" s="6">
        <f>Profiles!E4287+Profiles!F4287</f>
        <v/>
      </c>
      <c r="B4287" s="6">
        <f>Profiles!D4287*sel_solar</f>
        <v/>
      </c>
      <c r="C4287" s="6">
        <f>MIN(B4287,A4287)</f>
        <v/>
      </c>
      <c r="D4287" s="6">
        <f>B4287-C4287</f>
        <v/>
      </c>
      <c r="E4287" s="6">
        <f>A4287-C4287</f>
        <v/>
      </c>
      <c r="F4287" s="6">
        <f>MIN(D4287,in_batt_pw,IF(sel_batt=0,0,(sel_batt-H4286)/in_rte))</f>
        <v/>
      </c>
      <c r="G4287" s="6">
        <f>MIN(E4287,in_batt_pw,H4286)</f>
        <v/>
      </c>
      <c r="H4287" s="6">
        <f>H4286+F4287*in_rte-G4287</f>
        <v/>
      </c>
      <c r="I4287" s="6">
        <f>IF(sel_og=1,0,E4287-G4287)</f>
        <v/>
      </c>
      <c r="J4287" s="6">
        <f>IF(sel_og=1,0,D4287-F4287)</f>
        <v/>
      </c>
      <c r="K4287" s="6">
        <f>IF(sel_og=1,E4287-G4287,0)</f>
        <v/>
      </c>
    </row>
    <row r="4288">
      <c r="A4288" s="6">
        <f>Profiles!E4288+Profiles!F4288</f>
        <v/>
      </c>
      <c r="B4288" s="6">
        <f>Profiles!D4288*sel_solar</f>
        <v/>
      </c>
      <c r="C4288" s="6">
        <f>MIN(B4288,A4288)</f>
        <v/>
      </c>
      <c r="D4288" s="6">
        <f>B4288-C4288</f>
        <v/>
      </c>
      <c r="E4288" s="6">
        <f>A4288-C4288</f>
        <v/>
      </c>
      <c r="F4288" s="6">
        <f>MIN(D4288,in_batt_pw,IF(sel_batt=0,0,(sel_batt-H4287)/in_rte))</f>
        <v/>
      </c>
      <c r="G4288" s="6">
        <f>MIN(E4288,in_batt_pw,H4287)</f>
        <v/>
      </c>
      <c r="H4288" s="6">
        <f>H4287+F4288*in_rte-G4288</f>
        <v/>
      </c>
      <c r="I4288" s="6">
        <f>IF(sel_og=1,0,E4288-G4288)</f>
        <v/>
      </c>
      <c r="J4288" s="6">
        <f>IF(sel_og=1,0,D4288-F4288)</f>
        <v/>
      </c>
      <c r="K4288" s="6">
        <f>IF(sel_og=1,E4288-G4288,0)</f>
        <v/>
      </c>
    </row>
    <row r="4289">
      <c r="A4289" s="6">
        <f>Profiles!E4289+Profiles!F4289</f>
        <v/>
      </c>
      <c r="B4289" s="6">
        <f>Profiles!D4289*sel_solar</f>
        <v/>
      </c>
      <c r="C4289" s="6">
        <f>MIN(B4289,A4289)</f>
        <v/>
      </c>
      <c r="D4289" s="6">
        <f>B4289-C4289</f>
        <v/>
      </c>
      <c r="E4289" s="6">
        <f>A4289-C4289</f>
        <v/>
      </c>
      <c r="F4289" s="6">
        <f>MIN(D4289,in_batt_pw,IF(sel_batt=0,0,(sel_batt-H4288)/in_rte))</f>
        <v/>
      </c>
      <c r="G4289" s="6">
        <f>MIN(E4289,in_batt_pw,H4288)</f>
        <v/>
      </c>
      <c r="H4289" s="6">
        <f>H4288+F4289*in_rte-G4289</f>
        <v/>
      </c>
      <c r="I4289" s="6">
        <f>IF(sel_og=1,0,E4289-G4289)</f>
        <v/>
      </c>
      <c r="J4289" s="6">
        <f>IF(sel_og=1,0,D4289-F4289)</f>
        <v/>
      </c>
      <c r="K4289" s="6">
        <f>IF(sel_og=1,E4289-G4289,0)</f>
        <v/>
      </c>
    </row>
    <row r="4290">
      <c r="A4290" s="6">
        <f>Profiles!E4290+Profiles!F4290</f>
        <v/>
      </c>
      <c r="B4290" s="6">
        <f>Profiles!D4290*sel_solar</f>
        <v/>
      </c>
      <c r="C4290" s="6">
        <f>MIN(B4290,A4290)</f>
        <v/>
      </c>
      <c r="D4290" s="6">
        <f>B4290-C4290</f>
        <v/>
      </c>
      <c r="E4290" s="6">
        <f>A4290-C4290</f>
        <v/>
      </c>
      <c r="F4290" s="6">
        <f>MIN(D4290,in_batt_pw,IF(sel_batt=0,0,(sel_batt-H4289)/in_rte))</f>
        <v/>
      </c>
      <c r="G4290" s="6">
        <f>MIN(E4290,in_batt_pw,H4289)</f>
        <v/>
      </c>
      <c r="H4290" s="6">
        <f>H4289+F4290*in_rte-G4290</f>
        <v/>
      </c>
      <c r="I4290" s="6">
        <f>IF(sel_og=1,0,E4290-G4290)</f>
        <v/>
      </c>
      <c r="J4290" s="6">
        <f>IF(sel_og=1,0,D4290-F4290)</f>
        <v/>
      </c>
      <c r="K4290" s="6">
        <f>IF(sel_og=1,E4290-G4290,0)</f>
        <v/>
      </c>
    </row>
    <row r="4291">
      <c r="A4291" s="6">
        <f>Profiles!E4291+Profiles!F4291</f>
        <v/>
      </c>
      <c r="B4291" s="6">
        <f>Profiles!D4291*sel_solar</f>
        <v/>
      </c>
      <c r="C4291" s="6">
        <f>MIN(B4291,A4291)</f>
        <v/>
      </c>
      <c r="D4291" s="6">
        <f>B4291-C4291</f>
        <v/>
      </c>
      <c r="E4291" s="6">
        <f>A4291-C4291</f>
        <v/>
      </c>
      <c r="F4291" s="6">
        <f>MIN(D4291,in_batt_pw,IF(sel_batt=0,0,(sel_batt-H4290)/in_rte))</f>
        <v/>
      </c>
      <c r="G4291" s="6">
        <f>MIN(E4291,in_batt_pw,H4290)</f>
        <v/>
      </c>
      <c r="H4291" s="6">
        <f>H4290+F4291*in_rte-G4291</f>
        <v/>
      </c>
      <c r="I4291" s="6">
        <f>IF(sel_og=1,0,E4291-G4291)</f>
        <v/>
      </c>
      <c r="J4291" s="6">
        <f>IF(sel_og=1,0,D4291-F4291)</f>
        <v/>
      </c>
      <c r="K4291" s="6">
        <f>IF(sel_og=1,E4291-G4291,0)</f>
        <v/>
      </c>
    </row>
    <row r="4292">
      <c r="A4292" s="6">
        <f>Profiles!E4292+Profiles!F4292</f>
        <v/>
      </c>
      <c r="B4292" s="6">
        <f>Profiles!D4292*sel_solar</f>
        <v/>
      </c>
      <c r="C4292" s="6">
        <f>MIN(B4292,A4292)</f>
        <v/>
      </c>
      <c r="D4292" s="6">
        <f>B4292-C4292</f>
        <v/>
      </c>
      <c r="E4292" s="6">
        <f>A4292-C4292</f>
        <v/>
      </c>
      <c r="F4292" s="6">
        <f>MIN(D4292,in_batt_pw,IF(sel_batt=0,0,(sel_batt-H4291)/in_rte))</f>
        <v/>
      </c>
      <c r="G4292" s="6">
        <f>MIN(E4292,in_batt_pw,H4291)</f>
        <v/>
      </c>
      <c r="H4292" s="6">
        <f>H4291+F4292*in_rte-G4292</f>
        <v/>
      </c>
      <c r="I4292" s="6">
        <f>IF(sel_og=1,0,E4292-G4292)</f>
        <v/>
      </c>
      <c r="J4292" s="6">
        <f>IF(sel_og=1,0,D4292-F4292)</f>
        <v/>
      </c>
      <c r="K4292" s="6">
        <f>IF(sel_og=1,E4292-G4292,0)</f>
        <v/>
      </c>
    </row>
    <row r="4293">
      <c r="A4293" s="6">
        <f>Profiles!E4293+Profiles!F4293</f>
        <v/>
      </c>
      <c r="B4293" s="6">
        <f>Profiles!D4293*sel_solar</f>
        <v/>
      </c>
      <c r="C4293" s="6">
        <f>MIN(B4293,A4293)</f>
        <v/>
      </c>
      <c r="D4293" s="6">
        <f>B4293-C4293</f>
        <v/>
      </c>
      <c r="E4293" s="6">
        <f>A4293-C4293</f>
        <v/>
      </c>
      <c r="F4293" s="6">
        <f>MIN(D4293,in_batt_pw,IF(sel_batt=0,0,(sel_batt-H4292)/in_rte))</f>
        <v/>
      </c>
      <c r="G4293" s="6">
        <f>MIN(E4293,in_batt_pw,H4292)</f>
        <v/>
      </c>
      <c r="H4293" s="6">
        <f>H4292+F4293*in_rte-G4293</f>
        <v/>
      </c>
      <c r="I4293" s="6">
        <f>IF(sel_og=1,0,E4293-G4293)</f>
        <v/>
      </c>
      <c r="J4293" s="6">
        <f>IF(sel_og=1,0,D4293-F4293)</f>
        <v/>
      </c>
      <c r="K4293" s="6">
        <f>IF(sel_og=1,E4293-G4293,0)</f>
        <v/>
      </c>
    </row>
    <row r="4294">
      <c r="A4294" s="6">
        <f>Profiles!E4294+Profiles!F4294</f>
        <v/>
      </c>
      <c r="B4294" s="6">
        <f>Profiles!D4294*sel_solar</f>
        <v/>
      </c>
      <c r="C4294" s="6">
        <f>MIN(B4294,A4294)</f>
        <v/>
      </c>
      <c r="D4294" s="6">
        <f>B4294-C4294</f>
        <v/>
      </c>
      <c r="E4294" s="6">
        <f>A4294-C4294</f>
        <v/>
      </c>
      <c r="F4294" s="6">
        <f>MIN(D4294,in_batt_pw,IF(sel_batt=0,0,(sel_batt-H4293)/in_rte))</f>
        <v/>
      </c>
      <c r="G4294" s="6">
        <f>MIN(E4294,in_batt_pw,H4293)</f>
        <v/>
      </c>
      <c r="H4294" s="6">
        <f>H4293+F4294*in_rte-G4294</f>
        <v/>
      </c>
      <c r="I4294" s="6">
        <f>IF(sel_og=1,0,E4294-G4294)</f>
        <v/>
      </c>
      <c r="J4294" s="6">
        <f>IF(sel_og=1,0,D4294-F4294)</f>
        <v/>
      </c>
      <c r="K4294" s="6">
        <f>IF(sel_og=1,E4294-G4294,0)</f>
        <v/>
      </c>
    </row>
    <row r="4295">
      <c r="A4295" s="6">
        <f>Profiles!E4295+Profiles!F4295</f>
        <v/>
      </c>
      <c r="B4295" s="6">
        <f>Profiles!D4295*sel_solar</f>
        <v/>
      </c>
      <c r="C4295" s="6">
        <f>MIN(B4295,A4295)</f>
        <v/>
      </c>
      <c r="D4295" s="6">
        <f>B4295-C4295</f>
        <v/>
      </c>
      <c r="E4295" s="6">
        <f>A4295-C4295</f>
        <v/>
      </c>
      <c r="F4295" s="6">
        <f>MIN(D4295,in_batt_pw,IF(sel_batt=0,0,(sel_batt-H4294)/in_rte))</f>
        <v/>
      </c>
      <c r="G4295" s="6">
        <f>MIN(E4295,in_batt_pw,H4294)</f>
        <v/>
      </c>
      <c r="H4295" s="6">
        <f>H4294+F4295*in_rte-G4295</f>
        <v/>
      </c>
      <c r="I4295" s="6">
        <f>IF(sel_og=1,0,E4295-G4295)</f>
        <v/>
      </c>
      <c r="J4295" s="6">
        <f>IF(sel_og=1,0,D4295-F4295)</f>
        <v/>
      </c>
      <c r="K4295" s="6">
        <f>IF(sel_og=1,E4295-G4295,0)</f>
        <v/>
      </c>
    </row>
    <row r="4296">
      <c r="A4296" s="6">
        <f>Profiles!E4296+Profiles!F4296</f>
        <v/>
      </c>
      <c r="B4296" s="6">
        <f>Profiles!D4296*sel_solar</f>
        <v/>
      </c>
      <c r="C4296" s="6">
        <f>MIN(B4296,A4296)</f>
        <v/>
      </c>
      <c r="D4296" s="6">
        <f>B4296-C4296</f>
        <v/>
      </c>
      <c r="E4296" s="6">
        <f>A4296-C4296</f>
        <v/>
      </c>
      <c r="F4296" s="6">
        <f>MIN(D4296,in_batt_pw,IF(sel_batt=0,0,(sel_batt-H4295)/in_rte))</f>
        <v/>
      </c>
      <c r="G4296" s="6">
        <f>MIN(E4296,in_batt_pw,H4295)</f>
        <v/>
      </c>
      <c r="H4296" s="6">
        <f>H4295+F4296*in_rte-G4296</f>
        <v/>
      </c>
      <c r="I4296" s="6">
        <f>IF(sel_og=1,0,E4296-G4296)</f>
        <v/>
      </c>
      <c r="J4296" s="6">
        <f>IF(sel_og=1,0,D4296-F4296)</f>
        <v/>
      </c>
      <c r="K4296" s="6">
        <f>IF(sel_og=1,E4296-G4296,0)</f>
        <v/>
      </c>
    </row>
    <row r="4297">
      <c r="A4297" s="6">
        <f>Profiles!E4297+Profiles!F4297</f>
        <v/>
      </c>
      <c r="B4297" s="6">
        <f>Profiles!D4297*sel_solar</f>
        <v/>
      </c>
      <c r="C4297" s="6">
        <f>MIN(B4297,A4297)</f>
        <v/>
      </c>
      <c r="D4297" s="6">
        <f>B4297-C4297</f>
        <v/>
      </c>
      <c r="E4297" s="6">
        <f>A4297-C4297</f>
        <v/>
      </c>
      <c r="F4297" s="6">
        <f>MIN(D4297,in_batt_pw,IF(sel_batt=0,0,(sel_batt-H4296)/in_rte))</f>
        <v/>
      </c>
      <c r="G4297" s="6">
        <f>MIN(E4297,in_batt_pw,H4296)</f>
        <v/>
      </c>
      <c r="H4297" s="6">
        <f>H4296+F4297*in_rte-G4297</f>
        <v/>
      </c>
      <c r="I4297" s="6">
        <f>IF(sel_og=1,0,E4297-G4297)</f>
        <v/>
      </c>
      <c r="J4297" s="6">
        <f>IF(sel_og=1,0,D4297-F4297)</f>
        <v/>
      </c>
      <c r="K4297" s="6">
        <f>IF(sel_og=1,E4297-G4297,0)</f>
        <v/>
      </c>
    </row>
    <row r="4298">
      <c r="A4298" s="6">
        <f>Profiles!E4298+Profiles!F4298</f>
        <v/>
      </c>
      <c r="B4298" s="6">
        <f>Profiles!D4298*sel_solar</f>
        <v/>
      </c>
      <c r="C4298" s="6">
        <f>MIN(B4298,A4298)</f>
        <v/>
      </c>
      <c r="D4298" s="6">
        <f>B4298-C4298</f>
        <v/>
      </c>
      <c r="E4298" s="6">
        <f>A4298-C4298</f>
        <v/>
      </c>
      <c r="F4298" s="6">
        <f>MIN(D4298,in_batt_pw,IF(sel_batt=0,0,(sel_batt-H4297)/in_rte))</f>
        <v/>
      </c>
      <c r="G4298" s="6">
        <f>MIN(E4298,in_batt_pw,H4297)</f>
        <v/>
      </c>
      <c r="H4298" s="6">
        <f>H4297+F4298*in_rte-G4298</f>
        <v/>
      </c>
      <c r="I4298" s="6">
        <f>IF(sel_og=1,0,E4298-G4298)</f>
        <v/>
      </c>
      <c r="J4298" s="6">
        <f>IF(sel_og=1,0,D4298-F4298)</f>
        <v/>
      </c>
      <c r="K4298" s="6">
        <f>IF(sel_og=1,E4298-G4298,0)</f>
        <v/>
      </c>
    </row>
    <row r="4299">
      <c r="A4299" s="6">
        <f>Profiles!E4299+Profiles!F4299</f>
        <v/>
      </c>
      <c r="B4299" s="6">
        <f>Profiles!D4299*sel_solar</f>
        <v/>
      </c>
      <c r="C4299" s="6">
        <f>MIN(B4299,A4299)</f>
        <v/>
      </c>
      <c r="D4299" s="6">
        <f>B4299-C4299</f>
        <v/>
      </c>
      <c r="E4299" s="6">
        <f>A4299-C4299</f>
        <v/>
      </c>
      <c r="F4299" s="6">
        <f>MIN(D4299,in_batt_pw,IF(sel_batt=0,0,(sel_batt-H4298)/in_rte))</f>
        <v/>
      </c>
      <c r="G4299" s="6">
        <f>MIN(E4299,in_batt_pw,H4298)</f>
        <v/>
      </c>
      <c r="H4299" s="6">
        <f>H4298+F4299*in_rte-G4299</f>
        <v/>
      </c>
      <c r="I4299" s="6">
        <f>IF(sel_og=1,0,E4299-G4299)</f>
        <v/>
      </c>
      <c r="J4299" s="6">
        <f>IF(sel_og=1,0,D4299-F4299)</f>
        <v/>
      </c>
      <c r="K4299" s="6">
        <f>IF(sel_og=1,E4299-G4299,0)</f>
        <v/>
      </c>
    </row>
    <row r="4300">
      <c r="A4300" s="6">
        <f>Profiles!E4300+Profiles!F4300</f>
        <v/>
      </c>
      <c r="B4300" s="6">
        <f>Profiles!D4300*sel_solar</f>
        <v/>
      </c>
      <c r="C4300" s="6">
        <f>MIN(B4300,A4300)</f>
        <v/>
      </c>
      <c r="D4300" s="6">
        <f>B4300-C4300</f>
        <v/>
      </c>
      <c r="E4300" s="6">
        <f>A4300-C4300</f>
        <v/>
      </c>
      <c r="F4300" s="6">
        <f>MIN(D4300,in_batt_pw,IF(sel_batt=0,0,(sel_batt-H4299)/in_rte))</f>
        <v/>
      </c>
      <c r="G4300" s="6">
        <f>MIN(E4300,in_batt_pw,H4299)</f>
        <v/>
      </c>
      <c r="H4300" s="6">
        <f>H4299+F4300*in_rte-G4300</f>
        <v/>
      </c>
      <c r="I4300" s="6">
        <f>IF(sel_og=1,0,E4300-G4300)</f>
        <v/>
      </c>
      <c r="J4300" s="6">
        <f>IF(sel_og=1,0,D4300-F4300)</f>
        <v/>
      </c>
      <c r="K4300" s="6">
        <f>IF(sel_og=1,E4300-G4300,0)</f>
        <v/>
      </c>
    </row>
    <row r="4301">
      <c r="A4301" s="6">
        <f>Profiles!E4301+Profiles!F4301</f>
        <v/>
      </c>
      <c r="B4301" s="6">
        <f>Profiles!D4301*sel_solar</f>
        <v/>
      </c>
      <c r="C4301" s="6">
        <f>MIN(B4301,A4301)</f>
        <v/>
      </c>
      <c r="D4301" s="6">
        <f>B4301-C4301</f>
        <v/>
      </c>
      <c r="E4301" s="6">
        <f>A4301-C4301</f>
        <v/>
      </c>
      <c r="F4301" s="6">
        <f>MIN(D4301,in_batt_pw,IF(sel_batt=0,0,(sel_batt-H4300)/in_rte))</f>
        <v/>
      </c>
      <c r="G4301" s="6">
        <f>MIN(E4301,in_batt_pw,H4300)</f>
        <v/>
      </c>
      <c r="H4301" s="6">
        <f>H4300+F4301*in_rte-G4301</f>
        <v/>
      </c>
      <c r="I4301" s="6">
        <f>IF(sel_og=1,0,E4301-G4301)</f>
        <v/>
      </c>
      <c r="J4301" s="6">
        <f>IF(sel_og=1,0,D4301-F4301)</f>
        <v/>
      </c>
      <c r="K4301" s="6">
        <f>IF(sel_og=1,E4301-G4301,0)</f>
        <v/>
      </c>
    </row>
    <row r="4302">
      <c r="A4302" s="6">
        <f>Profiles!E4302+Profiles!F4302</f>
        <v/>
      </c>
      <c r="B4302" s="6">
        <f>Profiles!D4302*sel_solar</f>
        <v/>
      </c>
      <c r="C4302" s="6">
        <f>MIN(B4302,A4302)</f>
        <v/>
      </c>
      <c r="D4302" s="6">
        <f>B4302-C4302</f>
        <v/>
      </c>
      <c r="E4302" s="6">
        <f>A4302-C4302</f>
        <v/>
      </c>
      <c r="F4302" s="6">
        <f>MIN(D4302,in_batt_pw,IF(sel_batt=0,0,(sel_batt-H4301)/in_rte))</f>
        <v/>
      </c>
      <c r="G4302" s="6">
        <f>MIN(E4302,in_batt_pw,H4301)</f>
        <v/>
      </c>
      <c r="H4302" s="6">
        <f>H4301+F4302*in_rte-G4302</f>
        <v/>
      </c>
      <c r="I4302" s="6">
        <f>IF(sel_og=1,0,E4302-G4302)</f>
        <v/>
      </c>
      <c r="J4302" s="6">
        <f>IF(sel_og=1,0,D4302-F4302)</f>
        <v/>
      </c>
      <c r="K4302" s="6">
        <f>IF(sel_og=1,E4302-G4302,0)</f>
        <v/>
      </c>
    </row>
    <row r="4303">
      <c r="A4303" s="6">
        <f>Profiles!E4303+Profiles!F4303</f>
        <v/>
      </c>
      <c r="B4303" s="6">
        <f>Profiles!D4303*sel_solar</f>
        <v/>
      </c>
      <c r="C4303" s="6">
        <f>MIN(B4303,A4303)</f>
        <v/>
      </c>
      <c r="D4303" s="6">
        <f>B4303-C4303</f>
        <v/>
      </c>
      <c r="E4303" s="6">
        <f>A4303-C4303</f>
        <v/>
      </c>
      <c r="F4303" s="6">
        <f>MIN(D4303,in_batt_pw,IF(sel_batt=0,0,(sel_batt-H4302)/in_rte))</f>
        <v/>
      </c>
      <c r="G4303" s="6">
        <f>MIN(E4303,in_batt_pw,H4302)</f>
        <v/>
      </c>
      <c r="H4303" s="6">
        <f>H4302+F4303*in_rte-G4303</f>
        <v/>
      </c>
      <c r="I4303" s="6">
        <f>IF(sel_og=1,0,E4303-G4303)</f>
        <v/>
      </c>
      <c r="J4303" s="6">
        <f>IF(sel_og=1,0,D4303-F4303)</f>
        <v/>
      </c>
      <c r="K4303" s="6">
        <f>IF(sel_og=1,E4303-G4303,0)</f>
        <v/>
      </c>
    </row>
    <row r="4304">
      <c r="A4304" s="6">
        <f>Profiles!E4304+Profiles!F4304</f>
        <v/>
      </c>
      <c r="B4304" s="6">
        <f>Profiles!D4304*sel_solar</f>
        <v/>
      </c>
      <c r="C4304" s="6">
        <f>MIN(B4304,A4304)</f>
        <v/>
      </c>
      <c r="D4304" s="6">
        <f>B4304-C4304</f>
        <v/>
      </c>
      <c r="E4304" s="6">
        <f>A4304-C4304</f>
        <v/>
      </c>
      <c r="F4304" s="6">
        <f>MIN(D4304,in_batt_pw,IF(sel_batt=0,0,(sel_batt-H4303)/in_rte))</f>
        <v/>
      </c>
      <c r="G4304" s="6">
        <f>MIN(E4304,in_batt_pw,H4303)</f>
        <v/>
      </c>
      <c r="H4304" s="6">
        <f>H4303+F4304*in_rte-G4304</f>
        <v/>
      </c>
      <c r="I4304" s="6">
        <f>IF(sel_og=1,0,E4304-G4304)</f>
        <v/>
      </c>
      <c r="J4304" s="6">
        <f>IF(sel_og=1,0,D4304-F4304)</f>
        <v/>
      </c>
      <c r="K4304" s="6">
        <f>IF(sel_og=1,E4304-G4304,0)</f>
        <v/>
      </c>
    </row>
    <row r="4305">
      <c r="A4305" s="6">
        <f>Profiles!E4305+Profiles!F4305</f>
        <v/>
      </c>
      <c r="B4305" s="6">
        <f>Profiles!D4305*sel_solar</f>
        <v/>
      </c>
      <c r="C4305" s="6">
        <f>MIN(B4305,A4305)</f>
        <v/>
      </c>
      <c r="D4305" s="6">
        <f>B4305-C4305</f>
        <v/>
      </c>
      <c r="E4305" s="6">
        <f>A4305-C4305</f>
        <v/>
      </c>
      <c r="F4305" s="6">
        <f>MIN(D4305,in_batt_pw,IF(sel_batt=0,0,(sel_batt-H4304)/in_rte))</f>
        <v/>
      </c>
      <c r="G4305" s="6">
        <f>MIN(E4305,in_batt_pw,H4304)</f>
        <v/>
      </c>
      <c r="H4305" s="6">
        <f>H4304+F4305*in_rte-G4305</f>
        <v/>
      </c>
      <c r="I4305" s="6">
        <f>IF(sel_og=1,0,E4305-G4305)</f>
        <v/>
      </c>
      <c r="J4305" s="6">
        <f>IF(sel_og=1,0,D4305-F4305)</f>
        <v/>
      </c>
      <c r="K4305" s="6">
        <f>IF(sel_og=1,E4305-G4305,0)</f>
        <v/>
      </c>
    </row>
    <row r="4306">
      <c r="A4306" s="6">
        <f>Profiles!E4306+Profiles!F4306</f>
        <v/>
      </c>
      <c r="B4306" s="6">
        <f>Profiles!D4306*sel_solar</f>
        <v/>
      </c>
      <c r="C4306" s="6">
        <f>MIN(B4306,A4306)</f>
        <v/>
      </c>
      <c r="D4306" s="6">
        <f>B4306-C4306</f>
        <v/>
      </c>
      <c r="E4306" s="6">
        <f>A4306-C4306</f>
        <v/>
      </c>
      <c r="F4306" s="6">
        <f>MIN(D4306,in_batt_pw,IF(sel_batt=0,0,(sel_batt-H4305)/in_rte))</f>
        <v/>
      </c>
      <c r="G4306" s="6">
        <f>MIN(E4306,in_batt_pw,H4305)</f>
        <v/>
      </c>
      <c r="H4306" s="6">
        <f>H4305+F4306*in_rte-G4306</f>
        <v/>
      </c>
      <c r="I4306" s="6">
        <f>IF(sel_og=1,0,E4306-G4306)</f>
        <v/>
      </c>
      <c r="J4306" s="6">
        <f>IF(sel_og=1,0,D4306-F4306)</f>
        <v/>
      </c>
      <c r="K4306" s="6">
        <f>IF(sel_og=1,E4306-G4306,0)</f>
        <v/>
      </c>
    </row>
    <row r="4307">
      <c r="A4307" s="6">
        <f>Profiles!E4307+Profiles!F4307</f>
        <v/>
      </c>
      <c r="B4307" s="6">
        <f>Profiles!D4307*sel_solar</f>
        <v/>
      </c>
      <c r="C4307" s="6">
        <f>MIN(B4307,A4307)</f>
        <v/>
      </c>
      <c r="D4307" s="6">
        <f>B4307-C4307</f>
        <v/>
      </c>
      <c r="E4307" s="6">
        <f>A4307-C4307</f>
        <v/>
      </c>
      <c r="F4307" s="6">
        <f>MIN(D4307,in_batt_pw,IF(sel_batt=0,0,(sel_batt-H4306)/in_rte))</f>
        <v/>
      </c>
      <c r="G4307" s="6">
        <f>MIN(E4307,in_batt_pw,H4306)</f>
        <v/>
      </c>
      <c r="H4307" s="6">
        <f>H4306+F4307*in_rte-G4307</f>
        <v/>
      </c>
      <c r="I4307" s="6">
        <f>IF(sel_og=1,0,E4307-G4307)</f>
        <v/>
      </c>
      <c r="J4307" s="6">
        <f>IF(sel_og=1,0,D4307-F4307)</f>
        <v/>
      </c>
      <c r="K4307" s="6">
        <f>IF(sel_og=1,E4307-G4307,0)</f>
        <v/>
      </c>
    </row>
    <row r="4308">
      <c r="A4308" s="6">
        <f>Profiles!E4308+Profiles!F4308</f>
        <v/>
      </c>
      <c r="B4308" s="6">
        <f>Profiles!D4308*sel_solar</f>
        <v/>
      </c>
      <c r="C4308" s="6">
        <f>MIN(B4308,A4308)</f>
        <v/>
      </c>
      <c r="D4308" s="6">
        <f>B4308-C4308</f>
        <v/>
      </c>
      <c r="E4308" s="6">
        <f>A4308-C4308</f>
        <v/>
      </c>
      <c r="F4308" s="6">
        <f>MIN(D4308,in_batt_pw,IF(sel_batt=0,0,(sel_batt-H4307)/in_rte))</f>
        <v/>
      </c>
      <c r="G4308" s="6">
        <f>MIN(E4308,in_batt_pw,H4307)</f>
        <v/>
      </c>
      <c r="H4308" s="6">
        <f>H4307+F4308*in_rte-G4308</f>
        <v/>
      </c>
      <c r="I4308" s="6">
        <f>IF(sel_og=1,0,E4308-G4308)</f>
        <v/>
      </c>
      <c r="J4308" s="6">
        <f>IF(sel_og=1,0,D4308-F4308)</f>
        <v/>
      </c>
      <c r="K4308" s="6">
        <f>IF(sel_og=1,E4308-G4308,0)</f>
        <v/>
      </c>
    </row>
    <row r="4309">
      <c r="A4309" s="6">
        <f>Profiles!E4309+Profiles!F4309</f>
        <v/>
      </c>
      <c r="B4309" s="6">
        <f>Profiles!D4309*sel_solar</f>
        <v/>
      </c>
      <c r="C4309" s="6">
        <f>MIN(B4309,A4309)</f>
        <v/>
      </c>
      <c r="D4309" s="6">
        <f>B4309-C4309</f>
        <v/>
      </c>
      <c r="E4309" s="6">
        <f>A4309-C4309</f>
        <v/>
      </c>
      <c r="F4309" s="6">
        <f>MIN(D4309,in_batt_pw,IF(sel_batt=0,0,(sel_batt-H4308)/in_rte))</f>
        <v/>
      </c>
      <c r="G4309" s="6">
        <f>MIN(E4309,in_batt_pw,H4308)</f>
        <v/>
      </c>
      <c r="H4309" s="6">
        <f>H4308+F4309*in_rte-G4309</f>
        <v/>
      </c>
      <c r="I4309" s="6">
        <f>IF(sel_og=1,0,E4309-G4309)</f>
        <v/>
      </c>
      <c r="J4309" s="6">
        <f>IF(sel_og=1,0,D4309-F4309)</f>
        <v/>
      </c>
      <c r="K4309" s="6">
        <f>IF(sel_og=1,E4309-G4309,0)</f>
        <v/>
      </c>
    </row>
    <row r="4310">
      <c r="A4310" s="6">
        <f>Profiles!E4310+Profiles!F4310</f>
        <v/>
      </c>
      <c r="B4310" s="6">
        <f>Profiles!D4310*sel_solar</f>
        <v/>
      </c>
      <c r="C4310" s="6">
        <f>MIN(B4310,A4310)</f>
        <v/>
      </c>
      <c r="D4310" s="6">
        <f>B4310-C4310</f>
        <v/>
      </c>
      <c r="E4310" s="6">
        <f>A4310-C4310</f>
        <v/>
      </c>
      <c r="F4310" s="6">
        <f>MIN(D4310,in_batt_pw,IF(sel_batt=0,0,(sel_batt-H4309)/in_rte))</f>
        <v/>
      </c>
      <c r="G4310" s="6">
        <f>MIN(E4310,in_batt_pw,H4309)</f>
        <v/>
      </c>
      <c r="H4310" s="6">
        <f>H4309+F4310*in_rte-G4310</f>
        <v/>
      </c>
      <c r="I4310" s="6">
        <f>IF(sel_og=1,0,E4310-G4310)</f>
        <v/>
      </c>
      <c r="J4310" s="6">
        <f>IF(sel_og=1,0,D4310-F4310)</f>
        <v/>
      </c>
      <c r="K4310" s="6">
        <f>IF(sel_og=1,E4310-G4310,0)</f>
        <v/>
      </c>
    </row>
    <row r="4311">
      <c r="A4311" s="6">
        <f>Profiles!E4311+Profiles!F4311</f>
        <v/>
      </c>
      <c r="B4311" s="6">
        <f>Profiles!D4311*sel_solar</f>
        <v/>
      </c>
      <c r="C4311" s="6">
        <f>MIN(B4311,A4311)</f>
        <v/>
      </c>
      <c r="D4311" s="6">
        <f>B4311-C4311</f>
        <v/>
      </c>
      <c r="E4311" s="6">
        <f>A4311-C4311</f>
        <v/>
      </c>
      <c r="F4311" s="6">
        <f>MIN(D4311,in_batt_pw,IF(sel_batt=0,0,(sel_batt-H4310)/in_rte))</f>
        <v/>
      </c>
      <c r="G4311" s="6">
        <f>MIN(E4311,in_batt_pw,H4310)</f>
        <v/>
      </c>
      <c r="H4311" s="6">
        <f>H4310+F4311*in_rte-G4311</f>
        <v/>
      </c>
      <c r="I4311" s="6">
        <f>IF(sel_og=1,0,E4311-G4311)</f>
        <v/>
      </c>
      <c r="J4311" s="6">
        <f>IF(sel_og=1,0,D4311-F4311)</f>
        <v/>
      </c>
      <c r="K4311" s="6">
        <f>IF(sel_og=1,E4311-G4311,0)</f>
        <v/>
      </c>
    </row>
    <row r="4312">
      <c r="A4312" s="6">
        <f>Profiles!E4312+Profiles!F4312</f>
        <v/>
      </c>
      <c r="B4312" s="6">
        <f>Profiles!D4312*sel_solar</f>
        <v/>
      </c>
      <c r="C4312" s="6">
        <f>MIN(B4312,A4312)</f>
        <v/>
      </c>
      <c r="D4312" s="6">
        <f>B4312-C4312</f>
        <v/>
      </c>
      <c r="E4312" s="6">
        <f>A4312-C4312</f>
        <v/>
      </c>
      <c r="F4312" s="6">
        <f>MIN(D4312,in_batt_pw,IF(sel_batt=0,0,(sel_batt-H4311)/in_rte))</f>
        <v/>
      </c>
      <c r="G4312" s="6">
        <f>MIN(E4312,in_batt_pw,H4311)</f>
        <v/>
      </c>
      <c r="H4312" s="6">
        <f>H4311+F4312*in_rte-G4312</f>
        <v/>
      </c>
      <c r="I4312" s="6">
        <f>IF(sel_og=1,0,E4312-G4312)</f>
        <v/>
      </c>
      <c r="J4312" s="6">
        <f>IF(sel_og=1,0,D4312-F4312)</f>
        <v/>
      </c>
      <c r="K4312" s="6">
        <f>IF(sel_og=1,E4312-G4312,0)</f>
        <v/>
      </c>
    </row>
    <row r="4313">
      <c r="A4313" s="6">
        <f>Profiles!E4313+Profiles!F4313</f>
        <v/>
      </c>
      <c r="B4313" s="6">
        <f>Profiles!D4313*sel_solar</f>
        <v/>
      </c>
      <c r="C4313" s="6">
        <f>MIN(B4313,A4313)</f>
        <v/>
      </c>
      <c r="D4313" s="6">
        <f>B4313-C4313</f>
        <v/>
      </c>
      <c r="E4313" s="6">
        <f>A4313-C4313</f>
        <v/>
      </c>
      <c r="F4313" s="6">
        <f>MIN(D4313,in_batt_pw,IF(sel_batt=0,0,(sel_batt-H4312)/in_rte))</f>
        <v/>
      </c>
      <c r="G4313" s="6">
        <f>MIN(E4313,in_batt_pw,H4312)</f>
        <v/>
      </c>
      <c r="H4313" s="6">
        <f>H4312+F4313*in_rte-G4313</f>
        <v/>
      </c>
      <c r="I4313" s="6">
        <f>IF(sel_og=1,0,E4313-G4313)</f>
        <v/>
      </c>
      <c r="J4313" s="6">
        <f>IF(sel_og=1,0,D4313-F4313)</f>
        <v/>
      </c>
      <c r="K4313" s="6">
        <f>IF(sel_og=1,E4313-G4313,0)</f>
        <v/>
      </c>
    </row>
    <row r="4314">
      <c r="A4314" s="6">
        <f>Profiles!E4314+Profiles!F4314</f>
        <v/>
      </c>
      <c r="B4314" s="6">
        <f>Profiles!D4314*sel_solar</f>
        <v/>
      </c>
      <c r="C4314" s="6">
        <f>MIN(B4314,A4314)</f>
        <v/>
      </c>
      <c r="D4314" s="6">
        <f>B4314-C4314</f>
        <v/>
      </c>
      <c r="E4314" s="6">
        <f>A4314-C4314</f>
        <v/>
      </c>
      <c r="F4314" s="6">
        <f>MIN(D4314,in_batt_pw,IF(sel_batt=0,0,(sel_batt-H4313)/in_rte))</f>
        <v/>
      </c>
      <c r="G4314" s="6">
        <f>MIN(E4314,in_batt_pw,H4313)</f>
        <v/>
      </c>
      <c r="H4314" s="6">
        <f>H4313+F4314*in_rte-G4314</f>
        <v/>
      </c>
      <c r="I4314" s="6">
        <f>IF(sel_og=1,0,E4314-G4314)</f>
        <v/>
      </c>
      <c r="J4314" s="6">
        <f>IF(sel_og=1,0,D4314-F4314)</f>
        <v/>
      </c>
      <c r="K4314" s="6">
        <f>IF(sel_og=1,E4314-G4314,0)</f>
        <v/>
      </c>
    </row>
    <row r="4315">
      <c r="A4315" s="6">
        <f>Profiles!E4315+Profiles!F4315</f>
        <v/>
      </c>
      <c r="B4315" s="6">
        <f>Profiles!D4315*sel_solar</f>
        <v/>
      </c>
      <c r="C4315" s="6">
        <f>MIN(B4315,A4315)</f>
        <v/>
      </c>
      <c r="D4315" s="6">
        <f>B4315-C4315</f>
        <v/>
      </c>
      <c r="E4315" s="6">
        <f>A4315-C4315</f>
        <v/>
      </c>
      <c r="F4315" s="6">
        <f>MIN(D4315,in_batt_pw,IF(sel_batt=0,0,(sel_batt-H4314)/in_rte))</f>
        <v/>
      </c>
      <c r="G4315" s="6">
        <f>MIN(E4315,in_batt_pw,H4314)</f>
        <v/>
      </c>
      <c r="H4315" s="6">
        <f>H4314+F4315*in_rte-G4315</f>
        <v/>
      </c>
      <c r="I4315" s="6">
        <f>IF(sel_og=1,0,E4315-G4315)</f>
        <v/>
      </c>
      <c r="J4315" s="6">
        <f>IF(sel_og=1,0,D4315-F4315)</f>
        <v/>
      </c>
      <c r="K4315" s="6">
        <f>IF(sel_og=1,E4315-G4315,0)</f>
        <v/>
      </c>
    </row>
    <row r="4316">
      <c r="A4316" s="6">
        <f>Profiles!E4316+Profiles!F4316</f>
        <v/>
      </c>
      <c r="B4316" s="6">
        <f>Profiles!D4316*sel_solar</f>
        <v/>
      </c>
      <c r="C4316" s="6">
        <f>MIN(B4316,A4316)</f>
        <v/>
      </c>
      <c r="D4316" s="6">
        <f>B4316-C4316</f>
        <v/>
      </c>
      <c r="E4316" s="6">
        <f>A4316-C4316</f>
        <v/>
      </c>
      <c r="F4316" s="6">
        <f>MIN(D4316,in_batt_pw,IF(sel_batt=0,0,(sel_batt-H4315)/in_rte))</f>
        <v/>
      </c>
      <c r="G4316" s="6">
        <f>MIN(E4316,in_batt_pw,H4315)</f>
        <v/>
      </c>
      <c r="H4316" s="6">
        <f>H4315+F4316*in_rte-G4316</f>
        <v/>
      </c>
      <c r="I4316" s="6">
        <f>IF(sel_og=1,0,E4316-G4316)</f>
        <v/>
      </c>
      <c r="J4316" s="6">
        <f>IF(sel_og=1,0,D4316-F4316)</f>
        <v/>
      </c>
      <c r="K4316" s="6">
        <f>IF(sel_og=1,E4316-G4316,0)</f>
        <v/>
      </c>
    </row>
    <row r="4317">
      <c r="A4317" s="6">
        <f>Profiles!E4317+Profiles!F4317</f>
        <v/>
      </c>
      <c r="B4317" s="6">
        <f>Profiles!D4317*sel_solar</f>
        <v/>
      </c>
      <c r="C4317" s="6">
        <f>MIN(B4317,A4317)</f>
        <v/>
      </c>
      <c r="D4317" s="6">
        <f>B4317-C4317</f>
        <v/>
      </c>
      <c r="E4317" s="6">
        <f>A4317-C4317</f>
        <v/>
      </c>
      <c r="F4317" s="6">
        <f>MIN(D4317,in_batt_pw,IF(sel_batt=0,0,(sel_batt-H4316)/in_rte))</f>
        <v/>
      </c>
      <c r="G4317" s="6">
        <f>MIN(E4317,in_batt_pw,H4316)</f>
        <v/>
      </c>
      <c r="H4317" s="6">
        <f>H4316+F4317*in_rte-G4317</f>
        <v/>
      </c>
      <c r="I4317" s="6">
        <f>IF(sel_og=1,0,E4317-G4317)</f>
        <v/>
      </c>
      <c r="J4317" s="6">
        <f>IF(sel_og=1,0,D4317-F4317)</f>
        <v/>
      </c>
      <c r="K4317" s="6">
        <f>IF(sel_og=1,E4317-G4317,0)</f>
        <v/>
      </c>
    </row>
    <row r="4318">
      <c r="A4318" s="6">
        <f>Profiles!E4318+Profiles!F4318</f>
        <v/>
      </c>
      <c r="B4318" s="6">
        <f>Profiles!D4318*sel_solar</f>
        <v/>
      </c>
      <c r="C4318" s="6">
        <f>MIN(B4318,A4318)</f>
        <v/>
      </c>
      <c r="D4318" s="6">
        <f>B4318-C4318</f>
        <v/>
      </c>
      <c r="E4318" s="6">
        <f>A4318-C4318</f>
        <v/>
      </c>
      <c r="F4318" s="6">
        <f>MIN(D4318,in_batt_pw,IF(sel_batt=0,0,(sel_batt-H4317)/in_rte))</f>
        <v/>
      </c>
      <c r="G4318" s="6">
        <f>MIN(E4318,in_batt_pw,H4317)</f>
        <v/>
      </c>
      <c r="H4318" s="6">
        <f>H4317+F4318*in_rte-G4318</f>
        <v/>
      </c>
      <c r="I4318" s="6">
        <f>IF(sel_og=1,0,E4318-G4318)</f>
        <v/>
      </c>
      <c r="J4318" s="6">
        <f>IF(sel_og=1,0,D4318-F4318)</f>
        <v/>
      </c>
      <c r="K4318" s="6">
        <f>IF(sel_og=1,E4318-G4318,0)</f>
        <v/>
      </c>
    </row>
    <row r="4319">
      <c r="A4319" s="6">
        <f>Profiles!E4319+Profiles!F4319</f>
        <v/>
      </c>
      <c r="B4319" s="6">
        <f>Profiles!D4319*sel_solar</f>
        <v/>
      </c>
      <c r="C4319" s="6">
        <f>MIN(B4319,A4319)</f>
        <v/>
      </c>
      <c r="D4319" s="6">
        <f>B4319-C4319</f>
        <v/>
      </c>
      <c r="E4319" s="6">
        <f>A4319-C4319</f>
        <v/>
      </c>
      <c r="F4319" s="6">
        <f>MIN(D4319,in_batt_pw,IF(sel_batt=0,0,(sel_batt-H4318)/in_rte))</f>
        <v/>
      </c>
      <c r="G4319" s="6">
        <f>MIN(E4319,in_batt_pw,H4318)</f>
        <v/>
      </c>
      <c r="H4319" s="6">
        <f>H4318+F4319*in_rte-G4319</f>
        <v/>
      </c>
      <c r="I4319" s="6">
        <f>IF(sel_og=1,0,E4319-G4319)</f>
        <v/>
      </c>
      <c r="J4319" s="6">
        <f>IF(sel_og=1,0,D4319-F4319)</f>
        <v/>
      </c>
      <c r="K4319" s="6">
        <f>IF(sel_og=1,E4319-G4319,0)</f>
        <v/>
      </c>
    </row>
    <row r="4320">
      <c r="A4320" s="6">
        <f>Profiles!E4320+Profiles!F4320</f>
        <v/>
      </c>
      <c r="B4320" s="6">
        <f>Profiles!D4320*sel_solar</f>
        <v/>
      </c>
      <c r="C4320" s="6">
        <f>MIN(B4320,A4320)</f>
        <v/>
      </c>
      <c r="D4320" s="6">
        <f>B4320-C4320</f>
        <v/>
      </c>
      <c r="E4320" s="6">
        <f>A4320-C4320</f>
        <v/>
      </c>
      <c r="F4320" s="6">
        <f>MIN(D4320,in_batt_pw,IF(sel_batt=0,0,(sel_batt-H4319)/in_rte))</f>
        <v/>
      </c>
      <c r="G4320" s="6">
        <f>MIN(E4320,in_batt_pw,H4319)</f>
        <v/>
      </c>
      <c r="H4320" s="6">
        <f>H4319+F4320*in_rte-G4320</f>
        <v/>
      </c>
      <c r="I4320" s="6">
        <f>IF(sel_og=1,0,E4320-G4320)</f>
        <v/>
      </c>
      <c r="J4320" s="6">
        <f>IF(sel_og=1,0,D4320-F4320)</f>
        <v/>
      </c>
      <c r="K4320" s="6">
        <f>IF(sel_og=1,E4320-G4320,0)</f>
        <v/>
      </c>
    </row>
    <row r="4321">
      <c r="A4321" s="6">
        <f>Profiles!E4321+Profiles!F4321</f>
        <v/>
      </c>
      <c r="B4321" s="6">
        <f>Profiles!D4321*sel_solar</f>
        <v/>
      </c>
      <c r="C4321" s="6">
        <f>MIN(B4321,A4321)</f>
        <v/>
      </c>
      <c r="D4321" s="6">
        <f>B4321-C4321</f>
        <v/>
      </c>
      <c r="E4321" s="6">
        <f>A4321-C4321</f>
        <v/>
      </c>
      <c r="F4321" s="6">
        <f>MIN(D4321,in_batt_pw,IF(sel_batt=0,0,(sel_batt-H4320)/in_rte))</f>
        <v/>
      </c>
      <c r="G4321" s="6">
        <f>MIN(E4321,in_batt_pw,H4320)</f>
        <v/>
      </c>
      <c r="H4321" s="6">
        <f>H4320+F4321*in_rte-G4321</f>
        <v/>
      </c>
      <c r="I4321" s="6">
        <f>IF(sel_og=1,0,E4321-G4321)</f>
        <v/>
      </c>
      <c r="J4321" s="6">
        <f>IF(sel_og=1,0,D4321-F4321)</f>
        <v/>
      </c>
      <c r="K4321" s="6">
        <f>IF(sel_og=1,E4321-G4321,0)</f>
        <v/>
      </c>
    </row>
    <row r="4322">
      <c r="A4322" s="6">
        <f>Profiles!E4322+Profiles!F4322</f>
        <v/>
      </c>
      <c r="B4322" s="6">
        <f>Profiles!D4322*sel_solar</f>
        <v/>
      </c>
      <c r="C4322" s="6">
        <f>MIN(B4322,A4322)</f>
        <v/>
      </c>
      <c r="D4322" s="6">
        <f>B4322-C4322</f>
        <v/>
      </c>
      <c r="E4322" s="6">
        <f>A4322-C4322</f>
        <v/>
      </c>
      <c r="F4322" s="6">
        <f>MIN(D4322,in_batt_pw,IF(sel_batt=0,0,(sel_batt-H4321)/in_rte))</f>
        <v/>
      </c>
      <c r="G4322" s="6">
        <f>MIN(E4322,in_batt_pw,H4321)</f>
        <v/>
      </c>
      <c r="H4322" s="6">
        <f>H4321+F4322*in_rte-G4322</f>
        <v/>
      </c>
      <c r="I4322" s="6">
        <f>IF(sel_og=1,0,E4322-G4322)</f>
        <v/>
      </c>
      <c r="J4322" s="6">
        <f>IF(sel_og=1,0,D4322-F4322)</f>
        <v/>
      </c>
      <c r="K4322" s="6">
        <f>IF(sel_og=1,E4322-G4322,0)</f>
        <v/>
      </c>
    </row>
    <row r="4323">
      <c r="A4323" s="6">
        <f>Profiles!E4323+Profiles!F4323</f>
        <v/>
      </c>
      <c r="B4323" s="6">
        <f>Profiles!D4323*sel_solar</f>
        <v/>
      </c>
      <c r="C4323" s="6">
        <f>MIN(B4323,A4323)</f>
        <v/>
      </c>
      <c r="D4323" s="6">
        <f>B4323-C4323</f>
        <v/>
      </c>
      <c r="E4323" s="6">
        <f>A4323-C4323</f>
        <v/>
      </c>
      <c r="F4323" s="6">
        <f>MIN(D4323,in_batt_pw,IF(sel_batt=0,0,(sel_batt-H4322)/in_rte))</f>
        <v/>
      </c>
      <c r="G4323" s="6">
        <f>MIN(E4323,in_batt_pw,H4322)</f>
        <v/>
      </c>
      <c r="H4323" s="6">
        <f>H4322+F4323*in_rte-G4323</f>
        <v/>
      </c>
      <c r="I4323" s="6">
        <f>IF(sel_og=1,0,E4323-G4323)</f>
        <v/>
      </c>
      <c r="J4323" s="6">
        <f>IF(sel_og=1,0,D4323-F4323)</f>
        <v/>
      </c>
      <c r="K4323" s="6">
        <f>IF(sel_og=1,E4323-G4323,0)</f>
        <v/>
      </c>
    </row>
    <row r="4324">
      <c r="A4324" s="6">
        <f>Profiles!E4324+Profiles!F4324</f>
        <v/>
      </c>
      <c r="B4324" s="6">
        <f>Profiles!D4324*sel_solar</f>
        <v/>
      </c>
      <c r="C4324" s="6">
        <f>MIN(B4324,A4324)</f>
        <v/>
      </c>
      <c r="D4324" s="6">
        <f>B4324-C4324</f>
        <v/>
      </c>
      <c r="E4324" s="6">
        <f>A4324-C4324</f>
        <v/>
      </c>
      <c r="F4324" s="6">
        <f>MIN(D4324,in_batt_pw,IF(sel_batt=0,0,(sel_batt-H4323)/in_rte))</f>
        <v/>
      </c>
      <c r="G4324" s="6">
        <f>MIN(E4324,in_batt_pw,H4323)</f>
        <v/>
      </c>
      <c r="H4324" s="6">
        <f>H4323+F4324*in_rte-G4324</f>
        <v/>
      </c>
      <c r="I4324" s="6">
        <f>IF(sel_og=1,0,E4324-G4324)</f>
        <v/>
      </c>
      <c r="J4324" s="6">
        <f>IF(sel_og=1,0,D4324-F4324)</f>
        <v/>
      </c>
      <c r="K4324" s="6">
        <f>IF(sel_og=1,E4324-G4324,0)</f>
        <v/>
      </c>
    </row>
    <row r="4325">
      <c r="A4325" s="6">
        <f>Profiles!E4325+Profiles!F4325</f>
        <v/>
      </c>
      <c r="B4325" s="6">
        <f>Profiles!D4325*sel_solar</f>
        <v/>
      </c>
      <c r="C4325" s="6">
        <f>MIN(B4325,A4325)</f>
        <v/>
      </c>
      <c r="D4325" s="6">
        <f>B4325-C4325</f>
        <v/>
      </c>
      <c r="E4325" s="6">
        <f>A4325-C4325</f>
        <v/>
      </c>
      <c r="F4325" s="6">
        <f>MIN(D4325,in_batt_pw,IF(sel_batt=0,0,(sel_batt-H4324)/in_rte))</f>
        <v/>
      </c>
      <c r="G4325" s="6">
        <f>MIN(E4325,in_batt_pw,H4324)</f>
        <v/>
      </c>
      <c r="H4325" s="6">
        <f>H4324+F4325*in_rte-G4325</f>
        <v/>
      </c>
      <c r="I4325" s="6">
        <f>IF(sel_og=1,0,E4325-G4325)</f>
        <v/>
      </c>
      <c r="J4325" s="6">
        <f>IF(sel_og=1,0,D4325-F4325)</f>
        <v/>
      </c>
      <c r="K4325" s="6">
        <f>IF(sel_og=1,E4325-G4325,0)</f>
        <v/>
      </c>
    </row>
    <row r="4326">
      <c r="A4326" s="6">
        <f>Profiles!E4326+Profiles!F4326</f>
        <v/>
      </c>
      <c r="B4326" s="6">
        <f>Profiles!D4326*sel_solar</f>
        <v/>
      </c>
      <c r="C4326" s="6">
        <f>MIN(B4326,A4326)</f>
        <v/>
      </c>
      <c r="D4326" s="6">
        <f>B4326-C4326</f>
        <v/>
      </c>
      <c r="E4326" s="6">
        <f>A4326-C4326</f>
        <v/>
      </c>
      <c r="F4326" s="6">
        <f>MIN(D4326,in_batt_pw,IF(sel_batt=0,0,(sel_batt-H4325)/in_rte))</f>
        <v/>
      </c>
      <c r="G4326" s="6">
        <f>MIN(E4326,in_batt_pw,H4325)</f>
        <v/>
      </c>
      <c r="H4326" s="6">
        <f>H4325+F4326*in_rte-G4326</f>
        <v/>
      </c>
      <c r="I4326" s="6">
        <f>IF(sel_og=1,0,E4326-G4326)</f>
        <v/>
      </c>
      <c r="J4326" s="6">
        <f>IF(sel_og=1,0,D4326-F4326)</f>
        <v/>
      </c>
      <c r="K4326" s="6">
        <f>IF(sel_og=1,E4326-G4326,0)</f>
        <v/>
      </c>
    </row>
    <row r="4327">
      <c r="A4327" s="6">
        <f>Profiles!E4327+Profiles!F4327</f>
        <v/>
      </c>
      <c r="B4327" s="6">
        <f>Profiles!D4327*sel_solar</f>
        <v/>
      </c>
      <c r="C4327" s="6">
        <f>MIN(B4327,A4327)</f>
        <v/>
      </c>
      <c r="D4327" s="6">
        <f>B4327-C4327</f>
        <v/>
      </c>
      <c r="E4327" s="6">
        <f>A4327-C4327</f>
        <v/>
      </c>
      <c r="F4327" s="6">
        <f>MIN(D4327,in_batt_pw,IF(sel_batt=0,0,(sel_batt-H4326)/in_rte))</f>
        <v/>
      </c>
      <c r="G4327" s="6">
        <f>MIN(E4327,in_batt_pw,H4326)</f>
        <v/>
      </c>
      <c r="H4327" s="6">
        <f>H4326+F4327*in_rte-G4327</f>
        <v/>
      </c>
      <c r="I4327" s="6">
        <f>IF(sel_og=1,0,E4327-G4327)</f>
        <v/>
      </c>
      <c r="J4327" s="6">
        <f>IF(sel_og=1,0,D4327-F4327)</f>
        <v/>
      </c>
      <c r="K4327" s="6">
        <f>IF(sel_og=1,E4327-G4327,0)</f>
        <v/>
      </c>
    </row>
    <row r="4328">
      <c r="A4328" s="6">
        <f>Profiles!E4328+Profiles!F4328</f>
        <v/>
      </c>
      <c r="B4328" s="6">
        <f>Profiles!D4328*sel_solar</f>
        <v/>
      </c>
      <c r="C4328" s="6">
        <f>MIN(B4328,A4328)</f>
        <v/>
      </c>
      <c r="D4328" s="6">
        <f>B4328-C4328</f>
        <v/>
      </c>
      <c r="E4328" s="6">
        <f>A4328-C4328</f>
        <v/>
      </c>
      <c r="F4328" s="6">
        <f>MIN(D4328,in_batt_pw,IF(sel_batt=0,0,(sel_batt-H4327)/in_rte))</f>
        <v/>
      </c>
      <c r="G4328" s="6">
        <f>MIN(E4328,in_batt_pw,H4327)</f>
        <v/>
      </c>
      <c r="H4328" s="6">
        <f>H4327+F4328*in_rte-G4328</f>
        <v/>
      </c>
      <c r="I4328" s="6">
        <f>IF(sel_og=1,0,E4328-G4328)</f>
        <v/>
      </c>
      <c r="J4328" s="6">
        <f>IF(sel_og=1,0,D4328-F4328)</f>
        <v/>
      </c>
      <c r="K4328" s="6">
        <f>IF(sel_og=1,E4328-G4328,0)</f>
        <v/>
      </c>
    </row>
    <row r="4329">
      <c r="A4329" s="6">
        <f>Profiles!E4329+Profiles!F4329</f>
        <v/>
      </c>
      <c r="B4329" s="6">
        <f>Profiles!D4329*sel_solar</f>
        <v/>
      </c>
      <c r="C4329" s="6">
        <f>MIN(B4329,A4329)</f>
        <v/>
      </c>
      <c r="D4329" s="6">
        <f>B4329-C4329</f>
        <v/>
      </c>
      <c r="E4329" s="6">
        <f>A4329-C4329</f>
        <v/>
      </c>
      <c r="F4329" s="6">
        <f>MIN(D4329,in_batt_pw,IF(sel_batt=0,0,(sel_batt-H4328)/in_rte))</f>
        <v/>
      </c>
      <c r="G4329" s="6">
        <f>MIN(E4329,in_batt_pw,H4328)</f>
        <v/>
      </c>
      <c r="H4329" s="6">
        <f>H4328+F4329*in_rte-G4329</f>
        <v/>
      </c>
      <c r="I4329" s="6">
        <f>IF(sel_og=1,0,E4329-G4329)</f>
        <v/>
      </c>
      <c r="J4329" s="6">
        <f>IF(sel_og=1,0,D4329-F4329)</f>
        <v/>
      </c>
      <c r="K4329" s="6">
        <f>IF(sel_og=1,E4329-G4329,0)</f>
        <v/>
      </c>
    </row>
    <row r="4330">
      <c r="A4330" s="6">
        <f>Profiles!E4330+Profiles!F4330</f>
        <v/>
      </c>
      <c r="B4330" s="6">
        <f>Profiles!D4330*sel_solar</f>
        <v/>
      </c>
      <c r="C4330" s="6">
        <f>MIN(B4330,A4330)</f>
        <v/>
      </c>
      <c r="D4330" s="6">
        <f>B4330-C4330</f>
        <v/>
      </c>
      <c r="E4330" s="6">
        <f>A4330-C4330</f>
        <v/>
      </c>
      <c r="F4330" s="6">
        <f>MIN(D4330,in_batt_pw,IF(sel_batt=0,0,(sel_batt-H4329)/in_rte))</f>
        <v/>
      </c>
      <c r="G4330" s="6">
        <f>MIN(E4330,in_batt_pw,H4329)</f>
        <v/>
      </c>
      <c r="H4330" s="6">
        <f>H4329+F4330*in_rte-G4330</f>
        <v/>
      </c>
      <c r="I4330" s="6">
        <f>IF(sel_og=1,0,E4330-G4330)</f>
        <v/>
      </c>
      <c r="J4330" s="6">
        <f>IF(sel_og=1,0,D4330-F4330)</f>
        <v/>
      </c>
      <c r="K4330" s="6">
        <f>IF(sel_og=1,E4330-G4330,0)</f>
        <v/>
      </c>
    </row>
    <row r="4331">
      <c r="A4331" s="6">
        <f>Profiles!E4331+Profiles!F4331</f>
        <v/>
      </c>
      <c r="B4331" s="6">
        <f>Profiles!D4331*sel_solar</f>
        <v/>
      </c>
      <c r="C4331" s="6">
        <f>MIN(B4331,A4331)</f>
        <v/>
      </c>
      <c r="D4331" s="6">
        <f>B4331-C4331</f>
        <v/>
      </c>
      <c r="E4331" s="6">
        <f>A4331-C4331</f>
        <v/>
      </c>
      <c r="F4331" s="6">
        <f>MIN(D4331,in_batt_pw,IF(sel_batt=0,0,(sel_batt-H4330)/in_rte))</f>
        <v/>
      </c>
      <c r="G4331" s="6">
        <f>MIN(E4331,in_batt_pw,H4330)</f>
        <v/>
      </c>
      <c r="H4331" s="6">
        <f>H4330+F4331*in_rte-G4331</f>
        <v/>
      </c>
      <c r="I4331" s="6">
        <f>IF(sel_og=1,0,E4331-G4331)</f>
        <v/>
      </c>
      <c r="J4331" s="6">
        <f>IF(sel_og=1,0,D4331-F4331)</f>
        <v/>
      </c>
      <c r="K4331" s="6">
        <f>IF(sel_og=1,E4331-G4331,0)</f>
        <v/>
      </c>
    </row>
    <row r="4332">
      <c r="A4332" s="6">
        <f>Profiles!E4332+Profiles!F4332</f>
        <v/>
      </c>
      <c r="B4332" s="6">
        <f>Profiles!D4332*sel_solar</f>
        <v/>
      </c>
      <c r="C4332" s="6">
        <f>MIN(B4332,A4332)</f>
        <v/>
      </c>
      <c r="D4332" s="6">
        <f>B4332-C4332</f>
        <v/>
      </c>
      <c r="E4332" s="6">
        <f>A4332-C4332</f>
        <v/>
      </c>
      <c r="F4332" s="6">
        <f>MIN(D4332,in_batt_pw,IF(sel_batt=0,0,(sel_batt-H4331)/in_rte))</f>
        <v/>
      </c>
      <c r="G4332" s="6">
        <f>MIN(E4332,in_batt_pw,H4331)</f>
        <v/>
      </c>
      <c r="H4332" s="6">
        <f>H4331+F4332*in_rte-G4332</f>
        <v/>
      </c>
      <c r="I4332" s="6">
        <f>IF(sel_og=1,0,E4332-G4332)</f>
        <v/>
      </c>
      <c r="J4332" s="6">
        <f>IF(sel_og=1,0,D4332-F4332)</f>
        <v/>
      </c>
      <c r="K4332" s="6">
        <f>IF(sel_og=1,E4332-G4332,0)</f>
        <v/>
      </c>
    </row>
    <row r="4333">
      <c r="A4333" s="6">
        <f>Profiles!E4333+Profiles!F4333</f>
        <v/>
      </c>
      <c r="B4333" s="6">
        <f>Profiles!D4333*sel_solar</f>
        <v/>
      </c>
      <c r="C4333" s="6">
        <f>MIN(B4333,A4333)</f>
        <v/>
      </c>
      <c r="D4333" s="6">
        <f>B4333-C4333</f>
        <v/>
      </c>
      <c r="E4333" s="6">
        <f>A4333-C4333</f>
        <v/>
      </c>
      <c r="F4333" s="6">
        <f>MIN(D4333,in_batt_pw,IF(sel_batt=0,0,(sel_batt-H4332)/in_rte))</f>
        <v/>
      </c>
      <c r="G4333" s="6">
        <f>MIN(E4333,in_batt_pw,H4332)</f>
        <v/>
      </c>
      <c r="H4333" s="6">
        <f>H4332+F4333*in_rte-G4333</f>
        <v/>
      </c>
      <c r="I4333" s="6">
        <f>IF(sel_og=1,0,E4333-G4333)</f>
        <v/>
      </c>
      <c r="J4333" s="6">
        <f>IF(sel_og=1,0,D4333-F4333)</f>
        <v/>
      </c>
      <c r="K4333" s="6">
        <f>IF(sel_og=1,E4333-G4333,0)</f>
        <v/>
      </c>
    </row>
    <row r="4334">
      <c r="A4334" s="6">
        <f>Profiles!E4334+Profiles!F4334</f>
        <v/>
      </c>
      <c r="B4334" s="6">
        <f>Profiles!D4334*sel_solar</f>
        <v/>
      </c>
      <c r="C4334" s="6">
        <f>MIN(B4334,A4334)</f>
        <v/>
      </c>
      <c r="D4334" s="6">
        <f>B4334-C4334</f>
        <v/>
      </c>
      <c r="E4334" s="6">
        <f>A4334-C4334</f>
        <v/>
      </c>
      <c r="F4334" s="6">
        <f>MIN(D4334,in_batt_pw,IF(sel_batt=0,0,(sel_batt-H4333)/in_rte))</f>
        <v/>
      </c>
      <c r="G4334" s="6">
        <f>MIN(E4334,in_batt_pw,H4333)</f>
        <v/>
      </c>
      <c r="H4334" s="6">
        <f>H4333+F4334*in_rte-G4334</f>
        <v/>
      </c>
      <c r="I4334" s="6">
        <f>IF(sel_og=1,0,E4334-G4334)</f>
        <v/>
      </c>
      <c r="J4334" s="6">
        <f>IF(sel_og=1,0,D4334-F4334)</f>
        <v/>
      </c>
      <c r="K4334" s="6">
        <f>IF(sel_og=1,E4334-G4334,0)</f>
        <v/>
      </c>
    </row>
    <row r="4335">
      <c r="A4335" s="6">
        <f>Profiles!E4335+Profiles!F4335</f>
        <v/>
      </c>
      <c r="B4335" s="6">
        <f>Profiles!D4335*sel_solar</f>
        <v/>
      </c>
      <c r="C4335" s="6">
        <f>MIN(B4335,A4335)</f>
        <v/>
      </c>
      <c r="D4335" s="6">
        <f>B4335-C4335</f>
        <v/>
      </c>
      <c r="E4335" s="6">
        <f>A4335-C4335</f>
        <v/>
      </c>
      <c r="F4335" s="6">
        <f>MIN(D4335,in_batt_pw,IF(sel_batt=0,0,(sel_batt-H4334)/in_rte))</f>
        <v/>
      </c>
      <c r="G4335" s="6">
        <f>MIN(E4335,in_batt_pw,H4334)</f>
        <v/>
      </c>
      <c r="H4335" s="6">
        <f>H4334+F4335*in_rte-G4335</f>
        <v/>
      </c>
      <c r="I4335" s="6">
        <f>IF(sel_og=1,0,E4335-G4335)</f>
        <v/>
      </c>
      <c r="J4335" s="6">
        <f>IF(sel_og=1,0,D4335-F4335)</f>
        <v/>
      </c>
      <c r="K4335" s="6">
        <f>IF(sel_og=1,E4335-G4335,0)</f>
        <v/>
      </c>
    </row>
    <row r="4336">
      <c r="A4336" s="6">
        <f>Profiles!E4336+Profiles!F4336</f>
        <v/>
      </c>
      <c r="B4336" s="6">
        <f>Profiles!D4336*sel_solar</f>
        <v/>
      </c>
      <c r="C4336" s="6">
        <f>MIN(B4336,A4336)</f>
        <v/>
      </c>
      <c r="D4336" s="6">
        <f>B4336-C4336</f>
        <v/>
      </c>
      <c r="E4336" s="6">
        <f>A4336-C4336</f>
        <v/>
      </c>
      <c r="F4336" s="6">
        <f>MIN(D4336,in_batt_pw,IF(sel_batt=0,0,(sel_batt-H4335)/in_rte))</f>
        <v/>
      </c>
      <c r="G4336" s="6">
        <f>MIN(E4336,in_batt_pw,H4335)</f>
        <v/>
      </c>
      <c r="H4336" s="6">
        <f>H4335+F4336*in_rte-G4336</f>
        <v/>
      </c>
      <c r="I4336" s="6">
        <f>IF(sel_og=1,0,E4336-G4336)</f>
        <v/>
      </c>
      <c r="J4336" s="6">
        <f>IF(sel_og=1,0,D4336-F4336)</f>
        <v/>
      </c>
      <c r="K4336" s="6">
        <f>IF(sel_og=1,E4336-G4336,0)</f>
        <v/>
      </c>
    </row>
    <row r="4337">
      <c r="A4337" s="6">
        <f>Profiles!E4337+Profiles!F4337</f>
        <v/>
      </c>
      <c r="B4337" s="6">
        <f>Profiles!D4337*sel_solar</f>
        <v/>
      </c>
      <c r="C4337" s="6">
        <f>MIN(B4337,A4337)</f>
        <v/>
      </c>
      <c r="D4337" s="6">
        <f>B4337-C4337</f>
        <v/>
      </c>
      <c r="E4337" s="6">
        <f>A4337-C4337</f>
        <v/>
      </c>
      <c r="F4337" s="6">
        <f>MIN(D4337,in_batt_pw,IF(sel_batt=0,0,(sel_batt-H4336)/in_rte))</f>
        <v/>
      </c>
      <c r="G4337" s="6">
        <f>MIN(E4337,in_batt_pw,H4336)</f>
        <v/>
      </c>
      <c r="H4337" s="6">
        <f>H4336+F4337*in_rte-G4337</f>
        <v/>
      </c>
      <c r="I4337" s="6">
        <f>IF(sel_og=1,0,E4337-G4337)</f>
        <v/>
      </c>
      <c r="J4337" s="6">
        <f>IF(sel_og=1,0,D4337-F4337)</f>
        <v/>
      </c>
      <c r="K4337" s="6">
        <f>IF(sel_og=1,E4337-G4337,0)</f>
        <v/>
      </c>
    </row>
    <row r="4338">
      <c r="A4338" s="6">
        <f>Profiles!E4338+Profiles!F4338</f>
        <v/>
      </c>
      <c r="B4338" s="6">
        <f>Profiles!D4338*sel_solar</f>
        <v/>
      </c>
      <c r="C4338" s="6">
        <f>MIN(B4338,A4338)</f>
        <v/>
      </c>
      <c r="D4338" s="6">
        <f>B4338-C4338</f>
        <v/>
      </c>
      <c r="E4338" s="6">
        <f>A4338-C4338</f>
        <v/>
      </c>
      <c r="F4338" s="6">
        <f>MIN(D4338,in_batt_pw,IF(sel_batt=0,0,(sel_batt-H4337)/in_rte))</f>
        <v/>
      </c>
      <c r="G4338" s="6">
        <f>MIN(E4338,in_batt_pw,H4337)</f>
        <v/>
      </c>
      <c r="H4338" s="6">
        <f>H4337+F4338*in_rte-G4338</f>
        <v/>
      </c>
      <c r="I4338" s="6">
        <f>IF(sel_og=1,0,E4338-G4338)</f>
        <v/>
      </c>
      <c r="J4338" s="6">
        <f>IF(sel_og=1,0,D4338-F4338)</f>
        <v/>
      </c>
      <c r="K4338" s="6">
        <f>IF(sel_og=1,E4338-G4338,0)</f>
        <v/>
      </c>
    </row>
    <row r="4339">
      <c r="A4339" s="6">
        <f>Profiles!E4339+Profiles!F4339</f>
        <v/>
      </c>
      <c r="B4339" s="6">
        <f>Profiles!D4339*sel_solar</f>
        <v/>
      </c>
      <c r="C4339" s="6">
        <f>MIN(B4339,A4339)</f>
        <v/>
      </c>
      <c r="D4339" s="6">
        <f>B4339-C4339</f>
        <v/>
      </c>
      <c r="E4339" s="6">
        <f>A4339-C4339</f>
        <v/>
      </c>
      <c r="F4339" s="6">
        <f>MIN(D4339,in_batt_pw,IF(sel_batt=0,0,(sel_batt-H4338)/in_rte))</f>
        <v/>
      </c>
      <c r="G4339" s="6">
        <f>MIN(E4339,in_batt_pw,H4338)</f>
        <v/>
      </c>
      <c r="H4339" s="6">
        <f>H4338+F4339*in_rte-G4339</f>
        <v/>
      </c>
      <c r="I4339" s="6">
        <f>IF(sel_og=1,0,E4339-G4339)</f>
        <v/>
      </c>
      <c r="J4339" s="6">
        <f>IF(sel_og=1,0,D4339-F4339)</f>
        <v/>
      </c>
      <c r="K4339" s="6">
        <f>IF(sel_og=1,E4339-G4339,0)</f>
        <v/>
      </c>
    </row>
    <row r="4340">
      <c r="A4340" s="6">
        <f>Profiles!E4340+Profiles!F4340</f>
        <v/>
      </c>
      <c r="B4340" s="6">
        <f>Profiles!D4340*sel_solar</f>
        <v/>
      </c>
      <c r="C4340" s="6">
        <f>MIN(B4340,A4340)</f>
        <v/>
      </c>
      <c r="D4340" s="6">
        <f>B4340-C4340</f>
        <v/>
      </c>
      <c r="E4340" s="6">
        <f>A4340-C4340</f>
        <v/>
      </c>
      <c r="F4340" s="6">
        <f>MIN(D4340,in_batt_pw,IF(sel_batt=0,0,(sel_batt-H4339)/in_rte))</f>
        <v/>
      </c>
      <c r="G4340" s="6">
        <f>MIN(E4340,in_batt_pw,H4339)</f>
        <v/>
      </c>
      <c r="H4340" s="6">
        <f>H4339+F4340*in_rte-G4340</f>
        <v/>
      </c>
      <c r="I4340" s="6">
        <f>IF(sel_og=1,0,E4340-G4340)</f>
        <v/>
      </c>
      <c r="J4340" s="6">
        <f>IF(sel_og=1,0,D4340-F4340)</f>
        <v/>
      </c>
      <c r="K4340" s="6">
        <f>IF(sel_og=1,E4340-G4340,0)</f>
        <v/>
      </c>
    </row>
    <row r="4341">
      <c r="A4341" s="6">
        <f>Profiles!E4341+Profiles!F4341</f>
        <v/>
      </c>
      <c r="B4341" s="6">
        <f>Profiles!D4341*sel_solar</f>
        <v/>
      </c>
      <c r="C4341" s="6">
        <f>MIN(B4341,A4341)</f>
        <v/>
      </c>
      <c r="D4341" s="6">
        <f>B4341-C4341</f>
        <v/>
      </c>
      <c r="E4341" s="6">
        <f>A4341-C4341</f>
        <v/>
      </c>
      <c r="F4341" s="6">
        <f>MIN(D4341,in_batt_pw,IF(sel_batt=0,0,(sel_batt-H4340)/in_rte))</f>
        <v/>
      </c>
      <c r="G4341" s="6">
        <f>MIN(E4341,in_batt_pw,H4340)</f>
        <v/>
      </c>
      <c r="H4341" s="6">
        <f>H4340+F4341*in_rte-G4341</f>
        <v/>
      </c>
      <c r="I4341" s="6">
        <f>IF(sel_og=1,0,E4341-G4341)</f>
        <v/>
      </c>
      <c r="J4341" s="6">
        <f>IF(sel_og=1,0,D4341-F4341)</f>
        <v/>
      </c>
      <c r="K4341" s="6">
        <f>IF(sel_og=1,E4341-G4341,0)</f>
        <v/>
      </c>
    </row>
    <row r="4342">
      <c r="A4342" s="6">
        <f>Profiles!E4342+Profiles!F4342</f>
        <v/>
      </c>
      <c r="B4342" s="6">
        <f>Profiles!D4342*sel_solar</f>
        <v/>
      </c>
      <c r="C4342" s="6">
        <f>MIN(B4342,A4342)</f>
        <v/>
      </c>
      <c r="D4342" s="6">
        <f>B4342-C4342</f>
        <v/>
      </c>
      <c r="E4342" s="6">
        <f>A4342-C4342</f>
        <v/>
      </c>
      <c r="F4342" s="6">
        <f>MIN(D4342,in_batt_pw,IF(sel_batt=0,0,(sel_batt-H4341)/in_rte))</f>
        <v/>
      </c>
      <c r="G4342" s="6">
        <f>MIN(E4342,in_batt_pw,H4341)</f>
        <v/>
      </c>
      <c r="H4342" s="6">
        <f>H4341+F4342*in_rte-G4342</f>
        <v/>
      </c>
      <c r="I4342" s="6">
        <f>IF(sel_og=1,0,E4342-G4342)</f>
        <v/>
      </c>
      <c r="J4342" s="6">
        <f>IF(sel_og=1,0,D4342-F4342)</f>
        <v/>
      </c>
      <c r="K4342" s="6">
        <f>IF(sel_og=1,E4342-G4342,0)</f>
        <v/>
      </c>
    </row>
    <row r="4343">
      <c r="A4343" s="6">
        <f>Profiles!E4343+Profiles!F4343</f>
        <v/>
      </c>
      <c r="B4343" s="6">
        <f>Profiles!D4343*sel_solar</f>
        <v/>
      </c>
      <c r="C4343" s="6">
        <f>MIN(B4343,A4343)</f>
        <v/>
      </c>
      <c r="D4343" s="6">
        <f>B4343-C4343</f>
        <v/>
      </c>
      <c r="E4343" s="6">
        <f>A4343-C4343</f>
        <v/>
      </c>
      <c r="F4343" s="6">
        <f>MIN(D4343,in_batt_pw,IF(sel_batt=0,0,(sel_batt-H4342)/in_rte))</f>
        <v/>
      </c>
      <c r="G4343" s="6">
        <f>MIN(E4343,in_batt_pw,H4342)</f>
        <v/>
      </c>
      <c r="H4343" s="6">
        <f>H4342+F4343*in_rte-G4343</f>
        <v/>
      </c>
      <c r="I4343" s="6">
        <f>IF(sel_og=1,0,E4343-G4343)</f>
        <v/>
      </c>
      <c r="J4343" s="6">
        <f>IF(sel_og=1,0,D4343-F4343)</f>
        <v/>
      </c>
      <c r="K4343" s="6">
        <f>IF(sel_og=1,E4343-G4343,0)</f>
        <v/>
      </c>
    </row>
    <row r="4344">
      <c r="A4344" s="6">
        <f>Profiles!E4344+Profiles!F4344</f>
        <v/>
      </c>
      <c r="B4344" s="6">
        <f>Profiles!D4344*sel_solar</f>
        <v/>
      </c>
      <c r="C4344" s="6">
        <f>MIN(B4344,A4344)</f>
        <v/>
      </c>
      <c r="D4344" s="6">
        <f>B4344-C4344</f>
        <v/>
      </c>
      <c r="E4344" s="6">
        <f>A4344-C4344</f>
        <v/>
      </c>
      <c r="F4344" s="6">
        <f>MIN(D4344,in_batt_pw,IF(sel_batt=0,0,(sel_batt-H4343)/in_rte))</f>
        <v/>
      </c>
      <c r="G4344" s="6">
        <f>MIN(E4344,in_batt_pw,H4343)</f>
        <v/>
      </c>
      <c r="H4344" s="6">
        <f>H4343+F4344*in_rte-G4344</f>
        <v/>
      </c>
      <c r="I4344" s="6">
        <f>IF(sel_og=1,0,E4344-G4344)</f>
        <v/>
      </c>
      <c r="J4344" s="6">
        <f>IF(sel_og=1,0,D4344-F4344)</f>
        <v/>
      </c>
      <c r="K4344" s="6">
        <f>IF(sel_og=1,E4344-G4344,0)</f>
        <v/>
      </c>
    </row>
    <row r="4345">
      <c r="A4345" s="6">
        <f>Profiles!E4345+Profiles!F4345</f>
        <v/>
      </c>
      <c r="B4345" s="6">
        <f>Profiles!D4345*sel_solar</f>
        <v/>
      </c>
      <c r="C4345" s="6">
        <f>MIN(B4345,A4345)</f>
        <v/>
      </c>
      <c r="D4345" s="6">
        <f>B4345-C4345</f>
        <v/>
      </c>
      <c r="E4345" s="6">
        <f>A4345-C4345</f>
        <v/>
      </c>
      <c r="F4345" s="6">
        <f>MIN(D4345,in_batt_pw,IF(sel_batt=0,0,(sel_batt-H4344)/in_rte))</f>
        <v/>
      </c>
      <c r="G4345" s="6">
        <f>MIN(E4345,in_batt_pw,H4344)</f>
        <v/>
      </c>
      <c r="H4345" s="6">
        <f>H4344+F4345*in_rte-G4345</f>
        <v/>
      </c>
      <c r="I4345" s="6">
        <f>IF(sel_og=1,0,E4345-G4345)</f>
        <v/>
      </c>
      <c r="J4345" s="6">
        <f>IF(sel_og=1,0,D4345-F4345)</f>
        <v/>
      </c>
      <c r="K4345" s="6">
        <f>IF(sel_og=1,E4345-G4345,0)</f>
        <v/>
      </c>
    </row>
    <row r="4346">
      <c r="A4346" s="6">
        <f>Profiles!E4346+Profiles!F4346</f>
        <v/>
      </c>
      <c r="B4346" s="6">
        <f>Profiles!D4346*sel_solar</f>
        <v/>
      </c>
      <c r="C4346" s="6">
        <f>MIN(B4346,A4346)</f>
        <v/>
      </c>
      <c r="D4346" s="6">
        <f>B4346-C4346</f>
        <v/>
      </c>
      <c r="E4346" s="6">
        <f>A4346-C4346</f>
        <v/>
      </c>
      <c r="F4346" s="6">
        <f>MIN(D4346,in_batt_pw,IF(sel_batt=0,0,(sel_batt-H4345)/in_rte))</f>
        <v/>
      </c>
      <c r="G4346" s="6">
        <f>MIN(E4346,in_batt_pw,H4345)</f>
        <v/>
      </c>
      <c r="H4346" s="6">
        <f>H4345+F4346*in_rte-G4346</f>
        <v/>
      </c>
      <c r="I4346" s="6">
        <f>IF(sel_og=1,0,E4346-G4346)</f>
        <v/>
      </c>
      <c r="J4346" s="6">
        <f>IF(sel_og=1,0,D4346-F4346)</f>
        <v/>
      </c>
      <c r="K4346" s="6">
        <f>IF(sel_og=1,E4346-G4346,0)</f>
        <v/>
      </c>
    </row>
    <row r="4347">
      <c r="A4347" s="6">
        <f>Profiles!E4347+Profiles!F4347</f>
        <v/>
      </c>
      <c r="B4347" s="6">
        <f>Profiles!D4347*sel_solar</f>
        <v/>
      </c>
      <c r="C4347" s="6">
        <f>MIN(B4347,A4347)</f>
        <v/>
      </c>
      <c r="D4347" s="6">
        <f>B4347-C4347</f>
        <v/>
      </c>
      <c r="E4347" s="6">
        <f>A4347-C4347</f>
        <v/>
      </c>
      <c r="F4347" s="6">
        <f>MIN(D4347,in_batt_pw,IF(sel_batt=0,0,(sel_batt-H4346)/in_rte))</f>
        <v/>
      </c>
      <c r="G4347" s="6">
        <f>MIN(E4347,in_batt_pw,H4346)</f>
        <v/>
      </c>
      <c r="H4347" s="6">
        <f>H4346+F4347*in_rte-G4347</f>
        <v/>
      </c>
      <c r="I4347" s="6">
        <f>IF(sel_og=1,0,E4347-G4347)</f>
        <v/>
      </c>
      <c r="J4347" s="6">
        <f>IF(sel_og=1,0,D4347-F4347)</f>
        <v/>
      </c>
      <c r="K4347" s="6">
        <f>IF(sel_og=1,E4347-G4347,0)</f>
        <v/>
      </c>
    </row>
    <row r="4348">
      <c r="A4348" s="6">
        <f>Profiles!E4348+Profiles!F4348</f>
        <v/>
      </c>
      <c r="B4348" s="6">
        <f>Profiles!D4348*sel_solar</f>
        <v/>
      </c>
      <c r="C4348" s="6">
        <f>MIN(B4348,A4348)</f>
        <v/>
      </c>
      <c r="D4348" s="6">
        <f>B4348-C4348</f>
        <v/>
      </c>
      <c r="E4348" s="6">
        <f>A4348-C4348</f>
        <v/>
      </c>
      <c r="F4348" s="6">
        <f>MIN(D4348,in_batt_pw,IF(sel_batt=0,0,(sel_batt-H4347)/in_rte))</f>
        <v/>
      </c>
      <c r="G4348" s="6">
        <f>MIN(E4348,in_batt_pw,H4347)</f>
        <v/>
      </c>
      <c r="H4348" s="6">
        <f>H4347+F4348*in_rte-G4348</f>
        <v/>
      </c>
      <c r="I4348" s="6">
        <f>IF(sel_og=1,0,E4348-G4348)</f>
        <v/>
      </c>
      <c r="J4348" s="6">
        <f>IF(sel_og=1,0,D4348-F4348)</f>
        <v/>
      </c>
      <c r="K4348" s="6">
        <f>IF(sel_og=1,E4348-G4348,0)</f>
        <v/>
      </c>
    </row>
    <row r="4349">
      <c r="A4349" s="6">
        <f>Profiles!E4349+Profiles!F4349</f>
        <v/>
      </c>
      <c r="B4349" s="6">
        <f>Profiles!D4349*sel_solar</f>
        <v/>
      </c>
      <c r="C4349" s="6">
        <f>MIN(B4349,A4349)</f>
        <v/>
      </c>
      <c r="D4349" s="6">
        <f>B4349-C4349</f>
        <v/>
      </c>
      <c r="E4349" s="6">
        <f>A4349-C4349</f>
        <v/>
      </c>
      <c r="F4349" s="6">
        <f>MIN(D4349,in_batt_pw,IF(sel_batt=0,0,(sel_batt-H4348)/in_rte))</f>
        <v/>
      </c>
      <c r="G4349" s="6">
        <f>MIN(E4349,in_batt_pw,H4348)</f>
        <v/>
      </c>
      <c r="H4349" s="6">
        <f>H4348+F4349*in_rte-G4349</f>
        <v/>
      </c>
      <c r="I4349" s="6">
        <f>IF(sel_og=1,0,E4349-G4349)</f>
        <v/>
      </c>
      <c r="J4349" s="6">
        <f>IF(sel_og=1,0,D4349-F4349)</f>
        <v/>
      </c>
      <c r="K4349" s="6">
        <f>IF(sel_og=1,E4349-G4349,0)</f>
        <v/>
      </c>
    </row>
    <row r="4350">
      <c r="A4350" s="6">
        <f>Profiles!E4350+Profiles!F4350</f>
        <v/>
      </c>
      <c r="B4350" s="6">
        <f>Profiles!D4350*sel_solar</f>
        <v/>
      </c>
      <c r="C4350" s="6">
        <f>MIN(B4350,A4350)</f>
        <v/>
      </c>
      <c r="D4350" s="6">
        <f>B4350-C4350</f>
        <v/>
      </c>
      <c r="E4350" s="6">
        <f>A4350-C4350</f>
        <v/>
      </c>
      <c r="F4350" s="6">
        <f>MIN(D4350,in_batt_pw,IF(sel_batt=0,0,(sel_batt-H4349)/in_rte))</f>
        <v/>
      </c>
      <c r="G4350" s="6">
        <f>MIN(E4350,in_batt_pw,H4349)</f>
        <v/>
      </c>
      <c r="H4350" s="6">
        <f>H4349+F4350*in_rte-G4350</f>
        <v/>
      </c>
      <c r="I4350" s="6">
        <f>IF(sel_og=1,0,E4350-G4350)</f>
        <v/>
      </c>
      <c r="J4350" s="6">
        <f>IF(sel_og=1,0,D4350-F4350)</f>
        <v/>
      </c>
      <c r="K4350" s="6">
        <f>IF(sel_og=1,E4350-G4350,0)</f>
        <v/>
      </c>
    </row>
    <row r="4351">
      <c r="A4351" s="6">
        <f>Profiles!E4351+Profiles!F4351</f>
        <v/>
      </c>
      <c r="B4351" s="6">
        <f>Profiles!D4351*sel_solar</f>
        <v/>
      </c>
      <c r="C4351" s="6">
        <f>MIN(B4351,A4351)</f>
        <v/>
      </c>
      <c r="D4351" s="6">
        <f>B4351-C4351</f>
        <v/>
      </c>
      <c r="E4351" s="6">
        <f>A4351-C4351</f>
        <v/>
      </c>
      <c r="F4351" s="6">
        <f>MIN(D4351,in_batt_pw,IF(sel_batt=0,0,(sel_batt-H4350)/in_rte))</f>
        <v/>
      </c>
      <c r="G4351" s="6">
        <f>MIN(E4351,in_batt_pw,H4350)</f>
        <v/>
      </c>
      <c r="H4351" s="6">
        <f>H4350+F4351*in_rte-G4351</f>
        <v/>
      </c>
      <c r="I4351" s="6">
        <f>IF(sel_og=1,0,E4351-G4351)</f>
        <v/>
      </c>
      <c r="J4351" s="6">
        <f>IF(sel_og=1,0,D4351-F4351)</f>
        <v/>
      </c>
      <c r="K4351" s="6">
        <f>IF(sel_og=1,E4351-G4351,0)</f>
        <v/>
      </c>
    </row>
    <row r="4352">
      <c r="A4352" s="6">
        <f>Profiles!E4352+Profiles!F4352</f>
        <v/>
      </c>
      <c r="B4352" s="6">
        <f>Profiles!D4352*sel_solar</f>
        <v/>
      </c>
      <c r="C4352" s="6">
        <f>MIN(B4352,A4352)</f>
        <v/>
      </c>
      <c r="D4352" s="6">
        <f>B4352-C4352</f>
        <v/>
      </c>
      <c r="E4352" s="6">
        <f>A4352-C4352</f>
        <v/>
      </c>
      <c r="F4352" s="6">
        <f>MIN(D4352,in_batt_pw,IF(sel_batt=0,0,(sel_batt-H4351)/in_rte))</f>
        <v/>
      </c>
      <c r="G4352" s="6">
        <f>MIN(E4352,in_batt_pw,H4351)</f>
        <v/>
      </c>
      <c r="H4352" s="6">
        <f>H4351+F4352*in_rte-G4352</f>
        <v/>
      </c>
      <c r="I4352" s="6">
        <f>IF(sel_og=1,0,E4352-G4352)</f>
        <v/>
      </c>
      <c r="J4352" s="6">
        <f>IF(sel_og=1,0,D4352-F4352)</f>
        <v/>
      </c>
      <c r="K4352" s="6">
        <f>IF(sel_og=1,E4352-G4352,0)</f>
        <v/>
      </c>
    </row>
    <row r="4353">
      <c r="A4353" s="6">
        <f>Profiles!E4353+Profiles!F4353</f>
        <v/>
      </c>
      <c r="B4353" s="6">
        <f>Profiles!D4353*sel_solar</f>
        <v/>
      </c>
      <c r="C4353" s="6">
        <f>MIN(B4353,A4353)</f>
        <v/>
      </c>
      <c r="D4353" s="6">
        <f>B4353-C4353</f>
        <v/>
      </c>
      <c r="E4353" s="6">
        <f>A4353-C4353</f>
        <v/>
      </c>
      <c r="F4353" s="6">
        <f>MIN(D4353,in_batt_pw,IF(sel_batt=0,0,(sel_batt-H4352)/in_rte))</f>
        <v/>
      </c>
      <c r="G4353" s="6">
        <f>MIN(E4353,in_batt_pw,H4352)</f>
        <v/>
      </c>
      <c r="H4353" s="6">
        <f>H4352+F4353*in_rte-G4353</f>
        <v/>
      </c>
      <c r="I4353" s="6">
        <f>IF(sel_og=1,0,E4353-G4353)</f>
        <v/>
      </c>
      <c r="J4353" s="6">
        <f>IF(sel_og=1,0,D4353-F4353)</f>
        <v/>
      </c>
      <c r="K4353" s="6">
        <f>IF(sel_og=1,E4353-G4353,0)</f>
        <v/>
      </c>
    </row>
    <row r="4354">
      <c r="A4354" s="6">
        <f>Profiles!E4354+Profiles!F4354</f>
        <v/>
      </c>
      <c r="B4354" s="6">
        <f>Profiles!D4354*sel_solar</f>
        <v/>
      </c>
      <c r="C4354" s="6">
        <f>MIN(B4354,A4354)</f>
        <v/>
      </c>
      <c r="D4354" s="6">
        <f>B4354-C4354</f>
        <v/>
      </c>
      <c r="E4354" s="6">
        <f>A4354-C4354</f>
        <v/>
      </c>
      <c r="F4354" s="6">
        <f>MIN(D4354,in_batt_pw,IF(sel_batt=0,0,(sel_batt-H4353)/in_rte))</f>
        <v/>
      </c>
      <c r="G4354" s="6">
        <f>MIN(E4354,in_batt_pw,H4353)</f>
        <v/>
      </c>
      <c r="H4354" s="6">
        <f>H4353+F4354*in_rte-G4354</f>
        <v/>
      </c>
      <c r="I4354" s="6">
        <f>IF(sel_og=1,0,E4354-G4354)</f>
        <v/>
      </c>
      <c r="J4354" s="6">
        <f>IF(sel_og=1,0,D4354-F4354)</f>
        <v/>
      </c>
      <c r="K4354" s="6">
        <f>IF(sel_og=1,E4354-G4354,0)</f>
        <v/>
      </c>
    </row>
    <row r="4355">
      <c r="A4355" s="6">
        <f>Profiles!E4355+Profiles!F4355</f>
        <v/>
      </c>
      <c r="B4355" s="6">
        <f>Profiles!D4355*sel_solar</f>
        <v/>
      </c>
      <c r="C4355" s="6">
        <f>MIN(B4355,A4355)</f>
        <v/>
      </c>
      <c r="D4355" s="6">
        <f>B4355-C4355</f>
        <v/>
      </c>
      <c r="E4355" s="6">
        <f>A4355-C4355</f>
        <v/>
      </c>
      <c r="F4355" s="6">
        <f>MIN(D4355,in_batt_pw,IF(sel_batt=0,0,(sel_batt-H4354)/in_rte))</f>
        <v/>
      </c>
      <c r="G4355" s="6">
        <f>MIN(E4355,in_batt_pw,H4354)</f>
        <v/>
      </c>
      <c r="H4355" s="6">
        <f>H4354+F4355*in_rte-G4355</f>
        <v/>
      </c>
      <c r="I4355" s="6">
        <f>IF(sel_og=1,0,E4355-G4355)</f>
        <v/>
      </c>
      <c r="J4355" s="6">
        <f>IF(sel_og=1,0,D4355-F4355)</f>
        <v/>
      </c>
      <c r="K4355" s="6">
        <f>IF(sel_og=1,E4355-G4355,0)</f>
        <v/>
      </c>
    </row>
    <row r="4356">
      <c r="A4356" s="6">
        <f>Profiles!E4356+Profiles!F4356</f>
        <v/>
      </c>
      <c r="B4356" s="6">
        <f>Profiles!D4356*sel_solar</f>
        <v/>
      </c>
      <c r="C4356" s="6">
        <f>MIN(B4356,A4356)</f>
        <v/>
      </c>
      <c r="D4356" s="6">
        <f>B4356-C4356</f>
        <v/>
      </c>
      <c r="E4356" s="6">
        <f>A4356-C4356</f>
        <v/>
      </c>
      <c r="F4356" s="6">
        <f>MIN(D4356,in_batt_pw,IF(sel_batt=0,0,(sel_batt-H4355)/in_rte))</f>
        <v/>
      </c>
      <c r="G4356" s="6">
        <f>MIN(E4356,in_batt_pw,H4355)</f>
        <v/>
      </c>
      <c r="H4356" s="6">
        <f>H4355+F4356*in_rte-G4356</f>
        <v/>
      </c>
      <c r="I4356" s="6">
        <f>IF(sel_og=1,0,E4356-G4356)</f>
        <v/>
      </c>
      <c r="J4356" s="6">
        <f>IF(sel_og=1,0,D4356-F4356)</f>
        <v/>
      </c>
      <c r="K4356" s="6">
        <f>IF(sel_og=1,E4356-G4356,0)</f>
        <v/>
      </c>
    </row>
    <row r="4357">
      <c r="A4357" s="6">
        <f>Profiles!E4357+Profiles!F4357</f>
        <v/>
      </c>
      <c r="B4357" s="6">
        <f>Profiles!D4357*sel_solar</f>
        <v/>
      </c>
      <c r="C4357" s="6">
        <f>MIN(B4357,A4357)</f>
        <v/>
      </c>
      <c r="D4357" s="6">
        <f>B4357-C4357</f>
        <v/>
      </c>
      <c r="E4357" s="6">
        <f>A4357-C4357</f>
        <v/>
      </c>
      <c r="F4357" s="6">
        <f>MIN(D4357,in_batt_pw,IF(sel_batt=0,0,(sel_batt-H4356)/in_rte))</f>
        <v/>
      </c>
      <c r="G4357" s="6">
        <f>MIN(E4357,in_batt_pw,H4356)</f>
        <v/>
      </c>
      <c r="H4357" s="6">
        <f>H4356+F4357*in_rte-G4357</f>
        <v/>
      </c>
      <c r="I4357" s="6">
        <f>IF(sel_og=1,0,E4357-G4357)</f>
        <v/>
      </c>
      <c r="J4357" s="6">
        <f>IF(sel_og=1,0,D4357-F4357)</f>
        <v/>
      </c>
      <c r="K4357" s="6">
        <f>IF(sel_og=1,E4357-G4357,0)</f>
        <v/>
      </c>
    </row>
    <row r="4358">
      <c r="A4358" s="6">
        <f>Profiles!E4358+Profiles!F4358</f>
        <v/>
      </c>
      <c r="B4358" s="6">
        <f>Profiles!D4358*sel_solar</f>
        <v/>
      </c>
      <c r="C4358" s="6">
        <f>MIN(B4358,A4358)</f>
        <v/>
      </c>
      <c r="D4358" s="6">
        <f>B4358-C4358</f>
        <v/>
      </c>
      <c r="E4358" s="6">
        <f>A4358-C4358</f>
        <v/>
      </c>
      <c r="F4358" s="6">
        <f>MIN(D4358,in_batt_pw,IF(sel_batt=0,0,(sel_batt-H4357)/in_rte))</f>
        <v/>
      </c>
      <c r="G4358" s="6">
        <f>MIN(E4358,in_batt_pw,H4357)</f>
        <v/>
      </c>
      <c r="H4358" s="6">
        <f>H4357+F4358*in_rte-G4358</f>
        <v/>
      </c>
      <c r="I4358" s="6">
        <f>IF(sel_og=1,0,E4358-G4358)</f>
        <v/>
      </c>
      <c r="J4358" s="6">
        <f>IF(sel_og=1,0,D4358-F4358)</f>
        <v/>
      </c>
      <c r="K4358" s="6">
        <f>IF(sel_og=1,E4358-G4358,0)</f>
        <v/>
      </c>
    </row>
    <row r="4359">
      <c r="A4359" s="6">
        <f>Profiles!E4359+Profiles!F4359</f>
        <v/>
      </c>
      <c r="B4359" s="6">
        <f>Profiles!D4359*sel_solar</f>
        <v/>
      </c>
      <c r="C4359" s="6">
        <f>MIN(B4359,A4359)</f>
        <v/>
      </c>
      <c r="D4359" s="6">
        <f>B4359-C4359</f>
        <v/>
      </c>
      <c r="E4359" s="6">
        <f>A4359-C4359</f>
        <v/>
      </c>
      <c r="F4359" s="6">
        <f>MIN(D4359,in_batt_pw,IF(sel_batt=0,0,(sel_batt-H4358)/in_rte))</f>
        <v/>
      </c>
      <c r="G4359" s="6">
        <f>MIN(E4359,in_batt_pw,H4358)</f>
        <v/>
      </c>
      <c r="H4359" s="6">
        <f>H4358+F4359*in_rte-G4359</f>
        <v/>
      </c>
      <c r="I4359" s="6">
        <f>IF(sel_og=1,0,E4359-G4359)</f>
        <v/>
      </c>
      <c r="J4359" s="6">
        <f>IF(sel_og=1,0,D4359-F4359)</f>
        <v/>
      </c>
      <c r="K4359" s="6">
        <f>IF(sel_og=1,E4359-G4359,0)</f>
        <v/>
      </c>
    </row>
    <row r="4360">
      <c r="A4360" s="6">
        <f>Profiles!E4360+Profiles!F4360</f>
        <v/>
      </c>
      <c r="B4360" s="6">
        <f>Profiles!D4360*sel_solar</f>
        <v/>
      </c>
      <c r="C4360" s="6">
        <f>MIN(B4360,A4360)</f>
        <v/>
      </c>
      <c r="D4360" s="6">
        <f>B4360-C4360</f>
        <v/>
      </c>
      <c r="E4360" s="6">
        <f>A4360-C4360</f>
        <v/>
      </c>
      <c r="F4360" s="6">
        <f>MIN(D4360,in_batt_pw,IF(sel_batt=0,0,(sel_batt-H4359)/in_rte))</f>
        <v/>
      </c>
      <c r="G4360" s="6">
        <f>MIN(E4360,in_batt_pw,H4359)</f>
        <v/>
      </c>
      <c r="H4360" s="6">
        <f>H4359+F4360*in_rte-G4360</f>
        <v/>
      </c>
      <c r="I4360" s="6">
        <f>IF(sel_og=1,0,E4360-G4360)</f>
        <v/>
      </c>
      <c r="J4360" s="6">
        <f>IF(sel_og=1,0,D4360-F4360)</f>
        <v/>
      </c>
      <c r="K4360" s="6">
        <f>IF(sel_og=1,E4360-G4360,0)</f>
        <v/>
      </c>
    </row>
    <row r="4361">
      <c r="A4361" s="6">
        <f>Profiles!E4361+Profiles!F4361</f>
        <v/>
      </c>
      <c r="B4361" s="6">
        <f>Profiles!D4361*sel_solar</f>
        <v/>
      </c>
      <c r="C4361" s="6">
        <f>MIN(B4361,A4361)</f>
        <v/>
      </c>
      <c r="D4361" s="6">
        <f>B4361-C4361</f>
        <v/>
      </c>
      <c r="E4361" s="6">
        <f>A4361-C4361</f>
        <v/>
      </c>
      <c r="F4361" s="6">
        <f>MIN(D4361,in_batt_pw,IF(sel_batt=0,0,(sel_batt-H4360)/in_rte))</f>
        <v/>
      </c>
      <c r="G4361" s="6">
        <f>MIN(E4361,in_batt_pw,H4360)</f>
        <v/>
      </c>
      <c r="H4361" s="6">
        <f>H4360+F4361*in_rte-G4361</f>
        <v/>
      </c>
      <c r="I4361" s="6">
        <f>IF(sel_og=1,0,E4361-G4361)</f>
        <v/>
      </c>
      <c r="J4361" s="6">
        <f>IF(sel_og=1,0,D4361-F4361)</f>
        <v/>
      </c>
      <c r="K4361" s="6">
        <f>IF(sel_og=1,E4361-G4361,0)</f>
        <v/>
      </c>
    </row>
    <row r="4362">
      <c r="A4362" s="6">
        <f>Profiles!E4362+Profiles!F4362</f>
        <v/>
      </c>
      <c r="B4362" s="6">
        <f>Profiles!D4362*sel_solar</f>
        <v/>
      </c>
      <c r="C4362" s="6">
        <f>MIN(B4362,A4362)</f>
        <v/>
      </c>
      <c r="D4362" s="6">
        <f>B4362-C4362</f>
        <v/>
      </c>
      <c r="E4362" s="6">
        <f>A4362-C4362</f>
        <v/>
      </c>
      <c r="F4362" s="6">
        <f>MIN(D4362,in_batt_pw,IF(sel_batt=0,0,(sel_batt-H4361)/in_rte))</f>
        <v/>
      </c>
      <c r="G4362" s="6">
        <f>MIN(E4362,in_batt_pw,H4361)</f>
        <v/>
      </c>
      <c r="H4362" s="6">
        <f>H4361+F4362*in_rte-G4362</f>
        <v/>
      </c>
      <c r="I4362" s="6">
        <f>IF(sel_og=1,0,E4362-G4362)</f>
        <v/>
      </c>
      <c r="J4362" s="6">
        <f>IF(sel_og=1,0,D4362-F4362)</f>
        <v/>
      </c>
      <c r="K4362" s="6">
        <f>IF(sel_og=1,E4362-G4362,0)</f>
        <v/>
      </c>
    </row>
    <row r="4363">
      <c r="A4363" s="6">
        <f>Profiles!E4363+Profiles!F4363</f>
        <v/>
      </c>
      <c r="B4363" s="6">
        <f>Profiles!D4363*sel_solar</f>
        <v/>
      </c>
      <c r="C4363" s="6">
        <f>MIN(B4363,A4363)</f>
        <v/>
      </c>
      <c r="D4363" s="6">
        <f>B4363-C4363</f>
        <v/>
      </c>
      <c r="E4363" s="6">
        <f>A4363-C4363</f>
        <v/>
      </c>
      <c r="F4363" s="6">
        <f>MIN(D4363,in_batt_pw,IF(sel_batt=0,0,(sel_batt-H4362)/in_rte))</f>
        <v/>
      </c>
      <c r="G4363" s="6">
        <f>MIN(E4363,in_batt_pw,H4362)</f>
        <v/>
      </c>
      <c r="H4363" s="6">
        <f>H4362+F4363*in_rte-G4363</f>
        <v/>
      </c>
      <c r="I4363" s="6">
        <f>IF(sel_og=1,0,E4363-G4363)</f>
        <v/>
      </c>
      <c r="J4363" s="6">
        <f>IF(sel_og=1,0,D4363-F4363)</f>
        <v/>
      </c>
      <c r="K4363" s="6">
        <f>IF(sel_og=1,E4363-G4363,0)</f>
        <v/>
      </c>
    </row>
    <row r="4364">
      <c r="A4364" s="6">
        <f>Profiles!E4364+Profiles!F4364</f>
        <v/>
      </c>
      <c r="B4364" s="6">
        <f>Profiles!D4364*sel_solar</f>
        <v/>
      </c>
      <c r="C4364" s="6">
        <f>MIN(B4364,A4364)</f>
        <v/>
      </c>
      <c r="D4364" s="6">
        <f>B4364-C4364</f>
        <v/>
      </c>
      <c r="E4364" s="6">
        <f>A4364-C4364</f>
        <v/>
      </c>
      <c r="F4364" s="6">
        <f>MIN(D4364,in_batt_pw,IF(sel_batt=0,0,(sel_batt-H4363)/in_rte))</f>
        <v/>
      </c>
      <c r="G4364" s="6">
        <f>MIN(E4364,in_batt_pw,H4363)</f>
        <v/>
      </c>
      <c r="H4364" s="6">
        <f>H4363+F4364*in_rte-G4364</f>
        <v/>
      </c>
      <c r="I4364" s="6">
        <f>IF(sel_og=1,0,E4364-G4364)</f>
        <v/>
      </c>
      <c r="J4364" s="6">
        <f>IF(sel_og=1,0,D4364-F4364)</f>
        <v/>
      </c>
      <c r="K4364" s="6">
        <f>IF(sel_og=1,E4364-G4364,0)</f>
        <v/>
      </c>
    </row>
    <row r="4365">
      <c r="A4365" s="6">
        <f>Profiles!E4365+Profiles!F4365</f>
        <v/>
      </c>
      <c r="B4365" s="6">
        <f>Profiles!D4365*sel_solar</f>
        <v/>
      </c>
      <c r="C4365" s="6">
        <f>MIN(B4365,A4365)</f>
        <v/>
      </c>
      <c r="D4365" s="6">
        <f>B4365-C4365</f>
        <v/>
      </c>
      <c r="E4365" s="6">
        <f>A4365-C4365</f>
        <v/>
      </c>
      <c r="F4365" s="6">
        <f>MIN(D4365,in_batt_pw,IF(sel_batt=0,0,(sel_batt-H4364)/in_rte))</f>
        <v/>
      </c>
      <c r="G4365" s="6">
        <f>MIN(E4365,in_batt_pw,H4364)</f>
        <v/>
      </c>
      <c r="H4365" s="6">
        <f>H4364+F4365*in_rte-G4365</f>
        <v/>
      </c>
      <c r="I4365" s="6">
        <f>IF(sel_og=1,0,E4365-G4365)</f>
        <v/>
      </c>
      <c r="J4365" s="6">
        <f>IF(sel_og=1,0,D4365-F4365)</f>
        <v/>
      </c>
      <c r="K4365" s="6">
        <f>IF(sel_og=1,E4365-G4365,0)</f>
        <v/>
      </c>
    </row>
    <row r="4366">
      <c r="A4366" s="6">
        <f>Profiles!E4366+Profiles!F4366</f>
        <v/>
      </c>
      <c r="B4366" s="6">
        <f>Profiles!D4366*sel_solar</f>
        <v/>
      </c>
      <c r="C4366" s="6">
        <f>MIN(B4366,A4366)</f>
        <v/>
      </c>
      <c r="D4366" s="6">
        <f>B4366-C4366</f>
        <v/>
      </c>
      <c r="E4366" s="6">
        <f>A4366-C4366</f>
        <v/>
      </c>
      <c r="F4366" s="6">
        <f>MIN(D4366,in_batt_pw,IF(sel_batt=0,0,(sel_batt-H4365)/in_rte))</f>
        <v/>
      </c>
      <c r="G4366" s="6">
        <f>MIN(E4366,in_batt_pw,H4365)</f>
        <v/>
      </c>
      <c r="H4366" s="6">
        <f>H4365+F4366*in_rte-G4366</f>
        <v/>
      </c>
      <c r="I4366" s="6">
        <f>IF(sel_og=1,0,E4366-G4366)</f>
        <v/>
      </c>
      <c r="J4366" s="6">
        <f>IF(sel_og=1,0,D4366-F4366)</f>
        <v/>
      </c>
      <c r="K4366" s="6">
        <f>IF(sel_og=1,E4366-G4366,0)</f>
        <v/>
      </c>
    </row>
    <row r="4367">
      <c r="A4367" s="6">
        <f>Profiles!E4367+Profiles!F4367</f>
        <v/>
      </c>
      <c r="B4367" s="6">
        <f>Profiles!D4367*sel_solar</f>
        <v/>
      </c>
      <c r="C4367" s="6">
        <f>MIN(B4367,A4367)</f>
        <v/>
      </c>
      <c r="D4367" s="6">
        <f>B4367-C4367</f>
        <v/>
      </c>
      <c r="E4367" s="6">
        <f>A4367-C4367</f>
        <v/>
      </c>
      <c r="F4367" s="6">
        <f>MIN(D4367,in_batt_pw,IF(sel_batt=0,0,(sel_batt-H4366)/in_rte))</f>
        <v/>
      </c>
      <c r="G4367" s="6">
        <f>MIN(E4367,in_batt_pw,H4366)</f>
        <v/>
      </c>
      <c r="H4367" s="6">
        <f>H4366+F4367*in_rte-G4367</f>
        <v/>
      </c>
      <c r="I4367" s="6">
        <f>IF(sel_og=1,0,E4367-G4367)</f>
        <v/>
      </c>
      <c r="J4367" s="6">
        <f>IF(sel_og=1,0,D4367-F4367)</f>
        <v/>
      </c>
      <c r="K4367" s="6">
        <f>IF(sel_og=1,E4367-G4367,0)</f>
        <v/>
      </c>
    </row>
    <row r="4368">
      <c r="A4368" s="6">
        <f>Profiles!E4368+Profiles!F4368</f>
        <v/>
      </c>
      <c r="B4368" s="6">
        <f>Profiles!D4368*sel_solar</f>
        <v/>
      </c>
      <c r="C4368" s="6">
        <f>MIN(B4368,A4368)</f>
        <v/>
      </c>
      <c r="D4368" s="6">
        <f>B4368-C4368</f>
        <v/>
      </c>
      <c r="E4368" s="6">
        <f>A4368-C4368</f>
        <v/>
      </c>
      <c r="F4368" s="6">
        <f>MIN(D4368,in_batt_pw,IF(sel_batt=0,0,(sel_batt-H4367)/in_rte))</f>
        <v/>
      </c>
      <c r="G4368" s="6">
        <f>MIN(E4368,in_batt_pw,H4367)</f>
        <v/>
      </c>
      <c r="H4368" s="6">
        <f>H4367+F4368*in_rte-G4368</f>
        <v/>
      </c>
      <c r="I4368" s="6">
        <f>IF(sel_og=1,0,E4368-G4368)</f>
        <v/>
      </c>
      <c r="J4368" s="6">
        <f>IF(sel_og=1,0,D4368-F4368)</f>
        <v/>
      </c>
      <c r="K4368" s="6">
        <f>IF(sel_og=1,E4368-G4368,0)</f>
        <v/>
      </c>
    </row>
    <row r="4369">
      <c r="A4369" s="6">
        <f>Profiles!E4369+Profiles!F4369</f>
        <v/>
      </c>
      <c r="B4369" s="6">
        <f>Profiles!D4369*sel_solar</f>
        <v/>
      </c>
      <c r="C4369" s="6">
        <f>MIN(B4369,A4369)</f>
        <v/>
      </c>
      <c r="D4369" s="6">
        <f>B4369-C4369</f>
        <v/>
      </c>
      <c r="E4369" s="6">
        <f>A4369-C4369</f>
        <v/>
      </c>
      <c r="F4369" s="6">
        <f>MIN(D4369,in_batt_pw,IF(sel_batt=0,0,(sel_batt-H4368)/in_rte))</f>
        <v/>
      </c>
      <c r="G4369" s="6">
        <f>MIN(E4369,in_batt_pw,H4368)</f>
        <v/>
      </c>
      <c r="H4369" s="6">
        <f>H4368+F4369*in_rte-G4369</f>
        <v/>
      </c>
      <c r="I4369" s="6">
        <f>IF(sel_og=1,0,E4369-G4369)</f>
        <v/>
      </c>
      <c r="J4369" s="6">
        <f>IF(sel_og=1,0,D4369-F4369)</f>
        <v/>
      </c>
      <c r="K4369" s="6">
        <f>IF(sel_og=1,E4369-G4369,0)</f>
        <v/>
      </c>
    </row>
    <row r="4370">
      <c r="A4370" s="6">
        <f>Profiles!E4370+Profiles!F4370</f>
        <v/>
      </c>
      <c r="B4370" s="6">
        <f>Profiles!D4370*sel_solar</f>
        <v/>
      </c>
      <c r="C4370" s="6">
        <f>MIN(B4370,A4370)</f>
        <v/>
      </c>
      <c r="D4370" s="6">
        <f>B4370-C4370</f>
        <v/>
      </c>
      <c r="E4370" s="6">
        <f>A4370-C4370</f>
        <v/>
      </c>
      <c r="F4370" s="6">
        <f>MIN(D4370,in_batt_pw,IF(sel_batt=0,0,(sel_batt-H4369)/in_rte))</f>
        <v/>
      </c>
      <c r="G4370" s="6">
        <f>MIN(E4370,in_batt_pw,H4369)</f>
        <v/>
      </c>
      <c r="H4370" s="6">
        <f>H4369+F4370*in_rte-G4370</f>
        <v/>
      </c>
      <c r="I4370" s="6">
        <f>IF(sel_og=1,0,E4370-G4370)</f>
        <v/>
      </c>
      <c r="J4370" s="6">
        <f>IF(sel_og=1,0,D4370-F4370)</f>
        <v/>
      </c>
      <c r="K4370" s="6">
        <f>IF(sel_og=1,E4370-G4370,0)</f>
        <v/>
      </c>
    </row>
    <row r="4371">
      <c r="A4371" s="6">
        <f>Profiles!E4371+Profiles!F4371</f>
        <v/>
      </c>
      <c r="B4371" s="6">
        <f>Profiles!D4371*sel_solar</f>
        <v/>
      </c>
      <c r="C4371" s="6">
        <f>MIN(B4371,A4371)</f>
        <v/>
      </c>
      <c r="D4371" s="6">
        <f>B4371-C4371</f>
        <v/>
      </c>
      <c r="E4371" s="6">
        <f>A4371-C4371</f>
        <v/>
      </c>
      <c r="F4371" s="6">
        <f>MIN(D4371,in_batt_pw,IF(sel_batt=0,0,(sel_batt-H4370)/in_rte))</f>
        <v/>
      </c>
      <c r="G4371" s="6">
        <f>MIN(E4371,in_batt_pw,H4370)</f>
        <v/>
      </c>
      <c r="H4371" s="6">
        <f>H4370+F4371*in_rte-G4371</f>
        <v/>
      </c>
      <c r="I4371" s="6">
        <f>IF(sel_og=1,0,E4371-G4371)</f>
        <v/>
      </c>
      <c r="J4371" s="6">
        <f>IF(sel_og=1,0,D4371-F4371)</f>
        <v/>
      </c>
      <c r="K4371" s="6">
        <f>IF(sel_og=1,E4371-G4371,0)</f>
        <v/>
      </c>
    </row>
    <row r="4372">
      <c r="A4372" s="6">
        <f>Profiles!E4372+Profiles!F4372</f>
        <v/>
      </c>
      <c r="B4372" s="6">
        <f>Profiles!D4372*sel_solar</f>
        <v/>
      </c>
      <c r="C4372" s="6">
        <f>MIN(B4372,A4372)</f>
        <v/>
      </c>
      <c r="D4372" s="6">
        <f>B4372-C4372</f>
        <v/>
      </c>
      <c r="E4372" s="6">
        <f>A4372-C4372</f>
        <v/>
      </c>
      <c r="F4372" s="6">
        <f>MIN(D4372,in_batt_pw,IF(sel_batt=0,0,(sel_batt-H4371)/in_rte))</f>
        <v/>
      </c>
      <c r="G4372" s="6">
        <f>MIN(E4372,in_batt_pw,H4371)</f>
        <v/>
      </c>
      <c r="H4372" s="6">
        <f>H4371+F4372*in_rte-G4372</f>
        <v/>
      </c>
      <c r="I4372" s="6">
        <f>IF(sel_og=1,0,E4372-G4372)</f>
        <v/>
      </c>
      <c r="J4372" s="6">
        <f>IF(sel_og=1,0,D4372-F4372)</f>
        <v/>
      </c>
      <c r="K4372" s="6">
        <f>IF(sel_og=1,E4372-G4372,0)</f>
        <v/>
      </c>
    </row>
    <row r="4373">
      <c r="A4373" s="6">
        <f>Profiles!E4373+Profiles!F4373</f>
        <v/>
      </c>
      <c r="B4373" s="6">
        <f>Profiles!D4373*sel_solar</f>
        <v/>
      </c>
      <c r="C4373" s="6">
        <f>MIN(B4373,A4373)</f>
        <v/>
      </c>
      <c r="D4373" s="6">
        <f>B4373-C4373</f>
        <v/>
      </c>
      <c r="E4373" s="6">
        <f>A4373-C4373</f>
        <v/>
      </c>
      <c r="F4373" s="6">
        <f>MIN(D4373,in_batt_pw,IF(sel_batt=0,0,(sel_batt-H4372)/in_rte))</f>
        <v/>
      </c>
      <c r="G4373" s="6">
        <f>MIN(E4373,in_batt_pw,H4372)</f>
        <v/>
      </c>
      <c r="H4373" s="6">
        <f>H4372+F4373*in_rte-G4373</f>
        <v/>
      </c>
      <c r="I4373" s="6">
        <f>IF(sel_og=1,0,E4373-G4373)</f>
        <v/>
      </c>
      <c r="J4373" s="6">
        <f>IF(sel_og=1,0,D4373-F4373)</f>
        <v/>
      </c>
      <c r="K4373" s="6">
        <f>IF(sel_og=1,E4373-G4373,0)</f>
        <v/>
      </c>
    </row>
    <row r="4374">
      <c r="A4374" s="6">
        <f>Profiles!E4374+Profiles!F4374</f>
        <v/>
      </c>
      <c r="B4374" s="6">
        <f>Profiles!D4374*sel_solar</f>
        <v/>
      </c>
      <c r="C4374" s="6">
        <f>MIN(B4374,A4374)</f>
        <v/>
      </c>
      <c r="D4374" s="6">
        <f>B4374-C4374</f>
        <v/>
      </c>
      <c r="E4374" s="6">
        <f>A4374-C4374</f>
        <v/>
      </c>
      <c r="F4374" s="6">
        <f>MIN(D4374,in_batt_pw,IF(sel_batt=0,0,(sel_batt-H4373)/in_rte))</f>
        <v/>
      </c>
      <c r="G4374" s="6">
        <f>MIN(E4374,in_batt_pw,H4373)</f>
        <v/>
      </c>
      <c r="H4374" s="6">
        <f>H4373+F4374*in_rte-G4374</f>
        <v/>
      </c>
      <c r="I4374" s="6">
        <f>IF(sel_og=1,0,E4374-G4374)</f>
        <v/>
      </c>
      <c r="J4374" s="6">
        <f>IF(sel_og=1,0,D4374-F4374)</f>
        <v/>
      </c>
      <c r="K4374" s="6">
        <f>IF(sel_og=1,E4374-G4374,0)</f>
        <v/>
      </c>
    </row>
    <row r="4375">
      <c r="A4375" s="6">
        <f>Profiles!E4375+Profiles!F4375</f>
        <v/>
      </c>
      <c r="B4375" s="6">
        <f>Profiles!D4375*sel_solar</f>
        <v/>
      </c>
      <c r="C4375" s="6">
        <f>MIN(B4375,A4375)</f>
        <v/>
      </c>
      <c r="D4375" s="6">
        <f>B4375-C4375</f>
        <v/>
      </c>
      <c r="E4375" s="6">
        <f>A4375-C4375</f>
        <v/>
      </c>
      <c r="F4375" s="6">
        <f>MIN(D4375,in_batt_pw,IF(sel_batt=0,0,(sel_batt-H4374)/in_rte))</f>
        <v/>
      </c>
      <c r="G4375" s="6">
        <f>MIN(E4375,in_batt_pw,H4374)</f>
        <v/>
      </c>
      <c r="H4375" s="6">
        <f>H4374+F4375*in_rte-G4375</f>
        <v/>
      </c>
      <c r="I4375" s="6">
        <f>IF(sel_og=1,0,E4375-G4375)</f>
        <v/>
      </c>
      <c r="J4375" s="6">
        <f>IF(sel_og=1,0,D4375-F4375)</f>
        <v/>
      </c>
      <c r="K4375" s="6">
        <f>IF(sel_og=1,E4375-G4375,0)</f>
        <v/>
      </c>
    </row>
    <row r="4376">
      <c r="A4376" s="6">
        <f>Profiles!E4376+Profiles!F4376</f>
        <v/>
      </c>
      <c r="B4376" s="6">
        <f>Profiles!D4376*sel_solar</f>
        <v/>
      </c>
      <c r="C4376" s="6">
        <f>MIN(B4376,A4376)</f>
        <v/>
      </c>
      <c r="D4376" s="6">
        <f>B4376-C4376</f>
        <v/>
      </c>
      <c r="E4376" s="6">
        <f>A4376-C4376</f>
        <v/>
      </c>
      <c r="F4376" s="6">
        <f>MIN(D4376,in_batt_pw,IF(sel_batt=0,0,(sel_batt-H4375)/in_rte))</f>
        <v/>
      </c>
      <c r="G4376" s="6">
        <f>MIN(E4376,in_batt_pw,H4375)</f>
        <v/>
      </c>
      <c r="H4376" s="6">
        <f>H4375+F4376*in_rte-G4376</f>
        <v/>
      </c>
      <c r="I4376" s="6">
        <f>IF(sel_og=1,0,E4376-G4376)</f>
        <v/>
      </c>
      <c r="J4376" s="6">
        <f>IF(sel_og=1,0,D4376-F4376)</f>
        <v/>
      </c>
      <c r="K4376" s="6">
        <f>IF(sel_og=1,E4376-G4376,0)</f>
        <v/>
      </c>
    </row>
    <row r="4377">
      <c r="A4377" s="6">
        <f>Profiles!E4377+Profiles!F4377</f>
        <v/>
      </c>
      <c r="B4377" s="6">
        <f>Profiles!D4377*sel_solar</f>
        <v/>
      </c>
      <c r="C4377" s="6">
        <f>MIN(B4377,A4377)</f>
        <v/>
      </c>
      <c r="D4377" s="6">
        <f>B4377-C4377</f>
        <v/>
      </c>
      <c r="E4377" s="6">
        <f>A4377-C4377</f>
        <v/>
      </c>
      <c r="F4377" s="6">
        <f>MIN(D4377,in_batt_pw,IF(sel_batt=0,0,(sel_batt-H4376)/in_rte))</f>
        <v/>
      </c>
      <c r="G4377" s="6">
        <f>MIN(E4377,in_batt_pw,H4376)</f>
        <v/>
      </c>
      <c r="H4377" s="6">
        <f>H4376+F4377*in_rte-G4377</f>
        <v/>
      </c>
      <c r="I4377" s="6">
        <f>IF(sel_og=1,0,E4377-G4377)</f>
        <v/>
      </c>
      <c r="J4377" s="6">
        <f>IF(sel_og=1,0,D4377-F4377)</f>
        <v/>
      </c>
      <c r="K4377" s="6">
        <f>IF(sel_og=1,E4377-G4377,0)</f>
        <v/>
      </c>
    </row>
    <row r="4378">
      <c r="A4378" s="6">
        <f>Profiles!E4378+Profiles!F4378</f>
        <v/>
      </c>
      <c r="B4378" s="6">
        <f>Profiles!D4378*sel_solar</f>
        <v/>
      </c>
      <c r="C4378" s="6">
        <f>MIN(B4378,A4378)</f>
        <v/>
      </c>
      <c r="D4378" s="6">
        <f>B4378-C4378</f>
        <v/>
      </c>
      <c r="E4378" s="6">
        <f>A4378-C4378</f>
        <v/>
      </c>
      <c r="F4378" s="6">
        <f>MIN(D4378,in_batt_pw,IF(sel_batt=0,0,(sel_batt-H4377)/in_rte))</f>
        <v/>
      </c>
      <c r="G4378" s="6">
        <f>MIN(E4378,in_batt_pw,H4377)</f>
        <v/>
      </c>
      <c r="H4378" s="6">
        <f>H4377+F4378*in_rte-G4378</f>
        <v/>
      </c>
      <c r="I4378" s="6">
        <f>IF(sel_og=1,0,E4378-G4378)</f>
        <v/>
      </c>
      <c r="J4378" s="6">
        <f>IF(sel_og=1,0,D4378-F4378)</f>
        <v/>
      </c>
      <c r="K4378" s="6">
        <f>IF(sel_og=1,E4378-G4378,0)</f>
        <v/>
      </c>
    </row>
    <row r="4379">
      <c r="A4379" s="6">
        <f>Profiles!E4379+Profiles!F4379</f>
        <v/>
      </c>
      <c r="B4379" s="6">
        <f>Profiles!D4379*sel_solar</f>
        <v/>
      </c>
      <c r="C4379" s="6">
        <f>MIN(B4379,A4379)</f>
        <v/>
      </c>
      <c r="D4379" s="6">
        <f>B4379-C4379</f>
        <v/>
      </c>
      <c r="E4379" s="6">
        <f>A4379-C4379</f>
        <v/>
      </c>
      <c r="F4379" s="6">
        <f>MIN(D4379,in_batt_pw,IF(sel_batt=0,0,(sel_batt-H4378)/in_rte))</f>
        <v/>
      </c>
      <c r="G4379" s="6">
        <f>MIN(E4379,in_batt_pw,H4378)</f>
        <v/>
      </c>
      <c r="H4379" s="6">
        <f>H4378+F4379*in_rte-G4379</f>
        <v/>
      </c>
      <c r="I4379" s="6">
        <f>IF(sel_og=1,0,E4379-G4379)</f>
        <v/>
      </c>
      <c r="J4379" s="6">
        <f>IF(sel_og=1,0,D4379-F4379)</f>
        <v/>
      </c>
      <c r="K4379" s="6">
        <f>IF(sel_og=1,E4379-G4379,0)</f>
        <v/>
      </c>
    </row>
    <row r="4380">
      <c r="A4380" s="6">
        <f>Profiles!E4380+Profiles!F4380</f>
        <v/>
      </c>
      <c r="B4380" s="6">
        <f>Profiles!D4380*sel_solar</f>
        <v/>
      </c>
      <c r="C4380" s="6">
        <f>MIN(B4380,A4380)</f>
        <v/>
      </c>
      <c r="D4380" s="6">
        <f>B4380-C4380</f>
        <v/>
      </c>
      <c r="E4380" s="6">
        <f>A4380-C4380</f>
        <v/>
      </c>
      <c r="F4380" s="6">
        <f>MIN(D4380,in_batt_pw,IF(sel_batt=0,0,(sel_batt-H4379)/in_rte))</f>
        <v/>
      </c>
      <c r="G4380" s="6">
        <f>MIN(E4380,in_batt_pw,H4379)</f>
        <v/>
      </c>
      <c r="H4380" s="6">
        <f>H4379+F4380*in_rte-G4380</f>
        <v/>
      </c>
      <c r="I4380" s="6">
        <f>IF(sel_og=1,0,E4380-G4380)</f>
        <v/>
      </c>
      <c r="J4380" s="6">
        <f>IF(sel_og=1,0,D4380-F4380)</f>
        <v/>
      </c>
      <c r="K4380" s="6">
        <f>IF(sel_og=1,E4380-G4380,0)</f>
        <v/>
      </c>
    </row>
    <row r="4381">
      <c r="A4381" s="6">
        <f>Profiles!E4381+Profiles!F4381</f>
        <v/>
      </c>
      <c r="B4381" s="6">
        <f>Profiles!D4381*sel_solar</f>
        <v/>
      </c>
      <c r="C4381" s="6">
        <f>MIN(B4381,A4381)</f>
        <v/>
      </c>
      <c r="D4381" s="6">
        <f>B4381-C4381</f>
        <v/>
      </c>
      <c r="E4381" s="6">
        <f>A4381-C4381</f>
        <v/>
      </c>
      <c r="F4381" s="6">
        <f>MIN(D4381,in_batt_pw,IF(sel_batt=0,0,(sel_batt-H4380)/in_rte))</f>
        <v/>
      </c>
      <c r="G4381" s="6">
        <f>MIN(E4381,in_batt_pw,H4380)</f>
        <v/>
      </c>
      <c r="H4381" s="6">
        <f>H4380+F4381*in_rte-G4381</f>
        <v/>
      </c>
      <c r="I4381" s="6">
        <f>IF(sel_og=1,0,E4381-G4381)</f>
        <v/>
      </c>
      <c r="J4381" s="6">
        <f>IF(sel_og=1,0,D4381-F4381)</f>
        <v/>
      </c>
      <c r="K4381" s="6">
        <f>IF(sel_og=1,E4381-G4381,0)</f>
        <v/>
      </c>
    </row>
    <row r="4382">
      <c r="A4382" s="6">
        <f>Profiles!E4382+Profiles!F4382</f>
        <v/>
      </c>
      <c r="B4382" s="6">
        <f>Profiles!D4382*sel_solar</f>
        <v/>
      </c>
      <c r="C4382" s="6">
        <f>MIN(B4382,A4382)</f>
        <v/>
      </c>
      <c r="D4382" s="6">
        <f>B4382-C4382</f>
        <v/>
      </c>
      <c r="E4382" s="6">
        <f>A4382-C4382</f>
        <v/>
      </c>
      <c r="F4382" s="6">
        <f>MIN(D4382,in_batt_pw,IF(sel_batt=0,0,(sel_batt-H4381)/in_rte))</f>
        <v/>
      </c>
      <c r="G4382" s="6">
        <f>MIN(E4382,in_batt_pw,H4381)</f>
        <v/>
      </c>
      <c r="H4382" s="6">
        <f>H4381+F4382*in_rte-G4382</f>
        <v/>
      </c>
      <c r="I4382" s="6">
        <f>IF(sel_og=1,0,E4382-G4382)</f>
        <v/>
      </c>
      <c r="J4382" s="6">
        <f>IF(sel_og=1,0,D4382-F4382)</f>
        <v/>
      </c>
      <c r="K4382" s="6">
        <f>IF(sel_og=1,E4382-G4382,0)</f>
        <v/>
      </c>
    </row>
    <row r="4383">
      <c r="A4383" s="6">
        <f>Profiles!E4383+Profiles!F4383</f>
        <v/>
      </c>
      <c r="B4383" s="6">
        <f>Profiles!D4383*sel_solar</f>
        <v/>
      </c>
      <c r="C4383" s="6">
        <f>MIN(B4383,A4383)</f>
        <v/>
      </c>
      <c r="D4383" s="6">
        <f>B4383-C4383</f>
        <v/>
      </c>
      <c r="E4383" s="6">
        <f>A4383-C4383</f>
        <v/>
      </c>
      <c r="F4383" s="6">
        <f>MIN(D4383,in_batt_pw,IF(sel_batt=0,0,(sel_batt-H4382)/in_rte))</f>
        <v/>
      </c>
      <c r="G4383" s="6">
        <f>MIN(E4383,in_batt_pw,H4382)</f>
        <v/>
      </c>
      <c r="H4383" s="6">
        <f>H4382+F4383*in_rte-G4383</f>
        <v/>
      </c>
      <c r="I4383" s="6">
        <f>IF(sel_og=1,0,E4383-G4383)</f>
        <v/>
      </c>
      <c r="J4383" s="6">
        <f>IF(sel_og=1,0,D4383-F4383)</f>
        <v/>
      </c>
      <c r="K4383" s="6">
        <f>IF(sel_og=1,E4383-G4383,0)</f>
        <v/>
      </c>
    </row>
    <row r="4384">
      <c r="A4384" s="6">
        <f>Profiles!E4384+Profiles!F4384</f>
        <v/>
      </c>
      <c r="B4384" s="6">
        <f>Profiles!D4384*sel_solar</f>
        <v/>
      </c>
      <c r="C4384" s="6">
        <f>MIN(B4384,A4384)</f>
        <v/>
      </c>
      <c r="D4384" s="6">
        <f>B4384-C4384</f>
        <v/>
      </c>
      <c r="E4384" s="6">
        <f>A4384-C4384</f>
        <v/>
      </c>
      <c r="F4384" s="6">
        <f>MIN(D4384,in_batt_pw,IF(sel_batt=0,0,(sel_batt-H4383)/in_rte))</f>
        <v/>
      </c>
      <c r="G4384" s="6">
        <f>MIN(E4384,in_batt_pw,H4383)</f>
        <v/>
      </c>
      <c r="H4384" s="6">
        <f>H4383+F4384*in_rte-G4384</f>
        <v/>
      </c>
      <c r="I4384" s="6">
        <f>IF(sel_og=1,0,E4384-G4384)</f>
        <v/>
      </c>
      <c r="J4384" s="6">
        <f>IF(sel_og=1,0,D4384-F4384)</f>
        <v/>
      </c>
      <c r="K4384" s="6">
        <f>IF(sel_og=1,E4384-G4384,0)</f>
        <v/>
      </c>
    </row>
    <row r="4385">
      <c r="A4385" s="6">
        <f>Profiles!E4385+Profiles!F4385</f>
        <v/>
      </c>
      <c r="B4385" s="6">
        <f>Profiles!D4385*sel_solar</f>
        <v/>
      </c>
      <c r="C4385" s="6">
        <f>MIN(B4385,A4385)</f>
        <v/>
      </c>
      <c r="D4385" s="6">
        <f>B4385-C4385</f>
        <v/>
      </c>
      <c r="E4385" s="6">
        <f>A4385-C4385</f>
        <v/>
      </c>
      <c r="F4385" s="6">
        <f>MIN(D4385,in_batt_pw,IF(sel_batt=0,0,(sel_batt-H4384)/in_rte))</f>
        <v/>
      </c>
      <c r="G4385" s="6">
        <f>MIN(E4385,in_batt_pw,H4384)</f>
        <v/>
      </c>
      <c r="H4385" s="6">
        <f>H4384+F4385*in_rte-G4385</f>
        <v/>
      </c>
      <c r="I4385" s="6">
        <f>IF(sel_og=1,0,E4385-G4385)</f>
        <v/>
      </c>
      <c r="J4385" s="6">
        <f>IF(sel_og=1,0,D4385-F4385)</f>
        <v/>
      </c>
      <c r="K4385" s="6">
        <f>IF(sel_og=1,E4385-G4385,0)</f>
        <v/>
      </c>
    </row>
    <row r="4386">
      <c r="A4386" s="6">
        <f>Profiles!E4386+Profiles!F4386</f>
        <v/>
      </c>
      <c r="B4386" s="6">
        <f>Profiles!D4386*sel_solar</f>
        <v/>
      </c>
      <c r="C4386" s="6">
        <f>MIN(B4386,A4386)</f>
        <v/>
      </c>
      <c r="D4386" s="6">
        <f>B4386-C4386</f>
        <v/>
      </c>
      <c r="E4386" s="6">
        <f>A4386-C4386</f>
        <v/>
      </c>
      <c r="F4386" s="6">
        <f>MIN(D4386,in_batt_pw,IF(sel_batt=0,0,(sel_batt-H4385)/in_rte))</f>
        <v/>
      </c>
      <c r="G4386" s="6">
        <f>MIN(E4386,in_batt_pw,H4385)</f>
        <v/>
      </c>
      <c r="H4386" s="6">
        <f>H4385+F4386*in_rte-G4386</f>
        <v/>
      </c>
      <c r="I4386" s="6">
        <f>IF(sel_og=1,0,E4386-G4386)</f>
        <v/>
      </c>
      <c r="J4386" s="6">
        <f>IF(sel_og=1,0,D4386-F4386)</f>
        <v/>
      </c>
      <c r="K4386" s="6">
        <f>IF(sel_og=1,E4386-G4386,0)</f>
        <v/>
      </c>
    </row>
    <row r="4387">
      <c r="A4387" s="6">
        <f>Profiles!E4387+Profiles!F4387</f>
        <v/>
      </c>
      <c r="B4387" s="6">
        <f>Profiles!D4387*sel_solar</f>
        <v/>
      </c>
      <c r="C4387" s="6">
        <f>MIN(B4387,A4387)</f>
        <v/>
      </c>
      <c r="D4387" s="6">
        <f>B4387-C4387</f>
        <v/>
      </c>
      <c r="E4387" s="6">
        <f>A4387-C4387</f>
        <v/>
      </c>
      <c r="F4387" s="6">
        <f>MIN(D4387,in_batt_pw,IF(sel_batt=0,0,(sel_batt-H4386)/in_rte))</f>
        <v/>
      </c>
      <c r="G4387" s="6">
        <f>MIN(E4387,in_batt_pw,H4386)</f>
        <v/>
      </c>
      <c r="H4387" s="6">
        <f>H4386+F4387*in_rte-G4387</f>
        <v/>
      </c>
      <c r="I4387" s="6">
        <f>IF(sel_og=1,0,E4387-G4387)</f>
        <v/>
      </c>
      <c r="J4387" s="6">
        <f>IF(sel_og=1,0,D4387-F4387)</f>
        <v/>
      </c>
      <c r="K4387" s="6">
        <f>IF(sel_og=1,E4387-G4387,0)</f>
        <v/>
      </c>
    </row>
    <row r="4388">
      <c r="A4388" s="6">
        <f>Profiles!E4388+Profiles!F4388</f>
        <v/>
      </c>
      <c r="B4388" s="6">
        <f>Profiles!D4388*sel_solar</f>
        <v/>
      </c>
      <c r="C4388" s="6">
        <f>MIN(B4388,A4388)</f>
        <v/>
      </c>
      <c r="D4388" s="6">
        <f>B4388-C4388</f>
        <v/>
      </c>
      <c r="E4388" s="6">
        <f>A4388-C4388</f>
        <v/>
      </c>
      <c r="F4388" s="6">
        <f>MIN(D4388,in_batt_pw,IF(sel_batt=0,0,(sel_batt-H4387)/in_rte))</f>
        <v/>
      </c>
      <c r="G4388" s="6">
        <f>MIN(E4388,in_batt_pw,H4387)</f>
        <v/>
      </c>
      <c r="H4388" s="6">
        <f>H4387+F4388*in_rte-G4388</f>
        <v/>
      </c>
      <c r="I4388" s="6">
        <f>IF(sel_og=1,0,E4388-G4388)</f>
        <v/>
      </c>
      <c r="J4388" s="6">
        <f>IF(sel_og=1,0,D4388-F4388)</f>
        <v/>
      </c>
      <c r="K4388" s="6">
        <f>IF(sel_og=1,E4388-G4388,0)</f>
        <v/>
      </c>
    </row>
    <row r="4389">
      <c r="A4389" s="6">
        <f>Profiles!E4389+Profiles!F4389</f>
        <v/>
      </c>
      <c r="B4389" s="6">
        <f>Profiles!D4389*sel_solar</f>
        <v/>
      </c>
      <c r="C4389" s="6">
        <f>MIN(B4389,A4389)</f>
        <v/>
      </c>
      <c r="D4389" s="6">
        <f>B4389-C4389</f>
        <v/>
      </c>
      <c r="E4389" s="6">
        <f>A4389-C4389</f>
        <v/>
      </c>
      <c r="F4389" s="6">
        <f>MIN(D4389,in_batt_pw,IF(sel_batt=0,0,(sel_batt-H4388)/in_rte))</f>
        <v/>
      </c>
      <c r="G4389" s="6">
        <f>MIN(E4389,in_batt_pw,H4388)</f>
        <v/>
      </c>
      <c r="H4389" s="6">
        <f>H4388+F4389*in_rte-G4389</f>
        <v/>
      </c>
      <c r="I4389" s="6">
        <f>IF(sel_og=1,0,E4389-G4389)</f>
        <v/>
      </c>
      <c r="J4389" s="6">
        <f>IF(sel_og=1,0,D4389-F4389)</f>
        <v/>
      </c>
      <c r="K4389" s="6">
        <f>IF(sel_og=1,E4389-G4389,0)</f>
        <v/>
      </c>
    </row>
    <row r="4390">
      <c r="A4390" s="6">
        <f>Profiles!E4390+Profiles!F4390</f>
        <v/>
      </c>
      <c r="B4390" s="6">
        <f>Profiles!D4390*sel_solar</f>
        <v/>
      </c>
      <c r="C4390" s="6">
        <f>MIN(B4390,A4390)</f>
        <v/>
      </c>
      <c r="D4390" s="6">
        <f>B4390-C4390</f>
        <v/>
      </c>
      <c r="E4390" s="6">
        <f>A4390-C4390</f>
        <v/>
      </c>
      <c r="F4390" s="6">
        <f>MIN(D4390,in_batt_pw,IF(sel_batt=0,0,(sel_batt-H4389)/in_rte))</f>
        <v/>
      </c>
      <c r="G4390" s="6">
        <f>MIN(E4390,in_batt_pw,H4389)</f>
        <v/>
      </c>
      <c r="H4390" s="6">
        <f>H4389+F4390*in_rte-G4390</f>
        <v/>
      </c>
      <c r="I4390" s="6">
        <f>IF(sel_og=1,0,E4390-G4390)</f>
        <v/>
      </c>
      <c r="J4390" s="6">
        <f>IF(sel_og=1,0,D4390-F4390)</f>
        <v/>
      </c>
      <c r="K4390" s="6">
        <f>IF(sel_og=1,E4390-G4390,0)</f>
        <v/>
      </c>
    </row>
    <row r="4391">
      <c r="A4391" s="6">
        <f>Profiles!E4391+Profiles!F4391</f>
        <v/>
      </c>
      <c r="B4391" s="6">
        <f>Profiles!D4391*sel_solar</f>
        <v/>
      </c>
      <c r="C4391" s="6">
        <f>MIN(B4391,A4391)</f>
        <v/>
      </c>
      <c r="D4391" s="6">
        <f>B4391-C4391</f>
        <v/>
      </c>
      <c r="E4391" s="6">
        <f>A4391-C4391</f>
        <v/>
      </c>
      <c r="F4391" s="6">
        <f>MIN(D4391,in_batt_pw,IF(sel_batt=0,0,(sel_batt-H4390)/in_rte))</f>
        <v/>
      </c>
      <c r="G4391" s="6">
        <f>MIN(E4391,in_batt_pw,H4390)</f>
        <v/>
      </c>
      <c r="H4391" s="6">
        <f>H4390+F4391*in_rte-G4391</f>
        <v/>
      </c>
      <c r="I4391" s="6">
        <f>IF(sel_og=1,0,E4391-G4391)</f>
        <v/>
      </c>
      <c r="J4391" s="6">
        <f>IF(sel_og=1,0,D4391-F4391)</f>
        <v/>
      </c>
      <c r="K4391" s="6">
        <f>IF(sel_og=1,E4391-G4391,0)</f>
        <v/>
      </c>
    </row>
    <row r="4392">
      <c r="A4392" s="6">
        <f>Profiles!E4392+Profiles!F4392</f>
        <v/>
      </c>
      <c r="B4392" s="6">
        <f>Profiles!D4392*sel_solar</f>
        <v/>
      </c>
      <c r="C4392" s="6">
        <f>MIN(B4392,A4392)</f>
        <v/>
      </c>
      <c r="D4392" s="6">
        <f>B4392-C4392</f>
        <v/>
      </c>
      <c r="E4392" s="6">
        <f>A4392-C4392</f>
        <v/>
      </c>
      <c r="F4392" s="6">
        <f>MIN(D4392,in_batt_pw,IF(sel_batt=0,0,(sel_batt-H4391)/in_rte))</f>
        <v/>
      </c>
      <c r="G4392" s="6">
        <f>MIN(E4392,in_batt_pw,H4391)</f>
        <v/>
      </c>
      <c r="H4392" s="6">
        <f>H4391+F4392*in_rte-G4392</f>
        <v/>
      </c>
      <c r="I4392" s="6">
        <f>IF(sel_og=1,0,E4392-G4392)</f>
        <v/>
      </c>
      <c r="J4392" s="6">
        <f>IF(sel_og=1,0,D4392-F4392)</f>
        <v/>
      </c>
      <c r="K4392" s="6">
        <f>IF(sel_og=1,E4392-G4392,0)</f>
        <v/>
      </c>
    </row>
    <row r="4393">
      <c r="A4393" s="6">
        <f>Profiles!E4393+Profiles!F4393</f>
        <v/>
      </c>
      <c r="B4393" s="6">
        <f>Profiles!D4393*sel_solar</f>
        <v/>
      </c>
      <c r="C4393" s="6">
        <f>MIN(B4393,A4393)</f>
        <v/>
      </c>
      <c r="D4393" s="6">
        <f>B4393-C4393</f>
        <v/>
      </c>
      <c r="E4393" s="6">
        <f>A4393-C4393</f>
        <v/>
      </c>
      <c r="F4393" s="6">
        <f>MIN(D4393,in_batt_pw,IF(sel_batt=0,0,(sel_batt-H4392)/in_rte))</f>
        <v/>
      </c>
      <c r="G4393" s="6">
        <f>MIN(E4393,in_batt_pw,H4392)</f>
        <v/>
      </c>
      <c r="H4393" s="6">
        <f>H4392+F4393*in_rte-G4393</f>
        <v/>
      </c>
      <c r="I4393" s="6">
        <f>IF(sel_og=1,0,E4393-G4393)</f>
        <v/>
      </c>
      <c r="J4393" s="6">
        <f>IF(sel_og=1,0,D4393-F4393)</f>
        <v/>
      </c>
      <c r="K4393" s="6">
        <f>IF(sel_og=1,E4393-G4393,0)</f>
        <v/>
      </c>
    </row>
    <row r="4394">
      <c r="A4394" s="6">
        <f>Profiles!E4394+Profiles!F4394</f>
        <v/>
      </c>
      <c r="B4394" s="6">
        <f>Profiles!D4394*sel_solar</f>
        <v/>
      </c>
      <c r="C4394" s="6">
        <f>MIN(B4394,A4394)</f>
        <v/>
      </c>
      <c r="D4394" s="6">
        <f>B4394-C4394</f>
        <v/>
      </c>
      <c r="E4394" s="6">
        <f>A4394-C4394</f>
        <v/>
      </c>
      <c r="F4394" s="6">
        <f>MIN(D4394,in_batt_pw,IF(sel_batt=0,0,(sel_batt-H4393)/in_rte))</f>
        <v/>
      </c>
      <c r="G4394" s="6">
        <f>MIN(E4394,in_batt_pw,H4393)</f>
        <v/>
      </c>
      <c r="H4394" s="6">
        <f>H4393+F4394*in_rte-G4394</f>
        <v/>
      </c>
      <c r="I4394" s="6">
        <f>IF(sel_og=1,0,E4394-G4394)</f>
        <v/>
      </c>
      <c r="J4394" s="6">
        <f>IF(sel_og=1,0,D4394-F4394)</f>
        <v/>
      </c>
      <c r="K4394" s="6">
        <f>IF(sel_og=1,E4394-G4394,0)</f>
        <v/>
      </c>
    </row>
    <row r="4395">
      <c r="A4395" s="6">
        <f>Profiles!E4395+Profiles!F4395</f>
        <v/>
      </c>
      <c r="B4395" s="6">
        <f>Profiles!D4395*sel_solar</f>
        <v/>
      </c>
      <c r="C4395" s="6">
        <f>MIN(B4395,A4395)</f>
        <v/>
      </c>
      <c r="D4395" s="6">
        <f>B4395-C4395</f>
        <v/>
      </c>
      <c r="E4395" s="6">
        <f>A4395-C4395</f>
        <v/>
      </c>
      <c r="F4395" s="6">
        <f>MIN(D4395,in_batt_pw,IF(sel_batt=0,0,(sel_batt-H4394)/in_rte))</f>
        <v/>
      </c>
      <c r="G4395" s="6">
        <f>MIN(E4395,in_batt_pw,H4394)</f>
        <v/>
      </c>
      <c r="H4395" s="6">
        <f>H4394+F4395*in_rte-G4395</f>
        <v/>
      </c>
      <c r="I4395" s="6">
        <f>IF(sel_og=1,0,E4395-G4395)</f>
        <v/>
      </c>
      <c r="J4395" s="6">
        <f>IF(sel_og=1,0,D4395-F4395)</f>
        <v/>
      </c>
      <c r="K4395" s="6">
        <f>IF(sel_og=1,E4395-G4395,0)</f>
        <v/>
      </c>
    </row>
    <row r="4396">
      <c r="A4396" s="6">
        <f>Profiles!E4396+Profiles!F4396</f>
        <v/>
      </c>
      <c r="B4396" s="6">
        <f>Profiles!D4396*sel_solar</f>
        <v/>
      </c>
      <c r="C4396" s="6">
        <f>MIN(B4396,A4396)</f>
        <v/>
      </c>
      <c r="D4396" s="6">
        <f>B4396-C4396</f>
        <v/>
      </c>
      <c r="E4396" s="6">
        <f>A4396-C4396</f>
        <v/>
      </c>
      <c r="F4396" s="6">
        <f>MIN(D4396,in_batt_pw,IF(sel_batt=0,0,(sel_batt-H4395)/in_rte))</f>
        <v/>
      </c>
      <c r="G4396" s="6">
        <f>MIN(E4396,in_batt_pw,H4395)</f>
        <v/>
      </c>
      <c r="H4396" s="6">
        <f>H4395+F4396*in_rte-G4396</f>
        <v/>
      </c>
      <c r="I4396" s="6">
        <f>IF(sel_og=1,0,E4396-G4396)</f>
        <v/>
      </c>
      <c r="J4396" s="6">
        <f>IF(sel_og=1,0,D4396-F4396)</f>
        <v/>
      </c>
      <c r="K4396" s="6">
        <f>IF(sel_og=1,E4396-G4396,0)</f>
        <v/>
      </c>
    </row>
    <row r="4397">
      <c r="A4397" s="6">
        <f>Profiles!E4397+Profiles!F4397</f>
        <v/>
      </c>
      <c r="B4397" s="6">
        <f>Profiles!D4397*sel_solar</f>
        <v/>
      </c>
      <c r="C4397" s="6">
        <f>MIN(B4397,A4397)</f>
        <v/>
      </c>
      <c r="D4397" s="6">
        <f>B4397-C4397</f>
        <v/>
      </c>
      <c r="E4397" s="6">
        <f>A4397-C4397</f>
        <v/>
      </c>
      <c r="F4397" s="6">
        <f>MIN(D4397,in_batt_pw,IF(sel_batt=0,0,(sel_batt-H4396)/in_rte))</f>
        <v/>
      </c>
      <c r="G4397" s="6">
        <f>MIN(E4397,in_batt_pw,H4396)</f>
        <v/>
      </c>
      <c r="H4397" s="6">
        <f>H4396+F4397*in_rte-G4397</f>
        <v/>
      </c>
      <c r="I4397" s="6">
        <f>IF(sel_og=1,0,E4397-G4397)</f>
        <v/>
      </c>
      <c r="J4397" s="6">
        <f>IF(sel_og=1,0,D4397-F4397)</f>
        <v/>
      </c>
      <c r="K4397" s="6">
        <f>IF(sel_og=1,E4397-G4397,0)</f>
        <v/>
      </c>
    </row>
    <row r="4398">
      <c r="A4398" s="6">
        <f>Profiles!E4398+Profiles!F4398</f>
        <v/>
      </c>
      <c r="B4398" s="6">
        <f>Profiles!D4398*sel_solar</f>
        <v/>
      </c>
      <c r="C4398" s="6">
        <f>MIN(B4398,A4398)</f>
        <v/>
      </c>
      <c r="D4398" s="6">
        <f>B4398-C4398</f>
        <v/>
      </c>
      <c r="E4398" s="6">
        <f>A4398-C4398</f>
        <v/>
      </c>
      <c r="F4398" s="6">
        <f>MIN(D4398,in_batt_pw,IF(sel_batt=0,0,(sel_batt-H4397)/in_rte))</f>
        <v/>
      </c>
      <c r="G4398" s="6">
        <f>MIN(E4398,in_batt_pw,H4397)</f>
        <v/>
      </c>
      <c r="H4398" s="6">
        <f>H4397+F4398*in_rte-G4398</f>
        <v/>
      </c>
      <c r="I4398" s="6">
        <f>IF(sel_og=1,0,E4398-G4398)</f>
        <v/>
      </c>
      <c r="J4398" s="6">
        <f>IF(sel_og=1,0,D4398-F4398)</f>
        <v/>
      </c>
      <c r="K4398" s="6">
        <f>IF(sel_og=1,E4398-G4398,0)</f>
        <v/>
      </c>
    </row>
    <row r="4399">
      <c r="A4399" s="6">
        <f>Profiles!E4399+Profiles!F4399</f>
        <v/>
      </c>
      <c r="B4399" s="6">
        <f>Profiles!D4399*sel_solar</f>
        <v/>
      </c>
      <c r="C4399" s="6">
        <f>MIN(B4399,A4399)</f>
        <v/>
      </c>
      <c r="D4399" s="6">
        <f>B4399-C4399</f>
        <v/>
      </c>
      <c r="E4399" s="6">
        <f>A4399-C4399</f>
        <v/>
      </c>
      <c r="F4399" s="6">
        <f>MIN(D4399,in_batt_pw,IF(sel_batt=0,0,(sel_batt-H4398)/in_rte))</f>
        <v/>
      </c>
      <c r="G4399" s="6">
        <f>MIN(E4399,in_batt_pw,H4398)</f>
        <v/>
      </c>
      <c r="H4399" s="6">
        <f>H4398+F4399*in_rte-G4399</f>
        <v/>
      </c>
      <c r="I4399" s="6">
        <f>IF(sel_og=1,0,E4399-G4399)</f>
        <v/>
      </c>
      <c r="J4399" s="6">
        <f>IF(sel_og=1,0,D4399-F4399)</f>
        <v/>
      </c>
      <c r="K4399" s="6">
        <f>IF(sel_og=1,E4399-G4399,0)</f>
        <v/>
      </c>
    </row>
    <row r="4400">
      <c r="A4400" s="6">
        <f>Profiles!E4400+Profiles!F4400</f>
        <v/>
      </c>
      <c r="B4400" s="6">
        <f>Profiles!D4400*sel_solar</f>
        <v/>
      </c>
      <c r="C4400" s="6">
        <f>MIN(B4400,A4400)</f>
        <v/>
      </c>
      <c r="D4400" s="6">
        <f>B4400-C4400</f>
        <v/>
      </c>
      <c r="E4400" s="6">
        <f>A4400-C4400</f>
        <v/>
      </c>
      <c r="F4400" s="6">
        <f>MIN(D4400,in_batt_pw,IF(sel_batt=0,0,(sel_batt-H4399)/in_rte))</f>
        <v/>
      </c>
      <c r="G4400" s="6">
        <f>MIN(E4400,in_batt_pw,H4399)</f>
        <v/>
      </c>
      <c r="H4400" s="6">
        <f>H4399+F4400*in_rte-G4400</f>
        <v/>
      </c>
      <c r="I4400" s="6">
        <f>IF(sel_og=1,0,E4400-G4400)</f>
        <v/>
      </c>
      <c r="J4400" s="6">
        <f>IF(sel_og=1,0,D4400-F4400)</f>
        <v/>
      </c>
      <c r="K4400" s="6">
        <f>IF(sel_og=1,E4400-G4400,0)</f>
        <v/>
      </c>
    </row>
    <row r="4401">
      <c r="A4401" s="6">
        <f>Profiles!E4401+Profiles!F4401</f>
        <v/>
      </c>
      <c r="B4401" s="6">
        <f>Profiles!D4401*sel_solar</f>
        <v/>
      </c>
      <c r="C4401" s="6">
        <f>MIN(B4401,A4401)</f>
        <v/>
      </c>
      <c r="D4401" s="6">
        <f>B4401-C4401</f>
        <v/>
      </c>
      <c r="E4401" s="6">
        <f>A4401-C4401</f>
        <v/>
      </c>
      <c r="F4401" s="6">
        <f>MIN(D4401,in_batt_pw,IF(sel_batt=0,0,(sel_batt-H4400)/in_rte))</f>
        <v/>
      </c>
      <c r="G4401" s="6">
        <f>MIN(E4401,in_batt_pw,H4400)</f>
        <v/>
      </c>
      <c r="H4401" s="6">
        <f>H4400+F4401*in_rte-G4401</f>
        <v/>
      </c>
      <c r="I4401" s="6">
        <f>IF(sel_og=1,0,E4401-G4401)</f>
        <v/>
      </c>
      <c r="J4401" s="6">
        <f>IF(sel_og=1,0,D4401-F4401)</f>
        <v/>
      </c>
      <c r="K4401" s="6">
        <f>IF(sel_og=1,E4401-G4401,0)</f>
        <v/>
      </c>
    </row>
    <row r="4402">
      <c r="A4402" s="6">
        <f>Profiles!E4402+Profiles!F4402</f>
        <v/>
      </c>
      <c r="B4402" s="6">
        <f>Profiles!D4402*sel_solar</f>
        <v/>
      </c>
      <c r="C4402" s="6">
        <f>MIN(B4402,A4402)</f>
        <v/>
      </c>
      <c r="D4402" s="6">
        <f>B4402-C4402</f>
        <v/>
      </c>
      <c r="E4402" s="6">
        <f>A4402-C4402</f>
        <v/>
      </c>
      <c r="F4402" s="6">
        <f>MIN(D4402,in_batt_pw,IF(sel_batt=0,0,(sel_batt-H4401)/in_rte))</f>
        <v/>
      </c>
      <c r="G4402" s="6">
        <f>MIN(E4402,in_batt_pw,H4401)</f>
        <v/>
      </c>
      <c r="H4402" s="6">
        <f>H4401+F4402*in_rte-G4402</f>
        <v/>
      </c>
      <c r="I4402" s="6">
        <f>IF(sel_og=1,0,E4402-G4402)</f>
        <v/>
      </c>
      <c r="J4402" s="6">
        <f>IF(sel_og=1,0,D4402-F4402)</f>
        <v/>
      </c>
      <c r="K4402" s="6">
        <f>IF(sel_og=1,E4402-G4402,0)</f>
        <v/>
      </c>
    </row>
    <row r="4403">
      <c r="A4403" s="6">
        <f>Profiles!E4403+Profiles!F4403</f>
        <v/>
      </c>
      <c r="B4403" s="6">
        <f>Profiles!D4403*sel_solar</f>
        <v/>
      </c>
      <c r="C4403" s="6">
        <f>MIN(B4403,A4403)</f>
        <v/>
      </c>
      <c r="D4403" s="6">
        <f>B4403-C4403</f>
        <v/>
      </c>
      <c r="E4403" s="6">
        <f>A4403-C4403</f>
        <v/>
      </c>
      <c r="F4403" s="6">
        <f>MIN(D4403,in_batt_pw,IF(sel_batt=0,0,(sel_batt-H4402)/in_rte))</f>
        <v/>
      </c>
      <c r="G4403" s="6">
        <f>MIN(E4403,in_batt_pw,H4402)</f>
        <v/>
      </c>
      <c r="H4403" s="6">
        <f>H4402+F4403*in_rte-G4403</f>
        <v/>
      </c>
      <c r="I4403" s="6">
        <f>IF(sel_og=1,0,E4403-G4403)</f>
        <v/>
      </c>
      <c r="J4403" s="6">
        <f>IF(sel_og=1,0,D4403-F4403)</f>
        <v/>
      </c>
      <c r="K4403" s="6">
        <f>IF(sel_og=1,E4403-G4403,0)</f>
        <v/>
      </c>
    </row>
    <row r="4404">
      <c r="A4404" s="6">
        <f>Profiles!E4404+Profiles!F4404</f>
        <v/>
      </c>
      <c r="B4404" s="6">
        <f>Profiles!D4404*sel_solar</f>
        <v/>
      </c>
      <c r="C4404" s="6">
        <f>MIN(B4404,A4404)</f>
        <v/>
      </c>
      <c r="D4404" s="6">
        <f>B4404-C4404</f>
        <v/>
      </c>
      <c r="E4404" s="6">
        <f>A4404-C4404</f>
        <v/>
      </c>
      <c r="F4404" s="6">
        <f>MIN(D4404,in_batt_pw,IF(sel_batt=0,0,(sel_batt-H4403)/in_rte))</f>
        <v/>
      </c>
      <c r="G4404" s="6">
        <f>MIN(E4404,in_batt_pw,H4403)</f>
        <v/>
      </c>
      <c r="H4404" s="6">
        <f>H4403+F4404*in_rte-G4404</f>
        <v/>
      </c>
      <c r="I4404" s="6">
        <f>IF(sel_og=1,0,E4404-G4404)</f>
        <v/>
      </c>
      <c r="J4404" s="6">
        <f>IF(sel_og=1,0,D4404-F4404)</f>
        <v/>
      </c>
      <c r="K4404" s="6">
        <f>IF(sel_og=1,E4404-G4404,0)</f>
        <v/>
      </c>
    </row>
    <row r="4405">
      <c r="A4405" s="6">
        <f>Profiles!E4405+Profiles!F4405</f>
        <v/>
      </c>
      <c r="B4405" s="6">
        <f>Profiles!D4405*sel_solar</f>
        <v/>
      </c>
      <c r="C4405" s="6">
        <f>MIN(B4405,A4405)</f>
        <v/>
      </c>
      <c r="D4405" s="6">
        <f>B4405-C4405</f>
        <v/>
      </c>
      <c r="E4405" s="6">
        <f>A4405-C4405</f>
        <v/>
      </c>
      <c r="F4405" s="6">
        <f>MIN(D4405,in_batt_pw,IF(sel_batt=0,0,(sel_batt-H4404)/in_rte))</f>
        <v/>
      </c>
      <c r="G4405" s="6">
        <f>MIN(E4405,in_batt_pw,H4404)</f>
        <v/>
      </c>
      <c r="H4405" s="6">
        <f>H4404+F4405*in_rte-G4405</f>
        <v/>
      </c>
      <c r="I4405" s="6">
        <f>IF(sel_og=1,0,E4405-G4405)</f>
        <v/>
      </c>
      <c r="J4405" s="6">
        <f>IF(sel_og=1,0,D4405-F4405)</f>
        <v/>
      </c>
      <c r="K4405" s="6">
        <f>IF(sel_og=1,E4405-G4405,0)</f>
        <v/>
      </c>
    </row>
    <row r="4406">
      <c r="A4406" s="6">
        <f>Profiles!E4406+Profiles!F4406</f>
        <v/>
      </c>
      <c r="B4406" s="6">
        <f>Profiles!D4406*sel_solar</f>
        <v/>
      </c>
      <c r="C4406" s="6">
        <f>MIN(B4406,A4406)</f>
        <v/>
      </c>
      <c r="D4406" s="6">
        <f>B4406-C4406</f>
        <v/>
      </c>
      <c r="E4406" s="6">
        <f>A4406-C4406</f>
        <v/>
      </c>
      <c r="F4406" s="6">
        <f>MIN(D4406,in_batt_pw,IF(sel_batt=0,0,(sel_batt-H4405)/in_rte))</f>
        <v/>
      </c>
      <c r="G4406" s="6">
        <f>MIN(E4406,in_batt_pw,H4405)</f>
        <v/>
      </c>
      <c r="H4406" s="6">
        <f>H4405+F4406*in_rte-G4406</f>
        <v/>
      </c>
      <c r="I4406" s="6">
        <f>IF(sel_og=1,0,E4406-G4406)</f>
        <v/>
      </c>
      <c r="J4406" s="6">
        <f>IF(sel_og=1,0,D4406-F4406)</f>
        <v/>
      </c>
      <c r="K4406" s="6">
        <f>IF(sel_og=1,E4406-G4406,0)</f>
        <v/>
      </c>
    </row>
    <row r="4407">
      <c r="A4407" s="6">
        <f>Profiles!E4407+Profiles!F4407</f>
        <v/>
      </c>
      <c r="B4407" s="6">
        <f>Profiles!D4407*sel_solar</f>
        <v/>
      </c>
      <c r="C4407" s="6">
        <f>MIN(B4407,A4407)</f>
        <v/>
      </c>
      <c r="D4407" s="6">
        <f>B4407-C4407</f>
        <v/>
      </c>
      <c r="E4407" s="6">
        <f>A4407-C4407</f>
        <v/>
      </c>
      <c r="F4407" s="6">
        <f>MIN(D4407,in_batt_pw,IF(sel_batt=0,0,(sel_batt-H4406)/in_rte))</f>
        <v/>
      </c>
      <c r="G4407" s="6">
        <f>MIN(E4407,in_batt_pw,H4406)</f>
        <v/>
      </c>
      <c r="H4407" s="6">
        <f>H4406+F4407*in_rte-G4407</f>
        <v/>
      </c>
      <c r="I4407" s="6">
        <f>IF(sel_og=1,0,E4407-G4407)</f>
        <v/>
      </c>
      <c r="J4407" s="6">
        <f>IF(sel_og=1,0,D4407-F4407)</f>
        <v/>
      </c>
      <c r="K4407" s="6">
        <f>IF(sel_og=1,E4407-G4407,0)</f>
        <v/>
      </c>
    </row>
    <row r="4408">
      <c r="A4408" s="6">
        <f>Profiles!E4408+Profiles!F4408</f>
        <v/>
      </c>
      <c r="B4408" s="6">
        <f>Profiles!D4408*sel_solar</f>
        <v/>
      </c>
      <c r="C4408" s="6">
        <f>MIN(B4408,A4408)</f>
        <v/>
      </c>
      <c r="D4408" s="6">
        <f>B4408-C4408</f>
        <v/>
      </c>
      <c r="E4408" s="6">
        <f>A4408-C4408</f>
        <v/>
      </c>
      <c r="F4408" s="6">
        <f>MIN(D4408,in_batt_pw,IF(sel_batt=0,0,(sel_batt-H4407)/in_rte))</f>
        <v/>
      </c>
      <c r="G4408" s="6">
        <f>MIN(E4408,in_batt_pw,H4407)</f>
        <v/>
      </c>
      <c r="H4408" s="6">
        <f>H4407+F4408*in_rte-G4408</f>
        <v/>
      </c>
      <c r="I4408" s="6">
        <f>IF(sel_og=1,0,E4408-G4408)</f>
        <v/>
      </c>
      <c r="J4408" s="6">
        <f>IF(sel_og=1,0,D4408-F4408)</f>
        <v/>
      </c>
      <c r="K4408" s="6">
        <f>IF(sel_og=1,E4408-G4408,0)</f>
        <v/>
      </c>
    </row>
    <row r="4409">
      <c r="A4409" s="6">
        <f>Profiles!E4409+Profiles!F4409</f>
        <v/>
      </c>
      <c r="B4409" s="6">
        <f>Profiles!D4409*sel_solar</f>
        <v/>
      </c>
      <c r="C4409" s="6">
        <f>MIN(B4409,A4409)</f>
        <v/>
      </c>
      <c r="D4409" s="6">
        <f>B4409-C4409</f>
        <v/>
      </c>
      <c r="E4409" s="6">
        <f>A4409-C4409</f>
        <v/>
      </c>
      <c r="F4409" s="6">
        <f>MIN(D4409,in_batt_pw,IF(sel_batt=0,0,(sel_batt-H4408)/in_rte))</f>
        <v/>
      </c>
      <c r="G4409" s="6">
        <f>MIN(E4409,in_batt_pw,H4408)</f>
        <v/>
      </c>
      <c r="H4409" s="6">
        <f>H4408+F4409*in_rte-G4409</f>
        <v/>
      </c>
      <c r="I4409" s="6">
        <f>IF(sel_og=1,0,E4409-G4409)</f>
        <v/>
      </c>
      <c r="J4409" s="6">
        <f>IF(sel_og=1,0,D4409-F4409)</f>
        <v/>
      </c>
      <c r="K4409" s="6">
        <f>IF(sel_og=1,E4409-G4409,0)</f>
        <v/>
      </c>
    </row>
    <row r="4410">
      <c r="A4410" s="6">
        <f>Profiles!E4410+Profiles!F4410</f>
        <v/>
      </c>
      <c r="B4410" s="6">
        <f>Profiles!D4410*sel_solar</f>
        <v/>
      </c>
      <c r="C4410" s="6">
        <f>MIN(B4410,A4410)</f>
        <v/>
      </c>
      <c r="D4410" s="6">
        <f>B4410-C4410</f>
        <v/>
      </c>
      <c r="E4410" s="6">
        <f>A4410-C4410</f>
        <v/>
      </c>
      <c r="F4410" s="6">
        <f>MIN(D4410,in_batt_pw,IF(sel_batt=0,0,(sel_batt-H4409)/in_rte))</f>
        <v/>
      </c>
      <c r="G4410" s="6">
        <f>MIN(E4410,in_batt_pw,H4409)</f>
        <v/>
      </c>
      <c r="H4410" s="6">
        <f>H4409+F4410*in_rte-G4410</f>
        <v/>
      </c>
      <c r="I4410" s="6">
        <f>IF(sel_og=1,0,E4410-G4410)</f>
        <v/>
      </c>
      <c r="J4410" s="6">
        <f>IF(sel_og=1,0,D4410-F4410)</f>
        <v/>
      </c>
      <c r="K4410" s="6">
        <f>IF(sel_og=1,E4410-G4410,0)</f>
        <v/>
      </c>
    </row>
    <row r="4411">
      <c r="A4411" s="6">
        <f>Profiles!E4411+Profiles!F4411</f>
        <v/>
      </c>
      <c r="B4411" s="6">
        <f>Profiles!D4411*sel_solar</f>
        <v/>
      </c>
      <c r="C4411" s="6">
        <f>MIN(B4411,A4411)</f>
        <v/>
      </c>
      <c r="D4411" s="6">
        <f>B4411-C4411</f>
        <v/>
      </c>
      <c r="E4411" s="6">
        <f>A4411-C4411</f>
        <v/>
      </c>
      <c r="F4411" s="6">
        <f>MIN(D4411,in_batt_pw,IF(sel_batt=0,0,(sel_batt-H4410)/in_rte))</f>
        <v/>
      </c>
      <c r="G4411" s="6">
        <f>MIN(E4411,in_batt_pw,H4410)</f>
        <v/>
      </c>
      <c r="H4411" s="6">
        <f>H4410+F4411*in_rte-G4411</f>
        <v/>
      </c>
      <c r="I4411" s="6">
        <f>IF(sel_og=1,0,E4411-G4411)</f>
        <v/>
      </c>
      <c r="J4411" s="6">
        <f>IF(sel_og=1,0,D4411-F4411)</f>
        <v/>
      </c>
      <c r="K4411" s="6">
        <f>IF(sel_og=1,E4411-G4411,0)</f>
        <v/>
      </c>
    </row>
    <row r="4412">
      <c r="A4412" s="6">
        <f>Profiles!E4412+Profiles!F4412</f>
        <v/>
      </c>
      <c r="B4412" s="6">
        <f>Profiles!D4412*sel_solar</f>
        <v/>
      </c>
      <c r="C4412" s="6">
        <f>MIN(B4412,A4412)</f>
        <v/>
      </c>
      <c r="D4412" s="6">
        <f>B4412-C4412</f>
        <v/>
      </c>
      <c r="E4412" s="6">
        <f>A4412-C4412</f>
        <v/>
      </c>
      <c r="F4412" s="6">
        <f>MIN(D4412,in_batt_pw,IF(sel_batt=0,0,(sel_batt-H4411)/in_rte))</f>
        <v/>
      </c>
      <c r="G4412" s="6">
        <f>MIN(E4412,in_batt_pw,H4411)</f>
        <v/>
      </c>
      <c r="H4412" s="6">
        <f>H4411+F4412*in_rte-G4412</f>
        <v/>
      </c>
      <c r="I4412" s="6">
        <f>IF(sel_og=1,0,E4412-G4412)</f>
        <v/>
      </c>
      <c r="J4412" s="6">
        <f>IF(sel_og=1,0,D4412-F4412)</f>
        <v/>
      </c>
      <c r="K4412" s="6">
        <f>IF(sel_og=1,E4412-G4412,0)</f>
        <v/>
      </c>
    </row>
    <row r="4413">
      <c r="A4413" s="6">
        <f>Profiles!E4413+Profiles!F4413</f>
        <v/>
      </c>
      <c r="B4413" s="6">
        <f>Profiles!D4413*sel_solar</f>
        <v/>
      </c>
      <c r="C4413" s="6">
        <f>MIN(B4413,A4413)</f>
        <v/>
      </c>
      <c r="D4413" s="6">
        <f>B4413-C4413</f>
        <v/>
      </c>
      <c r="E4413" s="6">
        <f>A4413-C4413</f>
        <v/>
      </c>
      <c r="F4413" s="6">
        <f>MIN(D4413,in_batt_pw,IF(sel_batt=0,0,(sel_batt-H4412)/in_rte))</f>
        <v/>
      </c>
      <c r="G4413" s="6">
        <f>MIN(E4413,in_batt_pw,H4412)</f>
        <v/>
      </c>
      <c r="H4413" s="6">
        <f>H4412+F4413*in_rte-G4413</f>
        <v/>
      </c>
      <c r="I4413" s="6">
        <f>IF(sel_og=1,0,E4413-G4413)</f>
        <v/>
      </c>
      <c r="J4413" s="6">
        <f>IF(sel_og=1,0,D4413-F4413)</f>
        <v/>
      </c>
      <c r="K4413" s="6">
        <f>IF(sel_og=1,E4413-G4413,0)</f>
        <v/>
      </c>
    </row>
    <row r="4414">
      <c r="A4414" s="6">
        <f>Profiles!E4414+Profiles!F4414</f>
        <v/>
      </c>
      <c r="B4414" s="6">
        <f>Profiles!D4414*sel_solar</f>
        <v/>
      </c>
      <c r="C4414" s="6">
        <f>MIN(B4414,A4414)</f>
        <v/>
      </c>
      <c r="D4414" s="6">
        <f>B4414-C4414</f>
        <v/>
      </c>
      <c r="E4414" s="6">
        <f>A4414-C4414</f>
        <v/>
      </c>
      <c r="F4414" s="6">
        <f>MIN(D4414,in_batt_pw,IF(sel_batt=0,0,(sel_batt-H4413)/in_rte))</f>
        <v/>
      </c>
      <c r="G4414" s="6">
        <f>MIN(E4414,in_batt_pw,H4413)</f>
        <v/>
      </c>
      <c r="H4414" s="6">
        <f>H4413+F4414*in_rte-G4414</f>
        <v/>
      </c>
      <c r="I4414" s="6">
        <f>IF(sel_og=1,0,E4414-G4414)</f>
        <v/>
      </c>
      <c r="J4414" s="6">
        <f>IF(sel_og=1,0,D4414-F4414)</f>
        <v/>
      </c>
      <c r="K4414" s="6">
        <f>IF(sel_og=1,E4414-G4414,0)</f>
        <v/>
      </c>
    </row>
    <row r="4415">
      <c r="A4415" s="6">
        <f>Profiles!E4415+Profiles!F4415</f>
        <v/>
      </c>
      <c r="B4415" s="6">
        <f>Profiles!D4415*sel_solar</f>
        <v/>
      </c>
      <c r="C4415" s="6">
        <f>MIN(B4415,A4415)</f>
        <v/>
      </c>
      <c r="D4415" s="6">
        <f>B4415-C4415</f>
        <v/>
      </c>
      <c r="E4415" s="6">
        <f>A4415-C4415</f>
        <v/>
      </c>
      <c r="F4415" s="6">
        <f>MIN(D4415,in_batt_pw,IF(sel_batt=0,0,(sel_batt-H4414)/in_rte))</f>
        <v/>
      </c>
      <c r="G4415" s="6">
        <f>MIN(E4415,in_batt_pw,H4414)</f>
        <v/>
      </c>
      <c r="H4415" s="6">
        <f>H4414+F4415*in_rte-G4415</f>
        <v/>
      </c>
      <c r="I4415" s="6">
        <f>IF(sel_og=1,0,E4415-G4415)</f>
        <v/>
      </c>
      <c r="J4415" s="6">
        <f>IF(sel_og=1,0,D4415-F4415)</f>
        <v/>
      </c>
      <c r="K4415" s="6">
        <f>IF(sel_og=1,E4415-G4415,0)</f>
        <v/>
      </c>
    </row>
    <row r="4416">
      <c r="A4416" s="6">
        <f>Profiles!E4416+Profiles!F4416</f>
        <v/>
      </c>
      <c r="B4416" s="6">
        <f>Profiles!D4416*sel_solar</f>
        <v/>
      </c>
      <c r="C4416" s="6">
        <f>MIN(B4416,A4416)</f>
        <v/>
      </c>
      <c r="D4416" s="6">
        <f>B4416-C4416</f>
        <v/>
      </c>
      <c r="E4416" s="6">
        <f>A4416-C4416</f>
        <v/>
      </c>
      <c r="F4416" s="6">
        <f>MIN(D4416,in_batt_pw,IF(sel_batt=0,0,(sel_batt-H4415)/in_rte))</f>
        <v/>
      </c>
      <c r="G4416" s="6">
        <f>MIN(E4416,in_batt_pw,H4415)</f>
        <v/>
      </c>
      <c r="H4416" s="6">
        <f>H4415+F4416*in_rte-G4416</f>
        <v/>
      </c>
      <c r="I4416" s="6">
        <f>IF(sel_og=1,0,E4416-G4416)</f>
        <v/>
      </c>
      <c r="J4416" s="6">
        <f>IF(sel_og=1,0,D4416-F4416)</f>
        <v/>
      </c>
      <c r="K4416" s="6">
        <f>IF(sel_og=1,E4416-G4416,0)</f>
        <v/>
      </c>
    </row>
    <row r="4417">
      <c r="A4417" s="6">
        <f>Profiles!E4417+Profiles!F4417</f>
        <v/>
      </c>
      <c r="B4417" s="6">
        <f>Profiles!D4417*sel_solar</f>
        <v/>
      </c>
      <c r="C4417" s="6">
        <f>MIN(B4417,A4417)</f>
        <v/>
      </c>
      <c r="D4417" s="6">
        <f>B4417-C4417</f>
        <v/>
      </c>
      <c r="E4417" s="6">
        <f>A4417-C4417</f>
        <v/>
      </c>
      <c r="F4417" s="6">
        <f>MIN(D4417,in_batt_pw,IF(sel_batt=0,0,(sel_batt-H4416)/in_rte))</f>
        <v/>
      </c>
      <c r="G4417" s="6">
        <f>MIN(E4417,in_batt_pw,H4416)</f>
        <v/>
      </c>
      <c r="H4417" s="6">
        <f>H4416+F4417*in_rte-G4417</f>
        <v/>
      </c>
      <c r="I4417" s="6">
        <f>IF(sel_og=1,0,E4417-G4417)</f>
        <v/>
      </c>
      <c r="J4417" s="6">
        <f>IF(sel_og=1,0,D4417-F4417)</f>
        <v/>
      </c>
      <c r="K4417" s="6">
        <f>IF(sel_og=1,E4417-G4417,0)</f>
        <v/>
      </c>
    </row>
    <row r="4418">
      <c r="A4418" s="6">
        <f>Profiles!E4418+Profiles!F4418</f>
        <v/>
      </c>
      <c r="B4418" s="6">
        <f>Profiles!D4418*sel_solar</f>
        <v/>
      </c>
      <c r="C4418" s="6">
        <f>MIN(B4418,A4418)</f>
        <v/>
      </c>
      <c r="D4418" s="6">
        <f>B4418-C4418</f>
        <v/>
      </c>
      <c r="E4418" s="6">
        <f>A4418-C4418</f>
        <v/>
      </c>
      <c r="F4418" s="6">
        <f>MIN(D4418,in_batt_pw,IF(sel_batt=0,0,(sel_batt-H4417)/in_rte))</f>
        <v/>
      </c>
      <c r="G4418" s="6">
        <f>MIN(E4418,in_batt_pw,H4417)</f>
        <v/>
      </c>
      <c r="H4418" s="6">
        <f>H4417+F4418*in_rte-G4418</f>
        <v/>
      </c>
      <c r="I4418" s="6">
        <f>IF(sel_og=1,0,E4418-G4418)</f>
        <v/>
      </c>
      <c r="J4418" s="6">
        <f>IF(sel_og=1,0,D4418-F4418)</f>
        <v/>
      </c>
      <c r="K4418" s="6">
        <f>IF(sel_og=1,E4418-G4418,0)</f>
        <v/>
      </c>
    </row>
    <row r="4419">
      <c r="A4419" s="6">
        <f>Profiles!E4419+Profiles!F4419</f>
        <v/>
      </c>
      <c r="B4419" s="6">
        <f>Profiles!D4419*sel_solar</f>
        <v/>
      </c>
      <c r="C4419" s="6">
        <f>MIN(B4419,A4419)</f>
        <v/>
      </c>
      <c r="D4419" s="6">
        <f>B4419-C4419</f>
        <v/>
      </c>
      <c r="E4419" s="6">
        <f>A4419-C4419</f>
        <v/>
      </c>
      <c r="F4419" s="6">
        <f>MIN(D4419,in_batt_pw,IF(sel_batt=0,0,(sel_batt-H4418)/in_rte))</f>
        <v/>
      </c>
      <c r="G4419" s="6">
        <f>MIN(E4419,in_batt_pw,H4418)</f>
        <v/>
      </c>
      <c r="H4419" s="6">
        <f>H4418+F4419*in_rte-G4419</f>
        <v/>
      </c>
      <c r="I4419" s="6">
        <f>IF(sel_og=1,0,E4419-G4419)</f>
        <v/>
      </c>
      <c r="J4419" s="6">
        <f>IF(sel_og=1,0,D4419-F4419)</f>
        <v/>
      </c>
      <c r="K4419" s="6">
        <f>IF(sel_og=1,E4419-G4419,0)</f>
        <v/>
      </c>
    </row>
    <row r="4420">
      <c r="A4420" s="6">
        <f>Profiles!E4420+Profiles!F4420</f>
        <v/>
      </c>
      <c r="B4420" s="6">
        <f>Profiles!D4420*sel_solar</f>
        <v/>
      </c>
      <c r="C4420" s="6">
        <f>MIN(B4420,A4420)</f>
        <v/>
      </c>
      <c r="D4420" s="6">
        <f>B4420-C4420</f>
        <v/>
      </c>
      <c r="E4420" s="6">
        <f>A4420-C4420</f>
        <v/>
      </c>
      <c r="F4420" s="6">
        <f>MIN(D4420,in_batt_pw,IF(sel_batt=0,0,(sel_batt-H4419)/in_rte))</f>
        <v/>
      </c>
      <c r="G4420" s="6">
        <f>MIN(E4420,in_batt_pw,H4419)</f>
        <v/>
      </c>
      <c r="H4420" s="6">
        <f>H4419+F4420*in_rte-G4420</f>
        <v/>
      </c>
      <c r="I4420" s="6">
        <f>IF(sel_og=1,0,E4420-G4420)</f>
        <v/>
      </c>
      <c r="J4420" s="6">
        <f>IF(sel_og=1,0,D4420-F4420)</f>
        <v/>
      </c>
      <c r="K4420" s="6">
        <f>IF(sel_og=1,E4420-G4420,0)</f>
        <v/>
      </c>
    </row>
    <row r="4421">
      <c r="A4421" s="6">
        <f>Profiles!E4421+Profiles!F4421</f>
        <v/>
      </c>
      <c r="B4421" s="6">
        <f>Profiles!D4421*sel_solar</f>
        <v/>
      </c>
      <c r="C4421" s="6">
        <f>MIN(B4421,A4421)</f>
        <v/>
      </c>
      <c r="D4421" s="6">
        <f>B4421-C4421</f>
        <v/>
      </c>
      <c r="E4421" s="6">
        <f>A4421-C4421</f>
        <v/>
      </c>
      <c r="F4421" s="6">
        <f>MIN(D4421,in_batt_pw,IF(sel_batt=0,0,(sel_batt-H4420)/in_rte))</f>
        <v/>
      </c>
      <c r="G4421" s="6">
        <f>MIN(E4421,in_batt_pw,H4420)</f>
        <v/>
      </c>
      <c r="H4421" s="6">
        <f>H4420+F4421*in_rte-G4421</f>
        <v/>
      </c>
      <c r="I4421" s="6">
        <f>IF(sel_og=1,0,E4421-G4421)</f>
        <v/>
      </c>
      <c r="J4421" s="6">
        <f>IF(sel_og=1,0,D4421-F4421)</f>
        <v/>
      </c>
      <c r="K4421" s="6">
        <f>IF(sel_og=1,E4421-G4421,0)</f>
        <v/>
      </c>
    </row>
    <row r="4422">
      <c r="A4422" s="6">
        <f>Profiles!E4422+Profiles!F4422</f>
        <v/>
      </c>
      <c r="B4422" s="6">
        <f>Profiles!D4422*sel_solar</f>
        <v/>
      </c>
      <c r="C4422" s="6">
        <f>MIN(B4422,A4422)</f>
        <v/>
      </c>
      <c r="D4422" s="6">
        <f>B4422-C4422</f>
        <v/>
      </c>
      <c r="E4422" s="6">
        <f>A4422-C4422</f>
        <v/>
      </c>
      <c r="F4422" s="6">
        <f>MIN(D4422,in_batt_pw,IF(sel_batt=0,0,(sel_batt-H4421)/in_rte))</f>
        <v/>
      </c>
      <c r="G4422" s="6">
        <f>MIN(E4422,in_batt_pw,H4421)</f>
        <v/>
      </c>
      <c r="H4422" s="6">
        <f>H4421+F4422*in_rte-G4422</f>
        <v/>
      </c>
      <c r="I4422" s="6">
        <f>IF(sel_og=1,0,E4422-G4422)</f>
        <v/>
      </c>
      <c r="J4422" s="6">
        <f>IF(sel_og=1,0,D4422-F4422)</f>
        <v/>
      </c>
      <c r="K4422" s="6">
        <f>IF(sel_og=1,E4422-G4422,0)</f>
        <v/>
      </c>
    </row>
    <row r="4423">
      <c r="A4423" s="6">
        <f>Profiles!E4423+Profiles!F4423</f>
        <v/>
      </c>
      <c r="B4423" s="6">
        <f>Profiles!D4423*sel_solar</f>
        <v/>
      </c>
      <c r="C4423" s="6">
        <f>MIN(B4423,A4423)</f>
        <v/>
      </c>
      <c r="D4423" s="6">
        <f>B4423-C4423</f>
        <v/>
      </c>
      <c r="E4423" s="6">
        <f>A4423-C4423</f>
        <v/>
      </c>
      <c r="F4423" s="6">
        <f>MIN(D4423,in_batt_pw,IF(sel_batt=0,0,(sel_batt-H4422)/in_rte))</f>
        <v/>
      </c>
      <c r="G4423" s="6">
        <f>MIN(E4423,in_batt_pw,H4422)</f>
        <v/>
      </c>
      <c r="H4423" s="6">
        <f>H4422+F4423*in_rte-G4423</f>
        <v/>
      </c>
      <c r="I4423" s="6">
        <f>IF(sel_og=1,0,E4423-G4423)</f>
        <v/>
      </c>
      <c r="J4423" s="6">
        <f>IF(sel_og=1,0,D4423-F4423)</f>
        <v/>
      </c>
      <c r="K4423" s="6">
        <f>IF(sel_og=1,E4423-G4423,0)</f>
        <v/>
      </c>
    </row>
    <row r="4424">
      <c r="A4424" s="6">
        <f>Profiles!E4424+Profiles!F4424</f>
        <v/>
      </c>
      <c r="B4424" s="6">
        <f>Profiles!D4424*sel_solar</f>
        <v/>
      </c>
      <c r="C4424" s="6">
        <f>MIN(B4424,A4424)</f>
        <v/>
      </c>
      <c r="D4424" s="6">
        <f>B4424-C4424</f>
        <v/>
      </c>
      <c r="E4424" s="6">
        <f>A4424-C4424</f>
        <v/>
      </c>
      <c r="F4424" s="6">
        <f>MIN(D4424,in_batt_pw,IF(sel_batt=0,0,(sel_batt-H4423)/in_rte))</f>
        <v/>
      </c>
      <c r="G4424" s="6">
        <f>MIN(E4424,in_batt_pw,H4423)</f>
        <v/>
      </c>
      <c r="H4424" s="6">
        <f>H4423+F4424*in_rte-G4424</f>
        <v/>
      </c>
      <c r="I4424" s="6">
        <f>IF(sel_og=1,0,E4424-G4424)</f>
        <v/>
      </c>
      <c r="J4424" s="6">
        <f>IF(sel_og=1,0,D4424-F4424)</f>
        <v/>
      </c>
      <c r="K4424" s="6">
        <f>IF(sel_og=1,E4424-G4424,0)</f>
        <v/>
      </c>
    </row>
    <row r="4425">
      <c r="A4425" s="6">
        <f>Profiles!E4425+Profiles!F4425</f>
        <v/>
      </c>
      <c r="B4425" s="6">
        <f>Profiles!D4425*sel_solar</f>
        <v/>
      </c>
      <c r="C4425" s="6">
        <f>MIN(B4425,A4425)</f>
        <v/>
      </c>
      <c r="D4425" s="6">
        <f>B4425-C4425</f>
        <v/>
      </c>
      <c r="E4425" s="6">
        <f>A4425-C4425</f>
        <v/>
      </c>
      <c r="F4425" s="6">
        <f>MIN(D4425,in_batt_pw,IF(sel_batt=0,0,(sel_batt-H4424)/in_rte))</f>
        <v/>
      </c>
      <c r="G4425" s="6">
        <f>MIN(E4425,in_batt_pw,H4424)</f>
        <v/>
      </c>
      <c r="H4425" s="6">
        <f>H4424+F4425*in_rte-G4425</f>
        <v/>
      </c>
      <c r="I4425" s="6">
        <f>IF(sel_og=1,0,E4425-G4425)</f>
        <v/>
      </c>
      <c r="J4425" s="6">
        <f>IF(sel_og=1,0,D4425-F4425)</f>
        <v/>
      </c>
      <c r="K4425" s="6">
        <f>IF(sel_og=1,E4425-G4425,0)</f>
        <v/>
      </c>
    </row>
    <row r="4426">
      <c r="A4426" s="6">
        <f>Profiles!E4426+Profiles!F4426</f>
        <v/>
      </c>
      <c r="B4426" s="6">
        <f>Profiles!D4426*sel_solar</f>
        <v/>
      </c>
      <c r="C4426" s="6">
        <f>MIN(B4426,A4426)</f>
        <v/>
      </c>
      <c r="D4426" s="6">
        <f>B4426-C4426</f>
        <v/>
      </c>
      <c r="E4426" s="6">
        <f>A4426-C4426</f>
        <v/>
      </c>
      <c r="F4426" s="6">
        <f>MIN(D4426,in_batt_pw,IF(sel_batt=0,0,(sel_batt-H4425)/in_rte))</f>
        <v/>
      </c>
      <c r="G4426" s="6">
        <f>MIN(E4426,in_batt_pw,H4425)</f>
        <v/>
      </c>
      <c r="H4426" s="6">
        <f>H4425+F4426*in_rte-G4426</f>
        <v/>
      </c>
      <c r="I4426" s="6">
        <f>IF(sel_og=1,0,E4426-G4426)</f>
        <v/>
      </c>
      <c r="J4426" s="6">
        <f>IF(sel_og=1,0,D4426-F4426)</f>
        <v/>
      </c>
      <c r="K4426" s="6">
        <f>IF(sel_og=1,E4426-G4426,0)</f>
        <v/>
      </c>
    </row>
    <row r="4427">
      <c r="A4427" s="6">
        <f>Profiles!E4427+Profiles!F4427</f>
        <v/>
      </c>
      <c r="B4427" s="6">
        <f>Profiles!D4427*sel_solar</f>
        <v/>
      </c>
      <c r="C4427" s="6">
        <f>MIN(B4427,A4427)</f>
        <v/>
      </c>
      <c r="D4427" s="6">
        <f>B4427-C4427</f>
        <v/>
      </c>
      <c r="E4427" s="6">
        <f>A4427-C4427</f>
        <v/>
      </c>
      <c r="F4427" s="6">
        <f>MIN(D4427,in_batt_pw,IF(sel_batt=0,0,(sel_batt-H4426)/in_rte))</f>
        <v/>
      </c>
      <c r="G4427" s="6">
        <f>MIN(E4427,in_batt_pw,H4426)</f>
        <v/>
      </c>
      <c r="H4427" s="6">
        <f>H4426+F4427*in_rte-G4427</f>
        <v/>
      </c>
      <c r="I4427" s="6">
        <f>IF(sel_og=1,0,E4427-G4427)</f>
        <v/>
      </c>
      <c r="J4427" s="6">
        <f>IF(sel_og=1,0,D4427-F4427)</f>
        <v/>
      </c>
      <c r="K4427" s="6">
        <f>IF(sel_og=1,E4427-G4427,0)</f>
        <v/>
      </c>
    </row>
    <row r="4428">
      <c r="A4428" s="6">
        <f>Profiles!E4428+Profiles!F4428</f>
        <v/>
      </c>
      <c r="B4428" s="6">
        <f>Profiles!D4428*sel_solar</f>
        <v/>
      </c>
      <c r="C4428" s="6">
        <f>MIN(B4428,A4428)</f>
        <v/>
      </c>
      <c r="D4428" s="6">
        <f>B4428-C4428</f>
        <v/>
      </c>
      <c r="E4428" s="6">
        <f>A4428-C4428</f>
        <v/>
      </c>
      <c r="F4428" s="6">
        <f>MIN(D4428,in_batt_pw,IF(sel_batt=0,0,(sel_batt-H4427)/in_rte))</f>
        <v/>
      </c>
      <c r="G4428" s="6">
        <f>MIN(E4428,in_batt_pw,H4427)</f>
        <v/>
      </c>
      <c r="H4428" s="6">
        <f>H4427+F4428*in_rte-G4428</f>
        <v/>
      </c>
      <c r="I4428" s="6">
        <f>IF(sel_og=1,0,E4428-G4428)</f>
        <v/>
      </c>
      <c r="J4428" s="6">
        <f>IF(sel_og=1,0,D4428-F4428)</f>
        <v/>
      </c>
      <c r="K4428" s="6">
        <f>IF(sel_og=1,E4428-G4428,0)</f>
        <v/>
      </c>
    </row>
    <row r="4429">
      <c r="A4429" s="6">
        <f>Profiles!E4429+Profiles!F4429</f>
        <v/>
      </c>
      <c r="B4429" s="6">
        <f>Profiles!D4429*sel_solar</f>
        <v/>
      </c>
      <c r="C4429" s="6">
        <f>MIN(B4429,A4429)</f>
        <v/>
      </c>
      <c r="D4429" s="6">
        <f>B4429-C4429</f>
        <v/>
      </c>
      <c r="E4429" s="6">
        <f>A4429-C4429</f>
        <v/>
      </c>
      <c r="F4429" s="6">
        <f>MIN(D4429,in_batt_pw,IF(sel_batt=0,0,(sel_batt-H4428)/in_rte))</f>
        <v/>
      </c>
      <c r="G4429" s="6">
        <f>MIN(E4429,in_batt_pw,H4428)</f>
        <v/>
      </c>
      <c r="H4429" s="6">
        <f>H4428+F4429*in_rte-G4429</f>
        <v/>
      </c>
      <c r="I4429" s="6">
        <f>IF(sel_og=1,0,E4429-G4429)</f>
        <v/>
      </c>
      <c r="J4429" s="6">
        <f>IF(sel_og=1,0,D4429-F4429)</f>
        <v/>
      </c>
      <c r="K4429" s="6">
        <f>IF(sel_og=1,E4429-G4429,0)</f>
        <v/>
      </c>
    </row>
    <row r="4430">
      <c r="A4430" s="6">
        <f>Profiles!E4430+Profiles!F4430</f>
        <v/>
      </c>
      <c r="B4430" s="6">
        <f>Profiles!D4430*sel_solar</f>
        <v/>
      </c>
      <c r="C4430" s="6">
        <f>MIN(B4430,A4430)</f>
        <v/>
      </c>
      <c r="D4430" s="6">
        <f>B4430-C4430</f>
        <v/>
      </c>
      <c r="E4430" s="6">
        <f>A4430-C4430</f>
        <v/>
      </c>
      <c r="F4430" s="6">
        <f>MIN(D4430,in_batt_pw,IF(sel_batt=0,0,(sel_batt-H4429)/in_rte))</f>
        <v/>
      </c>
      <c r="G4430" s="6">
        <f>MIN(E4430,in_batt_pw,H4429)</f>
        <v/>
      </c>
      <c r="H4430" s="6">
        <f>H4429+F4430*in_rte-G4430</f>
        <v/>
      </c>
      <c r="I4430" s="6">
        <f>IF(sel_og=1,0,E4430-G4430)</f>
        <v/>
      </c>
      <c r="J4430" s="6">
        <f>IF(sel_og=1,0,D4430-F4430)</f>
        <v/>
      </c>
      <c r="K4430" s="6">
        <f>IF(sel_og=1,E4430-G4430,0)</f>
        <v/>
      </c>
    </row>
    <row r="4431">
      <c r="A4431" s="6">
        <f>Profiles!E4431+Profiles!F4431</f>
        <v/>
      </c>
      <c r="B4431" s="6">
        <f>Profiles!D4431*sel_solar</f>
        <v/>
      </c>
      <c r="C4431" s="6">
        <f>MIN(B4431,A4431)</f>
        <v/>
      </c>
      <c r="D4431" s="6">
        <f>B4431-C4431</f>
        <v/>
      </c>
      <c r="E4431" s="6">
        <f>A4431-C4431</f>
        <v/>
      </c>
      <c r="F4431" s="6">
        <f>MIN(D4431,in_batt_pw,IF(sel_batt=0,0,(sel_batt-H4430)/in_rte))</f>
        <v/>
      </c>
      <c r="G4431" s="6">
        <f>MIN(E4431,in_batt_pw,H4430)</f>
        <v/>
      </c>
      <c r="H4431" s="6">
        <f>H4430+F4431*in_rte-G4431</f>
        <v/>
      </c>
      <c r="I4431" s="6">
        <f>IF(sel_og=1,0,E4431-G4431)</f>
        <v/>
      </c>
      <c r="J4431" s="6">
        <f>IF(sel_og=1,0,D4431-F4431)</f>
        <v/>
      </c>
      <c r="K4431" s="6">
        <f>IF(sel_og=1,E4431-G4431,0)</f>
        <v/>
      </c>
    </row>
    <row r="4432">
      <c r="A4432" s="6">
        <f>Profiles!E4432+Profiles!F4432</f>
        <v/>
      </c>
      <c r="B4432" s="6">
        <f>Profiles!D4432*sel_solar</f>
        <v/>
      </c>
      <c r="C4432" s="6">
        <f>MIN(B4432,A4432)</f>
        <v/>
      </c>
      <c r="D4432" s="6">
        <f>B4432-C4432</f>
        <v/>
      </c>
      <c r="E4432" s="6">
        <f>A4432-C4432</f>
        <v/>
      </c>
      <c r="F4432" s="6">
        <f>MIN(D4432,in_batt_pw,IF(sel_batt=0,0,(sel_batt-H4431)/in_rte))</f>
        <v/>
      </c>
      <c r="G4432" s="6">
        <f>MIN(E4432,in_batt_pw,H4431)</f>
        <v/>
      </c>
      <c r="H4432" s="6">
        <f>H4431+F4432*in_rte-G4432</f>
        <v/>
      </c>
      <c r="I4432" s="6">
        <f>IF(sel_og=1,0,E4432-G4432)</f>
        <v/>
      </c>
      <c r="J4432" s="6">
        <f>IF(sel_og=1,0,D4432-F4432)</f>
        <v/>
      </c>
      <c r="K4432" s="6">
        <f>IF(sel_og=1,E4432-G4432,0)</f>
        <v/>
      </c>
    </row>
    <row r="4433">
      <c r="A4433" s="6">
        <f>Profiles!E4433+Profiles!F4433</f>
        <v/>
      </c>
      <c r="B4433" s="6">
        <f>Profiles!D4433*sel_solar</f>
        <v/>
      </c>
      <c r="C4433" s="6">
        <f>MIN(B4433,A4433)</f>
        <v/>
      </c>
      <c r="D4433" s="6">
        <f>B4433-C4433</f>
        <v/>
      </c>
      <c r="E4433" s="6">
        <f>A4433-C4433</f>
        <v/>
      </c>
      <c r="F4433" s="6">
        <f>MIN(D4433,in_batt_pw,IF(sel_batt=0,0,(sel_batt-H4432)/in_rte))</f>
        <v/>
      </c>
      <c r="G4433" s="6">
        <f>MIN(E4433,in_batt_pw,H4432)</f>
        <v/>
      </c>
      <c r="H4433" s="6">
        <f>H4432+F4433*in_rte-G4433</f>
        <v/>
      </c>
      <c r="I4433" s="6">
        <f>IF(sel_og=1,0,E4433-G4433)</f>
        <v/>
      </c>
      <c r="J4433" s="6">
        <f>IF(sel_og=1,0,D4433-F4433)</f>
        <v/>
      </c>
      <c r="K4433" s="6">
        <f>IF(sel_og=1,E4433-G4433,0)</f>
        <v/>
      </c>
    </row>
    <row r="4434">
      <c r="A4434" s="6">
        <f>Profiles!E4434+Profiles!F4434</f>
        <v/>
      </c>
      <c r="B4434" s="6">
        <f>Profiles!D4434*sel_solar</f>
        <v/>
      </c>
      <c r="C4434" s="6">
        <f>MIN(B4434,A4434)</f>
        <v/>
      </c>
      <c r="D4434" s="6">
        <f>B4434-C4434</f>
        <v/>
      </c>
      <c r="E4434" s="6">
        <f>A4434-C4434</f>
        <v/>
      </c>
      <c r="F4434" s="6">
        <f>MIN(D4434,in_batt_pw,IF(sel_batt=0,0,(sel_batt-H4433)/in_rte))</f>
        <v/>
      </c>
      <c r="G4434" s="6">
        <f>MIN(E4434,in_batt_pw,H4433)</f>
        <v/>
      </c>
      <c r="H4434" s="6">
        <f>H4433+F4434*in_rte-G4434</f>
        <v/>
      </c>
      <c r="I4434" s="6">
        <f>IF(sel_og=1,0,E4434-G4434)</f>
        <v/>
      </c>
      <c r="J4434" s="6">
        <f>IF(sel_og=1,0,D4434-F4434)</f>
        <v/>
      </c>
      <c r="K4434" s="6">
        <f>IF(sel_og=1,E4434-G4434,0)</f>
        <v/>
      </c>
    </row>
    <row r="4435">
      <c r="A4435" s="6">
        <f>Profiles!E4435+Profiles!F4435</f>
        <v/>
      </c>
      <c r="B4435" s="6">
        <f>Profiles!D4435*sel_solar</f>
        <v/>
      </c>
      <c r="C4435" s="6">
        <f>MIN(B4435,A4435)</f>
        <v/>
      </c>
      <c r="D4435" s="6">
        <f>B4435-C4435</f>
        <v/>
      </c>
      <c r="E4435" s="6">
        <f>A4435-C4435</f>
        <v/>
      </c>
      <c r="F4435" s="6">
        <f>MIN(D4435,in_batt_pw,IF(sel_batt=0,0,(sel_batt-H4434)/in_rte))</f>
        <v/>
      </c>
      <c r="G4435" s="6">
        <f>MIN(E4435,in_batt_pw,H4434)</f>
        <v/>
      </c>
      <c r="H4435" s="6">
        <f>H4434+F4435*in_rte-G4435</f>
        <v/>
      </c>
      <c r="I4435" s="6">
        <f>IF(sel_og=1,0,E4435-G4435)</f>
        <v/>
      </c>
      <c r="J4435" s="6">
        <f>IF(sel_og=1,0,D4435-F4435)</f>
        <v/>
      </c>
      <c r="K4435" s="6">
        <f>IF(sel_og=1,E4435-G4435,0)</f>
        <v/>
      </c>
    </row>
    <row r="4436">
      <c r="A4436" s="6">
        <f>Profiles!E4436+Profiles!F4436</f>
        <v/>
      </c>
      <c r="B4436" s="6">
        <f>Profiles!D4436*sel_solar</f>
        <v/>
      </c>
      <c r="C4436" s="6">
        <f>MIN(B4436,A4436)</f>
        <v/>
      </c>
      <c r="D4436" s="6">
        <f>B4436-C4436</f>
        <v/>
      </c>
      <c r="E4436" s="6">
        <f>A4436-C4436</f>
        <v/>
      </c>
      <c r="F4436" s="6">
        <f>MIN(D4436,in_batt_pw,IF(sel_batt=0,0,(sel_batt-H4435)/in_rte))</f>
        <v/>
      </c>
      <c r="G4436" s="6">
        <f>MIN(E4436,in_batt_pw,H4435)</f>
        <v/>
      </c>
      <c r="H4436" s="6">
        <f>H4435+F4436*in_rte-G4436</f>
        <v/>
      </c>
      <c r="I4436" s="6">
        <f>IF(sel_og=1,0,E4436-G4436)</f>
        <v/>
      </c>
      <c r="J4436" s="6">
        <f>IF(sel_og=1,0,D4436-F4436)</f>
        <v/>
      </c>
      <c r="K4436" s="6">
        <f>IF(sel_og=1,E4436-G4436,0)</f>
        <v/>
      </c>
    </row>
    <row r="4437">
      <c r="A4437" s="6">
        <f>Profiles!E4437+Profiles!F4437</f>
        <v/>
      </c>
      <c r="B4437" s="6">
        <f>Profiles!D4437*sel_solar</f>
        <v/>
      </c>
      <c r="C4437" s="6">
        <f>MIN(B4437,A4437)</f>
        <v/>
      </c>
      <c r="D4437" s="6">
        <f>B4437-C4437</f>
        <v/>
      </c>
      <c r="E4437" s="6">
        <f>A4437-C4437</f>
        <v/>
      </c>
      <c r="F4437" s="6">
        <f>MIN(D4437,in_batt_pw,IF(sel_batt=0,0,(sel_batt-H4436)/in_rte))</f>
        <v/>
      </c>
      <c r="G4437" s="6">
        <f>MIN(E4437,in_batt_pw,H4436)</f>
        <v/>
      </c>
      <c r="H4437" s="6">
        <f>H4436+F4437*in_rte-G4437</f>
        <v/>
      </c>
      <c r="I4437" s="6">
        <f>IF(sel_og=1,0,E4437-G4437)</f>
        <v/>
      </c>
      <c r="J4437" s="6">
        <f>IF(sel_og=1,0,D4437-F4437)</f>
        <v/>
      </c>
      <c r="K4437" s="6">
        <f>IF(sel_og=1,E4437-G4437,0)</f>
        <v/>
      </c>
    </row>
    <row r="4438">
      <c r="A4438" s="6">
        <f>Profiles!E4438+Profiles!F4438</f>
        <v/>
      </c>
      <c r="B4438" s="6">
        <f>Profiles!D4438*sel_solar</f>
        <v/>
      </c>
      <c r="C4438" s="6">
        <f>MIN(B4438,A4438)</f>
        <v/>
      </c>
      <c r="D4438" s="6">
        <f>B4438-C4438</f>
        <v/>
      </c>
      <c r="E4438" s="6">
        <f>A4438-C4438</f>
        <v/>
      </c>
      <c r="F4438" s="6">
        <f>MIN(D4438,in_batt_pw,IF(sel_batt=0,0,(sel_batt-H4437)/in_rte))</f>
        <v/>
      </c>
      <c r="G4438" s="6">
        <f>MIN(E4438,in_batt_pw,H4437)</f>
        <v/>
      </c>
      <c r="H4438" s="6">
        <f>H4437+F4438*in_rte-G4438</f>
        <v/>
      </c>
      <c r="I4438" s="6">
        <f>IF(sel_og=1,0,E4438-G4438)</f>
        <v/>
      </c>
      <c r="J4438" s="6">
        <f>IF(sel_og=1,0,D4438-F4438)</f>
        <v/>
      </c>
      <c r="K4438" s="6">
        <f>IF(sel_og=1,E4438-G4438,0)</f>
        <v/>
      </c>
    </row>
    <row r="4439">
      <c r="A4439" s="6">
        <f>Profiles!E4439+Profiles!F4439</f>
        <v/>
      </c>
      <c r="B4439" s="6">
        <f>Profiles!D4439*sel_solar</f>
        <v/>
      </c>
      <c r="C4439" s="6">
        <f>MIN(B4439,A4439)</f>
        <v/>
      </c>
      <c r="D4439" s="6">
        <f>B4439-C4439</f>
        <v/>
      </c>
      <c r="E4439" s="6">
        <f>A4439-C4439</f>
        <v/>
      </c>
      <c r="F4439" s="6">
        <f>MIN(D4439,in_batt_pw,IF(sel_batt=0,0,(sel_batt-H4438)/in_rte))</f>
        <v/>
      </c>
      <c r="G4439" s="6">
        <f>MIN(E4439,in_batt_pw,H4438)</f>
        <v/>
      </c>
      <c r="H4439" s="6">
        <f>H4438+F4439*in_rte-G4439</f>
        <v/>
      </c>
      <c r="I4439" s="6">
        <f>IF(sel_og=1,0,E4439-G4439)</f>
        <v/>
      </c>
      <c r="J4439" s="6">
        <f>IF(sel_og=1,0,D4439-F4439)</f>
        <v/>
      </c>
      <c r="K4439" s="6">
        <f>IF(sel_og=1,E4439-G4439,0)</f>
        <v/>
      </c>
    </row>
    <row r="4440">
      <c r="A4440" s="6">
        <f>Profiles!E4440+Profiles!F4440</f>
        <v/>
      </c>
      <c r="B4440" s="6">
        <f>Profiles!D4440*sel_solar</f>
        <v/>
      </c>
      <c r="C4440" s="6">
        <f>MIN(B4440,A4440)</f>
        <v/>
      </c>
      <c r="D4440" s="6">
        <f>B4440-C4440</f>
        <v/>
      </c>
      <c r="E4440" s="6">
        <f>A4440-C4440</f>
        <v/>
      </c>
      <c r="F4440" s="6">
        <f>MIN(D4440,in_batt_pw,IF(sel_batt=0,0,(sel_batt-H4439)/in_rte))</f>
        <v/>
      </c>
      <c r="G4440" s="6">
        <f>MIN(E4440,in_batt_pw,H4439)</f>
        <v/>
      </c>
      <c r="H4440" s="6">
        <f>H4439+F4440*in_rte-G4440</f>
        <v/>
      </c>
      <c r="I4440" s="6">
        <f>IF(sel_og=1,0,E4440-G4440)</f>
        <v/>
      </c>
      <c r="J4440" s="6">
        <f>IF(sel_og=1,0,D4440-F4440)</f>
        <v/>
      </c>
      <c r="K4440" s="6">
        <f>IF(sel_og=1,E4440-G4440,0)</f>
        <v/>
      </c>
    </row>
    <row r="4441">
      <c r="A4441" s="6">
        <f>Profiles!E4441+Profiles!F4441</f>
        <v/>
      </c>
      <c r="B4441" s="6">
        <f>Profiles!D4441*sel_solar</f>
        <v/>
      </c>
      <c r="C4441" s="6">
        <f>MIN(B4441,A4441)</f>
        <v/>
      </c>
      <c r="D4441" s="6">
        <f>B4441-C4441</f>
        <v/>
      </c>
      <c r="E4441" s="6">
        <f>A4441-C4441</f>
        <v/>
      </c>
      <c r="F4441" s="6">
        <f>MIN(D4441,in_batt_pw,IF(sel_batt=0,0,(sel_batt-H4440)/in_rte))</f>
        <v/>
      </c>
      <c r="G4441" s="6">
        <f>MIN(E4441,in_batt_pw,H4440)</f>
        <v/>
      </c>
      <c r="H4441" s="6">
        <f>H4440+F4441*in_rte-G4441</f>
        <v/>
      </c>
      <c r="I4441" s="6">
        <f>IF(sel_og=1,0,E4441-G4441)</f>
        <v/>
      </c>
      <c r="J4441" s="6">
        <f>IF(sel_og=1,0,D4441-F4441)</f>
        <v/>
      </c>
      <c r="K4441" s="6">
        <f>IF(sel_og=1,E4441-G4441,0)</f>
        <v/>
      </c>
    </row>
    <row r="4442">
      <c r="A4442" s="6">
        <f>Profiles!E4442+Profiles!F4442</f>
        <v/>
      </c>
      <c r="B4442" s="6">
        <f>Profiles!D4442*sel_solar</f>
        <v/>
      </c>
      <c r="C4442" s="6">
        <f>MIN(B4442,A4442)</f>
        <v/>
      </c>
      <c r="D4442" s="6">
        <f>B4442-C4442</f>
        <v/>
      </c>
      <c r="E4442" s="6">
        <f>A4442-C4442</f>
        <v/>
      </c>
      <c r="F4442" s="6">
        <f>MIN(D4442,in_batt_pw,IF(sel_batt=0,0,(sel_batt-H4441)/in_rte))</f>
        <v/>
      </c>
      <c r="G4442" s="6">
        <f>MIN(E4442,in_batt_pw,H4441)</f>
        <v/>
      </c>
      <c r="H4442" s="6">
        <f>H4441+F4442*in_rte-G4442</f>
        <v/>
      </c>
      <c r="I4442" s="6">
        <f>IF(sel_og=1,0,E4442-G4442)</f>
        <v/>
      </c>
      <c r="J4442" s="6">
        <f>IF(sel_og=1,0,D4442-F4442)</f>
        <v/>
      </c>
      <c r="K4442" s="6">
        <f>IF(sel_og=1,E4442-G4442,0)</f>
        <v/>
      </c>
    </row>
    <row r="4443">
      <c r="A4443" s="6">
        <f>Profiles!E4443+Profiles!F4443</f>
        <v/>
      </c>
      <c r="B4443" s="6">
        <f>Profiles!D4443*sel_solar</f>
        <v/>
      </c>
      <c r="C4443" s="6">
        <f>MIN(B4443,A4443)</f>
        <v/>
      </c>
      <c r="D4443" s="6">
        <f>B4443-C4443</f>
        <v/>
      </c>
      <c r="E4443" s="6">
        <f>A4443-C4443</f>
        <v/>
      </c>
      <c r="F4443" s="6">
        <f>MIN(D4443,in_batt_pw,IF(sel_batt=0,0,(sel_batt-H4442)/in_rte))</f>
        <v/>
      </c>
      <c r="G4443" s="6">
        <f>MIN(E4443,in_batt_pw,H4442)</f>
        <v/>
      </c>
      <c r="H4443" s="6">
        <f>H4442+F4443*in_rte-G4443</f>
        <v/>
      </c>
      <c r="I4443" s="6">
        <f>IF(sel_og=1,0,E4443-G4443)</f>
        <v/>
      </c>
      <c r="J4443" s="6">
        <f>IF(sel_og=1,0,D4443-F4443)</f>
        <v/>
      </c>
      <c r="K4443" s="6">
        <f>IF(sel_og=1,E4443-G4443,0)</f>
        <v/>
      </c>
    </row>
    <row r="4444">
      <c r="A4444" s="6">
        <f>Profiles!E4444+Profiles!F4444</f>
        <v/>
      </c>
      <c r="B4444" s="6">
        <f>Profiles!D4444*sel_solar</f>
        <v/>
      </c>
      <c r="C4444" s="6">
        <f>MIN(B4444,A4444)</f>
        <v/>
      </c>
      <c r="D4444" s="6">
        <f>B4444-C4444</f>
        <v/>
      </c>
      <c r="E4444" s="6">
        <f>A4444-C4444</f>
        <v/>
      </c>
      <c r="F4444" s="6">
        <f>MIN(D4444,in_batt_pw,IF(sel_batt=0,0,(sel_batt-H4443)/in_rte))</f>
        <v/>
      </c>
      <c r="G4444" s="6">
        <f>MIN(E4444,in_batt_pw,H4443)</f>
        <v/>
      </c>
      <c r="H4444" s="6">
        <f>H4443+F4444*in_rte-G4444</f>
        <v/>
      </c>
      <c r="I4444" s="6">
        <f>IF(sel_og=1,0,E4444-G4444)</f>
        <v/>
      </c>
      <c r="J4444" s="6">
        <f>IF(sel_og=1,0,D4444-F4444)</f>
        <v/>
      </c>
      <c r="K4444" s="6">
        <f>IF(sel_og=1,E4444-G4444,0)</f>
        <v/>
      </c>
    </row>
    <row r="4445">
      <c r="A4445" s="6">
        <f>Profiles!E4445+Profiles!F4445</f>
        <v/>
      </c>
      <c r="B4445" s="6">
        <f>Profiles!D4445*sel_solar</f>
        <v/>
      </c>
      <c r="C4445" s="6">
        <f>MIN(B4445,A4445)</f>
        <v/>
      </c>
      <c r="D4445" s="6">
        <f>B4445-C4445</f>
        <v/>
      </c>
      <c r="E4445" s="6">
        <f>A4445-C4445</f>
        <v/>
      </c>
      <c r="F4445" s="6">
        <f>MIN(D4445,in_batt_pw,IF(sel_batt=0,0,(sel_batt-H4444)/in_rte))</f>
        <v/>
      </c>
      <c r="G4445" s="6">
        <f>MIN(E4445,in_batt_pw,H4444)</f>
        <v/>
      </c>
      <c r="H4445" s="6">
        <f>H4444+F4445*in_rte-G4445</f>
        <v/>
      </c>
      <c r="I4445" s="6">
        <f>IF(sel_og=1,0,E4445-G4445)</f>
        <v/>
      </c>
      <c r="J4445" s="6">
        <f>IF(sel_og=1,0,D4445-F4445)</f>
        <v/>
      </c>
      <c r="K4445" s="6">
        <f>IF(sel_og=1,E4445-G4445,0)</f>
        <v/>
      </c>
    </row>
    <row r="4446">
      <c r="A4446" s="6">
        <f>Profiles!E4446+Profiles!F4446</f>
        <v/>
      </c>
      <c r="B4446" s="6">
        <f>Profiles!D4446*sel_solar</f>
        <v/>
      </c>
      <c r="C4446" s="6">
        <f>MIN(B4446,A4446)</f>
        <v/>
      </c>
      <c r="D4446" s="6">
        <f>B4446-C4446</f>
        <v/>
      </c>
      <c r="E4446" s="6">
        <f>A4446-C4446</f>
        <v/>
      </c>
      <c r="F4446" s="6">
        <f>MIN(D4446,in_batt_pw,IF(sel_batt=0,0,(sel_batt-H4445)/in_rte))</f>
        <v/>
      </c>
      <c r="G4446" s="6">
        <f>MIN(E4446,in_batt_pw,H4445)</f>
        <v/>
      </c>
      <c r="H4446" s="6">
        <f>H4445+F4446*in_rte-G4446</f>
        <v/>
      </c>
      <c r="I4446" s="6">
        <f>IF(sel_og=1,0,E4446-G4446)</f>
        <v/>
      </c>
      <c r="J4446" s="6">
        <f>IF(sel_og=1,0,D4446-F4446)</f>
        <v/>
      </c>
      <c r="K4446" s="6">
        <f>IF(sel_og=1,E4446-G4446,0)</f>
        <v/>
      </c>
    </row>
    <row r="4447">
      <c r="A4447" s="6">
        <f>Profiles!E4447+Profiles!F4447</f>
        <v/>
      </c>
      <c r="B4447" s="6">
        <f>Profiles!D4447*sel_solar</f>
        <v/>
      </c>
      <c r="C4447" s="6">
        <f>MIN(B4447,A4447)</f>
        <v/>
      </c>
      <c r="D4447" s="6">
        <f>B4447-C4447</f>
        <v/>
      </c>
      <c r="E4447" s="6">
        <f>A4447-C4447</f>
        <v/>
      </c>
      <c r="F4447" s="6">
        <f>MIN(D4447,in_batt_pw,IF(sel_batt=0,0,(sel_batt-H4446)/in_rte))</f>
        <v/>
      </c>
      <c r="G4447" s="6">
        <f>MIN(E4447,in_batt_pw,H4446)</f>
        <v/>
      </c>
      <c r="H4447" s="6">
        <f>H4446+F4447*in_rte-G4447</f>
        <v/>
      </c>
      <c r="I4447" s="6">
        <f>IF(sel_og=1,0,E4447-G4447)</f>
        <v/>
      </c>
      <c r="J4447" s="6">
        <f>IF(sel_og=1,0,D4447-F4447)</f>
        <v/>
      </c>
      <c r="K4447" s="6">
        <f>IF(sel_og=1,E4447-G4447,0)</f>
        <v/>
      </c>
    </row>
    <row r="4448">
      <c r="A4448" s="6">
        <f>Profiles!E4448+Profiles!F4448</f>
        <v/>
      </c>
      <c r="B4448" s="6">
        <f>Profiles!D4448*sel_solar</f>
        <v/>
      </c>
      <c r="C4448" s="6">
        <f>MIN(B4448,A4448)</f>
        <v/>
      </c>
      <c r="D4448" s="6">
        <f>B4448-C4448</f>
        <v/>
      </c>
      <c r="E4448" s="6">
        <f>A4448-C4448</f>
        <v/>
      </c>
      <c r="F4448" s="6">
        <f>MIN(D4448,in_batt_pw,IF(sel_batt=0,0,(sel_batt-H4447)/in_rte))</f>
        <v/>
      </c>
      <c r="G4448" s="6">
        <f>MIN(E4448,in_batt_pw,H4447)</f>
        <v/>
      </c>
      <c r="H4448" s="6">
        <f>H4447+F4448*in_rte-G4448</f>
        <v/>
      </c>
      <c r="I4448" s="6">
        <f>IF(sel_og=1,0,E4448-G4448)</f>
        <v/>
      </c>
      <c r="J4448" s="6">
        <f>IF(sel_og=1,0,D4448-F4448)</f>
        <v/>
      </c>
      <c r="K4448" s="6">
        <f>IF(sel_og=1,E4448-G4448,0)</f>
        <v/>
      </c>
    </row>
    <row r="4449">
      <c r="A4449" s="6">
        <f>Profiles!E4449+Profiles!F4449</f>
        <v/>
      </c>
      <c r="B4449" s="6">
        <f>Profiles!D4449*sel_solar</f>
        <v/>
      </c>
      <c r="C4449" s="6">
        <f>MIN(B4449,A4449)</f>
        <v/>
      </c>
      <c r="D4449" s="6">
        <f>B4449-C4449</f>
        <v/>
      </c>
      <c r="E4449" s="6">
        <f>A4449-C4449</f>
        <v/>
      </c>
      <c r="F4449" s="6">
        <f>MIN(D4449,in_batt_pw,IF(sel_batt=0,0,(sel_batt-H4448)/in_rte))</f>
        <v/>
      </c>
      <c r="G4449" s="6">
        <f>MIN(E4449,in_batt_pw,H4448)</f>
        <v/>
      </c>
      <c r="H4449" s="6">
        <f>H4448+F4449*in_rte-G4449</f>
        <v/>
      </c>
      <c r="I4449" s="6">
        <f>IF(sel_og=1,0,E4449-G4449)</f>
        <v/>
      </c>
      <c r="J4449" s="6">
        <f>IF(sel_og=1,0,D4449-F4449)</f>
        <v/>
      </c>
      <c r="K4449" s="6">
        <f>IF(sel_og=1,E4449-G4449,0)</f>
        <v/>
      </c>
    </row>
    <row r="4450">
      <c r="A4450" s="6">
        <f>Profiles!E4450+Profiles!F4450</f>
        <v/>
      </c>
      <c r="B4450" s="6">
        <f>Profiles!D4450*sel_solar</f>
        <v/>
      </c>
      <c r="C4450" s="6">
        <f>MIN(B4450,A4450)</f>
        <v/>
      </c>
      <c r="D4450" s="6">
        <f>B4450-C4450</f>
        <v/>
      </c>
      <c r="E4450" s="6">
        <f>A4450-C4450</f>
        <v/>
      </c>
      <c r="F4450" s="6">
        <f>MIN(D4450,in_batt_pw,IF(sel_batt=0,0,(sel_batt-H4449)/in_rte))</f>
        <v/>
      </c>
      <c r="G4450" s="6">
        <f>MIN(E4450,in_batt_pw,H4449)</f>
        <v/>
      </c>
      <c r="H4450" s="6">
        <f>H4449+F4450*in_rte-G4450</f>
        <v/>
      </c>
      <c r="I4450" s="6">
        <f>IF(sel_og=1,0,E4450-G4450)</f>
        <v/>
      </c>
      <c r="J4450" s="6">
        <f>IF(sel_og=1,0,D4450-F4450)</f>
        <v/>
      </c>
      <c r="K4450" s="6">
        <f>IF(sel_og=1,E4450-G4450,0)</f>
        <v/>
      </c>
    </row>
    <row r="4451">
      <c r="A4451" s="6">
        <f>Profiles!E4451+Profiles!F4451</f>
        <v/>
      </c>
      <c r="B4451" s="6">
        <f>Profiles!D4451*sel_solar</f>
        <v/>
      </c>
      <c r="C4451" s="6">
        <f>MIN(B4451,A4451)</f>
        <v/>
      </c>
      <c r="D4451" s="6">
        <f>B4451-C4451</f>
        <v/>
      </c>
      <c r="E4451" s="6">
        <f>A4451-C4451</f>
        <v/>
      </c>
      <c r="F4451" s="6">
        <f>MIN(D4451,in_batt_pw,IF(sel_batt=0,0,(sel_batt-H4450)/in_rte))</f>
        <v/>
      </c>
      <c r="G4451" s="6">
        <f>MIN(E4451,in_batt_pw,H4450)</f>
        <v/>
      </c>
      <c r="H4451" s="6">
        <f>H4450+F4451*in_rte-G4451</f>
        <v/>
      </c>
      <c r="I4451" s="6">
        <f>IF(sel_og=1,0,E4451-G4451)</f>
        <v/>
      </c>
      <c r="J4451" s="6">
        <f>IF(sel_og=1,0,D4451-F4451)</f>
        <v/>
      </c>
      <c r="K4451" s="6">
        <f>IF(sel_og=1,E4451-G4451,0)</f>
        <v/>
      </c>
    </row>
    <row r="4452">
      <c r="A4452" s="6">
        <f>Profiles!E4452+Profiles!F4452</f>
        <v/>
      </c>
      <c r="B4452" s="6">
        <f>Profiles!D4452*sel_solar</f>
        <v/>
      </c>
      <c r="C4452" s="6">
        <f>MIN(B4452,A4452)</f>
        <v/>
      </c>
      <c r="D4452" s="6">
        <f>B4452-C4452</f>
        <v/>
      </c>
      <c r="E4452" s="6">
        <f>A4452-C4452</f>
        <v/>
      </c>
      <c r="F4452" s="6">
        <f>MIN(D4452,in_batt_pw,IF(sel_batt=0,0,(sel_batt-H4451)/in_rte))</f>
        <v/>
      </c>
      <c r="G4452" s="6">
        <f>MIN(E4452,in_batt_pw,H4451)</f>
        <v/>
      </c>
      <c r="H4452" s="6">
        <f>H4451+F4452*in_rte-G4452</f>
        <v/>
      </c>
      <c r="I4452" s="6">
        <f>IF(sel_og=1,0,E4452-G4452)</f>
        <v/>
      </c>
      <c r="J4452" s="6">
        <f>IF(sel_og=1,0,D4452-F4452)</f>
        <v/>
      </c>
      <c r="K4452" s="6">
        <f>IF(sel_og=1,E4452-G4452,0)</f>
        <v/>
      </c>
    </row>
    <row r="4453">
      <c r="A4453" s="6">
        <f>Profiles!E4453+Profiles!F4453</f>
        <v/>
      </c>
      <c r="B4453" s="6">
        <f>Profiles!D4453*sel_solar</f>
        <v/>
      </c>
      <c r="C4453" s="6">
        <f>MIN(B4453,A4453)</f>
        <v/>
      </c>
      <c r="D4453" s="6">
        <f>B4453-C4453</f>
        <v/>
      </c>
      <c r="E4453" s="6">
        <f>A4453-C4453</f>
        <v/>
      </c>
      <c r="F4453" s="6">
        <f>MIN(D4453,in_batt_pw,IF(sel_batt=0,0,(sel_batt-H4452)/in_rte))</f>
        <v/>
      </c>
      <c r="G4453" s="6">
        <f>MIN(E4453,in_batt_pw,H4452)</f>
        <v/>
      </c>
      <c r="H4453" s="6">
        <f>H4452+F4453*in_rte-G4453</f>
        <v/>
      </c>
      <c r="I4453" s="6">
        <f>IF(sel_og=1,0,E4453-G4453)</f>
        <v/>
      </c>
      <c r="J4453" s="6">
        <f>IF(sel_og=1,0,D4453-F4453)</f>
        <v/>
      </c>
      <c r="K4453" s="6">
        <f>IF(sel_og=1,E4453-G4453,0)</f>
        <v/>
      </c>
    </row>
    <row r="4454">
      <c r="A4454" s="6">
        <f>Profiles!E4454+Profiles!F4454</f>
        <v/>
      </c>
      <c r="B4454" s="6">
        <f>Profiles!D4454*sel_solar</f>
        <v/>
      </c>
      <c r="C4454" s="6">
        <f>MIN(B4454,A4454)</f>
        <v/>
      </c>
      <c r="D4454" s="6">
        <f>B4454-C4454</f>
        <v/>
      </c>
      <c r="E4454" s="6">
        <f>A4454-C4454</f>
        <v/>
      </c>
      <c r="F4454" s="6">
        <f>MIN(D4454,in_batt_pw,IF(sel_batt=0,0,(sel_batt-H4453)/in_rte))</f>
        <v/>
      </c>
      <c r="G4454" s="6">
        <f>MIN(E4454,in_batt_pw,H4453)</f>
        <v/>
      </c>
      <c r="H4454" s="6">
        <f>H4453+F4454*in_rte-G4454</f>
        <v/>
      </c>
      <c r="I4454" s="6">
        <f>IF(sel_og=1,0,E4454-G4454)</f>
        <v/>
      </c>
      <c r="J4454" s="6">
        <f>IF(sel_og=1,0,D4454-F4454)</f>
        <v/>
      </c>
      <c r="K4454" s="6">
        <f>IF(sel_og=1,E4454-G4454,0)</f>
        <v/>
      </c>
    </row>
    <row r="4455">
      <c r="A4455" s="6">
        <f>Profiles!E4455+Profiles!F4455</f>
        <v/>
      </c>
      <c r="B4455" s="6">
        <f>Profiles!D4455*sel_solar</f>
        <v/>
      </c>
      <c r="C4455" s="6">
        <f>MIN(B4455,A4455)</f>
        <v/>
      </c>
      <c r="D4455" s="6">
        <f>B4455-C4455</f>
        <v/>
      </c>
      <c r="E4455" s="6">
        <f>A4455-C4455</f>
        <v/>
      </c>
      <c r="F4455" s="6">
        <f>MIN(D4455,in_batt_pw,IF(sel_batt=0,0,(sel_batt-H4454)/in_rte))</f>
        <v/>
      </c>
      <c r="G4455" s="6">
        <f>MIN(E4455,in_batt_pw,H4454)</f>
        <v/>
      </c>
      <c r="H4455" s="6">
        <f>H4454+F4455*in_rte-G4455</f>
        <v/>
      </c>
      <c r="I4455" s="6">
        <f>IF(sel_og=1,0,E4455-G4455)</f>
        <v/>
      </c>
      <c r="J4455" s="6">
        <f>IF(sel_og=1,0,D4455-F4455)</f>
        <v/>
      </c>
      <c r="K4455" s="6">
        <f>IF(sel_og=1,E4455-G4455,0)</f>
        <v/>
      </c>
    </row>
    <row r="4456">
      <c r="A4456" s="6">
        <f>Profiles!E4456+Profiles!F4456</f>
        <v/>
      </c>
      <c r="B4456" s="6">
        <f>Profiles!D4456*sel_solar</f>
        <v/>
      </c>
      <c r="C4456" s="6">
        <f>MIN(B4456,A4456)</f>
        <v/>
      </c>
      <c r="D4456" s="6">
        <f>B4456-C4456</f>
        <v/>
      </c>
      <c r="E4456" s="6">
        <f>A4456-C4456</f>
        <v/>
      </c>
      <c r="F4456" s="6">
        <f>MIN(D4456,in_batt_pw,IF(sel_batt=0,0,(sel_batt-H4455)/in_rte))</f>
        <v/>
      </c>
      <c r="G4456" s="6">
        <f>MIN(E4456,in_batt_pw,H4455)</f>
        <v/>
      </c>
      <c r="H4456" s="6">
        <f>H4455+F4456*in_rte-G4456</f>
        <v/>
      </c>
      <c r="I4456" s="6">
        <f>IF(sel_og=1,0,E4456-G4456)</f>
        <v/>
      </c>
      <c r="J4456" s="6">
        <f>IF(sel_og=1,0,D4456-F4456)</f>
        <v/>
      </c>
      <c r="K4456" s="6">
        <f>IF(sel_og=1,E4456-G4456,0)</f>
        <v/>
      </c>
    </row>
    <row r="4457">
      <c r="A4457" s="6">
        <f>Profiles!E4457+Profiles!F4457</f>
        <v/>
      </c>
      <c r="B4457" s="6">
        <f>Profiles!D4457*sel_solar</f>
        <v/>
      </c>
      <c r="C4457" s="6">
        <f>MIN(B4457,A4457)</f>
        <v/>
      </c>
      <c r="D4457" s="6">
        <f>B4457-C4457</f>
        <v/>
      </c>
      <c r="E4457" s="6">
        <f>A4457-C4457</f>
        <v/>
      </c>
      <c r="F4457" s="6">
        <f>MIN(D4457,in_batt_pw,IF(sel_batt=0,0,(sel_batt-H4456)/in_rte))</f>
        <v/>
      </c>
      <c r="G4457" s="6">
        <f>MIN(E4457,in_batt_pw,H4456)</f>
        <v/>
      </c>
      <c r="H4457" s="6">
        <f>H4456+F4457*in_rte-G4457</f>
        <v/>
      </c>
      <c r="I4457" s="6">
        <f>IF(sel_og=1,0,E4457-G4457)</f>
        <v/>
      </c>
      <c r="J4457" s="6">
        <f>IF(sel_og=1,0,D4457-F4457)</f>
        <v/>
      </c>
      <c r="K4457" s="6">
        <f>IF(sel_og=1,E4457-G4457,0)</f>
        <v/>
      </c>
    </row>
    <row r="4458">
      <c r="A4458" s="6">
        <f>Profiles!E4458+Profiles!F4458</f>
        <v/>
      </c>
      <c r="B4458" s="6">
        <f>Profiles!D4458*sel_solar</f>
        <v/>
      </c>
      <c r="C4458" s="6">
        <f>MIN(B4458,A4458)</f>
        <v/>
      </c>
      <c r="D4458" s="6">
        <f>B4458-C4458</f>
        <v/>
      </c>
      <c r="E4458" s="6">
        <f>A4458-C4458</f>
        <v/>
      </c>
      <c r="F4458" s="6">
        <f>MIN(D4458,in_batt_pw,IF(sel_batt=0,0,(sel_batt-H4457)/in_rte))</f>
        <v/>
      </c>
      <c r="G4458" s="6">
        <f>MIN(E4458,in_batt_pw,H4457)</f>
        <v/>
      </c>
      <c r="H4458" s="6">
        <f>H4457+F4458*in_rte-G4458</f>
        <v/>
      </c>
      <c r="I4458" s="6">
        <f>IF(sel_og=1,0,E4458-G4458)</f>
        <v/>
      </c>
      <c r="J4458" s="6">
        <f>IF(sel_og=1,0,D4458-F4458)</f>
        <v/>
      </c>
      <c r="K4458" s="6">
        <f>IF(sel_og=1,E4458-G4458,0)</f>
        <v/>
      </c>
    </row>
    <row r="4459">
      <c r="A4459" s="6">
        <f>Profiles!E4459+Profiles!F4459</f>
        <v/>
      </c>
      <c r="B4459" s="6">
        <f>Profiles!D4459*sel_solar</f>
        <v/>
      </c>
      <c r="C4459" s="6">
        <f>MIN(B4459,A4459)</f>
        <v/>
      </c>
      <c r="D4459" s="6">
        <f>B4459-C4459</f>
        <v/>
      </c>
      <c r="E4459" s="6">
        <f>A4459-C4459</f>
        <v/>
      </c>
      <c r="F4459" s="6">
        <f>MIN(D4459,in_batt_pw,IF(sel_batt=0,0,(sel_batt-H4458)/in_rte))</f>
        <v/>
      </c>
      <c r="G4459" s="6">
        <f>MIN(E4459,in_batt_pw,H4458)</f>
        <v/>
      </c>
      <c r="H4459" s="6">
        <f>H4458+F4459*in_rte-G4459</f>
        <v/>
      </c>
      <c r="I4459" s="6">
        <f>IF(sel_og=1,0,E4459-G4459)</f>
        <v/>
      </c>
      <c r="J4459" s="6">
        <f>IF(sel_og=1,0,D4459-F4459)</f>
        <v/>
      </c>
      <c r="K4459" s="6">
        <f>IF(sel_og=1,E4459-G4459,0)</f>
        <v/>
      </c>
    </row>
    <row r="4460">
      <c r="A4460" s="6">
        <f>Profiles!E4460+Profiles!F4460</f>
        <v/>
      </c>
      <c r="B4460" s="6">
        <f>Profiles!D4460*sel_solar</f>
        <v/>
      </c>
      <c r="C4460" s="6">
        <f>MIN(B4460,A4460)</f>
        <v/>
      </c>
      <c r="D4460" s="6">
        <f>B4460-C4460</f>
        <v/>
      </c>
      <c r="E4460" s="6">
        <f>A4460-C4460</f>
        <v/>
      </c>
      <c r="F4460" s="6">
        <f>MIN(D4460,in_batt_pw,IF(sel_batt=0,0,(sel_batt-H4459)/in_rte))</f>
        <v/>
      </c>
      <c r="G4460" s="6">
        <f>MIN(E4460,in_batt_pw,H4459)</f>
        <v/>
      </c>
      <c r="H4460" s="6">
        <f>H4459+F4460*in_rte-G4460</f>
        <v/>
      </c>
      <c r="I4460" s="6">
        <f>IF(sel_og=1,0,E4460-G4460)</f>
        <v/>
      </c>
      <c r="J4460" s="6">
        <f>IF(sel_og=1,0,D4460-F4460)</f>
        <v/>
      </c>
      <c r="K4460" s="6">
        <f>IF(sel_og=1,E4460-G4460,0)</f>
        <v/>
      </c>
    </row>
    <row r="4461">
      <c r="A4461" s="6">
        <f>Profiles!E4461+Profiles!F4461</f>
        <v/>
      </c>
      <c r="B4461" s="6">
        <f>Profiles!D4461*sel_solar</f>
        <v/>
      </c>
      <c r="C4461" s="6">
        <f>MIN(B4461,A4461)</f>
        <v/>
      </c>
      <c r="D4461" s="6">
        <f>B4461-C4461</f>
        <v/>
      </c>
      <c r="E4461" s="6">
        <f>A4461-C4461</f>
        <v/>
      </c>
      <c r="F4461" s="6">
        <f>MIN(D4461,in_batt_pw,IF(sel_batt=0,0,(sel_batt-H4460)/in_rte))</f>
        <v/>
      </c>
      <c r="G4461" s="6">
        <f>MIN(E4461,in_batt_pw,H4460)</f>
        <v/>
      </c>
      <c r="H4461" s="6">
        <f>H4460+F4461*in_rte-G4461</f>
        <v/>
      </c>
      <c r="I4461" s="6">
        <f>IF(sel_og=1,0,E4461-G4461)</f>
        <v/>
      </c>
      <c r="J4461" s="6">
        <f>IF(sel_og=1,0,D4461-F4461)</f>
        <v/>
      </c>
      <c r="K4461" s="6">
        <f>IF(sel_og=1,E4461-G4461,0)</f>
        <v/>
      </c>
    </row>
    <row r="4462">
      <c r="A4462" s="6">
        <f>Profiles!E4462+Profiles!F4462</f>
        <v/>
      </c>
      <c r="B4462" s="6">
        <f>Profiles!D4462*sel_solar</f>
        <v/>
      </c>
      <c r="C4462" s="6">
        <f>MIN(B4462,A4462)</f>
        <v/>
      </c>
      <c r="D4462" s="6">
        <f>B4462-C4462</f>
        <v/>
      </c>
      <c r="E4462" s="6">
        <f>A4462-C4462</f>
        <v/>
      </c>
      <c r="F4462" s="6">
        <f>MIN(D4462,in_batt_pw,IF(sel_batt=0,0,(sel_batt-H4461)/in_rte))</f>
        <v/>
      </c>
      <c r="G4462" s="6">
        <f>MIN(E4462,in_batt_pw,H4461)</f>
        <v/>
      </c>
      <c r="H4462" s="6">
        <f>H4461+F4462*in_rte-G4462</f>
        <v/>
      </c>
      <c r="I4462" s="6">
        <f>IF(sel_og=1,0,E4462-G4462)</f>
        <v/>
      </c>
      <c r="J4462" s="6">
        <f>IF(sel_og=1,0,D4462-F4462)</f>
        <v/>
      </c>
      <c r="K4462" s="6">
        <f>IF(sel_og=1,E4462-G4462,0)</f>
        <v/>
      </c>
    </row>
    <row r="4463">
      <c r="A4463" s="6">
        <f>Profiles!E4463+Profiles!F4463</f>
        <v/>
      </c>
      <c r="B4463" s="6">
        <f>Profiles!D4463*sel_solar</f>
        <v/>
      </c>
      <c r="C4463" s="6">
        <f>MIN(B4463,A4463)</f>
        <v/>
      </c>
      <c r="D4463" s="6">
        <f>B4463-C4463</f>
        <v/>
      </c>
      <c r="E4463" s="6">
        <f>A4463-C4463</f>
        <v/>
      </c>
      <c r="F4463" s="6">
        <f>MIN(D4463,in_batt_pw,IF(sel_batt=0,0,(sel_batt-H4462)/in_rte))</f>
        <v/>
      </c>
      <c r="G4463" s="6">
        <f>MIN(E4463,in_batt_pw,H4462)</f>
        <v/>
      </c>
      <c r="H4463" s="6">
        <f>H4462+F4463*in_rte-G4463</f>
        <v/>
      </c>
      <c r="I4463" s="6">
        <f>IF(sel_og=1,0,E4463-G4463)</f>
        <v/>
      </c>
      <c r="J4463" s="6">
        <f>IF(sel_og=1,0,D4463-F4463)</f>
        <v/>
      </c>
      <c r="K4463" s="6">
        <f>IF(sel_og=1,E4463-G4463,0)</f>
        <v/>
      </c>
    </row>
    <row r="4464">
      <c r="A4464" s="6">
        <f>Profiles!E4464+Profiles!F4464</f>
        <v/>
      </c>
      <c r="B4464" s="6">
        <f>Profiles!D4464*sel_solar</f>
        <v/>
      </c>
      <c r="C4464" s="6">
        <f>MIN(B4464,A4464)</f>
        <v/>
      </c>
      <c r="D4464" s="6">
        <f>B4464-C4464</f>
        <v/>
      </c>
      <c r="E4464" s="6">
        <f>A4464-C4464</f>
        <v/>
      </c>
      <c r="F4464" s="6">
        <f>MIN(D4464,in_batt_pw,IF(sel_batt=0,0,(sel_batt-H4463)/in_rte))</f>
        <v/>
      </c>
      <c r="G4464" s="6">
        <f>MIN(E4464,in_batt_pw,H4463)</f>
        <v/>
      </c>
      <c r="H4464" s="6">
        <f>H4463+F4464*in_rte-G4464</f>
        <v/>
      </c>
      <c r="I4464" s="6">
        <f>IF(sel_og=1,0,E4464-G4464)</f>
        <v/>
      </c>
      <c r="J4464" s="6">
        <f>IF(sel_og=1,0,D4464-F4464)</f>
        <v/>
      </c>
      <c r="K4464" s="6">
        <f>IF(sel_og=1,E4464-G4464,0)</f>
        <v/>
      </c>
    </row>
    <row r="4465">
      <c r="A4465" s="6">
        <f>Profiles!E4465+Profiles!F4465</f>
        <v/>
      </c>
      <c r="B4465" s="6">
        <f>Profiles!D4465*sel_solar</f>
        <v/>
      </c>
      <c r="C4465" s="6">
        <f>MIN(B4465,A4465)</f>
        <v/>
      </c>
      <c r="D4465" s="6">
        <f>B4465-C4465</f>
        <v/>
      </c>
      <c r="E4465" s="6">
        <f>A4465-C4465</f>
        <v/>
      </c>
      <c r="F4465" s="6">
        <f>MIN(D4465,in_batt_pw,IF(sel_batt=0,0,(sel_batt-H4464)/in_rte))</f>
        <v/>
      </c>
      <c r="G4465" s="6">
        <f>MIN(E4465,in_batt_pw,H4464)</f>
        <v/>
      </c>
      <c r="H4465" s="6">
        <f>H4464+F4465*in_rte-G4465</f>
        <v/>
      </c>
      <c r="I4465" s="6">
        <f>IF(sel_og=1,0,E4465-G4465)</f>
        <v/>
      </c>
      <c r="J4465" s="6">
        <f>IF(sel_og=1,0,D4465-F4465)</f>
        <v/>
      </c>
      <c r="K4465" s="6">
        <f>IF(sel_og=1,E4465-G4465,0)</f>
        <v/>
      </c>
    </row>
    <row r="4466">
      <c r="A4466" s="6">
        <f>Profiles!E4466+Profiles!F4466</f>
        <v/>
      </c>
      <c r="B4466" s="6">
        <f>Profiles!D4466*sel_solar</f>
        <v/>
      </c>
      <c r="C4466" s="6">
        <f>MIN(B4466,A4466)</f>
        <v/>
      </c>
      <c r="D4466" s="6">
        <f>B4466-C4466</f>
        <v/>
      </c>
      <c r="E4466" s="6">
        <f>A4466-C4466</f>
        <v/>
      </c>
      <c r="F4466" s="6">
        <f>MIN(D4466,in_batt_pw,IF(sel_batt=0,0,(sel_batt-H4465)/in_rte))</f>
        <v/>
      </c>
      <c r="G4466" s="6">
        <f>MIN(E4466,in_batt_pw,H4465)</f>
        <v/>
      </c>
      <c r="H4466" s="6">
        <f>H4465+F4466*in_rte-G4466</f>
        <v/>
      </c>
      <c r="I4466" s="6">
        <f>IF(sel_og=1,0,E4466-G4466)</f>
        <v/>
      </c>
      <c r="J4466" s="6">
        <f>IF(sel_og=1,0,D4466-F4466)</f>
        <v/>
      </c>
      <c r="K4466" s="6">
        <f>IF(sel_og=1,E4466-G4466,0)</f>
        <v/>
      </c>
    </row>
    <row r="4467">
      <c r="A4467" s="6">
        <f>Profiles!E4467+Profiles!F4467</f>
        <v/>
      </c>
      <c r="B4467" s="6">
        <f>Profiles!D4467*sel_solar</f>
        <v/>
      </c>
      <c r="C4467" s="6">
        <f>MIN(B4467,A4467)</f>
        <v/>
      </c>
      <c r="D4467" s="6">
        <f>B4467-C4467</f>
        <v/>
      </c>
      <c r="E4467" s="6">
        <f>A4467-C4467</f>
        <v/>
      </c>
      <c r="F4467" s="6">
        <f>MIN(D4467,in_batt_pw,IF(sel_batt=0,0,(sel_batt-H4466)/in_rte))</f>
        <v/>
      </c>
      <c r="G4467" s="6">
        <f>MIN(E4467,in_batt_pw,H4466)</f>
        <v/>
      </c>
      <c r="H4467" s="6">
        <f>H4466+F4467*in_rte-G4467</f>
        <v/>
      </c>
      <c r="I4467" s="6">
        <f>IF(sel_og=1,0,E4467-G4467)</f>
        <v/>
      </c>
      <c r="J4467" s="6">
        <f>IF(sel_og=1,0,D4467-F4467)</f>
        <v/>
      </c>
      <c r="K4467" s="6">
        <f>IF(sel_og=1,E4467-G4467,0)</f>
        <v/>
      </c>
    </row>
    <row r="4468">
      <c r="A4468" s="6">
        <f>Profiles!E4468+Profiles!F4468</f>
        <v/>
      </c>
      <c r="B4468" s="6">
        <f>Profiles!D4468*sel_solar</f>
        <v/>
      </c>
      <c r="C4468" s="6">
        <f>MIN(B4468,A4468)</f>
        <v/>
      </c>
      <c r="D4468" s="6">
        <f>B4468-C4468</f>
        <v/>
      </c>
      <c r="E4468" s="6">
        <f>A4468-C4468</f>
        <v/>
      </c>
      <c r="F4468" s="6">
        <f>MIN(D4468,in_batt_pw,IF(sel_batt=0,0,(sel_batt-H4467)/in_rte))</f>
        <v/>
      </c>
      <c r="G4468" s="6">
        <f>MIN(E4468,in_batt_pw,H4467)</f>
        <v/>
      </c>
      <c r="H4468" s="6">
        <f>H4467+F4468*in_rte-G4468</f>
        <v/>
      </c>
      <c r="I4468" s="6">
        <f>IF(sel_og=1,0,E4468-G4468)</f>
        <v/>
      </c>
      <c r="J4468" s="6">
        <f>IF(sel_og=1,0,D4468-F4468)</f>
        <v/>
      </c>
      <c r="K4468" s="6">
        <f>IF(sel_og=1,E4468-G4468,0)</f>
        <v/>
      </c>
    </row>
    <row r="4469">
      <c r="A4469" s="6">
        <f>Profiles!E4469+Profiles!F4469</f>
        <v/>
      </c>
      <c r="B4469" s="6">
        <f>Profiles!D4469*sel_solar</f>
        <v/>
      </c>
      <c r="C4469" s="6">
        <f>MIN(B4469,A4469)</f>
        <v/>
      </c>
      <c r="D4469" s="6">
        <f>B4469-C4469</f>
        <v/>
      </c>
      <c r="E4469" s="6">
        <f>A4469-C4469</f>
        <v/>
      </c>
      <c r="F4469" s="6">
        <f>MIN(D4469,in_batt_pw,IF(sel_batt=0,0,(sel_batt-H4468)/in_rte))</f>
        <v/>
      </c>
      <c r="G4469" s="6">
        <f>MIN(E4469,in_batt_pw,H4468)</f>
        <v/>
      </c>
      <c r="H4469" s="6">
        <f>H4468+F4469*in_rte-G4469</f>
        <v/>
      </c>
      <c r="I4469" s="6">
        <f>IF(sel_og=1,0,E4469-G4469)</f>
        <v/>
      </c>
      <c r="J4469" s="6">
        <f>IF(sel_og=1,0,D4469-F4469)</f>
        <v/>
      </c>
      <c r="K4469" s="6">
        <f>IF(sel_og=1,E4469-G4469,0)</f>
        <v/>
      </c>
    </row>
    <row r="4470">
      <c r="A4470" s="6">
        <f>Profiles!E4470+Profiles!F4470</f>
        <v/>
      </c>
      <c r="B4470" s="6">
        <f>Profiles!D4470*sel_solar</f>
        <v/>
      </c>
      <c r="C4470" s="6">
        <f>MIN(B4470,A4470)</f>
        <v/>
      </c>
      <c r="D4470" s="6">
        <f>B4470-C4470</f>
        <v/>
      </c>
      <c r="E4470" s="6">
        <f>A4470-C4470</f>
        <v/>
      </c>
      <c r="F4470" s="6">
        <f>MIN(D4470,in_batt_pw,IF(sel_batt=0,0,(sel_batt-H4469)/in_rte))</f>
        <v/>
      </c>
      <c r="G4470" s="6">
        <f>MIN(E4470,in_batt_pw,H4469)</f>
        <v/>
      </c>
      <c r="H4470" s="6">
        <f>H4469+F4470*in_rte-G4470</f>
        <v/>
      </c>
      <c r="I4470" s="6">
        <f>IF(sel_og=1,0,E4470-G4470)</f>
        <v/>
      </c>
      <c r="J4470" s="6">
        <f>IF(sel_og=1,0,D4470-F4470)</f>
        <v/>
      </c>
      <c r="K4470" s="6">
        <f>IF(sel_og=1,E4470-G4470,0)</f>
        <v/>
      </c>
    </row>
    <row r="4471">
      <c r="A4471" s="6">
        <f>Profiles!E4471+Profiles!F4471</f>
        <v/>
      </c>
      <c r="B4471" s="6">
        <f>Profiles!D4471*sel_solar</f>
        <v/>
      </c>
      <c r="C4471" s="6">
        <f>MIN(B4471,A4471)</f>
        <v/>
      </c>
      <c r="D4471" s="6">
        <f>B4471-C4471</f>
        <v/>
      </c>
      <c r="E4471" s="6">
        <f>A4471-C4471</f>
        <v/>
      </c>
      <c r="F4471" s="6">
        <f>MIN(D4471,in_batt_pw,IF(sel_batt=0,0,(sel_batt-H4470)/in_rte))</f>
        <v/>
      </c>
      <c r="G4471" s="6">
        <f>MIN(E4471,in_batt_pw,H4470)</f>
        <v/>
      </c>
      <c r="H4471" s="6">
        <f>H4470+F4471*in_rte-G4471</f>
        <v/>
      </c>
      <c r="I4471" s="6">
        <f>IF(sel_og=1,0,E4471-G4471)</f>
        <v/>
      </c>
      <c r="J4471" s="6">
        <f>IF(sel_og=1,0,D4471-F4471)</f>
        <v/>
      </c>
      <c r="K4471" s="6">
        <f>IF(sel_og=1,E4471-G4471,0)</f>
        <v/>
      </c>
    </row>
    <row r="4472">
      <c r="A4472" s="6">
        <f>Profiles!E4472+Profiles!F4472</f>
        <v/>
      </c>
      <c r="B4472" s="6">
        <f>Profiles!D4472*sel_solar</f>
        <v/>
      </c>
      <c r="C4472" s="6">
        <f>MIN(B4472,A4472)</f>
        <v/>
      </c>
      <c r="D4472" s="6">
        <f>B4472-C4472</f>
        <v/>
      </c>
      <c r="E4472" s="6">
        <f>A4472-C4472</f>
        <v/>
      </c>
      <c r="F4472" s="6">
        <f>MIN(D4472,in_batt_pw,IF(sel_batt=0,0,(sel_batt-H4471)/in_rte))</f>
        <v/>
      </c>
      <c r="G4472" s="6">
        <f>MIN(E4472,in_batt_pw,H4471)</f>
        <v/>
      </c>
      <c r="H4472" s="6">
        <f>H4471+F4472*in_rte-G4472</f>
        <v/>
      </c>
      <c r="I4472" s="6">
        <f>IF(sel_og=1,0,E4472-G4472)</f>
        <v/>
      </c>
      <c r="J4472" s="6">
        <f>IF(sel_og=1,0,D4472-F4472)</f>
        <v/>
      </c>
      <c r="K4472" s="6">
        <f>IF(sel_og=1,E4472-G4472,0)</f>
        <v/>
      </c>
    </row>
    <row r="4473">
      <c r="A4473" s="6">
        <f>Profiles!E4473+Profiles!F4473</f>
        <v/>
      </c>
      <c r="B4473" s="6">
        <f>Profiles!D4473*sel_solar</f>
        <v/>
      </c>
      <c r="C4473" s="6">
        <f>MIN(B4473,A4473)</f>
        <v/>
      </c>
      <c r="D4473" s="6">
        <f>B4473-C4473</f>
        <v/>
      </c>
      <c r="E4473" s="6">
        <f>A4473-C4473</f>
        <v/>
      </c>
      <c r="F4473" s="6">
        <f>MIN(D4473,in_batt_pw,IF(sel_batt=0,0,(sel_batt-H4472)/in_rte))</f>
        <v/>
      </c>
      <c r="G4473" s="6">
        <f>MIN(E4473,in_batt_pw,H4472)</f>
        <v/>
      </c>
      <c r="H4473" s="6">
        <f>H4472+F4473*in_rte-G4473</f>
        <v/>
      </c>
      <c r="I4473" s="6">
        <f>IF(sel_og=1,0,E4473-G4473)</f>
        <v/>
      </c>
      <c r="J4473" s="6">
        <f>IF(sel_og=1,0,D4473-F4473)</f>
        <v/>
      </c>
      <c r="K4473" s="6">
        <f>IF(sel_og=1,E4473-G4473,0)</f>
        <v/>
      </c>
    </row>
    <row r="4474">
      <c r="A4474" s="6">
        <f>Profiles!E4474+Profiles!F4474</f>
        <v/>
      </c>
      <c r="B4474" s="6">
        <f>Profiles!D4474*sel_solar</f>
        <v/>
      </c>
      <c r="C4474" s="6">
        <f>MIN(B4474,A4474)</f>
        <v/>
      </c>
      <c r="D4474" s="6">
        <f>B4474-C4474</f>
        <v/>
      </c>
      <c r="E4474" s="6">
        <f>A4474-C4474</f>
        <v/>
      </c>
      <c r="F4474" s="6">
        <f>MIN(D4474,in_batt_pw,IF(sel_batt=0,0,(sel_batt-H4473)/in_rte))</f>
        <v/>
      </c>
      <c r="G4474" s="6">
        <f>MIN(E4474,in_batt_pw,H4473)</f>
        <v/>
      </c>
      <c r="H4474" s="6">
        <f>H4473+F4474*in_rte-G4474</f>
        <v/>
      </c>
      <c r="I4474" s="6">
        <f>IF(sel_og=1,0,E4474-G4474)</f>
        <v/>
      </c>
      <c r="J4474" s="6">
        <f>IF(sel_og=1,0,D4474-F4474)</f>
        <v/>
      </c>
      <c r="K4474" s="6">
        <f>IF(sel_og=1,E4474-G4474,0)</f>
        <v/>
      </c>
    </row>
    <row r="4475">
      <c r="A4475" s="6">
        <f>Profiles!E4475+Profiles!F4475</f>
        <v/>
      </c>
      <c r="B4475" s="6">
        <f>Profiles!D4475*sel_solar</f>
        <v/>
      </c>
      <c r="C4475" s="6">
        <f>MIN(B4475,A4475)</f>
        <v/>
      </c>
      <c r="D4475" s="6">
        <f>B4475-C4475</f>
        <v/>
      </c>
      <c r="E4475" s="6">
        <f>A4475-C4475</f>
        <v/>
      </c>
      <c r="F4475" s="6">
        <f>MIN(D4475,in_batt_pw,IF(sel_batt=0,0,(sel_batt-H4474)/in_rte))</f>
        <v/>
      </c>
      <c r="G4475" s="6">
        <f>MIN(E4475,in_batt_pw,H4474)</f>
        <v/>
      </c>
      <c r="H4475" s="6">
        <f>H4474+F4475*in_rte-G4475</f>
        <v/>
      </c>
      <c r="I4475" s="6">
        <f>IF(sel_og=1,0,E4475-G4475)</f>
        <v/>
      </c>
      <c r="J4475" s="6">
        <f>IF(sel_og=1,0,D4475-F4475)</f>
        <v/>
      </c>
      <c r="K4475" s="6">
        <f>IF(sel_og=1,E4475-G4475,0)</f>
        <v/>
      </c>
    </row>
    <row r="4476">
      <c r="A4476" s="6">
        <f>Profiles!E4476+Profiles!F4476</f>
        <v/>
      </c>
      <c r="B4476" s="6">
        <f>Profiles!D4476*sel_solar</f>
        <v/>
      </c>
      <c r="C4476" s="6">
        <f>MIN(B4476,A4476)</f>
        <v/>
      </c>
      <c r="D4476" s="6">
        <f>B4476-C4476</f>
        <v/>
      </c>
      <c r="E4476" s="6">
        <f>A4476-C4476</f>
        <v/>
      </c>
      <c r="F4476" s="6">
        <f>MIN(D4476,in_batt_pw,IF(sel_batt=0,0,(sel_batt-H4475)/in_rte))</f>
        <v/>
      </c>
      <c r="G4476" s="6">
        <f>MIN(E4476,in_batt_pw,H4475)</f>
        <v/>
      </c>
      <c r="H4476" s="6">
        <f>H4475+F4476*in_rte-G4476</f>
        <v/>
      </c>
      <c r="I4476" s="6">
        <f>IF(sel_og=1,0,E4476-G4476)</f>
        <v/>
      </c>
      <c r="J4476" s="6">
        <f>IF(sel_og=1,0,D4476-F4476)</f>
        <v/>
      </c>
      <c r="K4476" s="6">
        <f>IF(sel_og=1,E4476-G4476,0)</f>
        <v/>
      </c>
    </row>
    <row r="4477">
      <c r="A4477" s="6">
        <f>Profiles!E4477+Profiles!F4477</f>
        <v/>
      </c>
      <c r="B4477" s="6">
        <f>Profiles!D4477*sel_solar</f>
        <v/>
      </c>
      <c r="C4477" s="6">
        <f>MIN(B4477,A4477)</f>
        <v/>
      </c>
      <c r="D4477" s="6">
        <f>B4477-C4477</f>
        <v/>
      </c>
      <c r="E4477" s="6">
        <f>A4477-C4477</f>
        <v/>
      </c>
      <c r="F4477" s="6">
        <f>MIN(D4477,in_batt_pw,IF(sel_batt=0,0,(sel_batt-H4476)/in_rte))</f>
        <v/>
      </c>
      <c r="G4477" s="6">
        <f>MIN(E4477,in_batt_pw,H4476)</f>
        <v/>
      </c>
      <c r="H4477" s="6">
        <f>H4476+F4477*in_rte-G4477</f>
        <v/>
      </c>
      <c r="I4477" s="6">
        <f>IF(sel_og=1,0,E4477-G4477)</f>
        <v/>
      </c>
      <c r="J4477" s="6">
        <f>IF(sel_og=1,0,D4477-F4477)</f>
        <v/>
      </c>
      <c r="K4477" s="6">
        <f>IF(sel_og=1,E4477-G4477,0)</f>
        <v/>
      </c>
    </row>
    <row r="4478">
      <c r="A4478" s="6">
        <f>Profiles!E4478+Profiles!F4478</f>
        <v/>
      </c>
      <c r="B4478" s="6">
        <f>Profiles!D4478*sel_solar</f>
        <v/>
      </c>
      <c r="C4478" s="6">
        <f>MIN(B4478,A4478)</f>
        <v/>
      </c>
      <c r="D4478" s="6">
        <f>B4478-C4478</f>
        <v/>
      </c>
      <c r="E4478" s="6">
        <f>A4478-C4478</f>
        <v/>
      </c>
      <c r="F4478" s="6">
        <f>MIN(D4478,in_batt_pw,IF(sel_batt=0,0,(sel_batt-H4477)/in_rte))</f>
        <v/>
      </c>
      <c r="G4478" s="6">
        <f>MIN(E4478,in_batt_pw,H4477)</f>
        <v/>
      </c>
      <c r="H4478" s="6">
        <f>H4477+F4478*in_rte-G4478</f>
        <v/>
      </c>
      <c r="I4478" s="6">
        <f>IF(sel_og=1,0,E4478-G4478)</f>
        <v/>
      </c>
      <c r="J4478" s="6">
        <f>IF(sel_og=1,0,D4478-F4478)</f>
        <v/>
      </c>
      <c r="K4478" s="6">
        <f>IF(sel_og=1,E4478-G4478,0)</f>
        <v/>
      </c>
    </row>
    <row r="4479">
      <c r="A4479" s="6">
        <f>Profiles!E4479+Profiles!F4479</f>
        <v/>
      </c>
      <c r="B4479" s="6">
        <f>Profiles!D4479*sel_solar</f>
        <v/>
      </c>
      <c r="C4479" s="6">
        <f>MIN(B4479,A4479)</f>
        <v/>
      </c>
      <c r="D4479" s="6">
        <f>B4479-C4479</f>
        <v/>
      </c>
      <c r="E4479" s="6">
        <f>A4479-C4479</f>
        <v/>
      </c>
      <c r="F4479" s="6">
        <f>MIN(D4479,in_batt_pw,IF(sel_batt=0,0,(sel_batt-H4478)/in_rte))</f>
        <v/>
      </c>
      <c r="G4479" s="6">
        <f>MIN(E4479,in_batt_pw,H4478)</f>
        <v/>
      </c>
      <c r="H4479" s="6">
        <f>H4478+F4479*in_rte-G4479</f>
        <v/>
      </c>
      <c r="I4479" s="6">
        <f>IF(sel_og=1,0,E4479-G4479)</f>
        <v/>
      </c>
      <c r="J4479" s="6">
        <f>IF(sel_og=1,0,D4479-F4479)</f>
        <v/>
      </c>
      <c r="K4479" s="6">
        <f>IF(sel_og=1,E4479-G4479,0)</f>
        <v/>
      </c>
    </row>
    <row r="4480">
      <c r="A4480" s="6">
        <f>Profiles!E4480+Profiles!F4480</f>
        <v/>
      </c>
      <c r="B4480" s="6">
        <f>Profiles!D4480*sel_solar</f>
        <v/>
      </c>
      <c r="C4480" s="6">
        <f>MIN(B4480,A4480)</f>
        <v/>
      </c>
      <c r="D4480" s="6">
        <f>B4480-C4480</f>
        <v/>
      </c>
      <c r="E4480" s="6">
        <f>A4480-C4480</f>
        <v/>
      </c>
      <c r="F4480" s="6">
        <f>MIN(D4480,in_batt_pw,IF(sel_batt=0,0,(sel_batt-H4479)/in_rte))</f>
        <v/>
      </c>
      <c r="G4480" s="6">
        <f>MIN(E4480,in_batt_pw,H4479)</f>
        <v/>
      </c>
      <c r="H4480" s="6">
        <f>H4479+F4480*in_rte-G4480</f>
        <v/>
      </c>
      <c r="I4480" s="6">
        <f>IF(sel_og=1,0,E4480-G4480)</f>
        <v/>
      </c>
      <c r="J4480" s="6">
        <f>IF(sel_og=1,0,D4480-F4480)</f>
        <v/>
      </c>
      <c r="K4480" s="6">
        <f>IF(sel_og=1,E4480-G4480,0)</f>
        <v/>
      </c>
    </row>
    <row r="4481">
      <c r="A4481" s="6">
        <f>Profiles!E4481+Profiles!F4481</f>
        <v/>
      </c>
      <c r="B4481" s="6">
        <f>Profiles!D4481*sel_solar</f>
        <v/>
      </c>
      <c r="C4481" s="6">
        <f>MIN(B4481,A4481)</f>
        <v/>
      </c>
      <c r="D4481" s="6">
        <f>B4481-C4481</f>
        <v/>
      </c>
      <c r="E4481" s="6">
        <f>A4481-C4481</f>
        <v/>
      </c>
      <c r="F4481" s="6">
        <f>MIN(D4481,in_batt_pw,IF(sel_batt=0,0,(sel_batt-H4480)/in_rte))</f>
        <v/>
      </c>
      <c r="G4481" s="6">
        <f>MIN(E4481,in_batt_pw,H4480)</f>
        <v/>
      </c>
      <c r="H4481" s="6">
        <f>H4480+F4481*in_rte-G4481</f>
        <v/>
      </c>
      <c r="I4481" s="6">
        <f>IF(sel_og=1,0,E4481-G4481)</f>
        <v/>
      </c>
      <c r="J4481" s="6">
        <f>IF(sel_og=1,0,D4481-F4481)</f>
        <v/>
      </c>
      <c r="K4481" s="6">
        <f>IF(sel_og=1,E4481-G4481,0)</f>
        <v/>
      </c>
    </row>
    <row r="4482">
      <c r="A4482" s="6">
        <f>Profiles!E4482+Profiles!F4482</f>
        <v/>
      </c>
      <c r="B4482" s="6">
        <f>Profiles!D4482*sel_solar</f>
        <v/>
      </c>
      <c r="C4482" s="6">
        <f>MIN(B4482,A4482)</f>
        <v/>
      </c>
      <c r="D4482" s="6">
        <f>B4482-C4482</f>
        <v/>
      </c>
      <c r="E4482" s="6">
        <f>A4482-C4482</f>
        <v/>
      </c>
      <c r="F4482" s="6">
        <f>MIN(D4482,in_batt_pw,IF(sel_batt=0,0,(sel_batt-H4481)/in_rte))</f>
        <v/>
      </c>
      <c r="G4482" s="6">
        <f>MIN(E4482,in_batt_pw,H4481)</f>
        <v/>
      </c>
      <c r="H4482" s="6">
        <f>H4481+F4482*in_rte-G4482</f>
        <v/>
      </c>
      <c r="I4482" s="6">
        <f>IF(sel_og=1,0,E4482-G4482)</f>
        <v/>
      </c>
      <c r="J4482" s="6">
        <f>IF(sel_og=1,0,D4482-F4482)</f>
        <v/>
      </c>
      <c r="K4482" s="6">
        <f>IF(sel_og=1,E4482-G4482,0)</f>
        <v/>
      </c>
    </row>
    <row r="4483">
      <c r="A4483" s="6">
        <f>Profiles!E4483+Profiles!F4483</f>
        <v/>
      </c>
      <c r="B4483" s="6">
        <f>Profiles!D4483*sel_solar</f>
        <v/>
      </c>
      <c r="C4483" s="6">
        <f>MIN(B4483,A4483)</f>
        <v/>
      </c>
      <c r="D4483" s="6">
        <f>B4483-C4483</f>
        <v/>
      </c>
      <c r="E4483" s="6">
        <f>A4483-C4483</f>
        <v/>
      </c>
      <c r="F4483" s="6">
        <f>MIN(D4483,in_batt_pw,IF(sel_batt=0,0,(sel_batt-H4482)/in_rte))</f>
        <v/>
      </c>
      <c r="G4483" s="6">
        <f>MIN(E4483,in_batt_pw,H4482)</f>
        <v/>
      </c>
      <c r="H4483" s="6">
        <f>H4482+F4483*in_rte-G4483</f>
        <v/>
      </c>
      <c r="I4483" s="6">
        <f>IF(sel_og=1,0,E4483-G4483)</f>
        <v/>
      </c>
      <c r="J4483" s="6">
        <f>IF(sel_og=1,0,D4483-F4483)</f>
        <v/>
      </c>
      <c r="K4483" s="6">
        <f>IF(sel_og=1,E4483-G4483,0)</f>
        <v/>
      </c>
    </row>
    <row r="4484">
      <c r="A4484" s="6">
        <f>Profiles!E4484+Profiles!F4484</f>
        <v/>
      </c>
      <c r="B4484" s="6">
        <f>Profiles!D4484*sel_solar</f>
        <v/>
      </c>
      <c r="C4484" s="6">
        <f>MIN(B4484,A4484)</f>
        <v/>
      </c>
      <c r="D4484" s="6">
        <f>B4484-C4484</f>
        <v/>
      </c>
      <c r="E4484" s="6">
        <f>A4484-C4484</f>
        <v/>
      </c>
      <c r="F4484" s="6">
        <f>MIN(D4484,in_batt_pw,IF(sel_batt=0,0,(sel_batt-H4483)/in_rte))</f>
        <v/>
      </c>
      <c r="G4484" s="6">
        <f>MIN(E4484,in_batt_pw,H4483)</f>
        <v/>
      </c>
      <c r="H4484" s="6">
        <f>H4483+F4484*in_rte-G4484</f>
        <v/>
      </c>
      <c r="I4484" s="6">
        <f>IF(sel_og=1,0,E4484-G4484)</f>
        <v/>
      </c>
      <c r="J4484" s="6">
        <f>IF(sel_og=1,0,D4484-F4484)</f>
        <v/>
      </c>
      <c r="K4484" s="6">
        <f>IF(sel_og=1,E4484-G4484,0)</f>
        <v/>
      </c>
    </row>
    <row r="4485">
      <c r="A4485" s="6">
        <f>Profiles!E4485+Profiles!F4485</f>
        <v/>
      </c>
      <c r="B4485" s="6">
        <f>Profiles!D4485*sel_solar</f>
        <v/>
      </c>
      <c r="C4485" s="6">
        <f>MIN(B4485,A4485)</f>
        <v/>
      </c>
      <c r="D4485" s="6">
        <f>B4485-C4485</f>
        <v/>
      </c>
      <c r="E4485" s="6">
        <f>A4485-C4485</f>
        <v/>
      </c>
      <c r="F4485" s="6">
        <f>MIN(D4485,in_batt_pw,IF(sel_batt=0,0,(sel_batt-H4484)/in_rte))</f>
        <v/>
      </c>
      <c r="G4485" s="6">
        <f>MIN(E4485,in_batt_pw,H4484)</f>
        <v/>
      </c>
      <c r="H4485" s="6">
        <f>H4484+F4485*in_rte-G4485</f>
        <v/>
      </c>
      <c r="I4485" s="6">
        <f>IF(sel_og=1,0,E4485-G4485)</f>
        <v/>
      </c>
      <c r="J4485" s="6">
        <f>IF(sel_og=1,0,D4485-F4485)</f>
        <v/>
      </c>
      <c r="K4485" s="6">
        <f>IF(sel_og=1,E4485-G4485,0)</f>
        <v/>
      </c>
    </row>
    <row r="4486">
      <c r="A4486" s="6">
        <f>Profiles!E4486+Profiles!F4486</f>
        <v/>
      </c>
      <c r="B4486" s="6">
        <f>Profiles!D4486*sel_solar</f>
        <v/>
      </c>
      <c r="C4486" s="6">
        <f>MIN(B4486,A4486)</f>
        <v/>
      </c>
      <c r="D4486" s="6">
        <f>B4486-C4486</f>
        <v/>
      </c>
      <c r="E4486" s="6">
        <f>A4486-C4486</f>
        <v/>
      </c>
      <c r="F4486" s="6">
        <f>MIN(D4486,in_batt_pw,IF(sel_batt=0,0,(sel_batt-H4485)/in_rte))</f>
        <v/>
      </c>
      <c r="G4486" s="6">
        <f>MIN(E4486,in_batt_pw,H4485)</f>
        <v/>
      </c>
      <c r="H4486" s="6">
        <f>H4485+F4486*in_rte-G4486</f>
        <v/>
      </c>
      <c r="I4486" s="6">
        <f>IF(sel_og=1,0,E4486-G4486)</f>
        <v/>
      </c>
      <c r="J4486" s="6">
        <f>IF(sel_og=1,0,D4486-F4486)</f>
        <v/>
      </c>
      <c r="K4486" s="6">
        <f>IF(sel_og=1,E4486-G4486,0)</f>
        <v/>
      </c>
    </row>
    <row r="4487">
      <c r="A4487" s="6">
        <f>Profiles!E4487+Profiles!F4487</f>
        <v/>
      </c>
      <c r="B4487" s="6">
        <f>Profiles!D4487*sel_solar</f>
        <v/>
      </c>
      <c r="C4487" s="6">
        <f>MIN(B4487,A4487)</f>
        <v/>
      </c>
      <c r="D4487" s="6">
        <f>B4487-C4487</f>
        <v/>
      </c>
      <c r="E4487" s="6">
        <f>A4487-C4487</f>
        <v/>
      </c>
      <c r="F4487" s="6">
        <f>MIN(D4487,in_batt_pw,IF(sel_batt=0,0,(sel_batt-H4486)/in_rte))</f>
        <v/>
      </c>
      <c r="G4487" s="6">
        <f>MIN(E4487,in_batt_pw,H4486)</f>
        <v/>
      </c>
      <c r="H4487" s="6">
        <f>H4486+F4487*in_rte-G4487</f>
        <v/>
      </c>
      <c r="I4487" s="6">
        <f>IF(sel_og=1,0,E4487-G4487)</f>
        <v/>
      </c>
      <c r="J4487" s="6">
        <f>IF(sel_og=1,0,D4487-F4487)</f>
        <v/>
      </c>
      <c r="K4487" s="6">
        <f>IF(sel_og=1,E4487-G4487,0)</f>
        <v/>
      </c>
    </row>
    <row r="4488">
      <c r="A4488" s="6">
        <f>Profiles!E4488+Profiles!F4488</f>
        <v/>
      </c>
      <c r="B4488" s="6">
        <f>Profiles!D4488*sel_solar</f>
        <v/>
      </c>
      <c r="C4488" s="6">
        <f>MIN(B4488,A4488)</f>
        <v/>
      </c>
      <c r="D4488" s="6">
        <f>B4488-C4488</f>
        <v/>
      </c>
      <c r="E4488" s="6">
        <f>A4488-C4488</f>
        <v/>
      </c>
      <c r="F4488" s="6">
        <f>MIN(D4488,in_batt_pw,IF(sel_batt=0,0,(sel_batt-H4487)/in_rte))</f>
        <v/>
      </c>
      <c r="G4488" s="6">
        <f>MIN(E4488,in_batt_pw,H4487)</f>
        <v/>
      </c>
      <c r="H4488" s="6">
        <f>H4487+F4488*in_rte-G4488</f>
        <v/>
      </c>
      <c r="I4488" s="6">
        <f>IF(sel_og=1,0,E4488-G4488)</f>
        <v/>
      </c>
      <c r="J4488" s="6">
        <f>IF(sel_og=1,0,D4488-F4488)</f>
        <v/>
      </c>
      <c r="K4488" s="6">
        <f>IF(sel_og=1,E4488-G4488,0)</f>
        <v/>
      </c>
    </row>
    <row r="4489">
      <c r="A4489" s="6">
        <f>Profiles!E4489+Profiles!F4489</f>
        <v/>
      </c>
      <c r="B4489" s="6">
        <f>Profiles!D4489*sel_solar</f>
        <v/>
      </c>
      <c r="C4489" s="6">
        <f>MIN(B4489,A4489)</f>
        <v/>
      </c>
      <c r="D4489" s="6">
        <f>B4489-C4489</f>
        <v/>
      </c>
      <c r="E4489" s="6">
        <f>A4489-C4489</f>
        <v/>
      </c>
      <c r="F4489" s="6">
        <f>MIN(D4489,in_batt_pw,IF(sel_batt=0,0,(sel_batt-H4488)/in_rte))</f>
        <v/>
      </c>
      <c r="G4489" s="6">
        <f>MIN(E4489,in_batt_pw,H4488)</f>
        <v/>
      </c>
      <c r="H4489" s="6">
        <f>H4488+F4489*in_rte-G4489</f>
        <v/>
      </c>
      <c r="I4489" s="6">
        <f>IF(sel_og=1,0,E4489-G4489)</f>
        <v/>
      </c>
      <c r="J4489" s="6">
        <f>IF(sel_og=1,0,D4489-F4489)</f>
        <v/>
      </c>
      <c r="K4489" s="6">
        <f>IF(sel_og=1,E4489-G4489,0)</f>
        <v/>
      </c>
    </row>
    <row r="4490">
      <c r="A4490" s="6">
        <f>Profiles!E4490+Profiles!F4490</f>
        <v/>
      </c>
      <c r="B4490" s="6">
        <f>Profiles!D4490*sel_solar</f>
        <v/>
      </c>
      <c r="C4490" s="6">
        <f>MIN(B4490,A4490)</f>
        <v/>
      </c>
      <c r="D4490" s="6">
        <f>B4490-C4490</f>
        <v/>
      </c>
      <c r="E4490" s="6">
        <f>A4490-C4490</f>
        <v/>
      </c>
      <c r="F4490" s="6">
        <f>MIN(D4490,in_batt_pw,IF(sel_batt=0,0,(sel_batt-H4489)/in_rte))</f>
        <v/>
      </c>
      <c r="G4490" s="6">
        <f>MIN(E4490,in_batt_pw,H4489)</f>
        <v/>
      </c>
      <c r="H4490" s="6">
        <f>H4489+F4490*in_rte-G4490</f>
        <v/>
      </c>
      <c r="I4490" s="6">
        <f>IF(sel_og=1,0,E4490-G4490)</f>
        <v/>
      </c>
      <c r="J4490" s="6">
        <f>IF(sel_og=1,0,D4490-F4490)</f>
        <v/>
      </c>
      <c r="K4490" s="6">
        <f>IF(sel_og=1,E4490-G4490,0)</f>
        <v/>
      </c>
    </row>
    <row r="4491">
      <c r="A4491" s="6">
        <f>Profiles!E4491+Profiles!F4491</f>
        <v/>
      </c>
      <c r="B4491" s="6">
        <f>Profiles!D4491*sel_solar</f>
        <v/>
      </c>
      <c r="C4491" s="6">
        <f>MIN(B4491,A4491)</f>
        <v/>
      </c>
      <c r="D4491" s="6">
        <f>B4491-C4491</f>
        <v/>
      </c>
      <c r="E4491" s="6">
        <f>A4491-C4491</f>
        <v/>
      </c>
      <c r="F4491" s="6">
        <f>MIN(D4491,in_batt_pw,IF(sel_batt=0,0,(sel_batt-H4490)/in_rte))</f>
        <v/>
      </c>
      <c r="G4491" s="6">
        <f>MIN(E4491,in_batt_pw,H4490)</f>
        <v/>
      </c>
      <c r="H4491" s="6">
        <f>H4490+F4491*in_rte-G4491</f>
        <v/>
      </c>
      <c r="I4491" s="6">
        <f>IF(sel_og=1,0,E4491-G4491)</f>
        <v/>
      </c>
      <c r="J4491" s="6">
        <f>IF(sel_og=1,0,D4491-F4491)</f>
        <v/>
      </c>
      <c r="K4491" s="6">
        <f>IF(sel_og=1,E4491-G4491,0)</f>
        <v/>
      </c>
    </row>
    <row r="4492">
      <c r="A4492" s="6">
        <f>Profiles!E4492+Profiles!F4492</f>
        <v/>
      </c>
      <c r="B4492" s="6">
        <f>Profiles!D4492*sel_solar</f>
        <v/>
      </c>
      <c r="C4492" s="6">
        <f>MIN(B4492,A4492)</f>
        <v/>
      </c>
      <c r="D4492" s="6">
        <f>B4492-C4492</f>
        <v/>
      </c>
      <c r="E4492" s="6">
        <f>A4492-C4492</f>
        <v/>
      </c>
      <c r="F4492" s="6">
        <f>MIN(D4492,in_batt_pw,IF(sel_batt=0,0,(sel_batt-H4491)/in_rte))</f>
        <v/>
      </c>
      <c r="G4492" s="6">
        <f>MIN(E4492,in_batt_pw,H4491)</f>
        <v/>
      </c>
      <c r="H4492" s="6">
        <f>H4491+F4492*in_rte-G4492</f>
        <v/>
      </c>
      <c r="I4492" s="6">
        <f>IF(sel_og=1,0,E4492-G4492)</f>
        <v/>
      </c>
      <c r="J4492" s="6">
        <f>IF(sel_og=1,0,D4492-F4492)</f>
        <v/>
      </c>
      <c r="K4492" s="6">
        <f>IF(sel_og=1,E4492-G4492,0)</f>
        <v/>
      </c>
    </row>
    <row r="4493">
      <c r="A4493" s="6">
        <f>Profiles!E4493+Profiles!F4493</f>
        <v/>
      </c>
      <c r="B4493" s="6">
        <f>Profiles!D4493*sel_solar</f>
        <v/>
      </c>
      <c r="C4493" s="6">
        <f>MIN(B4493,A4493)</f>
        <v/>
      </c>
      <c r="D4493" s="6">
        <f>B4493-C4493</f>
        <v/>
      </c>
      <c r="E4493" s="6">
        <f>A4493-C4493</f>
        <v/>
      </c>
      <c r="F4493" s="6">
        <f>MIN(D4493,in_batt_pw,IF(sel_batt=0,0,(sel_batt-H4492)/in_rte))</f>
        <v/>
      </c>
      <c r="G4493" s="6">
        <f>MIN(E4493,in_batt_pw,H4492)</f>
        <v/>
      </c>
      <c r="H4493" s="6">
        <f>H4492+F4493*in_rte-G4493</f>
        <v/>
      </c>
      <c r="I4493" s="6">
        <f>IF(sel_og=1,0,E4493-G4493)</f>
        <v/>
      </c>
      <c r="J4493" s="6">
        <f>IF(sel_og=1,0,D4493-F4493)</f>
        <v/>
      </c>
      <c r="K4493" s="6">
        <f>IF(sel_og=1,E4493-G4493,0)</f>
        <v/>
      </c>
    </row>
    <row r="4494">
      <c r="A4494" s="6">
        <f>Profiles!E4494+Profiles!F4494</f>
        <v/>
      </c>
      <c r="B4494" s="6">
        <f>Profiles!D4494*sel_solar</f>
        <v/>
      </c>
      <c r="C4494" s="6">
        <f>MIN(B4494,A4494)</f>
        <v/>
      </c>
      <c r="D4494" s="6">
        <f>B4494-C4494</f>
        <v/>
      </c>
      <c r="E4494" s="6">
        <f>A4494-C4494</f>
        <v/>
      </c>
      <c r="F4494" s="6">
        <f>MIN(D4494,in_batt_pw,IF(sel_batt=0,0,(sel_batt-H4493)/in_rte))</f>
        <v/>
      </c>
      <c r="G4494" s="6">
        <f>MIN(E4494,in_batt_pw,H4493)</f>
        <v/>
      </c>
      <c r="H4494" s="6">
        <f>H4493+F4494*in_rte-G4494</f>
        <v/>
      </c>
      <c r="I4494" s="6">
        <f>IF(sel_og=1,0,E4494-G4494)</f>
        <v/>
      </c>
      <c r="J4494" s="6">
        <f>IF(sel_og=1,0,D4494-F4494)</f>
        <v/>
      </c>
      <c r="K4494" s="6">
        <f>IF(sel_og=1,E4494-G4494,0)</f>
        <v/>
      </c>
    </row>
    <row r="4495">
      <c r="A4495" s="6">
        <f>Profiles!E4495+Profiles!F4495</f>
        <v/>
      </c>
      <c r="B4495" s="6">
        <f>Profiles!D4495*sel_solar</f>
        <v/>
      </c>
      <c r="C4495" s="6">
        <f>MIN(B4495,A4495)</f>
        <v/>
      </c>
      <c r="D4495" s="6">
        <f>B4495-C4495</f>
        <v/>
      </c>
      <c r="E4495" s="6">
        <f>A4495-C4495</f>
        <v/>
      </c>
      <c r="F4495" s="6">
        <f>MIN(D4495,in_batt_pw,IF(sel_batt=0,0,(sel_batt-H4494)/in_rte))</f>
        <v/>
      </c>
      <c r="G4495" s="6">
        <f>MIN(E4495,in_batt_pw,H4494)</f>
        <v/>
      </c>
      <c r="H4495" s="6">
        <f>H4494+F4495*in_rte-G4495</f>
        <v/>
      </c>
      <c r="I4495" s="6">
        <f>IF(sel_og=1,0,E4495-G4495)</f>
        <v/>
      </c>
      <c r="J4495" s="6">
        <f>IF(sel_og=1,0,D4495-F4495)</f>
        <v/>
      </c>
      <c r="K4495" s="6">
        <f>IF(sel_og=1,E4495-G4495,0)</f>
        <v/>
      </c>
    </row>
    <row r="4496">
      <c r="A4496" s="6">
        <f>Profiles!E4496+Profiles!F4496</f>
        <v/>
      </c>
      <c r="B4496" s="6">
        <f>Profiles!D4496*sel_solar</f>
        <v/>
      </c>
      <c r="C4496" s="6">
        <f>MIN(B4496,A4496)</f>
        <v/>
      </c>
      <c r="D4496" s="6">
        <f>B4496-C4496</f>
        <v/>
      </c>
      <c r="E4496" s="6">
        <f>A4496-C4496</f>
        <v/>
      </c>
      <c r="F4496" s="6">
        <f>MIN(D4496,in_batt_pw,IF(sel_batt=0,0,(sel_batt-H4495)/in_rte))</f>
        <v/>
      </c>
      <c r="G4496" s="6">
        <f>MIN(E4496,in_batt_pw,H4495)</f>
        <v/>
      </c>
      <c r="H4496" s="6">
        <f>H4495+F4496*in_rte-G4496</f>
        <v/>
      </c>
      <c r="I4496" s="6">
        <f>IF(sel_og=1,0,E4496-G4496)</f>
        <v/>
      </c>
      <c r="J4496" s="6">
        <f>IF(sel_og=1,0,D4496-F4496)</f>
        <v/>
      </c>
      <c r="K4496" s="6">
        <f>IF(sel_og=1,E4496-G4496,0)</f>
        <v/>
      </c>
    </row>
    <row r="4497">
      <c r="A4497" s="6">
        <f>Profiles!E4497+Profiles!F4497</f>
        <v/>
      </c>
      <c r="B4497" s="6">
        <f>Profiles!D4497*sel_solar</f>
        <v/>
      </c>
      <c r="C4497" s="6">
        <f>MIN(B4497,A4497)</f>
        <v/>
      </c>
      <c r="D4497" s="6">
        <f>B4497-C4497</f>
        <v/>
      </c>
      <c r="E4497" s="6">
        <f>A4497-C4497</f>
        <v/>
      </c>
      <c r="F4497" s="6">
        <f>MIN(D4497,in_batt_pw,IF(sel_batt=0,0,(sel_batt-H4496)/in_rte))</f>
        <v/>
      </c>
      <c r="G4497" s="6">
        <f>MIN(E4497,in_batt_pw,H4496)</f>
        <v/>
      </c>
      <c r="H4497" s="6">
        <f>H4496+F4497*in_rte-G4497</f>
        <v/>
      </c>
      <c r="I4497" s="6">
        <f>IF(sel_og=1,0,E4497-G4497)</f>
        <v/>
      </c>
      <c r="J4497" s="6">
        <f>IF(sel_og=1,0,D4497-F4497)</f>
        <v/>
      </c>
      <c r="K4497" s="6">
        <f>IF(sel_og=1,E4497-G4497,0)</f>
        <v/>
      </c>
    </row>
    <row r="4498">
      <c r="A4498" s="6">
        <f>Profiles!E4498+Profiles!F4498</f>
        <v/>
      </c>
      <c r="B4498" s="6">
        <f>Profiles!D4498*sel_solar</f>
        <v/>
      </c>
      <c r="C4498" s="6">
        <f>MIN(B4498,A4498)</f>
        <v/>
      </c>
      <c r="D4498" s="6">
        <f>B4498-C4498</f>
        <v/>
      </c>
      <c r="E4498" s="6">
        <f>A4498-C4498</f>
        <v/>
      </c>
      <c r="F4498" s="6">
        <f>MIN(D4498,in_batt_pw,IF(sel_batt=0,0,(sel_batt-H4497)/in_rte))</f>
        <v/>
      </c>
      <c r="G4498" s="6">
        <f>MIN(E4498,in_batt_pw,H4497)</f>
        <v/>
      </c>
      <c r="H4498" s="6">
        <f>H4497+F4498*in_rte-G4498</f>
        <v/>
      </c>
      <c r="I4498" s="6">
        <f>IF(sel_og=1,0,E4498-G4498)</f>
        <v/>
      </c>
      <c r="J4498" s="6">
        <f>IF(sel_og=1,0,D4498-F4498)</f>
        <v/>
      </c>
      <c r="K4498" s="6">
        <f>IF(sel_og=1,E4498-G4498,0)</f>
        <v/>
      </c>
    </row>
    <row r="4499">
      <c r="A4499" s="6">
        <f>Profiles!E4499+Profiles!F4499</f>
        <v/>
      </c>
      <c r="B4499" s="6">
        <f>Profiles!D4499*sel_solar</f>
        <v/>
      </c>
      <c r="C4499" s="6">
        <f>MIN(B4499,A4499)</f>
        <v/>
      </c>
      <c r="D4499" s="6">
        <f>B4499-C4499</f>
        <v/>
      </c>
      <c r="E4499" s="6">
        <f>A4499-C4499</f>
        <v/>
      </c>
      <c r="F4499" s="6">
        <f>MIN(D4499,in_batt_pw,IF(sel_batt=0,0,(sel_batt-H4498)/in_rte))</f>
        <v/>
      </c>
      <c r="G4499" s="6">
        <f>MIN(E4499,in_batt_pw,H4498)</f>
        <v/>
      </c>
      <c r="H4499" s="6">
        <f>H4498+F4499*in_rte-G4499</f>
        <v/>
      </c>
      <c r="I4499" s="6">
        <f>IF(sel_og=1,0,E4499-G4499)</f>
        <v/>
      </c>
      <c r="J4499" s="6">
        <f>IF(sel_og=1,0,D4499-F4499)</f>
        <v/>
      </c>
      <c r="K4499" s="6">
        <f>IF(sel_og=1,E4499-G4499,0)</f>
        <v/>
      </c>
    </row>
    <row r="4500">
      <c r="A4500" s="6">
        <f>Profiles!E4500+Profiles!F4500</f>
        <v/>
      </c>
      <c r="B4500" s="6">
        <f>Profiles!D4500*sel_solar</f>
        <v/>
      </c>
      <c r="C4500" s="6">
        <f>MIN(B4500,A4500)</f>
        <v/>
      </c>
      <c r="D4500" s="6">
        <f>B4500-C4500</f>
        <v/>
      </c>
      <c r="E4500" s="6">
        <f>A4500-C4500</f>
        <v/>
      </c>
      <c r="F4500" s="6">
        <f>MIN(D4500,in_batt_pw,IF(sel_batt=0,0,(sel_batt-H4499)/in_rte))</f>
        <v/>
      </c>
      <c r="G4500" s="6">
        <f>MIN(E4500,in_batt_pw,H4499)</f>
        <v/>
      </c>
      <c r="H4500" s="6">
        <f>H4499+F4500*in_rte-G4500</f>
        <v/>
      </c>
      <c r="I4500" s="6">
        <f>IF(sel_og=1,0,E4500-G4500)</f>
        <v/>
      </c>
      <c r="J4500" s="6">
        <f>IF(sel_og=1,0,D4500-F4500)</f>
        <v/>
      </c>
      <c r="K4500" s="6">
        <f>IF(sel_og=1,E4500-G4500,0)</f>
        <v/>
      </c>
    </row>
    <row r="4501">
      <c r="A4501" s="6">
        <f>Profiles!E4501+Profiles!F4501</f>
        <v/>
      </c>
      <c r="B4501" s="6">
        <f>Profiles!D4501*sel_solar</f>
        <v/>
      </c>
      <c r="C4501" s="6">
        <f>MIN(B4501,A4501)</f>
        <v/>
      </c>
      <c r="D4501" s="6">
        <f>B4501-C4501</f>
        <v/>
      </c>
      <c r="E4501" s="6">
        <f>A4501-C4501</f>
        <v/>
      </c>
      <c r="F4501" s="6">
        <f>MIN(D4501,in_batt_pw,IF(sel_batt=0,0,(sel_batt-H4500)/in_rte))</f>
        <v/>
      </c>
      <c r="G4501" s="6">
        <f>MIN(E4501,in_batt_pw,H4500)</f>
        <v/>
      </c>
      <c r="H4501" s="6">
        <f>H4500+F4501*in_rte-G4501</f>
        <v/>
      </c>
      <c r="I4501" s="6">
        <f>IF(sel_og=1,0,E4501-G4501)</f>
        <v/>
      </c>
      <c r="J4501" s="6">
        <f>IF(sel_og=1,0,D4501-F4501)</f>
        <v/>
      </c>
      <c r="K4501" s="6">
        <f>IF(sel_og=1,E4501-G4501,0)</f>
        <v/>
      </c>
    </row>
    <row r="4502">
      <c r="A4502" s="6">
        <f>Profiles!E4502+Profiles!F4502</f>
        <v/>
      </c>
      <c r="B4502" s="6">
        <f>Profiles!D4502*sel_solar</f>
        <v/>
      </c>
      <c r="C4502" s="6">
        <f>MIN(B4502,A4502)</f>
        <v/>
      </c>
      <c r="D4502" s="6">
        <f>B4502-C4502</f>
        <v/>
      </c>
      <c r="E4502" s="6">
        <f>A4502-C4502</f>
        <v/>
      </c>
      <c r="F4502" s="6">
        <f>MIN(D4502,in_batt_pw,IF(sel_batt=0,0,(sel_batt-H4501)/in_rte))</f>
        <v/>
      </c>
      <c r="G4502" s="6">
        <f>MIN(E4502,in_batt_pw,H4501)</f>
        <v/>
      </c>
      <c r="H4502" s="6">
        <f>H4501+F4502*in_rte-G4502</f>
        <v/>
      </c>
      <c r="I4502" s="6">
        <f>IF(sel_og=1,0,E4502-G4502)</f>
        <v/>
      </c>
      <c r="J4502" s="6">
        <f>IF(sel_og=1,0,D4502-F4502)</f>
        <v/>
      </c>
      <c r="K4502" s="6">
        <f>IF(sel_og=1,E4502-G4502,0)</f>
        <v/>
      </c>
    </row>
    <row r="4503">
      <c r="A4503" s="6">
        <f>Profiles!E4503+Profiles!F4503</f>
        <v/>
      </c>
      <c r="B4503" s="6">
        <f>Profiles!D4503*sel_solar</f>
        <v/>
      </c>
      <c r="C4503" s="6">
        <f>MIN(B4503,A4503)</f>
        <v/>
      </c>
      <c r="D4503" s="6">
        <f>B4503-C4503</f>
        <v/>
      </c>
      <c r="E4503" s="6">
        <f>A4503-C4503</f>
        <v/>
      </c>
      <c r="F4503" s="6">
        <f>MIN(D4503,in_batt_pw,IF(sel_batt=0,0,(sel_batt-H4502)/in_rte))</f>
        <v/>
      </c>
      <c r="G4503" s="6">
        <f>MIN(E4503,in_batt_pw,H4502)</f>
        <v/>
      </c>
      <c r="H4503" s="6">
        <f>H4502+F4503*in_rte-G4503</f>
        <v/>
      </c>
      <c r="I4503" s="6">
        <f>IF(sel_og=1,0,E4503-G4503)</f>
        <v/>
      </c>
      <c r="J4503" s="6">
        <f>IF(sel_og=1,0,D4503-F4503)</f>
        <v/>
      </c>
      <c r="K4503" s="6">
        <f>IF(sel_og=1,E4503-G4503,0)</f>
        <v/>
      </c>
    </row>
    <row r="4504">
      <c r="A4504" s="6">
        <f>Profiles!E4504+Profiles!F4504</f>
        <v/>
      </c>
      <c r="B4504" s="6">
        <f>Profiles!D4504*sel_solar</f>
        <v/>
      </c>
      <c r="C4504" s="6">
        <f>MIN(B4504,A4504)</f>
        <v/>
      </c>
      <c r="D4504" s="6">
        <f>B4504-C4504</f>
        <v/>
      </c>
      <c r="E4504" s="6">
        <f>A4504-C4504</f>
        <v/>
      </c>
      <c r="F4504" s="6">
        <f>MIN(D4504,in_batt_pw,IF(sel_batt=0,0,(sel_batt-H4503)/in_rte))</f>
        <v/>
      </c>
      <c r="G4504" s="6">
        <f>MIN(E4504,in_batt_pw,H4503)</f>
        <v/>
      </c>
      <c r="H4504" s="6">
        <f>H4503+F4504*in_rte-G4504</f>
        <v/>
      </c>
      <c r="I4504" s="6">
        <f>IF(sel_og=1,0,E4504-G4504)</f>
        <v/>
      </c>
      <c r="J4504" s="6">
        <f>IF(sel_og=1,0,D4504-F4504)</f>
        <v/>
      </c>
      <c r="K4504" s="6">
        <f>IF(sel_og=1,E4504-G4504,0)</f>
        <v/>
      </c>
    </row>
    <row r="4505">
      <c r="A4505" s="6">
        <f>Profiles!E4505+Profiles!F4505</f>
        <v/>
      </c>
      <c r="B4505" s="6">
        <f>Profiles!D4505*sel_solar</f>
        <v/>
      </c>
      <c r="C4505" s="6">
        <f>MIN(B4505,A4505)</f>
        <v/>
      </c>
      <c r="D4505" s="6">
        <f>B4505-C4505</f>
        <v/>
      </c>
      <c r="E4505" s="6">
        <f>A4505-C4505</f>
        <v/>
      </c>
      <c r="F4505" s="6">
        <f>MIN(D4505,in_batt_pw,IF(sel_batt=0,0,(sel_batt-H4504)/in_rte))</f>
        <v/>
      </c>
      <c r="G4505" s="6">
        <f>MIN(E4505,in_batt_pw,H4504)</f>
        <v/>
      </c>
      <c r="H4505" s="6">
        <f>H4504+F4505*in_rte-G4505</f>
        <v/>
      </c>
      <c r="I4505" s="6">
        <f>IF(sel_og=1,0,E4505-G4505)</f>
        <v/>
      </c>
      <c r="J4505" s="6">
        <f>IF(sel_og=1,0,D4505-F4505)</f>
        <v/>
      </c>
      <c r="K4505" s="6">
        <f>IF(sel_og=1,E4505-G4505,0)</f>
        <v/>
      </c>
    </row>
    <row r="4506">
      <c r="A4506" s="6">
        <f>Profiles!E4506+Profiles!F4506</f>
        <v/>
      </c>
      <c r="B4506" s="6">
        <f>Profiles!D4506*sel_solar</f>
        <v/>
      </c>
      <c r="C4506" s="6">
        <f>MIN(B4506,A4506)</f>
        <v/>
      </c>
      <c r="D4506" s="6">
        <f>B4506-C4506</f>
        <v/>
      </c>
      <c r="E4506" s="6">
        <f>A4506-C4506</f>
        <v/>
      </c>
      <c r="F4506" s="6">
        <f>MIN(D4506,in_batt_pw,IF(sel_batt=0,0,(sel_batt-H4505)/in_rte))</f>
        <v/>
      </c>
      <c r="G4506" s="6">
        <f>MIN(E4506,in_batt_pw,H4505)</f>
        <v/>
      </c>
      <c r="H4506" s="6">
        <f>H4505+F4506*in_rte-G4506</f>
        <v/>
      </c>
      <c r="I4506" s="6">
        <f>IF(sel_og=1,0,E4506-G4506)</f>
        <v/>
      </c>
      <c r="J4506" s="6">
        <f>IF(sel_og=1,0,D4506-F4506)</f>
        <v/>
      </c>
      <c r="K4506" s="6">
        <f>IF(sel_og=1,E4506-G4506,0)</f>
        <v/>
      </c>
    </row>
    <row r="4507">
      <c r="A4507" s="6">
        <f>Profiles!E4507+Profiles!F4507</f>
        <v/>
      </c>
      <c r="B4507" s="6">
        <f>Profiles!D4507*sel_solar</f>
        <v/>
      </c>
      <c r="C4507" s="6">
        <f>MIN(B4507,A4507)</f>
        <v/>
      </c>
      <c r="D4507" s="6">
        <f>B4507-C4507</f>
        <v/>
      </c>
      <c r="E4507" s="6">
        <f>A4507-C4507</f>
        <v/>
      </c>
      <c r="F4507" s="6">
        <f>MIN(D4507,in_batt_pw,IF(sel_batt=0,0,(sel_batt-H4506)/in_rte))</f>
        <v/>
      </c>
      <c r="G4507" s="6">
        <f>MIN(E4507,in_batt_pw,H4506)</f>
        <v/>
      </c>
      <c r="H4507" s="6">
        <f>H4506+F4507*in_rte-G4507</f>
        <v/>
      </c>
      <c r="I4507" s="6">
        <f>IF(sel_og=1,0,E4507-G4507)</f>
        <v/>
      </c>
      <c r="J4507" s="6">
        <f>IF(sel_og=1,0,D4507-F4507)</f>
        <v/>
      </c>
      <c r="K4507" s="6">
        <f>IF(sel_og=1,E4507-G4507,0)</f>
        <v/>
      </c>
    </row>
    <row r="4508">
      <c r="A4508" s="6">
        <f>Profiles!E4508+Profiles!F4508</f>
        <v/>
      </c>
      <c r="B4508" s="6">
        <f>Profiles!D4508*sel_solar</f>
        <v/>
      </c>
      <c r="C4508" s="6">
        <f>MIN(B4508,A4508)</f>
        <v/>
      </c>
      <c r="D4508" s="6">
        <f>B4508-C4508</f>
        <v/>
      </c>
      <c r="E4508" s="6">
        <f>A4508-C4508</f>
        <v/>
      </c>
      <c r="F4508" s="6">
        <f>MIN(D4508,in_batt_pw,IF(sel_batt=0,0,(sel_batt-H4507)/in_rte))</f>
        <v/>
      </c>
      <c r="G4508" s="6">
        <f>MIN(E4508,in_batt_pw,H4507)</f>
        <v/>
      </c>
      <c r="H4508" s="6">
        <f>H4507+F4508*in_rte-G4508</f>
        <v/>
      </c>
      <c r="I4508" s="6">
        <f>IF(sel_og=1,0,E4508-G4508)</f>
        <v/>
      </c>
      <c r="J4508" s="6">
        <f>IF(sel_og=1,0,D4508-F4508)</f>
        <v/>
      </c>
      <c r="K4508" s="6">
        <f>IF(sel_og=1,E4508-G4508,0)</f>
        <v/>
      </c>
    </row>
    <row r="4509">
      <c r="A4509" s="6">
        <f>Profiles!E4509+Profiles!F4509</f>
        <v/>
      </c>
      <c r="B4509" s="6">
        <f>Profiles!D4509*sel_solar</f>
        <v/>
      </c>
      <c r="C4509" s="6">
        <f>MIN(B4509,A4509)</f>
        <v/>
      </c>
      <c r="D4509" s="6">
        <f>B4509-C4509</f>
        <v/>
      </c>
      <c r="E4509" s="6">
        <f>A4509-C4509</f>
        <v/>
      </c>
      <c r="F4509" s="6">
        <f>MIN(D4509,in_batt_pw,IF(sel_batt=0,0,(sel_batt-H4508)/in_rte))</f>
        <v/>
      </c>
      <c r="G4509" s="6">
        <f>MIN(E4509,in_batt_pw,H4508)</f>
        <v/>
      </c>
      <c r="H4509" s="6">
        <f>H4508+F4509*in_rte-G4509</f>
        <v/>
      </c>
      <c r="I4509" s="6">
        <f>IF(sel_og=1,0,E4509-G4509)</f>
        <v/>
      </c>
      <c r="J4509" s="6">
        <f>IF(sel_og=1,0,D4509-F4509)</f>
        <v/>
      </c>
      <c r="K4509" s="6">
        <f>IF(sel_og=1,E4509-G4509,0)</f>
        <v/>
      </c>
    </row>
    <row r="4510">
      <c r="A4510" s="6">
        <f>Profiles!E4510+Profiles!F4510</f>
        <v/>
      </c>
      <c r="B4510" s="6">
        <f>Profiles!D4510*sel_solar</f>
        <v/>
      </c>
      <c r="C4510" s="6">
        <f>MIN(B4510,A4510)</f>
        <v/>
      </c>
      <c r="D4510" s="6">
        <f>B4510-C4510</f>
        <v/>
      </c>
      <c r="E4510" s="6">
        <f>A4510-C4510</f>
        <v/>
      </c>
      <c r="F4510" s="6">
        <f>MIN(D4510,in_batt_pw,IF(sel_batt=0,0,(sel_batt-H4509)/in_rte))</f>
        <v/>
      </c>
      <c r="G4510" s="6">
        <f>MIN(E4510,in_batt_pw,H4509)</f>
        <v/>
      </c>
      <c r="H4510" s="6">
        <f>H4509+F4510*in_rte-G4510</f>
        <v/>
      </c>
      <c r="I4510" s="6">
        <f>IF(sel_og=1,0,E4510-G4510)</f>
        <v/>
      </c>
      <c r="J4510" s="6">
        <f>IF(sel_og=1,0,D4510-F4510)</f>
        <v/>
      </c>
      <c r="K4510" s="6">
        <f>IF(sel_og=1,E4510-G4510,0)</f>
        <v/>
      </c>
    </row>
    <row r="4511">
      <c r="A4511" s="6">
        <f>Profiles!E4511+Profiles!F4511</f>
        <v/>
      </c>
      <c r="B4511" s="6">
        <f>Profiles!D4511*sel_solar</f>
        <v/>
      </c>
      <c r="C4511" s="6">
        <f>MIN(B4511,A4511)</f>
        <v/>
      </c>
      <c r="D4511" s="6">
        <f>B4511-C4511</f>
        <v/>
      </c>
      <c r="E4511" s="6">
        <f>A4511-C4511</f>
        <v/>
      </c>
      <c r="F4511" s="6">
        <f>MIN(D4511,in_batt_pw,IF(sel_batt=0,0,(sel_batt-H4510)/in_rte))</f>
        <v/>
      </c>
      <c r="G4511" s="6">
        <f>MIN(E4511,in_batt_pw,H4510)</f>
        <v/>
      </c>
      <c r="H4511" s="6">
        <f>H4510+F4511*in_rte-G4511</f>
        <v/>
      </c>
      <c r="I4511" s="6">
        <f>IF(sel_og=1,0,E4511-G4511)</f>
        <v/>
      </c>
      <c r="J4511" s="6">
        <f>IF(sel_og=1,0,D4511-F4511)</f>
        <v/>
      </c>
      <c r="K4511" s="6">
        <f>IF(sel_og=1,E4511-G4511,0)</f>
        <v/>
      </c>
    </row>
    <row r="4512">
      <c r="A4512" s="6">
        <f>Profiles!E4512+Profiles!F4512</f>
        <v/>
      </c>
      <c r="B4512" s="6">
        <f>Profiles!D4512*sel_solar</f>
        <v/>
      </c>
      <c r="C4512" s="6">
        <f>MIN(B4512,A4512)</f>
        <v/>
      </c>
      <c r="D4512" s="6">
        <f>B4512-C4512</f>
        <v/>
      </c>
      <c r="E4512" s="6">
        <f>A4512-C4512</f>
        <v/>
      </c>
      <c r="F4512" s="6">
        <f>MIN(D4512,in_batt_pw,IF(sel_batt=0,0,(sel_batt-H4511)/in_rte))</f>
        <v/>
      </c>
      <c r="G4512" s="6">
        <f>MIN(E4512,in_batt_pw,H4511)</f>
        <v/>
      </c>
      <c r="H4512" s="6">
        <f>H4511+F4512*in_rte-G4512</f>
        <v/>
      </c>
      <c r="I4512" s="6">
        <f>IF(sel_og=1,0,E4512-G4512)</f>
        <v/>
      </c>
      <c r="J4512" s="6">
        <f>IF(sel_og=1,0,D4512-F4512)</f>
        <v/>
      </c>
      <c r="K4512" s="6">
        <f>IF(sel_og=1,E4512-G4512,0)</f>
        <v/>
      </c>
    </row>
    <row r="4513">
      <c r="A4513" s="6">
        <f>Profiles!E4513+Profiles!F4513</f>
        <v/>
      </c>
      <c r="B4513" s="6">
        <f>Profiles!D4513*sel_solar</f>
        <v/>
      </c>
      <c r="C4513" s="6">
        <f>MIN(B4513,A4513)</f>
        <v/>
      </c>
      <c r="D4513" s="6">
        <f>B4513-C4513</f>
        <v/>
      </c>
      <c r="E4513" s="6">
        <f>A4513-C4513</f>
        <v/>
      </c>
      <c r="F4513" s="6">
        <f>MIN(D4513,in_batt_pw,IF(sel_batt=0,0,(sel_batt-H4512)/in_rte))</f>
        <v/>
      </c>
      <c r="G4513" s="6">
        <f>MIN(E4513,in_batt_pw,H4512)</f>
        <v/>
      </c>
      <c r="H4513" s="6">
        <f>H4512+F4513*in_rte-G4513</f>
        <v/>
      </c>
      <c r="I4513" s="6">
        <f>IF(sel_og=1,0,E4513-G4513)</f>
        <v/>
      </c>
      <c r="J4513" s="6">
        <f>IF(sel_og=1,0,D4513-F4513)</f>
        <v/>
      </c>
      <c r="K4513" s="6">
        <f>IF(sel_og=1,E4513-G4513,0)</f>
        <v/>
      </c>
    </row>
    <row r="4514">
      <c r="A4514" s="6">
        <f>Profiles!E4514+Profiles!F4514</f>
        <v/>
      </c>
      <c r="B4514" s="6">
        <f>Profiles!D4514*sel_solar</f>
        <v/>
      </c>
      <c r="C4514" s="6">
        <f>MIN(B4514,A4514)</f>
        <v/>
      </c>
      <c r="D4514" s="6">
        <f>B4514-C4514</f>
        <v/>
      </c>
      <c r="E4514" s="6">
        <f>A4514-C4514</f>
        <v/>
      </c>
      <c r="F4514" s="6">
        <f>MIN(D4514,in_batt_pw,IF(sel_batt=0,0,(sel_batt-H4513)/in_rte))</f>
        <v/>
      </c>
      <c r="G4514" s="6">
        <f>MIN(E4514,in_batt_pw,H4513)</f>
        <v/>
      </c>
      <c r="H4514" s="6">
        <f>H4513+F4514*in_rte-G4514</f>
        <v/>
      </c>
      <c r="I4514" s="6">
        <f>IF(sel_og=1,0,E4514-G4514)</f>
        <v/>
      </c>
      <c r="J4514" s="6">
        <f>IF(sel_og=1,0,D4514-F4514)</f>
        <v/>
      </c>
      <c r="K4514" s="6">
        <f>IF(sel_og=1,E4514-G4514,0)</f>
        <v/>
      </c>
    </row>
    <row r="4515">
      <c r="A4515" s="6">
        <f>Profiles!E4515+Profiles!F4515</f>
        <v/>
      </c>
      <c r="B4515" s="6">
        <f>Profiles!D4515*sel_solar</f>
        <v/>
      </c>
      <c r="C4515" s="6">
        <f>MIN(B4515,A4515)</f>
        <v/>
      </c>
      <c r="D4515" s="6">
        <f>B4515-C4515</f>
        <v/>
      </c>
      <c r="E4515" s="6">
        <f>A4515-C4515</f>
        <v/>
      </c>
      <c r="F4515" s="6">
        <f>MIN(D4515,in_batt_pw,IF(sel_batt=0,0,(sel_batt-H4514)/in_rte))</f>
        <v/>
      </c>
      <c r="G4515" s="6">
        <f>MIN(E4515,in_batt_pw,H4514)</f>
        <v/>
      </c>
      <c r="H4515" s="6">
        <f>H4514+F4515*in_rte-G4515</f>
        <v/>
      </c>
      <c r="I4515" s="6">
        <f>IF(sel_og=1,0,E4515-G4515)</f>
        <v/>
      </c>
      <c r="J4515" s="6">
        <f>IF(sel_og=1,0,D4515-F4515)</f>
        <v/>
      </c>
      <c r="K4515" s="6">
        <f>IF(sel_og=1,E4515-G4515,0)</f>
        <v/>
      </c>
    </row>
    <row r="4516">
      <c r="A4516" s="6">
        <f>Profiles!E4516+Profiles!F4516</f>
        <v/>
      </c>
      <c r="B4516" s="6">
        <f>Profiles!D4516*sel_solar</f>
        <v/>
      </c>
      <c r="C4516" s="6">
        <f>MIN(B4516,A4516)</f>
        <v/>
      </c>
      <c r="D4516" s="6">
        <f>B4516-C4516</f>
        <v/>
      </c>
      <c r="E4516" s="6">
        <f>A4516-C4516</f>
        <v/>
      </c>
      <c r="F4516" s="6">
        <f>MIN(D4516,in_batt_pw,IF(sel_batt=0,0,(sel_batt-H4515)/in_rte))</f>
        <v/>
      </c>
      <c r="G4516" s="6">
        <f>MIN(E4516,in_batt_pw,H4515)</f>
        <v/>
      </c>
      <c r="H4516" s="6">
        <f>H4515+F4516*in_rte-G4516</f>
        <v/>
      </c>
      <c r="I4516" s="6">
        <f>IF(sel_og=1,0,E4516-G4516)</f>
        <v/>
      </c>
      <c r="J4516" s="6">
        <f>IF(sel_og=1,0,D4516-F4516)</f>
        <v/>
      </c>
      <c r="K4516" s="6">
        <f>IF(sel_og=1,E4516-G4516,0)</f>
        <v/>
      </c>
    </row>
    <row r="4517">
      <c r="A4517" s="6">
        <f>Profiles!E4517+Profiles!F4517</f>
        <v/>
      </c>
      <c r="B4517" s="6">
        <f>Profiles!D4517*sel_solar</f>
        <v/>
      </c>
      <c r="C4517" s="6">
        <f>MIN(B4517,A4517)</f>
        <v/>
      </c>
      <c r="D4517" s="6">
        <f>B4517-C4517</f>
        <v/>
      </c>
      <c r="E4517" s="6">
        <f>A4517-C4517</f>
        <v/>
      </c>
      <c r="F4517" s="6">
        <f>MIN(D4517,in_batt_pw,IF(sel_batt=0,0,(sel_batt-H4516)/in_rte))</f>
        <v/>
      </c>
      <c r="G4517" s="6">
        <f>MIN(E4517,in_batt_pw,H4516)</f>
        <v/>
      </c>
      <c r="H4517" s="6">
        <f>H4516+F4517*in_rte-G4517</f>
        <v/>
      </c>
      <c r="I4517" s="6">
        <f>IF(sel_og=1,0,E4517-G4517)</f>
        <v/>
      </c>
      <c r="J4517" s="6">
        <f>IF(sel_og=1,0,D4517-F4517)</f>
        <v/>
      </c>
      <c r="K4517" s="6">
        <f>IF(sel_og=1,E4517-G4517,0)</f>
        <v/>
      </c>
    </row>
    <row r="4518">
      <c r="A4518" s="6">
        <f>Profiles!E4518+Profiles!F4518</f>
        <v/>
      </c>
      <c r="B4518" s="6">
        <f>Profiles!D4518*sel_solar</f>
        <v/>
      </c>
      <c r="C4518" s="6">
        <f>MIN(B4518,A4518)</f>
        <v/>
      </c>
      <c r="D4518" s="6">
        <f>B4518-C4518</f>
        <v/>
      </c>
      <c r="E4518" s="6">
        <f>A4518-C4518</f>
        <v/>
      </c>
      <c r="F4518" s="6">
        <f>MIN(D4518,in_batt_pw,IF(sel_batt=0,0,(sel_batt-H4517)/in_rte))</f>
        <v/>
      </c>
      <c r="G4518" s="6">
        <f>MIN(E4518,in_batt_pw,H4517)</f>
        <v/>
      </c>
      <c r="H4518" s="6">
        <f>H4517+F4518*in_rte-G4518</f>
        <v/>
      </c>
      <c r="I4518" s="6">
        <f>IF(sel_og=1,0,E4518-G4518)</f>
        <v/>
      </c>
      <c r="J4518" s="6">
        <f>IF(sel_og=1,0,D4518-F4518)</f>
        <v/>
      </c>
      <c r="K4518" s="6">
        <f>IF(sel_og=1,E4518-G4518,0)</f>
        <v/>
      </c>
    </row>
    <row r="4519">
      <c r="A4519" s="6">
        <f>Profiles!E4519+Profiles!F4519</f>
        <v/>
      </c>
      <c r="B4519" s="6">
        <f>Profiles!D4519*sel_solar</f>
        <v/>
      </c>
      <c r="C4519" s="6">
        <f>MIN(B4519,A4519)</f>
        <v/>
      </c>
      <c r="D4519" s="6">
        <f>B4519-C4519</f>
        <v/>
      </c>
      <c r="E4519" s="6">
        <f>A4519-C4519</f>
        <v/>
      </c>
      <c r="F4519" s="6">
        <f>MIN(D4519,in_batt_pw,IF(sel_batt=0,0,(sel_batt-H4518)/in_rte))</f>
        <v/>
      </c>
      <c r="G4519" s="6">
        <f>MIN(E4519,in_batt_pw,H4518)</f>
        <v/>
      </c>
      <c r="H4519" s="6">
        <f>H4518+F4519*in_rte-G4519</f>
        <v/>
      </c>
      <c r="I4519" s="6">
        <f>IF(sel_og=1,0,E4519-G4519)</f>
        <v/>
      </c>
      <c r="J4519" s="6">
        <f>IF(sel_og=1,0,D4519-F4519)</f>
        <v/>
      </c>
      <c r="K4519" s="6">
        <f>IF(sel_og=1,E4519-G4519,0)</f>
        <v/>
      </c>
    </row>
    <row r="4520">
      <c r="A4520" s="6">
        <f>Profiles!E4520+Profiles!F4520</f>
        <v/>
      </c>
      <c r="B4520" s="6">
        <f>Profiles!D4520*sel_solar</f>
        <v/>
      </c>
      <c r="C4520" s="6">
        <f>MIN(B4520,A4520)</f>
        <v/>
      </c>
      <c r="D4520" s="6">
        <f>B4520-C4520</f>
        <v/>
      </c>
      <c r="E4520" s="6">
        <f>A4520-C4520</f>
        <v/>
      </c>
      <c r="F4520" s="6">
        <f>MIN(D4520,in_batt_pw,IF(sel_batt=0,0,(sel_batt-H4519)/in_rte))</f>
        <v/>
      </c>
      <c r="G4520" s="6">
        <f>MIN(E4520,in_batt_pw,H4519)</f>
        <v/>
      </c>
      <c r="H4520" s="6">
        <f>H4519+F4520*in_rte-G4520</f>
        <v/>
      </c>
      <c r="I4520" s="6">
        <f>IF(sel_og=1,0,E4520-G4520)</f>
        <v/>
      </c>
      <c r="J4520" s="6">
        <f>IF(sel_og=1,0,D4520-F4520)</f>
        <v/>
      </c>
      <c r="K4520" s="6">
        <f>IF(sel_og=1,E4520-G4520,0)</f>
        <v/>
      </c>
    </row>
    <row r="4521">
      <c r="A4521" s="6">
        <f>Profiles!E4521+Profiles!F4521</f>
        <v/>
      </c>
      <c r="B4521" s="6">
        <f>Profiles!D4521*sel_solar</f>
        <v/>
      </c>
      <c r="C4521" s="6">
        <f>MIN(B4521,A4521)</f>
        <v/>
      </c>
      <c r="D4521" s="6">
        <f>B4521-C4521</f>
        <v/>
      </c>
      <c r="E4521" s="6">
        <f>A4521-C4521</f>
        <v/>
      </c>
      <c r="F4521" s="6">
        <f>MIN(D4521,in_batt_pw,IF(sel_batt=0,0,(sel_batt-H4520)/in_rte))</f>
        <v/>
      </c>
      <c r="G4521" s="6">
        <f>MIN(E4521,in_batt_pw,H4520)</f>
        <v/>
      </c>
      <c r="H4521" s="6">
        <f>H4520+F4521*in_rte-G4521</f>
        <v/>
      </c>
      <c r="I4521" s="6">
        <f>IF(sel_og=1,0,E4521-G4521)</f>
        <v/>
      </c>
      <c r="J4521" s="6">
        <f>IF(sel_og=1,0,D4521-F4521)</f>
        <v/>
      </c>
      <c r="K4521" s="6">
        <f>IF(sel_og=1,E4521-G4521,0)</f>
        <v/>
      </c>
    </row>
    <row r="4522">
      <c r="A4522" s="6">
        <f>Profiles!E4522+Profiles!F4522</f>
        <v/>
      </c>
      <c r="B4522" s="6">
        <f>Profiles!D4522*sel_solar</f>
        <v/>
      </c>
      <c r="C4522" s="6">
        <f>MIN(B4522,A4522)</f>
        <v/>
      </c>
      <c r="D4522" s="6">
        <f>B4522-C4522</f>
        <v/>
      </c>
      <c r="E4522" s="6">
        <f>A4522-C4522</f>
        <v/>
      </c>
      <c r="F4522" s="6">
        <f>MIN(D4522,in_batt_pw,IF(sel_batt=0,0,(sel_batt-H4521)/in_rte))</f>
        <v/>
      </c>
      <c r="G4522" s="6">
        <f>MIN(E4522,in_batt_pw,H4521)</f>
        <v/>
      </c>
      <c r="H4522" s="6">
        <f>H4521+F4522*in_rte-G4522</f>
        <v/>
      </c>
      <c r="I4522" s="6">
        <f>IF(sel_og=1,0,E4522-G4522)</f>
        <v/>
      </c>
      <c r="J4522" s="6">
        <f>IF(sel_og=1,0,D4522-F4522)</f>
        <v/>
      </c>
      <c r="K4522" s="6">
        <f>IF(sel_og=1,E4522-G4522,0)</f>
        <v/>
      </c>
    </row>
    <row r="4523">
      <c r="A4523" s="6">
        <f>Profiles!E4523+Profiles!F4523</f>
        <v/>
      </c>
      <c r="B4523" s="6">
        <f>Profiles!D4523*sel_solar</f>
        <v/>
      </c>
      <c r="C4523" s="6">
        <f>MIN(B4523,A4523)</f>
        <v/>
      </c>
      <c r="D4523" s="6">
        <f>B4523-C4523</f>
        <v/>
      </c>
      <c r="E4523" s="6">
        <f>A4523-C4523</f>
        <v/>
      </c>
      <c r="F4523" s="6">
        <f>MIN(D4523,in_batt_pw,IF(sel_batt=0,0,(sel_batt-H4522)/in_rte))</f>
        <v/>
      </c>
      <c r="G4523" s="6">
        <f>MIN(E4523,in_batt_pw,H4522)</f>
        <v/>
      </c>
      <c r="H4523" s="6">
        <f>H4522+F4523*in_rte-G4523</f>
        <v/>
      </c>
      <c r="I4523" s="6">
        <f>IF(sel_og=1,0,E4523-G4523)</f>
        <v/>
      </c>
      <c r="J4523" s="6">
        <f>IF(sel_og=1,0,D4523-F4523)</f>
        <v/>
      </c>
      <c r="K4523" s="6">
        <f>IF(sel_og=1,E4523-G4523,0)</f>
        <v/>
      </c>
    </row>
    <row r="4524">
      <c r="A4524" s="6">
        <f>Profiles!E4524+Profiles!F4524</f>
        <v/>
      </c>
      <c r="B4524" s="6">
        <f>Profiles!D4524*sel_solar</f>
        <v/>
      </c>
      <c r="C4524" s="6">
        <f>MIN(B4524,A4524)</f>
        <v/>
      </c>
      <c r="D4524" s="6">
        <f>B4524-C4524</f>
        <v/>
      </c>
      <c r="E4524" s="6">
        <f>A4524-C4524</f>
        <v/>
      </c>
      <c r="F4524" s="6">
        <f>MIN(D4524,in_batt_pw,IF(sel_batt=0,0,(sel_batt-H4523)/in_rte))</f>
        <v/>
      </c>
      <c r="G4524" s="6">
        <f>MIN(E4524,in_batt_pw,H4523)</f>
        <v/>
      </c>
      <c r="H4524" s="6">
        <f>H4523+F4524*in_rte-G4524</f>
        <v/>
      </c>
      <c r="I4524" s="6">
        <f>IF(sel_og=1,0,E4524-G4524)</f>
        <v/>
      </c>
      <c r="J4524" s="6">
        <f>IF(sel_og=1,0,D4524-F4524)</f>
        <v/>
      </c>
      <c r="K4524" s="6">
        <f>IF(sel_og=1,E4524-G4524,0)</f>
        <v/>
      </c>
    </row>
    <row r="4525">
      <c r="A4525" s="6">
        <f>Profiles!E4525+Profiles!F4525</f>
        <v/>
      </c>
      <c r="B4525" s="6">
        <f>Profiles!D4525*sel_solar</f>
        <v/>
      </c>
      <c r="C4525" s="6">
        <f>MIN(B4525,A4525)</f>
        <v/>
      </c>
      <c r="D4525" s="6">
        <f>B4525-C4525</f>
        <v/>
      </c>
      <c r="E4525" s="6">
        <f>A4525-C4525</f>
        <v/>
      </c>
      <c r="F4525" s="6">
        <f>MIN(D4525,in_batt_pw,IF(sel_batt=0,0,(sel_batt-H4524)/in_rte))</f>
        <v/>
      </c>
      <c r="G4525" s="6">
        <f>MIN(E4525,in_batt_pw,H4524)</f>
        <v/>
      </c>
      <c r="H4525" s="6">
        <f>H4524+F4525*in_rte-G4525</f>
        <v/>
      </c>
      <c r="I4525" s="6">
        <f>IF(sel_og=1,0,E4525-G4525)</f>
        <v/>
      </c>
      <c r="J4525" s="6">
        <f>IF(sel_og=1,0,D4525-F4525)</f>
        <v/>
      </c>
      <c r="K4525" s="6">
        <f>IF(sel_og=1,E4525-G4525,0)</f>
        <v/>
      </c>
    </row>
    <row r="4526">
      <c r="A4526" s="6">
        <f>Profiles!E4526+Profiles!F4526</f>
        <v/>
      </c>
      <c r="B4526" s="6">
        <f>Profiles!D4526*sel_solar</f>
        <v/>
      </c>
      <c r="C4526" s="6">
        <f>MIN(B4526,A4526)</f>
        <v/>
      </c>
      <c r="D4526" s="6">
        <f>B4526-C4526</f>
        <v/>
      </c>
      <c r="E4526" s="6">
        <f>A4526-C4526</f>
        <v/>
      </c>
      <c r="F4526" s="6">
        <f>MIN(D4526,in_batt_pw,IF(sel_batt=0,0,(sel_batt-H4525)/in_rte))</f>
        <v/>
      </c>
      <c r="G4526" s="6">
        <f>MIN(E4526,in_batt_pw,H4525)</f>
        <v/>
      </c>
      <c r="H4526" s="6">
        <f>H4525+F4526*in_rte-G4526</f>
        <v/>
      </c>
      <c r="I4526" s="6">
        <f>IF(sel_og=1,0,E4526-G4526)</f>
        <v/>
      </c>
      <c r="J4526" s="6">
        <f>IF(sel_og=1,0,D4526-F4526)</f>
        <v/>
      </c>
      <c r="K4526" s="6">
        <f>IF(sel_og=1,E4526-G4526,0)</f>
        <v/>
      </c>
    </row>
    <row r="4527">
      <c r="A4527" s="6">
        <f>Profiles!E4527+Profiles!F4527</f>
        <v/>
      </c>
      <c r="B4527" s="6">
        <f>Profiles!D4527*sel_solar</f>
        <v/>
      </c>
      <c r="C4527" s="6">
        <f>MIN(B4527,A4527)</f>
        <v/>
      </c>
      <c r="D4527" s="6">
        <f>B4527-C4527</f>
        <v/>
      </c>
      <c r="E4527" s="6">
        <f>A4527-C4527</f>
        <v/>
      </c>
      <c r="F4527" s="6">
        <f>MIN(D4527,in_batt_pw,IF(sel_batt=0,0,(sel_batt-H4526)/in_rte))</f>
        <v/>
      </c>
      <c r="G4527" s="6">
        <f>MIN(E4527,in_batt_pw,H4526)</f>
        <v/>
      </c>
      <c r="H4527" s="6">
        <f>H4526+F4527*in_rte-G4527</f>
        <v/>
      </c>
      <c r="I4527" s="6">
        <f>IF(sel_og=1,0,E4527-G4527)</f>
        <v/>
      </c>
      <c r="J4527" s="6">
        <f>IF(sel_og=1,0,D4527-F4527)</f>
        <v/>
      </c>
      <c r="K4527" s="6">
        <f>IF(sel_og=1,E4527-G4527,0)</f>
        <v/>
      </c>
    </row>
    <row r="4528">
      <c r="A4528" s="6">
        <f>Profiles!E4528+Profiles!F4528</f>
        <v/>
      </c>
      <c r="B4528" s="6">
        <f>Profiles!D4528*sel_solar</f>
        <v/>
      </c>
      <c r="C4528" s="6">
        <f>MIN(B4528,A4528)</f>
        <v/>
      </c>
      <c r="D4528" s="6">
        <f>B4528-C4528</f>
        <v/>
      </c>
      <c r="E4528" s="6">
        <f>A4528-C4528</f>
        <v/>
      </c>
      <c r="F4528" s="6">
        <f>MIN(D4528,in_batt_pw,IF(sel_batt=0,0,(sel_batt-H4527)/in_rte))</f>
        <v/>
      </c>
      <c r="G4528" s="6">
        <f>MIN(E4528,in_batt_pw,H4527)</f>
        <v/>
      </c>
      <c r="H4528" s="6">
        <f>H4527+F4528*in_rte-G4528</f>
        <v/>
      </c>
      <c r="I4528" s="6">
        <f>IF(sel_og=1,0,E4528-G4528)</f>
        <v/>
      </c>
      <c r="J4528" s="6">
        <f>IF(sel_og=1,0,D4528-F4528)</f>
        <v/>
      </c>
      <c r="K4528" s="6">
        <f>IF(sel_og=1,E4528-G4528,0)</f>
        <v/>
      </c>
    </row>
    <row r="4529">
      <c r="A4529" s="6">
        <f>Profiles!E4529+Profiles!F4529</f>
        <v/>
      </c>
      <c r="B4529" s="6">
        <f>Profiles!D4529*sel_solar</f>
        <v/>
      </c>
      <c r="C4529" s="6">
        <f>MIN(B4529,A4529)</f>
        <v/>
      </c>
      <c r="D4529" s="6">
        <f>B4529-C4529</f>
        <v/>
      </c>
      <c r="E4529" s="6">
        <f>A4529-C4529</f>
        <v/>
      </c>
      <c r="F4529" s="6">
        <f>MIN(D4529,in_batt_pw,IF(sel_batt=0,0,(sel_batt-H4528)/in_rte))</f>
        <v/>
      </c>
      <c r="G4529" s="6">
        <f>MIN(E4529,in_batt_pw,H4528)</f>
        <v/>
      </c>
      <c r="H4529" s="6">
        <f>H4528+F4529*in_rte-G4529</f>
        <v/>
      </c>
      <c r="I4529" s="6">
        <f>IF(sel_og=1,0,E4529-G4529)</f>
        <v/>
      </c>
      <c r="J4529" s="6">
        <f>IF(sel_og=1,0,D4529-F4529)</f>
        <v/>
      </c>
      <c r="K4529" s="6">
        <f>IF(sel_og=1,E4529-G4529,0)</f>
        <v/>
      </c>
    </row>
    <row r="4530">
      <c r="A4530" s="6">
        <f>Profiles!E4530+Profiles!F4530</f>
        <v/>
      </c>
      <c r="B4530" s="6">
        <f>Profiles!D4530*sel_solar</f>
        <v/>
      </c>
      <c r="C4530" s="6">
        <f>MIN(B4530,A4530)</f>
        <v/>
      </c>
      <c r="D4530" s="6">
        <f>B4530-C4530</f>
        <v/>
      </c>
      <c r="E4530" s="6">
        <f>A4530-C4530</f>
        <v/>
      </c>
      <c r="F4530" s="6">
        <f>MIN(D4530,in_batt_pw,IF(sel_batt=0,0,(sel_batt-H4529)/in_rte))</f>
        <v/>
      </c>
      <c r="G4530" s="6">
        <f>MIN(E4530,in_batt_pw,H4529)</f>
        <v/>
      </c>
      <c r="H4530" s="6">
        <f>H4529+F4530*in_rte-G4530</f>
        <v/>
      </c>
      <c r="I4530" s="6">
        <f>IF(sel_og=1,0,E4530-G4530)</f>
        <v/>
      </c>
      <c r="J4530" s="6">
        <f>IF(sel_og=1,0,D4530-F4530)</f>
        <v/>
      </c>
      <c r="K4530" s="6">
        <f>IF(sel_og=1,E4530-G4530,0)</f>
        <v/>
      </c>
    </row>
    <row r="4531">
      <c r="A4531" s="6">
        <f>Profiles!E4531+Profiles!F4531</f>
        <v/>
      </c>
      <c r="B4531" s="6">
        <f>Profiles!D4531*sel_solar</f>
        <v/>
      </c>
      <c r="C4531" s="6">
        <f>MIN(B4531,A4531)</f>
        <v/>
      </c>
      <c r="D4531" s="6">
        <f>B4531-C4531</f>
        <v/>
      </c>
      <c r="E4531" s="6">
        <f>A4531-C4531</f>
        <v/>
      </c>
      <c r="F4531" s="6">
        <f>MIN(D4531,in_batt_pw,IF(sel_batt=0,0,(sel_batt-H4530)/in_rte))</f>
        <v/>
      </c>
      <c r="G4531" s="6">
        <f>MIN(E4531,in_batt_pw,H4530)</f>
        <v/>
      </c>
      <c r="H4531" s="6">
        <f>H4530+F4531*in_rte-G4531</f>
        <v/>
      </c>
      <c r="I4531" s="6">
        <f>IF(sel_og=1,0,E4531-G4531)</f>
        <v/>
      </c>
      <c r="J4531" s="6">
        <f>IF(sel_og=1,0,D4531-F4531)</f>
        <v/>
      </c>
      <c r="K4531" s="6">
        <f>IF(sel_og=1,E4531-G4531,0)</f>
        <v/>
      </c>
    </row>
    <row r="4532">
      <c r="A4532" s="6">
        <f>Profiles!E4532+Profiles!F4532</f>
        <v/>
      </c>
      <c r="B4532" s="6">
        <f>Profiles!D4532*sel_solar</f>
        <v/>
      </c>
      <c r="C4532" s="6">
        <f>MIN(B4532,A4532)</f>
        <v/>
      </c>
      <c r="D4532" s="6">
        <f>B4532-C4532</f>
        <v/>
      </c>
      <c r="E4532" s="6">
        <f>A4532-C4532</f>
        <v/>
      </c>
      <c r="F4532" s="6">
        <f>MIN(D4532,in_batt_pw,IF(sel_batt=0,0,(sel_batt-H4531)/in_rte))</f>
        <v/>
      </c>
      <c r="G4532" s="6">
        <f>MIN(E4532,in_batt_pw,H4531)</f>
        <v/>
      </c>
      <c r="H4532" s="6">
        <f>H4531+F4532*in_rte-G4532</f>
        <v/>
      </c>
      <c r="I4532" s="6">
        <f>IF(sel_og=1,0,E4532-G4532)</f>
        <v/>
      </c>
      <c r="J4532" s="6">
        <f>IF(sel_og=1,0,D4532-F4532)</f>
        <v/>
      </c>
      <c r="K4532" s="6">
        <f>IF(sel_og=1,E4532-G4532,0)</f>
        <v/>
      </c>
    </row>
    <row r="4533">
      <c r="A4533" s="6">
        <f>Profiles!E4533+Profiles!F4533</f>
        <v/>
      </c>
      <c r="B4533" s="6">
        <f>Profiles!D4533*sel_solar</f>
        <v/>
      </c>
      <c r="C4533" s="6">
        <f>MIN(B4533,A4533)</f>
        <v/>
      </c>
      <c r="D4533" s="6">
        <f>B4533-C4533</f>
        <v/>
      </c>
      <c r="E4533" s="6">
        <f>A4533-C4533</f>
        <v/>
      </c>
      <c r="F4533" s="6">
        <f>MIN(D4533,in_batt_pw,IF(sel_batt=0,0,(sel_batt-H4532)/in_rte))</f>
        <v/>
      </c>
      <c r="G4533" s="6">
        <f>MIN(E4533,in_batt_pw,H4532)</f>
        <v/>
      </c>
      <c r="H4533" s="6">
        <f>H4532+F4533*in_rte-G4533</f>
        <v/>
      </c>
      <c r="I4533" s="6">
        <f>IF(sel_og=1,0,E4533-G4533)</f>
        <v/>
      </c>
      <c r="J4533" s="6">
        <f>IF(sel_og=1,0,D4533-F4533)</f>
        <v/>
      </c>
      <c r="K4533" s="6">
        <f>IF(sel_og=1,E4533-G4533,0)</f>
        <v/>
      </c>
    </row>
    <row r="4534">
      <c r="A4534" s="6">
        <f>Profiles!E4534+Profiles!F4534</f>
        <v/>
      </c>
      <c r="B4534" s="6">
        <f>Profiles!D4534*sel_solar</f>
        <v/>
      </c>
      <c r="C4534" s="6">
        <f>MIN(B4534,A4534)</f>
        <v/>
      </c>
      <c r="D4534" s="6">
        <f>B4534-C4534</f>
        <v/>
      </c>
      <c r="E4534" s="6">
        <f>A4534-C4534</f>
        <v/>
      </c>
      <c r="F4534" s="6">
        <f>MIN(D4534,in_batt_pw,IF(sel_batt=0,0,(sel_batt-H4533)/in_rte))</f>
        <v/>
      </c>
      <c r="G4534" s="6">
        <f>MIN(E4534,in_batt_pw,H4533)</f>
        <v/>
      </c>
      <c r="H4534" s="6">
        <f>H4533+F4534*in_rte-G4534</f>
        <v/>
      </c>
      <c r="I4534" s="6">
        <f>IF(sel_og=1,0,E4534-G4534)</f>
        <v/>
      </c>
      <c r="J4534" s="6">
        <f>IF(sel_og=1,0,D4534-F4534)</f>
        <v/>
      </c>
      <c r="K4534" s="6">
        <f>IF(sel_og=1,E4534-G4534,0)</f>
        <v/>
      </c>
    </row>
    <row r="4535">
      <c r="A4535" s="6">
        <f>Profiles!E4535+Profiles!F4535</f>
        <v/>
      </c>
      <c r="B4535" s="6">
        <f>Profiles!D4535*sel_solar</f>
        <v/>
      </c>
      <c r="C4535" s="6">
        <f>MIN(B4535,A4535)</f>
        <v/>
      </c>
      <c r="D4535" s="6">
        <f>B4535-C4535</f>
        <v/>
      </c>
      <c r="E4535" s="6">
        <f>A4535-C4535</f>
        <v/>
      </c>
      <c r="F4535" s="6">
        <f>MIN(D4535,in_batt_pw,IF(sel_batt=0,0,(sel_batt-H4534)/in_rte))</f>
        <v/>
      </c>
      <c r="G4535" s="6">
        <f>MIN(E4535,in_batt_pw,H4534)</f>
        <v/>
      </c>
      <c r="H4535" s="6">
        <f>H4534+F4535*in_rte-G4535</f>
        <v/>
      </c>
      <c r="I4535" s="6">
        <f>IF(sel_og=1,0,E4535-G4535)</f>
        <v/>
      </c>
      <c r="J4535" s="6">
        <f>IF(sel_og=1,0,D4535-F4535)</f>
        <v/>
      </c>
      <c r="K4535" s="6">
        <f>IF(sel_og=1,E4535-G4535,0)</f>
        <v/>
      </c>
    </row>
    <row r="4536">
      <c r="A4536" s="6">
        <f>Profiles!E4536+Profiles!F4536</f>
        <v/>
      </c>
      <c r="B4536" s="6">
        <f>Profiles!D4536*sel_solar</f>
        <v/>
      </c>
      <c r="C4536" s="6">
        <f>MIN(B4536,A4536)</f>
        <v/>
      </c>
      <c r="D4536" s="6">
        <f>B4536-C4536</f>
        <v/>
      </c>
      <c r="E4536" s="6">
        <f>A4536-C4536</f>
        <v/>
      </c>
      <c r="F4536" s="6">
        <f>MIN(D4536,in_batt_pw,IF(sel_batt=0,0,(sel_batt-H4535)/in_rte))</f>
        <v/>
      </c>
      <c r="G4536" s="6">
        <f>MIN(E4536,in_batt_pw,H4535)</f>
        <v/>
      </c>
      <c r="H4536" s="6">
        <f>H4535+F4536*in_rte-G4536</f>
        <v/>
      </c>
      <c r="I4536" s="6">
        <f>IF(sel_og=1,0,E4536-G4536)</f>
        <v/>
      </c>
      <c r="J4536" s="6">
        <f>IF(sel_og=1,0,D4536-F4536)</f>
        <v/>
      </c>
      <c r="K4536" s="6">
        <f>IF(sel_og=1,E4536-G4536,0)</f>
        <v/>
      </c>
    </row>
    <row r="4537">
      <c r="A4537" s="6">
        <f>Profiles!E4537+Profiles!F4537</f>
        <v/>
      </c>
      <c r="B4537" s="6">
        <f>Profiles!D4537*sel_solar</f>
        <v/>
      </c>
      <c r="C4537" s="6">
        <f>MIN(B4537,A4537)</f>
        <v/>
      </c>
      <c r="D4537" s="6">
        <f>B4537-C4537</f>
        <v/>
      </c>
      <c r="E4537" s="6">
        <f>A4537-C4537</f>
        <v/>
      </c>
      <c r="F4537" s="6">
        <f>MIN(D4537,in_batt_pw,IF(sel_batt=0,0,(sel_batt-H4536)/in_rte))</f>
        <v/>
      </c>
      <c r="G4537" s="6">
        <f>MIN(E4537,in_batt_pw,H4536)</f>
        <v/>
      </c>
      <c r="H4537" s="6">
        <f>H4536+F4537*in_rte-G4537</f>
        <v/>
      </c>
      <c r="I4537" s="6">
        <f>IF(sel_og=1,0,E4537-G4537)</f>
        <v/>
      </c>
      <c r="J4537" s="6">
        <f>IF(sel_og=1,0,D4537-F4537)</f>
        <v/>
      </c>
      <c r="K4537" s="6">
        <f>IF(sel_og=1,E4537-G4537,0)</f>
        <v/>
      </c>
    </row>
    <row r="4538">
      <c r="A4538" s="6">
        <f>Profiles!E4538+Profiles!F4538</f>
        <v/>
      </c>
      <c r="B4538" s="6">
        <f>Profiles!D4538*sel_solar</f>
        <v/>
      </c>
      <c r="C4538" s="6">
        <f>MIN(B4538,A4538)</f>
        <v/>
      </c>
      <c r="D4538" s="6">
        <f>B4538-C4538</f>
        <v/>
      </c>
      <c r="E4538" s="6">
        <f>A4538-C4538</f>
        <v/>
      </c>
      <c r="F4538" s="6">
        <f>MIN(D4538,in_batt_pw,IF(sel_batt=0,0,(sel_batt-H4537)/in_rte))</f>
        <v/>
      </c>
      <c r="G4538" s="6">
        <f>MIN(E4538,in_batt_pw,H4537)</f>
        <v/>
      </c>
      <c r="H4538" s="6">
        <f>H4537+F4538*in_rte-G4538</f>
        <v/>
      </c>
      <c r="I4538" s="6">
        <f>IF(sel_og=1,0,E4538-G4538)</f>
        <v/>
      </c>
      <c r="J4538" s="6">
        <f>IF(sel_og=1,0,D4538-F4538)</f>
        <v/>
      </c>
      <c r="K4538" s="6">
        <f>IF(sel_og=1,E4538-G4538,0)</f>
        <v/>
      </c>
    </row>
    <row r="4539">
      <c r="A4539" s="6">
        <f>Profiles!E4539+Profiles!F4539</f>
        <v/>
      </c>
      <c r="B4539" s="6">
        <f>Profiles!D4539*sel_solar</f>
        <v/>
      </c>
      <c r="C4539" s="6">
        <f>MIN(B4539,A4539)</f>
        <v/>
      </c>
      <c r="D4539" s="6">
        <f>B4539-C4539</f>
        <v/>
      </c>
      <c r="E4539" s="6">
        <f>A4539-C4539</f>
        <v/>
      </c>
      <c r="F4539" s="6">
        <f>MIN(D4539,in_batt_pw,IF(sel_batt=0,0,(sel_batt-H4538)/in_rte))</f>
        <v/>
      </c>
      <c r="G4539" s="6">
        <f>MIN(E4539,in_batt_pw,H4538)</f>
        <v/>
      </c>
      <c r="H4539" s="6">
        <f>H4538+F4539*in_rte-G4539</f>
        <v/>
      </c>
      <c r="I4539" s="6">
        <f>IF(sel_og=1,0,E4539-G4539)</f>
        <v/>
      </c>
      <c r="J4539" s="6">
        <f>IF(sel_og=1,0,D4539-F4539)</f>
        <v/>
      </c>
      <c r="K4539" s="6">
        <f>IF(sel_og=1,E4539-G4539,0)</f>
        <v/>
      </c>
    </row>
    <row r="4540">
      <c r="A4540" s="6">
        <f>Profiles!E4540+Profiles!F4540</f>
        <v/>
      </c>
      <c r="B4540" s="6">
        <f>Profiles!D4540*sel_solar</f>
        <v/>
      </c>
      <c r="C4540" s="6">
        <f>MIN(B4540,A4540)</f>
        <v/>
      </c>
      <c r="D4540" s="6">
        <f>B4540-C4540</f>
        <v/>
      </c>
      <c r="E4540" s="6">
        <f>A4540-C4540</f>
        <v/>
      </c>
      <c r="F4540" s="6">
        <f>MIN(D4540,in_batt_pw,IF(sel_batt=0,0,(sel_batt-H4539)/in_rte))</f>
        <v/>
      </c>
      <c r="G4540" s="6">
        <f>MIN(E4540,in_batt_pw,H4539)</f>
        <v/>
      </c>
      <c r="H4540" s="6">
        <f>H4539+F4540*in_rte-G4540</f>
        <v/>
      </c>
      <c r="I4540" s="6">
        <f>IF(sel_og=1,0,E4540-G4540)</f>
        <v/>
      </c>
      <c r="J4540" s="6">
        <f>IF(sel_og=1,0,D4540-F4540)</f>
        <v/>
      </c>
      <c r="K4540" s="6">
        <f>IF(sel_og=1,E4540-G4540,0)</f>
        <v/>
      </c>
    </row>
    <row r="4541">
      <c r="A4541" s="6">
        <f>Profiles!E4541+Profiles!F4541</f>
        <v/>
      </c>
      <c r="B4541" s="6">
        <f>Profiles!D4541*sel_solar</f>
        <v/>
      </c>
      <c r="C4541" s="6">
        <f>MIN(B4541,A4541)</f>
        <v/>
      </c>
      <c r="D4541" s="6">
        <f>B4541-C4541</f>
        <v/>
      </c>
      <c r="E4541" s="6">
        <f>A4541-C4541</f>
        <v/>
      </c>
      <c r="F4541" s="6">
        <f>MIN(D4541,in_batt_pw,IF(sel_batt=0,0,(sel_batt-H4540)/in_rte))</f>
        <v/>
      </c>
      <c r="G4541" s="6">
        <f>MIN(E4541,in_batt_pw,H4540)</f>
        <v/>
      </c>
      <c r="H4541" s="6">
        <f>H4540+F4541*in_rte-G4541</f>
        <v/>
      </c>
      <c r="I4541" s="6">
        <f>IF(sel_og=1,0,E4541-G4541)</f>
        <v/>
      </c>
      <c r="J4541" s="6">
        <f>IF(sel_og=1,0,D4541-F4541)</f>
        <v/>
      </c>
      <c r="K4541" s="6">
        <f>IF(sel_og=1,E4541-G4541,0)</f>
        <v/>
      </c>
    </row>
    <row r="4542">
      <c r="A4542" s="6">
        <f>Profiles!E4542+Profiles!F4542</f>
        <v/>
      </c>
      <c r="B4542" s="6">
        <f>Profiles!D4542*sel_solar</f>
        <v/>
      </c>
      <c r="C4542" s="6">
        <f>MIN(B4542,A4542)</f>
        <v/>
      </c>
      <c r="D4542" s="6">
        <f>B4542-C4542</f>
        <v/>
      </c>
      <c r="E4542" s="6">
        <f>A4542-C4542</f>
        <v/>
      </c>
      <c r="F4542" s="6">
        <f>MIN(D4542,in_batt_pw,IF(sel_batt=0,0,(sel_batt-H4541)/in_rte))</f>
        <v/>
      </c>
      <c r="G4542" s="6">
        <f>MIN(E4542,in_batt_pw,H4541)</f>
        <v/>
      </c>
      <c r="H4542" s="6">
        <f>H4541+F4542*in_rte-G4542</f>
        <v/>
      </c>
      <c r="I4542" s="6">
        <f>IF(sel_og=1,0,E4542-G4542)</f>
        <v/>
      </c>
      <c r="J4542" s="6">
        <f>IF(sel_og=1,0,D4542-F4542)</f>
        <v/>
      </c>
      <c r="K4542" s="6">
        <f>IF(sel_og=1,E4542-G4542,0)</f>
        <v/>
      </c>
    </row>
    <row r="4543">
      <c r="A4543" s="6">
        <f>Profiles!E4543+Profiles!F4543</f>
        <v/>
      </c>
      <c r="B4543" s="6">
        <f>Profiles!D4543*sel_solar</f>
        <v/>
      </c>
      <c r="C4543" s="6">
        <f>MIN(B4543,A4543)</f>
        <v/>
      </c>
      <c r="D4543" s="6">
        <f>B4543-C4543</f>
        <v/>
      </c>
      <c r="E4543" s="6">
        <f>A4543-C4543</f>
        <v/>
      </c>
      <c r="F4543" s="6">
        <f>MIN(D4543,in_batt_pw,IF(sel_batt=0,0,(sel_batt-H4542)/in_rte))</f>
        <v/>
      </c>
      <c r="G4543" s="6">
        <f>MIN(E4543,in_batt_pw,H4542)</f>
        <v/>
      </c>
      <c r="H4543" s="6">
        <f>H4542+F4543*in_rte-G4543</f>
        <v/>
      </c>
      <c r="I4543" s="6">
        <f>IF(sel_og=1,0,E4543-G4543)</f>
        <v/>
      </c>
      <c r="J4543" s="6">
        <f>IF(sel_og=1,0,D4543-F4543)</f>
        <v/>
      </c>
      <c r="K4543" s="6">
        <f>IF(sel_og=1,E4543-G4543,0)</f>
        <v/>
      </c>
    </row>
    <row r="4544">
      <c r="A4544" s="6">
        <f>Profiles!E4544+Profiles!F4544</f>
        <v/>
      </c>
      <c r="B4544" s="6">
        <f>Profiles!D4544*sel_solar</f>
        <v/>
      </c>
      <c r="C4544" s="6">
        <f>MIN(B4544,A4544)</f>
        <v/>
      </c>
      <c r="D4544" s="6">
        <f>B4544-C4544</f>
        <v/>
      </c>
      <c r="E4544" s="6">
        <f>A4544-C4544</f>
        <v/>
      </c>
      <c r="F4544" s="6">
        <f>MIN(D4544,in_batt_pw,IF(sel_batt=0,0,(sel_batt-H4543)/in_rte))</f>
        <v/>
      </c>
      <c r="G4544" s="6">
        <f>MIN(E4544,in_batt_pw,H4543)</f>
        <v/>
      </c>
      <c r="H4544" s="6">
        <f>H4543+F4544*in_rte-G4544</f>
        <v/>
      </c>
      <c r="I4544" s="6">
        <f>IF(sel_og=1,0,E4544-G4544)</f>
        <v/>
      </c>
      <c r="J4544" s="6">
        <f>IF(sel_og=1,0,D4544-F4544)</f>
        <v/>
      </c>
      <c r="K4544" s="6">
        <f>IF(sel_og=1,E4544-G4544,0)</f>
        <v/>
      </c>
    </row>
    <row r="4545">
      <c r="A4545" s="6">
        <f>Profiles!E4545+Profiles!F4545</f>
        <v/>
      </c>
      <c r="B4545" s="6">
        <f>Profiles!D4545*sel_solar</f>
        <v/>
      </c>
      <c r="C4545" s="6">
        <f>MIN(B4545,A4545)</f>
        <v/>
      </c>
      <c r="D4545" s="6">
        <f>B4545-C4545</f>
        <v/>
      </c>
      <c r="E4545" s="6">
        <f>A4545-C4545</f>
        <v/>
      </c>
      <c r="F4545" s="6">
        <f>MIN(D4545,in_batt_pw,IF(sel_batt=0,0,(sel_batt-H4544)/in_rte))</f>
        <v/>
      </c>
      <c r="G4545" s="6">
        <f>MIN(E4545,in_batt_pw,H4544)</f>
        <v/>
      </c>
      <c r="H4545" s="6">
        <f>H4544+F4545*in_rte-G4545</f>
        <v/>
      </c>
      <c r="I4545" s="6">
        <f>IF(sel_og=1,0,E4545-G4545)</f>
        <v/>
      </c>
      <c r="J4545" s="6">
        <f>IF(sel_og=1,0,D4545-F4545)</f>
        <v/>
      </c>
      <c r="K4545" s="6">
        <f>IF(sel_og=1,E4545-G4545,0)</f>
        <v/>
      </c>
    </row>
    <row r="4546">
      <c r="A4546" s="6">
        <f>Profiles!E4546+Profiles!F4546</f>
        <v/>
      </c>
      <c r="B4546" s="6">
        <f>Profiles!D4546*sel_solar</f>
        <v/>
      </c>
      <c r="C4546" s="6">
        <f>MIN(B4546,A4546)</f>
        <v/>
      </c>
      <c r="D4546" s="6">
        <f>B4546-C4546</f>
        <v/>
      </c>
      <c r="E4546" s="6">
        <f>A4546-C4546</f>
        <v/>
      </c>
      <c r="F4546" s="6">
        <f>MIN(D4546,in_batt_pw,IF(sel_batt=0,0,(sel_batt-H4545)/in_rte))</f>
        <v/>
      </c>
      <c r="G4546" s="6">
        <f>MIN(E4546,in_batt_pw,H4545)</f>
        <v/>
      </c>
      <c r="H4546" s="6">
        <f>H4545+F4546*in_rte-G4546</f>
        <v/>
      </c>
      <c r="I4546" s="6">
        <f>IF(sel_og=1,0,E4546-G4546)</f>
        <v/>
      </c>
      <c r="J4546" s="6">
        <f>IF(sel_og=1,0,D4546-F4546)</f>
        <v/>
      </c>
      <c r="K4546" s="6">
        <f>IF(sel_og=1,E4546-G4546,0)</f>
        <v/>
      </c>
    </row>
    <row r="4547">
      <c r="A4547" s="6">
        <f>Profiles!E4547+Profiles!F4547</f>
        <v/>
      </c>
      <c r="B4547" s="6">
        <f>Profiles!D4547*sel_solar</f>
        <v/>
      </c>
      <c r="C4547" s="6">
        <f>MIN(B4547,A4547)</f>
        <v/>
      </c>
      <c r="D4547" s="6">
        <f>B4547-C4547</f>
        <v/>
      </c>
      <c r="E4547" s="6">
        <f>A4547-C4547</f>
        <v/>
      </c>
      <c r="F4547" s="6">
        <f>MIN(D4547,in_batt_pw,IF(sel_batt=0,0,(sel_batt-H4546)/in_rte))</f>
        <v/>
      </c>
      <c r="G4547" s="6">
        <f>MIN(E4547,in_batt_pw,H4546)</f>
        <v/>
      </c>
      <c r="H4547" s="6">
        <f>H4546+F4547*in_rte-G4547</f>
        <v/>
      </c>
      <c r="I4547" s="6">
        <f>IF(sel_og=1,0,E4547-G4547)</f>
        <v/>
      </c>
      <c r="J4547" s="6">
        <f>IF(sel_og=1,0,D4547-F4547)</f>
        <v/>
      </c>
      <c r="K4547" s="6">
        <f>IF(sel_og=1,E4547-G4547,0)</f>
        <v/>
      </c>
    </row>
    <row r="4548">
      <c r="A4548" s="6">
        <f>Profiles!E4548+Profiles!F4548</f>
        <v/>
      </c>
      <c r="B4548" s="6">
        <f>Profiles!D4548*sel_solar</f>
        <v/>
      </c>
      <c r="C4548" s="6">
        <f>MIN(B4548,A4548)</f>
        <v/>
      </c>
      <c r="D4548" s="6">
        <f>B4548-C4548</f>
        <v/>
      </c>
      <c r="E4548" s="6">
        <f>A4548-C4548</f>
        <v/>
      </c>
      <c r="F4548" s="6">
        <f>MIN(D4548,in_batt_pw,IF(sel_batt=0,0,(sel_batt-H4547)/in_rte))</f>
        <v/>
      </c>
      <c r="G4548" s="6">
        <f>MIN(E4548,in_batt_pw,H4547)</f>
        <v/>
      </c>
      <c r="H4548" s="6">
        <f>H4547+F4548*in_rte-G4548</f>
        <v/>
      </c>
      <c r="I4548" s="6">
        <f>IF(sel_og=1,0,E4548-G4548)</f>
        <v/>
      </c>
      <c r="J4548" s="6">
        <f>IF(sel_og=1,0,D4548-F4548)</f>
        <v/>
      </c>
      <c r="K4548" s="6">
        <f>IF(sel_og=1,E4548-G4548,0)</f>
        <v/>
      </c>
    </row>
    <row r="4549">
      <c r="A4549" s="6">
        <f>Profiles!E4549+Profiles!F4549</f>
        <v/>
      </c>
      <c r="B4549" s="6">
        <f>Profiles!D4549*sel_solar</f>
        <v/>
      </c>
      <c r="C4549" s="6">
        <f>MIN(B4549,A4549)</f>
        <v/>
      </c>
      <c r="D4549" s="6">
        <f>B4549-C4549</f>
        <v/>
      </c>
      <c r="E4549" s="6">
        <f>A4549-C4549</f>
        <v/>
      </c>
      <c r="F4549" s="6">
        <f>MIN(D4549,in_batt_pw,IF(sel_batt=0,0,(sel_batt-H4548)/in_rte))</f>
        <v/>
      </c>
      <c r="G4549" s="6">
        <f>MIN(E4549,in_batt_pw,H4548)</f>
        <v/>
      </c>
      <c r="H4549" s="6">
        <f>H4548+F4549*in_rte-G4549</f>
        <v/>
      </c>
      <c r="I4549" s="6">
        <f>IF(sel_og=1,0,E4549-G4549)</f>
        <v/>
      </c>
      <c r="J4549" s="6">
        <f>IF(sel_og=1,0,D4549-F4549)</f>
        <v/>
      </c>
      <c r="K4549" s="6">
        <f>IF(sel_og=1,E4549-G4549,0)</f>
        <v/>
      </c>
    </row>
    <row r="4550">
      <c r="A4550" s="6">
        <f>Profiles!E4550+Profiles!F4550</f>
        <v/>
      </c>
      <c r="B4550" s="6">
        <f>Profiles!D4550*sel_solar</f>
        <v/>
      </c>
      <c r="C4550" s="6">
        <f>MIN(B4550,A4550)</f>
        <v/>
      </c>
      <c r="D4550" s="6">
        <f>B4550-C4550</f>
        <v/>
      </c>
      <c r="E4550" s="6">
        <f>A4550-C4550</f>
        <v/>
      </c>
      <c r="F4550" s="6">
        <f>MIN(D4550,in_batt_pw,IF(sel_batt=0,0,(sel_batt-H4549)/in_rte))</f>
        <v/>
      </c>
      <c r="G4550" s="6">
        <f>MIN(E4550,in_batt_pw,H4549)</f>
        <v/>
      </c>
      <c r="H4550" s="6">
        <f>H4549+F4550*in_rte-G4550</f>
        <v/>
      </c>
      <c r="I4550" s="6">
        <f>IF(sel_og=1,0,E4550-G4550)</f>
        <v/>
      </c>
      <c r="J4550" s="6">
        <f>IF(sel_og=1,0,D4550-F4550)</f>
        <v/>
      </c>
      <c r="K4550" s="6">
        <f>IF(sel_og=1,E4550-G4550,0)</f>
        <v/>
      </c>
    </row>
    <row r="4551">
      <c r="A4551" s="6">
        <f>Profiles!E4551+Profiles!F4551</f>
        <v/>
      </c>
      <c r="B4551" s="6">
        <f>Profiles!D4551*sel_solar</f>
        <v/>
      </c>
      <c r="C4551" s="6">
        <f>MIN(B4551,A4551)</f>
        <v/>
      </c>
      <c r="D4551" s="6">
        <f>B4551-C4551</f>
        <v/>
      </c>
      <c r="E4551" s="6">
        <f>A4551-C4551</f>
        <v/>
      </c>
      <c r="F4551" s="6">
        <f>MIN(D4551,in_batt_pw,IF(sel_batt=0,0,(sel_batt-H4550)/in_rte))</f>
        <v/>
      </c>
      <c r="G4551" s="6">
        <f>MIN(E4551,in_batt_pw,H4550)</f>
        <v/>
      </c>
      <c r="H4551" s="6">
        <f>H4550+F4551*in_rte-G4551</f>
        <v/>
      </c>
      <c r="I4551" s="6">
        <f>IF(sel_og=1,0,E4551-G4551)</f>
        <v/>
      </c>
      <c r="J4551" s="6">
        <f>IF(sel_og=1,0,D4551-F4551)</f>
        <v/>
      </c>
      <c r="K4551" s="6">
        <f>IF(sel_og=1,E4551-G4551,0)</f>
        <v/>
      </c>
    </row>
    <row r="4552">
      <c r="A4552" s="6">
        <f>Profiles!E4552+Profiles!F4552</f>
        <v/>
      </c>
      <c r="B4552" s="6">
        <f>Profiles!D4552*sel_solar</f>
        <v/>
      </c>
      <c r="C4552" s="6">
        <f>MIN(B4552,A4552)</f>
        <v/>
      </c>
      <c r="D4552" s="6">
        <f>B4552-C4552</f>
        <v/>
      </c>
      <c r="E4552" s="6">
        <f>A4552-C4552</f>
        <v/>
      </c>
      <c r="F4552" s="6">
        <f>MIN(D4552,in_batt_pw,IF(sel_batt=0,0,(sel_batt-H4551)/in_rte))</f>
        <v/>
      </c>
      <c r="G4552" s="6">
        <f>MIN(E4552,in_batt_pw,H4551)</f>
        <v/>
      </c>
      <c r="H4552" s="6">
        <f>H4551+F4552*in_rte-G4552</f>
        <v/>
      </c>
      <c r="I4552" s="6">
        <f>IF(sel_og=1,0,E4552-G4552)</f>
        <v/>
      </c>
      <c r="J4552" s="6">
        <f>IF(sel_og=1,0,D4552-F4552)</f>
        <v/>
      </c>
      <c r="K4552" s="6">
        <f>IF(sel_og=1,E4552-G4552,0)</f>
        <v/>
      </c>
    </row>
    <row r="4553">
      <c r="A4553" s="6">
        <f>Profiles!E4553+Profiles!F4553</f>
        <v/>
      </c>
      <c r="B4553" s="6">
        <f>Profiles!D4553*sel_solar</f>
        <v/>
      </c>
      <c r="C4553" s="6">
        <f>MIN(B4553,A4553)</f>
        <v/>
      </c>
      <c r="D4553" s="6">
        <f>B4553-C4553</f>
        <v/>
      </c>
      <c r="E4553" s="6">
        <f>A4553-C4553</f>
        <v/>
      </c>
      <c r="F4553" s="6">
        <f>MIN(D4553,in_batt_pw,IF(sel_batt=0,0,(sel_batt-H4552)/in_rte))</f>
        <v/>
      </c>
      <c r="G4553" s="6">
        <f>MIN(E4553,in_batt_pw,H4552)</f>
        <v/>
      </c>
      <c r="H4553" s="6">
        <f>H4552+F4553*in_rte-G4553</f>
        <v/>
      </c>
      <c r="I4553" s="6">
        <f>IF(sel_og=1,0,E4553-G4553)</f>
        <v/>
      </c>
      <c r="J4553" s="6">
        <f>IF(sel_og=1,0,D4553-F4553)</f>
        <v/>
      </c>
      <c r="K4553" s="6">
        <f>IF(sel_og=1,E4553-G4553,0)</f>
        <v/>
      </c>
    </row>
    <row r="4554">
      <c r="A4554" s="6">
        <f>Profiles!E4554+Profiles!F4554</f>
        <v/>
      </c>
      <c r="B4554" s="6">
        <f>Profiles!D4554*sel_solar</f>
        <v/>
      </c>
      <c r="C4554" s="6">
        <f>MIN(B4554,A4554)</f>
        <v/>
      </c>
      <c r="D4554" s="6">
        <f>B4554-C4554</f>
        <v/>
      </c>
      <c r="E4554" s="6">
        <f>A4554-C4554</f>
        <v/>
      </c>
      <c r="F4554" s="6">
        <f>MIN(D4554,in_batt_pw,IF(sel_batt=0,0,(sel_batt-H4553)/in_rte))</f>
        <v/>
      </c>
      <c r="G4554" s="6">
        <f>MIN(E4554,in_batt_pw,H4553)</f>
        <v/>
      </c>
      <c r="H4554" s="6">
        <f>H4553+F4554*in_rte-G4554</f>
        <v/>
      </c>
      <c r="I4554" s="6">
        <f>IF(sel_og=1,0,E4554-G4554)</f>
        <v/>
      </c>
      <c r="J4554" s="6">
        <f>IF(sel_og=1,0,D4554-F4554)</f>
        <v/>
      </c>
      <c r="K4554" s="6">
        <f>IF(sel_og=1,E4554-G4554,0)</f>
        <v/>
      </c>
    </row>
    <row r="4555">
      <c r="A4555" s="6">
        <f>Profiles!E4555+Profiles!F4555</f>
        <v/>
      </c>
      <c r="B4555" s="6">
        <f>Profiles!D4555*sel_solar</f>
        <v/>
      </c>
      <c r="C4555" s="6">
        <f>MIN(B4555,A4555)</f>
        <v/>
      </c>
      <c r="D4555" s="6">
        <f>B4555-C4555</f>
        <v/>
      </c>
      <c r="E4555" s="6">
        <f>A4555-C4555</f>
        <v/>
      </c>
      <c r="F4555" s="6">
        <f>MIN(D4555,in_batt_pw,IF(sel_batt=0,0,(sel_batt-H4554)/in_rte))</f>
        <v/>
      </c>
      <c r="G4555" s="6">
        <f>MIN(E4555,in_batt_pw,H4554)</f>
        <v/>
      </c>
      <c r="H4555" s="6">
        <f>H4554+F4555*in_rte-G4555</f>
        <v/>
      </c>
      <c r="I4555" s="6">
        <f>IF(sel_og=1,0,E4555-G4555)</f>
        <v/>
      </c>
      <c r="J4555" s="6">
        <f>IF(sel_og=1,0,D4555-F4555)</f>
        <v/>
      </c>
      <c r="K4555" s="6">
        <f>IF(sel_og=1,E4555-G4555,0)</f>
        <v/>
      </c>
    </row>
    <row r="4556">
      <c r="A4556" s="6">
        <f>Profiles!E4556+Profiles!F4556</f>
        <v/>
      </c>
      <c r="B4556" s="6">
        <f>Profiles!D4556*sel_solar</f>
        <v/>
      </c>
      <c r="C4556" s="6">
        <f>MIN(B4556,A4556)</f>
        <v/>
      </c>
      <c r="D4556" s="6">
        <f>B4556-C4556</f>
        <v/>
      </c>
      <c r="E4556" s="6">
        <f>A4556-C4556</f>
        <v/>
      </c>
      <c r="F4556" s="6">
        <f>MIN(D4556,in_batt_pw,IF(sel_batt=0,0,(sel_batt-H4555)/in_rte))</f>
        <v/>
      </c>
      <c r="G4556" s="6">
        <f>MIN(E4556,in_batt_pw,H4555)</f>
        <v/>
      </c>
      <c r="H4556" s="6">
        <f>H4555+F4556*in_rte-G4556</f>
        <v/>
      </c>
      <c r="I4556" s="6">
        <f>IF(sel_og=1,0,E4556-G4556)</f>
        <v/>
      </c>
      <c r="J4556" s="6">
        <f>IF(sel_og=1,0,D4556-F4556)</f>
        <v/>
      </c>
      <c r="K4556" s="6">
        <f>IF(sel_og=1,E4556-G4556,0)</f>
        <v/>
      </c>
    </row>
    <row r="4557">
      <c r="A4557" s="6">
        <f>Profiles!E4557+Profiles!F4557</f>
        <v/>
      </c>
      <c r="B4557" s="6">
        <f>Profiles!D4557*sel_solar</f>
        <v/>
      </c>
      <c r="C4557" s="6">
        <f>MIN(B4557,A4557)</f>
        <v/>
      </c>
      <c r="D4557" s="6">
        <f>B4557-C4557</f>
        <v/>
      </c>
      <c r="E4557" s="6">
        <f>A4557-C4557</f>
        <v/>
      </c>
      <c r="F4557" s="6">
        <f>MIN(D4557,in_batt_pw,IF(sel_batt=0,0,(sel_batt-H4556)/in_rte))</f>
        <v/>
      </c>
      <c r="G4557" s="6">
        <f>MIN(E4557,in_batt_pw,H4556)</f>
        <v/>
      </c>
      <c r="H4557" s="6">
        <f>H4556+F4557*in_rte-G4557</f>
        <v/>
      </c>
      <c r="I4557" s="6">
        <f>IF(sel_og=1,0,E4557-G4557)</f>
        <v/>
      </c>
      <c r="J4557" s="6">
        <f>IF(sel_og=1,0,D4557-F4557)</f>
        <v/>
      </c>
      <c r="K4557" s="6">
        <f>IF(sel_og=1,E4557-G4557,0)</f>
        <v/>
      </c>
    </row>
    <row r="4558">
      <c r="A4558" s="6">
        <f>Profiles!E4558+Profiles!F4558</f>
        <v/>
      </c>
      <c r="B4558" s="6">
        <f>Profiles!D4558*sel_solar</f>
        <v/>
      </c>
      <c r="C4558" s="6">
        <f>MIN(B4558,A4558)</f>
        <v/>
      </c>
      <c r="D4558" s="6">
        <f>B4558-C4558</f>
        <v/>
      </c>
      <c r="E4558" s="6">
        <f>A4558-C4558</f>
        <v/>
      </c>
      <c r="F4558" s="6">
        <f>MIN(D4558,in_batt_pw,IF(sel_batt=0,0,(sel_batt-H4557)/in_rte))</f>
        <v/>
      </c>
      <c r="G4558" s="6">
        <f>MIN(E4558,in_batt_pw,H4557)</f>
        <v/>
      </c>
      <c r="H4558" s="6">
        <f>H4557+F4558*in_rte-G4558</f>
        <v/>
      </c>
      <c r="I4558" s="6">
        <f>IF(sel_og=1,0,E4558-G4558)</f>
        <v/>
      </c>
      <c r="J4558" s="6">
        <f>IF(sel_og=1,0,D4558-F4558)</f>
        <v/>
      </c>
      <c r="K4558" s="6">
        <f>IF(sel_og=1,E4558-G4558,0)</f>
        <v/>
      </c>
    </row>
    <row r="4559">
      <c r="A4559" s="6">
        <f>Profiles!E4559+Profiles!F4559</f>
        <v/>
      </c>
      <c r="B4559" s="6">
        <f>Profiles!D4559*sel_solar</f>
        <v/>
      </c>
      <c r="C4559" s="6">
        <f>MIN(B4559,A4559)</f>
        <v/>
      </c>
      <c r="D4559" s="6">
        <f>B4559-C4559</f>
        <v/>
      </c>
      <c r="E4559" s="6">
        <f>A4559-C4559</f>
        <v/>
      </c>
      <c r="F4559" s="6">
        <f>MIN(D4559,in_batt_pw,IF(sel_batt=0,0,(sel_batt-H4558)/in_rte))</f>
        <v/>
      </c>
      <c r="G4559" s="6">
        <f>MIN(E4559,in_batt_pw,H4558)</f>
        <v/>
      </c>
      <c r="H4559" s="6">
        <f>H4558+F4559*in_rte-G4559</f>
        <v/>
      </c>
      <c r="I4559" s="6">
        <f>IF(sel_og=1,0,E4559-G4559)</f>
        <v/>
      </c>
      <c r="J4559" s="6">
        <f>IF(sel_og=1,0,D4559-F4559)</f>
        <v/>
      </c>
      <c r="K4559" s="6">
        <f>IF(sel_og=1,E4559-G4559,0)</f>
        <v/>
      </c>
    </row>
    <row r="4560">
      <c r="A4560" s="6">
        <f>Profiles!E4560+Profiles!F4560</f>
        <v/>
      </c>
      <c r="B4560" s="6">
        <f>Profiles!D4560*sel_solar</f>
        <v/>
      </c>
      <c r="C4560" s="6">
        <f>MIN(B4560,A4560)</f>
        <v/>
      </c>
      <c r="D4560" s="6">
        <f>B4560-C4560</f>
        <v/>
      </c>
      <c r="E4560" s="6">
        <f>A4560-C4560</f>
        <v/>
      </c>
      <c r="F4560" s="6">
        <f>MIN(D4560,in_batt_pw,IF(sel_batt=0,0,(sel_batt-H4559)/in_rte))</f>
        <v/>
      </c>
      <c r="G4560" s="6">
        <f>MIN(E4560,in_batt_pw,H4559)</f>
        <v/>
      </c>
      <c r="H4560" s="6">
        <f>H4559+F4560*in_rte-G4560</f>
        <v/>
      </c>
      <c r="I4560" s="6">
        <f>IF(sel_og=1,0,E4560-G4560)</f>
        <v/>
      </c>
      <c r="J4560" s="6">
        <f>IF(sel_og=1,0,D4560-F4560)</f>
        <v/>
      </c>
      <c r="K4560" s="6">
        <f>IF(sel_og=1,E4560-G4560,0)</f>
        <v/>
      </c>
    </row>
    <row r="4561">
      <c r="A4561" s="6">
        <f>Profiles!E4561+Profiles!F4561</f>
        <v/>
      </c>
      <c r="B4561" s="6">
        <f>Profiles!D4561*sel_solar</f>
        <v/>
      </c>
      <c r="C4561" s="6">
        <f>MIN(B4561,A4561)</f>
        <v/>
      </c>
      <c r="D4561" s="6">
        <f>B4561-C4561</f>
        <v/>
      </c>
      <c r="E4561" s="6">
        <f>A4561-C4561</f>
        <v/>
      </c>
      <c r="F4561" s="6">
        <f>MIN(D4561,in_batt_pw,IF(sel_batt=0,0,(sel_batt-H4560)/in_rte))</f>
        <v/>
      </c>
      <c r="G4561" s="6">
        <f>MIN(E4561,in_batt_pw,H4560)</f>
        <v/>
      </c>
      <c r="H4561" s="6">
        <f>H4560+F4561*in_rte-G4561</f>
        <v/>
      </c>
      <c r="I4561" s="6">
        <f>IF(sel_og=1,0,E4561-G4561)</f>
        <v/>
      </c>
      <c r="J4561" s="6">
        <f>IF(sel_og=1,0,D4561-F4561)</f>
        <v/>
      </c>
      <c r="K4561" s="6">
        <f>IF(sel_og=1,E4561-G4561,0)</f>
        <v/>
      </c>
    </row>
    <row r="4562">
      <c r="A4562" s="6">
        <f>Profiles!E4562+Profiles!F4562</f>
        <v/>
      </c>
      <c r="B4562" s="6">
        <f>Profiles!D4562*sel_solar</f>
        <v/>
      </c>
      <c r="C4562" s="6">
        <f>MIN(B4562,A4562)</f>
        <v/>
      </c>
      <c r="D4562" s="6">
        <f>B4562-C4562</f>
        <v/>
      </c>
      <c r="E4562" s="6">
        <f>A4562-C4562</f>
        <v/>
      </c>
      <c r="F4562" s="6">
        <f>MIN(D4562,in_batt_pw,IF(sel_batt=0,0,(sel_batt-H4561)/in_rte))</f>
        <v/>
      </c>
      <c r="G4562" s="6">
        <f>MIN(E4562,in_batt_pw,H4561)</f>
        <v/>
      </c>
      <c r="H4562" s="6">
        <f>H4561+F4562*in_rte-G4562</f>
        <v/>
      </c>
      <c r="I4562" s="6">
        <f>IF(sel_og=1,0,E4562-G4562)</f>
        <v/>
      </c>
      <c r="J4562" s="6">
        <f>IF(sel_og=1,0,D4562-F4562)</f>
        <v/>
      </c>
      <c r="K4562" s="6">
        <f>IF(sel_og=1,E4562-G4562,0)</f>
        <v/>
      </c>
    </row>
    <row r="4563">
      <c r="A4563" s="6">
        <f>Profiles!E4563+Profiles!F4563</f>
        <v/>
      </c>
      <c r="B4563" s="6">
        <f>Profiles!D4563*sel_solar</f>
        <v/>
      </c>
      <c r="C4563" s="6">
        <f>MIN(B4563,A4563)</f>
        <v/>
      </c>
      <c r="D4563" s="6">
        <f>B4563-C4563</f>
        <v/>
      </c>
      <c r="E4563" s="6">
        <f>A4563-C4563</f>
        <v/>
      </c>
      <c r="F4563" s="6">
        <f>MIN(D4563,in_batt_pw,IF(sel_batt=0,0,(sel_batt-H4562)/in_rte))</f>
        <v/>
      </c>
      <c r="G4563" s="6">
        <f>MIN(E4563,in_batt_pw,H4562)</f>
        <v/>
      </c>
      <c r="H4563" s="6">
        <f>H4562+F4563*in_rte-G4563</f>
        <v/>
      </c>
      <c r="I4563" s="6">
        <f>IF(sel_og=1,0,E4563-G4563)</f>
        <v/>
      </c>
      <c r="J4563" s="6">
        <f>IF(sel_og=1,0,D4563-F4563)</f>
        <v/>
      </c>
      <c r="K4563" s="6">
        <f>IF(sel_og=1,E4563-G4563,0)</f>
        <v/>
      </c>
    </row>
    <row r="4564">
      <c r="A4564" s="6">
        <f>Profiles!E4564+Profiles!F4564</f>
        <v/>
      </c>
      <c r="B4564" s="6">
        <f>Profiles!D4564*sel_solar</f>
        <v/>
      </c>
      <c r="C4564" s="6">
        <f>MIN(B4564,A4564)</f>
        <v/>
      </c>
      <c r="D4564" s="6">
        <f>B4564-C4564</f>
        <v/>
      </c>
      <c r="E4564" s="6">
        <f>A4564-C4564</f>
        <v/>
      </c>
      <c r="F4564" s="6">
        <f>MIN(D4564,in_batt_pw,IF(sel_batt=0,0,(sel_batt-H4563)/in_rte))</f>
        <v/>
      </c>
      <c r="G4564" s="6">
        <f>MIN(E4564,in_batt_pw,H4563)</f>
        <v/>
      </c>
      <c r="H4564" s="6">
        <f>H4563+F4564*in_rte-G4564</f>
        <v/>
      </c>
      <c r="I4564" s="6">
        <f>IF(sel_og=1,0,E4564-G4564)</f>
        <v/>
      </c>
      <c r="J4564" s="6">
        <f>IF(sel_og=1,0,D4564-F4564)</f>
        <v/>
      </c>
      <c r="K4564" s="6">
        <f>IF(sel_og=1,E4564-G4564,0)</f>
        <v/>
      </c>
    </row>
    <row r="4565">
      <c r="A4565" s="6">
        <f>Profiles!E4565+Profiles!F4565</f>
        <v/>
      </c>
      <c r="B4565" s="6">
        <f>Profiles!D4565*sel_solar</f>
        <v/>
      </c>
      <c r="C4565" s="6">
        <f>MIN(B4565,A4565)</f>
        <v/>
      </c>
      <c r="D4565" s="6">
        <f>B4565-C4565</f>
        <v/>
      </c>
      <c r="E4565" s="6">
        <f>A4565-C4565</f>
        <v/>
      </c>
      <c r="F4565" s="6">
        <f>MIN(D4565,in_batt_pw,IF(sel_batt=0,0,(sel_batt-H4564)/in_rte))</f>
        <v/>
      </c>
      <c r="G4565" s="6">
        <f>MIN(E4565,in_batt_pw,H4564)</f>
        <v/>
      </c>
      <c r="H4565" s="6">
        <f>H4564+F4565*in_rte-G4565</f>
        <v/>
      </c>
      <c r="I4565" s="6">
        <f>IF(sel_og=1,0,E4565-G4565)</f>
        <v/>
      </c>
      <c r="J4565" s="6">
        <f>IF(sel_og=1,0,D4565-F4565)</f>
        <v/>
      </c>
      <c r="K4565" s="6">
        <f>IF(sel_og=1,E4565-G4565,0)</f>
        <v/>
      </c>
    </row>
    <row r="4566">
      <c r="A4566" s="6">
        <f>Profiles!E4566+Profiles!F4566</f>
        <v/>
      </c>
      <c r="B4566" s="6">
        <f>Profiles!D4566*sel_solar</f>
        <v/>
      </c>
      <c r="C4566" s="6">
        <f>MIN(B4566,A4566)</f>
        <v/>
      </c>
      <c r="D4566" s="6">
        <f>B4566-C4566</f>
        <v/>
      </c>
      <c r="E4566" s="6">
        <f>A4566-C4566</f>
        <v/>
      </c>
      <c r="F4566" s="6">
        <f>MIN(D4566,in_batt_pw,IF(sel_batt=0,0,(sel_batt-H4565)/in_rte))</f>
        <v/>
      </c>
      <c r="G4566" s="6">
        <f>MIN(E4566,in_batt_pw,H4565)</f>
        <v/>
      </c>
      <c r="H4566" s="6">
        <f>H4565+F4566*in_rte-G4566</f>
        <v/>
      </c>
      <c r="I4566" s="6">
        <f>IF(sel_og=1,0,E4566-G4566)</f>
        <v/>
      </c>
      <c r="J4566" s="6">
        <f>IF(sel_og=1,0,D4566-F4566)</f>
        <v/>
      </c>
      <c r="K4566" s="6">
        <f>IF(sel_og=1,E4566-G4566,0)</f>
        <v/>
      </c>
    </row>
    <row r="4567">
      <c r="A4567" s="6">
        <f>Profiles!E4567+Profiles!F4567</f>
        <v/>
      </c>
      <c r="B4567" s="6">
        <f>Profiles!D4567*sel_solar</f>
        <v/>
      </c>
      <c r="C4567" s="6">
        <f>MIN(B4567,A4567)</f>
        <v/>
      </c>
      <c r="D4567" s="6">
        <f>B4567-C4567</f>
        <v/>
      </c>
      <c r="E4567" s="6">
        <f>A4567-C4567</f>
        <v/>
      </c>
      <c r="F4567" s="6">
        <f>MIN(D4567,in_batt_pw,IF(sel_batt=0,0,(sel_batt-H4566)/in_rte))</f>
        <v/>
      </c>
      <c r="G4567" s="6">
        <f>MIN(E4567,in_batt_pw,H4566)</f>
        <v/>
      </c>
      <c r="H4567" s="6">
        <f>H4566+F4567*in_rte-G4567</f>
        <v/>
      </c>
      <c r="I4567" s="6">
        <f>IF(sel_og=1,0,E4567-G4567)</f>
        <v/>
      </c>
      <c r="J4567" s="6">
        <f>IF(sel_og=1,0,D4567-F4567)</f>
        <v/>
      </c>
      <c r="K4567" s="6">
        <f>IF(sel_og=1,E4567-G4567,0)</f>
        <v/>
      </c>
    </row>
    <row r="4568">
      <c r="A4568" s="6">
        <f>Profiles!E4568+Profiles!F4568</f>
        <v/>
      </c>
      <c r="B4568" s="6">
        <f>Profiles!D4568*sel_solar</f>
        <v/>
      </c>
      <c r="C4568" s="6">
        <f>MIN(B4568,A4568)</f>
        <v/>
      </c>
      <c r="D4568" s="6">
        <f>B4568-C4568</f>
        <v/>
      </c>
      <c r="E4568" s="6">
        <f>A4568-C4568</f>
        <v/>
      </c>
      <c r="F4568" s="6">
        <f>MIN(D4568,in_batt_pw,IF(sel_batt=0,0,(sel_batt-H4567)/in_rte))</f>
        <v/>
      </c>
      <c r="G4568" s="6">
        <f>MIN(E4568,in_batt_pw,H4567)</f>
        <v/>
      </c>
      <c r="H4568" s="6">
        <f>H4567+F4568*in_rte-G4568</f>
        <v/>
      </c>
      <c r="I4568" s="6">
        <f>IF(sel_og=1,0,E4568-G4568)</f>
        <v/>
      </c>
      <c r="J4568" s="6">
        <f>IF(sel_og=1,0,D4568-F4568)</f>
        <v/>
      </c>
      <c r="K4568" s="6">
        <f>IF(sel_og=1,E4568-G4568,0)</f>
        <v/>
      </c>
    </row>
    <row r="4569">
      <c r="A4569" s="6">
        <f>Profiles!E4569+Profiles!F4569</f>
        <v/>
      </c>
      <c r="B4569" s="6">
        <f>Profiles!D4569*sel_solar</f>
        <v/>
      </c>
      <c r="C4569" s="6">
        <f>MIN(B4569,A4569)</f>
        <v/>
      </c>
      <c r="D4569" s="6">
        <f>B4569-C4569</f>
        <v/>
      </c>
      <c r="E4569" s="6">
        <f>A4569-C4569</f>
        <v/>
      </c>
      <c r="F4569" s="6">
        <f>MIN(D4569,in_batt_pw,IF(sel_batt=0,0,(sel_batt-H4568)/in_rte))</f>
        <v/>
      </c>
      <c r="G4569" s="6">
        <f>MIN(E4569,in_batt_pw,H4568)</f>
        <v/>
      </c>
      <c r="H4569" s="6">
        <f>H4568+F4569*in_rte-G4569</f>
        <v/>
      </c>
      <c r="I4569" s="6">
        <f>IF(sel_og=1,0,E4569-G4569)</f>
        <v/>
      </c>
      <c r="J4569" s="6">
        <f>IF(sel_og=1,0,D4569-F4569)</f>
        <v/>
      </c>
      <c r="K4569" s="6">
        <f>IF(sel_og=1,E4569-G4569,0)</f>
        <v/>
      </c>
    </row>
    <row r="4570">
      <c r="A4570" s="6">
        <f>Profiles!E4570+Profiles!F4570</f>
        <v/>
      </c>
      <c r="B4570" s="6">
        <f>Profiles!D4570*sel_solar</f>
        <v/>
      </c>
      <c r="C4570" s="6">
        <f>MIN(B4570,A4570)</f>
        <v/>
      </c>
      <c r="D4570" s="6">
        <f>B4570-C4570</f>
        <v/>
      </c>
      <c r="E4570" s="6">
        <f>A4570-C4570</f>
        <v/>
      </c>
      <c r="F4570" s="6">
        <f>MIN(D4570,in_batt_pw,IF(sel_batt=0,0,(sel_batt-H4569)/in_rte))</f>
        <v/>
      </c>
      <c r="G4570" s="6">
        <f>MIN(E4570,in_batt_pw,H4569)</f>
        <v/>
      </c>
      <c r="H4570" s="6">
        <f>H4569+F4570*in_rte-G4570</f>
        <v/>
      </c>
      <c r="I4570" s="6">
        <f>IF(sel_og=1,0,E4570-G4570)</f>
        <v/>
      </c>
      <c r="J4570" s="6">
        <f>IF(sel_og=1,0,D4570-F4570)</f>
        <v/>
      </c>
      <c r="K4570" s="6">
        <f>IF(sel_og=1,E4570-G4570,0)</f>
        <v/>
      </c>
    </row>
    <row r="4571">
      <c r="A4571" s="6">
        <f>Profiles!E4571+Profiles!F4571</f>
        <v/>
      </c>
      <c r="B4571" s="6">
        <f>Profiles!D4571*sel_solar</f>
        <v/>
      </c>
      <c r="C4571" s="6">
        <f>MIN(B4571,A4571)</f>
        <v/>
      </c>
      <c r="D4571" s="6">
        <f>B4571-C4571</f>
        <v/>
      </c>
      <c r="E4571" s="6">
        <f>A4571-C4571</f>
        <v/>
      </c>
      <c r="F4571" s="6">
        <f>MIN(D4571,in_batt_pw,IF(sel_batt=0,0,(sel_batt-H4570)/in_rte))</f>
        <v/>
      </c>
      <c r="G4571" s="6">
        <f>MIN(E4571,in_batt_pw,H4570)</f>
        <v/>
      </c>
      <c r="H4571" s="6">
        <f>H4570+F4571*in_rte-G4571</f>
        <v/>
      </c>
      <c r="I4571" s="6">
        <f>IF(sel_og=1,0,E4571-G4571)</f>
        <v/>
      </c>
      <c r="J4571" s="6">
        <f>IF(sel_og=1,0,D4571-F4571)</f>
        <v/>
      </c>
      <c r="K4571" s="6">
        <f>IF(sel_og=1,E4571-G4571,0)</f>
        <v/>
      </c>
    </row>
    <row r="4572">
      <c r="A4572" s="6">
        <f>Profiles!E4572+Profiles!F4572</f>
        <v/>
      </c>
      <c r="B4572" s="6">
        <f>Profiles!D4572*sel_solar</f>
        <v/>
      </c>
      <c r="C4572" s="6">
        <f>MIN(B4572,A4572)</f>
        <v/>
      </c>
      <c r="D4572" s="6">
        <f>B4572-C4572</f>
        <v/>
      </c>
      <c r="E4572" s="6">
        <f>A4572-C4572</f>
        <v/>
      </c>
      <c r="F4572" s="6">
        <f>MIN(D4572,in_batt_pw,IF(sel_batt=0,0,(sel_batt-H4571)/in_rte))</f>
        <v/>
      </c>
      <c r="G4572" s="6">
        <f>MIN(E4572,in_batt_pw,H4571)</f>
        <v/>
      </c>
      <c r="H4572" s="6">
        <f>H4571+F4572*in_rte-G4572</f>
        <v/>
      </c>
      <c r="I4572" s="6">
        <f>IF(sel_og=1,0,E4572-G4572)</f>
        <v/>
      </c>
      <c r="J4572" s="6">
        <f>IF(sel_og=1,0,D4572-F4572)</f>
        <v/>
      </c>
      <c r="K4572" s="6">
        <f>IF(sel_og=1,E4572-G4572,0)</f>
        <v/>
      </c>
    </row>
    <row r="4573">
      <c r="A4573" s="6">
        <f>Profiles!E4573+Profiles!F4573</f>
        <v/>
      </c>
      <c r="B4573" s="6">
        <f>Profiles!D4573*sel_solar</f>
        <v/>
      </c>
      <c r="C4573" s="6">
        <f>MIN(B4573,A4573)</f>
        <v/>
      </c>
      <c r="D4573" s="6">
        <f>B4573-C4573</f>
        <v/>
      </c>
      <c r="E4573" s="6">
        <f>A4573-C4573</f>
        <v/>
      </c>
      <c r="F4573" s="6">
        <f>MIN(D4573,in_batt_pw,IF(sel_batt=0,0,(sel_batt-H4572)/in_rte))</f>
        <v/>
      </c>
      <c r="G4573" s="6">
        <f>MIN(E4573,in_batt_pw,H4572)</f>
        <v/>
      </c>
      <c r="H4573" s="6">
        <f>H4572+F4573*in_rte-G4573</f>
        <v/>
      </c>
      <c r="I4573" s="6">
        <f>IF(sel_og=1,0,E4573-G4573)</f>
        <v/>
      </c>
      <c r="J4573" s="6">
        <f>IF(sel_og=1,0,D4573-F4573)</f>
        <v/>
      </c>
      <c r="K4573" s="6">
        <f>IF(sel_og=1,E4573-G4573,0)</f>
        <v/>
      </c>
    </row>
    <row r="4574">
      <c r="A4574" s="6">
        <f>Profiles!E4574+Profiles!F4574</f>
        <v/>
      </c>
      <c r="B4574" s="6">
        <f>Profiles!D4574*sel_solar</f>
        <v/>
      </c>
      <c r="C4574" s="6">
        <f>MIN(B4574,A4574)</f>
        <v/>
      </c>
      <c r="D4574" s="6">
        <f>B4574-C4574</f>
        <v/>
      </c>
      <c r="E4574" s="6">
        <f>A4574-C4574</f>
        <v/>
      </c>
      <c r="F4574" s="6">
        <f>MIN(D4574,in_batt_pw,IF(sel_batt=0,0,(sel_batt-H4573)/in_rte))</f>
        <v/>
      </c>
      <c r="G4574" s="6">
        <f>MIN(E4574,in_batt_pw,H4573)</f>
        <v/>
      </c>
      <c r="H4574" s="6">
        <f>H4573+F4574*in_rte-G4574</f>
        <v/>
      </c>
      <c r="I4574" s="6">
        <f>IF(sel_og=1,0,E4574-G4574)</f>
        <v/>
      </c>
      <c r="J4574" s="6">
        <f>IF(sel_og=1,0,D4574-F4574)</f>
        <v/>
      </c>
      <c r="K4574" s="6">
        <f>IF(sel_og=1,E4574-G4574,0)</f>
        <v/>
      </c>
    </row>
    <row r="4575">
      <c r="A4575" s="6">
        <f>Profiles!E4575+Profiles!F4575</f>
        <v/>
      </c>
      <c r="B4575" s="6">
        <f>Profiles!D4575*sel_solar</f>
        <v/>
      </c>
      <c r="C4575" s="6">
        <f>MIN(B4575,A4575)</f>
        <v/>
      </c>
      <c r="D4575" s="6">
        <f>B4575-C4575</f>
        <v/>
      </c>
      <c r="E4575" s="6">
        <f>A4575-C4575</f>
        <v/>
      </c>
      <c r="F4575" s="6">
        <f>MIN(D4575,in_batt_pw,IF(sel_batt=0,0,(sel_batt-H4574)/in_rte))</f>
        <v/>
      </c>
      <c r="G4575" s="6">
        <f>MIN(E4575,in_batt_pw,H4574)</f>
        <v/>
      </c>
      <c r="H4575" s="6">
        <f>H4574+F4575*in_rte-G4575</f>
        <v/>
      </c>
      <c r="I4575" s="6">
        <f>IF(sel_og=1,0,E4575-G4575)</f>
        <v/>
      </c>
      <c r="J4575" s="6">
        <f>IF(sel_og=1,0,D4575-F4575)</f>
        <v/>
      </c>
      <c r="K4575" s="6">
        <f>IF(sel_og=1,E4575-G4575,0)</f>
        <v/>
      </c>
    </row>
    <row r="4576">
      <c r="A4576" s="6">
        <f>Profiles!E4576+Profiles!F4576</f>
        <v/>
      </c>
      <c r="B4576" s="6">
        <f>Profiles!D4576*sel_solar</f>
        <v/>
      </c>
      <c r="C4576" s="6">
        <f>MIN(B4576,A4576)</f>
        <v/>
      </c>
      <c r="D4576" s="6">
        <f>B4576-C4576</f>
        <v/>
      </c>
      <c r="E4576" s="6">
        <f>A4576-C4576</f>
        <v/>
      </c>
      <c r="F4576" s="6">
        <f>MIN(D4576,in_batt_pw,IF(sel_batt=0,0,(sel_batt-H4575)/in_rte))</f>
        <v/>
      </c>
      <c r="G4576" s="6">
        <f>MIN(E4576,in_batt_pw,H4575)</f>
        <v/>
      </c>
      <c r="H4576" s="6">
        <f>H4575+F4576*in_rte-G4576</f>
        <v/>
      </c>
      <c r="I4576" s="6">
        <f>IF(sel_og=1,0,E4576-G4576)</f>
        <v/>
      </c>
      <c r="J4576" s="6">
        <f>IF(sel_og=1,0,D4576-F4576)</f>
        <v/>
      </c>
      <c r="K4576" s="6">
        <f>IF(sel_og=1,E4576-G4576,0)</f>
        <v/>
      </c>
    </row>
    <row r="4577">
      <c r="A4577" s="6">
        <f>Profiles!E4577+Profiles!F4577</f>
        <v/>
      </c>
      <c r="B4577" s="6">
        <f>Profiles!D4577*sel_solar</f>
        <v/>
      </c>
      <c r="C4577" s="6">
        <f>MIN(B4577,A4577)</f>
        <v/>
      </c>
      <c r="D4577" s="6">
        <f>B4577-C4577</f>
        <v/>
      </c>
      <c r="E4577" s="6">
        <f>A4577-C4577</f>
        <v/>
      </c>
      <c r="F4577" s="6">
        <f>MIN(D4577,in_batt_pw,IF(sel_batt=0,0,(sel_batt-H4576)/in_rte))</f>
        <v/>
      </c>
      <c r="G4577" s="6">
        <f>MIN(E4577,in_batt_pw,H4576)</f>
        <v/>
      </c>
      <c r="H4577" s="6">
        <f>H4576+F4577*in_rte-G4577</f>
        <v/>
      </c>
      <c r="I4577" s="6">
        <f>IF(sel_og=1,0,E4577-G4577)</f>
        <v/>
      </c>
      <c r="J4577" s="6">
        <f>IF(sel_og=1,0,D4577-F4577)</f>
        <v/>
      </c>
      <c r="K4577" s="6">
        <f>IF(sel_og=1,E4577-G4577,0)</f>
        <v/>
      </c>
    </row>
    <row r="4578">
      <c r="A4578" s="6">
        <f>Profiles!E4578+Profiles!F4578</f>
        <v/>
      </c>
      <c r="B4578" s="6">
        <f>Profiles!D4578*sel_solar</f>
        <v/>
      </c>
      <c r="C4578" s="6">
        <f>MIN(B4578,A4578)</f>
        <v/>
      </c>
      <c r="D4578" s="6">
        <f>B4578-C4578</f>
        <v/>
      </c>
      <c r="E4578" s="6">
        <f>A4578-C4578</f>
        <v/>
      </c>
      <c r="F4578" s="6">
        <f>MIN(D4578,in_batt_pw,IF(sel_batt=0,0,(sel_batt-H4577)/in_rte))</f>
        <v/>
      </c>
      <c r="G4578" s="6">
        <f>MIN(E4578,in_batt_pw,H4577)</f>
        <v/>
      </c>
      <c r="H4578" s="6">
        <f>H4577+F4578*in_rte-G4578</f>
        <v/>
      </c>
      <c r="I4578" s="6">
        <f>IF(sel_og=1,0,E4578-G4578)</f>
        <v/>
      </c>
      <c r="J4578" s="6">
        <f>IF(sel_og=1,0,D4578-F4578)</f>
        <v/>
      </c>
      <c r="K4578" s="6">
        <f>IF(sel_og=1,E4578-G4578,0)</f>
        <v/>
      </c>
    </row>
    <row r="4579">
      <c r="A4579" s="6">
        <f>Profiles!E4579+Profiles!F4579</f>
        <v/>
      </c>
      <c r="B4579" s="6">
        <f>Profiles!D4579*sel_solar</f>
        <v/>
      </c>
      <c r="C4579" s="6">
        <f>MIN(B4579,A4579)</f>
        <v/>
      </c>
      <c r="D4579" s="6">
        <f>B4579-C4579</f>
        <v/>
      </c>
      <c r="E4579" s="6">
        <f>A4579-C4579</f>
        <v/>
      </c>
      <c r="F4579" s="6">
        <f>MIN(D4579,in_batt_pw,IF(sel_batt=0,0,(sel_batt-H4578)/in_rte))</f>
        <v/>
      </c>
      <c r="G4579" s="6">
        <f>MIN(E4579,in_batt_pw,H4578)</f>
        <v/>
      </c>
      <c r="H4579" s="6">
        <f>H4578+F4579*in_rte-G4579</f>
        <v/>
      </c>
      <c r="I4579" s="6">
        <f>IF(sel_og=1,0,E4579-G4579)</f>
        <v/>
      </c>
      <c r="J4579" s="6">
        <f>IF(sel_og=1,0,D4579-F4579)</f>
        <v/>
      </c>
      <c r="K4579" s="6">
        <f>IF(sel_og=1,E4579-G4579,0)</f>
        <v/>
      </c>
    </row>
    <row r="4580">
      <c r="A4580" s="6">
        <f>Profiles!E4580+Profiles!F4580</f>
        <v/>
      </c>
      <c r="B4580" s="6">
        <f>Profiles!D4580*sel_solar</f>
        <v/>
      </c>
      <c r="C4580" s="6">
        <f>MIN(B4580,A4580)</f>
        <v/>
      </c>
      <c r="D4580" s="6">
        <f>B4580-C4580</f>
        <v/>
      </c>
      <c r="E4580" s="6">
        <f>A4580-C4580</f>
        <v/>
      </c>
      <c r="F4580" s="6">
        <f>MIN(D4580,in_batt_pw,IF(sel_batt=0,0,(sel_batt-H4579)/in_rte))</f>
        <v/>
      </c>
      <c r="G4580" s="6">
        <f>MIN(E4580,in_batt_pw,H4579)</f>
        <v/>
      </c>
      <c r="H4580" s="6">
        <f>H4579+F4580*in_rte-G4580</f>
        <v/>
      </c>
      <c r="I4580" s="6">
        <f>IF(sel_og=1,0,E4580-G4580)</f>
        <v/>
      </c>
      <c r="J4580" s="6">
        <f>IF(sel_og=1,0,D4580-F4580)</f>
        <v/>
      </c>
      <c r="K4580" s="6">
        <f>IF(sel_og=1,E4580-G4580,0)</f>
        <v/>
      </c>
    </row>
    <row r="4581">
      <c r="A4581" s="6">
        <f>Profiles!E4581+Profiles!F4581</f>
        <v/>
      </c>
      <c r="B4581" s="6">
        <f>Profiles!D4581*sel_solar</f>
        <v/>
      </c>
      <c r="C4581" s="6">
        <f>MIN(B4581,A4581)</f>
        <v/>
      </c>
      <c r="D4581" s="6">
        <f>B4581-C4581</f>
        <v/>
      </c>
      <c r="E4581" s="6">
        <f>A4581-C4581</f>
        <v/>
      </c>
      <c r="F4581" s="6">
        <f>MIN(D4581,in_batt_pw,IF(sel_batt=0,0,(sel_batt-H4580)/in_rte))</f>
        <v/>
      </c>
      <c r="G4581" s="6">
        <f>MIN(E4581,in_batt_pw,H4580)</f>
        <v/>
      </c>
      <c r="H4581" s="6">
        <f>H4580+F4581*in_rte-G4581</f>
        <v/>
      </c>
      <c r="I4581" s="6">
        <f>IF(sel_og=1,0,E4581-G4581)</f>
        <v/>
      </c>
      <c r="J4581" s="6">
        <f>IF(sel_og=1,0,D4581-F4581)</f>
        <v/>
      </c>
      <c r="K4581" s="6">
        <f>IF(sel_og=1,E4581-G4581,0)</f>
        <v/>
      </c>
    </row>
    <row r="4582">
      <c r="A4582" s="6">
        <f>Profiles!E4582+Profiles!F4582</f>
        <v/>
      </c>
      <c r="B4582" s="6">
        <f>Profiles!D4582*sel_solar</f>
        <v/>
      </c>
      <c r="C4582" s="6">
        <f>MIN(B4582,A4582)</f>
        <v/>
      </c>
      <c r="D4582" s="6">
        <f>B4582-C4582</f>
        <v/>
      </c>
      <c r="E4582" s="6">
        <f>A4582-C4582</f>
        <v/>
      </c>
      <c r="F4582" s="6">
        <f>MIN(D4582,in_batt_pw,IF(sel_batt=0,0,(sel_batt-H4581)/in_rte))</f>
        <v/>
      </c>
      <c r="G4582" s="6">
        <f>MIN(E4582,in_batt_pw,H4581)</f>
        <v/>
      </c>
      <c r="H4582" s="6">
        <f>H4581+F4582*in_rte-G4582</f>
        <v/>
      </c>
      <c r="I4582" s="6">
        <f>IF(sel_og=1,0,E4582-G4582)</f>
        <v/>
      </c>
      <c r="J4582" s="6">
        <f>IF(sel_og=1,0,D4582-F4582)</f>
        <v/>
      </c>
      <c r="K4582" s="6">
        <f>IF(sel_og=1,E4582-G4582,0)</f>
        <v/>
      </c>
    </row>
    <row r="4583">
      <c r="A4583" s="6">
        <f>Profiles!E4583+Profiles!F4583</f>
        <v/>
      </c>
      <c r="B4583" s="6">
        <f>Profiles!D4583*sel_solar</f>
        <v/>
      </c>
      <c r="C4583" s="6">
        <f>MIN(B4583,A4583)</f>
        <v/>
      </c>
      <c r="D4583" s="6">
        <f>B4583-C4583</f>
        <v/>
      </c>
      <c r="E4583" s="6">
        <f>A4583-C4583</f>
        <v/>
      </c>
      <c r="F4583" s="6">
        <f>MIN(D4583,in_batt_pw,IF(sel_batt=0,0,(sel_batt-H4582)/in_rte))</f>
        <v/>
      </c>
      <c r="G4583" s="6">
        <f>MIN(E4583,in_batt_pw,H4582)</f>
        <v/>
      </c>
      <c r="H4583" s="6">
        <f>H4582+F4583*in_rte-G4583</f>
        <v/>
      </c>
      <c r="I4583" s="6">
        <f>IF(sel_og=1,0,E4583-G4583)</f>
        <v/>
      </c>
      <c r="J4583" s="6">
        <f>IF(sel_og=1,0,D4583-F4583)</f>
        <v/>
      </c>
      <c r="K4583" s="6">
        <f>IF(sel_og=1,E4583-G4583,0)</f>
        <v/>
      </c>
    </row>
    <row r="4584">
      <c r="A4584" s="6">
        <f>Profiles!E4584+Profiles!F4584</f>
        <v/>
      </c>
      <c r="B4584" s="6">
        <f>Profiles!D4584*sel_solar</f>
        <v/>
      </c>
      <c r="C4584" s="6">
        <f>MIN(B4584,A4584)</f>
        <v/>
      </c>
      <c r="D4584" s="6">
        <f>B4584-C4584</f>
        <v/>
      </c>
      <c r="E4584" s="6">
        <f>A4584-C4584</f>
        <v/>
      </c>
      <c r="F4584" s="6">
        <f>MIN(D4584,in_batt_pw,IF(sel_batt=0,0,(sel_batt-H4583)/in_rte))</f>
        <v/>
      </c>
      <c r="G4584" s="6">
        <f>MIN(E4584,in_batt_pw,H4583)</f>
        <v/>
      </c>
      <c r="H4584" s="6">
        <f>H4583+F4584*in_rte-G4584</f>
        <v/>
      </c>
      <c r="I4584" s="6">
        <f>IF(sel_og=1,0,E4584-G4584)</f>
        <v/>
      </c>
      <c r="J4584" s="6">
        <f>IF(sel_og=1,0,D4584-F4584)</f>
        <v/>
      </c>
      <c r="K4584" s="6">
        <f>IF(sel_og=1,E4584-G4584,0)</f>
        <v/>
      </c>
    </row>
    <row r="4585">
      <c r="A4585" s="6">
        <f>Profiles!E4585+Profiles!F4585</f>
        <v/>
      </c>
      <c r="B4585" s="6">
        <f>Profiles!D4585*sel_solar</f>
        <v/>
      </c>
      <c r="C4585" s="6">
        <f>MIN(B4585,A4585)</f>
        <v/>
      </c>
      <c r="D4585" s="6">
        <f>B4585-C4585</f>
        <v/>
      </c>
      <c r="E4585" s="6">
        <f>A4585-C4585</f>
        <v/>
      </c>
      <c r="F4585" s="6">
        <f>MIN(D4585,in_batt_pw,IF(sel_batt=0,0,(sel_batt-H4584)/in_rte))</f>
        <v/>
      </c>
      <c r="G4585" s="6">
        <f>MIN(E4585,in_batt_pw,H4584)</f>
        <v/>
      </c>
      <c r="H4585" s="6">
        <f>H4584+F4585*in_rte-G4585</f>
        <v/>
      </c>
      <c r="I4585" s="6">
        <f>IF(sel_og=1,0,E4585-G4585)</f>
        <v/>
      </c>
      <c r="J4585" s="6">
        <f>IF(sel_og=1,0,D4585-F4585)</f>
        <v/>
      </c>
      <c r="K4585" s="6">
        <f>IF(sel_og=1,E4585-G4585,0)</f>
        <v/>
      </c>
    </row>
    <row r="4586">
      <c r="A4586" s="6">
        <f>Profiles!E4586+Profiles!F4586</f>
        <v/>
      </c>
      <c r="B4586" s="6">
        <f>Profiles!D4586*sel_solar</f>
        <v/>
      </c>
      <c r="C4586" s="6">
        <f>MIN(B4586,A4586)</f>
        <v/>
      </c>
      <c r="D4586" s="6">
        <f>B4586-C4586</f>
        <v/>
      </c>
      <c r="E4586" s="6">
        <f>A4586-C4586</f>
        <v/>
      </c>
      <c r="F4586" s="6">
        <f>MIN(D4586,in_batt_pw,IF(sel_batt=0,0,(sel_batt-H4585)/in_rte))</f>
        <v/>
      </c>
      <c r="G4586" s="6">
        <f>MIN(E4586,in_batt_pw,H4585)</f>
        <v/>
      </c>
      <c r="H4586" s="6">
        <f>H4585+F4586*in_rte-G4586</f>
        <v/>
      </c>
      <c r="I4586" s="6">
        <f>IF(sel_og=1,0,E4586-G4586)</f>
        <v/>
      </c>
      <c r="J4586" s="6">
        <f>IF(sel_og=1,0,D4586-F4586)</f>
        <v/>
      </c>
      <c r="K4586" s="6">
        <f>IF(sel_og=1,E4586-G4586,0)</f>
        <v/>
      </c>
    </row>
    <row r="4587">
      <c r="A4587" s="6">
        <f>Profiles!E4587+Profiles!F4587</f>
        <v/>
      </c>
      <c r="B4587" s="6">
        <f>Profiles!D4587*sel_solar</f>
        <v/>
      </c>
      <c r="C4587" s="6">
        <f>MIN(B4587,A4587)</f>
        <v/>
      </c>
      <c r="D4587" s="6">
        <f>B4587-C4587</f>
        <v/>
      </c>
      <c r="E4587" s="6">
        <f>A4587-C4587</f>
        <v/>
      </c>
      <c r="F4587" s="6">
        <f>MIN(D4587,in_batt_pw,IF(sel_batt=0,0,(sel_batt-H4586)/in_rte))</f>
        <v/>
      </c>
      <c r="G4587" s="6">
        <f>MIN(E4587,in_batt_pw,H4586)</f>
        <v/>
      </c>
      <c r="H4587" s="6">
        <f>H4586+F4587*in_rte-G4587</f>
        <v/>
      </c>
      <c r="I4587" s="6">
        <f>IF(sel_og=1,0,E4587-G4587)</f>
        <v/>
      </c>
      <c r="J4587" s="6">
        <f>IF(sel_og=1,0,D4587-F4587)</f>
        <v/>
      </c>
      <c r="K4587" s="6">
        <f>IF(sel_og=1,E4587-G4587,0)</f>
        <v/>
      </c>
    </row>
    <row r="4588">
      <c r="A4588" s="6">
        <f>Profiles!E4588+Profiles!F4588</f>
        <v/>
      </c>
      <c r="B4588" s="6">
        <f>Profiles!D4588*sel_solar</f>
        <v/>
      </c>
      <c r="C4588" s="6">
        <f>MIN(B4588,A4588)</f>
        <v/>
      </c>
      <c r="D4588" s="6">
        <f>B4588-C4588</f>
        <v/>
      </c>
      <c r="E4588" s="6">
        <f>A4588-C4588</f>
        <v/>
      </c>
      <c r="F4588" s="6">
        <f>MIN(D4588,in_batt_pw,IF(sel_batt=0,0,(sel_batt-H4587)/in_rte))</f>
        <v/>
      </c>
      <c r="G4588" s="6">
        <f>MIN(E4588,in_batt_pw,H4587)</f>
        <v/>
      </c>
      <c r="H4588" s="6">
        <f>H4587+F4588*in_rte-G4588</f>
        <v/>
      </c>
      <c r="I4588" s="6">
        <f>IF(sel_og=1,0,E4588-G4588)</f>
        <v/>
      </c>
      <c r="J4588" s="6">
        <f>IF(sel_og=1,0,D4588-F4588)</f>
        <v/>
      </c>
      <c r="K4588" s="6">
        <f>IF(sel_og=1,E4588-G4588,0)</f>
        <v/>
      </c>
    </row>
    <row r="4589">
      <c r="A4589" s="6">
        <f>Profiles!E4589+Profiles!F4589</f>
        <v/>
      </c>
      <c r="B4589" s="6">
        <f>Profiles!D4589*sel_solar</f>
        <v/>
      </c>
      <c r="C4589" s="6">
        <f>MIN(B4589,A4589)</f>
        <v/>
      </c>
      <c r="D4589" s="6">
        <f>B4589-C4589</f>
        <v/>
      </c>
      <c r="E4589" s="6">
        <f>A4589-C4589</f>
        <v/>
      </c>
      <c r="F4589" s="6">
        <f>MIN(D4589,in_batt_pw,IF(sel_batt=0,0,(sel_batt-H4588)/in_rte))</f>
        <v/>
      </c>
      <c r="G4589" s="6">
        <f>MIN(E4589,in_batt_pw,H4588)</f>
        <v/>
      </c>
      <c r="H4589" s="6">
        <f>H4588+F4589*in_rte-G4589</f>
        <v/>
      </c>
      <c r="I4589" s="6">
        <f>IF(sel_og=1,0,E4589-G4589)</f>
        <v/>
      </c>
      <c r="J4589" s="6">
        <f>IF(sel_og=1,0,D4589-F4589)</f>
        <v/>
      </c>
      <c r="K4589" s="6">
        <f>IF(sel_og=1,E4589-G4589,0)</f>
        <v/>
      </c>
    </row>
    <row r="4590">
      <c r="A4590" s="6">
        <f>Profiles!E4590+Profiles!F4590</f>
        <v/>
      </c>
      <c r="B4590" s="6">
        <f>Profiles!D4590*sel_solar</f>
        <v/>
      </c>
      <c r="C4590" s="6">
        <f>MIN(B4590,A4590)</f>
        <v/>
      </c>
      <c r="D4590" s="6">
        <f>B4590-C4590</f>
        <v/>
      </c>
      <c r="E4590" s="6">
        <f>A4590-C4590</f>
        <v/>
      </c>
      <c r="F4590" s="6">
        <f>MIN(D4590,in_batt_pw,IF(sel_batt=0,0,(sel_batt-H4589)/in_rte))</f>
        <v/>
      </c>
      <c r="G4590" s="6">
        <f>MIN(E4590,in_batt_pw,H4589)</f>
        <v/>
      </c>
      <c r="H4590" s="6">
        <f>H4589+F4590*in_rte-G4590</f>
        <v/>
      </c>
      <c r="I4590" s="6">
        <f>IF(sel_og=1,0,E4590-G4590)</f>
        <v/>
      </c>
      <c r="J4590" s="6">
        <f>IF(sel_og=1,0,D4590-F4590)</f>
        <v/>
      </c>
      <c r="K4590" s="6">
        <f>IF(sel_og=1,E4590-G4590,0)</f>
        <v/>
      </c>
    </row>
    <row r="4591">
      <c r="A4591" s="6">
        <f>Profiles!E4591+Profiles!F4591</f>
        <v/>
      </c>
      <c r="B4591" s="6">
        <f>Profiles!D4591*sel_solar</f>
        <v/>
      </c>
      <c r="C4591" s="6">
        <f>MIN(B4591,A4591)</f>
        <v/>
      </c>
      <c r="D4591" s="6">
        <f>B4591-C4591</f>
        <v/>
      </c>
      <c r="E4591" s="6">
        <f>A4591-C4591</f>
        <v/>
      </c>
      <c r="F4591" s="6">
        <f>MIN(D4591,in_batt_pw,IF(sel_batt=0,0,(sel_batt-H4590)/in_rte))</f>
        <v/>
      </c>
      <c r="G4591" s="6">
        <f>MIN(E4591,in_batt_pw,H4590)</f>
        <v/>
      </c>
      <c r="H4591" s="6">
        <f>H4590+F4591*in_rte-G4591</f>
        <v/>
      </c>
      <c r="I4591" s="6">
        <f>IF(sel_og=1,0,E4591-G4591)</f>
        <v/>
      </c>
      <c r="J4591" s="6">
        <f>IF(sel_og=1,0,D4591-F4591)</f>
        <v/>
      </c>
      <c r="K4591" s="6">
        <f>IF(sel_og=1,E4591-G4591,0)</f>
        <v/>
      </c>
    </row>
    <row r="4592">
      <c r="A4592" s="6">
        <f>Profiles!E4592+Profiles!F4592</f>
        <v/>
      </c>
      <c r="B4592" s="6">
        <f>Profiles!D4592*sel_solar</f>
        <v/>
      </c>
      <c r="C4592" s="6">
        <f>MIN(B4592,A4592)</f>
        <v/>
      </c>
      <c r="D4592" s="6">
        <f>B4592-C4592</f>
        <v/>
      </c>
      <c r="E4592" s="6">
        <f>A4592-C4592</f>
        <v/>
      </c>
      <c r="F4592" s="6">
        <f>MIN(D4592,in_batt_pw,IF(sel_batt=0,0,(sel_batt-H4591)/in_rte))</f>
        <v/>
      </c>
      <c r="G4592" s="6">
        <f>MIN(E4592,in_batt_pw,H4591)</f>
        <v/>
      </c>
      <c r="H4592" s="6">
        <f>H4591+F4592*in_rte-G4592</f>
        <v/>
      </c>
      <c r="I4592" s="6">
        <f>IF(sel_og=1,0,E4592-G4592)</f>
        <v/>
      </c>
      <c r="J4592" s="6">
        <f>IF(sel_og=1,0,D4592-F4592)</f>
        <v/>
      </c>
      <c r="K4592" s="6">
        <f>IF(sel_og=1,E4592-G4592,0)</f>
        <v/>
      </c>
    </row>
    <row r="4593">
      <c r="A4593" s="6">
        <f>Profiles!E4593+Profiles!F4593</f>
        <v/>
      </c>
      <c r="B4593" s="6">
        <f>Profiles!D4593*sel_solar</f>
        <v/>
      </c>
      <c r="C4593" s="6">
        <f>MIN(B4593,A4593)</f>
        <v/>
      </c>
      <c r="D4593" s="6">
        <f>B4593-C4593</f>
        <v/>
      </c>
      <c r="E4593" s="6">
        <f>A4593-C4593</f>
        <v/>
      </c>
      <c r="F4593" s="6">
        <f>MIN(D4593,in_batt_pw,IF(sel_batt=0,0,(sel_batt-H4592)/in_rte))</f>
        <v/>
      </c>
      <c r="G4593" s="6">
        <f>MIN(E4593,in_batt_pw,H4592)</f>
        <v/>
      </c>
      <c r="H4593" s="6">
        <f>H4592+F4593*in_rte-G4593</f>
        <v/>
      </c>
      <c r="I4593" s="6">
        <f>IF(sel_og=1,0,E4593-G4593)</f>
        <v/>
      </c>
      <c r="J4593" s="6">
        <f>IF(sel_og=1,0,D4593-F4593)</f>
        <v/>
      </c>
      <c r="K4593" s="6">
        <f>IF(sel_og=1,E4593-G4593,0)</f>
        <v/>
      </c>
    </row>
    <row r="4594">
      <c r="A4594" s="6">
        <f>Profiles!E4594+Profiles!F4594</f>
        <v/>
      </c>
      <c r="B4594" s="6">
        <f>Profiles!D4594*sel_solar</f>
        <v/>
      </c>
      <c r="C4594" s="6">
        <f>MIN(B4594,A4594)</f>
        <v/>
      </c>
      <c r="D4594" s="6">
        <f>B4594-C4594</f>
        <v/>
      </c>
      <c r="E4594" s="6">
        <f>A4594-C4594</f>
        <v/>
      </c>
      <c r="F4594" s="6">
        <f>MIN(D4594,in_batt_pw,IF(sel_batt=0,0,(sel_batt-H4593)/in_rte))</f>
        <v/>
      </c>
      <c r="G4594" s="6">
        <f>MIN(E4594,in_batt_pw,H4593)</f>
        <v/>
      </c>
      <c r="H4594" s="6">
        <f>H4593+F4594*in_rte-G4594</f>
        <v/>
      </c>
      <c r="I4594" s="6">
        <f>IF(sel_og=1,0,E4594-G4594)</f>
        <v/>
      </c>
      <c r="J4594" s="6">
        <f>IF(sel_og=1,0,D4594-F4594)</f>
        <v/>
      </c>
      <c r="K4594" s="6">
        <f>IF(sel_og=1,E4594-G4594,0)</f>
        <v/>
      </c>
    </row>
    <row r="4595">
      <c r="A4595" s="6">
        <f>Profiles!E4595+Profiles!F4595</f>
        <v/>
      </c>
      <c r="B4595" s="6">
        <f>Profiles!D4595*sel_solar</f>
        <v/>
      </c>
      <c r="C4595" s="6">
        <f>MIN(B4595,A4595)</f>
        <v/>
      </c>
      <c r="D4595" s="6">
        <f>B4595-C4595</f>
        <v/>
      </c>
      <c r="E4595" s="6">
        <f>A4595-C4595</f>
        <v/>
      </c>
      <c r="F4595" s="6">
        <f>MIN(D4595,in_batt_pw,IF(sel_batt=0,0,(sel_batt-H4594)/in_rte))</f>
        <v/>
      </c>
      <c r="G4595" s="6">
        <f>MIN(E4595,in_batt_pw,H4594)</f>
        <v/>
      </c>
      <c r="H4595" s="6">
        <f>H4594+F4595*in_rte-G4595</f>
        <v/>
      </c>
      <c r="I4595" s="6">
        <f>IF(sel_og=1,0,E4595-G4595)</f>
        <v/>
      </c>
      <c r="J4595" s="6">
        <f>IF(sel_og=1,0,D4595-F4595)</f>
        <v/>
      </c>
      <c r="K4595" s="6">
        <f>IF(sel_og=1,E4595-G4595,0)</f>
        <v/>
      </c>
    </row>
    <row r="4596">
      <c r="A4596" s="6">
        <f>Profiles!E4596+Profiles!F4596</f>
        <v/>
      </c>
      <c r="B4596" s="6">
        <f>Profiles!D4596*sel_solar</f>
        <v/>
      </c>
      <c r="C4596" s="6">
        <f>MIN(B4596,A4596)</f>
        <v/>
      </c>
      <c r="D4596" s="6">
        <f>B4596-C4596</f>
        <v/>
      </c>
      <c r="E4596" s="6">
        <f>A4596-C4596</f>
        <v/>
      </c>
      <c r="F4596" s="6">
        <f>MIN(D4596,in_batt_pw,IF(sel_batt=0,0,(sel_batt-H4595)/in_rte))</f>
        <v/>
      </c>
      <c r="G4596" s="6">
        <f>MIN(E4596,in_batt_pw,H4595)</f>
        <v/>
      </c>
      <c r="H4596" s="6">
        <f>H4595+F4596*in_rte-G4596</f>
        <v/>
      </c>
      <c r="I4596" s="6">
        <f>IF(sel_og=1,0,E4596-G4596)</f>
        <v/>
      </c>
      <c r="J4596" s="6">
        <f>IF(sel_og=1,0,D4596-F4596)</f>
        <v/>
      </c>
      <c r="K4596" s="6">
        <f>IF(sel_og=1,E4596-G4596,0)</f>
        <v/>
      </c>
    </row>
    <row r="4597">
      <c r="A4597" s="6">
        <f>Profiles!E4597+Profiles!F4597</f>
        <v/>
      </c>
      <c r="B4597" s="6">
        <f>Profiles!D4597*sel_solar</f>
        <v/>
      </c>
      <c r="C4597" s="6">
        <f>MIN(B4597,A4597)</f>
        <v/>
      </c>
      <c r="D4597" s="6">
        <f>B4597-C4597</f>
        <v/>
      </c>
      <c r="E4597" s="6">
        <f>A4597-C4597</f>
        <v/>
      </c>
      <c r="F4597" s="6">
        <f>MIN(D4597,in_batt_pw,IF(sel_batt=0,0,(sel_batt-H4596)/in_rte))</f>
        <v/>
      </c>
      <c r="G4597" s="6">
        <f>MIN(E4597,in_batt_pw,H4596)</f>
        <v/>
      </c>
      <c r="H4597" s="6">
        <f>H4596+F4597*in_rte-G4597</f>
        <v/>
      </c>
      <c r="I4597" s="6">
        <f>IF(sel_og=1,0,E4597-G4597)</f>
        <v/>
      </c>
      <c r="J4597" s="6">
        <f>IF(sel_og=1,0,D4597-F4597)</f>
        <v/>
      </c>
      <c r="K4597" s="6">
        <f>IF(sel_og=1,E4597-G4597,0)</f>
        <v/>
      </c>
    </row>
    <row r="4598">
      <c r="A4598" s="6">
        <f>Profiles!E4598+Profiles!F4598</f>
        <v/>
      </c>
      <c r="B4598" s="6">
        <f>Profiles!D4598*sel_solar</f>
        <v/>
      </c>
      <c r="C4598" s="6">
        <f>MIN(B4598,A4598)</f>
        <v/>
      </c>
      <c r="D4598" s="6">
        <f>B4598-C4598</f>
        <v/>
      </c>
      <c r="E4598" s="6">
        <f>A4598-C4598</f>
        <v/>
      </c>
      <c r="F4598" s="6">
        <f>MIN(D4598,in_batt_pw,IF(sel_batt=0,0,(sel_batt-H4597)/in_rte))</f>
        <v/>
      </c>
      <c r="G4598" s="6">
        <f>MIN(E4598,in_batt_pw,H4597)</f>
        <v/>
      </c>
      <c r="H4598" s="6">
        <f>H4597+F4598*in_rte-G4598</f>
        <v/>
      </c>
      <c r="I4598" s="6">
        <f>IF(sel_og=1,0,E4598-G4598)</f>
        <v/>
      </c>
      <c r="J4598" s="6">
        <f>IF(sel_og=1,0,D4598-F4598)</f>
        <v/>
      </c>
      <c r="K4598" s="6">
        <f>IF(sel_og=1,E4598-G4598,0)</f>
        <v/>
      </c>
    </row>
    <row r="4599">
      <c r="A4599" s="6">
        <f>Profiles!E4599+Profiles!F4599</f>
        <v/>
      </c>
      <c r="B4599" s="6">
        <f>Profiles!D4599*sel_solar</f>
        <v/>
      </c>
      <c r="C4599" s="6">
        <f>MIN(B4599,A4599)</f>
        <v/>
      </c>
      <c r="D4599" s="6">
        <f>B4599-C4599</f>
        <v/>
      </c>
      <c r="E4599" s="6">
        <f>A4599-C4599</f>
        <v/>
      </c>
      <c r="F4599" s="6">
        <f>MIN(D4599,in_batt_pw,IF(sel_batt=0,0,(sel_batt-H4598)/in_rte))</f>
        <v/>
      </c>
      <c r="G4599" s="6">
        <f>MIN(E4599,in_batt_pw,H4598)</f>
        <v/>
      </c>
      <c r="H4599" s="6">
        <f>H4598+F4599*in_rte-G4599</f>
        <v/>
      </c>
      <c r="I4599" s="6">
        <f>IF(sel_og=1,0,E4599-G4599)</f>
        <v/>
      </c>
      <c r="J4599" s="6">
        <f>IF(sel_og=1,0,D4599-F4599)</f>
        <v/>
      </c>
      <c r="K4599" s="6">
        <f>IF(sel_og=1,E4599-G4599,0)</f>
        <v/>
      </c>
    </row>
    <row r="4600">
      <c r="A4600" s="6">
        <f>Profiles!E4600+Profiles!F4600</f>
        <v/>
      </c>
      <c r="B4600" s="6">
        <f>Profiles!D4600*sel_solar</f>
        <v/>
      </c>
      <c r="C4600" s="6">
        <f>MIN(B4600,A4600)</f>
        <v/>
      </c>
      <c r="D4600" s="6">
        <f>B4600-C4600</f>
        <v/>
      </c>
      <c r="E4600" s="6">
        <f>A4600-C4600</f>
        <v/>
      </c>
      <c r="F4600" s="6">
        <f>MIN(D4600,in_batt_pw,IF(sel_batt=0,0,(sel_batt-H4599)/in_rte))</f>
        <v/>
      </c>
      <c r="G4600" s="6">
        <f>MIN(E4600,in_batt_pw,H4599)</f>
        <v/>
      </c>
      <c r="H4600" s="6">
        <f>H4599+F4600*in_rte-G4600</f>
        <v/>
      </c>
      <c r="I4600" s="6">
        <f>IF(sel_og=1,0,E4600-G4600)</f>
        <v/>
      </c>
      <c r="J4600" s="6">
        <f>IF(sel_og=1,0,D4600-F4600)</f>
        <v/>
      </c>
      <c r="K4600" s="6">
        <f>IF(sel_og=1,E4600-G4600,0)</f>
        <v/>
      </c>
    </row>
    <row r="4601">
      <c r="A4601" s="6">
        <f>Profiles!E4601+Profiles!F4601</f>
        <v/>
      </c>
      <c r="B4601" s="6">
        <f>Profiles!D4601*sel_solar</f>
        <v/>
      </c>
      <c r="C4601" s="6">
        <f>MIN(B4601,A4601)</f>
        <v/>
      </c>
      <c r="D4601" s="6">
        <f>B4601-C4601</f>
        <v/>
      </c>
      <c r="E4601" s="6">
        <f>A4601-C4601</f>
        <v/>
      </c>
      <c r="F4601" s="6">
        <f>MIN(D4601,in_batt_pw,IF(sel_batt=0,0,(sel_batt-H4600)/in_rte))</f>
        <v/>
      </c>
      <c r="G4601" s="6">
        <f>MIN(E4601,in_batt_pw,H4600)</f>
        <v/>
      </c>
      <c r="H4601" s="6">
        <f>H4600+F4601*in_rte-G4601</f>
        <v/>
      </c>
      <c r="I4601" s="6">
        <f>IF(sel_og=1,0,E4601-G4601)</f>
        <v/>
      </c>
      <c r="J4601" s="6">
        <f>IF(sel_og=1,0,D4601-F4601)</f>
        <v/>
      </c>
      <c r="K4601" s="6">
        <f>IF(sel_og=1,E4601-G4601,0)</f>
        <v/>
      </c>
    </row>
    <row r="4602">
      <c r="A4602" s="6">
        <f>Profiles!E4602+Profiles!F4602</f>
        <v/>
      </c>
      <c r="B4602" s="6">
        <f>Profiles!D4602*sel_solar</f>
        <v/>
      </c>
      <c r="C4602" s="6">
        <f>MIN(B4602,A4602)</f>
        <v/>
      </c>
      <c r="D4602" s="6">
        <f>B4602-C4602</f>
        <v/>
      </c>
      <c r="E4602" s="6">
        <f>A4602-C4602</f>
        <v/>
      </c>
      <c r="F4602" s="6">
        <f>MIN(D4602,in_batt_pw,IF(sel_batt=0,0,(sel_batt-H4601)/in_rte))</f>
        <v/>
      </c>
      <c r="G4602" s="6">
        <f>MIN(E4602,in_batt_pw,H4601)</f>
        <v/>
      </c>
      <c r="H4602" s="6">
        <f>H4601+F4602*in_rte-G4602</f>
        <v/>
      </c>
      <c r="I4602" s="6">
        <f>IF(sel_og=1,0,E4602-G4602)</f>
        <v/>
      </c>
      <c r="J4602" s="6">
        <f>IF(sel_og=1,0,D4602-F4602)</f>
        <v/>
      </c>
      <c r="K4602" s="6">
        <f>IF(sel_og=1,E4602-G4602,0)</f>
        <v/>
      </c>
    </row>
    <row r="4603">
      <c r="A4603" s="6">
        <f>Profiles!E4603+Profiles!F4603</f>
        <v/>
      </c>
      <c r="B4603" s="6">
        <f>Profiles!D4603*sel_solar</f>
        <v/>
      </c>
      <c r="C4603" s="6">
        <f>MIN(B4603,A4603)</f>
        <v/>
      </c>
      <c r="D4603" s="6">
        <f>B4603-C4603</f>
        <v/>
      </c>
      <c r="E4603" s="6">
        <f>A4603-C4603</f>
        <v/>
      </c>
      <c r="F4603" s="6">
        <f>MIN(D4603,in_batt_pw,IF(sel_batt=0,0,(sel_batt-H4602)/in_rte))</f>
        <v/>
      </c>
      <c r="G4603" s="6">
        <f>MIN(E4603,in_batt_pw,H4602)</f>
        <v/>
      </c>
      <c r="H4603" s="6">
        <f>H4602+F4603*in_rte-G4603</f>
        <v/>
      </c>
      <c r="I4603" s="6">
        <f>IF(sel_og=1,0,E4603-G4603)</f>
        <v/>
      </c>
      <c r="J4603" s="6">
        <f>IF(sel_og=1,0,D4603-F4603)</f>
        <v/>
      </c>
      <c r="K4603" s="6">
        <f>IF(sel_og=1,E4603-G4603,0)</f>
        <v/>
      </c>
    </row>
    <row r="4604">
      <c r="A4604" s="6">
        <f>Profiles!E4604+Profiles!F4604</f>
        <v/>
      </c>
      <c r="B4604" s="6">
        <f>Profiles!D4604*sel_solar</f>
        <v/>
      </c>
      <c r="C4604" s="6">
        <f>MIN(B4604,A4604)</f>
        <v/>
      </c>
      <c r="D4604" s="6">
        <f>B4604-C4604</f>
        <v/>
      </c>
      <c r="E4604" s="6">
        <f>A4604-C4604</f>
        <v/>
      </c>
      <c r="F4604" s="6">
        <f>MIN(D4604,in_batt_pw,IF(sel_batt=0,0,(sel_batt-H4603)/in_rte))</f>
        <v/>
      </c>
      <c r="G4604" s="6">
        <f>MIN(E4604,in_batt_pw,H4603)</f>
        <v/>
      </c>
      <c r="H4604" s="6">
        <f>H4603+F4604*in_rte-G4604</f>
        <v/>
      </c>
      <c r="I4604" s="6">
        <f>IF(sel_og=1,0,E4604-G4604)</f>
        <v/>
      </c>
      <c r="J4604" s="6">
        <f>IF(sel_og=1,0,D4604-F4604)</f>
        <v/>
      </c>
      <c r="K4604" s="6">
        <f>IF(sel_og=1,E4604-G4604,0)</f>
        <v/>
      </c>
    </row>
    <row r="4605">
      <c r="A4605" s="6">
        <f>Profiles!E4605+Profiles!F4605</f>
        <v/>
      </c>
      <c r="B4605" s="6">
        <f>Profiles!D4605*sel_solar</f>
        <v/>
      </c>
      <c r="C4605" s="6">
        <f>MIN(B4605,A4605)</f>
        <v/>
      </c>
      <c r="D4605" s="6">
        <f>B4605-C4605</f>
        <v/>
      </c>
      <c r="E4605" s="6">
        <f>A4605-C4605</f>
        <v/>
      </c>
      <c r="F4605" s="6">
        <f>MIN(D4605,in_batt_pw,IF(sel_batt=0,0,(sel_batt-H4604)/in_rte))</f>
        <v/>
      </c>
      <c r="G4605" s="6">
        <f>MIN(E4605,in_batt_pw,H4604)</f>
        <v/>
      </c>
      <c r="H4605" s="6">
        <f>H4604+F4605*in_rte-G4605</f>
        <v/>
      </c>
      <c r="I4605" s="6">
        <f>IF(sel_og=1,0,E4605-G4605)</f>
        <v/>
      </c>
      <c r="J4605" s="6">
        <f>IF(sel_og=1,0,D4605-F4605)</f>
        <v/>
      </c>
      <c r="K4605" s="6">
        <f>IF(sel_og=1,E4605-G4605,0)</f>
        <v/>
      </c>
    </row>
    <row r="4606">
      <c r="A4606" s="6">
        <f>Profiles!E4606+Profiles!F4606</f>
        <v/>
      </c>
      <c r="B4606" s="6">
        <f>Profiles!D4606*sel_solar</f>
        <v/>
      </c>
      <c r="C4606" s="6">
        <f>MIN(B4606,A4606)</f>
        <v/>
      </c>
      <c r="D4606" s="6">
        <f>B4606-C4606</f>
        <v/>
      </c>
      <c r="E4606" s="6">
        <f>A4606-C4606</f>
        <v/>
      </c>
      <c r="F4606" s="6">
        <f>MIN(D4606,in_batt_pw,IF(sel_batt=0,0,(sel_batt-H4605)/in_rte))</f>
        <v/>
      </c>
      <c r="G4606" s="6">
        <f>MIN(E4606,in_batt_pw,H4605)</f>
        <v/>
      </c>
      <c r="H4606" s="6">
        <f>H4605+F4606*in_rte-G4606</f>
        <v/>
      </c>
      <c r="I4606" s="6">
        <f>IF(sel_og=1,0,E4606-G4606)</f>
        <v/>
      </c>
      <c r="J4606" s="6">
        <f>IF(sel_og=1,0,D4606-F4606)</f>
        <v/>
      </c>
      <c r="K4606" s="6">
        <f>IF(sel_og=1,E4606-G4606,0)</f>
        <v/>
      </c>
    </row>
    <row r="4607">
      <c r="A4607" s="6">
        <f>Profiles!E4607+Profiles!F4607</f>
        <v/>
      </c>
      <c r="B4607" s="6">
        <f>Profiles!D4607*sel_solar</f>
        <v/>
      </c>
      <c r="C4607" s="6">
        <f>MIN(B4607,A4607)</f>
        <v/>
      </c>
      <c r="D4607" s="6">
        <f>B4607-C4607</f>
        <v/>
      </c>
      <c r="E4607" s="6">
        <f>A4607-C4607</f>
        <v/>
      </c>
      <c r="F4607" s="6">
        <f>MIN(D4607,in_batt_pw,IF(sel_batt=0,0,(sel_batt-H4606)/in_rte))</f>
        <v/>
      </c>
      <c r="G4607" s="6">
        <f>MIN(E4607,in_batt_pw,H4606)</f>
        <v/>
      </c>
      <c r="H4607" s="6">
        <f>H4606+F4607*in_rte-G4607</f>
        <v/>
      </c>
      <c r="I4607" s="6">
        <f>IF(sel_og=1,0,E4607-G4607)</f>
        <v/>
      </c>
      <c r="J4607" s="6">
        <f>IF(sel_og=1,0,D4607-F4607)</f>
        <v/>
      </c>
      <c r="K4607" s="6">
        <f>IF(sel_og=1,E4607-G4607,0)</f>
        <v/>
      </c>
    </row>
    <row r="4608">
      <c r="A4608" s="6">
        <f>Profiles!E4608+Profiles!F4608</f>
        <v/>
      </c>
      <c r="B4608" s="6">
        <f>Profiles!D4608*sel_solar</f>
        <v/>
      </c>
      <c r="C4608" s="6">
        <f>MIN(B4608,A4608)</f>
        <v/>
      </c>
      <c r="D4608" s="6">
        <f>B4608-C4608</f>
        <v/>
      </c>
      <c r="E4608" s="6">
        <f>A4608-C4608</f>
        <v/>
      </c>
      <c r="F4608" s="6">
        <f>MIN(D4608,in_batt_pw,IF(sel_batt=0,0,(sel_batt-H4607)/in_rte))</f>
        <v/>
      </c>
      <c r="G4608" s="6">
        <f>MIN(E4608,in_batt_pw,H4607)</f>
        <v/>
      </c>
      <c r="H4608" s="6">
        <f>H4607+F4608*in_rte-G4608</f>
        <v/>
      </c>
      <c r="I4608" s="6">
        <f>IF(sel_og=1,0,E4608-G4608)</f>
        <v/>
      </c>
      <c r="J4608" s="6">
        <f>IF(sel_og=1,0,D4608-F4608)</f>
        <v/>
      </c>
      <c r="K4608" s="6">
        <f>IF(sel_og=1,E4608-G4608,0)</f>
        <v/>
      </c>
    </row>
    <row r="4609">
      <c r="A4609" s="6">
        <f>Profiles!E4609+Profiles!F4609</f>
        <v/>
      </c>
      <c r="B4609" s="6">
        <f>Profiles!D4609*sel_solar</f>
        <v/>
      </c>
      <c r="C4609" s="6">
        <f>MIN(B4609,A4609)</f>
        <v/>
      </c>
      <c r="D4609" s="6">
        <f>B4609-C4609</f>
        <v/>
      </c>
      <c r="E4609" s="6">
        <f>A4609-C4609</f>
        <v/>
      </c>
      <c r="F4609" s="6">
        <f>MIN(D4609,in_batt_pw,IF(sel_batt=0,0,(sel_batt-H4608)/in_rte))</f>
        <v/>
      </c>
      <c r="G4609" s="6">
        <f>MIN(E4609,in_batt_pw,H4608)</f>
        <v/>
      </c>
      <c r="H4609" s="6">
        <f>H4608+F4609*in_rte-G4609</f>
        <v/>
      </c>
      <c r="I4609" s="6">
        <f>IF(sel_og=1,0,E4609-G4609)</f>
        <v/>
      </c>
      <c r="J4609" s="6">
        <f>IF(sel_og=1,0,D4609-F4609)</f>
        <v/>
      </c>
      <c r="K4609" s="6">
        <f>IF(sel_og=1,E4609-G4609,0)</f>
        <v/>
      </c>
    </row>
    <row r="4610">
      <c r="A4610" s="6">
        <f>Profiles!E4610+Profiles!F4610</f>
        <v/>
      </c>
      <c r="B4610" s="6">
        <f>Profiles!D4610*sel_solar</f>
        <v/>
      </c>
      <c r="C4610" s="6">
        <f>MIN(B4610,A4610)</f>
        <v/>
      </c>
      <c r="D4610" s="6">
        <f>B4610-C4610</f>
        <v/>
      </c>
      <c r="E4610" s="6">
        <f>A4610-C4610</f>
        <v/>
      </c>
      <c r="F4610" s="6">
        <f>MIN(D4610,in_batt_pw,IF(sel_batt=0,0,(sel_batt-H4609)/in_rte))</f>
        <v/>
      </c>
      <c r="G4610" s="6">
        <f>MIN(E4610,in_batt_pw,H4609)</f>
        <v/>
      </c>
      <c r="H4610" s="6">
        <f>H4609+F4610*in_rte-G4610</f>
        <v/>
      </c>
      <c r="I4610" s="6">
        <f>IF(sel_og=1,0,E4610-G4610)</f>
        <v/>
      </c>
      <c r="J4610" s="6">
        <f>IF(sel_og=1,0,D4610-F4610)</f>
        <v/>
      </c>
      <c r="K4610" s="6">
        <f>IF(sel_og=1,E4610-G4610,0)</f>
        <v/>
      </c>
    </row>
    <row r="4611">
      <c r="A4611" s="6">
        <f>Profiles!E4611+Profiles!F4611</f>
        <v/>
      </c>
      <c r="B4611" s="6">
        <f>Profiles!D4611*sel_solar</f>
        <v/>
      </c>
      <c r="C4611" s="6">
        <f>MIN(B4611,A4611)</f>
        <v/>
      </c>
      <c r="D4611" s="6">
        <f>B4611-C4611</f>
        <v/>
      </c>
      <c r="E4611" s="6">
        <f>A4611-C4611</f>
        <v/>
      </c>
      <c r="F4611" s="6">
        <f>MIN(D4611,in_batt_pw,IF(sel_batt=0,0,(sel_batt-H4610)/in_rte))</f>
        <v/>
      </c>
      <c r="G4611" s="6">
        <f>MIN(E4611,in_batt_pw,H4610)</f>
        <v/>
      </c>
      <c r="H4611" s="6">
        <f>H4610+F4611*in_rte-G4611</f>
        <v/>
      </c>
      <c r="I4611" s="6">
        <f>IF(sel_og=1,0,E4611-G4611)</f>
        <v/>
      </c>
      <c r="J4611" s="6">
        <f>IF(sel_og=1,0,D4611-F4611)</f>
        <v/>
      </c>
      <c r="K4611" s="6">
        <f>IF(sel_og=1,E4611-G4611,0)</f>
        <v/>
      </c>
    </row>
    <row r="4612">
      <c r="A4612" s="6">
        <f>Profiles!E4612+Profiles!F4612</f>
        <v/>
      </c>
      <c r="B4612" s="6">
        <f>Profiles!D4612*sel_solar</f>
        <v/>
      </c>
      <c r="C4612" s="6">
        <f>MIN(B4612,A4612)</f>
        <v/>
      </c>
      <c r="D4612" s="6">
        <f>B4612-C4612</f>
        <v/>
      </c>
      <c r="E4612" s="6">
        <f>A4612-C4612</f>
        <v/>
      </c>
      <c r="F4612" s="6">
        <f>MIN(D4612,in_batt_pw,IF(sel_batt=0,0,(sel_batt-H4611)/in_rte))</f>
        <v/>
      </c>
      <c r="G4612" s="6">
        <f>MIN(E4612,in_batt_pw,H4611)</f>
        <v/>
      </c>
      <c r="H4612" s="6">
        <f>H4611+F4612*in_rte-G4612</f>
        <v/>
      </c>
      <c r="I4612" s="6">
        <f>IF(sel_og=1,0,E4612-G4612)</f>
        <v/>
      </c>
      <c r="J4612" s="6">
        <f>IF(sel_og=1,0,D4612-F4612)</f>
        <v/>
      </c>
      <c r="K4612" s="6">
        <f>IF(sel_og=1,E4612-G4612,0)</f>
        <v/>
      </c>
    </row>
    <row r="4613">
      <c r="A4613" s="6">
        <f>Profiles!E4613+Profiles!F4613</f>
        <v/>
      </c>
      <c r="B4613" s="6">
        <f>Profiles!D4613*sel_solar</f>
        <v/>
      </c>
      <c r="C4613" s="6">
        <f>MIN(B4613,A4613)</f>
        <v/>
      </c>
      <c r="D4613" s="6">
        <f>B4613-C4613</f>
        <v/>
      </c>
      <c r="E4613" s="6">
        <f>A4613-C4613</f>
        <v/>
      </c>
      <c r="F4613" s="6">
        <f>MIN(D4613,in_batt_pw,IF(sel_batt=0,0,(sel_batt-H4612)/in_rte))</f>
        <v/>
      </c>
      <c r="G4613" s="6">
        <f>MIN(E4613,in_batt_pw,H4612)</f>
        <v/>
      </c>
      <c r="H4613" s="6">
        <f>H4612+F4613*in_rte-G4613</f>
        <v/>
      </c>
      <c r="I4613" s="6">
        <f>IF(sel_og=1,0,E4613-G4613)</f>
        <v/>
      </c>
      <c r="J4613" s="6">
        <f>IF(sel_og=1,0,D4613-F4613)</f>
        <v/>
      </c>
      <c r="K4613" s="6">
        <f>IF(sel_og=1,E4613-G4613,0)</f>
        <v/>
      </c>
    </row>
    <row r="4614">
      <c r="A4614" s="6">
        <f>Profiles!E4614+Profiles!F4614</f>
        <v/>
      </c>
      <c r="B4614" s="6">
        <f>Profiles!D4614*sel_solar</f>
        <v/>
      </c>
      <c r="C4614" s="6">
        <f>MIN(B4614,A4614)</f>
        <v/>
      </c>
      <c r="D4614" s="6">
        <f>B4614-C4614</f>
        <v/>
      </c>
      <c r="E4614" s="6">
        <f>A4614-C4614</f>
        <v/>
      </c>
      <c r="F4614" s="6">
        <f>MIN(D4614,in_batt_pw,IF(sel_batt=0,0,(sel_batt-H4613)/in_rte))</f>
        <v/>
      </c>
      <c r="G4614" s="6">
        <f>MIN(E4614,in_batt_pw,H4613)</f>
        <v/>
      </c>
      <c r="H4614" s="6">
        <f>H4613+F4614*in_rte-G4614</f>
        <v/>
      </c>
      <c r="I4614" s="6">
        <f>IF(sel_og=1,0,E4614-G4614)</f>
        <v/>
      </c>
      <c r="J4614" s="6">
        <f>IF(sel_og=1,0,D4614-F4614)</f>
        <v/>
      </c>
      <c r="K4614" s="6">
        <f>IF(sel_og=1,E4614-G4614,0)</f>
        <v/>
      </c>
    </row>
    <row r="4615">
      <c r="A4615" s="6">
        <f>Profiles!E4615+Profiles!F4615</f>
        <v/>
      </c>
      <c r="B4615" s="6">
        <f>Profiles!D4615*sel_solar</f>
        <v/>
      </c>
      <c r="C4615" s="6">
        <f>MIN(B4615,A4615)</f>
        <v/>
      </c>
      <c r="D4615" s="6">
        <f>B4615-C4615</f>
        <v/>
      </c>
      <c r="E4615" s="6">
        <f>A4615-C4615</f>
        <v/>
      </c>
      <c r="F4615" s="6">
        <f>MIN(D4615,in_batt_pw,IF(sel_batt=0,0,(sel_batt-H4614)/in_rte))</f>
        <v/>
      </c>
      <c r="G4615" s="6">
        <f>MIN(E4615,in_batt_pw,H4614)</f>
        <v/>
      </c>
      <c r="H4615" s="6">
        <f>H4614+F4615*in_rte-G4615</f>
        <v/>
      </c>
      <c r="I4615" s="6">
        <f>IF(sel_og=1,0,E4615-G4615)</f>
        <v/>
      </c>
      <c r="J4615" s="6">
        <f>IF(sel_og=1,0,D4615-F4615)</f>
        <v/>
      </c>
      <c r="K4615" s="6">
        <f>IF(sel_og=1,E4615-G4615,0)</f>
        <v/>
      </c>
    </row>
    <row r="4616">
      <c r="A4616" s="6">
        <f>Profiles!E4616+Profiles!F4616</f>
        <v/>
      </c>
      <c r="B4616" s="6">
        <f>Profiles!D4616*sel_solar</f>
        <v/>
      </c>
      <c r="C4616" s="6">
        <f>MIN(B4616,A4616)</f>
        <v/>
      </c>
      <c r="D4616" s="6">
        <f>B4616-C4616</f>
        <v/>
      </c>
      <c r="E4616" s="6">
        <f>A4616-C4616</f>
        <v/>
      </c>
      <c r="F4616" s="6">
        <f>MIN(D4616,in_batt_pw,IF(sel_batt=0,0,(sel_batt-H4615)/in_rte))</f>
        <v/>
      </c>
      <c r="G4616" s="6">
        <f>MIN(E4616,in_batt_pw,H4615)</f>
        <v/>
      </c>
      <c r="H4616" s="6">
        <f>H4615+F4616*in_rte-G4616</f>
        <v/>
      </c>
      <c r="I4616" s="6">
        <f>IF(sel_og=1,0,E4616-G4616)</f>
        <v/>
      </c>
      <c r="J4616" s="6">
        <f>IF(sel_og=1,0,D4616-F4616)</f>
        <v/>
      </c>
      <c r="K4616" s="6">
        <f>IF(sel_og=1,E4616-G4616,0)</f>
        <v/>
      </c>
    </row>
    <row r="4617">
      <c r="A4617" s="6">
        <f>Profiles!E4617+Profiles!F4617</f>
        <v/>
      </c>
      <c r="B4617" s="6">
        <f>Profiles!D4617*sel_solar</f>
        <v/>
      </c>
      <c r="C4617" s="6">
        <f>MIN(B4617,A4617)</f>
        <v/>
      </c>
      <c r="D4617" s="6">
        <f>B4617-C4617</f>
        <v/>
      </c>
      <c r="E4617" s="6">
        <f>A4617-C4617</f>
        <v/>
      </c>
      <c r="F4617" s="6">
        <f>MIN(D4617,in_batt_pw,IF(sel_batt=0,0,(sel_batt-H4616)/in_rte))</f>
        <v/>
      </c>
      <c r="G4617" s="6">
        <f>MIN(E4617,in_batt_pw,H4616)</f>
        <v/>
      </c>
      <c r="H4617" s="6">
        <f>H4616+F4617*in_rte-G4617</f>
        <v/>
      </c>
      <c r="I4617" s="6">
        <f>IF(sel_og=1,0,E4617-G4617)</f>
        <v/>
      </c>
      <c r="J4617" s="6">
        <f>IF(sel_og=1,0,D4617-F4617)</f>
        <v/>
      </c>
      <c r="K4617" s="6">
        <f>IF(sel_og=1,E4617-G4617,0)</f>
        <v/>
      </c>
    </row>
    <row r="4618">
      <c r="A4618" s="6">
        <f>Profiles!E4618+Profiles!F4618</f>
        <v/>
      </c>
      <c r="B4618" s="6">
        <f>Profiles!D4618*sel_solar</f>
        <v/>
      </c>
      <c r="C4618" s="6">
        <f>MIN(B4618,A4618)</f>
        <v/>
      </c>
      <c r="D4618" s="6">
        <f>B4618-C4618</f>
        <v/>
      </c>
      <c r="E4618" s="6">
        <f>A4618-C4618</f>
        <v/>
      </c>
      <c r="F4618" s="6">
        <f>MIN(D4618,in_batt_pw,IF(sel_batt=0,0,(sel_batt-H4617)/in_rte))</f>
        <v/>
      </c>
      <c r="G4618" s="6">
        <f>MIN(E4618,in_batt_pw,H4617)</f>
        <v/>
      </c>
      <c r="H4618" s="6">
        <f>H4617+F4618*in_rte-G4618</f>
        <v/>
      </c>
      <c r="I4618" s="6">
        <f>IF(sel_og=1,0,E4618-G4618)</f>
        <v/>
      </c>
      <c r="J4618" s="6">
        <f>IF(sel_og=1,0,D4618-F4618)</f>
        <v/>
      </c>
      <c r="K4618" s="6">
        <f>IF(sel_og=1,E4618-G4618,0)</f>
        <v/>
      </c>
    </row>
    <row r="4619">
      <c r="A4619" s="6">
        <f>Profiles!E4619+Profiles!F4619</f>
        <v/>
      </c>
      <c r="B4619" s="6">
        <f>Profiles!D4619*sel_solar</f>
        <v/>
      </c>
      <c r="C4619" s="6">
        <f>MIN(B4619,A4619)</f>
        <v/>
      </c>
      <c r="D4619" s="6">
        <f>B4619-C4619</f>
        <v/>
      </c>
      <c r="E4619" s="6">
        <f>A4619-C4619</f>
        <v/>
      </c>
      <c r="F4619" s="6">
        <f>MIN(D4619,in_batt_pw,IF(sel_batt=0,0,(sel_batt-H4618)/in_rte))</f>
        <v/>
      </c>
      <c r="G4619" s="6">
        <f>MIN(E4619,in_batt_pw,H4618)</f>
        <v/>
      </c>
      <c r="H4619" s="6">
        <f>H4618+F4619*in_rte-G4619</f>
        <v/>
      </c>
      <c r="I4619" s="6">
        <f>IF(sel_og=1,0,E4619-G4619)</f>
        <v/>
      </c>
      <c r="J4619" s="6">
        <f>IF(sel_og=1,0,D4619-F4619)</f>
        <v/>
      </c>
      <c r="K4619" s="6">
        <f>IF(sel_og=1,E4619-G4619,0)</f>
        <v/>
      </c>
    </row>
    <row r="4620">
      <c r="A4620" s="6">
        <f>Profiles!E4620+Profiles!F4620</f>
        <v/>
      </c>
      <c r="B4620" s="6">
        <f>Profiles!D4620*sel_solar</f>
        <v/>
      </c>
      <c r="C4620" s="6">
        <f>MIN(B4620,A4620)</f>
        <v/>
      </c>
      <c r="D4620" s="6">
        <f>B4620-C4620</f>
        <v/>
      </c>
      <c r="E4620" s="6">
        <f>A4620-C4620</f>
        <v/>
      </c>
      <c r="F4620" s="6">
        <f>MIN(D4620,in_batt_pw,IF(sel_batt=0,0,(sel_batt-H4619)/in_rte))</f>
        <v/>
      </c>
      <c r="G4620" s="6">
        <f>MIN(E4620,in_batt_pw,H4619)</f>
        <v/>
      </c>
      <c r="H4620" s="6">
        <f>H4619+F4620*in_rte-G4620</f>
        <v/>
      </c>
      <c r="I4620" s="6">
        <f>IF(sel_og=1,0,E4620-G4620)</f>
        <v/>
      </c>
      <c r="J4620" s="6">
        <f>IF(sel_og=1,0,D4620-F4620)</f>
        <v/>
      </c>
      <c r="K4620" s="6">
        <f>IF(sel_og=1,E4620-G4620,0)</f>
        <v/>
      </c>
    </row>
    <row r="4621">
      <c r="A4621" s="6">
        <f>Profiles!E4621+Profiles!F4621</f>
        <v/>
      </c>
      <c r="B4621" s="6">
        <f>Profiles!D4621*sel_solar</f>
        <v/>
      </c>
      <c r="C4621" s="6">
        <f>MIN(B4621,A4621)</f>
        <v/>
      </c>
      <c r="D4621" s="6">
        <f>B4621-C4621</f>
        <v/>
      </c>
      <c r="E4621" s="6">
        <f>A4621-C4621</f>
        <v/>
      </c>
      <c r="F4621" s="6">
        <f>MIN(D4621,in_batt_pw,IF(sel_batt=0,0,(sel_batt-H4620)/in_rte))</f>
        <v/>
      </c>
      <c r="G4621" s="6">
        <f>MIN(E4621,in_batt_pw,H4620)</f>
        <v/>
      </c>
      <c r="H4621" s="6">
        <f>H4620+F4621*in_rte-G4621</f>
        <v/>
      </c>
      <c r="I4621" s="6">
        <f>IF(sel_og=1,0,E4621-G4621)</f>
        <v/>
      </c>
      <c r="J4621" s="6">
        <f>IF(sel_og=1,0,D4621-F4621)</f>
        <v/>
      </c>
      <c r="K4621" s="6">
        <f>IF(sel_og=1,E4621-G4621,0)</f>
        <v/>
      </c>
    </row>
    <row r="4622">
      <c r="A4622" s="6">
        <f>Profiles!E4622+Profiles!F4622</f>
        <v/>
      </c>
      <c r="B4622" s="6">
        <f>Profiles!D4622*sel_solar</f>
        <v/>
      </c>
      <c r="C4622" s="6">
        <f>MIN(B4622,A4622)</f>
        <v/>
      </c>
      <c r="D4622" s="6">
        <f>B4622-C4622</f>
        <v/>
      </c>
      <c r="E4622" s="6">
        <f>A4622-C4622</f>
        <v/>
      </c>
      <c r="F4622" s="6">
        <f>MIN(D4622,in_batt_pw,IF(sel_batt=0,0,(sel_batt-H4621)/in_rte))</f>
        <v/>
      </c>
      <c r="G4622" s="6">
        <f>MIN(E4622,in_batt_pw,H4621)</f>
        <v/>
      </c>
      <c r="H4622" s="6">
        <f>H4621+F4622*in_rte-G4622</f>
        <v/>
      </c>
      <c r="I4622" s="6">
        <f>IF(sel_og=1,0,E4622-G4622)</f>
        <v/>
      </c>
      <c r="J4622" s="6">
        <f>IF(sel_og=1,0,D4622-F4622)</f>
        <v/>
      </c>
      <c r="K4622" s="6">
        <f>IF(sel_og=1,E4622-G4622,0)</f>
        <v/>
      </c>
    </row>
    <row r="4623">
      <c r="A4623" s="6">
        <f>Profiles!E4623+Profiles!F4623</f>
        <v/>
      </c>
      <c r="B4623" s="6">
        <f>Profiles!D4623*sel_solar</f>
        <v/>
      </c>
      <c r="C4623" s="6">
        <f>MIN(B4623,A4623)</f>
        <v/>
      </c>
      <c r="D4623" s="6">
        <f>B4623-C4623</f>
        <v/>
      </c>
      <c r="E4623" s="6">
        <f>A4623-C4623</f>
        <v/>
      </c>
      <c r="F4623" s="6">
        <f>MIN(D4623,in_batt_pw,IF(sel_batt=0,0,(sel_batt-H4622)/in_rte))</f>
        <v/>
      </c>
      <c r="G4623" s="6">
        <f>MIN(E4623,in_batt_pw,H4622)</f>
        <v/>
      </c>
      <c r="H4623" s="6">
        <f>H4622+F4623*in_rte-G4623</f>
        <v/>
      </c>
      <c r="I4623" s="6">
        <f>IF(sel_og=1,0,E4623-G4623)</f>
        <v/>
      </c>
      <c r="J4623" s="6">
        <f>IF(sel_og=1,0,D4623-F4623)</f>
        <v/>
      </c>
      <c r="K4623" s="6">
        <f>IF(sel_og=1,E4623-G4623,0)</f>
        <v/>
      </c>
    </row>
    <row r="4624">
      <c r="A4624" s="6">
        <f>Profiles!E4624+Profiles!F4624</f>
        <v/>
      </c>
      <c r="B4624" s="6">
        <f>Profiles!D4624*sel_solar</f>
        <v/>
      </c>
      <c r="C4624" s="6">
        <f>MIN(B4624,A4624)</f>
        <v/>
      </c>
      <c r="D4624" s="6">
        <f>B4624-C4624</f>
        <v/>
      </c>
      <c r="E4624" s="6">
        <f>A4624-C4624</f>
        <v/>
      </c>
      <c r="F4624" s="6">
        <f>MIN(D4624,in_batt_pw,IF(sel_batt=0,0,(sel_batt-H4623)/in_rte))</f>
        <v/>
      </c>
      <c r="G4624" s="6">
        <f>MIN(E4624,in_batt_pw,H4623)</f>
        <v/>
      </c>
      <c r="H4624" s="6">
        <f>H4623+F4624*in_rte-G4624</f>
        <v/>
      </c>
      <c r="I4624" s="6">
        <f>IF(sel_og=1,0,E4624-G4624)</f>
        <v/>
      </c>
      <c r="J4624" s="6">
        <f>IF(sel_og=1,0,D4624-F4624)</f>
        <v/>
      </c>
      <c r="K4624" s="6">
        <f>IF(sel_og=1,E4624-G4624,0)</f>
        <v/>
      </c>
    </row>
    <row r="4625">
      <c r="A4625" s="6">
        <f>Profiles!E4625+Profiles!F4625</f>
        <v/>
      </c>
      <c r="B4625" s="6">
        <f>Profiles!D4625*sel_solar</f>
        <v/>
      </c>
      <c r="C4625" s="6">
        <f>MIN(B4625,A4625)</f>
        <v/>
      </c>
      <c r="D4625" s="6">
        <f>B4625-C4625</f>
        <v/>
      </c>
      <c r="E4625" s="6">
        <f>A4625-C4625</f>
        <v/>
      </c>
      <c r="F4625" s="6">
        <f>MIN(D4625,in_batt_pw,IF(sel_batt=0,0,(sel_batt-H4624)/in_rte))</f>
        <v/>
      </c>
      <c r="G4625" s="6">
        <f>MIN(E4625,in_batt_pw,H4624)</f>
        <v/>
      </c>
      <c r="H4625" s="6">
        <f>H4624+F4625*in_rte-G4625</f>
        <v/>
      </c>
      <c r="I4625" s="6">
        <f>IF(sel_og=1,0,E4625-G4625)</f>
        <v/>
      </c>
      <c r="J4625" s="6">
        <f>IF(sel_og=1,0,D4625-F4625)</f>
        <v/>
      </c>
      <c r="K4625" s="6">
        <f>IF(sel_og=1,E4625-G4625,0)</f>
        <v/>
      </c>
    </row>
    <row r="4626">
      <c r="A4626" s="6">
        <f>Profiles!E4626+Profiles!F4626</f>
        <v/>
      </c>
      <c r="B4626" s="6">
        <f>Profiles!D4626*sel_solar</f>
        <v/>
      </c>
      <c r="C4626" s="6">
        <f>MIN(B4626,A4626)</f>
        <v/>
      </c>
      <c r="D4626" s="6">
        <f>B4626-C4626</f>
        <v/>
      </c>
      <c r="E4626" s="6">
        <f>A4626-C4626</f>
        <v/>
      </c>
      <c r="F4626" s="6">
        <f>MIN(D4626,in_batt_pw,IF(sel_batt=0,0,(sel_batt-H4625)/in_rte))</f>
        <v/>
      </c>
      <c r="G4626" s="6">
        <f>MIN(E4626,in_batt_pw,H4625)</f>
        <v/>
      </c>
      <c r="H4626" s="6">
        <f>H4625+F4626*in_rte-G4626</f>
        <v/>
      </c>
      <c r="I4626" s="6">
        <f>IF(sel_og=1,0,E4626-G4626)</f>
        <v/>
      </c>
      <c r="J4626" s="6">
        <f>IF(sel_og=1,0,D4626-F4626)</f>
        <v/>
      </c>
      <c r="K4626" s="6">
        <f>IF(sel_og=1,E4626-G4626,0)</f>
        <v/>
      </c>
    </row>
    <row r="4627">
      <c r="A4627" s="6">
        <f>Profiles!E4627+Profiles!F4627</f>
        <v/>
      </c>
      <c r="B4627" s="6">
        <f>Profiles!D4627*sel_solar</f>
        <v/>
      </c>
      <c r="C4627" s="6">
        <f>MIN(B4627,A4627)</f>
        <v/>
      </c>
      <c r="D4627" s="6">
        <f>B4627-C4627</f>
        <v/>
      </c>
      <c r="E4627" s="6">
        <f>A4627-C4627</f>
        <v/>
      </c>
      <c r="F4627" s="6">
        <f>MIN(D4627,in_batt_pw,IF(sel_batt=0,0,(sel_batt-H4626)/in_rte))</f>
        <v/>
      </c>
      <c r="G4627" s="6">
        <f>MIN(E4627,in_batt_pw,H4626)</f>
        <v/>
      </c>
      <c r="H4627" s="6">
        <f>H4626+F4627*in_rte-G4627</f>
        <v/>
      </c>
      <c r="I4627" s="6">
        <f>IF(sel_og=1,0,E4627-G4627)</f>
        <v/>
      </c>
      <c r="J4627" s="6">
        <f>IF(sel_og=1,0,D4627-F4627)</f>
        <v/>
      </c>
      <c r="K4627" s="6">
        <f>IF(sel_og=1,E4627-G4627,0)</f>
        <v/>
      </c>
    </row>
    <row r="4628">
      <c r="A4628" s="6">
        <f>Profiles!E4628+Profiles!F4628</f>
        <v/>
      </c>
      <c r="B4628" s="6">
        <f>Profiles!D4628*sel_solar</f>
        <v/>
      </c>
      <c r="C4628" s="6">
        <f>MIN(B4628,A4628)</f>
        <v/>
      </c>
      <c r="D4628" s="6">
        <f>B4628-C4628</f>
        <v/>
      </c>
      <c r="E4628" s="6">
        <f>A4628-C4628</f>
        <v/>
      </c>
      <c r="F4628" s="6">
        <f>MIN(D4628,in_batt_pw,IF(sel_batt=0,0,(sel_batt-H4627)/in_rte))</f>
        <v/>
      </c>
      <c r="G4628" s="6">
        <f>MIN(E4628,in_batt_pw,H4627)</f>
        <v/>
      </c>
      <c r="H4628" s="6">
        <f>H4627+F4628*in_rte-G4628</f>
        <v/>
      </c>
      <c r="I4628" s="6">
        <f>IF(sel_og=1,0,E4628-G4628)</f>
        <v/>
      </c>
      <c r="J4628" s="6">
        <f>IF(sel_og=1,0,D4628-F4628)</f>
        <v/>
      </c>
      <c r="K4628" s="6">
        <f>IF(sel_og=1,E4628-G4628,0)</f>
        <v/>
      </c>
    </row>
    <row r="4629">
      <c r="A4629" s="6">
        <f>Profiles!E4629+Profiles!F4629</f>
        <v/>
      </c>
      <c r="B4629" s="6">
        <f>Profiles!D4629*sel_solar</f>
        <v/>
      </c>
      <c r="C4629" s="6">
        <f>MIN(B4629,A4629)</f>
        <v/>
      </c>
      <c r="D4629" s="6">
        <f>B4629-C4629</f>
        <v/>
      </c>
      <c r="E4629" s="6">
        <f>A4629-C4629</f>
        <v/>
      </c>
      <c r="F4629" s="6">
        <f>MIN(D4629,in_batt_pw,IF(sel_batt=0,0,(sel_batt-H4628)/in_rte))</f>
        <v/>
      </c>
      <c r="G4629" s="6">
        <f>MIN(E4629,in_batt_pw,H4628)</f>
        <v/>
      </c>
      <c r="H4629" s="6">
        <f>H4628+F4629*in_rte-G4629</f>
        <v/>
      </c>
      <c r="I4629" s="6">
        <f>IF(sel_og=1,0,E4629-G4629)</f>
        <v/>
      </c>
      <c r="J4629" s="6">
        <f>IF(sel_og=1,0,D4629-F4629)</f>
        <v/>
      </c>
      <c r="K4629" s="6">
        <f>IF(sel_og=1,E4629-G4629,0)</f>
        <v/>
      </c>
    </row>
    <row r="4630">
      <c r="A4630" s="6">
        <f>Profiles!E4630+Profiles!F4630</f>
        <v/>
      </c>
      <c r="B4630" s="6">
        <f>Profiles!D4630*sel_solar</f>
        <v/>
      </c>
      <c r="C4630" s="6">
        <f>MIN(B4630,A4630)</f>
        <v/>
      </c>
      <c r="D4630" s="6">
        <f>B4630-C4630</f>
        <v/>
      </c>
      <c r="E4630" s="6">
        <f>A4630-C4630</f>
        <v/>
      </c>
      <c r="F4630" s="6">
        <f>MIN(D4630,in_batt_pw,IF(sel_batt=0,0,(sel_batt-H4629)/in_rte))</f>
        <v/>
      </c>
      <c r="G4630" s="6">
        <f>MIN(E4630,in_batt_pw,H4629)</f>
        <v/>
      </c>
      <c r="H4630" s="6">
        <f>H4629+F4630*in_rte-G4630</f>
        <v/>
      </c>
      <c r="I4630" s="6">
        <f>IF(sel_og=1,0,E4630-G4630)</f>
        <v/>
      </c>
      <c r="J4630" s="6">
        <f>IF(sel_og=1,0,D4630-F4630)</f>
        <v/>
      </c>
      <c r="K4630" s="6">
        <f>IF(sel_og=1,E4630-G4630,0)</f>
        <v/>
      </c>
    </row>
    <row r="4631">
      <c r="A4631" s="6">
        <f>Profiles!E4631+Profiles!F4631</f>
        <v/>
      </c>
      <c r="B4631" s="6">
        <f>Profiles!D4631*sel_solar</f>
        <v/>
      </c>
      <c r="C4631" s="6">
        <f>MIN(B4631,A4631)</f>
        <v/>
      </c>
      <c r="D4631" s="6">
        <f>B4631-C4631</f>
        <v/>
      </c>
      <c r="E4631" s="6">
        <f>A4631-C4631</f>
        <v/>
      </c>
      <c r="F4631" s="6">
        <f>MIN(D4631,in_batt_pw,IF(sel_batt=0,0,(sel_batt-H4630)/in_rte))</f>
        <v/>
      </c>
      <c r="G4631" s="6">
        <f>MIN(E4631,in_batt_pw,H4630)</f>
        <v/>
      </c>
      <c r="H4631" s="6">
        <f>H4630+F4631*in_rte-G4631</f>
        <v/>
      </c>
      <c r="I4631" s="6">
        <f>IF(sel_og=1,0,E4631-G4631)</f>
        <v/>
      </c>
      <c r="J4631" s="6">
        <f>IF(sel_og=1,0,D4631-F4631)</f>
        <v/>
      </c>
      <c r="K4631" s="6">
        <f>IF(sel_og=1,E4631-G4631,0)</f>
        <v/>
      </c>
    </row>
    <row r="4632">
      <c r="A4632" s="6">
        <f>Profiles!E4632+Profiles!F4632</f>
        <v/>
      </c>
      <c r="B4632" s="6">
        <f>Profiles!D4632*sel_solar</f>
        <v/>
      </c>
      <c r="C4632" s="6">
        <f>MIN(B4632,A4632)</f>
        <v/>
      </c>
      <c r="D4632" s="6">
        <f>B4632-C4632</f>
        <v/>
      </c>
      <c r="E4632" s="6">
        <f>A4632-C4632</f>
        <v/>
      </c>
      <c r="F4632" s="6">
        <f>MIN(D4632,in_batt_pw,IF(sel_batt=0,0,(sel_batt-H4631)/in_rte))</f>
        <v/>
      </c>
      <c r="G4632" s="6">
        <f>MIN(E4632,in_batt_pw,H4631)</f>
        <v/>
      </c>
      <c r="H4632" s="6">
        <f>H4631+F4632*in_rte-G4632</f>
        <v/>
      </c>
      <c r="I4632" s="6">
        <f>IF(sel_og=1,0,E4632-G4632)</f>
        <v/>
      </c>
      <c r="J4632" s="6">
        <f>IF(sel_og=1,0,D4632-F4632)</f>
        <v/>
      </c>
      <c r="K4632" s="6">
        <f>IF(sel_og=1,E4632-G4632,0)</f>
        <v/>
      </c>
    </row>
    <row r="4633">
      <c r="A4633" s="6">
        <f>Profiles!E4633+Profiles!F4633</f>
        <v/>
      </c>
      <c r="B4633" s="6">
        <f>Profiles!D4633*sel_solar</f>
        <v/>
      </c>
      <c r="C4633" s="6">
        <f>MIN(B4633,A4633)</f>
        <v/>
      </c>
      <c r="D4633" s="6">
        <f>B4633-C4633</f>
        <v/>
      </c>
      <c r="E4633" s="6">
        <f>A4633-C4633</f>
        <v/>
      </c>
      <c r="F4633" s="6">
        <f>MIN(D4633,in_batt_pw,IF(sel_batt=0,0,(sel_batt-H4632)/in_rte))</f>
        <v/>
      </c>
      <c r="G4633" s="6">
        <f>MIN(E4633,in_batt_pw,H4632)</f>
        <v/>
      </c>
      <c r="H4633" s="6">
        <f>H4632+F4633*in_rte-G4633</f>
        <v/>
      </c>
      <c r="I4633" s="6">
        <f>IF(sel_og=1,0,E4633-G4633)</f>
        <v/>
      </c>
      <c r="J4633" s="6">
        <f>IF(sel_og=1,0,D4633-F4633)</f>
        <v/>
      </c>
      <c r="K4633" s="6">
        <f>IF(sel_og=1,E4633-G4633,0)</f>
        <v/>
      </c>
    </row>
    <row r="4634">
      <c r="A4634" s="6">
        <f>Profiles!E4634+Profiles!F4634</f>
        <v/>
      </c>
      <c r="B4634" s="6">
        <f>Profiles!D4634*sel_solar</f>
        <v/>
      </c>
      <c r="C4634" s="6">
        <f>MIN(B4634,A4634)</f>
        <v/>
      </c>
      <c r="D4634" s="6">
        <f>B4634-C4634</f>
        <v/>
      </c>
      <c r="E4634" s="6">
        <f>A4634-C4634</f>
        <v/>
      </c>
      <c r="F4634" s="6">
        <f>MIN(D4634,in_batt_pw,IF(sel_batt=0,0,(sel_batt-H4633)/in_rte))</f>
        <v/>
      </c>
      <c r="G4634" s="6">
        <f>MIN(E4634,in_batt_pw,H4633)</f>
        <v/>
      </c>
      <c r="H4634" s="6">
        <f>H4633+F4634*in_rte-G4634</f>
        <v/>
      </c>
      <c r="I4634" s="6">
        <f>IF(sel_og=1,0,E4634-G4634)</f>
        <v/>
      </c>
      <c r="J4634" s="6">
        <f>IF(sel_og=1,0,D4634-F4634)</f>
        <v/>
      </c>
      <c r="K4634" s="6">
        <f>IF(sel_og=1,E4634-G4634,0)</f>
        <v/>
      </c>
    </row>
    <row r="4635">
      <c r="A4635" s="6">
        <f>Profiles!E4635+Profiles!F4635</f>
        <v/>
      </c>
      <c r="B4635" s="6">
        <f>Profiles!D4635*sel_solar</f>
        <v/>
      </c>
      <c r="C4635" s="6">
        <f>MIN(B4635,A4635)</f>
        <v/>
      </c>
      <c r="D4635" s="6">
        <f>B4635-C4635</f>
        <v/>
      </c>
      <c r="E4635" s="6">
        <f>A4635-C4635</f>
        <v/>
      </c>
      <c r="F4635" s="6">
        <f>MIN(D4635,in_batt_pw,IF(sel_batt=0,0,(sel_batt-H4634)/in_rte))</f>
        <v/>
      </c>
      <c r="G4635" s="6">
        <f>MIN(E4635,in_batt_pw,H4634)</f>
        <v/>
      </c>
      <c r="H4635" s="6">
        <f>H4634+F4635*in_rte-G4635</f>
        <v/>
      </c>
      <c r="I4635" s="6">
        <f>IF(sel_og=1,0,E4635-G4635)</f>
        <v/>
      </c>
      <c r="J4635" s="6">
        <f>IF(sel_og=1,0,D4635-F4635)</f>
        <v/>
      </c>
      <c r="K4635" s="6">
        <f>IF(sel_og=1,E4635-G4635,0)</f>
        <v/>
      </c>
    </row>
    <row r="4636">
      <c r="A4636" s="6">
        <f>Profiles!E4636+Profiles!F4636</f>
        <v/>
      </c>
      <c r="B4636" s="6">
        <f>Profiles!D4636*sel_solar</f>
        <v/>
      </c>
      <c r="C4636" s="6">
        <f>MIN(B4636,A4636)</f>
        <v/>
      </c>
      <c r="D4636" s="6">
        <f>B4636-C4636</f>
        <v/>
      </c>
      <c r="E4636" s="6">
        <f>A4636-C4636</f>
        <v/>
      </c>
      <c r="F4636" s="6">
        <f>MIN(D4636,in_batt_pw,IF(sel_batt=0,0,(sel_batt-H4635)/in_rte))</f>
        <v/>
      </c>
      <c r="G4636" s="6">
        <f>MIN(E4636,in_batt_pw,H4635)</f>
        <v/>
      </c>
      <c r="H4636" s="6">
        <f>H4635+F4636*in_rte-G4636</f>
        <v/>
      </c>
      <c r="I4636" s="6">
        <f>IF(sel_og=1,0,E4636-G4636)</f>
        <v/>
      </c>
      <c r="J4636" s="6">
        <f>IF(sel_og=1,0,D4636-F4636)</f>
        <v/>
      </c>
      <c r="K4636" s="6">
        <f>IF(sel_og=1,E4636-G4636,0)</f>
        <v/>
      </c>
    </row>
    <row r="4637">
      <c r="A4637" s="6">
        <f>Profiles!E4637+Profiles!F4637</f>
        <v/>
      </c>
      <c r="B4637" s="6">
        <f>Profiles!D4637*sel_solar</f>
        <v/>
      </c>
      <c r="C4637" s="6">
        <f>MIN(B4637,A4637)</f>
        <v/>
      </c>
      <c r="D4637" s="6">
        <f>B4637-C4637</f>
        <v/>
      </c>
      <c r="E4637" s="6">
        <f>A4637-C4637</f>
        <v/>
      </c>
      <c r="F4637" s="6">
        <f>MIN(D4637,in_batt_pw,IF(sel_batt=0,0,(sel_batt-H4636)/in_rte))</f>
        <v/>
      </c>
      <c r="G4637" s="6">
        <f>MIN(E4637,in_batt_pw,H4636)</f>
        <v/>
      </c>
      <c r="H4637" s="6">
        <f>H4636+F4637*in_rte-G4637</f>
        <v/>
      </c>
      <c r="I4637" s="6">
        <f>IF(sel_og=1,0,E4637-G4637)</f>
        <v/>
      </c>
      <c r="J4637" s="6">
        <f>IF(sel_og=1,0,D4637-F4637)</f>
        <v/>
      </c>
      <c r="K4637" s="6">
        <f>IF(sel_og=1,E4637-G4637,0)</f>
        <v/>
      </c>
    </row>
    <row r="4638">
      <c r="A4638" s="6">
        <f>Profiles!E4638+Profiles!F4638</f>
        <v/>
      </c>
      <c r="B4638" s="6">
        <f>Profiles!D4638*sel_solar</f>
        <v/>
      </c>
      <c r="C4638" s="6">
        <f>MIN(B4638,A4638)</f>
        <v/>
      </c>
      <c r="D4638" s="6">
        <f>B4638-C4638</f>
        <v/>
      </c>
      <c r="E4638" s="6">
        <f>A4638-C4638</f>
        <v/>
      </c>
      <c r="F4638" s="6">
        <f>MIN(D4638,in_batt_pw,IF(sel_batt=0,0,(sel_batt-H4637)/in_rte))</f>
        <v/>
      </c>
      <c r="G4638" s="6">
        <f>MIN(E4638,in_batt_pw,H4637)</f>
        <v/>
      </c>
      <c r="H4638" s="6">
        <f>H4637+F4638*in_rte-G4638</f>
        <v/>
      </c>
      <c r="I4638" s="6">
        <f>IF(sel_og=1,0,E4638-G4638)</f>
        <v/>
      </c>
      <c r="J4638" s="6">
        <f>IF(sel_og=1,0,D4638-F4638)</f>
        <v/>
      </c>
      <c r="K4638" s="6">
        <f>IF(sel_og=1,E4638-G4638,0)</f>
        <v/>
      </c>
    </row>
    <row r="4639">
      <c r="A4639" s="6">
        <f>Profiles!E4639+Profiles!F4639</f>
        <v/>
      </c>
      <c r="B4639" s="6">
        <f>Profiles!D4639*sel_solar</f>
        <v/>
      </c>
      <c r="C4639" s="6">
        <f>MIN(B4639,A4639)</f>
        <v/>
      </c>
      <c r="D4639" s="6">
        <f>B4639-C4639</f>
        <v/>
      </c>
      <c r="E4639" s="6">
        <f>A4639-C4639</f>
        <v/>
      </c>
      <c r="F4639" s="6">
        <f>MIN(D4639,in_batt_pw,IF(sel_batt=0,0,(sel_batt-H4638)/in_rte))</f>
        <v/>
      </c>
      <c r="G4639" s="6">
        <f>MIN(E4639,in_batt_pw,H4638)</f>
        <v/>
      </c>
      <c r="H4639" s="6">
        <f>H4638+F4639*in_rte-G4639</f>
        <v/>
      </c>
      <c r="I4639" s="6">
        <f>IF(sel_og=1,0,E4639-G4639)</f>
        <v/>
      </c>
      <c r="J4639" s="6">
        <f>IF(sel_og=1,0,D4639-F4639)</f>
        <v/>
      </c>
      <c r="K4639" s="6">
        <f>IF(sel_og=1,E4639-G4639,0)</f>
        <v/>
      </c>
    </row>
    <row r="4640">
      <c r="A4640" s="6">
        <f>Profiles!E4640+Profiles!F4640</f>
        <v/>
      </c>
      <c r="B4640" s="6">
        <f>Profiles!D4640*sel_solar</f>
        <v/>
      </c>
      <c r="C4640" s="6">
        <f>MIN(B4640,A4640)</f>
        <v/>
      </c>
      <c r="D4640" s="6">
        <f>B4640-C4640</f>
        <v/>
      </c>
      <c r="E4640" s="6">
        <f>A4640-C4640</f>
        <v/>
      </c>
      <c r="F4640" s="6">
        <f>MIN(D4640,in_batt_pw,IF(sel_batt=0,0,(sel_batt-H4639)/in_rte))</f>
        <v/>
      </c>
      <c r="G4640" s="6">
        <f>MIN(E4640,in_batt_pw,H4639)</f>
        <v/>
      </c>
      <c r="H4640" s="6">
        <f>H4639+F4640*in_rte-G4640</f>
        <v/>
      </c>
      <c r="I4640" s="6">
        <f>IF(sel_og=1,0,E4640-G4640)</f>
        <v/>
      </c>
      <c r="J4640" s="6">
        <f>IF(sel_og=1,0,D4640-F4640)</f>
        <v/>
      </c>
      <c r="K4640" s="6">
        <f>IF(sel_og=1,E4640-G4640,0)</f>
        <v/>
      </c>
    </row>
    <row r="4641">
      <c r="A4641" s="6">
        <f>Profiles!E4641+Profiles!F4641</f>
        <v/>
      </c>
      <c r="B4641" s="6">
        <f>Profiles!D4641*sel_solar</f>
        <v/>
      </c>
      <c r="C4641" s="6">
        <f>MIN(B4641,A4641)</f>
        <v/>
      </c>
      <c r="D4641" s="6">
        <f>B4641-C4641</f>
        <v/>
      </c>
      <c r="E4641" s="6">
        <f>A4641-C4641</f>
        <v/>
      </c>
      <c r="F4641" s="6">
        <f>MIN(D4641,in_batt_pw,IF(sel_batt=0,0,(sel_batt-H4640)/in_rte))</f>
        <v/>
      </c>
      <c r="G4641" s="6">
        <f>MIN(E4641,in_batt_pw,H4640)</f>
        <v/>
      </c>
      <c r="H4641" s="6">
        <f>H4640+F4641*in_rte-G4641</f>
        <v/>
      </c>
      <c r="I4641" s="6">
        <f>IF(sel_og=1,0,E4641-G4641)</f>
        <v/>
      </c>
      <c r="J4641" s="6">
        <f>IF(sel_og=1,0,D4641-F4641)</f>
        <v/>
      </c>
      <c r="K4641" s="6">
        <f>IF(sel_og=1,E4641-G4641,0)</f>
        <v/>
      </c>
    </row>
    <row r="4642">
      <c r="A4642" s="6">
        <f>Profiles!E4642+Profiles!F4642</f>
        <v/>
      </c>
      <c r="B4642" s="6">
        <f>Profiles!D4642*sel_solar</f>
        <v/>
      </c>
      <c r="C4642" s="6">
        <f>MIN(B4642,A4642)</f>
        <v/>
      </c>
      <c r="D4642" s="6">
        <f>B4642-C4642</f>
        <v/>
      </c>
      <c r="E4642" s="6">
        <f>A4642-C4642</f>
        <v/>
      </c>
      <c r="F4642" s="6">
        <f>MIN(D4642,in_batt_pw,IF(sel_batt=0,0,(sel_batt-H4641)/in_rte))</f>
        <v/>
      </c>
      <c r="G4642" s="6">
        <f>MIN(E4642,in_batt_pw,H4641)</f>
        <v/>
      </c>
      <c r="H4642" s="6">
        <f>H4641+F4642*in_rte-G4642</f>
        <v/>
      </c>
      <c r="I4642" s="6">
        <f>IF(sel_og=1,0,E4642-G4642)</f>
        <v/>
      </c>
      <c r="J4642" s="6">
        <f>IF(sel_og=1,0,D4642-F4642)</f>
        <v/>
      </c>
      <c r="K4642" s="6">
        <f>IF(sel_og=1,E4642-G4642,0)</f>
        <v/>
      </c>
    </row>
    <row r="4643">
      <c r="A4643" s="6">
        <f>Profiles!E4643+Profiles!F4643</f>
        <v/>
      </c>
      <c r="B4643" s="6">
        <f>Profiles!D4643*sel_solar</f>
        <v/>
      </c>
      <c r="C4643" s="6">
        <f>MIN(B4643,A4643)</f>
        <v/>
      </c>
      <c r="D4643" s="6">
        <f>B4643-C4643</f>
        <v/>
      </c>
      <c r="E4643" s="6">
        <f>A4643-C4643</f>
        <v/>
      </c>
      <c r="F4643" s="6">
        <f>MIN(D4643,in_batt_pw,IF(sel_batt=0,0,(sel_batt-H4642)/in_rte))</f>
        <v/>
      </c>
      <c r="G4643" s="6">
        <f>MIN(E4643,in_batt_pw,H4642)</f>
        <v/>
      </c>
      <c r="H4643" s="6">
        <f>H4642+F4643*in_rte-G4643</f>
        <v/>
      </c>
      <c r="I4643" s="6">
        <f>IF(sel_og=1,0,E4643-G4643)</f>
        <v/>
      </c>
      <c r="J4643" s="6">
        <f>IF(sel_og=1,0,D4643-F4643)</f>
        <v/>
      </c>
      <c r="K4643" s="6">
        <f>IF(sel_og=1,E4643-G4643,0)</f>
        <v/>
      </c>
    </row>
    <row r="4644">
      <c r="A4644" s="6">
        <f>Profiles!E4644+Profiles!F4644</f>
        <v/>
      </c>
      <c r="B4644" s="6">
        <f>Profiles!D4644*sel_solar</f>
        <v/>
      </c>
      <c r="C4644" s="6">
        <f>MIN(B4644,A4644)</f>
        <v/>
      </c>
      <c r="D4644" s="6">
        <f>B4644-C4644</f>
        <v/>
      </c>
      <c r="E4644" s="6">
        <f>A4644-C4644</f>
        <v/>
      </c>
      <c r="F4644" s="6">
        <f>MIN(D4644,in_batt_pw,IF(sel_batt=0,0,(sel_batt-H4643)/in_rte))</f>
        <v/>
      </c>
      <c r="G4644" s="6">
        <f>MIN(E4644,in_batt_pw,H4643)</f>
        <v/>
      </c>
      <c r="H4644" s="6">
        <f>H4643+F4644*in_rte-G4644</f>
        <v/>
      </c>
      <c r="I4644" s="6">
        <f>IF(sel_og=1,0,E4644-G4644)</f>
        <v/>
      </c>
      <c r="J4644" s="6">
        <f>IF(sel_og=1,0,D4644-F4644)</f>
        <v/>
      </c>
      <c r="K4644" s="6">
        <f>IF(sel_og=1,E4644-G4644,0)</f>
        <v/>
      </c>
    </row>
    <row r="4645">
      <c r="A4645" s="6">
        <f>Profiles!E4645+Profiles!F4645</f>
        <v/>
      </c>
      <c r="B4645" s="6">
        <f>Profiles!D4645*sel_solar</f>
        <v/>
      </c>
      <c r="C4645" s="6">
        <f>MIN(B4645,A4645)</f>
        <v/>
      </c>
      <c r="D4645" s="6">
        <f>B4645-C4645</f>
        <v/>
      </c>
      <c r="E4645" s="6">
        <f>A4645-C4645</f>
        <v/>
      </c>
      <c r="F4645" s="6">
        <f>MIN(D4645,in_batt_pw,IF(sel_batt=0,0,(sel_batt-H4644)/in_rte))</f>
        <v/>
      </c>
      <c r="G4645" s="6">
        <f>MIN(E4645,in_batt_pw,H4644)</f>
        <v/>
      </c>
      <c r="H4645" s="6">
        <f>H4644+F4645*in_rte-G4645</f>
        <v/>
      </c>
      <c r="I4645" s="6">
        <f>IF(sel_og=1,0,E4645-G4645)</f>
        <v/>
      </c>
      <c r="J4645" s="6">
        <f>IF(sel_og=1,0,D4645-F4645)</f>
        <v/>
      </c>
      <c r="K4645" s="6">
        <f>IF(sel_og=1,E4645-G4645,0)</f>
        <v/>
      </c>
    </row>
    <row r="4646">
      <c r="A4646" s="6">
        <f>Profiles!E4646+Profiles!F4646</f>
        <v/>
      </c>
      <c r="B4646" s="6">
        <f>Profiles!D4646*sel_solar</f>
        <v/>
      </c>
      <c r="C4646" s="6">
        <f>MIN(B4646,A4646)</f>
        <v/>
      </c>
      <c r="D4646" s="6">
        <f>B4646-C4646</f>
        <v/>
      </c>
      <c r="E4646" s="6">
        <f>A4646-C4646</f>
        <v/>
      </c>
      <c r="F4646" s="6">
        <f>MIN(D4646,in_batt_pw,IF(sel_batt=0,0,(sel_batt-H4645)/in_rte))</f>
        <v/>
      </c>
      <c r="G4646" s="6">
        <f>MIN(E4646,in_batt_pw,H4645)</f>
        <v/>
      </c>
      <c r="H4646" s="6">
        <f>H4645+F4646*in_rte-G4646</f>
        <v/>
      </c>
      <c r="I4646" s="6">
        <f>IF(sel_og=1,0,E4646-G4646)</f>
        <v/>
      </c>
      <c r="J4646" s="6">
        <f>IF(sel_og=1,0,D4646-F4646)</f>
        <v/>
      </c>
      <c r="K4646" s="6">
        <f>IF(sel_og=1,E4646-G4646,0)</f>
        <v/>
      </c>
    </row>
    <row r="4647">
      <c r="A4647" s="6">
        <f>Profiles!E4647+Profiles!F4647</f>
        <v/>
      </c>
      <c r="B4647" s="6">
        <f>Profiles!D4647*sel_solar</f>
        <v/>
      </c>
      <c r="C4647" s="6">
        <f>MIN(B4647,A4647)</f>
        <v/>
      </c>
      <c r="D4647" s="6">
        <f>B4647-C4647</f>
        <v/>
      </c>
      <c r="E4647" s="6">
        <f>A4647-C4647</f>
        <v/>
      </c>
      <c r="F4647" s="6">
        <f>MIN(D4647,in_batt_pw,IF(sel_batt=0,0,(sel_batt-H4646)/in_rte))</f>
        <v/>
      </c>
      <c r="G4647" s="6">
        <f>MIN(E4647,in_batt_pw,H4646)</f>
        <v/>
      </c>
      <c r="H4647" s="6">
        <f>H4646+F4647*in_rte-G4647</f>
        <v/>
      </c>
      <c r="I4647" s="6">
        <f>IF(sel_og=1,0,E4647-G4647)</f>
        <v/>
      </c>
      <c r="J4647" s="6">
        <f>IF(sel_og=1,0,D4647-F4647)</f>
        <v/>
      </c>
      <c r="K4647" s="6">
        <f>IF(sel_og=1,E4647-G4647,0)</f>
        <v/>
      </c>
    </row>
    <row r="4648">
      <c r="A4648" s="6">
        <f>Profiles!E4648+Profiles!F4648</f>
        <v/>
      </c>
      <c r="B4648" s="6">
        <f>Profiles!D4648*sel_solar</f>
        <v/>
      </c>
      <c r="C4648" s="6">
        <f>MIN(B4648,A4648)</f>
        <v/>
      </c>
      <c r="D4648" s="6">
        <f>B4648-C4648</f>
        <v/>
      </c>
      <c r="E4648" s="6">
        <f>A4648-C4648</f>
        <v/>
      </c>
      <c r="F4648" s="6">
        <f>MIN(D4648,in_batt_pw,IF(sel_batt=0,0,(sel_batt-H4647)/in_rte))</f>
        <v/>
      </c>
      <c r="G4648" s="6">
        <f>MIN(E4648,in_batt_pw,H4647)</f>
        <v/>
      </c>
      <c r="H4648" s="6">
        <f>H4647+F4648*in_rte-G4648</f>
        <v/>
      </c>
      <c r="I4648" s="6">
        <f>IF(sel_og=1,0,E4648-G4648)</f>
        <v/>
      </c>
      <c r="J4648" s="6">
        <f>IF(sel_og=1,0,D4648-F4648)</f>
        <v/>
      </c>
      <c r="K4648" s="6">
        <f>IF(sel_og=1,E4648-G4648,0)</f>
        <v/>
      </c>
    </row>
    <row r="4649">
      <c r="A4649" s="6">
        <f>Profiles!E4649+Profiles!F4649</f>
        <v/>
      </c>
      <c r="B4649" s="6">
        <f>Profiles!D4649*sel_solar</f>
        <v/>
      </c>
      <c r="C4649" s="6">
        <f>MIN(B4649,A4649)</f>
        <v/>
      </c>
      <c r="D4649" s="6">
        <f>B4649-C4649</f>
        <v/>
      </c>
      <c r="E4649" s="6">
        <f>A4649-C4649</f>
        <v/>
      </c>
      <c r="F4649" s="6">
        <f>MIN(D4649,in_batt_pw,IF(sel_batt=0,0,(sel_batt-H4648)/in_rte))</f>
        <v/>
      </c>
      <c r="G4649" s="6">
        <f>MIN(E4649,in_batt_pw,H4648)</f>
        <v/>
      </c>
      <c r="H4649" s="6">
        <f>H4648+F4649*in_rte-G4649</f>
        <v/>
      </c>
      <c r="I4649" s="6">
        <f>IF(sel_og=1,0,E4649-G4649)</f>
        <v/>
      </c>
      <c r="J4649" s="6">
        <f>IF(sel_og=1,0,D4649-F4649)</f>
        <v/>
      </c>
      <c r="K4649" s="6">
        <f>IF(sel_og=1,E4649-G4649,0)</f>
        <v/>
      </c>
    </row>
    <row r="4650">
      <c r="A4650" s="6">
        <f>Profiles!E4650+Profiles!F4650</f>
        <v/>
      </c>
      <c r="B4650" s="6">
        <f>Profiles!D4650*sel_solar</f>
        <v/>
      </c>
      <c r="C4650" s="6">
        <f>MIN(B4650,A4650)</f>
        <v/>
      </c>
      <c r="D4650" s="6">
        <f>B4650-C4650</f>
        <v/>
      </c>
      <c r="E4650" s="6">
        <f>A4650-C4650</f>
        <v/>
      </c>
      <c r="F4650" s="6">
        <f>MIN(D4650,in_batt_pw,IF(sel_batt=0,0,(sel_batt-H4649)/in_rte))</f>
        <v/>
      </c>
      <c r="G4650" s="6">
        <f>MIN(E4650,in_batt_pw,H4649)</f>
        <v/>
      </c>
      <c r="H4650" s="6">
        <f>H4649+F4650*in_rte-G4650</f>
        <v/>
      </c>
      <c r="I4650" s="6">
        <f>IF(sel_og=1,0,E4650-G4650)</f>
        <v/>
      </c>
      <c r="J4650" s="6">
        <f>IF(sel_og=1,0,D4650-F4650)</f>
        <v/>
      </c>
      <c r="K4650" s="6">
        <f>IF(sel_og=1,E4650-G4650,0)</f>
        <v/>
      </c>
    </row>
    <row r="4651">
      <c r="A4651" s="6">
        <f>Profiles!E4651+Profiles!F4651</f>
        <v/>
      </c>
      <c r="B4651" s="6">
        <f>Profiles!D4651*sel_solar</f>
        <v/>
      </c>
      <c r="C4651" s="6">
        <f>MIN(B4651,A4651)</f>
        <v/>
      </c>
      <c r="D4651" s="6">
        <f>B4651-C4651</f>
        <v/>
      </c>
      <c r="E4651" s="6">
        <f>A4651-C4651</f>
        <v/>
      </c>
      <c r="F4651" s="6">
        <f>MIN(D4651,in_batt_pw,IF(sel_batt=0,0,(sel_batt-H4650)/in_rte))</f>
        <v/>
      </c>
      <c r="G4651" s="6">
        <f>MIN(E4651,in_batt_pw,H4650)</f>
        <v/>
      </c>
      <c r="H4651" s="6">
        <f>H4650+F4651*in_rte-G4651</f>
        <v/>
      </c>
      <c r="I4651" s="6">
        <f>IF(sel_og=1,0,E4651-G4651)</f>
        <v/>
      </c>
      <c r="J4651" s="6">
        <f>IF(sel_og=1,0,D4651-F4651)</f>
        <v/>
      </c>
      <c r="K4651" s="6">
        <f>IF(sel_og=1,E4651-G4651,0)</f>
        <v/>
      </c>
    </row>
    <row r="4652">
      <c r="A4652" s="6">
        <f>Profiles!E4652+Profiles!F4652</f>
        <v/>
      </c>
      <c r="B4652" s="6">
        <f>Profiles!D4652*sel_solar</f>
        <v/>
      </c>
      <c r="C4652" s="6">
        <f>MIN(B4652,A4652)</f>
        <v/>
      </c>
      <c r="D4652" s="6">
        <f>B4652-C4652</f>
        <v/>
      </c>
      <c r="E4652" s="6">
        <f>A4652-C4652</f>
        <v/>
      </c>
      <c r="F4652" s="6">
        <f>MIN(D4652,in_batt_pw,IF(sel_batt=0,0,(sel_batt-H4651)/in_rte))</f>
        <v/>
      </c>
      <c r="G4652" s="6">
        <f>MIN(E4652,in_batt_pw,H4651)</f>
        <v/>
      </c>
      <c r="H4652" s="6">
        <f>H4651+F4652*in_rte-G4652</f>
        <v/>
      </c>
      <c r="I4652" s="6">
        <f>IF(sel_og=1,0,E4652-G4652)</f>
        <v/>
      </c>
      <c r="J4652" s="6">
        <f>IF(sel_og=1,0,D4652-F4652)</f>
        <v/>
      </c>
      <c r="K4652" s="6">
        <f>IF(sel_og=1,E4652-G4652,0)</f>
        <v/>
      </c>
    </row>
    <row r="4653">
      <c r="A4653" s="6">
        <f>Profiles!E4653+Profiles!F4653</f>
        <v/>
      </c>
      <c r="B4653" s="6">
        <f>Profiles!D4653*sel_solar</f>
        <v/>
      </c>
      <c r="C4653" s="6">
        <f>MIN(B4653,A4653)</f>
        <v/>
      </c>
      <c r="D4653" s="6">
        <f>B4653-C4653</f>
        <v/>
      </c>
      <c r="E4653" s="6">
        <f>A4653-C4653</f>
        <v/>
      </c>
      <c r="F4653" s="6">
        <f>MIN(D4653,in_batt_pw,IF(sel_batt=0,0,(sel_batt-H4652)/in_rte))</f>
        <v/>
      </c>
      <c r="G4653" s="6">
        <f>MIN(E4653,in_batt_pw,H4652)</f>
        <v/>
      </c>
      <c r="H4653" s="6">
        <f>H4652+F4653*in_rte-G4653</f>
        <v/>
      </c>
      <c r="I4653" s="6">
        <f>IF(sel_og=1,0,E4653-G4653)</f>
        <v/>
      </c>
      <c r="J4653" s="6">
        <f>IF(sel_og=1,0,D4653-F4653)</f>
        <v/>
      </c>
      <c r="K4653" s="6">
        <f>IF(sel_og=1,E4653-G4653,0)</f>
        <v/>
      </c>
    </row>
    <row r="4654">
      <c r="A4654" s="6">
        <f>Profiles!E4654+Profiles!F4654</f>
        <v/>
      </c>
      <c r="B4654" s="6">
        <f>Profiles!D4654*sel_solar</f>
        <v/>
      </c>
      <c r="C4654" s="6">
        <f>MIN(B4654,A4654)</f>
        <v/>
      </c>
      <c r="D4654" s="6">
        <f>B4654-C4654</f>
        <v/>
      </c>
      <c r="E4654" s="6">
        <f>A4654-C4654</f>
        <v/>
      </c>
      <c r="F4654" s="6">
        <f>MIN(D4654,in_batt_pw,IF(sel_batt=0,0,(sel_batt-H4653)/in_rte))</f>
        <v/>
      </c>
      <c r="G4654" s="6">
        <f>MIN(E4654,in_batt_pw,H4653)</f>
        <v/>
      </c>
      <c r="H4654" s="6">
        <f>H4653+F4654*in_rte-G4654</f>
        <v/>
      </c>
      <c r="I4654" s="6">
        <f>IF(sel_og=1,0,E4654-G4654)</f>
        <v/>
      </c>
      <c r="J4654" s="6">
        <f>IF(sel_og=1,0,D4654-F4654)</f>
        <v/>
      </c>
      <c r="K4654" s="6">
        <f>IF(sel_og=1,E4654-G4654,0)</f>
        <v/>
      </c>
    </row>
    <row r="4655">
      <c r="A4655" s="6">
        <f>Profiles!E4655+Profiles!F4655</f>
        <v/>
      </c>
      <c r="B4655" s="6">
        <f>Profiles!D4655*sel_solar</f>
        <v/>
      </c>
      <c r="C4655" s="6">
        <f>MIN(B4655,A4655)</f>
        <v/>
      </c>
      <c r="D4655" s="6">
        <f>B4655-C4655</f>
        <v/>
      </c>
      <c r="E4655" s="6">
        <f>A4655-C4655</f>
        <v/>
      </c>
      <c r="F4655" s="6">
        <f>MIN(D4655,in_batt_pw,IF(sel_batt=0,0,(sel_batt-H4654)/in_rte))</f>
        <v/>
      </c>
      <c r="G4655" s="6">
        <f>MIN(E4655,in_batt_pw,H4654)</f>
        <v/>
      </c>
      <c r="H4655" s="6">
        <f>H4654+F4655*in_rte-G4655</f>
        <v/>
      </c>
      <c r="I4655" s="6">
        <f>IF(sel_og=1,0,E4655-G4655)</f>
        <v/>
      </c>
      <c r="J4655" s="6">
        <f>IF(sel_og=1,0,D4655-F4655)</f>
        <v/>
      </c>
      <c r="K4655" s="6">
        <f>IF(sel_og=1,E4655-G4655,0)</f>
        <v/>
      </c>
    </row>
    <row r="4656">
      <c r="A4656" s="6">
        <f>Profiles!E4656+Profiles!F4656</f>
        <v/>
      </c>
      <c r="B4656" s="6">
        <f>Profiles!D4656*sel_solar</f>
        <v/>
      </c>
      <c r="C4656" s="6">
        <f>MIN(B4656,A4656)</f>
        <v/>
      </c>
      <c r="D4656" s="6">
        <f>B4656-C4656</f>
        <v/>
      </c>
      <c r="E4656" s="6">
        <f>A4656-C4656</f>
        <v/>
      </c>
      <c r="F4656" s="6">
        <f>MIN(D4656,in_batt_pw,IF(sel_batt=0,0,(sel_batt-H4655)/in_rte))</f>
        <v/>
      </c>
      <c r="G4656" s="6">
        <f>MIN(E4656,in_batt_pw,H4655)</f>
        <v/>
      </c>
      <c r="H4656" s="6">
        <f>H4655+F4656*in_rte-G4656</f>
        <v/>
      </c>
      <c r="I4656" s="6">
        <f>IF(sel_og=1,0,E4656-G4656)</f>
        <v/>
      </c>
      <c r="J4656" s="6">
        <f>IF(sel_og=1,0,D4656-F4656)</f>
        <v/>
      </c>
      <c r="K4656" s="6">
        <f>IF(sel_og=1,E4656-G4656,0)</f>
        <v/>
      </c>
    </row>
    <row r="4657">
      <c r="A4657" s="6">
        <f>Profiles!E4657+Profiles!F4657</f>
        <v/>
      </c>
      <c r="B4657" s="6">
        <f>Profiles!D4657*sel_solar</f>
        <v/>
      </c>
      <c r="C4657" s="6">
        <f>MIN(B4657,A4657)</f>
        <v/>
      </c>
      <c r="D4657" s="6">
        <f>B4657-C4657</f>
        <v/>
      </c>
      <c r="E4657" s="6">
        <f>A4657-C4657</f>
        <v/>
      </c>
      <c r="F4657" s="6">
        <f>MIN(D4657,in_batt_pw,IF(sel_batt=0,0,(sel_batt-H4656)/in_rte))</f>
        <v/>
      </c>
      <c r="G4657" s="6">
        <f>MIN(E4657,in_batt_pw,H4656)</f>
        <v/>
      </c>
      <c r="H4657" s="6">
        <f>H4656+F4657*in_rte-G4657</f>
        <v/>
      </c>
      <c r="I4657" s="6">
        <f>IF(sel_og=1,0,E4657-G4657)</f>
        <v/>
      </c>
      <c r="J4657" s="6">
        <f>IF(sel_og=1,0,D4657-F4657)</f>
        <v/>
      </c>
      <c r="K4657" s="6">
        <f>IF(sel_og=1,E4657-G4657,0)</f>
        <v/>
      </c>
    </row>
    <row r="4658">
      <c r="A4658" s="6">
        <f>Profiles!E4658+Profiles!F4658</f>
        <v/>
      </c>
      <c r="B4658" s="6">
        <f>Profiles!D4658*sel_solar</f>
        <v/>
      </c>
      <c r="C4658" s="6">
        <f>MIN(B4658,A4658)</f>
        <v/>
      </c>
      <c r="D4658" s="6">
        <f>B4658-C4658</f>
        <v/>
      </c>
      <c r="E4658" s="6">
        <f>A4658-C4658</f>
        <v/>
      </c>
      <c r="F4658" s="6">
        <f>MIN(D4658,in_batt_pw,IF(sel_batt=0,0,(sel_batt-H4657)/in_rte))</f>
        <v/>
      </c>
      <c r="G4658" s="6">
        <f>MIN(E4658,in_batt_pw,H4657)</f>
        <v/>
      </c>
      <c r="H4658" s="6">
        <f>H4657+F4658*in_rte-G4658</f>
        <v/>
      </c>
      <c r="I4658" s="6">
        <f>IF(sel_og=1,0,E4658-G4658)</f>
        <v/>
      </c>
      <c r="J4658" s="6">
        <f>IF(sel_og=1,0,D4658-F4658)</f>
        <v/>
      </c>
      <c r="K4658" s="6">
        <f>IF(sel_og=1,E4658-G4658,0)</f>
        <v/>
      </c>
    </row>
    <row r="4659">
      <c r="A4659" s="6">
        <f>Profiles!E4659+Profiles!F4659</f>
        <v/>
      </c>
      <c r="B4659" s="6">
        <f>Profiles!D4659*sel_solar</f>
        <v/>
      </c>
      <c r="C4659" s="6">
        <f>MIN(B4659,A4659)</f>
        <v/>
      </c>
      <c r="D4659" s="6">
        <f>B4659-C4659</f>
        <v/>
      </c>
      <c r="E4659" s="6">
        <f>A4659-C4659</f>
        <v/>
      </c>
      <c r="F4659" s="6">
        <f>MIN(D4659,in_batt_pw,IF(sel_batt=0,0,(sel_batt-H4658)/in_rte))</f>
        <v/>
      </c>
      <c r="G4659" s="6">
        <f>MIN(E4659,in_batt_pw,H4658)</f>
        <v/>
      </c>
      <c r="H4659" s="6">
        <f>H4658+F4659*in_rte-G4659</f>
        <v/>
      </c>
      <c r="I4659" s="6">
        <f>IF(sel_og=1,0,E4659-G4659)</f>
        <v/>
      </c>
      <c r="J4659" s="6">
        <f>IF(sel_og=1,0,D4659-F4659)</f>
        <v/>
      </c>
      <c r="K4659" s="6">
        <f>IF(sel_og=1,E4659-G4659,0)</f>
        <v/>
      </c>
    </row>
    <row r="4660">
      <c r="A4660" s="6">
        <f>Profiles!E4660+Profiles!F4660</f>
        <v/>
      </c>
      <c r="B4660" s="6">
        <f>Profiles!D4660*sel_solar</f>
        <v/>
      </c>
      <c r="C4660" s="6">
        <f>MIN(B4660,A4660)</f>
        <v/>
      </c>
      <c r="D4660" s="6">
        <f>B4660-C4660</f>
        <v/>
      </c>
      <c r="E4660" s="6">
        <f>A4660-C4660</f>
        <v/>
      </c>
      <c r="F4660" s="6">
        <f>MIN(D4660,in_batt_pw,IF(sel_batt=0,0,(sel_batt-H4659)/in_rte))</f>
        <v/>
      </c>
      <c r="G4660" s="6">
        <f>MIN(E4660,in_batt_pw,H4659)</f>
        <v/>
      </c>
      <c r="H4660" s="6">
        <f>H4659+F4660*in_rte-G4660</f>
        <v/>
      </c>
      <c r="I4660" s="6">
        <f>IF(sel_og=1,0,E4660-G4660)</f>
        <v/>
      </c>
      <c r="J4660" s="6">
        <f>IF(sel_og=1,0,D4660-F4660)</f>
        <v/>
      </c>
      <c r="K4660" s="6">
        <f>IF(sel_og=1,E4660-G4660,0)</f>
        <v/>
      </c>
    </row>
    <row r="4661">
      <c r="A4661" s="6">
        <f>Profiles!E4661+Profiles!F4661</f>
        <v/>
      </c>
      <c r="B4661" s="6">
        <f>Profiles!D4661*sel_solar</f>
        <v/>
      </c>
      <c r="C4661" s="6">
        <f>MIN(B4661,A4661)</f>
        <v/>
      </c>
      <c r="D4661" s="6">
        <f>B4661-C4661</f>
        <v/>
      </c>
      <c r="E4661" s="6">
        <f>A4661-C4661</f>
        <v/>
      </c>
      <c r="F4661" s="6">
        <f>MIN(D4661,in_batt_pw,IF(sel_batt=0,0,(sel_batt-H4660)/in_rte))</f>
        <v/>
      </c>
      <c r="G4661" s="6">
        <f>MIN(E4661,in_batt_pw,H4660)</f>
        <v/>
      </c>
      <c r="H4661" s="6">
        <f>H4660+F4661*in_rte-G4661</f>
        <v/>
      </c>
      <c r="I4661" s="6">
        <f>IF(sel_og=1,0,E4661-G4661)</f>
        <v/>
      </c>
      <c r="J4661" s="6">
        <f>IF(sel_og=1,0,D4661-F4661)</f>
        <v/>
      </c>
      <c r="K4661" s="6">
        <f>IF(sel_og=1,E4661-G4661,0)</f>
        <v/>
      </c>
    </row>
    <row r="4662">
      <c r="A4662" s="6">
        <f>Profiles!E4662+Profiles!F4662</f>
        <v/>
      </c>
      <c r="B4662" s="6">
        <f>Profiles!D4662*sel_solar</f>
        <v/>
      </c>
      <c r="C4662" s="6">
        <f>MIN(B4662,A4662)</f>
        <v/>
      </c>
      <c r="D4662" s="6">
        <f>B4662-C4662</f>
        <v/>
      </c>
      <c r="E4662" s="6">
        <f>A4662-C4662</f>
        <v/>
      </c>
      <c r="F4662" s="6">
        <f>MIN(D4662,in_batt_pw,IF(sel_batt=0,0,(sel_batt-H4661)/in_rte))</f>
        <v/>
      </c>
      <c r="G4662" s="6">
        <f>MIN(E4662,in_batt_pw,H4661)</f>
        <v/>
      </c>
      <c r="H4662" s="6">
        <f>H4661+F4662*in_rte-G4662</f>
        <v/>
      </c>
      <c r="I4662" s="6">
        <f>IF(sel_og=1,0,E4662-G4662)</f>
        <v/>
      </c>
      <c r="J4662" s="6">
        <f>IF(sel_og=1,0,D4662-F4662)</f>
        <v/>
      </c>
      <c r="K4662" s="6">
        <f>IF(sel_og=1,E4662-G4662,0)</f>
        <v/>
      </c>
    </row>
    <row r="4663">
      <c r="A4663" s="6">
        <f>Profiles!E4663+Profiles!F4663</f>
        <v/>
      </c>
      <c r="B4663" s="6">
        <f>Profiles!D4663*sel_solar</f>
        <v/>
      </c>
      <c r="C4663" s="6">
        <f>MIN(B4663,A4663)</f>
        <v/>
      </c>
      <c r="D4663" s="6">
        <f>B4663-C4663</f>
        <v/>
      </c>
      <c r="E4663" s="6">
        <f>A4663-C4663</f>
        <v/>
      </c>
      <c r="F4663" s="6">
        <f>MIN(D4663,in_batt_pw,IF(sel_batt=0,0,(sel_batt-H4662)/in_rte))</f>
        <v/>
      </c>
      <c r="G4663" s="6">
        <f>MIN(E4663,in_batt_pw,H4662)</f>
        <v/>
      </c>
      <c r="H4663" s="6">
        <f>H4662+F4663*in_rte-G4663</f>
        <v/>
      </c>
      <c r="I4663" s="6">
        <f>IF(sel_og=1,0,E4663-G4663)</f>
        <v/>
      </c>
      <c r="J4663" s="6">
        <f>IF(sel_og=1,0,D4663-F4663)</f>
        <v/>
      </c>
      <c r="K4663" s="6">
        <f>IF(sel_og=1,E4663-G4663,0)</f>
        <v/>
      </c>
    </row>
    <row r="4664">
      <c r="A4664" s="6">
        <f>Profiles!E4664+Profiles!F4664</f>
        <v/>
      </c>
      <c r="B4664" s="6">
        <f>Profiles!D4664*sel_solar</f>
        <v/>
      </c>
      <c r="C4664" s="6">
        <f>MIN(B4664,A4664)</f>
        <v/>
      </c>
      <c r="D4664" s="6">
        <f>B4664-C4664</f>
        <v/>
      </c>
      <c r="E4664" s="6">
        <f>A4664-C4664</f>
        <v/>
      </c>
      <c r="F4664" s="6">
        <f>MIN(D4664,in_batt_pw,IF(sel_batt=0,0,(sel_batt-H4663)/in_rte))</f>
        <v/>
      </c>
      <c r="G4664" s="6">
        <f>MIN(E4664,in_batt_pw,H4663)</f>
        <v/>
      </c>
      <c r="H4664" s="6">
        <f>H4663+F4664*in_rte-G4664</f>
        <v/>
      </c>
      <c r="I4664" s="6">
        <f>IF(sel_og=1,0,E4664-G4664)</f>
        <v/>
      </c>
      <c r="J4664" s="6">
        <f>IF(sel_og=1,0,D4664-F4664)</f>
        <v/>
      </c>
      <c r="K4664" s="6">
        <f>IF(sel_og=1,E4664-G4664,0)</f>
        <v/>
      </c>
    </row>
    <row r="4665">
      <c r="A4665" s="6">
        <f>Profiles!E4665+Profiles!F4665</f>
        <v/>
      </c>
      <c r="B4665" s="6">
        <f>Profiles!D4665*sel_solar</f>
        <v/>
      </c>
      <c r="C4665" s="6">
        <f>MIN(B4665,A4665)</f>
        <v/>
      </c>
      <c r="D4665" s="6">
        <f>B4665-C4665</f>
        <v/>
      </c>
      <c r="E4665" s="6">
        <f>A4665-C4665</f>
        <v/>
      </c>
      <c r="F4665" s="6">
        <f>MIN(D4665,in_batt_pw,IF(sel_batt=0,0,(sel_batt-H4664)/in_rte))</f>
        <v/>
      </c>
      <c r="G4665" s="6">
        <f>MIN(E4665,in_batt_pw,H4664)</f>
        <v/>
      </c>
      <c r="H4665" s="6">
        <f>H4664+F4665*in_rte-G4665</f>
        <v/>
      </c>
      <c r="I4665" s="6">
        <f>IF(sel_og=1,0,E4665-G4665)</f>
        <v/>
      </c>
      <c r="J4665" s="6">
        <f>IF(sel_og=1,0,D4665-F4665)</f>
        <v/>
      </c>
      <c r="K4665" s="6">
        <f>IF(sel_og=1,E4665-G4665,0)</f>
        <v/>
      </c>
    </row>
    <row r="4666">
      <c r="A4666" s="6">
        <f>Profiles!E4666+Profiles!F4666</f>
        <v/>
      </c>
      <c r="B4666" s="6">
        <f>Profiles!D4666*sel_solar</f>
        <v/>
      </c>
      <c r="C4666" s="6">
        <f>MIN(B4666,A4666)</f>
        <v/>
      </c>
      <c r="D4666" s="6">
        <f>B4666-C4666</f>
        <v/>
      </c>
      <c r="E4666" s="6">
        <f>A4666-C4666</f>
        <v/>
      </c>
      <c r="F4666" s="6">
        <f>MIN(D4666,in_batt_pw,IF(sel_batt=0,0,(sel_batt-H4665)/in_rte))</f>
        <v/>
      </c>
      <c r="G4666" s="6">
        <f>MIN(E4666,in_batt_pw,H4665)</f>
        <v/>
      </c>
      <c r="H4666" s="6">
        <f>H4665+F4666*in_rte-G4666</f>
        <v/>
      </c>
      <c r="I4666" s="6">
        <f>IF(sel_og=1,0,E4666-G4666)</f>
        <v/>
      </c>
      <c r="J4666" s="6">
        <f>IF(sel_og=1,0,D4666-F4666)</f>
        <v/>
      </c>
      <c r="K4666" s="6">
        <f>IF(sel_og=1,E4666-G4666,0)</f>
        <v/>
      </c>
    </row>
    <row r="4667">
      <c r="A4667" s="6">
        <f>Profiles!E4667+Profiles!F4667</f>
        <v/>
      </c>
      <c r="B4667" s="6">
        <f>Profiles!D4667*sel_solar</f>
        <v/>
      </c>
      <c r="C4667" s="6">
        <f>MIN(B4667,A4667)</f>
        <v/>
      </c>
      <c r="D4667" s="6">
        <f>B4667-C4667</f>
        <v/>
      </c>
      <c r="E4667" s="6">
        <f>A4667-C4667</f>
        <v/>
      </c>
      <c r="F4667" s="6">
        <f>MIN(D4667,in_batt_pw,IF(sel_batt=0,0,(sel_batt-H4666)/in_rte))</f>
        <v/>
      </c>
      <c r="G4667" s="6">
        <f>MIN(E4667,in_batt_pw,H4666)</f>
        <v/>
      </c>
      <c r="H4667" s="6">
        <f>H4666+F4667*in_rte-G4667</f>
        <v/>
      </c>
      <c r="I4667" s="6">
        <f>IF(sel_og=1,0,E4667-G4667)</f>
        <v/>
      </c>
      <c r="J4667" s="6">
        <f>IF(sel_og=1,0,D4667-F4667)</f>
        <v/>
      </c>
      <c r="K4667" s="6">
        <f>IF(sel_og=1,E4667-G4667,0)</f>
        <v/>
      </c>
    </row>
    <row r="4668">
      <c r="A4668" s="6">
        <f>Profiles!E4668+Profiles!F4668</f>
        <v/>
      </c>
      <c r="B4668" s="6">
        <f>Profiles!D4668*sel_solar</f>
        <v/>
      </c>
      <c r="C4668" s="6">
        <f>MIN(B4668,A4668)</f>
        <v/>
      </c>
      <c r="D4668" s="6">
        <f>B4668-C4668</f>
        <v/>
      </c>
      <c r="E4668" s="6">
        <f>A4668-C4668</f>
        <v/>
      </c>
      <c r="F4668" s="6">
        <f>MIN(D4668,in_batt_pw,IF(sel_batt=0,0,(sel_batt-H4667)/in_rte))</f>
        <v/>
      </c>
      <c r="G4668" s="6">
        <f>MIN(E4668,in_batt_pw,H4667)</f>
        <v/>
      </c>
      <c r="H4668" s="6">
        <f>H4667+F4668*in_rte-G4668</f>
        <v/>
      </c>
      <c r="I4668" s="6">
        <f>IF(sel_og=1,0,E4668-G4668)</f>
        <v/>
      </c>
      <c r="J4668" s="6">
        <f>IF(sel_og=1,0,D4668-F4668)</f>
        <v/>
      </c>
      <c r="K4668" s="6">
        <f>IF(sel_og=1,E4668-G4668,0)</f>
        <v/>
      </c>
    </row>
    <row r="4669">
      <c r="A4669" s="6">
        <f>Profiles!E4669+Profiles!F4669</f>
        <v/>
      </c>
      <c r="B4669" s="6">
        <f>Profiles!D4669*sel_solar</f>
        <v/>
      </c>
      <c r="C4669" s="6">
        <f>MIN(B4669,A4669)</f>
        <v/>
      </c>
      <c r="D4669" s="6">
        <f>B4669-C4669</f>
        <v/>
      </c>
      <c r="E4669" s="6">
        <f>A4669-C4669</f>
        <v/>
      </c>
      <c r="F4669" s="6">
        <f>MIN(D4669,in_batt_pw,IF(sel_batt=0,0,(sel_batt-H4668)/in_rte))</f>
        <v/>
      </c>
      <c r="G4669" s="6">
        <f>MIN(E4669,in_batt_pw,H4668)</f>
        <v/>
      </c>
      <c r="H4669" s="6">
        <f>H4668+F4669*in_rte-G4669</f>
        <v/>
      </c>
      <c r="I4669" s="6">
        <f>IF(sel_og=1,0,E4669-G4669)</f>
        <v/>
      </c>
      <c r="J4669" s="6">
        <f>IF(sel_og=1,0,D4669-F4669)</f>
        <v/>
      </c>
      <c r="K4669" s="6">
        <f>IF(sel_og=1,E4669-G4669,0)</f>
        <v/>
      </c>
    </row>
    <row r="4670">
      <c r="A4670" s="6">
        <f>Profiles!E4670+Profiles!F4670</f>
        <v/>
      </c>
      <c r="B4670" s="6">
        <f>Profiles!D4670*sel_solar</f>
        <v/>
      </c>
      <c r="C4670" s="6">
        <f>MIN(B4670,A4670)</f>
        <v/>
      </c>
      <c r="D4670" s="6">
        <f>B4670-C4670</f>
        <v/>
      </c>
      <c r="E4670" s="6">
        <f>A4670-C4670</f>
        <v/>
      </c>
      <c r="F4670" s="6">
        <f>MIN(D4670,in_batt_pw,IF(sel_batt=0,0,(sel_batt-H4669)/in_rte))</f>
        <v/>
      </c>
      <c r="G4670" s="6">
        <f>MIN(E4670,in_batt_pw,H4669)</f>
        <v/>
      </c>
      <c r="H4670" s="6">
        <f>H4669+F4670*in_rte-G4670</f>
        <v/>
      </c>
      <c r="I4670" s="6">
        <f>IF(sel_og=1,0,E4670-G4670)</f>
        <v/>
      </c>
      <c r="J4670" s="6">
        <f>IF(sel_og=1,0,D4670-F4670)</f>
        <v/>
      </c>
      <c r="K4670" s="6">
        <f>IF(sel_og=1,E4670-G4670,0)</f>
        <v/>
      </c>
    </row>
    <row r="4671">
      <c r="A4671" s="6">
        <f>Profiles!E4671+Profiles!F4671</f>
        <v/>
      </c>
      <c r="B4671" s="6">
        <f>Profiles!D4671*sel_solar</f>
        <v/>
      </c>
      <c r="C4671" s="6">
        <f>MIN(B4671,A4671)</f>
        <v/>
      </c>
      <c r="D4671" s="6">
        <f>B4671-C4671</f>
        <v/>
      </c>
      <c r="E4671" s="6">
        <f>A4671-C4671</f>
        <v/>
      </c>
      <c r="F4671" s="6">
        <f>MIN(D4671,in_batt_pw,IF(sel_batt=0,0,(sel_batt-H4670)/in_rte))</f>
        <v/>
      </c>
      <c r="G4671" s="6">
        <f>MIN(E4671,in_batt_pw,H4670)</f>
        <v/>
      </c>
      <c r="H4671" s="6">
        <f>H4670+F4671*in_rte-G4671</f>
        <v/>
      </c>
      <c r="I4671" s="6">
        <f>IF(sel_og=1,0,E4671-G4671)</f>
        <v/>
      </c>
      <c r="J4671" s="6">
        <f>IF(sel_og=1,0,D4671-F4671)</f>
        <v/>
      </c>
      <c r="K4671" s="6">
        <f>IF(sel_og=1,E4671-G4671,0)</f>
        <v/>
      </c>
    </row>
    <row r="4672">
      <c r="A4672" s="6">
        <f>Profiles!E4672+Profiles!F4672</f>
        <v/>
      </c>
      <c r="B4672" s="6">
        <f>Profiles!D4672*sel_solar</f>
        <v/>
      </c>
      <c r="C4672" s="6">
        <f>MIN(B4672,A4672)</f>
        <v/>
      </c>
      <c r="D4672" s="6">
        <f>B4672-C4672</f>
        <v/>
      </c>
      <c r="E4672" s="6">
        <f>A4672-C4672</f>
        <v/>
      </c>
      <c r="F4672" s="6">
        <f>MIN(D4672,in_batt_pw,IF(sel_batt=0,0,(sel_batt-H4671)/in_rte))</f>
        <v/>
      </c>
      <c r="G4672" s="6">
        <f>MIN(E4672,in_batt_pw,H4671)</f>
        <v/>
      </c>
      <c r="H4672" s="6">
        <f>H4671+F4672*in_rte-G4672</f>
        <v/>
      </c>
      <c r="I4672" s="6">
        <f>IF(sel_og=1,0,E4672-G4672)</f>
        <v/>
      </c>
      <c r="J4672" s="6">
        <f>IF(sel_og=1,0,D4672-F4672)</f>
        <v/>
      </c>
      <c r="K4672" s="6">
        <f>IF(sel_og=1,E4672-G4672,0)</f>
        <v/>
      </c>
    </row>
    <row r="4673">
      <c r="A4673" s="6">
        <f>Profiles!E4673+Profiles!F4673</f>
        <v/>
      </c>
      <c r="B4673" s="6">
        <f>Profiles!D4673*sel_solar</f>
        <v/>
      </c>
      <c r="C4673" s="6">
        <f>MIN(B4673,A4673)</f>
        <v/>
      </c>
      <c r="D4673" s="6">
        <f>B4673-C4673</f>
        <v/>
      </c>
      <c r="E4673" s="6">
        <f>A4673-C4673</f>
        <v/>
      </c>
      <c r="F4673" s="6">
        <f>MIN(D4673,in_batt_pw,IF(sel_batt=0,0,(sel_batt-H4672)/in_rte))</f>
        <v/>
      </c>
      <c r="G4673" s="6">
        <f>MIN(E4673,in_batt_pw,H4672)</f>
        <v/>
      </c>
      <c r="H4673" s="6">
        <f>H4672+F4673*in_rte-G4673</f>
        <v/>
      </c>
      <c r="I4673" s="6">
        <f>IF(sel_og=1,0,E4673-G4673)</f>
        <v/>
      </c>
      <c r="J4673" s="6">
        <f>IF(sel_og=1,0,D4673-F4673)</f>
        <v/>
      </c>
      <c r="K4673" s="6">
        <f>IF(sel_og=1,E4673-G4673,0)</f>
        <v/>
      </c>
    </row>
    <row r="4674">
      <c r="A4674" s="6">
        <f>Profiles!E4674+Profiles!F4674</f>
        <v/>
      </c>
      <c r="B4674" s="6">
        <f>Profiles!D4674*sel_solar</f>
        <v/>
      </c>
      <c r="C4674" s="6">
        <f>MIN(B4674,A4674)</f>
        <v/>
      </c>
      <c r="D4674" s="6">
        <f>B4674-C4674</f>
        <v/>
      </c>
      <c r="E4674" s="6">
        <f>A4674-C4674</f>
        <v/>
      </c>
      <c r="F4674" s="6">
        <f>MIN(D4674,in_batt_pw,IF(sel_batt=0,0,(sel_batt-H4673)/in_rte))</f>
        <v/>
      </c>
      <c r="G4674" s="6">
        <f>MIN(E4674,in_batt_pw,H4673)</f>
        <v/>
      </c>
      <c r="H4674" s="6">
        <f>H4673+F4674*in_rte-G4674</f>
        <v/>
      </c>
      <c r="I4674" s="6">
        <f>IF(sel_og=1,0,E4674-G4674)</f>
        <v/>
      </c>
      <c r="J4674" s="6">
        <f>IF(sel_og=1,0,D4674-F4674)</f>
        <v/>
      </c>
      <c r="K4674" s="6">
        <f>IF(sel_og=1,E4674-G4674,0)</f>
        <v/>
      </c>
    </row>
    <row r="4675">
      <c r="A4675" s="6">
        <f>Profiles!E4675+Profiles!F4675</f>
        <v/>
      </c>
      <c r="B4675" s="6">
        <f>Profiles!D4675*sel_solar</f>
        <v/>
      </c>
      <c r="C4675" s="6">
        <f>MIN(B4675,A4675)</f>
        <v/>
      </c>
      <c r="D4675" s="6">
        <f>B4675-C4675</f>
        <v/>
      </c>
      <c r="E4675" s="6">
        <f>A4675-C4675</f>
        <v/>
      </c>
      <c r="F4675" s="6">
        <f>MIN(D4675,in_batt_pw,IF(sel_batt=0,0,(sel_batt-H4674)/in_rte))</f>
        <v/>
      </c>
      <c r="G4675" s="6">
        <f>MIN(E4675,in_batt_pw,H4674)</f>
        <v/>
      </c>
      <c r="H4675" s="6">
        <f>H4674+F4675*in_rte-G4675</f>
        <v/>
      </c>
      <c r="I4675" s="6">
        <f>IF(sel_og=1,0,E4675-G4675)</f>
        <v/>
      </c>
      <c r="J4675" s="6">
        <f>IF(sel_og=1,0,D4675-F4675)</f>
        <v/>
      </c>
      <c r="K4675" s="6">
        <f>IF(sel_og=1,E4675-G4675,0)</f>
        <v/>
      </c>
    </row>
    <row r="4676">
      <c r="A4676" s="6">
        <f>Profiles!E4676+Profiles!F4676</f>
        <v/>
      </c>
      <c r="B4676" s="6">
        <f>Profiles!D4676*sel_solar</f>
        <v/>
      </c>
      <c r="C4676" s="6">
        <f>MIN(B4676,A4676)</f>
        <v/>
      </c>
      <c r="D4676" s="6">
        <f>B4676-C4676</f>
        <v/>
      </c>
      <c r="E4676" s="6">
        <f>A4676-C4676</f>
        <v/>
      </c>
      <c r="F4676" s="6">
        <f>MIN(D4676,in_batt_pw,IF(sel_batt=0,0,(sel_batt-H4675)/in_rte))</f>
        <v/>
      </c>
      <c r="G4676" s="6">
        <f>MIN(E4676,in_batt_pw,H4675)</f>
        <v/>
      </c>
      <c r="H4676" s="6">
        <f>H4675+F4676*in_rte-G4676</f>
        <v/>
      </c>
      <c r="I4676" s="6">
        <f>IF(sel_og=1,0,E4676-G4676)</f>
        <v/>
      </c>
      <c r="J4676" s="6">
        <f>IF(sel_og=1,0,D4676-F4676)</f>
        <v/>
      </c>
      <c r="K4676" s="6">
        <f>IF(sel_og=1,E4676-G4676,0)</f>
        <v/>
      </c>
    </row>
    <row r="4677">
      <c r="A4677" s="6">
        <f>Profiles!E4677+Profiles!F4677</f>
        <v/>
      </c>
      <c r="B4677" s="6">
        <f>Profiles!D4677*sel_solar</f>
        <v/>
      </c>
      <c r="C4677" s="6">
        <f>MIN(B4677,A4677)</f>
        <v/>
      </c>
      <c r="D4677" s="6">
        <f>B4677-C4677</f>
        <v/>
      </c>
      <c r="E4677" s="6">
        <f>A4677-C4677</f>
        <v/>
      </c>
      <c r="F4677" s="6">
        <f>MIN(D4677,in_batt_pw,IF(sel_batt=0,0,(sel_batt-H4676)/in_rte))</f>
        <v/>
      </c>
      <c r="G4677" s="6">
        <f>MIN(E4677,in_batt_pw,H4676)</f>
        <v/>
      </c>
      <c r="H4677" s="6">
        <f>H4676+F4677*in_rte-G4677</f>
        <v/>
      </c>
      <c r="I4677" s="6">
        <f>IF(sel_og=1,0,E4677-G4677)</f>
        <v/>
      </c>
      <c r="J4677" s="6">
        <f>IF(sel_og=1,0,D4677-F4677)</f>
        <v/>
      </c>
      <c r="K4677" s="6">
        <f>IF(sel_og=1,E4677-G4677,0)</f>
        <v/>
      </c>
    </row>
    <row r="4678">
      <c r="A4678" s="6">
        <f>Profiles!E4678+Profiles!F4678</f>
        <v/>
      </c>
      <c r="B4678" s="6">
        <f>Profiles!D4678*sel_solar</f>
        <v/>
      </c>
      <c r="C4678" s="6">
        <f>MIN(B4678,A4678)</f>
        <v/>
      </c>
      <c r="D4678" s="6">
        <f>B4678-C4678</f>
        <v/>
      </c>
      <c r="E4678" s="6">
        <f>A4678-C4678</f>
        <v/>
      </c>
      <c r="F4678" s="6">
        <f>MIN(D4678,in_batt_pw,IF(sel_batt=0,0,(sel_batt-H4677)/in_rte))</f>
        <v/>
      </c>
      <c r="G4678" s="6">
        <f>MIN(E4678,in_batt_pw,H4677)</f>
        <v/>
      </c>
      <c r="H4678" s="6">
        <f>H4677+F4678*in_rte-G4678</f>
        <v/>
      </c>
      <c r="I4678" s="6">
        <f>IF(sel_og=1,0,E4678-G4678)</f>
        <v/>
      </c>
      <c r="J4678" s="6">
        <f>IF(sel_og=1,0,D4678-F4678)</f>
        <v/>
      </c>
      <c r="K4678" s="6">
        <f>IF(sel_og=1,E4678-G4678,0)</f>
        <v/>
      </c>
    </row>
    <row r="4679">
      <c r="A4679" s="6">
        <f>Profiles!E4679+Profiles!F4679</f>
        <v/>
      </c>
      <c r="B4679" s="6">
        <f>Profiles!D4679*sel_solar</f>
        <v/>
      </c>
      <c r="C4679" s="6">
        <f>MIN(B4679,A4679)</f>
        <v/>
      </c>
      <c r="D4679" s="6">
        <f>B4679-C4679</f>
        <v/>
      </c>
      <c r="E4679" s="6">
        <f>A4679-C4679</f>
        <v/>
      </c>
      <c r="F4679" s="6">
        <f>MIN(D4679,in_batt_pw,IF(sel_batt=0,0,(sel_batt-H4678)/in_rte))</f>
        <v/>
      </c>
      <c r="G4679" s="6">
        <f>MIN(E4679,in_batt_pw,H4678)</f>
        <v/>
      </c>
      <c r="H4679" s="6">
        <f>H4678+F4679*in_rte-G4679</f>
        <v/>
      </c>
      <c r="I4679" s="6">
        <f>IF(sel_og=1,0,E4679-G4679)</f>
        <v/>
      </c>
      <c r="J4679" s="6">
        <f>IF(sel_og=1,0,D4679-F4679)</f>
        <v/>
      </c>
      <c r="K4679" s="6">
        <f>IF(sel_og=1,E4679-G4679,0)</f>
        <v/>
      </c>
    </row>
    <row r="4680">
      <c r="A4680" s="6">
        <f>Profiles!E4680+Profiles!F4680</f>
        <v/>
      </c>
      <c r="B4680" s="6">
        <f>Profiles!D4680*sel_solar</f>
        <v/>
      </c>
      <c r="C4680" s="6">
        <f>MIN(B4680,A4680)</f>
        <v/>
      </c>
      <c r="D4680" s="6">
        <f>B4680-C4680</f>
        <v/>
      </c>
      <c r="E4680" s="6">
        <f>A4680-C4680</f>
        <v/>
      </c>
      <c r="F4680" s="6">
        <f>MIN(D4680,in_batt_pw,IF(sel_batt=0,0,(sel_batt-H4679)/in_rte))</f>
        <v/>
      </c>
      <c r="G4680" s="6">
        <f>MIN(E4680,in_batt_pw,H4679)</f>
        <v/>
      </c>
      <c r="H4680" s="6">
        <f>H4679+F4680*in_rte-G4680</f>
        <v/>
      </c>
      <c r="I4680" s="6">
        <f>IF(sel_og=1,0,E4680-G4680)</f>
        <v/>
      </c>
      <c r="J4680" s="6">
        <f>IF(sel_og=1,0,D4680-F4680)</f>
        <v/>
      </c>
      <c r="K4680" s="6">
        <f>IF(sel_og=1,E4680-G4680,0)</f>
        <v/>
      </c>
    </row>
    <row r="4681">
      <c r="A4681" s="6">
        <f>Profiles!E4681+Profiles!F4681</f>
        <v/>
      </c>
      <c r="B4681" s="6">
        <f>Profiles!D4681*sel_solar</f>
        <v/>
      </c>
      <c r="C4681" s="6">
        <f>MIN(B4681,A4681)</f>
        <v/>
      </c>
      <c r="D4681" s="6">
        <f>B4681-C4681</f>
        <v/>
      </c>
      <c r="E4681" s="6">
        <f>A4681-C4681</f>
        <v/>
      </c>
      <c r="F4681" s="6">
        <f>MIN(D4681,in_batt_pw,IF(sel_batt=0,0,(sel_batt-H4680)/in_rte))</f>
        <v/>
      </c>
      <c r="G4681" s="6">
        <f>MIN(E4681,in_batt_pw,H4680)</f>
        <v/>
      </c>
      <c r="H4681" s="6">
        <f>H4680+F4681*in_rte-G4681</f>
        <v/>
      </c>
      <c r="I4681" s="6">
        <f>IF(sel_og=1,0,E4681-G4681)</f>
        <v/>
      </c>
      <c r="J4681" s="6">
        <f>IF(sel_og=1,0,D4681-F4681)</f>
        <v/>
      </c>
      <c r="K4681" s="6">
        <f>IF(sel_og=1,E4681-G4681,0)</f>
        <v/>
      </c>
    </row>
    <row r="4682">
      <c r="A4682" s="6">
        <f>Profiles!E4682+Profiles!F4682</f>
        <v/>
      </c>
      <c r="B4682" s="6">
        <f>Profiles!D4682*sel_solar</f>
        <v/>
      </c>
      <c r="C4682" s="6">
        <f>MIN(B4682,A4682)</f>
        <v/>
      </c>
      <c r="D4682" s="6">
        <f>B4682-C4682</f>
        <v/>
      </c>
      <c r="E4682" s="6">
        <f>A4682-C4682</f>
        <v/>
      </c>
      <c r="F4682" s="6">
        <f>MIN(D4682,in_batt_pw,IF(sel_batt=0,0,(sel_batt-H4681)/in_rte))</f>
        <v/>
      </c>
      <c r="G4682" s="6">
        <f>MIN(E4682,in_batt_pw,H4681)</f>
        <v/>
      </c>
      <c r="H4682" s="6">
        <f>H4681+F4682*in_rte-G4682</f>
        <v/>
      </c>
      <c r="I4682" s="6">
        <f>IF(sel_og=1,0,E4682-G4682)</f>
        <v/>
      </c>
      <c r="J4682" s="6">
        <f>IF(sel_og=1,0,D4682-F4682)</f>
        <v/>
      </c>
      <c r="K4682" s="6">
        <f>IF(sel_og=1,E4682-G4682,0)</f>
        <v/>
      </c>
    </row>
    <row r="4683">
      <c r="A4683" s="6">
        <f>Profiles!E4683+Profiles!F4683</f>
        <v/>
      </c>
      <c r="B4683" s="6">
        <f>Profiles!D4683*sel_solar</f>
        <v/>
      </c>
      <c r="C4683" s="6">
        <f>MIN(B4683,A4683)</f>
        <v/>
      </c>
      <c r="D4683" s="6">
        <f>B4683-C4683</f>
        <v/>
      </c>
      <c r="E4683" s="6">
        <f>A4683-C4683</f>
        <v/>
      </c>
      <c r="F4683" s="6">
        <f>MIN(D4683,in_batt_pw,IF(sel_batt=0,0,(sel_batt-H4682)/in_rte))</f>
        <v/>
      </c>
      <c r="G4683" s="6">
        <f>MIN(E4683,in_batt_pw,H4682)</f>
        <v/>
      </c>
      <c r="H4683" s="6">
        <f>H4682+F4683*in_rte-G4683</f>
        <v/>
      </c>
      <c r="I4683" s="6">
        <f>IF(sel_og=1,0,E4683-G4683)</f>
        <v/>
      </c>
      <c r="J4683" s="6">
        <f>IF(sel_og=1,0,D4683-F4683)</f>
        <v/>
      </c>
      <c r="K4683" s="6">
        <f>IF(sel_og=1,E4683-G4683,0)</f>
        <v/>
      </c>
    </row>
    <row r="4684">
      <c r="A4684" s="6">
        <f>Profiles!E4684+Profiles!F4684</f>
        <v/>
      </c>
      <c r="B4684" s="6">
        <f>Profiles!D4684*sel_solar</f>
        <v/>
      </c>
      <c r="C4684" s="6">
        <f>MIN(B4684,A4684)</f>
        <v/>
      </c>
      <c r="D4684" s="6">
        <f>B4684-C4684</f>
        <v/>
      </c>
      <c r="E4684" s="6">
        <f>A4684-C4684</f>
        <v/>
      </c>
      <c r="F4684" s="6">
        <f>MIN(D4684,in_batt_pw,IF(sel_batt=0,0,(sel_batt-H4683)/in_rte))</f>
        <v/>
      </c>
      <c r="G4684" s="6">
        <f>MIN(E4684,in_batt_pw,H4683)</f>
        <v/>
      </c>
      <c r="H4684" s="6">
        <f>H4683+F4684*in_rte-G4684</f>
        <v/>
      </c>
      <c r="I4684" s="6">
        <f>IF(sel_og=1,0,E4684-G4684)</f>
        <v/>
      </c>
      <c r="J4684" s="6">
        <f>IF(sel_og=1,0,D4684-F4684)</f>
        <v/>
      </c>
      <c r="K4684" s="6">
        <f>IF(sel_og=1,E4684-G4684,0)</f>
        <v/>
      </c>
    </row>
    <row r="4685">
      <c r="A4685" s="6">
        <f>Profiles!E4685+Profiles!F4685</f>
        <v/>
      </c>
      <c r="B4685" s="6">
        <f>Profiles!D4685*sel_solar</f>
        <v/>
      </c>
      <c r="C4685" s="6">
        <f>MIN(B4685,A4685)</f>
        <v/>
      </c>
      <c r="D4685" s="6">
        <f>B4685-C4685</f>
        <v/>
      </c>
      <c r="E4685" s="6">
        <f>A4685-C4685</f>
        <v/>
      </c>
      <c r="F4685" s="6">
        <f>MIN(D4685,in_batt_pw,IF(sel_batt=0,0,(sel_batt-H4684)/in_rte))</f>
        <v/>
      </c>
      <c r="G4685" s="6">
        <f>MIN(E4685,in_batt_pw,H4684)</f>
        <v/>
      </c>
      <c r="H4685" s="6">
        <f>H4684+F4685*in_rte-G4685</f>
        <v/>
      </c>
      <c r="I4685" s="6">
        <f>IF(sel_og=1,0,E4685-G4685)</f>
        <v/>
      </c>
      <c r="J4685" s="6">
        <f>IF(sel_og=1,0,D4685-F4685)</f>
        <v/>
      </c>
      <c r="K4685" s="6">
        <f>IF(sel_og=1,E4685-G4685,0)</f>
        <v/>
      </c>
    </row>
    <row r="4686">
      <c r="A4686" s="6">
        <f>Profiles!E4686+Profiles!F4686</f>
        <v/>
      </c>
      <c r="B4686" s="6">
        <f>Profiles!D4686*sel_solar</f>
        <v/>
      </c>
      <c r="C4686" s="6">
        <f>MIN(B4686,A4686)</f>
        <v/>
      </c>
      <c r="D4686" s="6">
        <f>B4686-C4686</f>
        <v/>
      </c>
      <c r="E4686" s="6">
        <f>A4686-C4686</f>
        <v/>
      </c>
      <c r="F4686" s="6">
        <f>MIN(D4686,in_batt_pw,IF(sel_batt=0,0,(sel_batt-H4685)/in_rte))</f>
        <v/>
      </c>
      <c r="G4686" s="6">
        <f>MIN(E4686,in_batt_pw,H4685)</f>
        <v/>
      </c>
      <c r="H4686" s="6">
        <f>H4685+F4686*in_rte-G4686</f>
        <v/>
      </c>
      <c r="I4686" s="6">
        <f>IF(sel_og=1,0,E4686-G4686)</f>
        <v/>
      </c>
      <c r="J4686" s="6">
        <f>IF(sel_og=1,0,D4686-F4686)</f>
        <v/>
      </c>
      <c r="K4686" s="6">
        <f>IF(sel_og=1,E4686-G4686,0)</f>
        <v/>
      </c>
    </row>
    <row r="4687">
      <c r="A4687" s="6">
        <f>Profiles!E4687+Profiles!F4687</f>
        <v/>
      </c>
      <c r="B4687" s="6">
        <f>Profiles!D4687*sel_solar</f>
        <v/>
      </c>
      <c r="C4687" s="6">
        <f>MIN(B4687,A4687)</f>
        <v/>
      </c>
      <c r="D4687" s="6">
        <f>B4687-C4687</f>
        <v/>
      </c>
      <c r="E4687" s="6">
        <f>A4687-C4687</f>
        <v/>
      </c>
      <c r="F4687" s="6">
        <f>MIN(D4687,in_batt_pw,IF(sel_batt=0,0,(sel_batt-H4686)/in_rte))</f>
        <v/>
      </c>
      <c r="G4687" s="6">
        <f>MIN(E4687,in_batt_pw,H4686)</f>
        <v/>
      </c>
      <c r="H4687" s="6">
        <f>H4686+F4687*in_rte-G4687</f>
        <v/>
      </c>
      <c r="I4687" s="6">
        <f>IF(sel_og=1,0,E4687-G4687)</f>
        <v/>
      </c>
      <c r="J4687" s="6">
        <f>IF(sel_og=1,0,D4687-F4687)</f>
        <v/>
      </c>
      <c r="K4687" s="6">
        <f>IF(sel_og=1,E4687-G4687,0)</f>
        <v/>
      </c>
    </row>
    <row r="4688">
      <c r="A4688" s="6">
        <f>Profiles!E4688+Profiles!F4688</f>
        <v/>
      </c>
      <c r="B4688" s="6">
        <f>Profiles!D4688*sel_solar</f>
        <v/>
      </c>
      <c r="C4688" s="6">
        <f>MIN(B4688,A4688)</f>
        <v/>
      </c>
      <c r="D4688" s="6">
        <f>B4688-C4688</f>
        <v/>
      </c>
      <c r="E4688" s="6">
        <f>A4688-C4688</f>
        <v/>
      </c>
      <c r="F4688" s="6">
        <f>MIN(D4688,in_batt_pw,IF(sel_batt=0,0,(sel_batt-H4687)/in_rte))</f>
        <v/>
      </c>
      <c r="G4688" s="6">
        <f>MIN(E4688,in_batt_pw,H4687)</f>
        <v/>
      </c>
      <c r="H4688" s="6">
        <f>H4687+F4688*in_rte-G4688</f>
        <v/>
      </c>
      <c r="I4688" s="6">
        <f>IF(sel_og=1,0,E4688-G4688)</f>
        <v/>
      </c>
      <c r="J4688" s="6">
        <f>IF(sel_og=1,0,D4688-F4688)</f>
        <v/>
      </c>
      <c r="K4688" s="6">
        <f>IF(sel_og=1,E4688-G4688,0)</f>
        <v/>
      </c>
    </row>
    <row r="4689">
      <c r="A4689" s="6">
        <f>Profiles!E4689+Profiles!F4689</f>
        <v/>
      </c>
      <c r="B4689" s="6">
        <f>Profiles!D4689*sel_solar</f>
        <v/>
      </c>
      <c r="C4689" s="6">
        <f>MIN(B4689,A4689)</f>
        <v/>
      </c>
      <c r="D4689" s="6">
        <f>B4689-C4689</f>
        <v/>
      </c>
      <c r="E4689" s="6">
        <f>A4689-C4689</f>
        <v/>
      </c>
      <c r="F4689" s="6">
        <f>MIN(D4689,in_batt_pw,IF(sel_batt=0,0,(sel_batt-H4688)/in_rte))</f>
        <v/>
      </c>
      <c r="G4689" s="6">
        <f>MIN(E4689,in_batt_pw,H4688)</f>
        <v/>
      </c>
      <c r="H4689" s="6">
        <f>H4688+F4689*in_rte-G4689</f>
        <v/>
      </c>
      <c r="I4689" s="6">
        <f>IF(sel_og=1,0,E4689-G4689)</f>
        <v/>
      </c>
      <c r="J4689" s="6">
        <f>IF(sel_og=1,0,D4689-F4689)</f>
        <v/>
      </c>
      <c r="K4689" s="6">
        <f>IF(sel_og=1,E4689-G4689,0)</f>
        <v/>
      </c>
    </row>
    <row r="4690">
      <c r="A4690" s="6">
        <f>Profiles!E4690+Profiles!F4690</f>
        <v/>
      </c>
      <c r="B4690" s="6">
        <f>Profiles!D4690*sel_solar</f>
        <v/>
      </c>
      <c r="C4690" s="6">
        <f>MIN(B4690,A4690)</f>
        <v/>
      </c>
      <c r="D4690" s="6">
        <f>B4690-C4690</f>
        <v/>
      </c>
      <c r="E4690" s="6">
        <f>A4690-C4690</f>
        <v/>
      </c>
      <c r="F4690" s="6">
        <f>MIN(D4690,in_batt_pw,IF(sel_batt=0,0,(sel_batt-H4689)/in_rte))</f>
        <v/>
      </c>
      <c r="G4690" s="6">
        <f>MIN(E4690,in_batt_pw,H4689)</f>
        <v/>
      </c>
      <c r="H4690" s="6">
        <f>H4689+F4690*in_rte-G4690</f>
        <v/>
      </c>
      <c r="I4690" s="6">
        <f>IF(sel_og=1,0,E4690-G4690)</f>
        <v/>
      </c>
      <c r="J4690" s="6">
        <f>IF(sel_og=1,0,D4690-F4690)</f>
        <v/>
      </c>
      <c r="K4690" s="6">
        <f>IF(sel_og=1,E4690-G4690,0)</f>
        <v/>
      </c>
    </row>
    <row r="4691">
      <c r="A4691" s="6">
        <f>Profiles!E4691+Profiles!F4691</f>
        <v/>
      </c>
      <c r="B4691" s="6">
        <f>Profiles!D4691*sel_solar</f>
        <v/>
      </c>
      <c r="C4691" s="6">
        <f>MIN(B4691,A4691)</f>
        <v/>
      </c>
      <c r="D4691" s="6">
        <f>B4691-C4691</f>
        <v/>
      </c>
      <c r="E4691" s="6">
        <f>A4691-C4691</f>
        <v/>
      </c>
      <c r="F4691" s="6">
        <f>MIN(D4691,in_batt_pw,IF(sel_batt=0,0,(sel_batt-H4690)/in_rte))</f>
        <v/>
      </c>
      <c r="G4691" s="6">
        <f>MIN(E4691,in_batt_pw,H4690)</f>
        <v/>
      </c>
      <c r="H4691" s="6">
        <f>H4690+F4691*in_rte-G4691</f>
        <v/>
      </c>
      <c r="I4691" s="6">
        <f>IF(sel_og=1,0,E4691-G4691)</f>
        <v/>
      </c>
      <c r="J4691" s="6">
        <f>IF(sel_og=1,0,D4691-F4691)</f>
        <v/>
      </c>
      <c r="K4691" s="6">
        <f>IF(sel_og=1,E4691-G4691,0)</f>
        <v/>
      </c>
    </row>
    <row r="4692">
      <c r="A4692" s="6">
        <f>Profiles!E4692+Profiles!F4692</f>
        <v/>
      </c>
      <c r="B4692" s="6">
        <f>Profiles!D4692*sel_solar</f>
        <v/>
      </c>
      <c r="C4692" s="6">
        <f>MIN(B4692,A4692)</f>
        <v/>
      </c>
      <c r="D4692" s="6">
        <f>B4692-C4692</f>
        <v/>
      </c>
      <c r="E4692" s="6">
        <f>A4692-C4692</f>
        <v/>
      </c>
      <c r="F4692" s="6">
        <f>MIN(D4692,in_batt_pw,IF(sel_batt=0,0,(sel_batt-H4691)/in_rte))</f>
        <v/>
      </c>
      <c r="G4692" s="6">
        <f>MIN(E4692,in_batt_pw,H4691)</f>
        <v/>
      </c>
      <c r="H4692" s="6">
        <f>H4691+F4692*in_rte-G4692</f>
        <v/>
      </c>
      <c r="I4692" s="6">
        <f>IF(sel_og=1,0,E4692-G4692)</f>
        <v/>
      </c>
      <c r="J4692" s="6">
        <f>IF(sel_og=1,0,D4692-F4692)</f>
        <v/>
      </c>
      <c r="K4692" s="6">
        <f>IF(sel_og=1,E4692-G4692,0)</f>
        <v/>
      </c>
    </row>
    <row r="4693">
      <c r="A4693" s="6">
        <f>Profiles!E4693+Profiles!F4693</f>
        <v/>
      </c>
      <c r="B4693" s="6">
        <f>Profiles!D4693*sel_solar</f>
        <v/>
      </c>
      <c r="C4693" s="6">
        <f>MIN(B4693,A4693)</f>
        <v/>
      </c>
      <c r="D4693" s="6">
        <f>B4693-C4693</f>
        <v/>
      </c>
      <c r="E4693" s="6">
        <f>A4693-C4693</f>
        <v/>
      </c>
      <c r="F4693" s="6">
        <f>MIN(D4693,in_batt_pw,IF(sel_batt=0,0,(sel_batt-H4692)/in_rte))</f>
        <v/>
      </c>
      <c r="G4693" s="6">
        <f>MIN(E4693,in_batt_pw,H4692)</f>
        <v/>
      </c>
      <c r="H4693" s="6">
        <f>H4692+F4693*in_rte-G4693</f>
        <v/>
      </c>
      <c r="I4693" s="6">
        <f>IF(sel_og=1,0,E4693-G4693)</f>
        <v/>
      </c>
      <c r="J4693" s="6">
        <f>IF(sel_og=1,0,D4693-F4693)</f>
        <v/>
      </c>
      <c r="K4693" s="6">
        <f>IF(sel_og=1,E4693-G4693,0)</f>
        <v/>
      </c>
    </row>
    <row r="4694">
      <c r="A4694" s="6">
        <f>Profiles!E4694+Profiles!F4694</f>
        <v/>
      </c>
      <c r="B4694" s="6">
        <f>Profiles!D4694*sel_solar</f>
        <v/>
      </c>
      <c r="C4694" s="6">
        <f>MIN(B4694,A4694)</f>
        <v/>
      </c>
      <c r="D4694" s="6">
        <f>B4694-C4694</f>
        <v/>
      </c>
      <c r="E4694" s="6">
        <f>A4694-C4694</f>
        <v/>
      </c>
      <c r="F4694" s="6">
        <f>MIN(D4694,in_batt_pw,IF(sel_batt=0,0,(sel_batt-H4693)/in_rte))</f>
        <v/>
      </c>
      <c r="G4694" s="6">
        <f>MIN(E4694,in_batt_pw,H4693)</f>
        <v/>
      </c>
      <c r="H4694" s="6">
        <f>H4693+F4694*in_rte-G4694</f>
        <v/>
      </c>
      <c r="I4694" s="6">
        <f>IF(sel_og=1,0,E4694-G4694)</f>
        <v/>
      </c>
      <c r="J4694" s="6">
        <f>IF(sel_og=1,0,D4694-F4694)</f>
        <v/>
      </c>
      <c r="K4694" s="6">
        <f>IF(sel_og=1,E4694-G4694,0)</f>
        <v/>
      </c>
    </row>
    <row r="4695">
      <c r="A4695" s="6">
        <f>Profiles!E4695+Profiles!F4695</f>
        <v/>
      </c>
      <c r="B4695" s="6">
        <f>Profiles!D4695*sel_solar</f>
        <v/>
      </c>
      <c r="C4695" s="6">
        <f>MIN(B4695,A4695)</f>
        <v/>
      </c>
      <c r="D4695" s="6">
        <f>B4695-C4695</f>
        <v/>
      </c>
      <c r="E4695" s="6">
        <f>A4695-C4695</f>
        <v/>
      </c>
      <c r="F4695" s="6">
        <f>MIN(D4695,in_batt_pw,IF(sel_batt=0,0,(sel_batt-H4694)/in_rte))</f>
        <v/>
      </c>
      <c r="G4695" s="6">
        <f>MIN(E4695,in_batt_pw,H4694)</f>
        <v/>
      </c>
      <c r="H4695" s="6">
        <f>H4694+F4695*in_rte-G4695</f>
        <v/>
      </c>
      <c r="I4695" s="6">
        <f>IF(sel_og=1,0,E4695-G4695)</f>
        <v/>
      </c>
      <c r="J4695" s="6">
        <f>IF(sel_og=1,0,D4695-F4695)</f>
        <v/>
      </c>
      <c r="K4695" s="6">
        <f>IF(sel_og=1,E4695-G4695,0)</f>
        <v/>
      </c>
    </row>
    <row r="4696">
      <c r="A4696" s="6">
        <f>Profiles!E4696+Profiles!F4696</f>
        <v/>
      </c>
      <c r="B4696" s="6">
        <f>Profiles!D4696*sel_solar</f>
        <v/>
      </c>
      <c r="C4696" s="6">
        <f>MIN(B4696,A4696)</f>
        <v/>
      </c>
      <c r="D4696" s="6">
        <f>B4696-C4696</f>
        <v/>
      </c>
      <c r="E4696" s="6">
        <f>A4696-C4696</f>
        <v/>
      </c>
      <c r="F4696" s="6">
        <f>MIN(D4696,in_batt_pw,IF(sel_batt=0,0,(sel_batt-H4695)/in_rte))</f>
        <v/>
      </c>
      <c r="G4696" s="6">
        <f>MIN(E4696,in_batt_pw,H4695)</f>
        <v/>
      </c>
      <c r="H4696" s="6">
        <f>H4695+F4696*in_rte-G4696</f>
        <v/>
      </c>
      <c r="I4696" s="6">
        <f>IF(sel_og=1,0,E4696-G4696)</f>
        <v/>
      </c>
      <c r="J4696" s="6">
        <f>IF(sel_og=1,0,D4696-F4696)</f>
        <v/>
      </c>
      <c r="K4696" s="6">
        <f>IF(sel_og=1,E4696-G4696,0)</f>
        <v/>
      </c>
    </row>
    <row r="4697">
      <c r="A4697" s="6">
        <f>Profiles!E4697+Profiles!F4697</f>
        <v/>
      </c>
      <c r="B4697" s="6">
        <f>Profiles!D4697*sel_solar</f>
        <v/>
      </c>
      <c r="C4697" s="6">
        <f>MIN(B4697,A4697)</f>
        <v/>
      </c>
      <c r="D4697" s="6">
        <f>B4697-C4697</f>
        <v/>
      </c>
      <c r="E4697" s="6">
        <f>A4697-C4697</f>
        <v/>
      </c>
      <c r="F4697" s="6">
        <f>MIN(D4697,in_batt_pw,IF(sel_batt=0,0,(sel_batt-H4696)/in_rte))</f>
        <v/>
      </c>
      <c r="G4697" s="6">
        <f>MIN(E4697,in_batt_pw,H4696)</f>
        <v/>
      </c>
      <c r="H4697" s="6">
        <f>H4696+F4697*in_rte-G4697</f>
        <v/>
      </c>
      <c r="I4697" s="6">
        <f>IF(sel_og=1,0,E4697-G4697)</f>
        <v/>
      </c>
      <c r="J4697" s="6">
        <f>IF(sel_og=1,0,D4697-F4697)</f>
        <v/>
      </c>
      <c r="K4697" s="6">
        <f>IF(sel_og=1,E4697-G4697,0)</f>
        <v/>
      </c>
    </row>
    <row r="4698">
      <c r="A4698" s="6">
        <f>Profiles!E4698+Profiles!F4698</f>
        <v/>
      </c>
      <c r="B4698" s="6">
        <f>Profiles!D4698*sel_solar</f>
        <v/>
      </c>
      <c r="C4698" s="6">
        <f>MIN(B4698,A4698)</f>
        <v/>
      </c>
      <c r="D4698" s="6">
        <f>B4698-C4698</f>
        <v/>
      </c>
      <c r="E4698" s="6">
        <f>A4698-C4698</f>
        <v/>
      </c>
      <c r="F4698" s="6">
        <f>MIN(D4698,in_batt_pw,IF(sel_batt=0,0,(sel_batt-H4697)/in_rte))</f>
        <v/>
      </c>
      <c r="G4698" s="6">
        <f>MIN(E4698,in_batt_pw,H4697)</f>
        <v/>
      </c>
      <c r="H4698" s="6">
        <f>H4697+F4698*in_rte-G4698</f>
        <v/>
      </c>
      <c r="I4698" s="6">
        <f>IF(sel_og=1,0,E4698-G4698)</f>
        <v/>
      </c>
      <c r="J4698" s="6">
        <f>IF(sel_og=1,0,D4698-F4698)</f>
        <v/>
      </c>
      <c r="K4698" s="6">
        <f>IF(sel_og=1,E4698-G4698,0)</f>
        <v/>
      </c>
    </row>
    <row r="4699">
      <c r="A4699" s="6">
        <f>Profiles!E4699+Profiles!F4699</f>
        <v/>
      </c>
      <c r="B4699" s="6">
        <f>Profiles!D4699*sel_solar</f>
        <v/>
      </c>
      <c r="C4699" s="6">
        <f>MIN(B4699,A4699)</f>
        <v/>
      </c>
      <c r="D4699" s="6">
        <f>B4699-C4699</f>
        <v/>
      </c>
      <c r="E4699" s="6">
        <f>A4699-C4699</f>
        <v/>
      </c>
      <c r="F4699" s="6">
        <f>MIN(D4699,in_batt_pw,IF(sel_batt=0,0,(sel_batt-H4698)/in_rte))</f>
        <v/>
      </c>
      <c r="G4699" s="6">
        <f>MIN(E4699,in_batt_pw,H4698)</f>
        <v/>
      </c>
      <c r="H4699" s="6">
        <f>H4698+F4699*in_rte-G4699</f>
        <v/>
      </c>
      <c r="I4699" s="6">
        <f>IF(sel_og=1,0,E4699-G4699)</f>
        <v/>
      </c>
      <c r="J4699" s="6">
        <f>IF(sel_og=1,0,D4699-F4699)</f>
        <v/>
      </c>
      <c r="K4699" s="6">
        <f>IF(sel_og=1,E4699-G4699,0)</f>
        <v/>
      </c>
    </row>
    <row r="4700">
      <c r="A4700" s="6">
        <f>Profiles!E4700+Profiles!F4700</f>
        <v/>
      </c>
      <c r="B4700" s="6">
        <f>Profiles!D4700*sel_solar</f>
        <v/>
      </c>
      <c r="C4700" s="6">
        <f>MIN(B4700,A4700)</f>
        <v/>
      </c>
      <c r="D4700" s="6">
        <f>B4700-C4700</f>
        <v/>
      </c>
      <c r="E4700" s="6">
        <f>A4700-C4700</f>
        <v/>
      </c>
      <c r="F4700" s="6">
        <f>MIN(D4700,in_batt_pw,IF(sel_batt=0,0,(sel_batt-H4699)/in_rte))</f>
        <v/>
      </c>
      <c r="G4700" s="6">
        <f>MIN(E4700,in_batt_pw,H4699)</f>
        <v/>
      </c>
      <c r="H4700" s="6">
        <f>H4699+F4700*in_rte-G4700</f>
        <v/>
      </c>
      <c r="I4700" s="6">
        <f>IF(sel_og=1,0,E4700-G4700)</f>
        <v/>
      </c>
      <c r="J4700" s="6">
        <f>IF(sel_og=1,0,D4700-F4700)</f>
        <v/>
      </c>
      <c r="K4700" s="6">
        <f>IF(sel_og=1,E4700-G4700,0)</f>
        <v/>
      </c>
    </row>
    <row r="4701">
      <c r="A4701" s="6">
        <f>Profiles!E4701+Profiles!F4701</f>
        <v/>
      </c>
      <c r="B4701" s="6">
        <f>Profiles!D4701*sel_solar</f>
        <v/>
      </c>
      <c r="C4701" s="6">
        <f>MIN(B4701,A4701)</f>
        <v/>
      </c>
      <c r="D4701" s="6">
        <f>B4701-C4701</f>
        <v/>
      </c>
      <c r="E4701" s="6">
        <f>A4701-C4701</f>
        <v/>
      </c>
      <c r="F4701" s="6">
        <f>MIN(D4701,in_batt_pw,IF(sel_batt=0,0,(sel_batt-H4700)/in_rte))</f>
        <v/>
      </c>
      <c r="G4701" s="6">
        <f>MIN(E4701,in_batt_pw,H4700)</f>
        <v/>
      </c>
      <c r="H4701" s="6">
        <f>H4700+F4701*in_rte-G4701</f>
        <v/>
      </c>
      <c r="I4701" s="6">
        <f>IF(sel_og=1,0,E4701-G4701)</f>
        <v/>
      </c>
      <c r="J4701" s="6">
        <f>IF(sel_og=1,0,D4701-F4701)</f>
        <v/>
      </c>
      <c r="K4701" s="6">
        <f>IF(sel_og=1,E4701-G4701,0)</f>
        <v/>
      </c>
    </row>
    <row r="4702">
      <c r="A4702" s="6">
        <f>Profiles!E4702+Profiles!F4702</f>
        <v/>
      </c>
      <c r="B4702" s="6">
        <f>Profiles!D4702*sel_solar</f>
        <v/>
      </c>
      <c r="C4702" s="6">
        <f>MIN(B4702,A4702)</f>
        <v/>
      </c>
      <c r="D4702" s="6">
        <f>B4702-C4702</f>
        <v/>
      </c>
      <c r="E4702" s="6">
        <f>A4702-C4702</f>
        <v/>
      </c>
      <c r="F4702" s="6">
        <f>MIN(D4702,in_batt_pw,IF(sel_batt=0,0,(sel_batt-H4701)/in_rte))</f>
        <v/>
      </c>
      <c r="G4702" s="6">
        <f>MIN(E4702,in_batt_pw,H4701)</f>
        <v/>
      </c>
      <c r="H4702" s="6">
        <f>H4701+F4702*in_rte-G4702</f>
        <v/>
      </c>
      <c r="I4702" s="6">
        <f>IF(sel_og=1,0,E4702-G4702)</f>
        <v/>
      </c>
      <c r="J4702" s="6">
        <f>IF(sel_og=1,0,D4702-F4702)</f>
        <v/>
      </c>
      <c r="K4702" s="6">
        <f>IF(sel_og=1,E4702-G4702,0)</f>
        <v/>
      </c>
    </row>
    <row r="4703">
      <c r="A4703" s="6">
        <f>Profiles!E4703+Profiles!F4703</f>
        <v/>
      </c>
      <c r="B4703" s="6">
        <f>Profiles!D4703*sel_solar</f>
        <v/>
      </c>
      <c r="C4703" s="6">
        <f>MIN(B4703,A4703)</f>
        <v/>
      </c>
      <c r="D4703" s="6">
        <f>B4703-C4703</f>
        <v/>
      </c>
      <c r="E4703" s="6">
        <f>A4703-C4703</f>
        <v/>
      </c>
      <c r="F4703" s="6">
        <f>MIN(D4703,in_batt_pw,IF(sel_batt=0,0,(sel_batt-H4702)/in_rte))</f>
        <v/>
      </c>
      <c r="G4703" s="6">
        <f>MIN(E4703,in_batt_pw,H4702)</f>
        <v/>
      </c>
      <c r="H4703" s="6">
        <f>H4702+F4703*in_rte-G4703</f>
        <v/>
      </c>
      <c r="I4703" s="6">
        <f>IF(sel_og=1,0,E4703-G4703)</f>
        <v/>
      </c>
      <c r="J4703" s="6">
        <f>IF(sel_og=1,0,D4703-F4703)</f>
        <v/>
      </c>
      <c r="K4703" s="6">
        <f>IF(sel_og=1,E4703-G4703,0)</f>
        <v/>
      </c>
    </row>
    <row r="4704">
      <c r="A4704" s="6">
        <f>Profiles!E4704+Profiles!F4704</f>
        <v/>
      </c>
      <c r="B4704" s="6">
        <f>Profiles!D4704*sel_solar</f>
        <v/>
      </c>
      <c r="C4704" s="6">
        <f>MIN(B4704,A4704)</f>
        <v/>
      </c>
      <c r="D4704" s="6">
        <f>B4704-C4704</f>
        <v/>
      </c>
      <c r="E4704" s="6">
        <f>A4704-C4704</f>
        <v/>
      </c>
      <c r="F4704" s="6">
        <f>MIN(D4704,in_batt_pw,IF(sel_batt=0,0,(sel_batt-H4703)/in_rte))</f>
        <v/>
      </c>
      <c r="G4704" s="6">
        <f>MIN(E4704,in_batt_pw,H4703)</f>
        <v/>
      </c>
      <c r="H4704" s="6">
        <f>H4703+F4704*in_rte-G4704</f>
        <v/>
      </c>
      <c r="I4704" s="6">
        <f>IF(sel_og=1,0,E4704-G4704)</f>
        <v/>
      </c>
      <c r="J4704" s="6">
        <f>IF(sel_og=1,0,D4704-F4704)</f>
        <v/>
      </c>
      <c r="K4704" s="6">
        <f>IF(sel_og=1,E4704-G4704,0)</f>
        <v/>
      </c>
    </row>
    <row r="4705">
      <c r="A4705" s="6">
        <f>Profiles!E4705+Profiles!F4705</f>
        <v/>
      </c>
      <c r="B4705" s="6">
        <f>Profiles!D4705*sel_solar</f>
        <v/>
      </c>
      <c r="C4705" s="6">
        <f>MIN(B4705,A4705)</f>
        <v/>
      </c>
      <c r="D4705" s="6">
        <f>B4705-C4705</f>
        <v/>
      </c>
      <c r="E4705" s="6">
        <f>A4705-C4705</f>
        <v/>
      </c>
      <c r="F4705" s="6">
        <f>MIN(D4705,in_batt_pw,IF(sel_batt=0,0,(sel_batt-H4704)/in_rte))</f>
        <v/>
      </c>
      <c r="G4705" s="6">
        <f>MIN(E4705,in_batt_pw,H4704)</f>
        <v/>
      </c>
      <c r="H4705" s="6">
        <f>H4704+F4705*in_rte-G4705</f>
        <v/>
      </c>
      <c r="I4705" s="6">
        <f>IF(sel_og=1,0,E4705-G4705)</f>
        <v/>
      </c>
      <c r="J4705" s="6">
        <f>IF(sel_og=1,0,D4705-F4705)</f>
        <v/>
      </c>
      <c r="K4705" s="6">
        <f>IF(sel_og=1,E4705-G4705,0)</f>
        <v/>
      </c>
    </row>
    <row r="4706">
      <c r="A4706" s="6">
        <f>Profiles!E4706+Profiles!F4706</f>
        <v/>
      </c>
      <c r="B4706" s="6">
        <f>Profiles!D4706*sel_solar</f>
        <v/>
      </c>
      <c r="C4706" s="6">
        <f>MIN(B4706,A4706)</f>
        <v/>
      </c>
      <c r="D4706" s="6">
        <f>B4706-C4706</f>
        <v/>
      </c>
      <c r="E4706" s="6">
        <f>A4706-C4706</f>
        <v/>
      </c>
      <c r="F4706" s="6">
        <f>MIN(D4706,in_batt_pw,IF(sel_batt=0,0,(sel_batt-H4705)/in_rte))</f>
        <v/>
      </c>
      <c r="G4706" s="6">
        <f>MIN(E4706,in_batt_pw,H4705)</f>
        <v/>
      </c>
      <c r="H4706" s="6">
        <f>H4705+F4706*in_rte-G4706</f>
        <v/>
      </c>
      <c r="I4706" s="6">
        <f>IF(sel_og=1,0,E4706-G4706)</f>
        <v/>
      </c>
      <c r="J4706" s="6">
        <f>IF(sel_og=1,0,D4706-F4706)</f>
        <v/>
      </c>
      <c r="K4706" s="6">
        <f>IF(sel_og=1,E4706-G4706,0)</f>
        <v/>
      </c>
    </row>
    <row r="4707">
      <c r="A4707" s="6">
        <f>Profiles!E4707+Profiles!F4707</f>
        <v/>
      </c>
      <c r="B4707" s="6">
        <f>Profiles!D4707*sel_solar</f>
        <v/>
      </c>
      <c r="C4707" s="6">
        <f>MIN(B4707,A4707)</f>
        <v/>
      </c>
      <c r="D4707" s="6">
        <f>B4707-C4707</f>
        <v/>
      </c>
      <c r="E4707" s="6">
        <f>A4707-C4707</f>
        <v/>
      </c>
      <c r="F4707" s="6">
        <f>MIN(D4707,in_batt_pw,IF(sel_batt=0,0,(sel_batt-H4706)/in_rte))</f>
        <v/>
      </c>
      <c r="G4707" s="6">
        <f>MIN(E4707,in_batt_pw,H4706)</f>
        <v/>
      </c>
      <c r="H4707" s="6">
        <f>H4706+F4707*in_rte-G4707</f>
        <v/>
      </c>
      <c r="I4707" s="6">
        <f>IF(sel_og=1,0,E4707-G4707)</f>
        <v/>
      </c>
      <c r="J4707" s="6">
        <f>IF(sel_og=1,0,D4707-F4707)</f>
        <v/>
      </c>
      <c r="K4707" s="6">
        <f>IF(sel_og=1,E4707-G4707,0)</f>
        <v/>
      </c>
    </row>
    <row r="4708">
      <c r="A4708" s="6">
        <f>Profiles!E4708+Profiles!F4708</f>
        <v/>
      </c>
      <c r="B4708" s="6">
        <f>Profiles!D4708*sel_solar</f>
        <v/>
      </c>
      <c r="C4708" s="6">
        <f>MIN(B4708,A4708)</f>
        <v/>
      </c>
      <c r="D4708" s="6">
        <f>B4708-C4708</f>
        <v/>
      </c>
      <c r="E4708" s="6">
        <f>A4708-C4708</f>
        <v/>
      </c>
      <c r="F4708" s="6">
        <f>MIN(D4708,in_batt_pw,IF(sel_batt=0,0,(sel_batt-H4707)/in_rte))</f>
        <v/>
      </c>
      <c r="G4708" s="6">
        <f>MIN(E4708,in_batt_pw,H4707)</f>
        <v/>
      </c>
      <c r="H4708" s="6">
        <f>H4707+F4708*in_rte-G4708</f>
        <v/>
      </c>
      <c r="I4708" s="6">
        <f>IF(sel_og=1,0,E4708-G4708)</f>
        <v/>
      </c>
      <c r="J4708" s="6">
        <f>IF(sel_og=1,0,D4708-F4708)</f>
        <v/>
      </c>
      <c r="K4708" s="6">
        <f>IF(sel_og=1,E4708-G4708,0)</f>
        <v/>
      </c>
    </row>
    <row r="4709">
      <c r="A4709" s="6">
        <f>Profiles!E4709+Profiles!F4709</f>
        <v/>
      </c>
      <c r="B4709" s="6">
        <f>Profiles!D4709*sel_solar</f>
        <v/>
      </c>
      <c r="C4709" s="6">
        <f>MIN(B4709,A4709)</f>
        <v/>
      </c>
      <c r="D4709" s="6">
        <f>B4709-C4709</f>
        <v/>
      </c>
      <c r="E4709" s="6">
        <f>A4709-C4709</f>
        <v/>
      </c>
      <c r="F4709" s="6">
        <f>MIN(D4709,in_batt_pw,IF(sel_batt=0,0,(sel_batt-H4708)/in_rte))</f>
        <v/>
      </c>
      <c r="G4709" s="6">
        <f>MIN(E4709,in_batt_pw,H4708)</f>
        <v/>
      </c>
      <c r="H4709" s="6">
        <f>H4708+F4709*in_rte-G4709</f>
        <v/>
      </c>
      <c r="I4709" s="6">
        <f>IF(sel_og=1,0,E4709-G4709)</f>
        <v/>
      </c>
      <c r="J4709" s="6">
        <f>IF(sel_og=1,0,D4709-F4709)</f>
        <v/>
      </c>
      <c r="K4709" s="6">
        <f>IF(sel_og=1,E4709-G4709,0)</f>
        <v/>
      </c>
    </row>
    <row r="4710">
      <c r="A4710" s="6">
        <f>Profiles!E4710+Profiles!F4710</f>
        <v/>
      </c>
      <c r="B4710" s="6">
        <f>Profiles!D4710*sel_solar</f>
        <v/>
      </c>
      <c r="C4710" s="6">
        <f>MIN(B4710,A4710)</f>
        <v/>
      </c>
      <c r="D4710" s="6">
        <f>B4710-C4710</f>
        <v/>
      </c>
      <c r="E4710" s="6">
        <f>A4710-C4710</f>
        <v/>
      </c>
      <c r="F4710" s="6">
        <f>MIN(D4710,in_batt_pw,IF(sel_batt=0,0,(sel_batt-H4709)/in_rte))</f>
        <v/>
      </c>
      <c r="G4710" s="6">
        <f>MIN(E4710,in_batt_pw,H4709)</f>
        <v/>
      </c>
      <c r="H4710" s="6">
        <f>H4709+F4710*in_rte-G4710</f>
        <v/>
      </c>
      <c r="I4710" s="6">
        <f>IF(sel_og=1,0,E4710-G4710)</f>
        <v/>
      </c>
      <c r="J4710" s="6">
        <f>IF(sel_og=1,0,D4710-F4710)</f>
        <v/>
      </c>
      <c r="K4710" s="6">
        <f>IF(sel_og=1,E4710-G4710,0)</f>
        <v/>
      </c>
    </row>
    <row r="4711">
      <c r="A4711" s="6">
        <f>Profiles!E4711+Profiles!F4711</f>
        <v/>
      </c>
      <c r="B4711" s="6">
        <f>Profiles!D4711*sel_solar</f>
        <v/>
      </c>
      <c r="C4711" s="6">
        <f>MIN(B4711,A4711)</f>
        <v/>
      </c>
      <c r="D4711" s="6">
        <f>B4711-C4711</f>
        <v/>
      </c>
      <c r="E4711" s="6">
        <f>A4711-C4711</f>
        <v/>
      </c>
      <c r="F4711" s="6">
        <f>MIN(D4711,in_batt_pw,IF(sel_batt=0,0,(sel_batt-H4710)/in_rte))</f>
        <v/>
      </c>
      <c r="G4711" s="6">
        <f>MIN(E4711,in_batt_pw,H4710)</f>
        <v/>
      </c>
      <c r="H4711" s="6">
        <f>H4710+F4711*in_rte-G4711</f>
        <v/>
      </c>
      <c r="I4711" s="6">
        <f>IF(sel_og=1,0,E4711-G4711)</f>
        <v/>
      </c>
      <c r="J4711" s="6">
        <f>IF(sel_og=1,0,D4711-F4711)</f>
        <v/>
      </c>
      <c r="K4711" s="6">
        <f>IF(sel_og=1,E4711-G4711,0)</f>
        <v/>
      </c>
    </row>
    <row r="4712">
      <c r="A4712" s="6">
        <f>Profiles!E4712+Profiles!F4712</f>
        <v/>
      </c>
      <c r="B4712" s="6">
        <f>Profiles!D4712*sel_solar</f>
        <v/>
      </c>
      <c r="C4712" s="6">
        <f>MIN(B4712,A4712)</f>
        <v/>
      </c>
      <c r="D4712" s="6">
        <f>B4712-C4712</f>
        <v/>
      </c>
      <c r="E4712" s="6">
        <f>A4712-C4712</f>
        <v/>
      </c>
      <c r="F4712" s="6">
        <f>MIN(D4712,in_batt_pw,IF(sel_batt=0,0,(sel_batt-H4711)/in_rte))</f>
        <v/>
      </c>
      <c r="G4712" s="6">
        <f>MIN(E4712,in_batt_pw,H4711)</f>
        <v/>
      </c>
      <c r="H4712" s="6">
        <f>H4711+F4712*in_rte-G4712</f>
        <v/>
      </c>
      <c r="I4712" s="6">
        <f>IF(sel_og=1,0,E4712-G4712)</f>
        <v/>
      </c>
      <c r="J4712" s="6">
        <f>IF(sel_og=1,0,D4712-F4712)</f>
        <v/>
      </c>
      <c r="K4712" s="6">
        <f>IF(sel_og=1,E4712-G4712,0)</f>
        <v/>
      </c>
    </row>
    <row r="4713">
      <c r="A4713" s="6">
        <f>Profiles!E4713+Profiles!F4713</f>
        <v/>
      </c>
      <c r="B4713" s="6">
        <f>Profiles!D4713*sel_solar</f>
        <v/>
      </c>
      <c r="C4713" s="6">
        <f>MIN(B4713,A4713)</f>
        <v/>
      </c>
      <c r="D4713" s="6">
        <f>B4713-C4713</f>
        <v/>
      </c>
      <c r="E4713" s="6">
        <f>A4713-C4713</f>
        <v/>
      </c>
      <c r="F4713" s="6">
        <f>MIN(D4713,in_batt_pw,IF(sel_batt=0,0,(sel_batt-H4712)/in_rte))</f>
        <v/>
      </c>
      <c r="G4713" s="6">
        <f>MIN(E4713,in_batt_pw,H4712)</f>
        <v/>
      </c>
      <c r="H4713" s="6">
        <f>H4712+F4713*in_rte-G4713</f>
        <v/>
      </c>
      <c r="I4713" s="6">
        <f>IF(sel_og=1,0,E4713-G4713)</f>
        <v/>
      </c>
      <c r="J4713" s="6">
        <f>IF(sel_og=1,0,D4713-F4713)</f>
        <v/>
      </c>
      <c r="K4713" s="6">
        <f>IF(sel_og=1,E4713-G4713,0)</f>
        <v/>
      </c>
    </row>
    <row r="4714">
      <c r="A4714" s="6">
        <f>Profiles!E4714+Profiles!F4714</f>
        <v/>
      </c>
      <c r="B4714" s="6">
        <f>Profiles!D4714*sel_solar</f>
        <v/>
      </c>
      <c r="C4714" s="6">
        <f>MIN(B4714,A4714)</f>
        <v/>
      </c>
      <c r="D4714" s="6">
        <f>B4714-C4714</f>
        <v/>
      </c>
      <c r="E4714" s="6">
        <f>A4714-C4714</f>
        <v/>
      </c>
      <c r="F4714" s="6">
        <f>MIN(D4714,in_batt_pw,IF(sel_batt=0,0,(sel_batt-H4713)/in_rte))</f>
        <v/>
      </c>
      <c r="G4714" s="6">
        <f>MIN(E4714,in_batt_pw,H4713)</f>
        <v/>
      </c>
      <c r="H4714" s="6">
        <f>H4713+F4714*in_rte-G4714</f>
        <v/>
      </c>
      <c r="I4714" s="6">
        <f>IF(sel_og=1,0,E4714-G4714)</f>
        <v/>
      </c>
      <c r="J4714" s="6">
        <f>IF(sel_og=1,0,D4714-F4714)</f>
        <v/>
      </c>
      <c r="K4714" s="6">
        <f>IF(sel_og=1,E4714-G4714,0)</f>
        <v/>
      </c>
    </row>
    <row r="4715">
      <c r="A4715" s="6">
        <f>Profiles!E4715+Profiles!F4715</f>
        <v/>
      </c>
      <c r="B4715" s="6">
        <f>Profiles!D4715*sel_solar</f>
        <v/>
      </c>
      <c r="C4715" s="6">
        <f>MIN(B4715,A4715)</f>
        <v/>
      </c>
      <c r="D4715" s="6">
        <f>B4715-C4715</f>
        <v/>
      </c>
      <c r="E4715" s="6">
        <f>A4715-C4715</f>
        <v/>
      </c>
      <c r="F4715" s="6">
        <f>MIN(D4715,in_batt_pw,IF(sel_batt=0,0,(sel_batt-H4714)/in_rte))</f>
        <v/>
      </c>
      <c r="G4715" s="6">
        <f>MIN(E4715,in_batt_pw,H4714)</f>
        <v/>
      </c>
      <c r="H4715" s="6">
        <f>H4714+F4715*in_rte-G4715</f>
        <v/>
      </c>
      <c r="I4715" s="6">
        <f>IF(sel_og=1,0,E4715-G4715)</f>
        <v/>
      </c>
      <c r="J4715" s="6">
        <f>IF(sel_og=1,0,D4715-F4715)</f>
        <v/>
      </c>
      <c r="K4715" s="6">
        <f>IF(sel_og=1,E4715-G4715,0)</f>
        <v/>
      </c>
    </row>
    <row r="4716">
      <c r="A4716" s="6">
        <f>Profiles!E4716+Profiles!F4716</f>
        <v/>
      </c>
      <c r="B4716" s="6">
        <f>Profiles!D4716*sel_solar</f>
        <v/>
      </c>
      <c r="C4716" s="6">
        <f>MIN(B4716,A4716)</f>
        <v/>
      </c>
      <c r="D4716" s="6">
        <f>B4716-C4716</f>
        <v/>
      </c>
      <c r="E4716" s="6">
        <f>A4716-C4716</f>
        <v/>
      </c>
      <c r="F4716" s="6">
        <f>MIN(D4716,in_batt_pw,IF(sel_batt=0,0,(sel_batt-H4715)/in_rte))</f>
        <v/>
      </c>
      <c r="G4716" s="6">
        <f>MIN(E4716,in_batt_pw,H4715)</f>
        <v/>
      </c>
      <c r="H4716" s="6">
        <f>H4715+F4716*in_rte-G4716</f>
        <v/>
      </c>
      <c r="I4716" s="6">
        <f>IF(sel_og=1,0,E4716-G4716)</f>
        <v/>
      </c>
      <c r="J4716" s="6">
        <f>IF(sel_og=1,0,D4716-F4716)</f>
        <v/>
      </c>
      <c r="K4716" s="6">
        <f>IF(sel_og=1,E4716-G4716,0)</f>
        <v/>
      </c>
    </row>
    <row r="4717">
      <c r="A4717" s="6">
        <f>Profiles!E4717+Profiles!F4717</f>
        <v/>
      </c>
      <c r="B4717" s="6">
        <f>Profiles!D4717*sel_solar</f>
        <v/>
      </c>
      <c r="C4717" s="6">
        <f>MIN(B4717,A4717)</f>
        <v/>
      </c>
      <c r="D4717" s="6">
        <f>B4717-C4717</f>
        <v/>
      </c>
      <c r="E4717" s="6">
        <f>A4717-C4717</f>
        <v/>
      </c>
      <c r="F4717" s="6">
        <f>MIN(D4717,in_batt_pw,IF(sel_batt=0,0,(sel_batt-H4716)/in_rte))</f>
        <v/>
      </c>
      <c r="G4717" s="6">
        <f>MIN(E4717,in_batt_pw,H4716)</f>
        <v/>
      </c>
      <c r="H4717" s="6">
        <f>H4716+F4717*in_rte-G4717</f>
        <v/>
      </c>
      <c r="I4717" s="6">
        <f>IF(sel_og=1,0,E4717-G4717)</f>
        <v/>
      </c>
      <c r="J4717" s="6">
        <f>IF(sel_og=1,0,D4717-F4717)</f>
        <v/>
      </c>
      <c r="K4717" s="6">
        <f>IF(sel_og=1,E4717-G4717,0)</f>
        <v/>
      </c>
    </row>
    <row r="4718">
      <c r="A4718" s="6">
        <f>Profiles!E4718+Profiles!F4718</f>
        <v/>
      </c>
      <c r="B4718" s="6">
        <f>Profiles!D4718*sel_solar</f>
        <v/>
      </c>
      <c r="C4718" s="6">
        <f>MIN(B4718,A4718)</f>
        <v/>
      </c>
      <c r="D4718" s="6">
        <f>B4718-C4718</f>
        <v/>
      </c>
      <c r="E4718" s="6">
        <f>A4718-C4718</f>
        <v/>
      </c>
      <c r="F4718" s="6">
        <f>MIN(D4718,in_batt_pw,IF(sel_batt=0,0,(sel_batt-H4717)/in_rte))</f>
        <v/>
      </c>
      <c r="G4718" s="6">
        <f>MIN(E4718,in_batt_pw,H4717)</f>
        <v/>
      </c>
      <c r="H4718" s="6">
        <f>H4717+F4718*in_rte-G4718</f>
        <v/>
      </c>
      <c r="I4718" s="6">
        <f>IF(sel_og=1,0,E4718-G4718)</f>
        <v/>
      </c>
      <c r="J4718" s="6">
        <f>IF(sel_og=1,0,D4718-F4718)</f>
        <v/>
      </c>
      <c r="K4718" s="6">
        <f>IF(sel_og=1,E4718-G4718,0)</f>
        <v/>
      </c>
    </row>
    <row r="4719">
      <c r="A4719" s="6">
        <f>Profiles!E4719+Profiles!F4719</f>
        <v/>
      </c>
      <c r="B4719" s="6">
        <f>Profiles!D4719*sel_solar</f>
        <v/>
      </c>
      <c r="C4719" s="6">
        <f>MIN(B4719,A4719)</f>
        <v/>
      </c>
      <c r="D4719" s="6">
        <f>B4719-C4719</f>
        <v/>
      </c>
      <c r="E4719" s="6">
        <f>A4719-C4719</f>
        <v/>
      </c>
      <c r="F4719" s="6">
        <f>MIN(D4719,in_batt_pw,IF(sel_batt=0,0,(sel_batt-H4718)/in_rte))</f>
        <v/>
      </c>
      <c r="G4719" s="6">
        <f>MIN(E4719,in_batt_pw,H4718)</f>
        <v/>
      </c>
      <c r="H4719" s="6">
        <f>H4718+F4719*in_rte-G4719</f>
        <v/>
      </c>
      <c r="I4719" s="6">
        <f>IF(sel_og=1,0,E4719-G4719)</f>
        <v/>
      </c>
      <c r="J4719" s="6">
        <f>IF(sel_og=1,0,D4719-F4719)</f>
        <v/>
      </c>
      <c r="K4719" s="6">
        <f>IF(sel_og=1,E4719-G4719,0)</f>
        <v/>
      </c>
    </row>
    <row r="4720">
      <c r="A4720" s="6">
        <f>Profiles!E4720+Profiles!F4720</f>
        <v/>
      </c>
      <c r="B4720" s="6">
        <f>Profiles!D4720*sel_solar</f>
        <v/>
      </c>
      <c r="C4720" s="6">
        <f>MIN(B4720,A4720)</f>
        <v/>
      </c>
      <c r="D4720" s="6">
        <f>B4720-C4720</f>
        <v/>
      </c>
      <c r="E4720" s="6">
        <f>A4720-C4720</f>
        <v/>
      </c>
      <c r="F4720" s="6">
        <f>MIN(D4720,in_batt_pw,IF(sel_batt=0,0,(sel_batt-H4719)/in_rte))</f>
        <v/>
      </c>
      <c r="G4720" s="6">
        <f>MIN(E4720,in_batt_pw,H4719)</f>
        <v/>
      </c>
      <c r="H4720" s="6">
        <f>H4719+F4720*in_rte-G4720</f>
        <v/>
      </c>
      <c r="I4720" s="6">
        <f>IF(sel_og=1,0,E4720-G4720)</f>
        <v/>
      </c>
      <c r="J4720" s="6">
        <f>IF(sel_og=1,0,D4720-F4720)</f>
        <v/>
      </c>
      <c r="K4720" s="6">
        <f>IF(sel_og=1,E4720-G4720,0)</f>
        <v/>
      </c>
    </row>
    <row r="4721">
      <c r="A4721" s="6">
        <f>Profiles!E4721+Profiles!F4721</f>
        <v/>
      </c>
      <c r="B4721" s="6">
        <f>Profiles!D4721*sel_solar</f>
        <v/>
      </c>
      <c r="C4721" s="6">
        <f>MIN(B4721,A4721)</f>
        <v/>
      </c>
      <c r="D4721" s="6">
        <f>B4721-C4721</f>
        <v/>
      </c>
      <c r="E4721" s="6">
        <f>A4721-C4721</f>
        <v/>
      </c>
      <c r="F4721" s="6">
        <f>MIN(D4721,in_batt_pw,IF(sel_batt=0,0,(sel_batt-H4720)/in_rte))</f>
        <v/>
      </c>
      <c r="G4721" s="6">
        <f>MIN(E4721,in_batt_pw,H4720)</f>
        <v/>
      </c>
      <c r="H4721" s="6">
        <f>H4720+F4721*in_rte-G4721</f>
        <v/>
      </c>
      <c r="I4721" s="6">
        <f>IF(sel_og=1,0,E4721-G4721)</f>
        <v/>
      </c>
      <c r="J4721" s="6">
        <f>IF(sel_og=1,0,D4721-F4721)</f>
        <v/>
      </c>
      <c r="K4721" s="6">
        <f>IF(sel_og=1,E4721-G4721,0)</f>
        <v/>
      </c>
    </row>
    <row r="4722">
      <c r="A4722" s="6">
        <f>Profiles!E4722+Profiles!F4722</f>
        <v/>
      </c>
      <c r="B4722" s="6">
        <f>Profiles!D4722*sel_solar</f>
        <v/>
      </c>
      <c r="C4722" s="6">
        <f>MIN(B4722,A4722)</f>
        <v/>
      </c>
      <c r="D4722" s="6">
        <f>B4722-C4722</f>
        <v/>
      </c>
      <c r="E4722" s="6">
        <f>A4722-C4722</f>
        <v/>
      </c>
      <c r="F4722" s="6">
        <f>MIN(D4722,in_batt_pw,IF(sel_batt=0,0,(sel_batt-H4721)/in_rte))</f>
        <v/>
      </c>
      <c r="G4722" s="6">
        <f>MIN(E4722,in_batt_pw,H4721)</f>
        <v/>
      </c>
      <c r="H4722" s="6">
        <f>H4721+F4722*in_rte-G4722</f>
        <v/>
      </c>
      <c r="I4722" s="6">
        <f>IF(sel_og=1,0,E4722-G4722)</f>
        <v/>
      </c>
      <c r="J4722" s="6">
        <f>IF(sel_og=1,0,D4722-F4722)</f>
        <v/>
      </c>
      <c r="K4722" s="6">
        <f>IF(sel_og=1,E4722-G4722,0)</f>
        <v/>
      </c>
    </row>
    <row r="4723">
      <c r="A4723" s="6">
        <f>Profiles!E4723+Profiles!F4723</f>
        <v/>
      </c>
      <c r="B4723" s="6">
        <f>Profiles!D4723*sel_solar</f>
        <v/>
      </c>
      <c r="C4723" s="6">
        <f>MIN(B4723,A4723)</f>
        <v/>
      </c>
      <c r="D4723" s="6">
        <f>B4723-C4723</f>
        <v/>
      </c>
      <c r="E4723" s="6">
        <f>A4723-C4723</f>
        <v/>
      </c>
      <c r="F4723" s="6">
        <f>MIN(D4723,in_batt_pw,IF(sel_batt=0,0,(sel_batt-H4722)/in_rte))</f>
        <v/>
      </c>
      <c r="G4723" s="6">
        <f>MIN(E4723,in_batt_pw,H4722)</f>
        <v/>
      </c>
      <c r="H4723" s="6">
        <f>H4722+F4723*in_rte-G4723</f>
        <v/>
      </c>
      <c r="I4723" s="6">
        <f>IF(sel_og=1,0,E4723-G4723)</f>
        <v/>
      </c>
      <c r="J4723" s="6">
        <f>IF(sel_og=1,0,D4723-F4723)</f>
        <v/>
      </c>
      <c r="K4723" s="6">
        <f>IF(sel_og=1,E4723-G4723,0)</f>
        <v/>
      </c>
    </row>
    <row r="4724">
      <c r="A4724" s="6">
        <f>Profiles!E4724+Profiles!F4724</f>
        <v/>
      </c>
      <c r="B4724" s="6">
        <f>Profiles!D4724*sel_solar</f>
        <v/>
      </c>
      <c r="C4724" s="6">
        <f>MIN(B4724,A4724)</f>
        <v/>
      </c>
      <c r="D4724" s="6">
        <f>B4724-C4724</f>
        <v/>
      </c>
      <c r="E4724" s="6">
        <f>A4724-C4724</f>
        <v/>
      </c>
      <c r="F4724" s="6">
        <f>MIN(D4724,in_batt_pw,IF(sel_batt=0,0,(sel_batt-H4723)/in_rte))</f>
        <v/>
      </c>
      <c r="G4724" s="6">
        <f>MIN(E4724,in_batt_pw,H4723)</f>
        <v/>
      </c>
      <c r="H4724" s="6">
        <f>H4723+F4724*in_rte-G4724</f>
        <v/>
      </c>
      <c r="I4724" s="6">
        <f>IF(sel_og=1,0,E4724-G4724)</f>
        <v/>
      </c>
      <c r="J4724" s="6">
        <f>IF(sel_og=1,0,D4724-F4724)</f>
        <v/>
      </c>
      <c r="K4724" s="6">
        <f>IF(sel_og=1,E4724-G4724,0)</f>
        <v/>
      </c>
    </row>
    <row r="4725">
      <c r="A4725" s="6">
        <f>Profiles!E4725+Profiles!F4725</f>
        <v/>
      </c>
      <c r="B4725" s="6">
        <f>Profiles!D4725*sel_solar</f>
        <v/>
      </c>
      <c r="C4725" s="6">
        <f>MIN(B4725,A4725)</f>
        <v/>
      </c>
      <c r="D4725" s="6">
        <f>B4725-C4725</f>
        <v/>
      </c>
      <c r="E4725" s="6">
        <f>A4725-C4725</f>
        <v/>
      </c>
      <c r="F4725" s="6">
        <f>MIN(D4725,in_batt_pw,IF(sel_batt=0,0,(sel_batt-H4724)/in_rte))</f>
        <v/>
      </c>
      <c r="G4725" s="6">
        <f>MIN(E4725,in_batt_pw,H4724)</f>
        <v/>
      </c>
      <c r="H4725" s="6">
        <f>H4724+F4725*in_rte-G4725</f>
        <v/>
      </c>
      <c r="I4725" s="6">
        <f>IF(sel_og=1,0,E4725-G4725)</f>
        <v/>
      </c>
      <c r="J4725" s="6">
        <f>IF(sel_og=1,0,D4725-F4725)</f>
        <v/>
      </c>
      <c r="K4725" s="6">
        <f>IF(sel_og=1,E4725-G4725,0)</f>
        <v/>
      </c>
    </row>
    <row r="4726">
      <c r="A4726" s="6">
        <f>Profiles!E4726+Profiles!F4726</f>
        <v/>
      </c>
      <c r="B4726" s="6">
        <f>Profiles!D4726*sel_solar</f>
        <v/>
      </c>
      <c r="C4726" s="6">
        <f>MIN(B4726,A4726)</f>
        <v/>
      </c>
      <c r="D4726" s="6">
        <f>B4726-C4726</f>
        <v/>
      </c>
      <c r="E4726" s="6">
        <f>A4726-C4726</f>
        <v/>
      </c>
      <c r="F4726" s="6">
        <f>MIN(D4726,in_batt_pw,IF(sel_batt=0,0,(sel_batt-H4725)/in_rte))</f>
        <v/>
      </c>
      <c r="G4726" s="6">
        <f>MIN(E4726,in_batt_pw,H4725)</f>
        <v/>
      </c>
      <c r="H4726" s="6">
        <f>H4725+F4726*in_rte-G4726</f>
        <v/>
      </c>
      <c r="I4726" s="6">
        <f>IF(sel_og=1,0,E4726-G4726)</f>
        <v/>
      </c>
      <c r="J4726" s="6">
        <f>IF(sel_og=1,0,D4726-F4726)</f>
        <v/>
      </c>
      <c r="K4726" s="6">
        <f>IF(sel_og=1,E4726-G4726,0)</f>
        <v/>
      </c>
    </row>
    <row r="4727">
      <c r="A4727" s="6">
        <f>Profiles!E4727+Profiles!F4727</f>
        <v/>
      </c>
      <c r="B4727" s="6">
        <f>Profiles!D4727*sel_solar</f>
        <v/>
      </c>
      <c r="C4727" s="6">
        <f>MIN(B4727,A4727)</f>
        <v/>
      </c>
      <c r="D4727" s="6">
        <f>B4727-C4727</f>
        <v/>
      </c>
      <c r="E4727" s="6">
        <f>A4727-C4727</f>
        <v/>
      </c>
      <c r="F4727" s="6">
        <f>MIN(D4727,in_batt_pw,IF(sel_batt=0,0,(sel_batt-H4726)/in_rte))</f>
        <v/>
      </c>
      <c r="G4727" s="6">
        <f>MIN(E4727,in_batt_pw,H4726)</f>
        <v/>
      </c>
      <c r="H4727" s="6">
        <f>H4726+F4727*in_rte-G4727</f>
        <v/>
      </c>
      <c r="I4727" s="6">
        <f>IF(sel_og=1,0,E4727-G4727)</f>
        <v/>
      </c>
      <c r="J4727" s="6">
        <f>IF(sel_og=1,0,D4727-F4727)</f>
        <v/>
      </c>
      <c r="K4727" s="6">
        <f>IF(sel_og=1,E4727-G4727,0)</f>
        <v/>
      </c>
    </row>
    <row r="4728">
      <c r="A4728" s="6">
        <f>Profiles!E4728+Profiles!F4728</f>
        <v/>
      </c>
      <c r="B4728" s="6">
        <f>Profiles!D4728*sel_solar</f>
        <v/>
      </c>
      <c r="C4728" s="6">
        <f>MIN(B4728,A4728)</f>
        <v/>
      </c>
      <c r="D4728" s="6">
        <f>B4728-C4728</f>
        <v/>
      </c>
      <c r="E4728" s="6">
        <f>A4728-C4728</f>
        <v/>
      </c>
      <c r="F4728" s="6">
        <f>MIN(D4728,in_batt_pw,IF(sel_batt=0,0,(sel_batt-H4727)/in_rte))</f>
        <v/>
      </c>
      <c r="G4728" s="6">
        <f>MIN(E4728,in_batt_pw,H4727)</f>
        <v/>
      </c>
      <c r="H4728" s="6">
        <f>H4727+F4728*in_rte-G4728</f>
        <v/>
      </c>
      <c r="I4728" s="6">
        <f>IF(sel_og=1,0,E4728-G4728)</f>
        <v/>
      </c>
      <c r="J4728" s="6">
        <f>IF(sel_og=1,0,D4728-F4728)</f>
        <v/>
      </c>
      <c r="K4728" s="6">
        <f>IF(sel_og=1,E4728-G4728,0)</f>
        <v/>
      </c>
    </row>
    <row r="4729">
      <c r="A4729" s="6">
        <f>Profiles!E4729+Profiles!F4729</f>
        <v/>
      </c>
      <c r="B4729" s="6">
        <f>Profiles!D4729*sel_solar</f>
        <v/>
      </c>
      <c r="C4729" s="6">
        <f>MIN(B4729,A4729)</f>
        <v/>
      </c>
      <c r="D4729" s="6">
        <f>B4729-C4729</f>
        <v/>
      </c>
      <c r="E4729" s="6">
        <f>A4729-C4729</f>
        <v/>
      </c>
      <c r="F4729" s="6">
        <f>MIN(D4729,in_batt_pw,IF(sel_batt=0,0,(sel_batt-H4728)/in_rte))</f>
        <v/>
      </c>
      <c r="G4729" s="6">
        <f>MIN(E4729,in_batt_pw,H4728)</f>
        <v/>
      </c>
      <c r="H4729" s="6">
        <f>H4728+F4729*in_rte-G4729</f>
        <v/>
      </c>
      <c r="I4729" s="6">
        <f>IF(sel_og=1,0,E4729-G4729)</f>
        <v/>
      </c>
      <c r="J4729" s="6">
        <f>IF(sel_og=1,0,D4729-F4729)</f>
        <v/>
      </c>
      <c r="K4729" s="6">
        <f>IF(sel_og=1,E4729-G4729,0)</f>
        <v/>
      </c>
    </row>
    <row r="4730">
      <c r="A4730" s="6">
        <f>Profiles!E4730+Profiles!F4730</f>
        <v/>
      </c>
      <c r="B4730" s="6">
        <f>Profiles!D4730*sel_solar</f>
        <v/>
      </c>
      <c r="C4730" s="6">
        <f>MIN(B4730,A4730)</f>
        <v/>
      </c>
      <c r="D4730" s="6">
        <f>B4730-C4730</f>
        <v/>
      </c>
      <c r="E4730" s="6">
        <f>A4730-C4730</f>
        <v/>
      </c>
      <c r="F4730" s="6">
        <f>MIN(D4730,in_batt_pw,IF(sel_batt=0,0,(sel_batt-H4729)/in_rte))</f>
        <v/>
      </c>
      <c r="G4730" s="6">
        <f>MIN(E4730,in_batt_pw,H4729)</f>
        <v/>
      </c>
      <c r="H4730" s="6">
        <f>H4729+F4730*in_rte-G4730</f>
        <v/>
      </c>
      <c r="I4730" s="6">
        <f>IF(sel_og=1,0,E4730-G4730)</f>
        <v/>
      </c>
      <c r="J4730" s="6">
        <f>IF(sel_og=1,0,D4730-F4730)</f>
        <v/>
      </c>
      <c r="K4730" s="6">
        <f>IF(sel_og=1,E4730-G4730,0)</f>
        <v/>
      </c>
    </row>
    <row r="4731">
      <c r="A4731" s="6">
        <f>Profiles!E4731+Profiles!F4731</f>
        <v/>
      </c>
      <c r="B4731" s="6">
        <f>Profiles!D4731*sel_solar</f>
        <v/>
      </c>
      <c r="C4731" s="6">
        <f>MIN(B4731,A4731)</f>
        <v/>
      </c>
      <c r="D4731" s="6">
        <f>B4731-C4731</f>
        <v/>
      </c>
      <c r="E4731" s="6">
        <f>A4731-C4731</f>
        <v/>
      </c>
      <c r="F4731" s="6">
        <f>MIN(D4731,in_batt_pw,IF(sel_batt=0,0,(sel_batt-H4730)/in_rte))</f>
        <v/>
      </c>
      <c r="G4731" s="6">
        <f>MIN(E4731,in_batt_pw,H4730)</f>
        <v/>
      </c>
      <c r="H4731" s="6">
        <f>H4730+F4731*in_rte-G4731</f>
        <v/>
      </c>
      <c r="I4731" s="6">
        <f>IF(sel_og=1,0,E4731-G4731)</f>
        <v/>
      </c>
      <c r="J4731" s="6">
        <f>IF(sel_og=1,0,D4731-F4731)</f>
        <v/>
      </c>
      <c r="K4731" s="6">
        <f>IF(sel_og=1,E4731-G4731,0)</f>
        <v/>
      </c>
    </row>
    <row r="4732">
      <c r="A4732" s="6">
        <f>Profiles!E4732+Profiles!F4732</f>
        <v/>
      </c>
      <c r="B4732" s="6">
        <f>Profiles!D4732*sel_solar</f>
        <v/>
      </c>
      <c r="C4732" s="6">
        <f>MIN(B4732,A4732)</f>
        <v/>
      </c>
      <c r="D4732" s="6">
        <f>B4732-C4732</f>
        <v/>
      </c>
      <c r="E4732" s="6">
        <f>A4732-C4732</f>
        <v/>
      </c>
      <c r="F4732" s="6">
        <f>MIN(D4732,in_batt_pw,IF(sel_batt=0,0,(sel_batt-H4731)/in_rte))</f>
        <v/>
      </c>
      <c r="G4732" s="6">
        <f>MIN(E4732,in_batt_pw,H4731)</f>
        <v/>
      </c>
      <c r="H4732" s="6">
        <f>H4731+F4732*in_rte-G4732</f>
        <v/>
      </c>
      <c r="I4732" s="6">
        <f>IF(sel_og=1,0,E4732-G4732)</f>
        <v/>
      </c>
      <c r="J4732" s="6">
        <f>IF(sel_og=1,0,D4732-F4732)</f>
        <v/>
      </c>
      <c r="K4732" s="6">
        <f>IF(sel_og=1,E4732-G4732,0)</f>
        <v/>
      </c>
    </row>
    <row r="4733">
      <c r="A4733" s="6">
        <f>Profiles!E4733+Profiles!F4733</f>
        <v/>
      </c>
      <c r="B4733" s="6">
        <f>Profiles!D4733*sel_solar</f>
        <v/>
      </c>
      <c r="C4733" s="6">
        <f>MIN(B4733,A4733)</f>
        <v/>
      </c>
      <c r="D4733" s="6">
        <f>B4733-C4733</f>
        <v/>
      </c>
      <c r="E4733" s="6">
        <f>A4733-C4733</f>
        <v/>
      </c>
      <c r="F4733" s="6">
        <f>MIN(D4733,in_batt_pw,IF(sel_batt=0,0,(sel_batt-H4732)/in_rte))</f>
        <v/>
      </c>
      <c r="G4733" s="6">
        <f>MIN(E4733,in_batt_pw,H4732)</f>
        <v/>
      </c>
      <c r="H4733" s="6">
        <f>H4732+F4733*in_rte-G4733</f>
        <v/>
      </c>
      <c r="I4733" s="6">
        <f>IF(sel_og=1,0,E4733-G4733)</f>
        <v/>
      </c>
      <c r="J4733" s="6">
        <f>IF(sel_og=1,0,D4733-F4733)</f>
        <v/>
      </c>
      <c r="K4733" s="6">
        <f>IF(sel_og=1,E4733-G4733,0)</f>
        <v/>
      </c>
    </row>
    <row r="4734">
      <c r="A4734" s="6">
        <f>Profiles!E4734+Profiles!F4734</f>
        <v/>
      </c>
      <c r="B4734" s="6">
        <f>Profiles!D4734*sel_solar</f>
        <v/>
      </c>
      <c r="C4734" s="6">
        <f>MIN(B4734,A4734)</f>
        <v/>
      </c>
      <c r="D4734" s="6">
        <f>B4734-C4734</f>
        <v/>
      </c>
      <c r="E4734" s="6">
        <f>A4734-C4734</f>
        <v/>
      </c>
      <c r="F4734" s="6">
        <f>MIN(D4734,in_batt_pw,IF(sel_batt=0,0,(sel_batt-H4733)/in_rte))</f>
        <v/>
      </c>
      <c r="G4734" s="6">
        <f>MIN(E4734,in_batt_pw,H4733)</f>
        <v/>
      </c>
      <c r="H4734" s="6">
        <f>H4733+F4734*in_rte-G4734</f>
        <v/>
      </c>
      <c r="I4734" s="6">
        <f>IF(sel_og=1,0,E4734-G4734)</f>
        <v/>
      </c>
      <c r="J4734" s="6">
        <f>IF(sel_og=1,0,D4734-F4734)</f>
        <v/>
      </c>
      <c r="K4734" s="6">
        <f>IF(sel_og=1,E4734-G4734,0)</f>
        <v/>
      </c>
    </row>
    <row r="4735">
      <c r="A4735" s="6">
        <f>Profiles!E4735+Profiles!F4735</f>
        <v/>
      </c>
      <c r="B4735" s="6">
        <f>Profiles!D4735*sel_solar</f>
        <v/>
      </c>
      <c r="C4735" s="6">
        <f>MIN(B4735,A4735)</f>
        <v/>
      </c>
      <c r="D4735" s="6">
        <f>B4735-C4735</f>
        <v/>
      </c>
      <c r="E4735" s="6">
        <f>A4735-C4735</f>
        <v/>
      </c>
      <c r="F4735" s="6">
        <f>MIN(D4735,in_batt_pw,IF(sel_batt=0,0,(sel_batt-H4734)/in_rte))</f>
        <v/>
      </c>
      <c r="G4735" s="6">
        <f>MIN(E4735,in_batt_pw,H4734)</f>
        <v/>
      </c>
      <c r="H4735" s="6">
        <f>H4734+F4735*in_rte-G4735</f>
        <v/>
      </c>
      <c r="I4735" s="6">
        <f>IF(sel_og=1,0,E4735-G4735)</f>
        <v/>
      </c>
      <c r="J4735" s="6">
        <f>IF(sel_og=1,0,D4735-F4735)</f>
        <v/>
      </c>
      <c r="K4735" s="6">
        <f>IF(sel_og=1,E4735-G4735,0)</f>
        <v/>
      </c>
    </row>
    <row r="4736">
      <c r="A4736" s="6">
        <f>Profiles!E4736+Profiles!F4736</f>
        <v/>
      </c>
      <c r="B4736" s="6">
        <f>Profiles!D4736*sel_solar</f>
        <v/>
      </c>
      <c r="C4736" s="6">
        <f>MIN(B4736,A4736)</f>
        <v/>
      </c>
      <c r="D4736" s="6">
        <f>B4736-C4736</f>
        <v/>
      </c>
      <c r="E4736" s="6">
        <f>A4736-C4736</f>
        <v/>
      </c>
      <c r="F4736" s="6">
        <f>MIN(D4736,in_batt_pw,IF(sel_batt=0,0,(sel_batt-H4735)/in_rte))</f>
        <v/>
      </c>
      <c r="G4736" s="6">
        <f>MIN(E4736,in_batt_pw,H4735)</f>
        <v/>
      </c>
      <c r="H4736" s="6">
        <f>H4735+F4736*in_rte-G4736</f>
        <v/>
      </c>
      <c r="I4736" s="6">
        <f>IF(sel_og=1,0,E4736-G4736)</f>
        <v/>
      </c>
      <c r="J4736" s="6">
        <f>IF(sel_og=1,0,D4736-F4736)</f>
        <v/>
      </c>
      <c r="K4736" s="6">
        <f>IF(sel_og=1,E4736-G4736,0)</f>
        <v/>
      </c>
    </row>
    <row r="4737">
      <c r="A4737" s="6">
        <f>Profiles!E4737+Profiles!F4737</f>
        <v/>
      </c>
      <c r="B4737" s="6">
        <f>Profiles!D4737*sel_solar</f>
        <v/>
      </c>
      <c r="C4737" s="6">
        <f>MIN(B4737,A4737)</f>
        <v/>
      </c>
      <c r="D4737" s="6">
        <f>B4737-C4737</f>
        <v/>
      </c>
      <c r="E4737" s="6">
        <f>A4737-C4737</f>
        <v/>
      </c>
      <c r="F4737" s="6">
        <f>MIN(D4737,in_batt_pw,IF(sel_batt=0,0,(sel_batt-H4736)/in_rte))</f>
        <v/>
      </c>
      <c r="G4737" s="6">
        <f>MIN(E4737,in_batt_pw,H4736)</f>
        <v/>
      </c>
      <c r="H4737" s="6">
        <f>H4736+F4737*in_rte-G4737</f>
        <v/>
      </c>
      <c r="I4737" s="6">
        <f>IF(sel_og=1,0,E4737-G4737)</f>
        <v/>
      </c>
      <c r="J4737" s="6">
        <f>IF(sel_og=1,0,D4737-F4737)</f>
        <v/>
      </c>
      <c r="K4737" s="6">
        <f>IF(sel_og=1,E4737-G4737,0)</f>
        <v/>
      </c>
    </row>
    <row r="4738">
      <c r="A4738" s="6">
        <f>Profiles!E4738+Profiles!F4738</f>
        <v/>
      </c>
      <c r="B4738" s="6">
        <f>Profiles!D4738*sel_solar</f>
        <v/>
      </c>
      <c r="C4738" s="6">
        <f>MIN(B4738,A4738)</f>
        <v/>
      </c>
      <c r="D4738" s="6">
        <f>B4738-C4738</f>
        <v/>
      </c>
      <c r="E4738" s="6">
        <f>A4738-C4738</f>
        <v/>
      </c>
      <c r="F4738" s="6">
        <f>MIN(D4738,in_batt_pw,IF(sel_batt=0,0,(sel_batt-H4737)/in_rte))</f>
        <v/>
      </c>
      <c r="G4738" s="6">
        <f>MIN(E4738,in_batt_pw,H4737)</f>
        <v/>
      </c>
      <c r="H4738" s="6">
        <f>H4737+F4738*in_rte-G4738</f>
        <v/>
      </c>
      <c r="I4738" s="6">
        <f>IF(sel_og=1,0,E4738-G4738)</f>
        <v/>
      </c>
      <c r="J4738" s="6">
        <f>IF(sel_og=1,0,D4738-F4738)</f>
        <v/>
      </c>
      <c r="K4738" s="6">
        <f>IF(sel_og=1,E4738-G4738,0)</f>
        <v/>
      </c>
    </row>
    <row r="4739">
      <c r="A4739" s="6">
        <f>Profiles!E4739+Profiles!F4739</f>
        <v/>
      </c>
      <c r="B4739" s="6">
        <f>Profiles!D4739*sel_solar</f>
        <v/>
      </c>
      <c r="C4739" s="6">
        <f>MIN(B4739,A4739)</f>
        <v/>
      </c>
      <c r="D4739" s="6">
        <f>B4739-C4739</f>
        <v/>
      </c>
      <c r="E4739" s="6">
        <f>A4739-C4739</f>
        <v/>
      </c>
      <c r="F4739" s="6">
        <f>MIN(D4739,in_batt_pw,IF(sel_batt=0,0,(sel_batt-H4738)/in_rte))</f>
        <v/>
      </c>
      <c r="G4739" s="6">
        <f>MIN(E4739,in_batt_pw,H4738)</f>
        <v/>
      </c>
      <c r="H4739" s="6">
        <f>H4738+F4739*in_rte-G4739</f>
        <v/>
      </c>
      <c r="I4739" s="6">
        <f>IF(sel_og=1,0,E4739-G4739)</f>
        <v/>
      </c>
      <c r="J4739" s="6">
        <f>IF(sel_og=1,0,D4739-F4739)</f>
        <v/>
      </c>
      <c r="K4739" s="6">
        <f>IF(sel_og=1,E4739-G4739,0)</f>
        <v/>
      </c>
    </row>
    <row r="4740">
      <c r="A4740" s="6">
        <f>Profiles!E4740+Profiles!F4740</f>
        <v/>
      </c>
      <c r="B4740" s="6">
        <f>Profiles!D4740*sel_solar</f>
        <v/>
      </c>
      <c r="C4740" s="6">
        <f>MIN(B4740,A4740)</f>
        <v/>
      </c>
      <c r="D4740" s="6">
        <f>B4740-C4740</f>
        <v/>
      </c>
      <c r="E4740" s="6">
        <f>A4740-C4740</f>
        <v/>
      </c>
      <c r="F4740" s="6">
        <f>MIN(D4740,in_batt_pw,IF(sel_batt=0,0,(sel_batt-H4739)/in_rte))</f>
        <v/>
      </c>
      <c r="G4740" s="6">
        <f>MIN(E4740,in_batt_pw,H4739)</f>
        <v/>
      </c>
      <c r="H4740" s="6">
        <f>H4739+F4740*in_rte-G4740</f>
        <v/>
      </c>
      <c r="I4740" s="6">
        <f>IF(sel_og=1,0,E4740-G4740)</f>
        <v/>
      </c>
      <c r="J4740" s="6">
        <f>IF(sel_og=1,0,D4740-F4740)</f>
        <v/>
      </c>
      <c r="K4740" s="6">
        <f>IF(sel_og=1,E4740-G4740,0)</f>
        <v/>
      </c>
    </row>
    <row r="4741">
      <c r="A4741" s="6">
        <f>Profiles!E4741+Profiles!F4741</f>
        <v/>
      </c>
      <c r="B4741" s="6">
        <f>Profiles!D4741*sel_solar</f>
        <v/>
      </c>
      <c r="C4741" s="6">
        <f>MIN(B4741,A4741)</f>
        <v/>
      </c>
      <c r="D4741" s="6">
        <f>B4741-C4741</f>
        <v/>
      </c>
      <c r="E4741" s="6">
        <f>A4741-C4741</f>
        <v/>
      </c>
      <c r="F4741" s="6">
        <f>MIN(D4741,in_batt_pw,IF(sel_batt=0,0,(sel_batt-H4740)/in_rte))</f>
        <v/>
      </c>
      <c r="G4741" s="6">
        <f>MIN(E4741,in_batt_pw,H4740)</f>
        <v/>
      </c>
      <c r="H4741" s="6">
        <f>H4740+F4741*in_rte-G4741</f>
        <v/>
      </c>
      <c r="I4741" s="6">
        <f>IF(sel_og=1,0,E4741-G4741)</f>
        <v/>
      </c>
      <c r="J4741" s="6">
        <f>IF(sel_og=1,0,D4741-F4741)</f>
        <v/>
      </c>
      <c r="K4741" s="6">
        <f>IF(sel_og=1,E4741-G4741,0)</f>
        <v/>
      </c>
    </row>
    <row r="4742">
      <c r="A4742" s="6">
        <f>Profiles!E4742+Profiles!F4742</f>
        <v/>
      </c>
      <c r="B4742" s="6">
        <f>Profiles!D4742*sel_solar</f>
        <v/>
      </c>
      <c r="C4742" s="6">
        <f>MIN(B4742,A4742)</f>
        <v/>
      </c>
      <c r="D4742" s="6">
        <f>B4742-C4742</f>
        <v/>
      </c>
      <c r="E4742" s="6">
        <f>A4742-C4742</f>
        <v/>
      </c>
      <c r="F4742" s="6">
        <f>MIN(D4742,in_batt_pw,IF(sel_batt=0,0,(sel_batt-H4741)/in_rte))</f>
        <v/>
      </c>
      <c r="G4742" s="6">
        <f>MIN(E4742,in_batt_pw,H4741)</f>
        <v/>
      </c>
      <c r="H4742" s="6">
        <f>H4741+F4742*in_rte-G4742</f>
        <v/>
      </c>
      <c r="I4742" s="6">
        <f>IF(sel_og=1,0,E4742-G4742)</f>
        <v/>
      </c>
      <c r="J4742" s="6">
        <f>IF(sel_og=1,0,D4742-F4742)</f>
        <v/>
      </c>
      <c r="K4742" s="6">
        <f>IF(sel_og=1,E4742-G4742,0)</f>
        <v/>
      </c>
    </row>
    <row r="4743">
      <c r="A4743" s="6">
        <f>Profiles!E4743+Profiles!F4743</f>
        <v/>
      </c>
      <c r="B4743" s="6">
        <f>Profiles!D4743*sel_solar</f>
        <v/>
      </c>
      <c r="C4743" s="6">
        <f>MIN(B4743,A4743)</f>
        <v/>
      </c>
      <c r="D4743" s="6">
        <f>B4743-C4743</f>
        <v/>
      </c>
      <c r="E4743" s="6">
        <f>A4743-C4743</f>
        <v/>
      </c>
      <c r="F4743" s="6">
        <f>MIN(D4743,in_batt_pw,IF(sel_batt=0,0,(sel_batt-H4742)/in_rte))</f>
        <v/>
      </c>
      <c r="G4743" s="6">
        <f>MIN(E4743,in_batt_pw,H4742)</f>
        <v/>
      </c>
      <c r="H4743" s="6">
        <f>H4742+F4743*in_rte-G4743</f>
        <v/>
      </c>
      <c r="I4743" s="6">
        <f>IF(sel_og=1,0,E4743-G4743)</f>
        <v/>
      </c>
      <c r="J4743" s="6">
        <f>IF(sel_og=1,0,D4743-F4743)</f>
        <v/>
      </c>
      <c r="K4743" s="6">
        <f>IF(sel_og=1,E4743-G4743,0)</f>
        <v/>
      </c>
    </row>
    <row r="4744">
      <c r="A4744" s="6">
        <f>Profiles!E4744+Profiles!F4744</f>
        <v/>
      </c>
      <c r="B4744" s="6">
        <f>Profiles!D4744*sel_solar</f>
        <v/>
      </c>
      <c r="C4744" s="6">
        <f>MIN(B4744,A4744)</f>
        <v/>
      </c>
      <c r="D4744" s="6">
        <f>B4744-C4744</f>
        <v/>
      </c>
      <c r="E4744" s="6">
        <f>A4744-C4744</f>
        <v/>
      </c>
      <c r="F4744" s="6">
        <f>MIN(D4744,in_batt_pw,IF(sel_batt=0,0,(sel_batt-H4743)/in_rte))</f>
        <v/>
      </c>
      <c r="G4744" s="6">
        <f>MIN(E4744,in_batt_pw,H4743)</f>
        <v/>
      </c>
      <c r="H4744" s="6">
        <f>H4743+F4744*in_rte-G4744</f>
        <v/>
      </c>
      <c r="I4744" s="6">
        <f>IF(sel_og=1,0,E4744-G4744)</f>
        <v/>
      </c>
      <c r="J4744" s="6">
        <f>IF(sel_og=1,0,D4744-F4744)</f>
        <v/>
      </c>
      <c r="K4744" s="6">
        <f>IF(sel_og=1,E4744-G4744,0)</f>
        <v/>
      </c>
    </row>
    <row r="4745">
      <c r="A4745" s="6">
        <f>Profiles!E4745+Profiles!F4745</f>
        <v/>
      </c>
      <c r="B4745" s="6">
        <f>Profiles!D4745*sel_solar</f>
        <v/>
      </c>
      <c r="C4745" s="6">
        <f>MIN(B4745,A4745)</f>
        <v/>
      </c>
      <c r="D4745" s="6">
        <f>B4745-C4745</f>
        <v/>
      </c>
      <c r="E4745" s="6">
        <f>A4745-C4745</f>
        <v/>
      </c>
      <c r="F4745" s="6">
        <f>MIN(D4745,in_batt_pw,IF(sel_batt=0,0,(sel_batt-H4744)/in_rte))</f>
        <v/>
      </c>
      <c r="G4745" s="6">
        <f>MIN(E4745,in_batt_pw,H4744)</f>
        <v/>
      </c>
      <c r="H4745" s="6">
        <f>H4744+F4745*in_rte-G4745</f>
        <v/>
      </c>
      <c r="I4745" s="6">
        <f>IF(sel_og=1,0,E4745-G4745)</f>
        <v/>
      </c>
      <c r="J4745" s="6">
        <f>IF(sel_og=1,0,D4745-F4745)</f>
        <v/>
      </c>
      <c r="K4745" s="6">
        <f>IF(sel_og=1,E4745-G4745,0)</f>
        <v/>
      </c>
    </row>
    <row r="4746">
      <c r="A4746" s="6">
        <f>Profiles!E4746+Profiles!F4746</f>
        <v/>
      </c>
      <c r="B4746" s="6">
        <f>Profiles!D4746*sel_solar</f>
        <v/>
      </c>
      <c r="C4746" s="6">
        <f>MIN(B4746,A4746)</f>
        <v/>
      </c>
      <c r="D4746" s="6">
        <f>B4746-C4746</f>
        <v/>
      </c>
      <c r="E4746" s="6">
        <f>A4746-C4746</f>
        <v/>
      </c>
      <c r="F4746" s="6">
        <f>MIN(D4746,in_batt_pw,IF(sel_batt=0,0,(sel_batt-H4745)/in_rte))</f>
        <v/>
      </c>
      <c r="G4746" s="6">
        <f>MIN(E4746,in_batt_pw,H4745)</f>
        <v/>
      </c>
      <c r="H4746" s="6">
        <f>H4745+F4746*in_rte-G4746</f>
        <v/>
      </c>
      <c r="I4746" s="6">
        <f>IF(sel_og=1,0,E4746-G4746)</f>
        <v/>
      </c>
      <c r="J4746" s="6">
        <f>IF(sel_og=1,0,D4746-F4746)</f>
        <v/>
      </c>
      <c r="K4746" s="6">
        <f>IF(sel_og=1,E4746-G4746,0)</f>
        <v/>
      </c>
    </row>
    <row r="4747">
      <c r="A4747" s="6">
        <f>Profiles!E4747+Profiles!F4747</f>
        <v/>
      </c>
      <c r="B4747" s="6">
        <f>Profiles!D4747*sel_solar</f>
        <v/>
      </c>
      <c r="C4747" s="6">
        <f>MIN(B4747,A4747)</f>
        <v/>
      </c>
      <c r="D4747" s="6">
        <f>B4747-C4747</f>
        <v/>
      </c>
      <c r="E4747" s="6">
        <f>A4747-C4747</f>
        <v/>
      </c>
      <c r="F4747" s="6">
        <f>MIN(D4747,in_batt_pw,IF(sel_batt=0,0,(sel_batt-H4746)/in_rte))</f>
        <v/>
      </c>
      <c r="G4747" s="6">
        <f>MIN(E4747,in_batt_pw,H4746)</f>
        <v/>
      </c>
      <c r="H4747" s="6">
        <f>H4746+F4747*in_rte-G4747</f>
        <v/>
      </c>
      <c r="I4747" s="6">
        <f>IF(sel_og=1,0,E4747-G4747)</f>
        <v/>
      </c>
      <c r="J4747" s="6">
        <f>IF(sel_og=1,0,D4747-F4747)</f>
        <v/>
      </c>
      <c r="K4747" s="6">
        <f>IF(sel_og=1,E4747-G4747,0)</f>
        <v/>
      </c>
    </row>
    <row r="4748">
      <c r="A4748" s="6">
        <f>Profiles!E4748+Profiles!F4748</f>
        <v/>
      </c>
      <c r="B4748" s="6">
        <f>Profiles!D4748*sel_solar</f>
        <v/>
      </c>
      <c r="C4748" s="6">
        <f>MIN(B4748,A4748)</f>
        <v/>
      </c>
      <c r="D4748" s="6">
        <f>B4748-C4748</f>
        <v/>
      </c>
      <c r="E4748" s="6">
        <f>A4748-C4748</f>
        <v/>
      </c>
      <c r="F4748" s="6">
        <f>MIN(D4748,in_batt_pw,IF(sel_batt=0,0,(sel_batt-H4747)/in_rte))</f>
        <v/>
      </c>
      <c r="G4748" s="6">
        <f>MIN(E4748,in_batt_pw,H4747)</f>
        <v/>
      </c>
      <c r="H4748" s="6">
        <f>H4747+F4748*in_rte-G4748</f>
        <v/>
      </c>
      <c r="I4748" s="6">
        <f>IF(sel_og=1,0,E4748-G4748)</f>
        <v/>
      </c>
      <c r="J4748" s="6">
        <f>IF(sel_og=1,0,D4748-F4748)</f>
        <v/>
      </c>
      <c r="K4748" s="6">
        <f>IF(sel_og=1,E4748-G4748,0)</f>
        <v/>
      </c>
    </row>
    <row r="4749">
      <c r="A4749" s="6">
        <f>Profiles!E4749+Profiles!F4749</f>
        <v/>
      </c>
      <c r="B4749" s="6">
        <f>Profiles!D4749*sel_solar</f>
        <v/>
      </c>
      <c r="C4749" s="6">
        <f>MIN(B4749,A4749)</f>
        <v/>
      </c>
      <c r="D4749" s="6">
        <f>B4749-C4749</f>
        <v/>
      </c>
      <c r="E4749" s="6">
        <f>A4749-C4749</f>
        <v/>
      </c>
      <c r="F4749" s="6">
        <f>MIN(D4749,in_batt_pw,IF(sel_batt=0,0,(sel_batt-H4748)/in_rte))</f>
        <v/>
      </c>
      <c r="G4749" s="6">
        <f>MIN(E4749,in_batt_pw,H4748)</f>
        <v/>
      </c>
      <c r="H4749" s="6">
        <f>H4748+F4749*in_rte-G4749</f>
        <v/>
      </c>
      <c r="I4749" s="6">
        <f>IF(sel_og=1,0,E4749-G4749)</f>
        <v/>
      </c>
      <c r="J4749" s="6">
        <f>IF(sel_og=1,0,D4749-F4749)</f>
        <v/>
      </c>
      <c r="K4749" s="6">
        <f>IF(sel_og=1,E4749-G4749,0)</f>
        <v/>
      </c>
    </row>
    <row r="4750">
      <c r="A4750" s="6">
        <f>Profiles!E4750+Profiles!F4750</f>
        <v/>
      </c>
      <c r="B4750" s="6">
        <f>Profiles!D4750*sel_solar</f>
        <v/>
      </c>
      <c r="C4750" s="6">
        <f>MIN(B4750,A4750)</f>
        <v/>
      </c>
      <c r="D4750" s="6">
        <f>B4750-C4750</f>
        <v/>
      </c>
      <c r="E4750" s="6">
        <f>A4750-C4750</f>
        <v/>
      </c>
      <c r="F4750" s="6">
        <f>MIN(D4750,in_batt_pw,IF(sel_batt=0,0,(sel_batt-H4749)/in_rte))</f>
        <v/>
      </c>
      <c r="G4750" s="6">
        <f>MIN(E4750,in_batt_pw,H4749)</f>
        <v/>
      </c>
      <c r="H4750" s="6">
        <f>H4749+F4750*in_rte-G4750</f>
        <v/>
      </c>
      <c r="I4750" s="6">
        <f>IF(sel_og=1,0,E4750-G4750)</f>
        <v/>
      </c>
      <c r="J4750" s="6">
        <f>IF(sel_og=1,0,D4750-F4750)</f>
        <v/>
      </c>
      <c r="K4750" s="6">
        <f>IF(sel_og=1,E4750-G4750,0)</f>
        <v/>
      </c>
    </row>
    <row r="4751">
      <c r="A4751" s="6">
        <f>Profiles!E4751+Profiles!F4751</f>
        <v/>
      </c>
      <c r="B4751" s="6">
        <f>Profiles!D4751*sel_solar</f>
        <v/>
      </c>
      <c r="C4751" s="6">
        <f>MIN(B4751,A4751)</f>
        <v/>
      </c>
      <c r="D4751" s="6">
        <f>B4751-C4751</f>
        <v/>
      </c>
      <c r="E4751" s="6">
        <f>A4751-C4751</f>
        <v/>
      </c>
      <c r="F4751" s="6">
        <f>MIN(D4751,in_batt_pw,IF(sel_batt=0,0,(sel_batt-H4750)/in_rte))</f>
        <v/>
      </c>
      <c r="G4751" s="6">
        <f>MIN(E4751,in_batt_pw,H4750)</f>
        <v/>
      </c>
      <c r="H4751" s="6">
        <f>H4750+F4751*in_rte-G4751</f>
        <v/>
      </c>
      <c r="I4751" s="6">
        <f>IF(sel_og=1,0,E4751-G4751)</f>
        <v/>
      </c>
      <c r="J4751" s="6">
        <f>IF(sel_og=1,0,D4751-F4751)</f>
        <v/>
      </c>
      <c r="K4751" s="6">
        <f>IF(sel_og=1,E4751-G4751,0)</f>
        <v/>
      </c>
    </row>
    <row r="4752">
      <c r="A4752" s="6">
        <f>Profiles!E4752+Profiles!F4752</f>
        <v/>
      </c>
      <c r="B4752" s="6">
        <f>Profiles!D4752*sel_solar</f>
        <v/>
      </c>
      <c r="C4752" s="6">
        <f>MIN(B4752,A4752)</f>
        <v/>
      </c>
      <c r="D4752" s="6">
        <f>B4752-C4752</f>
        <v/>
      </c>
      <c r="E4752" s="6">
        <f>A4752-C4752</f>
        <v/>
      </c>
      <c r="F4752" s="6">
        <f>MIN(D4752,in_batt_pw,IF(sel_batt=0,0,(sel_batt-H4751)/in_rte))</f>
        <v/>
      </c>
      <c r="G4752" s="6">
        <f>MIN(E4752,in_batt_pw,H4751)</f>
        <v/>
      </c>
      <c r="H4752" s="6">
        <f>H4751+F4752*in_rte-G4752</f>
        <v/>
      </c>
      <c r="I4752" s="6">
        <f>IF(sel_og=1,0,E4752-G4752)</f>
        <v/>
      </c>
      <c r="J4752" s="6">
        <f>IF(sel_og=1,0,D4752-F4752)</f>
        <v/>
      </c>
      <c r="K4752" s="6">
        <f>IF(sel_og=1,E4752-G4752,0)</f>
        <v/>
      </c>
    </row>
    <row r="4753">
      <c r="A4753" s="6">
        <f>Profiles!E4753+Profiles!F4753</f>
        <v/>
      </c>
      <c r="B4753" s="6">
        <f>Profiles!D4753*sel_solar</f>
        <v/>
      </c>
      <c r="C4753" s="6">
        <f>MIN(B4753,A4753)</f>
        <v/>
      </c>
      <c r="D4753" s="6">
        <f>B4753-C4753</f>
        <v/>
      </c>
      <c r="E4753" s="6">
        <f>A4753-C4753</f>
        <v/>
      </c>
      <c r="F4753" s="6">
        <f>MIN(D4753,in_batt_pw,IF(sel_batt=0,0,(sel_batt-H4752)/in_rte))</f>
        <v/>
      </c>
      <c r="G4753" s="6">
        <f>MIN(E4753,in_batt_pw,H4752)</f>
        <v/>
      </c>
      <c r="H4753" s="6">
        <f>H4752+F4753*in_rte-G4753</f>
        <v/>
      </c>
      <c r="I4753" s="6">
        <f>IF(sel_og=1,0,E4753-G4753)</f>
        <v/>
      </c>
      <c r="J4753" s="6">
        <f>IF(sel_og=1,0,D4753-F4753)</f>
        <v/>
      </c>
      <c r="K4753" s="6">
        <f>IF(sel_og=1,E4753-G4753,0)</f>
        <v/>
      </c>
    </row>
    <row r="4754">
      <c r="A4754" s="6">
        <f>Profiles!E4754+Profiles!F4754</f>
        <v/>
      </c>
      <c r="B4754" s="6">
        <f>Profiles!D4754*sel_solar</f>
        <v/>
      </c>
      <c r="C4754" s="6">
        <f>MIN(B4754,A4754)</f>
        <v/>
      </c>
      <c r="D4754" s="6">
        <f>B4754-C4754</f>
        <v/>
      </c>
      <c r="E4754" s="6">
        <f>A4754-C4754</f>
        <v/>
      </c>
      <c r="F4754" s="6">
        <f>MIN(D4754,in_batt_pw,IF(sel_batt=0,0,(sel_batt-H4753)/in_rte))</f>
        <v/>
      </c>
      <c r="G4754" s="6">
        <f>MIN(E4754,in_batt_pw,H4753)</f>
        <v/>
      </c>
      <c r="H4754" s="6">
        <f>H4753+F4754*in_rte-G4754</f>
        <v/>
      </c>
      <c r="I4754" s="6">
        <f>IF(sel_og=1,0,E4754-G4754)</f>
        <v/>
      </c>
      <c r="J4754" s="6">
        <f>IF(sel_og=1,0,D4754-F4754)</f>
        <v/>
      </c>
      <c r="K4754" s="6">
        <f>IF(sel_og=1,E4754-G4754,0)</f>
        <v/>
      </c>
    </row>
    <row r="4755">
      <c r="A4755" s="6">
        <f>Profiles!E4755+Profiles!F4755</f>
        <v/>
      </c>
      <c r="B4755" s="6">
        <f>Profiles!D4755*sel_solar</f>
        <v/>
      </c>
      <c r="C4755" s="6">
        <f>MIN(B4755,A4755)</f>
        <v/>
      </c>
      <c r="D4755" s="6">
        <f>B4755-C4755</f>
        <v/>
      </c>
      <c r="E4755" s="6">
        <f>A4755-C4755</f>
        <v/>
      </c>
      <c r="F4755" s="6">
        <f>MIN(D4755,in_batt_pw,IF(sel_batt=0,0,(sel_batt-H4754)/in_rte))</f>
        <v/>
      </c>
      <c r="G4755" s="6">
        <f>MIN(E4755,in_batt_pw,H4754)</f>
        <v/>
      </c>
      <c r="H4755" s="6">
        <f>H4754+F4755*in_rte-G4755</f>
        <v/>
      </c>
      <c r="I4755" s="6">
        <f>IF(sel_og=1,0,E4755-G4755)</f>
        <v/>
      </c>
      <c r="J4755" s="6">
        <f>IF(sel_og=1,0,D4755-F4755)</f>
        <v/>
      </c>
      <c r="K4755" s="6">
        <f>IF(sel_og=1,E4755-G4755,0)</f>
        <v/>
      </c>
    </row>
    <row r="4756">
      <c r="A4756" s="6">
        <f>Profiles!E4756+Profiles!F4756</f>
        <v/>
      </c>
      <c r="B4756" s="6">
        <f>Profiles!D4756*sel_solar</f>
        <v/>
      </c>
      <c r="C4756" s="6">
        <f>MIN(B4756,A4756)</f>
        <v/>
      </c>
      <c r="D4756" s="6">
        <f>B4756-C4756</f>
        <v/>
      </c>
      <c r="E4756" s="6">
        <f>A4756-C4756</f>
        <v/>
      </c>
      <c r="F4756" s="6">
        <f>MIN(D4756,in_batt_pw,IF(sel_batt=0,0,(sel_batt-H4755)/in_rte))</f>
        <v/>
      </c>
      <c r="G4756" s="6">
        <f>MIN(E4756,in_batt_pw,H4755)</f>
        <v/>
      </c>
      <c r="H4756" s="6">
        <f>H4755+F4756*in_rte-G4756</f>
        <v/>
      </c>
      <c r="I4756" s="6">
        <f>IF(sel_og=1,0,E4756-G4756)</f>
        <v/>
      </c>
      <c r="J4756" s="6">
        <f>IF(sel_og=1,0,D4756-F4756)</f>
        <v/>
      </c>
      <c r="K4756" s="6">
        <f>IF(sel_og=1,E4756-G4756,0)</f>
        <v/>
      </c>
    </row>
    <row r="4757">
      <c r="A4757" s="6">
        <f>Profiles!E4757+Profiles!F4757</f>
        <v/>
      </c>
      <c r="B4757" s="6">
        <f>Profiles!D4757*sel_solar</f>
        <v/>
      </c>
      <c r="C4757" s="6">
        <f>MIN(B4757,A4757)</f>
        <v/>
      </c>
      <c r="D4757" s="6">
        <f>B4757-C4757</f>
        <v/>
      </c>
      <c r="E4757" s="6">
        <f>A4757-C4757</f>
        <v/>
      </c>
      <c r="F4757" s="6">
        <f>MIN(D4757,in_batt_pw,IF(sel_batt=0,0,(sel_batt-H4756)/in_rte))</f>
        <v/>
      </c>
      <c r="G4757" s="6">
        <f>MIN(E4757,in_batt_pw,H4756)</f>
        <v/>
      </c>
      <c r="H4757" s="6">
        <f>H4756+F4757*in_rte-G4757</f>
        <v/>
      </c>
      <c r="I4757" s="6">
        <f>IF(sel_og=1,0,E4757-G4757)</f>
        <v/>
      </c>
      <c r="J4757" s="6">
        <f>IF(sel_og=1,0,D4757-F4757)</f>
        <v/>
      </c>
      <c r="K4757" s="6">
        <f>IF(sel_og=1,E4757-G4757,0)</f>
        <v/>
      </c>
    </row>
    <row r="4758">
      <c r="A4758" s="6">
        <f>Profiles!E4758+Profiles!F4758</f>
        <v/>
      </c>
      <c r="B4758" s="6">
        <f>Profiles!D4758*sel_solar</f>
        <v/>
      </c>
      <c r="C4758" s="6">
        <f>MIN(B4758,A4758)</f>
        <v/>
      </c>
      <c r="D4758" s="6">
        <f>B4758-C4758</f>
        <v/>
      </c>
      <c r="E4758" s="6">
        <f>A4758-C4758</f>
        <v/>
      </c>
      <c r="F4758" s="6">
        <f>MIN(D4758,in_batt_pw,IF(sel_batt=0,0,(sel_batt-H4757)/in_rte))</f>
        <v/>
      </c>
      <c r="G4758" s="6">
        <f>MIN(E4758,in_batt_pw,H4757)</f>
        <v/>
      </c>
      <c r="H4758" s="6">
        <f>H4757+F4758*in_rte-G4758</f>
        <v/>
      </c>
      <c r="I4758" s="6">
        <f>IF(sel_og=1,0,E4758-G4758)</f>
        <v/>
      </c>
      <c r="J4758" s="6">
        <f>IF(sel_og=1,0,D4758-F4758)</f>
        <v/>
      </c>
      <c r="K4758" s="6">
        <f>IF(sel_og=1,E4758-G4758,0)</f>
        <v/>
      </c>
    </row>
    <row r="4759">
      <c r="A4759" s="6">
        <f>Profiles!E4759+Profiles!F4759</f>
        <v/>
      </c>
      <c r="B4759" s="6">
        <f>Profiles!D4759*sel_solar</f>
        <v/>
      </c>
      <c r="C4759" s="6">
        <f>MIN(B4759,A4759)</f>
        <v/>
      </c>
      <c r="D4759" s="6">
        <f>B4759-C4759</f>
        <v/>
      </c>
      <c r="E4759" s="6">
        <f>A4759-C4759</f>
        <v/>
      </c>
      <c r="F4759" s="6">
        <f>MIN(D4759,in_batt_pw,IF(sel_batt=0,0,(sel_batt-H4758)/in_rte))</f>
        <v/>
      </c>
      <c r="G4759" s="6">
        <f>MIN(E4759,in_batt_pw,H4758)</f>
        <v/>
      </c>
      <c r="H4759" s="6">
        <f>H4758+F4759*in_rte-G4759</f>
        <v/>
      </c>
      <c r="I4759" s="6">
        <f>IF(sel_og=1,0,E4759-G4759)</f>
        <v/>
      </c>
      <c r="J4759" s="6">
        <f>IF(sel_og=1,0,D4759-F4759)</f>
        <v/>
      </c>
      <c r="K4759" s="6">
        <f>IF(sel_og=1,E4759-G4759,0)</f>
        <v/>
      </c>
    </row>
    <row r="4760">
      <c r="A4760" s="6">
        <f>Profiles!E4760+Profiles!F4760</f>
        <v/>
      </c>
      <c r="B4760" s="6">
        <f>Profiles!D4760*sel_solar</f>
        <v/>
      </c>
      <c r="C4760" s="6">
        <f>MIN(B4760,A4760)</f>
        <v/>
      </c>
      <c r="D4760" s="6">
        <f>B4760-C4760</f>
        <v/>
      </c>
      <c r="E4760" s="6">
        <f>A4760-C4760</f>
        <v/>
      </c>
      <c r="F4760" s="6">
        <f>MIN(D4760,in_batt_pw,IF(sel_batt=0,0,(sel_batt-H4759)/in_rte))</f>
        <v/>
      </c>
      <c r="G4760" s="6">
        <f>MIN(E4760,in_batt_pw,H4759)</f>
        <v/>
      </c>
      <c r="H4760" s="6">
        <f>H4759+F4760*in_rte-G4760</f>
        <v/>
      </c>
      <c r="I4760" s="6">
        <f>IF(sel_og=1,0,E4760-G4760)</f>
        <v/>
      </c>
      <c r="J4760" s="6">
        <f>IF(sel_og=1,0,D4760-F4760)</f>
        <v/>
      </c>
      <c r="K4760" s="6">
        <f>IF(sel_og=1,E4760-G4760,0)</f>
        <v/>
      </c>
    </row>
    <row r="4761">
      <c r="A4761" s="6">
        <f>Profiles!E4761+Profiles!F4761</f>
        <v/>
      </c>
      <c r="B4761" s="6">
        <f>Profiles!D4761*sel_solar</f>
        <v/>
      </c>
      <c r="C4761" s="6">
        <f>MIN(B4761,A4761)</f>
        <v/>
      </c>
      <c r="D4761" s="6">
        <f>B4761-C4761</f>
        <v/>
      </c>
      <c r="E4761" s="6">
        <f>A4761-C4761</f>
        <v/>
      </c>
      <c r="F4761" s="6">
        <f>MIN(D4761,in_batt_pw,IF(sel_batt=0,0,(sel_batt-H4760)/in_rte))</f>
        <v/>
      </c>
      <c r="G4761" s="6">
        <f>MIN(E4761,in_batt_pw,H4760)</f>
        <v/>
      </c>
      <c r="H4761" s="6">
        <f>H4760+F4761*in_rte-G4761</f>
        <v/>
      </c>
      <c r="I4761" s="6">
        <f>IF(sel_og=1,0,E4761-G4761)</f>
        <v/>
      </c>
      <c r="J4761" s="6">
        <f>IF(sel_og=1,0,D4761-F4761)</f>
        <v/>
      </c>
      <c r="K4761" s="6">
        <f>IF(sel_og=1,E4761-G4761,0)</f>
        <v/>
      </c>
    </row>
    <row r="4762">
      <c r="A4762" s="6">
        <f>Profiles!E4762+Profiles!F4762</f>
        <v/>
      </c>
      <c r="B4762" s="6">
        <f>Profiles!D4762*sel_solar</f>
        <v/>
      </c>
      <c r="C4762" s="6">
        <f>MIN(B4762,A4762)</f>
        <v/>
      </c>
      <c r="D4762" s="6">
        <f>B4762-C4762</f>
        <v/>
      </c>
      <c r="E4762" s="6">
        <f>A4762-C4762</f>
        <v/>
      </c>
      <c r="F4762" s="6">
        <f>MIN(D4762,in_batt_pw,IF(sel_batt=0,0,(sel_batt-H4761)/in_rte))</f>
        <v/>
      </c>
      <c r="G4762" s="6">
        <f>MIN(E4762,in_batt_pw,H4761)</f>
        <v/>
      </c>
      <c r="H4762" s="6">
        <f>H4761+F4762*in_rte-G4762</f>
        <v/>
      </c>
      <c r="I4762" s="6">
        <f>IF(sel_og=1,0,E4762-G4762)</f>
        <v/>
      </c>
      <c r="J4762" s="6">
        <f>IF(sel_og=1,0,D4762-F4762)</f>
        <v/>
      </c>
      <c r="K4762" s="6">
        <f>IF(sel_og=1,E4762-G4762,0)</f>
        <v/>
      </c>
    </row>
    <row r="4763">
      <c r="A4763" s="6">
        <f>Profiles!E4763+Profiles!F4763</f>
        <v/>
      </c>
      <c r="B4763" s="6">
        <f>Profiles!D4763*sel_solar</f>
        <v/>
      </c>
      <c r="C4763" s="6">
        <f>MIN(B4763,A4763)</f>
        <v/>
      </c>
      <c r="D4763" s="6">
        <f>B4763-C4763</f>
        <v/>
      </c>
      <c r="E4763" s="6">
        <f>A4763-C4763</f>
        <v/>
      </c>
      <c r="F4763" s="6">
        <f>MIN(D4763,in_batt_pw,IF(sel_batt=0,0,(sel_batt-H4762)/in_rte))</f>
        <v/>
      </c>
      <c r="G4763" s="6">
        <f>MIN(E4763,in_batt_pw,H4762)</f>
        <v/>
      </c>
      <c r="H4763" s="6">
        <f>H4762+F4763*in_rte-G4763</f>
        <v/>
      </c>
      <c r="I4763" s="6">
        <f>IF(sel_og=1,0,E4763-G4763)</f>
        <v/>
      </c>
      <c r="J4763" s="6">
        <f>IF(sel_og=1,0,D4763-F4763)</f>
        <v/>
      </c>
      <c r="K4763" s="6">
        <f>IF(sel_og=1,E4763-G4763,0)</f>
        <v/>
      </c>
    </row>
    <row r="4764">
      <c r="A4764" s="6">
        <f>Profiles!E4764+Profiles!F4764</f>
        <v/>
      </c>
      <c r="B4764" s="6">
        <f>Profiles!D4764*sel_solar</f>
        <v/>
      </c>
      <c r="C4764" s="6">
        <f>MIN(B4764,A4764)</f>
        <v/>
      </c>
      <c r="D4764" s="6">
        <f>B4764-C4764</f>
        <v/>
      </c>
      <c r="E4764" s="6">
        <f>A4764-C4764</f>
        <v/>
      </c>
      <c r="F4764" s="6">
        <f>MIN(D4764,in_batt_pw,IF(sel_batt=0,0,(sel_batt-H4763)/in_rte))</f>
        <v/>
      </c>
      <c r="G4764" s="6">
        <f>MIN(E4764,in_batt_pw,H4763)</f>
        <v/>
      </c>
      <c r="H4764" s="6">
        <f>H4763+F4764*in_rte-G4764</f>
        <v/>
      </c>
      <c r="I4764" s="6">
        <f>IF(sel_og=1,0,E4764-G4764)</f>
        <v/>
      </c>
      <c r="J4764" s="6">
        <f>IF(sel_og=1,0,D4764-F4764)</f>
        <v/>
      </c>
      <c r="K4764" s="6">
        <f>IF(sel_og=1,E4764-G4764,0)</f>
        <v/>
      </c>
    </row>
    <row r="4765">
      <c r="A4765" s="6">
        <f>Profiles!E4765+Profiles!F4765</f>
        <v/>
      </c>
      <c r="B4765" s="6">
        <f>Profiles!D4765*sel_solar</f>
        <v/>
      </c>
      <c r="C4765" s="6">
        <f>MIN(B4765,A4765)</f>
        <v/>
      </c>
      <c r="D4765" s="6">
        <f>B4765-C4765</f>
        <v/>
      </c>
      <c r="E4765" s="6">
        <f>A4765-C4765</f>
        <v/>
      </c>
      <c r="F4765" s="6">
        <f>MIN(D4765,in_batt_pw,IF(sel_batt=0,0,(sel_batt-H4764)/in_rte))</f>
        <v/>
      </c>
      <c r="G4765" s="6">
        <f>MIN(E4765,in_batt_pw,H4764)</f>
        <v/>
      </c>
      <c r="H4765" s="6">
        <f>H4764+F4765*in_rte-G4765</f>
        <v/>
      </c>
      <c r="I4765" s="6">
        <f>IF(sel_og=1,0,E4765-G4765)</f>
        <v/>
      </c>
      <c r="J4765" s="6">
        <f>IF(sel_og=1,0,D4765-F4765)</f>
        <v/>
      </c>
      <c r="K4765" s="6">
        <f>IF(sel_og=1,E4765-G4765,0)</f>
        <v/>
      </c>
    </row>
    <row r="4766">
      <c r="A4766" s="6">
        <f>Profiles!E4766+Profiles!F4766</f>
        <v/>
      </c>
      <c r="B4766" s="6">
        <f>Profiles!D4766*sel_solar</f>
        <v/>
      </c>
      <c r="C4766" s="6">
        <f>MIN(B4766,A4766)</f>
        <v/>
      </c>
      <c r="D4766" s="6">
        <f>B4766-C4766</f>
        <v/>
      </c>
      <c r="E4766" s="6">
        <f>A4766-C4766</f>
        <v/>
      </c>
      <c r="F4766" s="6">
        <f>MIN(D4766,in_batt_pw,IF(sel_batt=0,0,(sel_batt-H4765)/in_rte))</f>
        <v/>
      </c>
      <c r="G4766" s="6">
        <f>MIN(E4766,in_batt_pw,H4765)</f>
        <v/>
      </c>
      <c r="H4766" s="6">
        <f>H4765+F4766*in_rte-G4766</f>
        <v/>
      </c>
      <c r="I4766" s="6">
        <f>IF(sel_og=1,0,E4766-G4766)</f>
        <v/>
      </c>
      <c r="J4766" s="6">
        <f>IF(sel_og=1,0,D4766-F4766)</f>
        <v/>
      </c>
      <c r="K4766" s="6">
        <f>IF(sel_og=1,E4766-G4766,0)</f>
        <v/>
      </c>
    </row>
    <row r="4767">
      <c r="A4767" s="6">
        <f>Profiles!E4767+Profiles!F4767</f>
        <v/>
      </c>
      <c r="B4767" s="6">
        <f>Profiles!D4767*sel_solar</f>
        <v/>
      </c>
      <c r="C4767" s="6">
        <f>MIN(B4767,A4767)</f>
        <v/>
      </c>
      <c r="D4767" s="6">
        <f>B4767-C4767</f>
        <v/>
      </c>
      <c r="E4767" s="6">
        <f>A4767-C4767</f>
        <v/>
      </c>
      <c r="F4767" s="6">
        <f>MIN(D4767,in_batt_pw,IF(sel_batt=0,0,(sel_batt-H4766)/in_rte))</f>
        <v/>
      </c>
      <c r="G4767" s="6">
        <f>MIN(E4767,in_batt_pw,H4766)</f>
        <v/>
      </c>
      <c r="H4767" s="6">
        <f>H4766+F4767*in_rte-G4767</f>
        <v/>
      </c>
      <c r="I4767" s="6">
        <f>IF(sel_og=1,0,E4767-G4767)</f>
        <v/>
      </c>
      <c r="J4767" s="6">
        <f>IF(sel_og=1,0,D4767-F4767)</f>
        <v/>
      </c>
      <c r="K4767" s="6">
        <f>IF(sel_og=1,E4767-G4767,0)</f>
        <v/>
      </c>
    </row>
    <row r="4768">
      <c r="A4768" s="6">
        <f>Profiles!E4768+Profiles!F4768</f>
        <v/>
      </c>
      <c r="B4768" s="6">
        <f>Profiles!D4768*sel_solar</f>
        <v/>
      </c>
      <c r="C4768" s="6">
        <f>MIN(B4768,A4768)</f>
        <v/>
      </c>
      <c r="D4768" s="6">
        <f>B4768-C4768</f>
        <v/>
      </c>
      <c r="E4768" s="6">
        <f>A4768-C4768</f>
        <v/>
      </c>
      <c r="F4768" s="6">
        <f>MIN(D4768,in_batt_pw,IF(sel_batt=0,0,(sel_batt-H4767)/in_rte))</f>
        <v/>
      </c>
      <c r="G4768" s="6">
        <f>MIN(E4768,in_batt_pw,H4767)</f>
        <v/>
      </c>
      <c r="H4768" s="6">
        <f>H4767+F4768*in_rte-G4768</f>
        <v/>
      </c>
      <c r="I4768" s="6">
        <f>IF(sel_og=1,0,E4768-G4768)</f>
        <v/>
      </c>
      <c r="J4768" s="6">
        <f>IF(sel_og=1,0,D4768-F4768)</f>
        <v/>
      </c>
      <c r="K4768" s="6">
        <f>IF(sel_og=1,E4768-G4768,0)</f>
        <v/>
      </c>
    </row>
    <row r="4769">
      <c r="A4769" s="6">
        <f>Profiles!E4769+Profiles!F4769</f>
        <v/>
      </c>
      <c r="B4769" s="6">
        <f>Profiles!D4769*sel_solar</f>
        <v/>
      </c>
      <c r="C4769" s="6">
        <f>MIN(B4769,A4769)</f>
        <v/>
      </c>
      <c r="D4769" s="6">
        <f>B4769-C4769</f>
        <v/>
      </c>
      <c r="E4769" s="6">
        <f>A4769-C4769</f>
        <v/>
      </c>
      <c r="F4769" s="6">
        <f>MIN(D4769,in_batt_pw,IF(sel_batt=0,0,(sel_batt-H4768)/in_rte))</f>
        <v/>
      </c>
      <c r="G4769" s="6">
        <f>MIN(E4769,in_batt_pw,H4768)</f>
        <v/>
      </c>
      <c r="H4769" s="6">
        <f>H4768+F4769*in_rte-G4769</f>
        <v/>
      </c>
      <c r="I4769" s="6">
        <f>IF(sel_og=1,0,E4769-G4769)</f>
        <v/>
      </c>
      <c r="J4769" s="6">
        <f>IF(sel_og=1,0,D4769-F4769)</f>
        <v/>
      </c>
      <c r="K4769" s="6">
        <f>IF(sel_og=1,E4769-G4769,0)</f>
        <v/>
      </c>
    </row>
    <row r="4770">
      <c r="A4770" s="6">
        <f>Profiles!E4770+Profiles!F4770</f>
        <v/>
      </c>
      <c r="B4770" s="6">
        <f>Profiles!D4770*sel_solar</f>
        <v/>
      </c>
      <c r="C4770" s="6">
        <f>MIN(B4770,A4770)</f>
        <v/>
      </c>
      <c r="D4770" s="6">
        <f>B4770-C4770</f>
        <v/>
      </c>
      <c r="E4770" s="6">
        <f>A4770-C4770</f>
        <v/>
      </c>
      <c r="F4770" s="6">
        <f>MIN(D4770,in_batt_pw,IF(sel_batt=0,0,(sel_batt-H4769)/in_rte))</f>
        <v/>
      </c>
      <c r="G4770" s="6">
        <f>MIN(E4770,in_batt_pw,H4769)</f>
        <v/>
      </c>
      <c r="H4770" s="6">
        <f>H4769+F4770*in_rte-G4770</f>
        <v/>
      </c>
      <c r="I4770" s="6">
        <f>IF(sel_og=1,0,E4770-G4770)</f>
        <v/>
      </c>
      <c r="J4770" s="6">
        <f>IF(sel_og=1,0,D4770-F4770)</f>
        <v/>
      </c>
      <c r="K4770" s="6">
        <f>IF(sel_og=1,E4770-G4770,0)</f>
        <v/>
      </c>
    </row>
    <row r="4771">
      <c r="A4771" s="6">
        <f>Profiles!E4771+Profiles!F4771</f>
        <v/>
      </c>
      <c r="B4771" s="6">
        <f>Profiles!D4771*sel_solar</f>
        <v/>
      </c>
      <c r="C4771" s="6">
        <f>MIN(B4771,A4771)</f>
        <v/>
      </c>
      <c r="D4771" s="6">
        <f>B4771-C4771</f>
        <v/>
      </c>
      <c r="E4771" s="6">
        <f>A4771-C4771</f>
        <v/>
      </c>
      <c r="F4771" s="6">
        <f>MIN(D4771,in_batt_pw,IF(sel_batt=0,0,(sel_batt-H4770)/in_rte))</f>
        <v/>
      </c>
      <c r="G4771" s="6">
        <f>MIN(E4771,in_batt_pw,H4770)</f>
        <v/>
      </c>
      <c r="H4771" s="6">
        <f>H4770+F4771*in_rte-G4771</f>
        <v/>
      </c>
      <c r="I4771" s="6">
        <f>IF(sel_og=1,0,E4771-G4771)</f>
        <v/>
      </c>
      <c r="J4771" s="6">
        <f>IF(sel_og=1,0,D4771-F4771)</f>
        <v/>
      </c>
      <c r="K4771" s="6">
        <f>IF(sel_og=1,E4771-G4771,0)</f>
        <v/>
      </c>
    </row>
    <row r="4772">
      <c r="A4772" s="6">
        <f>Profiles!E4772+Profiles!F4772</f>
        <v/>
      </c>
      <c r="B4772" s="6">
        <f>Profiles!D4772*sel_solar</f>
        <v/>
      </c>
      <c r="C4772" s="6">
        <f>MIN(B4772,A4772)</f>
        <v/>
      </c>
      <c r="D4772" s="6">
        <f>B4772-C4772</f>
        <v/>
      </c>
      <c r="E4772" s="6">
        <f>A4772-C4772</f>
        <v/>
      </c>
      <c r="F4772" s="6">
        <f>MIN(D4772,in_batt_pw,IF(sel_batt=0,0,(sel_batt-H4771)/in_rte))</f>
        <v/>
      </c>
      <c r="G4772" s="6">
        <f>MIN(E4772,in_batt_pw,H4771)</f>
        <v/>
      </c>
      <c r="H4772" s="6">
        <f>H4771+F4772*in_rte-G4772</f>
        <v/>
      </c>
      <c r="I4772" s="6">
        <f>IF(sel_og=1,0,E4772-G4772)</f>
        <v/>
      </c>
      <c r="J4772" s="6">
        <f>IF(sel_og=1,0,D4772-F4772)</f>
        <v/>
      </c>
      <c r="K4772" s="6">
        <f>IF(sel_og=1,E4772-G4772,0)</f>
        <v/>
      </c>
    </row>
    <row r="4773">
      <c r="A4773" s="6">
        <f>Profiles!E4773+Profiles!F4773</f>
        <v/>
      </c>
      <c r="B4773" s="6">
        <f>Profiles!D4773*sel_solar</f>
        <v/>
      </c>
      <c r="C4773" s="6">
        <f>MIN(B4773,A4773)</f>
        <v/>
      </c>
      <c r="D4773" s="6">
        <f>B4773-C4773</f>
        <v/>
      </c>
      <c r="E4773" s="6">
        <f>A4773-C4773</f>
        <v/>
      </c>
      <c r="F4773" s="6">
        <f>MIN(D4773,in_batt_pw,IF(sel_batt=0,0,(sel_batt-H4772)/in_rte))</f>
        <v/>
      </c>
      <c r="G4773" s="6">
        <f>MIN(E4773,in_batt_pw,H4772)</f>
        <v/>
      </c>
      <c r="H4773" s="6">
        <f>H4772+F4773*in_rte-G4773</f>
        <v/>
      </c>
      <c r="I4773" s="6">
        <f>IF(sel_og=1,0,E4773-G4773)</f>
        <v/>
      </c>
      <c r="J4773" s="6">
        <f>IF(sel_og=1,0,D4773-F4773)</f>
        <v/>
      </c>
      <c r="K4773" s="6">
        <f>IF(sel_og=1,E4773-G4773,0)</f>
        <v/>
      </c>
    </row>
    <row r="4774">
      <c r="A4774" s="6">
        <f>Profiles!E4774+Profiles!F4774</f>
        <v/>
      </c>
      <c r="B4774" s="6">
        <f>Profiles!D4774*sel_solar</f>
        <v/>
      </c>
      <c r="C4774" s="6">
        <f>MIN(B4774,A4774)</f>
        <v/>
      </c>
      <c r="D4774" s="6">
        <f>B4774-C4774</f>
        <v/>
      </c>
      <c r="E4774" s="6">
        <f>A4774-C4774</f>
        <v/>
      </c>
      <c r="F4774" s="6">
        <f>MIN(D4774,in_batt_pw,IF(sel_batt=0,0,(sel_batt-H4773)/in_rte))</f>
        <v/>
      </c>
      <c r="G4774" s="6">
        <f>MIN(E4774,in_batt_pw,H4773)</f>
        <v/>
      </c>
      <c r="H4774" s="6">
        <f>H4773+F4774*in_rte-G4774</f>
        <v/>
      </c>
      <c r="I4774" s="6">
        <f>IF(sel_og=1,0,E4774-G4774)</f>
        <v/>
      </c>
      <c r="J4774" s="6">
        <f>IF(sel_og=1,0,D4774-F4774)</f>
        <v/>
      </c>
      <c r="K4774" s="6">
        <f>IF(sel_og=1,E4774-G4774,0)</f>
        <v/>
      </c>
    </row>
    <row r="4775">
      <c r="A4775" s="6">
        <f>Profiles!E4775+Profiles!F4775</f>
        <v/>
      </c>
      <c r="B4775" s="6">
        <f>Profiles!D4775*sel_solar</f>
        <v/>
      </c>
      <c r="C4775" s="6">
        <f>MIN(B4775,A4775)</f>
        <v/>
      </c>
      <c r="D4775" s="6">
        <f>B4775-C4775</f>
        <v/>
      </c>
      <c r="E4775" s="6">
        <f>A4775-C4775</f>
        <v/>
      </c>
      <c r="F4775" s="6">
        <f>MIN(D4775,in_batt_pw,IF(sel_batt=0,0,(sel_batt-H4774)/in_rte))</f>
        <v/>
      </c>
      <c r="G4775" s="6">
        <f>MIN(E4775,in_batt_pw,H4774)</f>
        <v/>
      </c>
      <c r="H4775" s="6">
        <f>H4774+F4775*in_rte-G4775</f>
        <v/>
      </c>
      <c r="I4775" s="6">
        <f>IF(sel_og=1,0,E4775-G4775)</f>
        <v/>
      </c>
      <c r="J4775" s="6">
        <f>IF(sel_og=1,0,D4775-F4775)</f>
        <v/>
      </c>
      <c r="K4775" s="6">
        <f>IF(sel_og=1,E4775-G4775,0)</f>
        <v/>
      </c>
    </row>
    <row r="4776">
      <c r="A4776" s="6">
        <f>Profiles!E4776+Profiles!F4776</f>
        <v/>
      </c>
      <c r="B4776" s="6">
        <f>Profiles!D4776*sel_solar</f>
        <v/>
      </c>
      <c r="C4776" s="6">
        <f>MIN(B4776,A4776)</f>
        <v/>
      </c>
      <c r="D4776" s="6">
        <f>B4776-C4776</f>
        <v/>
      </c>
      <c r="E4776" s="6">
        <f>A4776-C4776</f>
        <v/>
      </c>
      <c r="F4776" s="6">
        <f>MIN(D4776,in_batt_pw,IF(sel_batt=0,0,(sel_batt-H4775)/in_rte))</f>
        <v/>
      </c>
      <c r="G4776" s="6">
        <f>MIN(E4776,in_batt_pw,H4775)</f>
        <v/>
      </c>
      <c r="H4776" s="6">
        <f>H4775+F4776*in_rte-G4776</f>
        <v/>
      </c>
      <c r="I4776" s="6">
        <f>IF(sel_og=1,0,E4776-G4776)</f>
        <v/>
      </c>
      <c r="J4776" s="6">
        <f>IF(sel_og=1,0,D4776-F4776)</f>
        <v/>
      </c>
      <c r="K4776" s="6">
        <f>IF(sel_og=1,E4776-G4776,0)</f>
        <v/>
      </c>
    </row>
    <row r="4777">
      <c r="A4777" s="6">
        <f>Profiles!E4777+Profiles!F4777</f>
        <v/>
      </c>
      <c r="B4777" s="6">
        <f>Profiles!D4777*sel_solar</f>
        <v/>
      </c>
      <c r="C4777" s="6">
        <f>MIN(B4777,A4777)</f>
        <v/>
      </c>
      <c r="D4777" s="6">
        <f>B4777-C4777</f>
        <v/>
      </c>
      <c r="E4777" s="6">
        <f>A4777-C4777</f>
        <v/>
      </c>
      <c r="F4777" s="6">
        <f>MIN(D4777,in_batt_pw,IF(sel_batt=0,0,(sel_batt-H4776)/in_rte))</f>
        <v/>
      </c>
      <c r="G4777" s="6">
        <f>MIN(E4777,in_batt_pw,H4776)</f>
        <v/>
      </c>
      <c r="H4777" s="6">
        <f>H4776+F4777*in_rte-G4777</f>
        <v/>
      </c>
      <c r="I4777" s="6">
        <f>IF(sel_og=1,0,E4777-G4777)</f>
        <v/>
      </c>
      <c r="J4777" s="6">
        <f>IF(sel_og=1,0,D4777-F4777)</f>
        <v/>
      </c>
      <c r="K4777" s="6">
        <f>IF(sel_og=1,E4777-G4777,0)</f>
        <v/>
      </c>
    </row>
    <row r="4778">
      <c r="A4778" s="6">
        <f>Profiles!E4778+Profiles!F4778</f>
        <v/>
      </c>
      <c r="B4778" s="6">
        <f>Profiles!D4778*sel_solar</f>
        <v/>
      </c>
      <c r="C4778" s="6">
        <f>MIN(B4778,A4778)</f>
        <v/>
      </c>
      <c r="D4778" s="6">
        <f>B4778-C4778</f>
        <v/>
      </c>
      <c r="E4778" s="6">
        <f>A4778-C4778</f>
        <v/>
      </c>
      <c r="F4778" s="6">
        <f>MIN(D4778,in_batt_pw,IF(sel_batt=0,0,(sel_batt-H4777)/in_rte))</f>
        <v/>
      </c>
      <c r="G4778" s="6">
        <f>MIN(E4778,in_batt_pw,H4777)</f>
        <v/>
      </c>
      <c r="H4778" s="6">
        <f>H4777+F4778*in_rte-G4778</f>
        <v/>
      </c>
      <c r="I4778" s="6">
        <f>IF(sel_og=1,0,E4778-G4778)</f>
        <v/>
      </c>
      <c r="J4778" s="6">
        <f>IF(sel_og=1,0,D4778-F4778)</f>
        <v/>
      </c>
      <c r="K4778" s="6">
        <f>IF(sel_og=1,E4778-G4778,0)</f>
        <v/>
      </c>
    </row>
    <row r="4779">
      <c r="A4779" s="6">
        <f>Profiles!E4779+Profiles!F4779</f>
        <v/>
      </c>
      <c r="B4779" s="6">
        <f>Profiles!D4779*sel_solar</f>
        <v/>
      </c>
      <c r="C4779" s="6">
        <f>MIN(B4779,A4779)</f>
        <v/>
      </c>
      <c r="D4779" s="6">
        <f>B4779-C4779</f>
        <v/>
      </c>
      <c r="E4779" s="6">
        <f>A4779-C4779</f>
        <v/>
      </c>
      <c r="F4779" s="6">
        <f>MIN(D4779,in_batt_pw,IF(sel_batt=0,0,(sel_batt-H4778)/in_rte))</f>
        <v/>
      </c>
      <c r="G4779" s="6">
        <f>MIN(E4779,in_batt_pw,H4778)</f>
        <v/>
      </c>
      <c r="H4779" s="6">
        <f>H4778+F4779*in_rte-G4779</f>
        <v/>
      </c>
      <c r="I4779" s="6">
        <f>IF(sel_og=1,0,E4779-G4779)</f>
        <v/>
      </c>
      <c r="J4779" s="6">
        <f>IF(sel_og=1,0,D4779-F4779)</f>
        <v/>
      </c>
      <c r="K4779" s="6">
        <f>IF(sel_og=1,E4779-G4779,0)</f>
        <v/>
      </c>
    </row>
    <row r="4780">
      <c r="A4780" s="6">
        <f>Profiles!E4780+Profiles!F4780</f>
        <v/>
      </c>
      <c r="B4780" s="6">
        <f>Profiles!D4780*sel_solar</f>
        <v/>
      </c>
      <c r="C4780" s="6">
        <f>MIN(B4780,A4780)</f>
        <v/>
      </c>
      <c r="D4780" s="6">
        <f>B4780-C4780</f>
        <v/>
      </c>
      <c r="E4780" s="6">
        <f>A4780-C4780</f>
        <v/>
      </c>
      <c r="F4780" s="6">
        <f>MIN(D4780,in_batt_pw,IF(sel_batt=0,0,(sel_batt-H4779)/in_rte))</f>
        <v/>
      </c>
      <c r="G4780" s="6">
        <f>MIN(E4780,in_batt_pw,H4779)</f>
        <v/>
      </c>
      <c r="H4780" s="6">
        <f>H4779+F4780*in_rte-G4780</f>
        <v/>
      </c>
      <c r="I4780" s="6">
        <f>IF(sel_og=1,0,E4780-G4780)</f>
        <v/>
      </c>
      <c r="J4780" s="6">
        <f>IF(sel_og=1,0,D4780-F4780)</f>
        <v/>
      </c>
      <c r="K4780" s="6">
        <f>IF(sel_og=1,E4780-G4780,0)</f>
        <v/>
      </c>
    </row>
    <row r="4781">
      <c r="A4781" s="6">
        <f>Profiles!E4781+Profiles!F4781</f>
        <v/>
      </c>
      <c r="B4781" s="6">
        <f>Profiles!D4781*sel_solar</f>
        <v/>
      </c>
      <c r="C4781" s="6">
        <f>MIN(B4781,A4781)</f>
        <v/>
      </c>
      <c r="D4781" s="6">
        <f>B4781-C4781</f>
        <v/>
      </c>
      <c r="E4781" s="6">
        <f>A4781-C4781</f>
        <v/>
      </c>
      <c r="F4781" s="6">
        <f>MIN(D4781,in_batt_pw,IF(sel_batt=0,0,(sel_batt-H4780)/in_rte))</f>
        <v/>
      </c>
      <c r="G4781" s="6">
        <f>MIN(E4781,in_batt_pw,H4780)</f>
        <v/>
      </c>
      <c r="H4781" s="6">
        <f>H4780+F4781*in_rte-G4781</f>
        <v/>
      </c>
      <c r="I4781" s="6">
        <f>IF(sel_og=1,0,E4781-G4781)</f>
        <v/>
      </c>
      <c r="J4781" s="6">
        <f>IF(sel_og=1,0,D4781-F4781)</f>
        <v/>
      </c>
      <c r="K4781" s="6">
        <f>IF(sel_og=1,E4781-G4781,0)</f>
        <v/>
      </c>
    </row>
    <row r="4782">
      <c r="A4782" s="6">
        <f>Profiles!E4782+Profiles!F4782</f>
        <v/>
      </c>
      <c r="B4782" s="6">
        <f>Profiles!D4782*sel_solar</f>
        <v/>
      </c>
      <c r="C4782" s="6">
        <f>MIN(B4782,A4782)</f>
        <v/>
      </c>
      <c r="D4782" s="6">
        <f>B4782-C4782</f>
        <v/>
      </c>
      <c r="E4782" s="6">
        <f>A4782-C4782</f>
        <v/>
      </c>
      <c r="F4782" s="6">
        <f>MIN(D4782,in_batt_pw,IF(sel_batt=0,0,(sel_batt-H4781)/in_rte))</f>
        <v/>
      </c>
      <c r="G4782" s="6">
        <f>MIN(E4782,in_batt_pw,H4781)</f>
        <v/>
      </c>
      <c r="H4782" s="6">
        <f>H4781+F4782*in_rte-G4782</f>
        <v/>
      </c>
      <c r="I4782" s="6">
        <f>IF(sel_og=1,0,E4782-G4782)</f>
        <v/>
      </c>
      <c r="J4782" s="6">
        <f>IF(sel_og=1,0,D4782-F4782)</f>
        <v/>
      </c>
      <c r="K4782" s="6">
        <f>IF(sel_og=1,E4782-G4782,0)</f>
        <v/>
      </c>
    </row>
    <row r="4783">
      <c r="A4783" s="6">
        <f>Profiles!E4783+Profiles!F4783</f>
        <v/>
      </c>
      <c r="B4783" s="6">
        <f>Profiles!D4783*sel_solar</f>
        <v/>
      </c>
      <c r="C4783" s="6">
        <f>MIN(B4783,A4783)</f>
        <v/>
      </c>
      <c r="D4783" s="6">
        <f>B4783-C4783</f>
        <v/>
      </c>
      <c r="E4783" s="6">
        <f>A4783-C4783</f>
        <v/>
      </c>
      <c r="F4783" s="6">
        <f>MIN(D4783,in_batt_pw,IF(sel_batt=0,0,(sel_batt-H4782)/in_rte))</f>
        <v/>
      </c>
      <c r="G4783" s="6">
        <f>MIN(E4783,in_batt_pw,H4782)</f>
        <v/>
      </c>
      <c r="H4783" s="6">
        <f>H4782+F4783*in_rte-G4783</f>
        <v/>
      </c>
      <c r="I4783" s="6">
        <f>IF(sel_og=1,0,E4783-G4783)</f>
        <v/>
      </c>
      <c r="J4783" s="6">
        <f>IF(sel_og=1,0,D4783-F4783)</f>
        <v/>
      </c>
      <c r="K4783" s="6">
        <f>IF(sel_og=1,E4783-G4783,0)</f>
        <v/>
      </c>
    </row>
    <row r="4784">
      <c r="A4784" s="6">
        <f>Profiles!E4784+Profiles!F4784</f>
        <v/>
      </c>
      <c r="B4784" s="6">
        <f>Profiles!D4784*sel_solar</f>
        <v/>
      </c>
      <c r="C4784" s="6">
        <f>MIN(B4784,A4784)</f>
        <v/>
      </c>
      <c r="D4784" s="6">
        <f>B4784-C4784</f>
        <v/>
      </c>
      <c r="E4784" s="6">
        <f>A4784-C4784</f>
        <v/>
      </c>
      <c r="F4784" s="6">
        <f>MIN(D4784,in_batt_pw,IF(sel_batt=0,0,(sel_batt-H4783)/in_rte))</f>
        <v/>
      </c>
      <c r="G4784" s="6">
        <f>MIN(E4784,in_batt_pw,H4783)</f>
        <v/>
      </c>
      <c r="H4784" s="6">
        <f>H4783+F4784*in_rte-G4784</f>
        <v/>
      </c>
      <c r="I4784" s="6">
        <f>IF(sel_og=1,0,E4784-G4784)</f>
        <v/>
      </c>
      <c r="J4784" s="6">
        <f>IF(sel_og=1,0,D4784-F4784)</f>
        <v/>
      </c>
      <c r="K4784" s="6">
        <f>IF(sel_og=1,E4784-G4784,0)</f>
        <v/>
      </c>
    </row>
    <row r="4785">
      <c r="A4785" s="6">
        <f>Profiles!E4785+Profiles!F4785</f>
        <v/>
      </c>
      <c r="B4785" s="6">
        <f>Profiles!D4785*sel_solar</f>
        <v/>
      </c>
      <c r="C4785" s="6">
        <f>MIN(B4785,A4785)</f>
        <v/>
      </c>
      <c r="D4785" s="6">
        <f>B4785-C4785</f>
        <v/>
      </c>
      <c r="E4785" s="6">
        <f>A4785-C4785</f>
        <v/>
      </c>
      <c r="F4785" s="6">
        <f>MIN(D4785,in_batt_pw,IF(sel_batt=0,0,(sel_batt-H4784)/in_rte))</f>
        <v/>
      </c>
      <c r="G4785" s="6">
        <f>MIN(E4785,in_batt_pw,H4784)</f>
        <v/>
      </c>
      <c r="H4785" s="6">
        <f>H4784+F4785*in_rte-G4785</f>
        <v/>
      </c>
      <c r="I4785" s="6">
        <f>IF(sel_og=1,0,E4785-G4785)</f>
        <v/>
      </c>
      <c r="J4785" s="6">
        <f>IF(sel_og=1,0,D4785-F4785)</f>
        <v/>
      </c>
      <c r="K4785" s="6">
        <f>IF(sel_og=1,E4785-G4785,0)</f>
        <v/>
      </c>
    </row>
    <row r="4786">
      <c r="A4786" s="6">
        <f>Profiles!E4786+Profiles!F4786</f>
        <v/>
      </c>
      <c r="B4786" s="6">
        <f>Profiles!D4786*sel_solar</f>
        <v/>
      </c>
      <c r="C4786" s="6">
        <f>MIN(B4786,A4786)</f>
        <v/>
      </c>
      <c r="D4786" s="6">
        <f>B4786-C4786</f>
        <v/>
      </c>
      <c r="E4786" s="6">
        <f>A4786-C4786</f>
        <v/>
      </c>
      <c r="F4786" s="6">
        <f>MIN(D4786,in_batt_pw,IF(sel_batt=0,0,(sel_batt-H4785)/in_rte))</f>
        <v/>
      </c>
      <c r="G4786" s="6">
        <f>MIN(E4786,in_batt_pw,H4785)</f>
        <v/>
      </c>
      <c r="H4786" s="6">
        <f>H4785+F4786*in_rte-G4786</f>
        <v/>
      </c>
      <c r="I4786" s="6">
        <f>IF(sel_og=1,0,E4786-G4786)</f>
        <v/>
      </c>
      <c r="J4786" s="6">
        <f>IF(sel_og=1,0,D4786-F4786)</f>
        <v/>
      </c>
      <c r="K4786" s="6">
        <f>IF(sel_og=1,E4786-G4786,0)</f>
        <v/>
      </c>
    </row>
    <row r="4787">
      <c r="A4787" s="6">
        <f>Profiles!E4787+Profiles!F4787</f>
        <v/>
      </c>
      <c r="B4787" s="6">
        <f>Profiles!D4787*sel_solar</f>
        <v/>
      </c>
      <c r="C4787" s="6">
        <f>MIN(B4787,A4787)</f>
        <v/>
      </c>
      <c r="D4787" s="6">
        <f>B4787-C4787</f>
        <v/>
      </c>
      <c r="E4787" s="6">
        <f>A4787-C4787</f>
        <v/>
      </c>
      <c r="F4787" s="6">
        <f>MIN(D4787,in_batt_pw,IF(sel_batt=0,0,(sel_batt-H4786)/in_rte))</f>
        <v/>
      </c>
      <c r="G4787" s="6">
        <f>MIN(E4787,in_batt_pw,H4786)</f>
        <v/>
      </c>
      <c r="H4787" s="6">
        <f>H4786+F4787*in_rte-G4787</f>
        <v/>
      </c>
      <c r="I4787" s="6">
        <f>IF(sel_og=1,0,E4787-G4787)</f>
        <v/>
      </c>
      <c r="J4787" s="6">
        <f>IF(sel_og=1,0,D4787-F4787)</f>
        <v/>
      </c>
      <c r="K4787" s="6">
        <f>IF(sel_og=1,E4787-G4787,0)</f>
        <v/>
      </c>
    </row>
    <row r="4788">
      <c r="A4788" s="6">
        <f>Profiles!E4788+Profiles!F4788</f>
        <v/>
      </c>
      <c r="B4788" s="6">
        <f>Profiles!D4788*sel_solar</f>
        <v/>
      </c>
      <c r="C4788" s="6">
        <f>MIN(B4788,A4788)</f>
        <v/>
      </c>
      <c r="D4788" s="6">
        <f>B4788-C4788</f>
        <v/>
      </c>
      <c r="E4788" s="6">
        <f>A4788-C4788</f>
        <v/>
      </c>
      <c r="F4788" s="6">
        <f>MIN(D4788,in_batt_pw,IF(sel_batt=0,0,(sel_batt-H4787)/in_rte))</f>
        <v/>
      </c>
      <c r="G4788" s="6">
        <f>MIN(E4788,in_batt_pw,H4787)</f>
        <v/>
      </c>
      <c r="H4788" s="6">
        <f>H4787+F4788*in_rte-G4788</f>
        <v/>
      </c>
      <c r="I4788" s="6">
        <f>IF(sel_og=1,0,E4788-G4788)</f>
        <v/>
      </c>
      <c r="J4788" s="6">
        <f>IF(sel_og=1,0,D4788-F4788)</f>
        <v/>
      </c>
      <c r="K4788" s="6">
        <f>IF(sel_og=1,E4788-G4788,0)</f>
        <v/>
      </c>
    </row>
    <row r="4789">
      <c r="A4789" s="6">
        <f>Profiles!E4789+Profiles!F4789</f>
        <v/>
      </c>
      <c r="B4789" s="6">
        <f>Profiles!D4789*sel_solar</f>
        <v/>
      </c>
      <c r="C4789" s="6">
        <f>MIN(B4789,A4789)</f>
        <v/>
      </c>
      <c r="D4789" s="6">
        <f>B4789-C4789</f>
        <v/>
      </c>
      <c r="E4789" s="6">
        <f>A4789-C4789</f>
        <v/>
      </c>
      <c r="F4789" s="6">
        <f>MIN(D4789,in_batt_pw,IF(sel_batt=0,0,(sel_batt-H4788)/in_rte))</f>
        <v/>
      </c>
      <c r="G4789" s="6">
        <f>MIN(E4789,in_batt_pw,H4788)</f>
        <v/>
      </c>
      <c r="H4789" s="6">
        <f>H4788+F4789*in_rte-G4789</f>
        <v/>
      </c>
      <c r="I4789" s="6">
        <f>IF(sel_og=1,0,E4789-G4789)</f>
        <v/>
      </c>
      <c r="J4789" s="6">
        <f>IF(sel_og=1,0,D4789-F4789)</f>
        <v/>
      </c>
      <c r="K4789" s="6">
        <f>IF(sel_og=1,E4789-G4789,0)</f>
        <v/>
      </c>
    </row>
    <row r="4790">
      <c r="A4790" s="6">
        <f>Profiles!E4790+Profiles!F4790</f>
        <v/>
      </c>
      <c r="B4790" s="6">
        <f>Profiles!D4790*sel_solar</f>
        <v/>
      </c>
      <c r="C4790" s="6">
        <f>MIN(B4790,A4790)</f>
        <v/>
      </c>
      <c r="D4790" s="6">
        <f>B4790-C4790</f>
        <v/>
      </c>
      <c r="E4790" s="6">
        <f>A4790-C4790</f>
        <v/>
      </c>
      <c r="F4790" s="6">
        <f>MIN(D4790,in_batt_pw,IF(sel_batt=0,0,(sel_batt-H4789)/in_rte))</f>
        <v/>
      </c>
      <c r="G4790" s="6">
        <f>MIN(E4790,in_batt_pw,H4789)</f>
        <v/>
      </c>
      <c r="H4790" s="6">
        <f>H4789+F4790*in_rte-G4790</f>
        <v/>
      </c>
      <c r="I4790" s="6">
        <f>IF(sel_og=1,0,E4790-G4790)</f>
        <v/>
      </c>
      <c r="J4790" s="6">
        <f>IF(sel_og=1,0,D4790-F4790)</f>
        <v/>
      </c>
      <c r="K4790" s="6">
        <f>IF(sel_og=1,E4790-G4790,0)</f>
        <v/>
      </c>
    </row>
    <row r="4791">
      <c r="A4791" s="6">
        <f>Profiles!E4791+Profiles!F4791</f>
        <v/>
      </c>
      <c r="B4791" s="6">
        <f>Profiles!D4791*sel_solar</f>
        <v/>
      </c>
      <c r="C4791" s="6">
        <f>MIN(B4791,A4791)</f>
        <v/>
      </c>
      <c r="D4791" s="6">
        <f>B4791-C4791</f>
        <v/>
      </c>
      <c r="E4791" s="6">
        <f>A4791-C4791</f>
        <v/>
      </c>
      <c r="F4791" s="6">
        <f>MIN(D4791,in_batt_pw,IF(sel_batt=0,0,(sel_batt-H4790)/in_rte))</f>
        <v/>
      </c>
      <c r="G4791" s="6">
        <f>MIN(E4791,in_batt_pw,H4790)</f>
        <v/>
      </c>
      <c r="H4791" s="6">
        <f>H4790+F4791*in_rte-G4791</f>
        <v/>
      </c>
      <c r="I4791" s="6">
        <f>IF(sel_og=1,0,E4791-G4791)</f>
        <v/>
      </c>
      <c r="J4791" s="6">
        <f>IF(sel_og=1,0,D4791-F4791)</f>
        <v/>
      </c>
      <c r="K4791" s="6">
        <f>IF(sel_og=1,E4791-G4791,0)</f>
        <v/>
      </c>
    </row>
    <row r="4792">
      <c r="A4792" s="6">
        <f>Profiles!E4792+Profiles!F4792</f>
        <v/>
      </c>
      <c r="B4792" s="6">
        <f>Profiles!D4792*sel_solar</f>
        <v/>
      </c>
      <c r="C4792" s="6">
        <f>MIN(B4792,A4792)</f>
        <v/>
      </c>
      <c r="D4792" s="6">
        <f>B4792-C4792</f>
        <v/>
      </c>
      <c r="E4792" s="6">
        <f>A4792-C4792</f>
        <v/>
      </c>
      <c r="F4792" s="6">
        <f>MIN(D4792,in_batt_pw,IF(sel_batt=0,0,(sel_batt-H4791)/in_rte))</f>
        <v/>
      </c>
      <c r="G4792" s="6">
        <f>MIN(E4792,in_batt_pw,H4791)</f>
        <v/>
      </c>
      <c r="H4792" s="6">
        <f>H4791+F4792*in_rte-G4792</f>
        <v/>
      </c>
      <c r="I4792" s="6">
        <f>IF(sel_og=1,0,E4792-G4792)</f>
        <v/>
      </c>
      <c r="J4792" s="6">
        <f>IF(sel_og=1,0,D4792-F4792)</f>
        <v/>
      </c>
      <c r="K4792" s="6">
        <f>IF(sel_og=1,E4792-G4792,0)</f>
        <v/>
      </c>
    </row>
    <row r="4793">
      <c r="A4793" s="6">
        <f>Profiles!E4793+Profiles!F4793</f>
        <v/>
      </c>
      <c r="B4793" s="6">
        <f>Profiles!D4793*sel_solar</f>
        <v/>
      </c>
      <c r="C4793" s="6">
        <f>MIN(B4793,A4793)</f>
        <v/>
      </c>
      <c r="D4793" s="6">
        <f>B4793-C4793</f>
        <v/>
      </c>
      <c r="E4793" s="6">
        <f>A4793-C4793</f>
        <v/>
      </c>
      <c r="F4793" s="6">
        <f>MIN(D4793,in_batt_pw,IF(sel_batt=0,0,(sel_batt-H4792)/in_rte))</f>
        <v/>
      </c>
      <c r="G4793" s="6">
        <f>MIN(E4793,in_batt_pw,H4792)</f>
        <v/>
      </c>
      <c r="H4793" s="6">
        <f>H4792+F4793*in_rte-G4793</f>
        <v/>
      </c>
      <c r="I4793" s="6">
        <f>IF(sel_og=1,0,E4793-G4793)</f>
        <v/>
      </c>
      <c r="J4793" s="6">
        <f>IF(sel_og=1,0,D4793-F4793)</f>
        <v/>
      </c>
      <c r="K4793" s="6">
        <f>IF(sel_og=1,E4793-G4793,0)</f>
        <v/>
      </c>
    </row>
    <row r="4794">
      <c r="A4794" s="6">
        <f>Profiles!E4794+Profiles!F4794</f>
        <v/>
      </c>
      <c r="B4794" s="6">
        <f>Profiles!D4794*sel_solar</f>
        <v/>
      </c>
      <c r="C4794" s="6">
        <f>MIN(B4794,A4794)</f>
        <v/>
      </c>
      <c r="D4794" s="6">
        <f>B4794-C4794</f>
        <v/>
      </c>
      <c r="E4794" s="6">
        <f>A4794-C4794</f>
        <v/>
      </c>
      <c r="F4794" s="6">
        <f>MIN(D4794,in_batt_pw,IF(sel_batt=0,0,(sel_batt-H4793)/in_rte))</f>
        <v/>
      </c>
      <c r="G4794" s="6">
        <f>MIN(E4794,in_batt_pw,H4793)</f>
        <v/>
      </c>
      <c r="H4794" s="6">
        <f>H4793+F4794*in_rte-G4794</f>
        <v/>
      </c>
      <c r="I4794" s="6">
        <f>IF(sel_og=1,0,E4794-G4794)</f>
        <v/>
      </c>
      <c r="J4794" s="6">
        <f>IF(sel_og=1,0,D4794-F4794)</f>
        <v/>
      </c>
      <c r="K4794" s="6">
        <f>IF(sel_og=1,E4794-G4794,0)</f>
        <v/>
      </c>
    </row>
    <row r="4795">
      <c r="A4795" s="6">
        <f>Profiles!E4795+Profiles!F4795</f>
        <v/>
      </c>
      <c r="B4795" s="6">
        <f>Profiles!D4795*sel_solar</f>
        <v/>
      </c>
      <c r="C4795" s="6">
        <f>MIN(B4795,A4795)</f>
        <v/>
      </c>
      <c r="D4795" s="6">
        <f>B4795-C4795</f>
        <v/>
      </c>
      <c r="E4795" s="6">
        <f>A4795-C4795</f>
        <v/>
      </c>
      <c r="F4795" s="6">
        <f>MIN(D4795,in_batt_pw,IF(sel_batt=0,0,(sel_batt-H4794)/in_rte))</f>
        <v/>
      </c>
      <c r="G4795" s="6">
        <f>MIN(E4795,in_batt_pw,H4794)</f>
        <v/>
      </c>
      <c r="H4795" s="6">
        <f>H4794+F4795*in_rte-G4795</f>
        <v/>
      </c>
      <c r="I4795" s="6">
        <f>IF(sel_og=1,0,E4795-G4795)</f>
        <v/>
      </c>
      <c r="J4795" s="6">
        <f>IF(sel_og=1,0,D4795-F4795)</f>
        <v/>
      </c>
      <c r="K4795" s="6">
        <f>IF(sel_og=1,E4795-G4795,0)</f>
        <v/>
      </c>
    </row>
    <row r="4796">
      <c r="A4796" s="6">
        <f>Profiles!E4796+Profiles!F4796</f>
        <v/>
      </c>
      <c r="B4796" s="6">
        <f>Profiles!D4796*sel_solar</f>
        <v/>
      </c>
      <c r="C4796" s="6">
        <f>MIN(B4796,A4796)</f>
        <v/>
      </c>
      <c r="D4796" s="6">
        <f>B4796-C4796</f>
        <v/>
      </c>
      <c r="E4796" s="6">
        <f>A4796-C4796</f>
        <v/>
      </c>
      <c r="F4796" s="6">
        <f>MIN(D4796,in_batt_pw,IF(sel_batt=0,0,(sel_batt-H4795)/in_rte))</f>
        <v/>
      </c>
      <c r="G4796" s="6">
        <f>MIN(E4796,in_batt_pw,H4795)</f>
        <v/>
      </c>
      <c r="H4796" s="6">
        <f>H4795+F4796*in_rte-G4796</f>
        <v/>
      </c>
      <c r="I4796" s="6">
        <f>IF(sel_og=1,0,E4796-G4796)</f>
        <v/>
      </c>
      <c r="J4796" s="6">
        <f>IF(sel_og=1,0,D4796-F4796)</f>
        <v/>
      </c>
      <c r="K4796" s="6">
        <f>IF(sel_og=1,E4796-G4796,0)</f>
        <v/>
      </c>
    </row>
    <row r="4797">
      <c r="A4797" s="6">
        <f>Profiles!E4797+Profiles!F4797</f>
        <v/>
      </c>
      <c r="B4797" s="6">
        <f>Profiles!D4797*sel_solar</f>
        <v/>
      </c>
      <c r="C4797" s="6">
        <f>MIN(B4797,A4797)</f>
        <v/>
      </c>
      <c r="D4797" s="6">
        <f>B4797-C4797</f>
        <v/>
      </c>
      <c r="E4797" s="6">
        <f>A4797-C4797</f>
        <v/>
      </c>
      <c r="F4797" s="6">
        <f>MIN(D4797,in_batt_pw,IF(sel_batt=0,0,(sel_batt-H4796)/in_rte))</f>
        <v/>
      </c>
      <c r="G4797" s="6">
        <f>MIN(E4797,in_batt_pw,H4796)</f>
        <v/>
      </c>
      <c r="H4797" s="6">
        <f>H4796+F4797*in_rte-G4797</f>
        <v/>
      </c>
      <c r="I4797" s="6">
        <f>IF(sel_og=1,0,E4797-G4797)</f>
        <v/>
      </c>
      <c r="J4797" s="6">
        <f>IF(sel_og=1,0,D4797-F4797)</f>
        <v/>
      </c>
      <c r="K4797" s="6">
        <f>IF(sel_og=1,E4797-G4797,0)</f>
        <v/>
      </c>
    </row>
    <row r="4798">
      <c r="A4798" s="6">
        <f>Profiles!E4798+Profiles!F4798</f>
        <v/>
      </c>
      <c r="B4798" s="6">
        <f>Profiles!D4798*sel_solar</f>
        <v/>
      </c>
      <c r="C4798" s="6">
        <f>MIN(B4798,A4798)</f>
        <v/>
      </c>
      <c r="D4798" s="6">
        <f>B4798-C4798</f>
        <v/>
      </c>
      <c r="E4798" s="6">
        <f>A4798-C4798</f>
        <v/>
      </c>
      <c r="F4798" s="6">
        <f>MIN(D4798,in_batt_pw,IF(sel_batt=0,0,(sel_batt-H4797)/in_rte))</f>
        <v/>
      </c>
      <c r="G4798" s="6">
        <f>MIN(E4798,in_batt_pw,H4797)</f>
        <v/>
      </c>
      <c r="H4798" s="6">
        <f>H4797+F4798*in_rte-G4798</f>
        <v/>
      </c>
      <c r="I4798" s="6">
        <f>IF(sel_og=1,0,E4798-G4798)</f>
        <v/>
      </c>
      <c r="J4798" s="6">
        <f>IF(sel_og=1,0,D4798-F4798)</f>
        <v/>
      </c>
      <c r="K4798" s="6">
        <f>IF(sel_og=1,E4798-G4798,0)</f>
        <v/>
      </c>
    </row>
    <row r="4799">
      <c r="A4799" s="6">
        <f>Profiles!E4799+Profiles!F4799</f>
        <v/>
      </c>
      <c r="B4799" s="6">
        <f>Profiles!D4799*sel_solar</f>
        <v/>
      </c>
      <c r="C4799" s="6">
        <f>MIN(B4799,A4799)</f>
        <v/>
      </c>
      <c r="D4799" s="6">
        <f>B4799-C4799</f>
        <v/>
      </c>
      <c r="E4799" s="6">
        <f>A4799-C4799</f>
        <v/>
      </c>
      <c r="F4799" s="6">
        <f>MIN(D4799,in_batt_pw,IF(sel_batt=0,0,(sel_batt-H4798)/in_rte))</f>
        <v/>
      </c>
      <c r="G4799" s="6">
        <f>MIN(E4799,in_batt_pw,H4798)</f>
        <v/>
      </c>
      <c r="H4799" s="6">
        <f>H4798+F4799*in_rte-G4799</f>
        <v/>
      </c>
      <c r="I4799" s="6">
        <f>IF(sel_og=1,0,E4799-G4799)</f>
        <v/>
      </c>
      <c r="J4799" s="6">
        <f>IF(sel_og=1,0,D4799-F4799)</f>
        <v/>
      </c>
      <c r="K4799" s="6">
        <f>IF(sel_og=1,E4799-G4799,0)</f>
        <v/>
      </c>
    </row>
    <row r="4800">
      <c r="A4800" s="6">
        <f>Profiles!E4800+Profiles!F4800</f>
        <v/>
      </c>
      <c r="B4800" s="6">
        <f>Profiles!D4800*sel_solar</f>
        <v/>
      </c>
      <c r="C4800" s="6">
        <f>MIN(B4800,A4800)</f>
        <v/>
      </c>
      <c r="D4800" s="6">
        <f>B4800-C4800</f>
        <v/>
      </c>
      <c r="E4800" s="6">
        <f>A4800-C4800</f>
        <v/>
      </c>
      <c r="F4800" s="6">
        <f>MIN(D4800,in_batt_pw,IF(sel_batt=0,0,(sel_batt-H4799)/in_rte))</f>
        <v/>
      </c>
      <c r="G4800" s="6">
        <f>MIN(E4800,in_batt_pw,H4799)</f>
        <v/>
      </c>
      <c r="H4800" s="6">
        <f>H4799+F4800*in_rte-G4800</f>
        <v/>
      </c>
      <c r="I4800" s="6">
        <f>IF(sel_og=1,0,E4800-G4800)</f>
        <v/>
      </c>
      <c r="J4800" s="6">
        <f>IF(sel_og=1,0,D4800-F4800)</f>
        <v/>
      </c>
      <c r="K4800" s="6">
        <f>IF(sel_og=1,E4800-G4800,0)</f>
        <v/>
      </c>
    </row>
    <row r="4801">
      <c r="A4801" s="6">
        <f>Profiles!E4801+Profiles!F4801</f>
        <v/>
      </c>
      <c r="B4801" s="6">
        <f>Profiles!D4801*sel_solar</f>
        <v/>
      </c>
      <c r="C4801" s="6">
        <f>MIN(B4801,A4801)</f>
        <v/>
      </c>
      <c r="D4801" s="6">
        <f>B4801-C4801</f>
        <v/>
      </c>
      <c r="E4801" s="6">
        <f>A4801-C4801</f>
        <v/>
      </c>
      <c r="F4801" s="6">
        <f>MIN(D4801,in_batt_pw,IF(sel_batt=0,0,(sel_batt-H4800)/in_rte))</f>
        <v/>
      </c>
      <c r="G4801" s="6">
        <f>MIN(E4801,in_batt_pw,H4800)</f>
        <v/>
      </c>
      <c r="H4801" s="6">
        <f>H4800+F4801*in_rte-G4801</f>
        <v/>
      </c>
      <c r="I4801" s="6">
        <f>IF(sel_og=1,0,E4801-G4801)</f>
        <v/>
      </c>
      <c r="J4801" s="6">
        <f>IF(sel_og=1,0,D4801-F4801)</f>
        <v/>
      </c>
      <c r="K4801" s="6">
        <f>IF(sel_og=1,E4801-G4801,0)</f>
        <v/>
      </c>
    </row>
    <row r="4802">
      <c r="A4802" s="6">
        <f>Profiles!E4802+Profiles!F4802</f>
        <v/>
      </c>
      <c r="B4802" s="6">
        <f>Profiles!D4802*sel_solar</f>
        <v/>
      </c>
      <c r="C4802" s="6">
        <f>MIN(B4802,A4802)</f>
        <v/>
      </c>
      <c r="D4802" s="6">
        <f>B4802-C4802</f>
        <v/>
      </c>
      <c r="E4802" s="6">
        <f>A4802-C4802</f>
        <v/>
      </c>
      <c r="F4802" s="6">
        <f>MIN(D4802,in_batt_pw,IF(sel_batt=0,0,(sel_batt-H4801)/in_rte))</f>
        <v/>
      </c>
      <c r="G4802" s="6">
        <f>MIN(E4802,in_batt_pw,H4801)</f>
        <v/>
      </c>
      <c r="H4802" s="6">
        <f>H4801+F4802*in_rte-G4802</f>
        <v/>
      </c>
      <c r="I4802" s="6">
        <f>IF(sel_og=1,0,E4802-G4802)</f>
        <v/>
      </c>
      <c r="J4802" s="6">
        <f>IF(sel_og=1,0,D4802-F4802)</f>
        <v/>
      </c>
      <c r="K4802" s="6">
        <f>IF(sel_og=1,E4802-G4802,0)</f>
        <v/>
      </c>
    </row>
    <row r="4803">
      <c r="A4803" s="6">
        <f>Profiles!E4803+Profiles!F4803</f>
        <v/>
      </c>
      <c r="B4803" s="6">
        <f>Profiles!D4803*sel_solar</f>
        <v/>
      </c>
      <c r="C4803" s="6">
        <f>MIN(B4803,A4803)</f>
        <v/>
      </c>
      <c r="D4803" s="6">
        <f>B4803-C4803</f>
        <v/>
      </c>
      <c r="E4803" s="6">
        <f>A4803-C4803</f>
        <v/>
      </c>
      <c r="F4803" s="6">
        <f>MIN(D4803,in_batt_pw,IF(sel_batt=0,0,(sel_batt-H4802)/in_rte))</f>
        <v/>
      </c>
      <c r="G4803" s="6">
        <f>MIN(E4803,in_batt_pw,H4802)</f>
        <v/>
      </c>
      <c r="H4803" s="6">
        <f>H4802+F4803*in_rte-G4803</f>
        <v/>
      </c>
      <c r="I4803" s="6">
        <f>IF(sel_og=1,0,E4803-G4803)</f>
        <v/>
      </c>
      <c r="J4803" s="6">
        <f>IF(sel_og=1,0,D4803-F4803)</f>
        <v/>
      </c>
      <c r="K4803" s="6">
        <f>IF(sel_og=1,E4803-G4803,0)</f>
        <v/>
      </c>
    </row>
    <row r="4804">
      <c r="A4804" s="6">
        <f>Profiles!E4804+Profiles!F4804</f>
        <v/>
      </c>
      <c r="B4804" s="6">
        <f>Profiles!D4804*sel_solar</f>
        <v/>
      </c>
      <c r="C4804" s="6">
        <f>MIN(B4804,A4804)</f>
        <v/>
      </c>
      <c r="D4804" s="6">
        <f>B4804-C4804</f>
        <v/>
      </c>
      <c r="E4804" s="6">
        <f>A4804-C4804</f>
        <v/>
      </c>
      <c r="F4804" s="6">
        <f>MIN(D4804,in_batt_pw,IF(sel_batt=0,0,(sel_batt-H4803)/in_rte))</f>
        <v/>
      </c>
      <c r="G4804" s="6">
        <f>MIN(E4804,in_batt_pw,H4803)</f>
        <v/>
      </c>
      <c r="H4804" s="6">
        <f>H4803+F4804*in_rte-G4804</f>
        <v/>
      </c>
      <c r="I4804" s="6">
        <f>IF(sel_og=1,0,E4804-G4804)</f>
        <v/>
      </c>
      <c r="J4804" s="6">
        <f>IF(sel_og=1,0,D4804-F4804)</f>
        <v/>
      </c>
      <c r="K4804" s="6">
        <f>IF(sel_og=1,E4804-G4804,0)</f>
        <v/>
      </c>
    </row>
    <row r="4805">
      <c r="A4805" s="6">
        <f>Profiles!E4805+Profiles!F4805</f>
        <v/>
      </c>
      <c r="B4805" s="6">
        <f>Profiles!D4805*sel_solar</f>
        <v/>
      </c>
      <c r="C4805" s="6">
        <f>MIN(B4805,A4805)</f>
        <v/>
      </c>
      <c r="D4805" s="6">
        <f>B4805-C4805</f>
        <v/>
      </c>
      <c r="E4805" s="6">
        <f>A4805-C4805</f>
        <v/>
      </c>
      <c r="F4805" s="6">
        <f>MIN(D4805,in_batt_pw,IF(sel_batt=0,0,(sel_batt-H4804)/in_rte))</f>
        <v/>
      </c>
      <c r="G4805" s="6">
        <f>MIN(E4805,in_batt_pw,H4804)</f>
        <v/>
      </c>
      <c r="H4805" s="6">
        <f>H4804+F4805*in_rte-G4805</f>
        <v/>
      </c>
      <c r="I4805" s="6">
        <f>IF(sel_og=1,0,E4805-G4805)</f>
        <v/>
      </c>
      <c r="J4805" s="6">
        <f>IF(sel_og=1,0,D4805-F4805)</f>
        <v/>
      </c>
      <c r="K4805" s="6">
        <f>IF(sel_og=1,E4805-G4805,0)</f>
        <v/>
      </c>
    </row>
    <row r="4806">
      <c r="A4806" s="6">
        <f>Profiles!E4806+Profiles!F4806</f>
        <v/>
      </c>
      <c r="B4806" s="6">
        <f>Profiles!D4806*sel_solar</f>
        <v/>
      </c>
      <c r="C4806" s="6">
        <f>MIN(B4806,A4806)</f>
        <v/>
      </c>
      <c r="D4806" s="6">
        <f>B4806-C4806</f>
        <v/>
      </c>
      <c r="E4806" s="6">
        <f>A4806-C4806</f>
        <v/>
      </c>
      <c r="F4806" s="6">
        <f>MIN(D4806,in_batt_pw,IF(sel_batt=0,0,(sel_batt-H4805)/in_rte))</f>
        <v/>
      </c>
      <c r="G4806" s="6">
        <f>MIN(E4806,in_batt_pw,H4805)</f>
        <v/>
      </c>
      <c r="H4806" s="6">
        <f>H4805+F4806*in_rte-G4806</f>
        <v/>
      </c>
      <c r="I4806" s="6">
        <f>IF(sel_og=1,0,E4806-G4806)</f>
        <v/>
      </c>
      <c r="J4806" s="6">
        <f>IF(sel_og=1,0,D4806-F4806)</f>
        <v/>
      </c>
      <c r="K4806" s="6">
        <f>IF(sel_og=1,E4806-G4806,0)</f>
        <v/>
      </c>
    </row>
    <row r="4807">
      <c r="A4807" s="6">
        <f>Profiles!E4807+Profiles!F4807</f>
        <v/>
      </c>
      <c r="B4807" s="6">
        <f>Profiles!D4807*sel_solar</f>
        <v/>
      </c>
      <c r="C4807" s="6">
        <f>MIN(B4807,A4807)</f>
        <v/>
      </c>
      <c r="D4807" s="6">
        <f>B4807-C4807</f>
        <v/>
      </c>
      <c r="E4807" s="6">
        <f>A4807-C4807</f>
        <v/>
      </c>
      <c r="F4807" s="6">
        <f>MIN(D4807,in_batt_pw,IF(sel_batt=0,0,(sel_batt-H4806)/in_rte))</f>
        <v/>
      </c>
      <c r="G4807" s="6">
        <f>MIN(E4807,in_batt_pw,H4806)</f>
        <v/>
      </c>
      <c r="H4807" s="6">
        <f>H4806+F4807*in_rte-G4807</f>
        <v/>
      </c>
      <c r="I4807" s="6">
        <f>IF(sel_og=1,0,E4807-G4807)</f>
        <v/>
      </c>
      <c r="J4807" s="6">
        <f>IF(sel_og=1,0,D4807-F4807)</f>
        <v/>
      </c>
      <c r="K4807" s="6">
        <f>IF(sel_og=1,E4807-G4807,0)</f>
        <v/>
      </c>
    </row>
    <row r="4808">
      <c r="A4808" s="6">
        <f>Profiles!E4808+Profiles!F4808</f>
        <v/>
      </c>
      <c r="B4808" s="6">
        <f>Profiles!D4808*sel_solar</f>
        <v/>
      </c>
      <c r="C4808" s="6">
        <f>MIN(B4808,A4808)</f>
        <v/>
      </c>
      <c r="D4808" s="6">
        <f>B4808-C4808</f>
        <v/>
      </c>
      <c r="E4808" s="6">
        <f>A4808-C4808</f>
        <v/>
      </c>
      <c r="F4808" s="6">
        <f>MIN(D4808,in_batt_pw,IF(sel_batt=0,0,(sel_batt-H4807)/in_rte))</f>
        <v/>
      </c>
      <c r="G4808" s="6">
        <f>MIN(E4808,in_batt_pw,H4807)</f>
        <v/>
      </c>
      <c r="H4808" s="6">
        <f>H4807+F4808*in_rte-G4808</f>
        <v/>
      </c>
      <c r="I4808" s="6">
        <f>IF(sel_og=1,0,E4808-G4808)</f>
        <v/>
      </c>
      <c r="J4808" s="6">
        <f>IF(sel_og=1,0,D4808-F4808)</f>
        <v/>
      </c>
      <c r="K4808" s="6">
        <f>IF(sel_og=1,E4808-G4808,0)</f>
        <v/>
      </c>
    </row>
    <row r="4809">
      <c r="A4809" s="6">
        <f>Profiles!E4809+Profiles!F4809</f>
        <v/>
      </c>
      <c r="B4809" s="6">
        <f>Profiles!D4809*sel_solar</f>
        <v/>
      </c>
      <c r="C4809" s="6">
        <f>MIN(B4809,A4809)</f>
        <v/>
      </c>
      <c r="D4809" s="6">
        <f>B4809-C4809</f>
        <v/>
      </c>
      <c r="E4809" s="6">
        <f>A4809-C4809</f>
        <v/>
      </c>
      <c r="F4809" s="6">
        <f>MIN(D4809,in_batt_pw,IF(sel_batt=0,0,(sel_batt-H4808)/in_rte))</f>
        <v/>
      </c>
      <c r="G4809" s="6">
        <f>MIN(E4809,in_batt_pw,H4808)</f>
        <v/>
      </c>
      <c r="H4809" s="6">
        <f>H4808+F4809*in_rte-G4809</f>
        <v/>
      </c>
      <c r="I4809" s="6">
        <f>IF(sel_og=1,0,E4809-G4809)</f>
        <v/>
      </c>
      <c r="J4809" s="6">
        <f>IF(sel_og=1,0,D4809-F4809)</f>
        <v/>
      </c>
      <c r="K4809" s="6">
        <f>IF(sel_og=1,E4809-G4809,0)</f>
        <v/>
      </c>
    </row>
    <row r="4810">
      <c r="A4810" s="6">
        <f>Profiles!E4810+Profiles!F4810</f>
        <v/>
      </c>
      <c r="B4810" s="6">
        <f>Profiles!D4810*sel_solar</f>
        <v/>
      </c>
      <c r="C4810" s="6">
        <f>MIN(B4810,A4810)</f>
        <v/>
      </c>
      <c r="D4810" s="6">
        <f>B4810-C4810</f>
        <v/>
      </c>
      <c r="E4810" s="6">
        <f>A4810-C4810</f>
        <v/>
      </c>
      <c r="F4810" s="6">
        <f>MIN(D4810,in_batt_pw,IF(sel_batt=0,0,(sel_batt-H4809)/in_rte))</f>
        <v/>
      </c>
      <c r="G4810" s="6">
        <f>MIN(E4810,in_batt_pw,H4809)</f>
        <v/>
      </c>
      <c r="H4810" s="6">
        <f>H4809+F4810*in_rte-G4810</f>
        <v/>
      </c>
      <c r="I4810" s="6">
        <f>IF(sel_og=1,0,E4810-G4810)</f>
        <v/>
      </c>
      <c r="J4810" s="6">
        <f>IF(sel_og=1,0,D4810-F4810)</f>
        <v/>
      </c>
      <c r="K4810" s="6">
        <f>IF(sel_og=1,E4810-G4810,0)</f>
        <v/>
      </c>
    </row>
    <row r="4811">
      <c r="A4811" s="6">
        <f>Profiles!E4811+Profiles!F4811</f>
        <v/>
      </c>
      <c r="B4811" s="6">
        <f>Profiles!D4811*sel_solar</f>
        <v/>
      </c>
      <c r="C4811" s="6">
        <f>MIN(B4811,A4811)</f>
        <v/>
      </c>
      <c r="D4811" s="6">
        <f>B4811-C4811</f>
        <v/>
      </c>
      <c r="E4811" s="6">
        <f>A4811-C4811</f>
        <v/>
      </c>
      <c r="F4811" s="6">
        <f>MIN(D4811,in_batt_pw,IF(sel_batt=0,0,(sel_batt-H4810)/in_rte))</f>
        <v/>
      </c>
      <c r="G4811" s="6">
        <f>MIN(E4811,in_batt_pw,H4810)</f>
        <v/>
      </c>
      <c r="H4811" s="6">
        <f>H4810+F4811*in_rte-G4811</f>
        <v/>
      </c>
      <c r="I4811" s="6">
        <f>IF(sel_og=1,0,E4811-G4811)</f>
        <v/>
      </c>
      <c r="J4811" s="6">
        <f>IF(sel_og=1,0,D4811-F4811)</f>
        <v/>
      </c>
      <c r="K4811" s="6">
        <f>IF(sel_og=1,E4811-G4811,0)</f>
        <v/>
      </c>
    </row>
    <row r="4812">
      <c r="A4812" s="6">
        <f>Profiles!E4812+Profiles!F4812</f>
        <v/>
      </c>
      <c r="B4812" s="6">
        <f>Profiles!D4812*sel_solar</f>
        <v/>
      </c>
      <c r="C4812" s="6">
        <f>MIN(B4812,A4812)</f>
        <v/>
      </c>
      <c r="D4812" s="6">
        <f>B4812-C4812</f>
        <v/>
      </c>
      <c r="E4812" s="6">
        <f>A4812-C4812</f>
        <v/>
      </c>
      <c r="F4812" s="6">
        <f>MIN(D4812,in_batt_pw,IF(sel_batt=0,0,(sel_batt-H4811)/in_rte))</f>
        <v/>
      </c>
      <c r="G4812" s="6">
        <f>MIN(E4812,in_batt_pw,H4811)</f>
        <v/>
      </c>
      <c r="H4812" s="6">
        <f>H4811+F4812*in_rte-G4812</f>
        <v/>
      </c>
      <c r="I4812" s="6">
        <f>IF(sel_og=1,0,E4812-G4812)</f>
        <v/>
      </c>
      <c r="J4812" s="6">
        <f>IF(sel_og=1,0,D4812-F4812)</f>
        <v/>
      </c>
      <c r="K4812" s="6">
        <f>IF(sel_og=1,E4812-G4812,0)</f>
        <v/>
      </c>
    </row>
    <row r="4813">
      <c r="A4813" s="6">
        <f>Profiles!E4813+Profiles!F4813</f>
        <v/>
      </c>
      <c r="B4813" s="6">
        <f>Profiles!D4813*sel_solar</f>
        <v/>
      </c>
      <c r="C4813" s="6">
        <f>MIN(B4813,A4813)</f>
        <v/>
      </c>
      <c r="D4813" s="6">
        <f>B4813-C4813</f>
        <v/>
      </c>
      <c r="E4813" s="6">
        <f>A4813-C4813</f>
        <v/>
      </c>
      <c r="F4813" s="6">
        <f>MIN(D4813,in_batt_pw,IF(sel_batt=0,0,(sel_batt-H4812)/in_rte))</f>
        <v/>
      </c>
      <c r="G4813" s="6">
        <f>MIN(E4813,in_batt_pw,H4812)</f>
        <v/>
      </c>
      <c r="H4813" s="6">
        <f>H4812+F4813*in_rte-G4813</f>
        <v/>
      </c>
      <c r="I4813" s="6">
        <f>IF(sel_og=1,0,E4813-G4813)</f>
        <v/>
      </c>
      <c r="J4813" s="6">
        <f>IF(sel_og=1,0,D4813-F4813)</f>
        <v/>
      </c>
      <c r="K4813" s="6">
        <f>IF(sel_og=1,E4813-G4813,0)</f>
        <v/>
      </c>
    </row>
    <row r="4814">
      <c r="A4814" s="6">
        <f>Profiles!E4814+Profiles!F4814</f>
        <v/>
      </c>
      <c r="B4814" s="6">
        <f>Profiles!D4814*sel_solar</f>
        <v/>
      </c>
      <c r="C4814" s="6">
        <f>MIN(B4814,A4814)</f>
        <v/>
      </c>
      <c r="D4814" s="6">
        <f>B4814-C4814</f>
        <v/>
      </c>
      <c r="E4814" s="6">
        <f>A4814-C4814</f>
        <v/>
      </c>
      <c r="F4814" s="6">
        <f>MIN(D4814,in_batt_pw,IF(sel_batt=0,0,(sel_batt-H4813)/in_rte))</f>
        <v/>
      </c>
      <c r="G4814" s="6">
        <f>MIN(E4814,in_batt_pw,H4813)</f>
        <v/>
      </c>
      <c r="H4814" s="6">
        <f>H4813+F4814*in_rte-G4814</f>
        <v/>
      </c>
      <c r="I4814" s="6">
        <f>IF(sel_og=1,0,E4814-G4814)</f>
        <v/>
      </c>
      <c r="J4814" s="6">
        <f>IF(sel_og=1,0,D4814-F4814)</f>
        <v/>
      </c>
      <c r="K4814" s="6">
        <f>IF(sel_og=1,E4814-G4814,0)</f>
        <v/>
      </c>
    </row>
    <row r="4815">
      <c r="A4815" s="6">
        <f>Profiles!E4815+Profiles!F4815</f>
        <v/>
      </c>
      <c r="B4815" s="6">
        <f>Profiles!D4815*sel_solar</f>
        <v/>
      </c>
      <c r="C4815" s="6">
        <f>MIN(B4815,A4815)</f>
        <v/>
      </c>
      <c r="D4815" s="6">
        <f>B4815-C4815</f>
        <v/>
      </c>
      <c r="E4815" s="6">
        <f>A4815-C4815</f>
        <v/>
      </c>
      <c r="F4815" s="6">
        <f>MIN(D4815,in_batt_pw,IF(sel_batt=0,0,(sel_batt-H4814)/in_rte))</f>
        <v/>
      </c>
      <c r="G4815" s="6">
        <f>MIN(E4815,in_batt_pw,H4814)</f>
        <v/>
      </c>
      <c r="H4815" s="6">
        <f>H4814+F4815*in_rte-G4815</f>
        <v/>
      </c>
      <c r="I4815" s="6">
        <f>IF(sel_og=1,0,E4815-G4815)</f>
        <v/>
      </c>
      <c r="J4815" s="6">
        <f>IF(sel_og=1,0,D4815-F4815)</f>
        <v/>
      </c>
      <c r="K4815" s="6">
        <f>IF(sel_og=1,E4815-G4815,0)</f>
        <v/>
      </c>
    </row>
    <row r="4816">
      <c r="A4816" s="6">
        <f>Profiles!E4816+Profiles!F4816</f>
        <v/>
      </c>
      <c r="B4816" s="6">
        <f>Profiles!D4816*sel_solar</f>
        <v/>
      </c>
      <c r="C4816" s="6">
        <f>MIN(B4816,A4816)</f>
        <v/>
      </c>
      <c r="D4816" s="6">
        <f>B4816-C4816</f>
        <v/>
      </c>
      <c r="E4816" s="6">
        <f>A4816-C4816</f>
        <v/>
      </c>
      <c r="F4816" s="6">
        <f>MIN(D4816,in_batt_pw,IF(sel_batt=0,0,(sel_batt-H4815)/in_rte))</f>
        <v/>
      </c>
      <c r="G4816" s="6">
        <f>MIN(E4816,in_batt_pw,H4815)</f>
        <v/>
      </c>
      <c r="H4816" s="6">
        <f>H4815+F4816*in_rte-G4816</f>
        <v/>
      </c>
      <c r="I4816" s="6">
        <f>IF(sel_og=1,0,E4816-G4816)</f>
        <v/>
      </c>
      <c r="J4816" s="6">
        <f>IF(sel_og=1,0,D4816-F4816)</f>
        <v/>
      </c>
      <c r="K4816" s="6">
        <f>IF(sel_og=1,E4816-G4816,0)</f>
        <v/>
      </c>
    </row>
    <row r="4817">
      <c r="A4817" s="6">
        <f>Profiles!E4817+Profiles!F4817</f>
        <v/>
      </c>
      <c r="B4817" s="6">
        <f>Profiles!D4817*sel_solar</f>
        <v/>
      </c>
      <c r="C4817" s="6">
        <f>MIN(B4817,A4817)</f>
        <v/>
      </c>
      <c r="D4817" s="6">
        <f>B4817-C4817</f>
        <v/>
      </c>
      <c r="E4817" s="6">
        <f>A4817-C4817</f>
        <v/>
      </c>
      <c r="F4817" s="6">
        <f>MIN(D4817,in_batt_pw,IF(sel_batt=0,0,(sel_batt-H4816)/in_rte))</f>
        <v/>
      </c>
      <c r="G4817" s="6">
        <f>MIN(E4817,in_batt_pw,H4816)</f>
        <v/>
      </c>
      <c r="H4817" s="6">
        <f>H4816+F4817*in_rte-G4817</f>
        <v/>
      </c>
      <c r="I4817" s="6">
        <f>IF(sel_og=1,0,E4817-G4817)</f>
        <v/>
      </c>
      <c r="J4817" s="6">
        <f>IF(sel_og=1,0,D4817-F4817)</f>
        <v/>
      </c>
      <c r="K4817" s="6">
        <f>IF(sel_og=1,E4817-G4817,0)</f>
        <v/>
      </c>
    </row>
    <row r="4818">
      <c r="A4818" s="6">
        <f>Profiles!E4818+Profiles!F4818</f>
        <v/>
      </c>
      <c r="B4818" s="6">
        <f>Profiles!D4818*sel_solar</f>
        <v/>
      </c>
      <c r="C4818" s="6">
        <f>MIN(B4818,A4818)</f>
        <v/>
      </c>
      <c r="D4818" s="6">
        <f>B4818-C4818</f>
        <v/>
      </c>
      <c r="E4818" s="6">
        <f>A4818-C4818</f>
        <v/>
      </c>
      <c r="F4818" s="6">
        <f>MIN(D4818,in_batt_pw,IF(sel_batt=0,0,(sel_batt-H4817)/in_rte))</f>
        <v/>
      </c>
      <c r="G4818" s="6">
        <f>MIN(E4818,in_batt_pw,H4817)</f>
        <v/>
      </c>
      <c r="H4818" s="6">
        <f>H4817+F4818*in_rte-G4818</f>
        <v/>
      </c>
      <c r="I4818" s="6">
        <f>IF(sel_og=1,0,E4818-G4818)</f>
        <v/>
      </c>
      <c r="J4818" s="6">
        <f>IF(sel_og=1,0,D4818-F4818)</f>
        <v/>
      </c>
      <c r="K4818" s="6">
        <f>IF(sel_og=1,E4818-G4818,0)</f>
        <v/>
      </c>
    </row>
    <row r="4819">
      <c r="A4819" s="6">
        <f>Profiles!E4819+Profiles!F4819</f>
        <v/>
      </c>
      <c r="B4819" s="6">
        <f>Profiles!D4819*sel_solar</f>
        <v/>
      </c>
      <c r="C4819" s="6">
        <f>MIN(B4819,A4819)</f>
        <v/>
      </c>
      <c r="D4819" s="6">
        <f>B4819-C4819</f>
        <v/>
      </c>
      <c r="E4819" s="6">
        <f>A4819-C4819</f>
        <v/>
      </c>
      <c r="F4819" s="6">
        <f>MIN(D4819,in_batt_pw,IF(sel_batt=0,0,(sel_batt-H4818)/in_rte))</f>
        <v/>
      </c>
      <c r="G4819" s="6">
        <f>MIN(E4819,in_batt_pw,H4818)</f>
        <v/>
      </c>
      <c r="H4819" s="6">
        <f>H4818+F4819*in_rte-G4819</f>
        <v/>
      </c>
      <c r="I4819" s="6">
        <f>IF(sel_og=1,0,E4819-G4819)</f>
        <v/>
      </c>
      <c r="J4819" s="6">
        <f>IF(sel_og=1,0,D4819-F4819)</f>
        <v/>
      </c>
      <c r="K4819" s="6">
        <f>IF(sel_og=1,E4819-G4819,0)</f>
        <v/>
      </c>
    </row>
    <row r="4820">
      <c r="A4820" s="6">
        <f>Profiles!E4820+Profiles!F4820</f>
        <v/>
      </c>
      <c r="B4820" s="6">
        <f>Profiles!D4820*sel_solar</f>
        <v/>
      </c>
      <c r="C4820" s="6">
        <f>MIN(B4820,A4820)</f>
        <v/>
      </c>
      <c r="D4820" s="6">
        <f>B4820-C4820</f>
        <v/>
      </c>
      <c r="E4820" s="6">
        <f>A4820-C4820</f>
        <v/>
      </c>
      <c r="F4820" s="6">
        <f>MIN(D4820,in_batt_pw,IF(sel_batt=0,0,(sel_batt-H4819)/in_rte))</f>
        <v/>
      </c>
      <c r="G4820" s="6">
        <f>MIN(E4820,in_batt_pw,H4819)</f>
        <v/>
      </c>
      <c r="H4820" s="6">
        <f>H4819+F4820*in_rte-G4820</f>
        <v/>
      </c>
      <c r="I4820" s="6">
        <f>IF(sel_og=1,0,E4820-G4820)</f>
        <v/>
      </c>
      <c r="J4820" s="6">
        <f>IF(sel_og=1,0,D4820-F4820)</f>
        <v/>
      </c>
      <c r="K4820" s="6">
        <f>IF(sel_og=1,E4820-G4820,0)</f>
        <v/>
      </c>
    </row>
    <row r="4821">
      <c r="A4821" s="6">
        <f>Profiles!E4821+Profiles!F4821</f>
        <v/>
      </c>
      <c r="B4821" s="6">
        <f>Profiles!D4821*sel_solar</f>
        <v/>
      </c>
      <c r="C4821" s="6">
        <f>MIN(B4821,A4821)</f>
        <v/>
      </c>
      <c r="D4821" s="6">
        <f>B4821-C4821</f>
        <v/>
      </c>
      <c r="E4821" s="6">
        <f>A4821-C4821</f>
        <v/>
      </c>
      <c r="F4821" s="6">
        <f>MIN(D4821,in_batt_pw,IF(sel_batt=0,0,(sel_batt-H4820)/in_rte))</f>
        <v/>
      </c>
      <c r="G4821" s="6">
        <f>MIN(E4821,in_batt_pw,H4820)</f>
        <v/>
      </c>
      <c r="H4821" s="6">
        <f>H4820+F4821*in_rte-G4821</f>
        <v/>
      </c>
      <c r="I4821" s="6">
        <f>IF(sel_og=1,0,E4821-G4821)</f>
        <v/>
      </c>
      <c r="J4821" s="6">
        <f>IF(sel_og=1,0,D4821-F4821)</f>
        <v/>
      </c>
      <c r="K4821" s="6">
        <f>IF(sel_og=1,E4821-G4821,0)</f>
        <v/>
      </c>
    </row>
    <row r="4822">
      <c r="A4822" s="6">
        <f>Profiles!E4822+Profiles!F4822</f>
        <v/>
      </c>
      <c r="B4822" s="6">
        <f>Profiles!D4822*sel_solar</f>
        <v/>
      </c>
      <c r="C4822" s="6">
        <f>MIN(B4822,A4822)</f>
        <v/>
      </c>
      <c r="D4822" s="6">
        <f>B4822-C4822</f>
        <v/>
      </c>
      <c r="E4822" s="6">
        <f>A4822-C4822</f>
        <v/>
      </c>
      <c r="F4822" s="6">
        <f>MIN(D4822,in_batt_pw,IF(sel_batt=0,0,(sel_batt-H4821)/in_rte))</f>
        <v/>
      </c>
      <c r="G4822" s="6">
        <f>MIN(E4822,in_batt_pw,H4821)</f>
        <v/>
      </c>
      <c r="H4822" s="6">
        <f>H4821+F4822*in_rte-G4822</f>
        <v/>
      </c>
      <c r="I4822" s="6">
        <f>IF(sel_og=1,0,E4822-G4822)</f>
        <v/>
      </c>
      <c r="J4822" s="6">
        <f>IF(sel_og=1,0,D4822-F4822)</f>
        <v/>
      </c>
      <c r="K4822" s="6">
        <f>IF(sel_og=1,E4822-G4822,0)</f>
        <v/>
      </c>
    </row>
    <row r="4823">
      <c r="A4823" s="6">
        <f>Profiles!E4823+Profiles!F4823</f>
        <v/>
      </c>
      <c r="B4823" s="6">
        <f>Profiles!D4823*sel_solar</f>
        <v/>
      </c>
      <c r="C4823" s="6">
        <f>MIN(B4823,A4823)</f>
        <v/>
      </c>
      <c r="D4823" s="6">
        <f>B4823-C4823</f>
        <v/>
      </c>
      <c r="E4823" s="6">
        <f>A4823-C4823</f>
        <v/>
      </c>
      <c r="F4823" s="6">
        <f>MIN(D4823,in_batt_pw,IF(sel_batt=0,0,(sel_batt-H4822)/in_rte))</f>
        <v/>
      </c>
      <c r="G4823" s="6">
        <f>MIN(E4823,in_batt_pw,H4822)</f>
        <v/>
      </c>
      <c r="H4823" s="6">
        <f>H4822+F4823*in_rte-G4823</f>
        <v/>
      </c>
      <c r="I4823" s="6">
        <f>IF(sel_og=1,0,E4823-G4823)</f>
        <v/>
      </c>
      <c r="J4823" s="6">
        <f>IF(sel_og=1,0,D4823-F4823)</f>
        <v/>
      </c>
      <c r="K4823" s="6">
        <f>IF(sel_og=1,E4823-G4823,0)</f>
        <v/>
      </c>
    </row>
    <row r="4824">
      <c r="A4824" s="6">
        <f>Profiles!E4824+Profiles!F4824</f>
        <v/>
      </c>
      <c r="B4824" s="6">
        <f>Profiles!D4824*sel_solar</f>
        <v/>
      </c>
      <c r="C4824" s="6">
        <f>MIN(B4824,A4824)</f>
        <v/>
      </c>
      <c r="D4824" s="6">
        <f>B4824-C4824</f>
        <v/>
      </c>
      <c r="E4824" s="6">
        <f>A4824-C4824</f>
        <v/>
      </c>
      <c r="F4824" s="6">
        <f>MIN(D4824,in_batt_pw,IF(sel_batt=0,0,(sel_batt-H4823)/in_rte))</f>
        <v/>
      </c>
      <c r="G4824" s="6">
        <f>MIN(E4824,in_batt_pw,H4823)</f>
        <v/>
      </c>
      <c r="H4824" s="6">
        <f>H4823+F4824*in_rte-G4824</f>
        <v/>
      </c>
      <c r="I4824" s="6">
        <f>IF(sel_og=1,0,E4824-G4824)</f>
        <v/>
      </c>
      <c r="J4824" s="6">
        <f>IF(sel_og=1,0,D4824-F4824)</f>
        <v/>
      </c>
      <c r="K4824" s="6">
        <f>IF(sel_og=1,E4824-G4824,0)</f>
        <v/>
      </c>
    </row>
    <row r="4825">
      <c r="A4825" s="6">
        <f>Profiles!E4825+Profiles!F4825</f>
        <v/>
      </c>
      <c r="B4825" s="6">
        <f>Profiles!D4825*sel_solar</f>
        <v/>
      </c>
      <c r="C4825" s="6">
        <f>MIN(B4825,A4825)</f>
        <v/>
      </c>
      <c r="D4825" s="6">
        <f>B4825-C4825</f>
        <v/>
      </c>
      <c r="E4825" s="6">
        <f>A4825-C4825</f>
        <v/>
      </c>
      <c r="F4825" s="6">
        <f>MIN(D4825,in_batt_pw,IF(sel_batt=0,0,(sel_batt-H4824)/in_rte))</f>
        <v/>
      </c>
      <c r="G4825" s="6">
        <f>MIN(E4825,in_batt_pw,H4824)</f>
        <v/>
      </c>
      <c r="H4825" s="6">
        <f>H4824+F4825*in_rte-G4825</f>
        <v/>
      </c>
      <c r="I4825" s="6">
        <f>IF(sel_og=1,0,E4825-G4825)</f>
        <v/>
      </c>
      <c r="J4825" s="6">
        <f>IF(sel_og=1,0,D4825-F4825)</f>
        <v/>
      </c>
      <c r="K4825" s="6">
        <f>IF(sel_og=1,E4825-G4825,0)</f>
        <v/>
      </c>
    </row>
    <row r="4826">
      <c r="A4826" s="6">
        <f>Profiles!E4826+Profiles!F4826</f>
        <v/>
      </c>
      <c r="B4826" s="6">
        <f>Profiles!D4826*sel_solar</f>
        <v/>
      </c>
      <c r="C4826" s="6">
        <f>MIN(B4826,A4826)</f>
        <v/>
      </c>
      <c r="D4826" s="6">
        <f>B4826-C4826</f>
        <v/>
      </c>
      <c r="E4826" s="6">
        <f>A4826-C4826</f>
        <v/>
      </c>
      <c r="F4826" s="6">
        <f>MIN(D4826,in_batt_pw,IF(sel_batt=0,0,(sel_batt-H4825)/in_rte))</f>
        <v/>
      </c>
      <c r="G4826" s="6">
        <f>MIN(E4826,in_batt_pw,H4825)</f>
        <v/>
      </c>
      <c r="H4826" s="6">
        <f>H4825+F4826*in_rte-G4826</f>
        <v/>
      </c>
      <c r="I4826" s="6">
        <f>IF(sel_og=1,0,E4826-G4826)</f>
        <v/>
      </c>
      <c r="J4826" s="6">
        <f>IF(sel_og=1,0,D4826-F4826)</f>
        <v/>
      </c>
      <c r="K4826" s="6">
        <f>IF(sel_og=1,E4826-G4826,0)</f>
        <v/>
      </c>
    </row>
    <row r="4827">
      <c r="A4827" s="6">
        <f>Profiles!E4827+Profiles!F4827</f>
        <v/>
      </c>
      <c r="B4827" s="6">
        <f>Profiles!D4827*sel_solar</f>
        <v/>
      </c>
      <c r="C4827" s="6">
        <f>MIN(B4827,A4827)</f>
        <v/>
      </c>
      <c r="D4827" s="6">
        <f>B4827-C4827</f>
        <v/>
      </c>
      <c r="E4827" s="6">
        <f>A4827-C4827</f>
        <v/>
      </c>
      <c r="F4827" s="6">
        <f>MIN(D4827,in_batt_pw,IF(sel_batt=0,0,(sel_batt-H4826)/in_rte))</f>
        <v/>
      </c>
      <c r="G4827" s="6">
        <f>MIN(E4827,in_batt_pw,H4826)</f>
        <v/>
      </c>
      <c r="H4827" s="6">
        <f>H4826+F4827*in_rte-G4827</f>
        <v/>
      </c>
      <c r="I4827" s="6">
        <f>IF(sel_og=1,0,E4827-G4827)</f>
        <v/>
      </c>
      <c r="J4827" s="6">
        <f>IF(sel_og=1,0,D4827-F4827)</f>
        <v/>
      </c>
      <c r="K4827" s="6">
        <f>IF(sel_og=1,E4827-G4827,0)</f>
        <v/>
      </c>
    </row>
    <row r="4828">
      <c r="A4828" s="6">
        <f>Profiles!E4828+Profiles!F4828</f>
        <v/>
      </c>
      <c r="B4828" s="6">
        <f>Profiles!D4828*sel_solar</f>
        <v/>
      </c>
      <c r="C4828" s="6">
        <f>MIN(B4828,A4828)</f>
        <v/>
      </c>
      <c r="D4828" s="6">
        <f>B4828-C4828</f>
        <v/>
      </c>
      <c r="E4828" s="6">
        <f>A4828-C4828</f>
        <v/>
      </c>
      <c r="F4828" s="6">
        <f>MIN(D4828,in_batt_pw,IF(sel_batt=0,0,(sel_batt-H4827)/in_rte))</f>
        <v/>
      </c>
      <c r="G4828" s="6">
        <f>MIN(E4828,in_batt_pw,H4827)</f>
        <v/>
      </c>
      <c r="H4828" s="6">
        <f>H4827+F4828*in_rte-G4828</f>
        <v/>
      </c>
      <c r="I4828" s="6">
        <f>IF(sel_og=1,0,E4828-G4828)</f>
        <v/>
      </c>
      <c r="J4828" s="6">
        <f>IF(sel_og=1,0,D4828-F4828)</f>
        <v/>
      </c>
      <c r="K4828" s="6">
        <f>IF(sel_og=1,E4828-G4828,0)</f>
        <v/>
      </c>
    </row>
    <row r="4829">
      <c r="A4829" s="6">
        <f>Profiles!E4829+Profiles!F4829</f>
        <v/>
      </c>
      <c r="B4829" s="6">
        <f>Profiles!D4829*sel_solar</f>
        <v/>
      </c>
      <c r="C4829" s="6">
        <f>MIN(B4829,A4829)</f>
        <v/>
      </c>
      <c r="D4829" s="6">
        <f>B4829-C4829</f>
        <v/>
      </c>
      <c r="E4829" s="6">
        <f>A4829-C4829</f>
        <v/>
      </c>
      <c r="F4829" s="6">
        <f>MIN(D4829,in_batt_pw,IF(sel_batt=0,0,(sel_batt-H4828)/in_rte))</f>
        <v/>
      </c>
      <c r="G4829" s="6">
        <f>MIN(E4829,in_batt_pw,H4828)</f>
        <v/>
      </c>
      <c r="H4829" s="6">
        <f>H4828+F4829*in_rte-G4829</f>
        <v/>
      </c>
      <c r="I4829" s="6">
        <f>IF(sel_og=1,0,E4829-G4829)</f>
        <v/>
      </c>
      <c r="J4829" s="6">
        <f>IF(sel_og=1,0,D4829-F4829)</f>
        <v/>
      </c>
      <c r="K4829" s="6">
        <f>IF(sel_og=1,E4829-G4829,0)</f>
        <v/>
      </c>
    </row>
    <row r="4830">
      <c r="A4830" s="6">
        <f>Profiles!E4830+Profiles!F4830</f>
        <v/>
      </c>
      <c r="B4830" s="6">
        <f>Profiles!D4830*sel_solar</f>
        <v/>
      </c>
      <c r="C4830" s="6">
        <f>MIN(B4830,A4830)</f>
        <v/>
      </c>
      <c r="D4830" s="6">
        <f>B4830-C4830</f>
        <v/>
      </c>
      <c r="E4830" s="6">
        <f>A4830-C4830</f>
        <v/>
      </c>
      <c r="F4830" s="6">
        <f>MIN(D4830,in_batt_pw,IF(sel_batt=0,0,(sel_batt-H4829)/in_rte))</f>
        <v/>
      </c>
      <c r="G4830" s="6">
        <f>MIN(E4830,in_batt_pw,H4829)</f>
        <v/>
      </c>
      <c r="H4830" s="6">
        <f>H4829+F4830*in_rte-G4830</f>
        <v/>
      </c>
      <c r="I4830" s="6">
        <f>IF(sel_og=1,0,E4830-G4830)</f>
        <v/>
      </c>
      <c r="J4830" s="6">
        <f>IF(sel_og=1,0,D4830-F4830)</f>
        <v/>
      </c>
      <c r="K4830" s="6">
        <f>IF(sel_og=1,E4830-G4830,0)</f>
        <v/>
      </c>
    </row>
    <row r="4831">
      <c r="A4831" s="6">
        <f>Profiles!E4831+Profiles!F4831</f>
        <v/>
      </c>
      <c r="B4831" s="6">
        <f>Profiles!D4831*sel_solar</f>
        <v/>
      </c>
      <c r="C4831" s="6">
        <f>MIN(B4831,A4831)</f>
        <v/>
      </c>
      <c r="D4831" s="6">
        <f>B4831-C4831</f>
        <v/>
      </c>
      <c r="E4831" s="6">
        <f>A4831-C4831</f>
        <v/>
      </c>
      <c r="F4831" s="6">
        <f>MIN(D4831,in_batt_pw,IF(sel_batt=0,0,(sel_batt-H4830)/in_rte))</f>
        <v/>
      </c>
      <c r="G4831" s="6">
        <f>MIN(E4831,in_batt_pw,H4830)</f>
        <v/>
      </c>
      <c r="H4831" s="6">
        <f>H4830+F4831*in_rte-G4831</f>
        <v/>
      </c>
      <c r="I4831" s="6">
        <f>IF(sel_og=1,0,E4831-G4831)</f>
        <v/>
      </c>
      <c r="J4831" s="6">
        <f>IF(sel_og=1,0,D4831-F4831)</f>
        <v/>
      </c>
      <c r="K4831" s="6">
        <f>IF(sel_og=1,E4831-G4831,0)</f>
        <v/>
      </c>
    </row>
    <row r="4832">
      <c r="A4832" s="6">
        <f>Profiles!E4832+Profiles!F4832</f>
        <v/>
      </c>
      <c r="B4832" s="6">
        <f>Profiles!D4832*sel_solar</f>
        <v/>
      </c>
      <c r="C4832" s="6">
        <f>MIN(B4832,A4832)</f>
        <v/>
      </c>
      <c r="D4832" s="6">
        <f>B4832-C4832</f>
        <v/>
      </c>
      <c r="E4832" s="6">
        <f>A4832-C4832</f>
        <v/>
      </c>
      <c r="F4832" s="6">
        <f>MIN(D4832,in_batt_pw,IF(sel_batt=0,0,(sel_batt-H4831)/in_rte))</f>
        <v/>
      </c>
      <c r="G4832" s="6">
        <f>MIN(E4832,in_batt_pw,H4831)</f>
        <v/>
      </c>
      <c r="H4832" s="6">
        <f>H4831+F4832*in_rte-G4832</f>
        <v/>
      </c>
      <c r="I4832" s="6">
        <f>IF(sel_og=1,0,E4832-G4832)</f>
        <v/>
      </c>
      <c r="J4832" s="6">
        <f>IF(sel_og=1,0,D4832-F4832)</f>
        <v/>
      </c>
      <c r="K4832" s="6">
        <f>IF(sel_og=1,E4832-G4832,0)</f>
        <v/>
      </c>
    </row>
    <row r="4833">
      <c r="A4833" s="6">
        <f>Profiles!E4833+Profiles!F4833</f>
        <v/>
      </c>
      <c r="B4833" s="6">
        <f>Profiles!D4833*sel_solar</f>
        <v/>
      </c>
      <c r="C4833" s="6">
        <f>MIN(B4833,A4833)</f>
        <v/>
      </c>
      <c r="D4833" s="6">
        <f>B4833-C4833</f>
        <v/>
      </c>
      <c r="E4833" s="6">
        <f>A4833-C4833</f>
        <v/>
      </c>
      <c r="F4833" s="6">
        <f>MIN(D4833,in_batt_pw,IF(sel_batt=0,0,(sel_batt-H4832)/in_rte))</f>
        <v/>
      </c>
      <c r="G4833" s="6">
        <f>MIN(E4833,in_batt_pw,H4832)</f>
        <v/>
      </c>
      <c r="H4833" s="6">
        <f>H4832+F4833*in_rte-G4833</f>
        <v/>
      </c>
      <c r="I4833" s="6">
        <f>IF(sel_og=1,0,E4833-G4833)</f>
        <v/>
      </c>
      <c r="J4833" s="6">
        <f>IF(sel_og=1,0,D4833-F4833)</f>
        <v/>
      </c>
      <c r="K4833" s="6">
        <f>IF(sel_og=1,E4833-G4833,0)</f>
        <v/>
      </c>
    </row>
    <row r="4834">
      <c r="A4834" s="6">
        <f>Profiles!E4834+Profiles!F4834</f>
        <v/>
      </c>
      <c r="B4834" s="6">
        <f>Profiles!D4834*sel_solar</f>
        <v/>
      </c>
      <c r="C4834" s="6">
        <f>MIN(B4834,A4834)</f>
        <v/>
      </c>
      <c r="D4834" s="6">
        <f>B4834-C4834</f>
        <v/>
      </c>
      <c r="E4834" s="6">
        <f>A4834-C4834</f>
        <v/>
      </c>
      <c r="F4834" s="6">
        <f>MIN(D4834,in_batt_pw,IF(sel_batt=0,0,(sel_batt-H4833)/in_rte))</f>
        <v/>
      </c>
      <c r="G4834" s="6">
        <f>MIN(E4834,in_batt_pw,H4833)</f>
        <v/>
      </c>
      <c r="H4834" s="6">
        <f>H4833+F4834*in_rte-G4834</f>
        <v/>
      </c>
      <c r="I4834" s="6">
        <f>IF(sel_og=1,0,E4834-G4834)</f>
        <v/>
      </c>
      <c r="J4834" s="6">
        <f>IF(sel_og=1,0,D4834-F4834)</f>
        <v/>
      </c>
      <c r="K4834" s="6">
        <f>IF(sel_og=1,E4834-G4834,0)</f>
        <v/>
      </c>
    </row>
    <row r="4835">
      <c r="A4835" s="6">
        <f>Profiles!E4835+Profiles!F4835</f>
        <v/>
      </c>
      <c r="B4835" s="6">
        <f>Profiles!D4835*sel_solar</f>
        <v/>
      </c>
      <c r="C4835" s="6">
        <f>MIN(B4835,A4835)</f>
        <v/>
      </c>
      <c r="D4835" s="6">
        <f>B4835-C4835</f>
        <v/>
      </c>
      <c r="E4835" s="6">
        <f>A4835-C4835</f>
        <v/>
      </c>
      <c r="F4835" s="6">
        <f>MIN(D4835,in_batt_pw,IF(sel_batt=0,0,(sel_batt-H4834)/in_rte))</f>
        <v/>
      </c>
      <c r="G4835" s="6">
        <f>MIN(E4835,in_batt_pw,H4834)</f>
        <v/>
      </c>
      <c r="H4835" s="6">
        <f>H4834+F4835*in_rte-G4835</f>
        <v/>
      </c>
      <c r="I4835" s="6">
        <f>IF(sel_og=1,0,E4835-G4835)</f>
        <v/>
      </c>
      <c r="J4835" s="6">
        <f>IF(sel_og=1,0,D4835-F4835)</f>
        <v/>
      </c>
      <c r="K4835" s="6">
        <f>IF(sel_og=1,E4835-G4835,0)</f>
        <v/>
      </c>
    </row>
    <row r="4836">
      <c r="A4836" s="6">
        <f>Profiles!E4836+Profiles!F4836</f>
        <v/>
      </c>
      <c r="B4836" s="6">
        <f>Profiles!D4836*sel_solar</f>
        <v/>
      </c>
      <c r="C4836" s="6">
        <f>MIN(B4836,A4836)</f>
        <v/>
      </c>
      <c r="D4836" s="6">
        <f>B4836-C4836</f>
        <v/>
      </c>
      <c r="E4836" s="6">
        <f>A4836-C4836</f>
        <v/>
      </c>
      <c r="F4836" s="6">
        <f>MIN(D4836,in_batt_pw,IF(sel_batt=0,0,(sel_batt-H4835)/in_rte))</f>
        <v/>
      </c>
      <c r="G4836" s="6">
        <f>MIN(E4836,in_batt_pw,H4835)</f>
        <v/>
      </c>
      <c r="H4836" s="6">
        <f>H4835+F4836*in_rte-G4836</f>
        <v/>
      </c>
      <c r="I4836" s="6">
        <f>IF(sel_og=1,0,E4836-G4836)</f>
        <v/>
      </c>
      <c r="J4836" s="6">
        <f>IF(sel_og=1,0,D4836-F4836)</f>
        <v/>
      </c>
      <c r="K4836" s="6">
        <f>IF(sel_og=1,E4836-G4836,0)</f>
        <v/>
      </c>
    </row>
    <row r="4837">
      <c r="A4837" s="6">
        <f>Profiles!E4837+Profiles!F4837</f>
        <v/>
      </c>
      <c r="B4837" s="6">
        <f>Profiles!D4837*sel_solar</f>
        <v/>
      </c>
      <c r="C4837" s="6">
        <f>MIN(B4837,A4837)</f>
        <v/>
      </c>
      <c r="D4837" s="6">
        <f>B4837-C4837</f>
        <v/>
      </c>
      <c r="E4837" s="6">
        <f>A4837-C4837</f>
        <v/>
      </c>
      <c r="F4837" s="6">
        <f>MIN(D4837,in_batt_pw,IF(sel_batt=0,0,(sel_batt-H4836)/in_rte))</f>
        <v/>
      </c>
      <c r="G4837" s="6">
        <f>MIN(E4837,in_batt_pw,H4836)</f>
        <v/>
      </c>
      <c r="H4837" s="6">
        <f>H4836+F4837*in_rte-G4837</f>
        <v/>
      </c>
      <c r="I4837" s="6">
        <f>IF(sel_og=1,0,E4837-G4837)</f>
        <v/>
      </c>
      <c r="J4837" s="6">
        <f>IF(sel_og=1,0,D4837-F4837)</f>
        <v/>
      </c>
      <c r="K4837" s="6">
        <f>IF(sel_og=1,E4837-G4837,0)</f>
        <v/>
      </c>
    </row>
    <row r="4838">
      <c r="A4838" s="6">
        <f>Profiles!E4838+Profiles!F4838</f>
        <v/>
      </c>
      <c r="B4838" s="6">
        <f>Profiles!D4838*sel_solar</f>
        <v/>
      </c>
      <c r="C4838" s="6">
        <f>MIN(B4838,A4838)</f>
        <v/>
      </c>
      <c r="D4838" s="6">
        <f>B4838-C4838</f>
        <v/>
      </c>
      <c r="E4838" s="6">
        <f>A4838-C4838</f>
        <v/>
      </c>
      <c r="F4838" s="6">
        <f>MIN(D4838,in_batt_pw,IF(sel_batt=0,0,(sel_batt-H4837)/in_rte))</f>
        <v/>
      </c>
      <c r="G4838" s="6">
        <f>MIN(E4838,in_batt_pw,H4837)</f>
        <v/>
      </c>
      <c r="H4838" s="6">
        <f>H4837+F4838*in_rte-G4838</f>
        <v/>
      </c>
      <c r="I4838" s="6">
        <f>IF(sel_og=1,0,E4838-G4838)</f>
        <v/>
      </c>
      <c r="J4838" s="6">
        <f>IF(sel_og=1,0,D4838-F4838)</f>
        <v/>
      </c>
      <c r="K4838" s="6">
        <f>IF(sel_og=1,E4838-G4838,0)</f>
        <v/>
      </c>
    </row>
    <row r="4839">
      <c r="A4839" s="6">
        <f>Profiles!E4839+Profiles!F4839</f>
        <v/>
      </c>
      <c r="B4839" s="6">
        <f>Profiles!D4839*sel_solar</f>
        <v/>
      </c>
      <c r="C4839" s="6">
        <f>MIN(B4839,A4839)</f>
        <v/>
      </c>
      <c r="D4839" s="6">
        <f>B4839-C4839</f>
        <v/>
      </c>
      <c r="E4839" s="6">
        <f>A4839-C4839</f>
        <v/>
      </c>
      <c r="F4839" s="6">
        <f>MIN(D4839,in_batt_pw,IF(sel_batt=0,0,(sel_batt-H4838)/in_rte))</f>
        <v/>
      </c>
      <c r="G4839" s="6">
        <f>MIN(E4839,in_batt_pw,H4838)</f>
        <v/>
      </c>
      <c r="H4839" s="6">
        <f>H4838+F4839*in_rte-G4839</f>
        <v/>
      </c>
      <c r="I4839" s="6">
        <f>IF(sel_og=1,0,E4839-G4839)</f>
        <v/>
      </c>
      <c r="J4839" s="6">
        <f>IF(sel_og=1,0,D4839-F4839)</f>
        <v/>
      </c>
      <c r="K4839" s="6">
        <f>IF(sel_og=1,E4839-G4839,0)</f>
        <v/>
      </c>
    </row>
    <row r="4840">
      <c r="A4840" s="6">
        <f>Profiles!E4840+Profiles!F4840</f>
        <v/>
      </c>
      <c r="B4840" s="6">
        <f>Profiles!D4840*sel_solar</f>
        <v/>
      </c>
      <c r="C4840" s="6">
        <f>MIN(B4840,A4840)</f>
        <v/>
      </c>
      <c r="D4840" s="6">
        <f>B4840-C4840</f>
        <v/>
      </c>
      <c r="E4840" s="6">
        <f>A4840-C4840</f>
        <v/>
      </c>
      <c r="F4840" s="6">
        <f>MIN(D4840,in_batt_pw,IF(sel_batt=0,0,(sel_batt-H4839)/in_rte))</f>
        <v/>
      </c>
      <c r="G4840" s="6">
        <f>MIN(E4840,in_batt_pw,H4839)</f>
        <v/>
      </c>
      <c r="H4840" s="6">
        <f>H4839+F4840*in_rte-G4840</f>
        <v/>
      </c>
      <c r="I4840" s="6">
        <f>IF(sel_og=1,0,E4840-G4840)</f>
        <v/>
      </c>
      <c r="J4840" s="6">
        <f>IF(sel_og=1,0,D4840-F4840)</f>
        <v/>
      </c>
      <c r="K4840" s="6">
        <f>IF(sel_og=1,E4840-G4840,0)</f>
        <v/>
      </c>
    </row>
    <row r="4841">
      <c r="A4841" s="6">
        <f>Profiles!E4841+Profiles!F4841</f>
        <v/>
      </c>
      <c r="B4841" s="6">
        <f>Profiles!D4841*sel_solar</f>
        <v/>
      </c>
      <c r="C4841" s="6">
        <f>MIN(B4841,A4841)</f>
        <v/>
      </c>
      <c r="D4841" s="6">
        <f>B4841-C4841</f>
        <v/>
      </c>
      <c r="E4841" s="6">
        <f>A4841-C4841</f>
        <v/>
      </c>
      <c r="F4841" s="6">
        <f>MIN(D4841,in_batt_pw,IF(sel_batt=0,0,(sel_batt-H4840)/in_rte))</f>
        <v/>
      </c>
      <c r="G4841" s="6">
        <f>MIN(E4841,in_batt_pw,H4840)</f>
        <v/>
      </c>
      <c r="H4841" s="6">
        <f>H4840+F4841*in_rte-G4841</f>
        <v/>
      </c>
      <c r="I4841" s="6">
        <f>IF(sel_og=1,0,E4841-G4841)</f>
        <v/>
      </c>
      <c r="J4841" s="6">
        <f>IF(sel_og=1,0,D4841-F4841)</f>
        <v/>
      </c>
      <c r="K4841" s="6">
        <f>IF(sel_og=1,E4841-G4841,0)</f>
        <v/>
      </c>
    </row>
    <row r="4842">
      <c r="A4842" s="6">
        <f>Profiles!E4842+Profiles!F4842</f>
        <v/>
      </c>
      <c r="B4842" s="6">
        <f>Profiles!D4842*sel_solar</f>
        <v/>
      </c>
      <c r="C4842" s="6">
        <f>MIN(B4842,A4842)</f>
        <v/>
      </c>
      <c r="D4842" s="6">
        <f>B4842-C4842</f>
        <v/>
      </c>
      <c r="E4842" s="6">
        <f>A4842-C4842</f>
        <v/>
      </c>
      <c r="F4842" s="6">
        <f>MIN(D4842,in_batt_pw,IF(sel_batt=0,0,(sel_batt-H4841)/in_rte))</f>
        <v/>
      </c>
      <c r="G4842" s="6">
        <f>MIN(E4842,in_batt_pw,H4841)</f>
        <v/>
      </c>
      <c r="H4842" s="6">
        <f>H4841+F4842*in_rte-G4842</f>
        <v/>
      </c>
      <c r="I4842" s="6">
        <f>IF(sel_og=1,0,E4842-G4842)</f>
        <v/>
      </c>
      <c r="J4842" s="6">
        <f>IF(sel_og=1,0,D4842-F4842)</f>
        <v/>
      </c>
      <c r="K4842" s="6">
        <f>IF(sel_og=1,E4842-G4842,0)</f>
        <v/>
      </c>
    </row>
    <row r="4843">
      <c r="A4843" s="6">
        <f>Profiles!E4843+Profiles!F4843</f>
        <v/>
      </c>
      <c r="B4843" s="6">
        <f>Profiles!D4843*sel_solar</f>
        <v/>
      </c>
      <c r="C4843" s="6">
        <f>MIN(B4843,A4843)</f>
        <v/>
      </c>
      <c r="D4843" s="6">
        <f>B4843-C4843</f>
        <v/>
      </c>
      <c r="E4843" s="6">
        <f>A4843-C4843</f>
        <v/>
      </c>
      <c r="F4843" s="6">
        <f>MIN(D4843,in_batt_pw,IF(sel_batt=0,0,(sel_batt-H4842)/in_rte))</f>
        <v/>
      </c>
      <c r="G4843" s="6">
        <f>MIN(E4843,in_batt_pw,H4842)</f>
        <v/>
      </c>
      <c r="H4843" s="6">
        <f>H4842+F4843*in_rte-G4843</f>
        <v/>
      </c>
      <c r="I4843" s="6">
        <f>IF(sel_og=1,0,E4843-G4843)</f>
        <v/>
      </c>
      <c r="J4843" s="6">
        <f>IF(sel_og=1,0,D4843-F4843)</f>
        <v/>
      </c>
      <c r="K4843" s="6">
        <f>IF(sel_og=1,E4843-G4843,0)</f>
        <v/>
      </c>
    </row>
    <row r="4844">
      <c r="A4844" s="6">
        <f>Profiles!E4844+Profiles!F4844</f>
        <v/>
      </c>
      <c r="B4844" s="6">
        <f>Profiles!D4844*sel_solar</f>
        <v/>
      </c>
      <c r="C4844" s="6">
        <f>MIN(B4844,A4844)</f>
        <v/>
      </c>
      <c r="D4844" s="6">
        <f>B4844-C4844</f>
        <v/>
      </c>
      <c r="E4844" s="6">
        <f>A4844-C4844</f>
        <v/>
      </c>
      <c r="F4844" s="6">
        <f>MIN(D4844,in_batt_pw,IF(sel_batt=0,0,(sel_batt-H4843)/in_rte))</f>
        <v/>
      </c>
      <c r="G4844" s="6">
        <f>MIN(E4844,in_batt_pw,H4843)</f>
        <v/>
      </c>
      <c r="H4844" s="6">
        <f>H4843+F4844*in_rte-G4844</f>
        <v/>
      </c>
      <c r="I4844" s="6">
        <f>IF(sel_og=1,0,E4844-G4844)</f>
        <v/>
      </c>
      <c r="J4844" s="6">
        <f>IF(sel_og=1,0,D4844-F4844)</f>
        <v/>
      </c>
      <c r="K4844" s="6">
        <f>IF(sel_og=1,E4844-G4844,0)</f>
        <v/>
      </c>
    </row>
    <row r="4845">
      <c r="A4845" s="6">
        <f>Profiles!E4845+Profiles!F4845</f>
        <v/>
      </c>
      <c r="B4845" s="6">
        <f>Profiles!D4845*sel_solar</f>
        <v/>
      </c>
      <c r="C4845" s="6">
        <f>MIN(B4845,A4845)</f>
        <v/>
      </c>
      <c r="D4845" s="6">
        <f>B4845-C4845</f>
        <v/>
      </c>
      <c r="E4845" s="6">
        <f>A4845-C4845</f>
        <v/>
      </c>
      <c r="F4845" s="6">
        <f>MIN(D4845,in_batt_pw,IF(sel_batt=0,0,(sel_batt-H4844)/in_rte))</f>
        <v/>
      </c>
      <c r="G4845" s="6">
        <f>MIN(E4845,in_batt_pw,H4844)</f>
        <v/>
      </c>
      <c r="H4845" s="6">
        <f>H4844+F4845*in_rte-G4845</f>
        <v/>
      </c>
      <c r="I4845" s="6">
        <f>IF(sel_og=1,0,E4845-G4845)</f>
        <v/>
      </c>
      <c r="J4845" s="6">
        <f>IF(sel_og=1,0,D4845-F4845)</f>
        <v/>
      </c>
      <c r="K4845" s="6">
        <f>IF(sel_og=1,E4845-G4845,0)</f>
        <v/>
      </c>
    </row>
    <row r="4846">
      <c r="A4846" s="6">
        <f>Profiles!E4846+Profiles!F4846</f>
        <v/>
      </c>
      <c r="B4846" s="6">
        <f>Profiles!D4846*sel_solar</f>
        <v/>
      </c>
      <c r="C4846" s="6">
        <f>MIN(B4846,A4846)</f>
        <v/>
      </c>
      <c r="D4846" s="6">
        <f>B4846-C4846</f>
        <v/>
      </c>
      <c r="E4846" s="6">
        <f>A4846-C4846</f>
        <v/>
      </c>
      <c r="F4846" s="6">
        <f>MIN(D4846,in_batt_pw,IF(sel_batt=0,0,(sel_batt-H4845)/in_rte))</f>
        <v/>
      </c>
      <c r="G4846" s="6">
        <f>MIN(E4846,in_batt_pw,H4845)</f>
        <v/>
      </c>
      <c r="H4846" s="6">
        <f>H4845+F4846*in_rte-G4846</f>
        <v/>
      </c>
      <c r="I4846" s="6">
        <f>IF(sel_og=1,0,E4846-G4846)</f>
        <v/>
      </c>
      <c r="J4846" s="6">
        <f>IF(sel_og=1,0,D4846-F4846)</f>
        <v/>
      </c>
      <c r="K4846" s="6">
        <f>IF(sel_og=1,E4846-G4846,0)</f>
        <v/>
      </c>
    </row>
    <row r="4847">
      <c r="A4847" s="6">
        <f>Profiles!E4847+Profiles!F4847</f>
        <v/>
      </c>
      <c r="B4847" s="6">
        <f>Profiles!D4847*sel_solar</f>
        <v/>
      </c>
      <c r="C4847" s="6">
        <f>MIN(B4847,A4847)</f>
        <v/>
      </c>
      <c r="D4847" s="6">
        <f>B4847-C4847</f>
        <v/>
      </c>
      <c r="E4847" s="6">
        <f>A4847-C4847</f>
        <v/>
      </c>
      <c r="F4847" s="6">
        <f>MIN(D4847,in_batt_pw,IF(sel_batt=0,0,(sel_batt-H4846)/in_rte))</f>
        <v/>
      </c>
      <c r="G4847" s="6">
        <f>MIN(E4847,in_batt_pw,H4846)</f>
        <v/>
      </c>
      <c r="H4847" s="6">
        <f>H4846+F4847*in_rte-G4847</f>
        <v/>
      </c>
      <c r="I4847" s="6">
        <f>IF(sel_og=1,0,E4847-G4847)</f>
        <v/>
      </c>
      <c r="J4847" s="6">
        <f>IF(sel_og=1,0,D4847-F4847)</f>
        <v/>
      </c>
      <c r="K4847" s="6">
        <f>IF(sel_og=1,E4847-G4847,0)</f>
        <v/>
      </c>
    </row>
    <row r="4848">
      <c r="A4848" s="6">
        <f>Profiles!E4848+Profiles!F4848</f>
        <v/>
      </c>
      <c r="B4848" s="6">
        <f>Profiles!D4848*sel_solar</f>
        <v/>
      </c>
      <c r="C4848" s="6">
        <f>MIN(B4848,A4848)</f>
        <v/>
      </c>
      <c r="D4848" s="6">
        <f>B4848-C4848</f>
        <v/>
      </c>
      <c r="E4848" s="6">
        <f>A4848-C4848</f>
        <v/>
      </c>
      <c r="F4848" s="6">
        <f>MIN(D4848,in_batt_pw,IF(sel_batt=0,0,(sel_batt-H4847)/in_rte))</f>
        <v/>
      </c>
      <c r="G4848" s="6">
        <f>MIN(E4848,in_batt_pw,H4847)</f>
        <v/>
      </c>
      <c r="H4848" s="6">
        <f>H4847+F4848*in_rte-G4848</f>
        <v/>
      </c>
      <c r="I4848" s="6">
        <f>IF(sel_og=1,0,E4848-G4848)</f>
        <v/>
      </c>
      <c r="J4848" s="6">
        <f>IF(sel_og=1,0,D4848-F4848)</f>
        <v/>
      </c>
      <c r="K4848" s="6">
        <f>IF(sel_og=1,E4848-G4848,0)</f>
        <v/>
      </c>
    </row>
    <row r="4849">
      <c r="A4849" s="6">
        <f>Profiles!E4849+Profiles!F4849</f>
        <v/>
      </c>
      <c r="B4849" s="6">
        <f>Profiles!D4849*sel_solar</f>
        <v/>
      </c>
      <c r="C4849" s="6">
        <f>MIN(B4849,A4849)</f>
        <v/>
      </c>
      <c r="D4849" s="6">
        <f>B4849-C4849</f>
        <v/>
      </c>
      <c r="E4849" s="6">
        <f>A4849-C4849</f>
        <v/>
      </c>
      <c r="F4849" s="6">
        <f>MIN(D4849,in_batt_pw,IF(sel_batt=0,0,(sel_batt-H4848)/in_rte))</f>
        <v/>
      </c>
      <c r="G4849" s="6">
        <f>MIN(E4849,in_batt_pw,H4848)</f>
        <v/>
      </c>
      <c r="H4849" s="6">
        <f>H4848+F4849*in_rte-G4849</f>
        <v/>
      </c>
      <c r="I4849" s="6">
        <f>IF(sel_og=1,0,E4849-G4849)</f>
        <v/>
      </c>
      <c r="J4849" s="6">
        <f>IF(sel_og=1,0,D4849-F4849)</f>
        <v/>
      </c>
      <c r="K4849" s="6">
        <f>IF(sel_og=1,E4849-G4849,0)</f>
        <v/>
      </c>
    </row>
    <row r="4850">
      <c r="A4850" s="6">
        <f>Profiles!E4850+Profiles!F4850</f>
        <v/>
      </c>
      <c r="B4850" s="6">
        <f>Profiles!D4850*sel_solar</f>
        <v/>
      </c>
      <c r="C4850" s="6">
        <f>MIN(B4850,A4850)</f>
        <v/>
      </c>
      <c r="D4850" s="6">
        <f>B4850-C4850</f>
        <v/>
      </c>
      <c r="E4850" s="6">
        <f>A4850-C4850</f>
        <v/>
      </c>
      <c r="F4850" s="6">
        <f>MIN(D4850,in_batt_pw,IF(sel_batt=0,0,(sel_batt-H4849)/in_rte))</f>
        <v/>
      </c>
      <c r="G4850" s="6">
        <f>MIN(E4850,in_batt_pw,H4849)</f>
        <v/>
      </c>
      <c r="H4850" s="6">
        <f>H4849+F4850*in_rte-G4850</f>
        <v/>
      </c>
      <c r="I4850" s="6">
        <f>IF(sel_og=1,0,E4850-G4850)</f>
        <v/>
      </c>
      <c r="J4850" s="6">
        <f>IF(sel_og=1,0,D4850-F4850)</f>
        <v/>
      </c>
      <c r="K4850" s="6">
        <f>IF(sel_og=1,E4850-G4850,0)</f>
        <v/>
      </c>
    </row>
    <row r="4851">
      <c r="A4851" s="6">
        <f>Profiles!E4851+Profiles!F4851</f>
        <v/>
      </c>
      <c r="B4851" s="6">
        <f>Profiles!D4851*sel_solar</f>
        <v/>
      </c>
      <c r="C4851" s="6">
        <f>MIN(B4851,A4851)</f>
        <v/>
      </c>
      <c r="D4851" s="6">
        <f>B4851-C4851</f>
        <v/>
      </c>
      <c r="E4851" s="6">
        <f>A4851-C4851</f>
        <v/>
      </c>
      <c r="F4851" s="6">
        <f>MIN(D4851,in_batt_pw,IF(sel_batt=0,0,(sel_batt-H4850)/in_rte))</f>
        <v/>
      </c>
      <c r="G4851" s="6">
        <f>MIN(E4851,in_batt_pw,H4850)</f>
        <v/>
      </c>
      <c r="H4851" s="6">
        <f>H4850+F4851*in_rte-G4851</f>
        <v/>
      </c>
      <c r="I4851" s="6">
        <f>IF(sel_og=1,0,E4851-G4851)</f>
        <v/>
      </c>
      <c r="J4851" s="6">
        <f>IF(sel_og=1,0,D4851-F4851)</f>
        <v/>
      </c>
      <c r="K4851" s="6">
        <f>IF(sel_og=1,E4851-G4851,0)</f>
        <v/>
      </c>
    </row>
    <row r="4852">
      <c r="A4852" s="6">
        <f>Profiles!E4852+Profiles!F4852</f>
        <v/>
      </c>
      <c r="B4852" s="6">
        <f>Profiles!D4852*sel_solar</f>
        <v/>
      </c>
      <c r="C4852" s="6">
        <f>MIN(B4852,A4852)</f>
        <v/>
      </c>
      <c r="D4852" s="6">
        <f>B4852-C4852</f>
        <v/>
      </c>
      <c r="E4852" s="6">
        <f>A4852-C4852</f>
        <v/>
      </c>
      <c r="F4852" s="6">
        <f>MIN(D4852,in_batt_pw,IF(sel_batt=0,0,(sel_batt-H4851)/in_rte))</f>
        <v/>
      </c>
      <c r="G4852" s="6">
        <f>MIN(E4852,in_batt_pw,H4851)</f>
        <v/>
      </c>
      <c r="H4852" s="6">
        <f>H4851+F4852*in_rte-G4852</f>
        <v/>
      </c>
      <c r="I4852" s="6">
        <f>IF(sel_og=1,0,E4852-G4852)</f>
        <v/>
      </c>
      <c r="J4852" s="6">
        <f>IF(sel_og=1,0,D4852-F4852)</f>
        <v/>
      </c>
      <c r="K4852" s="6">
        <f>IF(sel_og=1,E4852-G4852,0)</f>
        <v/>
      </c>
    </row>
    <row r="4853">
      <c r="A4853" s="6">
        <f>Profiles!E4853+Profiles!F4853</f>
        <v/>
      </c>
      <c r="B4853" s="6">
        <f>Profiles!D4853*sel_solar</f>
        <v/>
      </c>
      <c r="C4853" s="6">
        <f>MIN(B4853,A4853)</f>
        <v/>
      </c>
      <c r="D4853" s="6">
        <f>B4853-C4853</f>
        <v/>
      </c>
      <c r="E4853" s="6">
        <f>A4853-C4853</f>
        <v/>
      </c>
      <c r="F4853" s="6">
        <f>MIN(D4853,in_batt_pw,IF(sel_batt=0,0,(sel_batt-H4852)/in_rte))</f>
        <v/>
      </c>
      <c r="G4853" s="6">
        <f>MIN(E4853,in_batt_pw,H4852)</f>
        <v/>
      </c>
      <c r="H4853" s="6">
        <f>H4852+F4853*in_rte-G4853</f>
        <v/>
      </c>
      <c r="I4853" s="6">
        <f>IF(sel_og=1,0,E4853-G4853)</f>
        <v/>
      </c>
      <c r="J4853" s="6">
        <f>IF(sel_og=1,0,D4853-F4853)</f>
        <v/>
      </c>
      <c r="K4853" s="6">
        <f>IF(sel_og=1,E4853-G4853,0)</f>
        <v/>
      </c>
    </row>
    <row r="4854">
      <c r="A4854" s="6">
        <f>Profiles!E4854+Profiles!F4854</f>
        <v/>
      </c>
      <c r="B4854" s="6">
        <f>Profiles!D4854*sel_solar</f>
        <v/>
      </c>
      <c r="C4854" s="6">
        <f>MIN(B4854,A4854)</f>
        <v/>
      </c>
      <c r="D4854" s="6">
        <f>B4854-C4854</f>
        <v/>
      </c>
      <c r="E4854" s="6">
        <f>A4854-C4854</f>
        <v/>
      </c>
      <c r="F4854" s="6">
        <f>MIN(D4854,in_batt_pw,IF(sel_batt=0,0,(sel_batt-H4853)/in_rte))</f>
        <v/>
      </c>
      <c r="G4854" s="6">
        <f>MIN(E4854,in_batt_pw,H4853)</f>
        <v/>
      </c>
      <c r="H4854" s="6">
        <f>H4853+F4854*in_rte-G4854</f>
        <v/>
      </c>
      <c r="I4854" s="6">
        <f>IF(sel_og=1,0,E4854-G4854)</f>
        <v/>
      </c>
      <c r="J4854" s="6">
        <f>IF(sel_og=1,0,D4854-F4854)</f>
        <v/>
      </c>
      <c r="K4854" s="6">
        <f>IF(sel_og=1,E4854-G4854,0)</f>
        <v/>
      </c>
    </row>
    <row r="4855">
      <c r="A4855" s="6">
        <f>Profiles!E4855+Profiles!F4855</f>
        <v/>
      </c>
      <c r="B4855" s="6">
        <f>Profiles!D4855*sel_solar</f>
        <v/>
      </c>
      <c r="C4855" s="6">
        <f>MIN(B4855,A4855)</f>
        <v/>
      </c>
      <c r="D4855" s="6">
        <f>B4855-C4855</f>
        <v/>
      </c>
      <c r="E4855" s="6">
        <f>A4855-C4855</f>
        <v/>
      </c>
      <c r="F4855" s="6">
        <f>MIN(D4855,in_batt_pw,IF(sel_batt=0,0,(sel_batt-H4854)/in_rte))</f>
        <v/>
      </c>
      <c r="G4855" s="6">
        <f>MIN(E4855,in_batt_pw,H4854)</f>
        <v/>
      </c>
      <c r="H4855" s="6">
        <f>H4854+F4855*in_rte-G4855</f>
        <v/>
      </c>
      <c r="I4855" s="6">
        <f>IF(sel_og=1,0,E4855-G4855)</f>
        <v/>
      </c>
      <c r="J4855" s="6">
        <f>IF(sel_og=1,0,D4855-F4855)</f>
        <v/>
      </c>
      <c r="K4855" s="6">
        <f>IF(sel_og=1,E4855-G4855,0)</f>
        <v/>
      </c>
    </row>
    <row r="4856">
      <c r="A4856" s="6">
        <f>Profiles!E4856+Profiles!F4856</f>
        <v/>
      </c>
      <c r="B4856" s="6">
        <f>Profiles!D4856*sel_solar</f>
        <v/>
      </c>
      <c r="C4856" s="6">
        <f>MIN(B4856,A4856)</f>
        <v/>
      </c>
      <c r="D4856" s="6">
        <f>B4856-C4856</f>
        <v/>
      </c>
      <c r="E4856" s="6">
        <f>A4856-C4856</f>
        <v/>
      </c>
      <c r="F4856" s="6">
        <f>MIN(D4856,in_batt_pw,IF(sel_batt=0,0,(sel_batt-H4855)/in_rte))</f>
        <v/>
      </c>
      <c r="G4856" s="6">
        <f>MIN(E4856,in_batt_pw,H4855)</f>
        <v/>
      </c>
      <c r="H4856" s="6">
        <f>H4855+F4856*in_rte-G4856</f>
        <v/>
      </c>
      <c r="I4856" s="6">
        <f>IF(sel_og=1,0,E4856-G4856)</f>
        <v/>
      </c>
      <c r="J4856" s="6">
        <f>IF(sel_og=1,0,D4856-F4856)</f>
        <v/>
      </c>
      <c r="K4856" s="6">
        <f>IF(sel_og=1,E4856-G4856,0)</f>
        <v/>
      </c>
    </row>
    <row r="4857">
      <c r="A4857" s="6">
        <f>Profiles!E4857+Profiles!F4857</f>
        <v/>
      </c>
      <c r="B4857" s="6">
        <f>Profiles!D4857*sel_solar</f>
        <v/>
      </c>
      <c r="C4857" s="6">
        <f>MIN(B4857,A4857)</f>
        <v/>
      </c>
      <c r="D4857" s="6">
        <f>B4857-C4857</f>
        <v/>
      </c>
      <c r="E4857" s="6">
        <f>A4857-C4857</f>
        <v/>
      </c>
      <c r="F4857" s="6">
        <f>MIN(D4857,in_batt_pw,IF(sel_batt=0,0,(sel_batt-H4856)/in_rte))</f>
        <v/>
      </c>
      <c r="G4857" s="6">
        <f>MIN(E4857,in_batt_pw,H4856)</f>
        <v/>
      </c>
      <c r="H4857" s="6">
        <f>H4856+F4857*in_rte-G4857</f>
        <v/>
      </c>
      <c r="I4857" s="6">
        <f>IF(sel_og=1,0,E4857-G4857)</f>
        <v/>
      </c>
      <c r="J4857" s="6">
        <f>IF(sel_og=1,0,D4857-F4857)</f>
        <v/>
      </c>
      <c r="K4857" s="6">
        <f>IF(sel_og=1,E4857-G4857,0)</f>
        <v/>
      </c>
    </row>
    <row r="4858">
      <c r="A4858" s="6">
        <f>Profiles!E4858+Profiles!F4858</f>
        <v/>
      </c>
      <c r="B4858" s="6">
        <f>Profiles!D4858*sel_solar</f>
        <v/>
      </c>
      <c r="C4858" s="6">
        <f>MIN(B4858,A4858)</f>
        <v/>
      </c>
      <c r="D4858" s="6">
        <f>B4858-C4858</f>
        <v/>
      </c>
      <c r="E4858" s="6">
        <f>A4858-C4858</f>
        <v/>
      </c>
      <c r="F4858" s="6">
        <f>MIN(D4858,in_batt_pw,IF(sel_batt=0,0,(sel_batt-H4857)/in_rte))</f>
        <v/>
      </c>
      <c r="G4858" s="6">
        <f>MIN(E4858,in_batt_pw,H4857)</f>
        <v/>
      </c>
      <c r="H4858" s="6">
        <f>H4857+F4858*in_rte-G4858</f>
        <v/>
      </c>
      <c r="I4858" s="6">
        <f>IF(sel_og=1,0,E4858-G4858)</f>
        <v/>
      </c>
      <c r="J4858" s="6">
        <f>IF(sel_og=1,0,D4858-F4858)</f>
        <v/>
      </c>
      <c r="K4858" s="6">
        <f>IF(sel_og=1,E4858-G4858,0)</f>
        <v/>
      </c>
    </row>
    <row r="4859">
      <c r="A4859" s="6">
        <f>Profiles!E4859+Profiles!F4859</f>
        <v/>
      </c>
      <c r="B4859" s="6">
        <f>Profiles!D4859*sel_solar</f>
        <v/>
      </c>
      <c r="C4859" s="6">
        <f>MIN(B4859,A4859)</f>
        <v/>
      </c>
      <c r="D4859" s="6">
        <f>B4859-C4859</f>
        <v/>
      </c>
      <c r="E4859" s="6">
        <f>A4859-C4859</f>
        <v/>
      </c>
      <c r="F4859" s="6">
        <f>MIN(D4859,in_batt_pw,IF(sel_batt=0,0,(sel_batt-H4858)/in_rte))</f>
        <v/>
      </c>
      <c r="G4859" s="6">
        <f>MIN(E4859,in_batt_pw,H4858)</f>
        <v/>
      </c>
      <c r="H4859" s="6">
        <f>H4858+F4859*in_rte-G4859</f>
        <v/>
      </c>
      <c r="I4859" s="6">
        <f>IF(sel_og=1,0,E4859-G4859)</f>
        <v/>
      </c>
      <c r="J4859" s="6">
        <f>IF(sel_og=1,0,D4859-F4859)</f>
        <v/>
      </c>
      <c r="K4859" s="6">
        <f>IF(sel_og=1,E4859-G4859,0)</f>
        <v/>
      </c>
    </row>
    <row r="4860">
      <c r="A4860" s="6">
        <f>Profiles!E4860+Profiles!F4860</f>
        <v/>
      </c>
      <c r="B4860" s="6">
        <f>Profiles!D4860*sel_solar</f>
        <v/>
      </c>
      <c r="C4860" s="6">
        <f>MIN(B4860,A4860)</f>
        <v/>
      </c>
      <c r="D4860" s="6">
        <f>B4860-C4860</f>
        <v/>
      </c>
      <c r="E4860" s="6">
        <f>A4860-C4860</f>
        <v/>
      </c>
      <c r="F4860" s="6">
        <f>MIN(D4860,in_batt_pw,IF(sel_batt=0,0,(sel_batt-H4859)/in_rte))</f>
        <v/>
      </c>
      <c r="G4860" s="6">
        <f>MIN(E4860,in_batt_pw,H4859)</f>
        <v/>
      </c>
      <c r="H4860" s="6">
        <f>H4859+F4860*in_rte-G4860</f>
        <v/>
      </c>
      <c r="I4860" s="6">
        <f>IF(sel_og=1,0,E4860-G4860)</f>
        <v/>
      </c>
      <c r="J4860" s="6">
        <f>IF(sel_og=1,0,D4860-F4860)</f>
        <v/>
      </c>
      <c r="K4860" s="6">
        <f>IF(sel_og=1,E4860-G4860,0)</f>
        <v/>
      </c>
    </row>
    <row r="4861">
      <c r="A4861" s="6">
        <f>Profiles!E4861+Profiles!F4861</f>
        <v/>
      </c>
      <c r="B4861" s="6">
        <f>Profiles!D4861*sel_solar</f>
        <v/>
      </c>
      <c r="C4861" s="6">
        <f>MIN(B4861,A4861)</f>
        <v/>
      </c>
      <c r="D4861" s="6">
        <f>B4861-C4861</f>
        <v/>
      </c>
      <c r="E4861" s="6">
        <f>A4861-C4861</f>
        <v/>
      </c>
      <c r="F4861" s="6">
        <f>MIN(D4861,in_batt_pw,IF(sel_batt=0,0,(sel_batt-H4860)/in_rte))</f>
        <v/>
      </c>
      <c r="G4861" s="6">
        <f>MIN(E4861,in_batt_pw,H4860)</f>
        <v/>
      </c>
      <c r="H4861" s="6">
        <f>H4860+F4861*in_rte-G4861</f>
        <v/>
      </c>
      <c r="I4861" s="6">
        <f>IF(sel_og=1,0,E4861-G4861)</f>
        <v/>
      </c>
      <c r="J4861" s="6">
        <f>IF(sel_og=1,0,D4861-F4861)</f>
        <v/>
      </c>
      <c r="K4861" s="6">
        <f>IF(sel_og=1,E4861-G4861,0)</f>
        <v/>
      </c>
    </row>
    <row r="4862">
      <c r="A4862" s="6">
        <f>Profiles!E4862+Profiles!F4862</f>
        <v/>
      </c>
      <c r="B4862" s="6">
        <f>Profiles!D4862*sel_solar</f>
        <v/>
      </c>
      <c r="C4862" s="6">
        <f>MIN(B4862,A4862)</f>
        <v/>
      </c>
      <c r="D4862" s="6">
        <f>B4862-C4862</f>
        <v/>
      </c>
      <c r="E4862" s="6">
        <f>A4862-C4862</f>
        <v/>
      </c>
      <c r="F4862" s="6">
        <f>MIN(D4862,in_batt_pw,IF(sel_batt=0,0,(sel_batt-H4861)/in_rte))</f>
        <v/>
      </c>
      <c r="G4862" s="6">
        <f>MIN(E4862,in_batt_pw,H4861)</f>
        <v/>
      </c>
      <c r="H4862" s="6">
        <f>H4861+F4862*in_rte-G4862</f>
        <v/>
      </c>
      <c r="I4862" s="6">
        <f>IF(sel_og=1,0,E4862-G4862)</f>
        <v/>
      </c>
      <c r="J4862" s="6">
        <f>IF(sel_og=1,0,D4862-F4862)</f>
        <v/>
      </c>
      <c r="K4862" s="6">
        <f>IF(sel_og=1,E4862-G4862,0)</f>
        <v/>
      </c>
    </row>
    <row r="4863">
      <c r="A4863" s="6">
        <f>Profiles!E4863+Profiles!F4863</f>
        <v/>
      </c>
      <c r="B4863" s="6">
        <f>Profiles!D4863*sel_solar</f>
        <v/>
      </c>
      <c r="C4863" s="6">
        <f>MIN(B4863,A4863)</f>
        <v/>
      </c>
      <c r="D4863" s="6">
        <f>B4863-C4863</f>
        <v/>
      </c>
      <c r="E4863" s="6">
        <f>A4863-C4863</f>
        <v/>
      </c>
      <c r="F4863" s="6">
        <f>MIN(D4863,in_batt_pw,IF(sel_batt=0,0,(sel_batt-H4862)/in_rte))</f>
        <v/>
      </c>
      <c r="G4863" s="6">
        <f>MIN(E4863,in_batt_pw,H4862)</f>
        <v/>
      </c>
      <c r="H4863" s="6">
        <f>H4862+F4863*in_rte-G4863</f>
        <v/>
      </c>
      <c r="I4863" s="6">
        <f>IF(sel_og=1,0,E4863-G4863)</f>
        <v/>
      </c>
      <c r="J4863" s="6">
        <f>IF(sel_og=1,0,D4863-F4863)</f>
        <v/>
      </c>
      <c r="K4863" s="6">
        <f>IF(sel_og=1,E4863-G4863,0)</f>
        <v/>
      </c>
    </row>
    <row r="4864">
      <c r="A4864" s="6">
        <f>Profiles!E4864+Profiles!F4864</f>
        <v/>
      </c>
      <c r="B4864" s="6">
        <f>Profiles!D4864*sel_solar</f>
        <v/>
      </c>
      <c r="C4864" s="6">
        <f>MIN(B4864,A4864)</f>
        <v/>
      </c>
      <c r="D4864" s="6">
        <f>B4864-C4864</f>
        <v/>
      </c>
      <c r="E4864" s="6">
        <f>A4864-C4864</f>
        <v/>
      </c>
      <c r="F4864" s="6">
        <f>MIN(D4864,in_batt_pw,IF(sel_batt=0,0,(sel_batt-H4863)/in_rte))</f>
        <v/>
      </c>
      <c r="G4864" s="6">
        <f>MIN(E4864,in_batt_pw,H4863)</f>
        <v/>
      </c>
      <c r="H4864" s="6">
        <f>H4863+F4864*in_rte-G4864</f>
        <v/>
      </c>
      <c r="I4864" s="6">
        <f>IF(sel_og=1,0,E4864-G4864)</f>
        <v/>
      </c>
      <c r="J4864" s="6">
        <f>IF(sel_og=1,0,D4864-F4864)</f>
        <v/>
      </c>
      <c r="K4864" s="6">
        <f>IF(sel_og=1,E4864-G4864,0)</f>
        <v/>
      </c>
    </row>
    <row r="4865">
      <c r="A4865" s="6">
        <f>Profiles!E4865+Profiles!F4865</f>
        <v/>
      </c>
      <c r="B4865" s="6">
        <f>Profiles!D4865*sel_solar</f>
        <v/>
      </c>
      <c r="C4865" s="6">
        <f>MIN(B4865,A4865)</f>
        <v/>
      </c>
      <c r="D4865" s="6">
        <f>B4865-C4865</f>
        <v/>
      </c>
      <c r="E4865" s="6">
        <f>A4865-C4865</f>
        <v/>
      </c>
      <c r="F4865" s="6">
        <f>MIN(D4865,in_batt_pw,IF(sel_batt=0,0,(sel_batt-H4864)/in_rte))</f>
        <v/>
      </c>
      <c r="G4865" s="6">
        <f>MIN(E4865,in_batt_pw,H4864)</f>
        <v/>
      </c>
      <c r="H4865" s="6">
        <f>H4864+F4865*in_rte-G4865</f>
        <v/>
      </c>
      <c r="I4865" s="6">
        <f>IF(sel_og=1,0,E4865-G4865)</f>
        <v/>
      </c>
      <c r="J4865" s="6">
        <f>IF(sel_og=1,0,D4865-F4865)</f>
        <v/>
      </c>
      <c r="K4865" s="6">
        <f>IF(sel_og=1,E4865-G4865,0)</f>
        <v/>
      </c>
    </row>
    <row r="4866">
      <c r="A4866" s="6">
        <f>Profiles!E4866+Profiles!F4866</f>
        <v/>
      </c>
      <c r="B4866" s="6">
        <f>Profiles!D4866*sel_solar</f>
        <v/>
      </c>
      <c r="C4866" s="6">
        <f>MIN(B4866,A4866)</f>
        <v/>
      </c>
      <c r="D4866" s="6">
        <f>B4866-C4866</f>
        <v/>
      </c>
      <c r="E4866" s="6">
        <f>A4866-C4866</f>
        <v/>
      </c>
      <c r="F4866" s="6">
        <f>MIN(D4866,in_batt_pw,IF(sel_batt=0,0,(sel_batt-H4865)/in_rte))</f>
        <v/>
      </c>
      <c r="G4866" s="6">
        <f>MIN(E4866,in_batt_pw,H4865)</f>
        <v/>
      </c>
      <c r="H4866" s="6">
        <f>H4865+F4866*in_rte-G4866</f>
        <v/>
      </c>
      <c r="I4866" s="6">
        <f>IF(sel_og=1,0,E4866-G4866)</f>
        <v/>
      </c>
      <c r="J4866" s="6">
        <f>IF(sel_og=1,0,D4866-F4866)</f>
        <v/>
      </c>
      <c r="K4866" s="6">
        <f>IF(sel_og=1,E4866-G4866,0)</f>
        <v/>
      </c>
    </row>
    <row r="4867">
      <c r="A4867" s="6">
        <f>Profiles!E4867+Profiles!F4867</f>
        <v/>
      </c>
      <c r="B4867" s="6">
        <f>Profiles!D4867*sel_solar</f>
        <v/>
      </c>
      <c r="C4867" s="6">
        <f>MIN(B4867,A4867)</f>
        <v/>
      </c>
      <c r="D4867" s="6">
        <f>B4867-C4867</f>
        <v/>
      </c>
      <c r="E4867" s="6">
        <f>A4867-C4867</f>
        <v/>
      </c>
      <c r="F4867" s="6">
        <f>MIN(D4867,in_batt_pw,IF(sel_batt=0,0,(sel_batt-H4866)/in_rte))</f>
        <v/>
      </c>
      <c r="G4867" s="6">
        <f>MIN(E4867,in_batt_pw,H4866)</f>
        <v/>
      </c>
      <c r="H4867" s="6">
        <f>H4866+F4867*in_rte-G4867</f>
        <v/>
      </c>
      <c r="I4867" s="6">
        <f>IF(sel_og=1,0,E4867-G4867)</f>
        <v/>
      </c>
      <c r="J4867" s="6">
        <f>IF(sel_og=1,0,D4867-F4867)</f>
        <v/>
      </c>
      <c r="K4867" s="6">
        <f>IF(sel_og=1,E4867-G4867,0)</f>
        <v/>
      </c>
    </row>
    <row r="4868">
      <c r="A4868" s="6">
        <f>Profiles!E4868+Profiles!F4868</f>
        <v/>
      </c>
      <c r="B4868" s="6">
        <f>Profiles!D4868*sel_solar</f>
        <v/>
      </c>
      <c r="C4868" s="6">
        <f>MIN(B4868,A4868)</f>
        <v/>
      </c>
      <c r="D4868" s="6">
        <f>B4868-C4868</f>
        <v/>
      </c>
      <c r="E4868" s="6">
        <f>A4868-C4868</f>
        <v/>
      </c>
      <c r="F4868" s="6">
        <f>MIN(D4868,in_batt_pw,IF(sel_batt=0,0,(sel_batt-H4867)/in_rte))</f>
        <v/>
      </c>
      <c r="G4868" s="6">
        <f>MIN(E4868,in_batt_pw,H4867)</f>
        <v/>
      </c>
      <c r="H4868" s="6">
        <f>H4867+F4868*in_rte-G4868</f>
        <v/>
      </c>
      <c r="I4868" s="6">
        <f>IF(sel_og=1,0,E4868-G4868)</f>
        <v/>
      </c>
      <c r="J4868" s="6">
        <f>IF(sel_og=1,0,D4868-F4868)</f>
        <v/>
      </c>
      <c r="K4868" s="6">
        <f>IF(sel_og=1,E4868-G4868,0)</f>
        <v/>
      </c>
    </row>
    <row r="4869">
      <c r="A4869" s="6">
        <f>Profiles!E4869+Profiles!F4869</f>
        <v/>
      </c>
      <c r="B4869" s="6">
        <f>Profiles!D4869*sel_solar</f>
        <v/>
      </c>
      <c r="C4869" s="6">
        <f>MIN(B4869,A4869)</f>
        <v/>
      </c>
      <c r="D4869" s="6">
        <f>B4869-C4869</f>
        <v/>
      </c>
      <c r="E4869" s="6">
        <f>A4869-C4869</f>
        <v/>
      </c>
      <c r="F4869" s="6">
        <f>MIN(D4869,in_batt_pw,IF(sel_batt=0,0,(sel_batt-H4868)/in_rte))</f>
        <v/>
      </c>
      <c r="G4869" s="6">
        <f>MIN(E4869,in_batt_pw,H4868)</f>
        <v/>
      </c>
      <c r="H4869" s="6">
        <f>H4868+F4869*in_rte-G4869</f>
        <v/>
      </c>
      <c r="I4869" s="6">
        <f>IF(sel_og=1,0,E4869-G4869)</f>
        <v/>
      </c>
      <c r="J4869" s="6">
        <f>IF(sel_og=1,0,D4869-F4869)</f>
        <v/>
      </c>
      <c r="K4869" s="6">
        <f>IF(sel_og=1,E4869-G4869,0)</f>
        <v/>
      </c>
    </row>
    <row r="4870">
      <c r="A4870" s="6">
        <f>Profiles!E4870+Profiles!F4870</f>
        <v/>
      </c>
      <c r="B4870" s="6">
        <f>Profiles!D4870*sel_solar</f>
        <v/>
      </c>
      <c r="C4870" s="6">
        <f>MIN(B4870,A4870)</f>
        <v/>
      </c>
      <c r="D4870" s="6">
        <f>B4870-C4870</f>
        <v/>
      </c>
      <c r="E4870" s="6">
        <f>A4870-C4870</f>
        <v/>
      </c>
      <c r="F4870" s="6">
        <f>MIN(D4870,in_batt_pw,IF(sel_batt=0,0,(sel_batt-H4869)/in_rte))</f>
        <v/>
      </c>
      <c r="G4870" s="6">
        <f>MIN(E4870,in_batt_pw,H4869)</f>
        <v/>
      </c>
      <c r="H4870" s="6">
        <f>H4869+F4870*in_rte-G4870</f>
        <v/>
      </c>
      <c r="I4870" s="6">
        <f>IF(sel_og=1,0,E4870-G4870)</f>
        <v/>
      </c>
      <c r="J4870" s="6">
        <f>IF(sel_og=1,0,D4870-F4870)</f>
        <v/>
      </c>
      <c r="K4870" s="6">
        <f>IF(sel_og=1,E4870-G4870,0)</f>
        <v/>
      </c>
    </row>
    <row r="4871">
      <c r="A4871" s="6">
        <f>Profiles!E4871+Profiles!F4871</f>
        <v/>
      </c>
      <c r="B4871" s="6">
        <f>Profiles!D4871*sel_solar</f>
        <v/>
      </c>
      <c r="C4871" s="6">
        <f>MIN(B4871,A4871)</f>
        <v/>
      </c>
      <c r="D4871" s="6">
        <f>B4871-C4871</f>
        <v/>
      </c>
      <c r="E4871" s="6">
        <f>A4871-C4871</f>
        <v/>
      </c>
      <c r="F4871" s="6">
        <f>MIN(D4871,in_batt_pw,IF(sel_batt=0,0,(sel_batt-H4870)/in_rte))</f>
        <v/>
      </c>
      <c r="G4871" s="6">
        <f>MIN(E4871,in_batt_pw,H4870)</f>
        <v/>
      </c>
      <c r="H4871" s="6">
        <f>H4870+F4871*in_rte-G4871</f>
        <v/>
      </c>
      <c r="I4871" s="6">
        <f>IF(sel_og=1,0,E4871-G4871)</f>
        <v/>
      </c>
      <c r="J4871" s="6">
        <f>IF(sel_og=1,0,D4871-F4871)</f>
        <v/>
      </c>
      <c r="K4871" s="6">
        <f>IF(sel_og=1,E4871-G4871,0)</f>
        <v/>
      </c>
    </row>
    <row r="4872">
      <c r="A4872" s="6">
        <f>Profiles!E4872+Profiles!F4872</f>
        <v/>
      </c>
      <c r="B4872" s="6">
        <f>Profiles!D4872*sel_solar</f>
        <v/>
      </c>
      <c r="C4872" s="6">
        <f>MIN(B4872,A4872)</f>
        <v/>
      </c>
      <c r="D4872" s="6">
        <f>B4872-C4872</f>
        <v/>
      </c>
      <c r="E4872" s="6">
        <f>A4872-C4872</f>
        <v/>
      </c>
      <c r="F4872" s="6">
        <f>MIN(D4872,in_batt_pw,IF(sel_batt=0,0,(sel_batt-H4871)/in_rte))</f>
        <v/>
      </c>
      <c r="G4872" s="6">
        <f>MIN(E4872,in_batt_pw,H4871)</f>
        <v/>
      </c>
      <c r="H4872" s="6">
        <f>H4871+F4872*in_rte-G4872</f>
        <v/>
      </c>
      <c r="I4872" s="6">
        <f>IF(sel_og=1,0,E4872-G4872)</f>
        <v/>
      </c>
      <c r="J4872" s="6">
        <f>IF(sel_og=1,0,D4872-F4872)</f>
        <v/>
      </c>
      <c r="K4872" s="6">
        <f>IF(sel_og=1,E4872-G4872,0)</f>
        <v/>
      </c>
    </row>
    <row r="4873">
      <c r="A4873" s="6">
        <f>Profiles!E4873+Profiles!F4873</f>
        <v/>
      </c>
      <c r="B4873" s="6">
        <f>Profiles!D4873*sel_solar</f>
        <v/>
      </c>
      <c r="C4873" s="6">
        <f>MIN(B4873,A4873)</f>
        <v/>
      </c>
      <c r="D4873" s="6">
        <f>B4873-C4873</f>
        <v/>
      </c>
      <c r="E4873" s="6">
        <f>A4873-C4873</f>
        <v/>
      </c>
      <c r="F4873" s="6">
        <f>MIN(D4873,in_batt_pw,IF(sel_batt=0,0,(sel_batt-H4872)/in_rte))</f>
        <v/>
      </c>
      <c r="G4873" s="6">
        <f>MIN(E4873,in_batt_pw,H4872)</f>
        <v/>
      </c>
      <c r="H4873" s="6">
        <f>H4872+F4873*in_rte-G4873</f>
        <v/>
      </c>
      <c r="I4873" s="6">
        <f>IF(sel_og=1,0,E4873-G4873)</f>
        <v/>
      </c>
      <c r="J4873" s="6">
        <f>IF(sel_og=1,0,D4873-F4873)</f>
        <v/>
      </c>
      <c r="K4873" s="6">
        <f>IF(sel_og=1,E4873-G4873,0)</f>
        <v/>
      </c>
    </row>
    <row r="4874">
      <c r="A4874" s="6">
        <f>Profiles!E4874+Profiles!F4874</f>
        <v/>
      </c>
      <c r="B4874" s="6">
        <f>Profiles!D4874*sel_solar</f>
        <v/>
      </c>
      <c r="C4874" s="6">
        <f>MIN(B4874,A4874)</f>
        <v/>
      </c>
      <c r="D4874" s="6">
        <f>B4874-C4874</f>
        <v/>
      </c>
      <c r="E4874" s="6">
        <f>A4874-C4874</f>
        <v/>
      </c>
      <c r="F4874" s="6">
        <f>MIN(D4874,in_batt_pw,IF(sel_batt=0,0,(sel_batt-H4873)/in_rte))</f>
        <v/>
      </c>
      <c r="G4874" s="6">
        <f>MIN(E4874,in_batt_pw,H4873)</f>
        <v/>
      </c>
      <c r="H4874" s="6">
        <f>H4873+F4874*in_rte-G4874</f>
        <v/>
      </c>
      <c r="I4874" s="6">
        <f>IF(sel_og=1,0,E4874-G4874)</f>
        <v/>
      </c>
      <c r="J4874" s="6">
        <f>IF(sel_og=1,0,D4874-F4874)</f>
        <v/>
      </c>
      <c r="K4874" s="6">
        <f>IF(sel_og=1,E4874-G4874,0)</f>
        <v/>
      </c>
    </row>
    <row r="4875">
      <c r="A4875" s="6">
        <f>Profiles!E4875+Profiles!F4875</f>
        <v/>
      </c>
      <c r="B4875" s="6">
        <f>Profiles!D4875*sel_solar</f>
        <v/>
      </c>
      <c r="C4875" s="6">
        <f>MIN(B4875,A4875)</f>
        <v/>
      </c>
      <c r="D4875" s="6">
        <f>B4875-C4875</f>
        <v/>
      </c>
      <c r="E4875" s="6">
        <f>A4875-C4875</f>
        <v/>
      </c>
      <c r="F4875" s="6">
        <f>MIN(D4875,in_batt_pw,IF(sel_batt=0,0,(sel_batt-H4874)/in_rte))</f>
        <v/>
      </c>
      <c r="G4875" s="6">
        <f>MIN(E4875,in_batt_pw,H4874)</f>
        <v/>
      </c>
      <c r="H4875" s="6">
        <f>H4874+F4875*in_rte-G4875</f>
        <v/>
      </c>
      <c r="I4875" s="6">
        <f>IF(sel_og=1,0,E4875-G4875)</f>
        <v/>
      </c>
      <c r="J4875" s="6">
        <f>IF(sel_og=1,0,D4875-F4875)</f>
        <v/>
      </c>
      <c r="K4875" s="6">
        <f>IF(sel_og=1,E4875-G4875,0)</f>
        <v/>
      </c>
    </row>
    <row r="4876">
      <c r="A4876" s="6">
        <f>Profiles!E4876+Profiles!F4876</f>
        <v/>
      </c>
      <c r="B4876" s="6">
        <f>Profiles!D4876*sel_solar</f>
        <v/>
      </c>
      <c r="C4876" s="6">
        <f>MIN(B4876,A4876)</f>
        <v/>
      </c>
      <c r="D4876" s="6">
        <f>B4876-C4876</f>
        <v/>
      </c>
      <c r="E4876" s="6">
        <f>A4876-C4876</f>
        <v/>
      </c>
      <c r="F4876" s="6">
        <f>MIN(D4876,in_batt_pw,IF(sel_batt=0,0,(sel_batt-H4875)/in_rte))</f>
        <v/>
      </c>
      <c r="G4876" s="6">
        <f>MIN(E4876,in_batt_pw,H4875)</f>
        <v/>
      </c>
      <c r="H4876" s="6">
        <f>H4875+F4876*in_rte-G4876</f>
        <v/>
      </c>
      <c r="I4876" s="6">
        <f>IF(sel_og=1,0,E4876-G4876)</f>
        <v/>
      </c>
      <c r="J4876" s="6">
        <f>IF(sel_og=1,0,D4876-F4876)</f>
        <v/>
      </c>
      <c r="K4876" s="6">
        <f>IF(sel_og=1,E4876-G4876,0)</f>
        <v/>
      </c>
    </row>
    <row r="4877">
      <c r="A4877" s="6">
        <f>Profiles!E4877+Profiles!F4877</f>
        <v/>
      </c>
      <c r="B4877" s="6">
        <f>Profiles!D4877*sel_solar</f>
        <v/>
      </c>
      <c r="C4877" s="6">
        <f>MIN(B4877,A4877)</f>
        <v/>
      </c>
      <c r="D4877" s="6">
        <f>B4877-C4877</f>
        <v/>
      </c>
      <c r="E4877" s="6">
        <f>A4877-C4877</f>
        <v/>
      </c>
      <c r="F4877" s="6">
        <f>MIN(D4877,in_batt_pw,IF(sel_batt=0,0,(sel_batt-H4876)/in_rte))</f>
        <v/>
      </c>
      <c r="G4877" s="6">
        <f>MIN(E4877,in_batt_pw,H4876)</f>
        <v/>
      </c>
      <c r="H4877" s="6">
        <f>H4876+F4877*in_rte-G4877</f>
        <v/>
      </c>
      <c r="I4877" s="6">
        <f>IF(sel_og=1,0,E4877-G4877)</f>
        <v/>
      </c>
      <c r="J4877" s="6">
        <f>IF(sel_og=1,0,D4877-F4877)</f>
        <v/>
      </c>
      <c r="K4877" s="6">
        <f>IF(sel_og=1,E4877-G4877,0)</f>
        <v/>
      </c>
    </row>
    <row r="4878">
      <c r="A4878" s="6">
        <f>Profiles!E4878+Profiles!F4878</f>
        <v/>
      </c>
      <c r="B4878" s="6">
        <f>Profiles!D4878*sel_solar</f>
        <v/>
      </c>
      <c r="C4878" s="6">
        <f>MIN(B4878,A4878)</f>
        <v/>
      </c>
      <c r="D4878" s="6">
        <f>B4878-C4878</f>
        <v/>
      </c>
      <c r="E4878" s="6">
        <f>A4878-C4878</f>
        <v/>
      </c>
      <c r="F4878" s="6">
        <f>MIN(D4878,in_batt_pw,IF(sel_batt=0,0,(sel_batt-H4877)/in_rte))</f>
        <v/>
      </c>
      <c r="G4878" s="6">
        <f>MIN(E4878,in_batt_pw,H4877)</f>
        <v/>
      </c>
      <c r="H4878" s="6">
        <f>H4877+F4878*in_rte-G4878</f>
        <v/>
      </c>
      <c r="I4878" s="6">
        <f>IF(sel_og=1,0,E4878-G4878)</f>
        <v/>
      </c>
      <c r="J4878" s="6">
        <f>IF(sel_og=1,0,D4878-F4878)</f>
        <v/>
      </c>
      <c r="K4878" s="6">
        <f>IF(sel_og=1,E4878-G4878,0)</f>
        <v/>
      </c>
    </row>
    <row r="4879">
      <c r="A4879" s="6">
        <f>Profiles!E4879+Profiles!F4879</f>
        <v/>
      </c>
      <c r="B4879" s="6">
        <f>Profiles!D4879*sel_solar</f>
        <v/>
      </c>
      <c r="C4879" s="6">
        <f>MIN(B4879,A4879)</f>
        <v/>
      </c>
      <c r="D4879" s="6">
        <f>B4879-C4879</f>
        <v/>
      </c>
      <c r="E4879" s="6">
        <f>A4879-C4879</f>
        <v/>
      </c>
      <c r="F4879" s="6">
        <f>MIN(D4879,in_batt_pw,IF(sel_batt=0,0,(sel_batt-H4878)/in_rte))</f>
        <v/>
      </c>
      <c r="G4879" s="6">
        <f>MIN(E4879,in_batt_pw,H4878)</f>
        <v/>
      </c>
      <c r="H4879" s="6">
        <f>H4878+F4879*in_rte-G4879</f>
        <v/>
      </c>
      <c r="I4879" s="6">
        <f>IF(sel_og=1,0,E4879-G4879)</f>
        <v/>
      </c>
      <c r="J4879" s="6">
        <f>IF(sel_og=1,0,D4879-F4879)</f>
        <v/>
      </c>
      <c r="K4879" s="6">
        <f>IF(sel_og=1,E4879-G4879,0)</f>
        <v/>
      </c>
    </row>
    <row r="4880">
      <c r="A4880" s="6">
        <f>Profiles!E4880+Profiles!F4880</f>
        <v/>
      </c>
      <c r="B4880" s="6">
        <f>Profiles!D4880*sel_solar</f>
        <v/>
      </c>
      <c r="C4880" s="6">
        <f>MIN(B4880,A4880)</f>
        <v/>
      </c>
      <c r="D4880" s="6">
        <f>B4880-C4880</f>
        <v/>
      </c>
      <c r="E4880" s="6">
        <f>A4880-C4880</f>
        <v/>
      </c>
      <c r="F4880" s="6">
        <f>MIN(D4880,in_batt_pw,IF(sel_batt=0,0,(sel_batt-H4879)/in_rte))</f>
        <v/>
      </c>
      <c r="G4880" s="6">
        <f>MIN(E4880,in_batt_pw,H4879)</f>
        <v/>
      </c>
      <c r="H4880" s="6">
        <f>H4879+F4880*in_rte-G4880</f>
        <v/>
      </c>
      <c r="I4880" s="6">
        <f>IF(sel_og=1,0,E4880-G4880)</f>
        <v/>
      </c>
      <c r="J4880" s="6">
        <f>IF(sel_og=1,0,D4880-F4880)</f>
        <v/>
      </c>
      <c r="K4880" s="6">
        <f>IF(sel_og=1,E4880-G4880,0)</f>
        <v/>
      </c>
    </row>
    <row r="4881">
      <c r="A4881" s="6">
        <f>Profiles!E4881+Profiles!F4881</f>
        <v/>
      </c>
      <c r="B4881" s="6">
        <f>Profiles!D4881*sel_solar</f>
        <v/>
      </c>
      <c r="C4881" s="6">
        <f>MIN(B4881,A4881)</f>
        <v/>
      </c>
      <c r="D4881" s="6">
        <f>B4881-C4881</f>
        <v/>
      </c>
      <c r="E4881" s="6">
        <f>A4881-C4881</f>
        <v/>
      </c>
      <c r="F4881" s="6">
        <f>MIN(D4881,in_batt_pw,IF(sel_batt=0,0,(sel_batt-H4880)/in_rte))</f>
        <v/>
      </c>
      <c r="G4881" s="6">
        <f>MIN(E4881,in_batt_pw,H4880)</f>
        <v/>
      </c>
      <c r="H4881" s="6">
        <f>H4880+F4881*in_rte-G4881</f>
        <v/>
      </c>
      <c r="I4881" s="6">
        <f>IF(sel_og=1,0,E4881-G4881)</f>
        <v/>
      </c>
      <c r="J4881" s="6">
        <f>IF(sel_og=1,0,D4881-F4881)</f>
        <v/>
      </c>
      <c r="K4881" s="6">
        <f>IF(sel_og=1,E4881-G4881,0)</f>
        <v/>
      </c>
    </row>
    <row r="4882">
      <c r="A4882" s="6">
        <f>Profiles!E4882+Profiles!F4882</f>
        <v/>
      </c>
      <c r="B4882" s="6">
        <f>Profiles!D4882*sel_solar</f>
        <v/>
      </c>
      <c r="C4882" s="6">
        <f>MIN(B4882,A4882)</f>
        <v/>
      </c>
      <c r="D4882" s="6">
        <f>B4882-C4882</f>
        <v/>
      </c>
      <c r="E4882" s="6">
        <f>A4882-C4882</f>
        <v/>
      </c>
      <c r="F4882" s="6">
        <f>MIN(D4882,in_batt_pw,IF(sel_batt=0,0,(sel_batt-H4881)/in_rte))</f>
        <v/>
      </c>
      <c r="G4882" s="6">
        <f>MIN(E4882,in_batt_pw,H4881)</f>
        <v/>
      </c>
      <c r="H4882" s="6">
        <f>H4881+F4882*in_rte-G4882</f>
        <v/>
      </c>
      <c r="I4882" s="6">
        <f>IF(sel_og=1,0,E4882-G4882)</f>
        <v/>
      </c>
      <c r="J4882" s="6">
        <f>IF(sel_og=1,0,D4882-F4882)</f>
        <v/>
      </c>
      <c r="K4882" s="6">
        <f>IF(sel_og=1,E4882-G4882,0)</f>
        <v/>
      </c>
    </row>
    <row r="4883">
      <c r="A4883" s="6">
        <f>Profiles!E4883+Profiles!F4883</f>
        <v/>
      </c>
      <c r="B4883" s="6">
        <f>Profiles!D4883*sel_solar</f>
        <v/>
      </c>
      <c r="C4883" s="6">
        <f>MIN(B4883,A4883)</f>
        <v/>
      </c>
      <c r="D4883" s="6">
        <f>B4883-C4883</f>
        <v/>
      </c>
      <c r="E4883" s="6">
        <f>A4883-C4883</f>
        <v/>
      </c>
      <c r="F4883" s="6">
        <f>MIN(D4883,in_batt_pw,IF(sel_batt=0,0,(sel_batt-H4882)/in_rte))</f>
        <v/>
      </c>
      <c r="G4883" s="6">
        <f>MIN(E4883,in_batt_pw,H4882)</f>
        <v/>
      </c>
      <c r="H4883" s="6">
        <f>H4882+F4883*in_rte-G4883</f>
        <v/>
      </c>
      <c r="I4883" s="6">
        <f>IF(sel_og=1,0,E4883-G4883)</f>
        <v/>
      </c>
      <c r="J4883" s="6">
        <f>IF(sel_og=1,0,D4883-F4883)</f>
        <v/>
      </c>
      <c r="K4883" s="6">
        <f>IF(sel_og=1,E4883-G4883,0)</f>
        <v/>
      </c>
    </row>
    <row r="4884">
      <c r="A4884" s="6">
        <f>Profiles!E4884+Profiles!F4884</f>
        <v/>
      </c>
      <c r="B4884" s="6">
        <f>Profiles!D4884*sel_solar</f>
        <v/>
      </c>
      <c r="C4884" s="6">
        <f>MIN(B4884,A4884)</f>
        <v/>
      </c>
      <c r="D4884" s="6">
        <f>B4884-C4884</f>
        <v/>
      </c>
      <c r="E4884" s="6">
        <f>A4884-C4884</f>
        <v/>
      </c>
      <c r="F4884" s="6">
        <f>MIN(D4884,in_batt_pw,IF(sel_batt=0,0,(sel_batt-H4883)/in_rte))</f>
        <v/>
      </c>
      <c r="G4884" s="6">
        <f>MIN(E4884,in_batt_pw,H4883)</f>
        <v/>
      </c>
      <c r="H4884" s="6">
        <f>H4883+F4884*in_rte-G4884</f>
        <v/>
      </c>
      <c r="I4884" s="6">
        <f>IF(sel_og=1,0,E4884-G4884)</f>
        <v/>
      </c>
      <c r="J4884" s="6">
        <f>IF(sel_og=1,0,D4884-F4884)</f>
        <v/>
      </c>
      <c r="K4884" s="6">
        <f>IF(sel_og=1,E4884-G4884,0)</f>
        <v/>
      </c>
    </row>
    <row r="4885">
      <c r="A4885" s="6">
        <f>Profiles!E4885+Profiles!F4885</f>
        <v/>
      </c>
      <c r="B4885" s="6">
        <f>Profiles!D4885*sel_solar</f>
        <v/>
      </c>
      <c r="C4885" s="6">
        <f>MIN(B4885,A4885)</f>
        <v/>
      </c>
      <c r="D4885" s="6">
        <f>B4885-C4885</f>
        <v/>
      </c>
      <c r="E4885" s="6">
        <f>A4885-C4885</f>
        <v/>
      </c>
      <c r="F4885" s="6">
        <f>MIN(D4885,in_batt_pw,IF(sel_batt=0,0,(sel_batt-H4884)/in_rte))</f>
        <v/>
      </c>
      <c r="G4885" s="6">
        <f>MIN(E4885,in_batt_pw,H4884)</f>
        <v/>
      </c>
      <c r="H4885" s="6">
        <f>H4884+F4885*in_rte-G4885</f>
        <v/>
      </c>
      <c r="I4885" s="6">
        <f>IF(sel_og=1,0,E4885-G4885)</f>
        <v/>
      </c>
      <c r="J4885" s="6">
        <f>IF(sel_og=1,0,D4885-F4885)</f>
        <v/>
      </c>
      <c r="K4885" s="6">
        <f>IF(sel_og=1,E4885-G4885,0)</f>
        <v/>
      </c>
    </row>
    <row r="4886">
      <c r="A4886" s="6">
        <f>Profiles!E4886+Profiles!F4886</f>
        <v/>
      </c>
      <c r="B4886" s="6">
        <f>Profiles!D4886*sel_solar</f>
        <v/>
      </c>
      <c r="C4886" s="6">
        <f>MIN(B4886,A4886)</f>
        <v/>
      </c>
      <c r="D4886" s="6">
        <f>B4886-C4886</f>
        <v/>
      </c>
      <c r="E4886" s="6">
        <f>A4886-C4886</f>
        <v/>
      </c>
      <c r="F4886" s="6">
        <f>MIN(D4886,in_batt_pw,IF(sel_batt=0,0,(sel_batt-H4885)/in_rte))</f>
        <v/>
      </c>
      <c r="G4886" s="6">
        <f>MIN(E4886,in_batt_pw,H4885)</f>
        <v/>
      </c>
      <c r="H4886" s="6">
        <f>H4885+F4886*in_rte-G4886</f>
        <v/>
      </c>
      <c r="I4886" s="6">
        <f>IF(sel_og=1,0,E4886-G4886)</f>
        <v/>
      </c>
      <c r="J4886" s="6">
        <f>IF(sel_og=1,0,D4886-F4886)</f>
        <v/>
      </c>
      <c r="K4886" s="6">
        <f>IF(sel_og=1,E4886-G4886,0)</f>
        <v/>
      </c>
    </row>
    <row r="4887">
      <c r="A4887" s="6">
        <f>Profiles!E4887+Profiles!F4887</f>
        <v/>
      </c>
      <c r="B4887" s="6">
        <f>Profiles!D4887*sel_solar</f>
        <v/>
      </c>
      <c r="C4887" s="6">
        <f>MIN(B4887,A4887)</f>
        <v/>
      </c>
      <c r="D4887" s="6">
        <f>B4887-C4887</f>
        <v/>
      </c>
      <c r="E4887" s="6">
        <f>A4887-C4887</f>
        <v/>
      </c>
      <c r="F4887" s="6">
        <f>MIN(D4887,in_batt_pw,IF(sel_batt=0,0,(sel_batt-H4886)/in_rte))</f>
        <v/>
      </c>
      <c r="G4887" s="6">
        <f>MIN(E4887,in_batt_pw,H4886)</f>
        <v/>
      </c>
      <c r="H4887" s="6">
        <f>H4886+F4887*in_rte-G4887</f>
        <v/>
      </c>
      <c r="I4887" s="6">
        <f>IF(sel_og=1,0,E4887-G4887)</f>
        <v/>
      </c>
      <c r="J4887" s="6">
        <f>IF(sel_og=1,0,D4887-F4887)</f>
        <v/>
      </c>
      <c r="K4887" s="6">
        <f>IF(sel_og=1,E4887-G4887,0)</f>
        <v/>
      </c>
    </row>
    <row r="4888">
      <c r="A4888" s="6">
        <f>Profiles!E4888+Profiles!F4888</f>
        <v/>
      </c>
      <c r="B4888" s="6">
        <f>Profiles!D4888*sel_solar</f>
        <v/>
      </c>
      <c r="C4888" s="6">
        <f>MIN(B4888,A4888)</f>
        <v/>
      </c>
      <c r="D4888" s="6">
        <f>B4888-C4888</f>
        <v/>
      </c>
      <c r="E4888" s="6">
        <f>A4888-C4888</f>
        <v/>
      </c>
      <c r="F4888" s="6">
        <f>MIN(D4888,in_batt_pw,IF(sel_batt=0,0,(sel_batt-H4887)/in_rte))</f>
        <v/>
      </c>
      <c r="G4888" s="6">
        <f>MIN(E4888,in_batt_pw,H4887)</f>
        <v/>
      </c>
      <c r="H4888" s="6">
        <f>H4887+F4888*in_rte-G4888</f>
        <v/>
      </c>
      <c r="I4888" s="6">
        <f>IF(sel_og=1,0,E4888-G4888)</f>
        <v/>
      </c>
      <c r="J4888" s="6">
        <f>IF(sel_og=1,0,D4888-F4888)</f>
        <v/>
      </c>
      <c r="K4888" s="6">
        <f>IF(sel_og=1,E4888-G4888,0)</f>
        <v/>
      </c>
    </row>
    <row r="4889">
      <c r="A4889" s="6">
        <f>Profiles!E4889+Profiles!F4889</f>
        <v/>
      </c>
      <c r="B4889" s="6">
        <f>Profiles!D4889*sel_solar</f>
        <v/>
      </c>
      <c r="C4889" s="6">
        <f>MIN(B4889,A4889)</f>
        <v/>
      </c>
      <c r="D4889" s="6">
        <f>B4889-C4889</f>
        <v/>
      </c>
      <c r="E4889" s="6">
        <f>A4889-C4889</f>
        <v/>
      </c>
      <c r="F4889" s="6">
        <f>MIN(D4889,in_batt_pw,IF(sel_batt=0,0,(sel_batt-H4888)/in_rte))</f>
        <v/>
      </c>
      <c r="G4889" s="6">
        <f>MIN(E4889,in_batt_pw,H4888)</f>
        <v/>
      </c>
      <c r="H4889" s="6">
        <f>H4888+F4889*in_rte-G4889</f>
        <v/>
      </c>
      <c r="I4889" s="6">
        <f>IF(sel_og=1,0,E4889-G4889)</f>
        <v/>
      </c>
      <c r="J4889" s="6">
        <f>IF(sel_og=1,0,D4889-F4889)</f>
        <v/>
      </c>
      <c r="K4889" s="6">
        <f>IF(sel_og=1,E4889-G4889,0)</f>
        <v/>
      </c>
    </row>
    <row r="4890">
      <c r="A4890" s="6">
        <f>Profiles!E4890+Profiles!F4890</f>
        <v/>
      </c>
      <c r="B4890" s="6">
        <f>Profiles!D4890*sel_solar</f>
        <v/>
      </c>
      <c r="C4890" s="6">
        <f>MIN(B4890,A4890)</f>
        <v/>
      </c>
      <c r="D4890" s="6">
        <f>B4890-C4890</f>
        <v/>
      </c>
      <c r="E4890" s="6">
        <f>A4890-C4890</f>
        <v/>
      </c>
      <c r="F4890" s="6">
        <f>MIN(D4890,in_batt_pw,IF(sel_batt=0,0,(sel_batt-H4889)/in_rte))</f>
        <v/>
      </c>
      <c r="G4890" s="6">
        <f>MIN(E4890,in_batt_pw,H4889)</f>
        <v/>
      </c>
      <c r="H4890" s="6">
        <f>H4889+F4890*in_rte-G4890</f>
        <v/>
      </c>
      <c r="I4890" s="6">
        <f>IF(sel_og=1,0,E4890-G4890)</f>
        <v/>
      </c>
      <c r="J4890" s="6">
        <f>IF(sel_og=1,0,D4890-F4890)</f>
        <v/>
      </c>
      <c r="K4890" s="6">
        <f>IF(sel_og=1,E4890-G4890,0)</f>
        <v/>
      </c>
    </row>
    <row r="4891">
      <c r="A4891" s="6">
        <f>Profiles!E4891+Profiles!F4891</f>
        <v/>
      </c>
      <c r="B4891" s="6">
        <f>Profiles!D4891*sel_solar</f>
        <v/>
      </c>
      <c r="C4891" s="6">
        <f>MIN(B4891,A4891)</f>
        <v/>
      </c>
      <c r="D4891" s="6">
        <f>B4891-C4891</f>
        <v/>
      </c>
      <c r="E4891" s="6">
        <f>A4891-C4891</f>
        <v/>
      </c>
      <c r="F4891" s="6">
        <f>MIN(D4891,in_batt_pw,IF(sel_batt=0,0,(sel_batt-H4890)/in_rte))</f>
        <v/>
      </c>
      <c r="G4891" s="6">
        <f>MIN(E4891,in_batt_pw,H4890)</f>
        <v/>
      </c>
      <c r="H4891" s="6">
        <f>H4890+F4891*in_rte-G4891</f>
        <v/>
      </c>
      <c r="I4891" s="6">
        <f>IF(sel_og=1,0,E4891-G4891)</f>
        <v/>
      </c>
      <c r="J4891" s="6">
        <f>IF(sel_og=1,0,D4891-F4891)</f>
        <v/>
      </c>
      <c r="K4891" s="6">
        <f>IF(sel_og=1,E4891-G4891,0)</f>
        <v/>
      </c>
    </row>
    <row r="4892">
      <c r="A4892" s="6">
        <f>Profiles!E4892+Profiles!F4892</f>
        <v/>
      </c>
      <c r="B4892" s="6">
        <f>Profiles!D4892*sel_solar</f>
        <v/>
      </c>
      <c r="C4892" s="6">
        <f>MIN(B4892,A4892)</f>
        <v/>
      </c>
      <c r="D4892" s="6">
        <f>B4892-C4892</f>
        <v/>
      </c>
      <c r="E4892" s="6">
        <f>A4892-C4892</f>
        <v/>
      </c>
      <c r="F4892" s="6">
        <f>MIN(D4892,in_batt_pw,IF(sel_batt=0,0,(sel_batt-H4891)/in_rte))</f>
        <v/>
      </c>
      <c r="G4892" s="6">
        <f>MIN(E4892,in_batt_pw,H4891)</f>
        <v/>
      </c>
      <c r="H4892" s="6">
        <f>H4891+F4892*in_rte-G4892</f>
        <v/>
      </c>
      <c r="I4892" s="6">
        <f>IF(sel_og=1,0,E4892-G4892)</f>
        <v/>
      </c>
      <c r="J4892" s="6">
        <f>IF(sel_og=1,0,D4892-F4892)</f>
        <v/>
      </c>
      <c r="K4892" s="6">
        <f>IF(sel_og=1,E4892-G4892,0)</f>
        <v/>
      </c>
    </row>
    <row r="4893">
      <c r="A4893" s="6">
        <f>Profiles!E4893+Profiles!F4893</f>
        <v/>
      </c>
      <c r="B4893" s="6">
        <f>Profiles!D4893*sel_solar</f>
        <v/>
      </c>
      <c r="C4893" s="6">
        <f>MIN(B4893,A4893)</f>
        <v/>
      </c>
      <c r="D4893" s="6">
        <f>B4893-C4893</f>
        <v/>
      </c>
      <c r="E4893" s="6">
        <f>A4893-C4893</f>
        <v/>
      </c>
      <c r="F4893" s="6">
        <f>MIN(D4893,in_batt_pw,IF(sel_batt=0,0,(sel_batt-H4892)/in_rte))</f>
        <v/>
      </c>
      <c r="G4893" s="6">
        <f>MIN(E4893,in_batt_pw,H4892)</f>
        <v/>
      </c>
      <c r="H4893" s="6">
        <f>H4892+F4893*in_rte-G4893</f>
        <v/>
      </c>
      <c r="I4893" s="6">
        <f>IF(sel_og=1,0,E4893-G4893)</f>
        <v/>
      </c>
      <c r="J4893" s="6">
        <f>IF(sel_og=1,0,D4893-F4893)</f>
        <v/>
      </c>
      <c r="K4893" s="6">
        <f>IF(sel_og=1,E4893-G4893,0)</f>
        <v/>
      </c>
    </row>
    <row r="4894">
      <c r="A4894" s="6">
        <f>Profiles!E4894+Profiles!F4894</f>
        <v/>
      </c>
      <c r="B4894" s="6">
        <f>Profiles!D4894*sel_solar</f>
        <v/>
      </c>
      <c r="C4894" s="6">
        <f>MIN(B4894,A4894)</f>
        <v/>
      </c>
      <c r="D4894" s="6">
        <f>B4894-C4894</f>
        <v/>
      </c>
      <c r="E4894" s="6">
        <f>A4894-C4894</f>
        <v/>
      </c>
      <c r="F4894" s="6">
        <f>MIN(D4894,in_batt_pw,IF(sel_batt=0,0,(sel_batt-H4893)/in_rte))</f>
        <v/>
      </c>
      <c r="G4894" s="6">
        <f>MIN(E4894,in_batt_pw,H4893)</f>
        <v/>
      </c>
      <c r="H4894" s="6">
        <f>H4893+F4894*in_rte-G4894</f>
        <v/>
      </c>
      <c r="I4894" s="6">
        <f>IF(sel_og=1,0,E4894-G4894)</f>
        <v/>
      </c>
      <c r="J4894" s="6">
        <f>IF(sel_og=1,0,D4894-F4894)</f>
        <v/>
      </c>
      <c r="K4894" s="6">
        <f>IF(sel_og=1,E4894-G4894,0)</f>
        <v/>
      </c>
    </row>
    <row r="4895">
      <c r="A4895" s="6">
        <f>Profiles!E4895+Profiles!F4895</f>
        <v/>
      </c>
      <c r="B4895" s="6">
        <f>Profiles!D4895*sel_solar</f>
        <v/>
      </c>
      <c r="C4895" s="6">
        <f>MIN(B4895,A4895)</f>
        <v/>
      </c>
      <c r="D4895" s="6">
        <f>B4895-C4895</f>
        <v/>
      </c>
      <c r="E4895" s="6">
        <f>A4895-C4895</f>
        <v/>
      </c>
      <c r="F4895" s="6">
        <f>MIN(D4895,in_batt_pw,IF(sel_batt=0,0,(sel_batt-H4894)/in_rte))</f>
        <v/>
      </c>
      <c r="G4895" s="6">
        <f>MIN(E4895,in_batt_pw,H4894)</f>
        <v/>
      </c>
      <c r="H4895" s="6">
        <f>H4894+F4895*in_rte-G4895</f>
        <v/>
      </c>
      <c r="I4895" s="6">
        <f>IF(sel_og=1,0,E4895-G4895)</f>
        <v/>
      </c>
      <c r="J4895" s="6">
        <f>IF(sel_og=1,0,D4895-F4895)</f>
        <v/>
      </c>
      <c r="K4895" s="6">
        <f>IF(sel_og=1,E4895-G4895,0)</f>
        <v/>
      </c>
    </row>
    <row r="4896">
      <c r="A4896" s="6">
        <f>Profiles!E4896+Profiles!F4896</f>
        <v/>
      </c>
      <c r="B4896" s="6">
        <f>Profiles!D4896*sel_solar</f>
        <v/>
      </c>
      <c r="C4896" s="6">
        <f>MIN(B4896,A4896)</f>
        <v/>
      </c>
      <c r="D4896" s="6">
        <f>B4896-C4896</f>
        <v/>
      </c>
      <c r="E4896" s="6">
        <f>A4896-C4896</f>
        <v/>
      </c>
      <c r="F4896" s="6">
        <f>MIN(D4896,in_batt_pw,IF(sel_batt=0,0,(sel_batt-H4895)/in_rte))</f>
        <v/>
      </c>
      <c r="G4896" s="6">
        <f>MIN(E4896,in_batt_pw,H4895)</f>
        <v/>
      </c>
      <c r="H4896" s="6">
        <f>H4895+F4896*in_rte-G4896</f>
        <v/>
      </c>
      <c r="I4896" s="6">
        <f>IF(sel_og=1,0,E4896-G4896)</f>
        <v/>
      </c>
      <c r="J4896" s="6">
        <f>IF(sel_og=1,0,D4896-F4896)</f>
        <v/>
      </c>
      <c r="K4896" s="6">
        <f>IF(sel_og=1,E4896-G4896,0)</f>
        <v/>
      </c>
    </row>
    <row r="4897">
      <c r="A4897" s="6">
        <f>Profiles!E4897+Profiles!F4897</f>
        <v/>
      </c>
      <c r="B4897" s="6">
        <f>Profiles!D4897*sel_solar</f>
        <v/>
      </c>
      <c r="C4897" s="6">
        <f>MIN(B4897,A4897)</f>
        <v/>
      </c>
      <c r="D4897" s="6">
        <f>B4897-C4897</f>
        <v/>
      </c>
      <c r="E4897" s="6">
        <f>A4897-C4897</f>
        <v/>
      </c>
      <c r="F4897" s="6">
        <f>MIN(D4897,in_batt_pw,IF(sel_batt=0,0,(sel_batt-H4896)/in_rte))</f>
        <v/>
      </c>
      <c r="G4897" s="6">
        <f>MIN(E4897,in_batt_pw,H4896)</f>
        <v/>
      </c>
      <c r="H4897" s="6">
        <f>H4896+F4897*in_rte-G4897</f>
        <v/>
      </c>
      <c r="I4897" s="6">
        <f>IF(sel_og=1,0,E4897-G4897)</f>
        <v/>
      </c>
      <c r="J4897" s="6">
        <f>IF(sel_og=1,0,D4897-F4897)</f>
        <v/>
      </c>
      <c r="K4897" s="6">
        <f>IF(sel_og=1,E4897-G4897,0)</f>
        <v/>
      </c>
    </row>
    <row r="4898">
      <c r="A4898" s="6">
        <f>Profiles!E4898+Profiles!F4898</f>
        <v/>
      </c>
      <c r="B4898" s="6">
        <f>Profiles!D4898*sel_solar</f>
        <v/>
      </c>
      <c r="C4898" s="6">
        <f>MIN(B4898,A4898)</f>
        <v/>
      </c>
      <c r="D4898" s="6">
        <f>B4898-C4898</f>
        <v/>
      </c>
      <c r="E4898" s="6">
        <f>A4898-C4898</f>
        <v/>
      </c>
      <c r="F4898" s="6">
        <f>MIN(D4898,in_batt_pw,IF(sel_batt=0,0,(sel_batt-H4897)/in_rte))</f>
        <v/>
      </c>
      <c r="G4898" s="6">
        <f>MIN(E4898,in_batt_pw,H4897)</f>
        <v/>
      </c>
      <c r="H4898" s="6">
        <f>H4897+F4898*in_rte-G4898</f>
        <v/>
      </c>
      <c r="I4898" s="6">
        <f>IF(sel_og=1,0,E4898-G4898)</f>
        <v/>
      </c>
      <c r="J4898" s="6">
        <f>IF(sel_og=1,0,D4898-F4898)</f>
        <v/>
      </c>
      <c r="K4898" s="6">
        <f>IF(sel_og=1,E4898-G4898,0)</f>
        <v/>
      </c>
    </row>
    <row r="4899">
      <c r="A4899" s="6">
        <f>Profiles!E4899+Profiles!F4899</f>
        <v/>
      </c>
      <c r="B4899" s="6">
        <f>Profiles!D4899*sel_solar</f>
        <v/>
      </c>
      <c r="C4899" s="6">
        <f>MIN(B4899,A4899)</f>
        <v/>
      </c>
      <c r="D4899" s="6">
        <f>B4899-C4899</f>
        <v/>
      </c>
      <c r="E4899" s="6">
        <f>A4899-C4899</f>
        <v/>
      </c>
      <c r="F4899" s="6">
        <f>MIN(D4899,in_batt_pw,IF(sel_batt=0,0,(sel_batt-H4898)/in_rte))</f>
        <v/>
      </c>
      <c r="G4899" s="6">
        <f>MIN(E4899,in_batt_pw,H4898)</f>
        <v/>
      </c>
      <c r="H4899" s="6">
        <f>H4898+F4899*in_rte-G4899</f>
        <v/>
      </c>
      <c r="I4899" s="6">
        <f>IF(sel_og=1,0,E4899-G4899)</f>
        <v/>
      </c>
      <c r="J4899" s="6">
        <f>IF(sel_og=1,0,D4899-F4899)</f>
        <v/>
      </c>
      <c r="K4899" s="6">
        <f>IF(sel_og=1,E4899-G4899,0)</f>
        <v/>
      </c>
    </row>
    <row r="4900">
      <c r="A4900" s="6">
        <f>Profiles!E4900+Profiles!F4900</f>
        <v/>
      </c>
      <c r="B4900" s="6">
        <f>Profiles!D4900*sel_solar</f>
        <v/>
      </c>
      <c r="C4900" s="6">
        <f>MIN(B4900,A4900)</f>
        <v/>
      </c>
      <c r="D4900" s="6">
        <f>B4900-C4900</f>
        <v/>
      </c>
      <c r="E4900" s="6">
        <f>A4900-C4900</f>
        <v/>
      </c>
      <c r="F4900" s="6">
        <f>MIN(D4900,in_batt_pw,IF(sel_batt=0,0,(sel_batt-H4899)/in_rte))</f>
        <v/>
      </c>
      <c r="G4900" s="6">
        <f>MIN(E4900,in_batt_pw,H4899)</f>
        <v/>
      </c>
      <c r="H4900" s="6">
        <f>H4899+F4900*in_rte-G4900</f>
        <v/>
      </c>
      <c r="I4900" s="6">
        <f>IF(sel_og=1,0,E4900-G4900)</f>
        <v/>
      </c>
      <c r="J4900" s="6">
        <f>IF(sel_og=1,0,D4900-F4900)</f>
        <v/>
      </c>
      <c r="K4900" s="6">
        <f>IF(sel_og=1,E4900-G4900,0)</f>
        <v/>
      </c>
    </row>
    <row r="4901">
      <c r="A4901" s="6">
        <f>Profiles!E4901+Profiles!F4901</f>
        <v/>
      </c>
      <c r="B4901" s="6">
        <f>Profiles!D4901*sel_solar</f>
        <v/>
      </c>
      <c r="C4901" s="6">
        <f>MIN(B4901,A4901)</f>
        <v/>
      </c>
      <c r="D4901" s="6">
        <f>B4901-C4901</f>
        <v/>
      </c>
      <c r="E4901" s="6">
        <f>A4901-C4901</f>
        <v/>
      </c>
      <c r="F4901" s="6">
        <f>MIN(D4901,in_batt_pw,IF(sel_batt=0,0,(sel_batt-H4900)/in_rte))</f>
        <v/>
      </c>
      <c r="G4901" s="6">
        <f>MIN(E4901,in_batt_pw,H4900)</f>
        <v/>
      </c>
      <c r="H4901" s="6">
        <f>H4900+F4901*in_rte-G4901</f>
        <v/>
      </c>
      <c r="I4901" s="6">
        <f>IF(sel_og=1,0,E4901-G4901)</f>
        <v/>
      </c>
      <c r="J4901" s="6">
        <f>IF(sel_og=1,0,D4901-F4901)</f>
        <v/>
      </c>
      <c r="K4901" s="6">
        <f>IF(sel_og=1,E4901-G4901,0)</f>
        <v/>
      </c>
    </row>
    <row r="4902">
      <c r="A4902" s="6">
        <f>Profiles!E4902+Profiles!F4902</f>
        <v/>
      </c>
      <c r="B4902" s="6">
        <f>Profiles!D4902*sel_solar</f>
        <v/>
      </c>
      <c r="C4902" s="6">
        <f>MIN(B4902,A4902)</f>
        <v/>
      </c>
      <c r="D4902" s="6">
        <f>B4902-C4902</f>
        <v/>
      </c>
      <c r="E4902" s="6">
        <f>A4902-C4902</f>
        <v/>
      </c>
      <c r="F4902" s="6">
        <f>MIN(D4902,in_batt_pw,IF(sel_batt=0,0,(sel_batt-H4901)/in_rte))</f>
        <v/>
      </c>
      <c r="G4902" s="6">
        <f>MIN(E4902,in_batt_pw,H4901)</f>
        <v/>
      </c>
      <c r="H4902" s="6">
        <f>H4901+F4902*in_rte-G4902</f>
        <v/>
      </c>
      <c r="I4902" s="6">
        <f>IF(sel_og=1,0,E4902-G4902)</f>
        <v/>
      </c>
      <c r="J4902" s="6">
        <f>IF(sel_og=1,0,D4902-F4902)</f>
        <v/>
      </c>
      <c r="K4902" s="6">
        <f>IF(sel_og=1,E4902-G4902,0)</f>
        <v/>
      </c>
    </row>
    <row r="4903">
      <c r="A4903" s="6">
        <f>Profiles!E4903+Profiles!F4903</f>
        <v/>
      </c>
      <c r="B4903" s="6">
        <f>Profiles!D4903*sel_solar</f>
        <v/>
      </c>
      <c r="C4903" s="6">
        <f>MIN(B4903,A4903)</f>
        <v/>
      </c>
      <c r="D4903" s="6">
        <f>B4903-C4903</f>
        <v/>
      </c>
      <c r="E4903" s="6">
        <f>A4903-C4903</f>
        <v/>
      </c>
      <c r="F4903" s="6">
        <f>MIN(D4903,in_batt_pw,IF(sel_batt=0,0,(sel_batt-H4902)/in_rte))</f>
        <v/>
      </c>
      <c r="G4903" s="6">
        <f>MIN(E4903,in_batt_pw,H4902)</f>
        <v/>
      </c>
      <c r="H4903" s="6">
        <f>H4902+F4903*in_rte-G4903</f>
        <v/>
      </c>
      <c r="I4903" s="6">
        <f>IF(sel_og=1,0,E4903-G4903)</f>
        <v/>
      </c>
      <c r="J4903" s="6">
        <f>IF(sel_og=1,0,D4903-F4903)</f>
        <v/>
      </c>
      <c r="K4903" s="6">
        <f>IF(sel_og=1,E4903-G4903,0)</f>
        <v/>
      </c>
    </row>
    <row r="4904">
      <c r="A4904" s="6">
        <f>Profiles!E4904+Profiles!F4904</f>
        <v/>
      </c>
      <c r="B4904" s="6">
        <f>Profiles!D4904*sel_solar</f>
        <v/>
      </c>
      <c r="C4904" s="6">
        <f>MIN(B4904,A4904)</f>
        <v/>
      </c>
      <c r="D4904" s="6">
        <f>B4904-C4904</f>
        <v/>
      </c>
      <c r="E4904" s="6">
        <f>A4904-C4904</f>
        <v/>
      </c>
      <c r="F4904" s="6">
        <f>MIN(D4904,in_batt_pw,IF(sel_batt=0,0,(sel_batt-H4903)/in_rte))</f>
        <v/>
      </c>
      <c r="G4904" s="6">
        <f>MIN(E4904,in_batt_pw,H4903)</f>
        <v/>
      </c>
      <c r="H4904" s="6">
        <f>H4903+F4904*in_rte-G4904</f>
        <v/>
      </c>
      <c r="I4904" s="6">
        <f>IF(sel_og=1,0,E4904-G4904)</f>
        <v/>
      </c>
      <c r="J4904" s="6">
        <f>IF(sel_og=1,0,D4904-F4904)</f>
        <v/>
      </c>
      <c r="K4904" s="6">
        <f>IF(sel_og=1,E4904-G4904,0)</f>
        <v/>
      </c>
    </row>
    <row r="4905">
      <c r="A4905" s="6">
        <f>Profiles!E4905+Profiles!F4905</f>
        <v/>
      </c>
      <c r="B4905" s="6">
        <f>Profiles!D4905*sel_solar</f>
        <v/>
      </c>
      <c r="C4905" s="6">
        <f>MIN(B4905,A4905)</f>
        <v/>
      </c>
      <c r="D4905" s="6">
        <f>B4905-C4905</f>
        <v/>
      </c>
      <c r="E4905" s="6">
        <f>A4905-C4905</f>
        <v/>
      </c>
      <c r="F4905" s="6">
        <f>MIN(D4905,in_batt_pw,IF(sel_batt=0,0,(sel_batt-H4904)/in_rte))</f>
        <v/>
      </c>
      <c r="G4905" s="6">
        <f>MIN(E4905,in_batt_pw,H4904)</f>
        <v/>
      </c>
      <c r="H4905" s="6">
        <f>H4904+F4905*in_rte-G4905</f>
        <v/>
      </c>
      <c r="I4905" s="6">
        <f>IF(sel_og=1,0,E4905-G4905)</f>
        <v/>
      </c>
      <c r="J4905" s="6">
        <f>IF(sel_og=1,0,D4905-F4905)</f>
        <v/>
      </c>
      <c r="K4905" s="6">
        <f>IF(sel_og=1,E4905-G4905,0)</f>
        <v/>
      </c>
    </row>
    <row r="4906">
      <c r="A4906" s="6">
        <f>Profiles!E4906+Profiles!F4906</f>
        <v/>
      </c>
      <c r="B4906" s="6">
        <f>Profiles!D4906*sel_solar</f>
        <v/>
      </c>
      <c r="C4906" s="6">
        <f>MIN(B4906,A4906)</f>
        <v/>
      </c>
      <c r="D4906" s="6">
        <f>B4906-C4906</f>
        <v/>
      </c>
      <c r="E4906" s="6">
        <f>A4906-C4906</f>
        <v/>
      </c>
      <c r="F4906" s="6">
        <f>MIN(D4906,in_batt_pw,IF(sel_batt=0,0,(sel_batt-H4905)/in_rte))</f>
        <v/>
      </c>
      <c r="G4906" s="6">
        <f>MIN(E4906,in_batt_pw,H4905)</f>
        <v/>
      </c>
      <c r="H4906" s="6">
        <f>H4905+F4906*in_rte-G4906</f>
        <v/>
      </c>
      <c r="I4906" s="6">
        <f>IF(sel_og=1,0,E4906-G4906)</f>
        <v/>
      </c>
      <c r="J4906" s="6">
        <f>IF(sel_og=1,0,D4906-F4906)</f>
        <v/>
      </c>
      <c r="K4906" s="6">
        <f>IF(sel_og=1,E4906-G4906,0)</f>
        <v/>
      </c>
    </row>
    <row r="4907">
      <c r="A4907" s="6">
        <f>Profiles!E4907+Profiles!F4907</f>
        <v/>
      </c>
      <c r="B4907" s="6">
        <f>Profiles!D4907*sel_solar</f>
        <v/>
      </c>
      <c r="C4907" s="6">
        <f>MIN(B4907,A4907)</f>
        <v/>
      </c>
      <c r="D4907" s="6">
        <f>B4907-C4907</f>
        <v/>
      </c>
      <c r="E4907" s="6">
        <f>A4907-C4907</f>
        <v/>
      </c>
      <c r="F4907" s="6">
        <f>MIN(D4907,in_batt_pw,IF(sel_batt=0,0,(sel_batt-H4906)/in_rte))</f>
        <v/>
      </c>
      <c r="G4907" s="6">
        <f>MIN(E4907,in_batt_pw,H4906)</f>
        <v/>
      </c>
      <c r="H4907" s="6">
        <f>H4906+F4907*in_rte-G4907</f>
        <v/>
      </c>
      <c r="I4907" s="6">
        <f>IF(sel_og=1,0,E4907-G4907)</f>
        <v/>
      </c>
      <c r="J4907" s="6">
        <f>IF(sel_og=1,0,D4907-F4907)</f>
        <v/>
      </c>
      <c r="K4907" s="6">
        <f>IF(sel_og=1,E4907-G4907,0)</f>
        <v/>
      </c>
    </row>
    <row r="4908">
      <c r="A4908" s="6">
        <f>Profiles!E4908+Profiles!F4908</f>
        <v/>
      </c>
      <c r="B4908" s="6">
        <f>Profiles!D4908*sel_solar</f>
        <v/>
      </c>
      <c r="C4908" s="6">
        <f>MIN(B4908,A4908)</f>
        <v/>
      </c>
      <c r="D4908" s="6">
        <f>B4908-C4908</f>
        <v/>
      </c>
      <c r="E4908" s="6">
        <f>A4908-C4908</f>
        <v/>
      </c>
      <c r="F4908" s="6">
        <f>MIN(D4908,in_batt_pw,IF(sel_batt=0,0,(sel_batt-H4907)/in_rte))</f>
        <v/>
      </c>
      <c r="G4908" s="6">
        <f>MIN(E4908,in_batt_pw,H4907)</f>
        <v/>
      </c>
      <c r="H4908" s="6">
        <f>H4907+F4908*in_rte-G4908</f>
        <v/>
      </c>
      <c r="I4908" s="6">
        <f>IF(sel_og=1,0,E4908-G4908)</f>
        <v/>
      </c>
      <c r="J4908" s="6">
        <f>IF(sel_og=1,0,D4908-F4908)</f>
        <v/>
      </c>
      <c r="K4908" s="6">
        <f>IF(sel_og=1,E4908-G4908,0)</f>
        <v/>
      </c>
    </row>
    <row r="4909">
      <c r="A4909" s="6">
        <f>Profiles!E4909+Profiles!F4909</f>
        <v/>
      </c>
      <c r="B4909" s="6">
        <f>Profiles!D4909*sel_solar</f>
        <v/>
      </c>
      <c r="C4909" s="6">
        <f>MIN(B4909,A4909)</f>
        <v/>
      </c>
      <c r="D4909" s="6">
        <f>B4909-C4909</f>
        <v/>
      </c>
      <c r="E4909" s="6">
        <f>A4909-C4909</f>
        <v/>
      </c>
      <c r="F4909" s="6">
        <f>MIN(D4909,in_batt_pw,IF(sel_batt=0,0,(sel_batt-H4908)/in_rte))</f>
        <v/>
      </c>
      <c r="G4909" s="6">
        <f>MIN(E4909,in_batt_pw,H4908)</f>
        <v/>
      </c>
      <c r="H4909" s="6">
        <f>H4908+F4909*in_rte-G4909</f>
        <v/>
      </c>
      <c r="I4909" s="6">
        <f>IF(sel_og=1,0,E4909-G4909)</f>
        <v/>
      </c>
      <c r="J4909" s="6">
        <f>IF(sel_og=1,0,D4909-F4909)</f>
        <v/>
      </c>
      <c r="K4909" s="6">
        <f>IF(sel_og=1,E4909-G4909,0)</f>
        <v/>
      </c>
    </row>
    <row r="4910">
      <c r="A4910" s="6">
        <f>Profiles!E4910+Profiles!F4910</f>
        <v/>
      </c>
      <c r="B4910" s="6">
        <f>Profiles!D4910*sel_solar</f>
        <v/>
      </c>
      <c r="C4910" s="6">
        <f>MIN(B4910,A4910)</f>
        <v/>
      </c>
      <c r="D4910" s="6">
        <f>B4910-C4910</f>
        <v/>
      </c>
      <c r="E4910" s="6">
        <f>A4910-C4910</f>
        <v/>
      </c>
      <c r="F4910" s="6">
        <f>MIN(D4910,in_batt_pw,IF(sel_batt=0,0,(sel_batt-H4909)/in_rte))</f>
        <v/>
      </c>
      <c r="G4910" s="6">
        <f>MIN(E4910,in_batt_pw,H4909)</f>
        <v/>
      </c>
      <c r="H4910" s="6">
        <f>H4909+F4910*in_rte-G4910</f>
        <v/>
      </c>
      <c r="I4910" s="6">
        <f>IF(sel_og=1,0,E4910-G4910)</f>
        <v/>
      </c>
      <c r="J4910" s="6">
        <f>IF(sel_og=1,0,D4910-F4910)</f>
        <v/>
      </c>
      <c r="K4910" s="6">
        <f>IF(sel_og=1,E4910-G4910,0)</f>
        <v/>
      </c>
    </row>
    <row r="4911">
      <c r="A4911" s="6">
        <f>Profiles!E4911+Profiles!F4911</f>
        <v/>
      </c>
      <c r="B4911" s="6">
        <f>Profiles!D4911*sel_solar</f>
        <v/>
      </c>
      <c r="C4911" s="6">
        <f>MIN(B4911,A4911)</f>
        <v/>
      </c>
      <c r="D4911" s="6">
        <f>B4911-C4911</f>
        <v/>
      </c>
      <c r="E4911" s="6">
        <f>A4911-C4911</f>
        <v/>
      </c>
      <c r="F4911" s="6">
        <f>MIN(D4911,in_batt_pw,IF(sel_batt=0,0,(sel_batt-H4910)/in_rte))</f>
        <v/>
      </c>
      <c r="G4911" s="6">
        <f>MIN(E4911,in_batt_pw,H4910)</f>
        <v/>
      </c>
      <c r="H4911" s="6">
        <f>H4910+F4911*in_rte-G4911</f>
        <v/>
      </c>
      <c r="I4911" s="6">
        <f>IF(sel_og=1,0,E4911-G4911)</f>
        <v/>
      </c>
      <c r="J4911" s="6">
        <f>IF(sel_og=1,0,D4911-F4911)</f>
        <v/>
      </c>
      <c r="K4911" s="6">
        <f>IF(sel_og=1,E4911-G4911,0)</f>
        <v/>
      </c>
    </row>
    <row r="4912">
      <c r="A4912" s="6">
        <f>Profiles!E4912+Profiles!F4912</f>
        <v/>
      </c>
      <c r="B4912" s="6">
        <f>Profiles!D4912*sel_solar</f>
        <v/>
      </c>
      <c r="C4912" s="6">
        <f>MIN(B4912,A4912)</f>
        <v/>
      </c>
      <c r="D4912" s="6">
        <f>B4912-C4912</f>
        <v/>
      </c>
      <c r="E4912" s="6">
        <f>A4912-C4912</f>
        <v/>
      </c>
      <c r="F4912" s="6">
        <f>MIN(D4912,in_batt_pw,IF(sel_batt=0,0,(sel_batt-H4911)/in_rte))</f>
        <v/>
      </c>
      <c r="G4912" s="6">
        <f>MIN(E4912,in_batt_pw,H4911)</f>
        <v/>
      </c>
      <c r="H4912" s="6">
        <f>H4911+F4912*in_rte-G4912</f>
        <v/>
      </c>
      <c r="I4912" s="6">
        <f>IF(sel_og=1,0,E4912-G4912)</f>
        <v/>
      </c>
      <c r="J4912" s="6">
        <f>IF(sel_og=1,0,D4912-F4912)</f>
        <v/>
      </c>
      <c r="K4912" s="6">
        <f>IF(sel_og=1,E4912-G4912,0)</f>
        <v/>
      </c>
    </row>
    <row r="4913">
      <c r="A4913" s="6">
        <f>Profiles!E4913+Profiles!F4913</f>
        <v/>
      </c>
      <c r="B4913" s="6">
        <f>Profiles!D4913*sel_solar</f>
        <v/>
      </c>
      <c r="C4913" s="6">
        <f>MIN(B4913,A4913)</f>
        <v/>
      </c>
      <c r="D4913" s="6">
        <f>B4913-C4913</f>
        <v/>
      </c>
      <c r="E4913" s="6">
        <f>A4913-C4913</f>
        <v/>
      </c>
      <c r="F4913" s="6">
        <f>MIN(D4913,in_batt_pw,IF(sel_batt=0,0,(sel_batt-H4912)/in_rte))</f>
        <v/>
      </c>
      <c r="G4913" s="6">
        <f>MIN(E4913,in_batt_pw,H4912)</f>
        <v/>
      </c>
      <c r="H4913" s="6">
        <f>H4912+F4913*in_rte-G4913</f>
        <v/>
      </c>
      <c r="I4913" s="6">
        <f>IF(sel_og=1,0,E4913-G4913)</f>
        <v/>
      </c>
      <c r="J4913" s="6">
        <f>IF(sel_og=1,0,D4913-F4913)</f>
        <v/>
      </c>
      <c r="K4913" s="6">
        <f>IF(sel_og=1,E4913-G4913,0)</f>
        <v/>
      </c>
    </row>
    <row r="4914">
      <c r="A4914" s="6">
        <f>Profiles!E4914+Profiles!F4914</f>
        <v/>
      </c>
      <c r="B4914" s="6">
        <f>Profiles!D4914*sel_solar</f>
        <v/>
      </c>
      <c r="C4914" s="6">
        <f>MIN(B4914,A4914)</f>
        <v/>
      </c>
      <c r="D4914" s="6">
        <f>B4914-C4914</f>
        <v/>
      </c>
      <c r="E4914" s="6">
        <f>A4914-C4914</f>
        <v/>
      </c>
      <c r="F4914" s="6">
        <f>MIN(D4914,in_batt_pw,IF(sel_batt=0,0,(sel_batt-H4913)/in_rte))</f>
        <v/>
      </c>
      <c r="G4914" s="6">
        <f>MIN(E4914,in_batt_pw,H4913)</f>
        <v/>
      </c>
      <c r="H4914" s="6">
        <f>H4913+F4914*in_rte-G4914</f>
        <v/>
      </c>
      <c r="I4914" s="6">
        <f>IF(sel_og=1,0,E4914-G4914)</f>
        <v/>
      </c>
      <c r="J4914" s="6">
        <f>IF(sel_og=1,0,D4914-F4914)</f>
        <v/>
      </c>
      <c r="K4914" s="6">
        <f>IF(sel_og=1,E4914-G4914,0)</f>
        <v/>
      </c>
    </row>
    <row r="4915">
      <c r="A4915" s="6">
        <f>Profiles!E4915+Profiles!F4915</f>
        <v/>
      </c>
      <c r="B4915" s="6">
        <f>Profiles!D4915*sel_solar</f>
        <v/>
      </c>
      <c r="C4915" s="6">
        <f>MIN(B4915,A4915)</f>
        <v/>
      </c>
      <c r="D4915" s="6">
        <f>B4915-C4915</f>
        <v/>
      </c>
      <c r="E4915" s="6">
        <f>A4915-C4915</f>
        <v/>
      </c>
      <c r="F4915" s="6">
        <f>MIN(D4915,in_batt_pw,IF(sel_batt=0,0,(sel_batt-H4914)/in_rte))</f>
        <v/>
      </c>
      <c r="G4915" s="6">
        <f>MIN(E4915,in_batt_pw,H4914)</f>
        <v/>
      </c>
      <c r="H4915" s="6">
        <f>H4914+F4915*in_rte-G4915</f>
        <v/>
      </c>
      <c r="I4915" s="6">
        <f>IF(sel_og=1,0,E4915-G4915)</f>
        <v/>
      </c>
      <c r="J4915" s="6">
        <f>IF(sel_og=1,0,D4915-F4915)</f>
        <v/>
      </c>
      <c r="K4915" s="6">
        <f>IF(sel_og=1,E4915-G4915,0)</f>
        <v/>
      </c>
    </row>
    <row r="4916">
      <c r="A4916" s="6">
        <f>Profiles!E4916+Profiles!F4916</f>
        <v/>
      </c>
      <c r="B4916" s="6">
        <f>Profiles!D4916*sel_solar</f>
        <v/>
      </c>
      <c r="C4916" s="6">
        <f>MIN(B4916,A4916)</f>
        <v/>
      </c>
      <c r="D4916" s="6">
        <f>B4916-C4916</f>
        <v/>
      </c>
      <c r="E4916" s="6">
        <f>A4916-C4916</f>
        <v/>
      </c>
      <c r="F4916" s="6">
        <f>MIN(D4916,in_batt_pw,IF(sel_batt=0,0,(sel_batt-H4915)/in_rte))</f>
        <v/>
      </c>
      <c r="G4916" s="6">
        <f>MIN(E4916,in_batt_pw,H4915)</f>
        <v/>
      </c>
      <c r="H4916" s="6">
        <f>H4915+F4916*in_rte-G4916</f>
        <v/>
      </c>
      <c r="I4916" s="6">
        <f>IF(sel_og=1,0,E4916-G4916)</f>
        <v/>
      </c>
      <c r="J4916" s="6">
        <f>IF(sel_og=1,0,D4916-F4916)</f>
        <v/>
      </c>
      <c r="K4916" s="6">
        <f>IF(sel_og=1,E4916-G4916,0)</f>
        <v/>
      </c>
    </row>
    <row r="4917">
      <c r="A4917" s="6">
        <f>Profiles!E4917+Profiles!F4917</f>
        <v/>
      </c>
      <c r="B4917" s="6">
        <f>Profiles!D4917*sel_solar</f>
        <v/>
      </c>
      <c r="C4917" s="6">
        <f>MIN(B4917,A4917)</f>
        <v/>
      </c>
      <c r="D4917" s="6">
        <f>B4917-C4917</f>
        <v/>
      </c>
      <c r="E4917" s="6">
        <f>A4917-C4917</f>
        <v/>
      </c>
      <c r="F4917" s="6">
        <f>MIN(D4917,in_batt_pw,IF(sel_batt=0,0,(sel_batt-H4916)/in_rte))</f>
        <v/>
      </c>
      <c r="G4917" s="6">
        <f>MIN(E4917,in_batt_pw,H4916)</f>
        <v/>
      </c>
      <c r="H4917" s="6">
        <f>H4916+F4917*in_rte-G4917</f>
        <v/>
      </c>
      <c r="I4917" s="6">
        <f>IF(sel_og=1,0,E4917-G4917)</f>
        <v/>
      </c>
      <c r="J4917" s="6">
        <f>IF(sel_og=1,0,D4917-F4917)</f>
        <v/>
      </c>
      <c r="K4917" s="6">
        <f>IF(sel_og=1,E4917-G4917,0)</f>
        <v/>
      </c>
    </row>
    <row r="4918">
      <c r="A4918" s="6">
        <f>Profiles!E4918+Profiles!F4918</f>
        <v/>
      </c>
      <c r="B4918" s="6">
        <f>Profiles!D4918*sel_solar</f>
        <v/>
      </c>
      <c r="C4918" s="6">
        <f>MIN(B4918,A4918)</f>
        <v/>
      </c>
      <c r="D4918" s="6">
        <f>B4918-C4918</f>
        <v/>
      </c>
      <c r="E4918" s="6">
        <f>A4918-C4918</f>
        <v/>
      </c>
      <c r="F4918" s="6">
        <f>MIN(D4918,in_batt_pw,IF(sel_batt=0,0,(sel_batt-H4917)/in_rte))</f>
        <v/>
      </c>
      <c r="G4918" s="6">
        <f>MIN(E4918,in_batt_pw,H4917)</f>
        <v/>
      </c>
      <c r="H4918" s="6">
        <f>H4917+F4918*in_rte-G4918</f>
        <v/>
      </c>
      <c r="I4918" s="6">
        <f>IF(sel_og=1,0,E4918-G4918)</f>
        <v/>
      </c>
      <c r="J4918" s="6">
        <f>IF(sel_og=1,0,D4918-F4918)</f>
        <v/>
      </c>
      <c r="K4918" s="6">
        <f>IF(sel_og=1,E4918-G4918,0)</f>
        <v/>
      </c>
    </row>
    <row r="4919">
      <c r="A4919" s="6">
        <f>Profiles!E4919+Profiles!F4919</f>
        <v/>
      </c>
      <c r="B4919" s="6">
        <f>Profiles!D4919*sel_solar</f>
        <v/>
      </c>
      <c r="C4919" s="6">
        <f>MIN(B4919,A4919)</f>
        <v/>
      </c>
      <c r="D4919" s="6">
        <f>B4919-C4919</f>
        <v/>
      </c>
      <c r="E4919" s="6">
        <f>A4919-C4919</f>
        <v/>
      </c>
      <c r="F4919" s="6">
        <f>MIN(D4919,in_batt_pw,IF(sel_batt=0,0,(sel_batt-H4918)/in_rte))</f>
        <v/>
      </c>
      <c r="G4919" s="6">
        <f>MIN(E4919,in_batt_pw,H4918)</f>
        <v/>
      </c>
      <c r="H4919" s="6">
        <f>H4918+F4919*in_rte-G4919</f>
        <v/>
      </c>
      <c r="I4919" s="6">
        <f>IF(sel_og=1,0,E4919-G4919)</f>
        <v/>
      </c>
      <c r="J4919" s="6">
        <f>IF(sel_og=1,0,D4919-F4919)</f>
        <v/>
      </c>
      <c r="K4919" s="6">
        <f>IF(sel_og=1,E4919-G4919,0)</f>
        <v/>
      </c>
    </row>
    <row r="4920">
      <c r="A4920" s="6">
        <f>Profiles!E4920+Profiles!F4920</f>
        <v/>
      </c>
      <c r="B4920" s="6">
        <f>Profiles!D4920*sel_solar</f>
        <v/>
      </c>
      <c r="C4920" s="6">
        <f>MIN(B4920,A4920)</f>
        <v/>
      </c>
      <c r="D4920" s="6">
        <f>B4920-C4920</f>
        <v/>
      </c>
      <c r="E4920" s="6">
        <f>A4920-C4920</f>
        <v/>
      </c>
      <c r="F4920" s="6">
        <f>MIN(D4920,in_batt_pw,IF(sel_batt=0,0,(sel_batt-H4919)/in_rte))</f>
        <v/>
      </c>
      <c r="G4920" s="6">
        <f>MIN(E4920,in_batt_pw,H4919)</f>
        <v/>
      </c>
      <c r="H4920" s="6">
        <f>H4919+F4920*in_rte-G4920</f>
        <v/>
      </c>
      <c r="I4920" s="6">
        <f>IF(sel_og=1,0,E4920-G4920)</f>
        <v/>
      </c>
      <c r="J4920" s="6">
        <f>IF(sel_og=1,0,D4920-F4920)</f>
        <v/>
      </c>
      <c r="K4920" s="6">
        <f>IF(sel_og=1,E4920-G4920,0)</f>
        <v/>
      </c>
    </row>
    <row r="4921">
      <c r="A4921" s="6">
        <f>Profiles!E4921+Profiles!F4921</f>
        <v/>
      </c>
      <c r="B4921" s="6">
        <f>Profiles!D4921*sel_solar</f>
        <v/>
      </c>
      <c r="C4921" s="6">
        <f>MIN(B4921,A4921)</f>
        <v/>
      </c>
      <c r="D4921" s="6">
        <f>B4921-C4921</f>
        <v/>
      </c>
      <c r="E4921" s="6">
        <f>A4921-C4921</f>
        <v/>
      </c>
      <c r="F4921" s="6">
        <f>MIN(D4921,in_batt_pw,IF(sel_batt=0,0,(sel_batt-H4920)/in_rte))</f>
        <v/>
      </c>
      <c r="G4921" s="6">
        <f>MIN(E4921,in_batt_pw,H4920)</f>
        <v/>
      </c>
      <c r="H4921" s="6">
        <f>H4920+F4921*in_rte-G4921</f>
        <v/>
      </c>
      <c r="I4921" s="6">
        <f>IF(sel_og=1,0,E4921-G4921)</f>
        <v/>
      </c>
      <c r="J4921" s="6">
        <f>IF(sel_og=1,0,D4921-F4921)</f>
        <v/>
      </c>
      <c r="K4921" s="6">
        <f>IF(sel_og=1,E4921-G4921,0)</f>
        <v/>
      </c>
    </row>
    <row r="4922">
      <c r="A4922" s="6">
        <f>Profiles!E4922+Profiles!F4922</f>
        <v/>
      </c>
      <c r="B4922" s="6">
        <f>Profiles!D4922*sel_solar</f>
        <v/>
      </c>
      <c r="C4922" s="6">
        <f>MIN(B4922,A4922)</f>
        <v/>
      </c>
      <c r="D4922" s="6">
        <f>B4922-C4922</f>
        <v/>
      </c>
      <c r="E4922" s="6">
        <f>A4922-C4922</f>
        <v/>
      </c>
      <c r="F4922" s="6">
        <f>MIN(D4922,in_batt_pw,IF(sel_batt=0,0,(sel_batt-H4921)/in_rte))</f>
        <v/>
      </c>
      <c r="G4922" s="6">
        <f>MIN(E4922,in_batt_pw,H4921)</f>
        <v/>
      </c>
      <c r="H4922" s="6">
        <f>H4921+F4922*in_rte-G4922</f>
        <v/>
      </c>
      <c r="I4922" s="6">
        <f>IF(sel_og=1,0,E4922-G4922)</f>
        <v/>
      </c>
      <c r="J4922" s="6">
        <f>IF(sel_og=1,0,D4922-F4922)</f>
        <v/>
      </c>
      <c r="K4922" s="6">
        <f>IF(sel_og=1,E4922-G4922,0)</f>
        <v/>
      </c>
    </row>
    <row r="4923">
      <c r="A4923" s="6">
        <f>Profiles!E4923+Profiles!F4923</f>
        <v/>
      </c>
      <c r="B4923" s="6">
        <f>Profiles!D4923*sel_solar</f>
        <v/>
      </c>
      <c r="C4923" s="6">
        <f>MIN(B4923,A4923)</f>
        <v/>
      </c>
      <c r="D4923" s="6">
        <f>B4923-C4923</f>
        <v/>
      </c>
      <c r="E4923" s="6">
        <f>A4923-C4923</f>
        <v/>
      </c>
      <c r="F4923" s="6">
        <f>MIN(D4923,in_batt_pw,IF(sel_batt=0,0,(sel_batt-H4922)/in_rte))</f>
        <v/>
      </c>
      <c r="G4923" s="6">
        <f>MIN(E4923,in_batt_pw,H4922)</f>
        <v/>
      </c>
      <c r="H4923" s="6">
        <f>H4922+F4923*in_rte-G4923</f>
        <v/>
      </c>
      <c r="I4923" s="6">
        <f>IF(sel_og=1,0,E4923-G4923)</f>
        <v/>
      </c>
      <c r="J4923" s="6">
        <f>IF(sel_og=1,0,D4923-F4923)</f>
        <v/>
      </c>
      <c r="K4923" s="6">
        <f>IF(sel_og=1,E4923-G4923,0)</f>
        <v/>
      </c>
    </row>
    <row r="4924">
      <c r="A4924" s="6">
        <f>Profiles!E4924+Profiles!F4924</f>
        <v/>
      </c>
      <c r="B4924" s="6">
        <f>Profiles!D4924*sel_solar</f>
        <v/>
      </c>
      <c r="C4924" s="6">
        <f>MIN(B4924,A4924)</f>
        <v/>
      </c>
      <c r="D4924" s="6">
        <f>B4924-C4924</f>
        <v/>
      </c>
      <c r="E4924" s="6">
        <f>A4924-C4924</f>
        <v/>
      </c>
      <c r="F4924" s="6">
        <f>MIN(D4924,in_batt_pw,IF(sel_batt=0,0,(sel_batt-H4923)/in_rte))</f>
        <v/>
      </c>
      <c r="G4924" s="6">
        <f>MIN(E4924,in_batt_pw,H4923)</f>
        <v/>
      </c>
      <c r="H4924" s="6">
        <f>H4923+F4924*in_rte-G4924</f>
        <v/>
      </c>
      <c r="I4924" s="6">
        <f>IF(sel_og=1,0,E4924-G4924)</f>
        <v/>
      </c>
      <c r="J4924" s="6">
        <f>IF(sel_og=1,0,D4924-F4924)</f>
        <v/>
      </c>
      <c r="K4924" s="6">
        <f>IF(sel_og=1,E4924-G4924,0)</f>
        <v/>
      </c>
    </row>
    <row r="4925">
      <c r="A4925" s="6">
        <f>Profiles!E4925+Profiles!F4925</f>
        <v/>
      </c>
      <c r="B4925" s="6">
        <f>Profiles!D4925*sel_solar</f>
        <v/>
      </c>
      <c r="C4925" s="6">
        <f>MIN(B4925,A4925)</f>
        <v/>
      </c>
      <c r="D4925" s="6">
        <f>B4925-C4925</f>
        <v/>
      </c>
      <c r="E4925" s="6">
        <f>A4925-C4925</f>
        <v/>
      </c>
      <c r="F4925" s="6">
        <f>MIN(D4925,in_batt_pw,IF(sel_batt=0,0,(sel_batt-H4924)/in_rte))</f>
        <v/>
      </c>
      <c r="G4925" s="6">
        <f>MIN(E4925,in_batt_pw,H4924)</f>
        <v/>
      </c>
      <c r="H4925" s="6">
        <f>H4924+F4925*in_rte-G4925</f>
        <v/>
      </c>
      <c r="I4925" s="6">
        <f>IF(sel_og=1,0,E4925-G4925)</f>
        <v/>
      </c>
      <c r="J4925" s="6">
        <f>IF(sel_og=1,0,D4925-F4925)</f>
        <v/>
      </c>
      <c r="K4925" s="6">
        <f>IF(sel_og=1,E4925-G4925,0)</f>
        <v/>
      </c>
    </row>
    <row r="4926">
      <c r="A4926" s="6">
        <f>Profiles!E4926+Profiles!F4926</f>
        <v/>
      </c>
      <c r="B4926" s="6">
        <f>Profiles!D4926*sel_solar</f>
        <v/>
      </c>
      <c r="C4926" s="6">
        <f>MIN(B4926,A4926)</f>
        <v/>
      </c>
      <c r="D4926" s="6">
        <f>B4926-C4926</f>
        <v/>
      </c>
      <c r="E4926" s="6">
        <f>A4926-C4926</f>
        <v/>
      </c>
      <c r="F4926" s="6">
        <f>MIN(D4926,in_batt_pw,IF(sel_batt=0,0,(sel_batt-H4925)/in_rte))</f>
        <v/>
      </c>
      <c r="G4926" s="6">
        <f>MIN(E4926,in_batt_pw,H4925)</f>
        <v/>
      </c>
      <c r="H4926" s="6">
        <f>H4925+F4926*in_rte-G4926</f>
        <v/>
      </c>
      <c r="I4926" s="6">
        <f>IF(sel_og=1,0,E4926-G4926)</f>
        <v/>
      </c>
      <c r="J4926" s="6">
        <f>IF(sel_og=1,0,D4926-F4926)</f>
        <v/>
      </c>
      <c r="K4926" s="6">
        <f>IF(sel_og=1,E4926-G4926,0)</f>
        <v/>
      </c>
    </row>
    <row r="4927">
      <c r="A4927" s="6">
        <f>Profiles!E4927+Profiles!F4927</f>
        <v/>
      </c>
      <c r="B4927" s="6">
        <f>Profiles!D4927*sel_solar</f>
        <v/>
      </c>
      <c r="C4927" s="6">
        <f>MIN(B4927,A4927)</f>
        <v/>
      </c>
      <c r="D4927" s="6">
        <f>B4927-C4927</f>
        <v/>
      </c>
      <c r="E4927" s="6">
        <f>A4927-C4927</f>
        <v/>
      </c>
      <c r="F4927" s="6">
        <f>MIN(D4927,in_batt_pw,IF(sel_batt=0,0,(sel_batt-H4926)/in_rte))</f>
        <v/>
      </c>
      <c r="G4927" s="6">
        <f>MIN(E4927,in_batt_pw,H4926)</f>
        <v/>
      </c>
      <c r="H4927" s="6">
        <f>H4926+F4927*in_rte-G4927</f>
        <v/>
      </c>
      <c r="I4927" s="6">
        <f>IF(sel_og=1,0,E4927-G4927)</f>
        <v/>
      </c>
      <c r="J4927" s="6">
        <f>IF(sel_og=1,0,D4927-F4927)</f>
        <v/>
      </c>
      <c r="K4927" s="6">
        <f>IF(sel_og=1,E4927-G4927,0)</f>
        <v/>
      </c>
    </row>
    <row r="4928">
      <c r="A4928" s="6">
        <f>Profiles!E4928+Profiles!F4928</f>
        <v/>
      </c>
      <c r="B4928" s="6">
        <f>Profiles!D4928*sel_solar</f>
        <v/>
      </c>
      <c r="C4928" s="6">
        <f>MIN(B4928,A4928)</f>
        <v/>
      </c>
      <c r="D4928" s="6">
        <f>B4928-C4928</f>
        <v/>
      </c>
      <c r="E4928" s="6">
        <f>A4928-C4928</f>
        <v/>
      </c>
      <c r="F4928" s="6">
        <f>MIN(D4928,in_batt_pw,IF(sel_batt=0,0,(sel_batt-H4927)/in_rte))</f>
        <v/>
      </c>
      <c r="G4928" s="6">
        <f>MIN(E4928,in_batt_pw,H4927)</f>
        <v/>
      </c>
      <c r="H4928" s="6">
        <f>H4927+F4928*in_rte-G4928</f>
        <v/>
      </c>
      <c r="I4928" s="6">
        <f>IF(sel_og=1,0,E4928-G4928)</f>
        <v/>
      </c>
      <c r="J4928" s="6">
        <f>IF(sel_og=1,0,D4928-F4928)</f>
        <v/>
      </c>
      <c r="K4928" s="6">
        <f>IF(sel_og=1,E4928-G4928,0)</f>
        <v/>
      </c>
    </row>
    <row r="4929">
      <c r="A4929" s="6">
        <f>Profiles!E4929+Profiles!F4929</f>
        <v/>
      </c>
      <c r="B4929" s="6">
        <f>Profiles!D4929*sel_solar</f>
        <v/>
      </c>
      <c r="C4929" s="6">
        <f>MIN(B4929,A4929)</f>
        <v/>
      </c>
      <c r="D4929" s="6">
        <f>B4929-C4929</f>
        <v/>
      </c>
      <c r="E4929" s="6">
        <f>A4929-C4929</f>
        <v/>
      </c>
      <c r="F4929" s="6">
        <f>MIN(D4929,in_batt_pw,IF(sel_batt=0,0,(sel_batt-H4928)/in_rte))</f>
        <v/>
      </c>
      <c r="G4929" s="6">
        <f>MIN(E4929,in_batt_pw,H4928)</f>
        <v/>
      </c>
      <c r="H4929" s="6">
        <f>H4928+F4929*in_rte-G4929</f>
        <v/>
      </c>
      <c r="I4929" s="6">
        <f>IF(sel_og=1,0,E4929-G4929)</f>
        <v/>
      </c>
      <c r="J4929" s="6">
        <f>IF(sel_og=1,0,D4929-F4929)</f>
        <v/>
      </c>
      <c r="K4929" s="6">
        <f>IF(sel_og=1,E4929-G4929,0)</f>
        <v/>
      </c>
    </row>
    <row r="4930">
      <c r="A4930" s="6">
        <f>Profiles!E4930+Profiles!F4930</f>
        <v/>
      </c>
      <c r="B4930" s="6">
        <f>Profiles!D4930*sel_solar</f>
        <v/>
      </c>
      <c r="C4930" s="6">
        <f>MIN(B4930,A4930)</f>
        <v/>
      </c>
      <c r="D4930" s="6">
        <f>B4930-C4930</f>
        <v/>
      </c>
      <c r="E4930" s="6">
        <f>A4930-C4930</f>
        <v/>
      </c>
      <c r="F4930" s="6">
        <f>MIN(D4930,in_batt_pw,IF(sel_batt=0,0,(sel_batt-H4929)/in_rte))</f>
        <v/>
      </c>
      <c r="G4930" s="6">
        <f>MIN(E4930,in_batt_pw,H4929)</f>
        <v/>
      </c>
      <c r="H4930" s="6">
        <f>H4929+F4930*in_rte-G4930</f>
        <v/>
      </c>
      <c r="I4930" s="6">
        <f>IF(sel_og=1,0,E4930-G4930)</f>
        <v/>
      </c>
      <c r="J4930" s="6">
        <f>IF(sel_og=1,0,D4930-F4930)</f>
        <v/>
      </c>
      <c r="K4930" s="6">
        <f>IF(sel_og=1,E4930-G4930,0)</f>
        <v/>
      </c>
    </row>
    <row r="4931">
      <c r="A4931" s="6">
        <f>Profiles!E4931+Profiles!F4931</f>
        <v/>
      </c>
      <c r="B4931" s="6">
        <f>Profiles!D4931*sel_solar</f>
        <v/>
      </c>
      <c r="C4931" s="6">
        <f>MIN(B4931,A4931)</f>
        <v/>
      </c>
      <c r="D4931" s="6">
        <f>B4931-C4931</f>
        <v/>
      </c>
      <c r="E4931" s="6">
        <f>A4931-C4931</f>
        <v/>
      </c>
      <c r="F4931" s="6">
        <f>MIN(D4931,in_batt_pw,IF(sel_batt=0,0,(sel_batt-H4930)/in_rte))</f>
        <v/>
      </c>
      <c r="G4931" s="6">
        <f>MIN(E4931,in_batt_pw,H4930)</f>
        <v/>
      </c>
      <c r="H4931" s="6">
        <f>H4930+F4931*in_rte-G4931</f>
        <v/>
      </c>
      <c r="I4931" s="6">
        <f>IF(sel_og=1,0,E4931-G4931)</f>
        <v/>
      </c>
      <c r="J4931" s="6">
        <f>IF(sel_og=1,0,D4931-F4931)</f>
        <v/>
      </c>
      <c r="K4931" s="6">
        <f>IF(sel_og=1,E4931-G4931,0)</f>
        <v/>
      </c>
    </row>
    <row r="4932">
      <c r="A4932" s="6">
        <f>Profiles!E4932+Profiles!F4932</f>
        <v/>
      </c>
      <c r="B4932" s="6">
        <f>Profiles!D4932*sel_solar</f>
        <v/>
      </c>
      <c r="C4932" s="6">
        <f>MIN(B4932,A4932)</f>
        <v/>
      </c>
      <c r="D4932" s="6">
        <f>B4932-C4932</f>
        <v/>
      </c>
      <c r="E4932" s="6">
        <f>A4932-C4932</f>
        <v/>
      </c>
      <c r="F4932" s="6">
        <f>MIN(D4932,in_batt_pw,IF(sel_batt=0,0,(sel_batt-H4931)/in_rte))</f>
        <v/>
      </c>
      <c r="G4932" s="6">
        <f>MIN(E4932,in_batt_pw,H4931)</f>
        <v/>
      </c>
      <c r="H4932" s="6">
        <f>H4931+F4932*in_rte-G4932</f>
        <v/>
      </c>
      <c r="I4932" s="6">
        <f>IF(sel_og=1,0,E4932-G4932)</f>
        <v/>
      </c>
      <c r="J4932" s="6">
        <f>IF(sel_og=1,0,D4932-F4932)</f>
        <v/>
      </c>
      <c r="K4932" s="6">
        <f>IF(sel_og=1,E4932-G4932,0)</f>
        <v/>
      </c>
    </row>
    <row r="4933">
      <c r="A4933" s="6">
        <f>Profiles!E4933+Profiles!F4933</f>
        <v/>
      </c>
      <c r="B4933" s="6">
        <f>Profiles!D4933*sel_solar</f>
        <v/>
      </c>
      <c r="C4933" s="6">
        <f>MIN(B4933,A4933)</f>
        <v/>
      </c>
      <c r="D4933" s="6">
        <f>B4933-C4933</f>
        <v/>
      </c>
      <c r="E4933" s="6">
        <f>A4933-C4933</f>
        <v/>
      </c>
      <c r="F4933" s="6">
        <f>MIN(D4933,in_batt_pw,IF(sel_batt=0,0,(sel_batt-H4932)/in_rte))</f>
        <v/>
      </c>
      <c r="G4933" s="6">
        <f>MIN(E4933,in_batt_pw,H4932)</f>
        <v/>
      </c>
      <c r="H4933" s="6">
        <f>H4932+F4933*in_rte-G4933</f>
        <v/>
      </c>
      <c r="I4933" s="6">
        <f>IF(sel_og=1,0,E4933-G4933)</f>
        <v/>
      </c>
      <c r="J4933" s="6">
        <f>IF(sel_og=1,0,D4933-F4933)</f>
        <v/>
      </c>
      <c r="K4933" s="6">
        <f>IF(sel_og=1,E4933-G4933,0)</f>
        <v/>
      </c>
    </row>
    <row r="4934">
      <c r="A4934" s="6">
        <f>Profiles!E4934+Profiles!F4934</f>
        <v/>
      </c>
      <c r="B4934" s="6">
        <f>Profiles!D4934*sel_solar</f>
        <v/>
      </c>
      <c r="C4934" s="6">
        <f>MIN(B4934,A4934)</f>
        <v/>
      </c>
      <c r="D4934" s="6">
        <f>B4934-C4934</f>
        <v/>
      </c>
      <c r="E4934" s="6">
        <f>A4934-C4934</f>
        <v/>
      </c>
      <c r="F4934" s="6">
        <f>MIN(D4934,in_batt_pw,IF(sel_batt=0,0,(sel_batt-H4933)/in_rte))</f>
        <v/>
      </c>
      <c r="G4934" s="6">
        <f>MIN(E4934,in_batt_pw,H4933)</f>
        <v/>
      </c>
      <c r="H4934" s="6">
        <f>H4933+F4934*in_rte-G4934</f>
        <v/>
      </c>
      <c r="I4934" s="6">
        <f>IF(sel_og=1,0,E4934-G4934)</f>
        <v/>
      </c>
      <c r="J4934" s="6">
        <f>IF(sel_og=1,0,D4934-F4934)</f>
        <v/>
      </c>
      <c r="K4934" s="6">
        <f>IF(sel_og=1,E4934-G4934,0)</f>
        <v/>
      </c>
    </row>
    <row r="4935">
      <c r="A4935" s="6">
        <f>Profiles!E4935+Profiles!F4935</f>
        <v/>
      </c>
      <c r="B4935" s="6">
        <f>Profiles!D4935*sel_solar</f>
        <v/>
      </c>
      <c r="C4935" s="6">
        <f>MIN(B4935,A4935)</f>
        <v/>
      </c>
      <c r="D4935" s="6">
        <f>B4935-C4935</f>
        <v/>
      </c>
      <c r="E4935" s="6">
        <f>A4935-C4935</f>
        <v/>
      </c>
      <c r="F4935" s="6">
        <f>MIN(D4935,in_batt_pw,IF(sel_batt=0,0,(sel_batt-H4934)/in_rte))</f>
        <v/>
      </c>
      <c r="G4935" s="6">
        <f>MIN(E4935,in_batt_pw,H4934)</f>
        <v/>
      </c>
      <c r="H4935" s="6">
        <f>H4934+F4935*in_rte-G4935</f>
        <v/>
      </c>
      <c r="I4935" s="6">
        <f>IF(sel_og=1,0,E4935-G4935)</f>
        <v/>
      </c>
      <c r="J4935" s="6">
        <f>IF(sel_og=1,0,D4935-F4935)</f>
        <v/>
      </c>
      <c r="K4935" s="6">
        <f>IF(sel_og=1,E4935-G4935,0)</f>
        <v/>
      </c>
    </row>
    <row r="4936">
      <c r="A4936" s="6">
        <f>Profiles!E4936+Profiles!F4936</f>
        <v/>
      </c>
      <c r="B4936" s="6">
        <f>Profiles!D4936*sel_solar</f>
        <v/>
      </c>
      <c r="C4936" s="6">
        <f>MIN(B4936,A4936)</f>
        <v/>
      </c>
      <c r="D4936" s="6">
        <f>B4936-C4936</f>
        <v/>
      </c>
      <c r="E4936" s="6">
        <f>A4936-C4936</f>
        <v/>
      </c>
      <c r="F4936" s="6">
        <f>MIN(D4936,in_batt_pw,IF(sel_batt=0,0,(sel_batt-H4935)/in_rte))</f>
        <v/>
      </c>
      <c r="G4936" s="6">
        <f>MIN(E4936,in_batt_pw,H4935)</f>
        <v/>
      </c>
      <c r="H4936" s="6">
        <f>H4935+F4936*in_rte-G4936</f>
        <v/>
      </c>
      <c r="I4936" s="6">
        <f>IF(sel_og=1,0,E4936-G4936)</f>
        <v/>
      </c>
      <c r="J4936" s="6">
        <f>IF(sel_og=1,0,D4936-F4936)</f>
        <v/>
      </c>
      <c r="K4936" s="6">
        <f>IF(sel_og=1,E4936-G4936,0)</f>
        <v/>
      </c>
    </row>
    <row r="4937">
      <c r="A4937" s="6">
        <f>Profiles!E4937+Profiles!F4937</f>
        <v/>
      </c>
      <c r="B4937" s="6">
        <f>Profiles!D4937*sel_solar</f>
        <v/>
      </c>
      <c r="C4937" s="6">
        <f>MIN(B4937,A4937)</f>
        <v/>
      </c>
      <c r="D4937" s="6">
        <f>B4937-C4937</f>
        <v/>
      </c>
      <c r="E4937" s="6">
        <f>A4937-C4937</f>
        <v/>
      </c>
      <c r="F4937" s="6">
        <f>MIN(D4937,in_batt_pw,IF(sel_batt=0,0,(sel_batt-H4936)/in_rte))</f>
        <v/>
      </c>
      <c r="G4937" s="6">
        <f>MIN(E4937,in_batt_pw,H4936)</f>
        <v/>
      </c>
      <c r="H4937" s="6">
        <f>H4936+F4937*in_rte-G4937</f>
        <v/>
      </c>
      <c r="I4937" s="6">
        <f>IF(sel_og=1,0,E4937-G4937)</f>
        <v/>
      </c>
      <c r="J4937" s="6">
        <f>IF(sel_og=1,0,D4937-F4937)</f>
        <v/>
      </c>
      <c r="K4937" s="6">
        <f>IF(sel_og=1,E4937-G4937,0)</f>
        <v/>
      </c>
    </row>
    <row r="4938">
      <c r="A4938" s="6">
        <f>Profiles!E4938+Profiles!F4938</f>
        <v/>
      </c>
      <c r="B4938" s="6">
        <f>Profiles!D4938*sel_solar</f>
        <v/>
      </c>
      <c r="C4938" s="6">
        <f>MIN(B4938,A4938)</f>
        <v/>
      </c>
      <c r="D4938" s="6">
        <f>B4938-C4938</f>
        <v/>
      </c>
      <c r="E4938" s="6">
        <f>A4938-C4938</f>
        <v/>
      </c>
      <c r="F4938" s="6">
        <f>MIN(D4938,in_batt_pw,IF(sel_batt=0,0,(sel_batt-H4937)/in_rte))</f>
        <v/>
      </c>
      <c r="G4938" s="6">
        <f>MIN(E4938,in_batt_pw,H4937)</f>
        <v/>
      </c>
      <c r="H4938" s="6">
        <f>H4937+F4938*in_rte-G4938</f>
        <v/>
      </c>
      <c r="I4938" s="6">
        <f>IF(sel_og=1,0,E4938-G4938)</f>
        <v/>
      </c>
      <c r="J4938" s="6">
        <f>IF(sel_og=1,0,D4938-F4938)</f>
        <v/>
      </c>
      <c r="K4938" s="6">
        <f>IF(sel_og=1,E4938-G4938,0)</f>
        <v/>
      </c>
    </row>
    <row r="4939">
      <c r="A4939" s="6">
        <f>Profiles!E4939+Profiles!F4939</f>
        <v/>
      </c>
      <c r="B4939" s="6">
        <f>Profiles!D4939*sel_solar</f>
        <v/>
      </c>
      <c r="C4939" s="6">
        <f>MIN(B4939,A4939)</f>
        <v/>
      </c>
      <c r="D4939" s="6">
        <f>B4939-C4939</f>
        <v/>
      </c>
      <c r="E4939" s="6">
        <f>A4939-C4939</f>
        <v/>
      </c>
      <c r="F4939" s="6">
        <f>MIN(D4939,in_batt_pw,IF(sel_batt=0,0,(sel_batt-H4938)/in_rte))</f>
        <v/>
      </c>
      <c r="G4939" s="6">
        <f>MIN(E4939,in_batt_pw,H4938)</f>
        <v/>
      </c>
      <c r="H4939" s="6">
        <f>H4938+F4939*in_rte-G4939</f>
        <v/>
      </c>
      <c r="I4939" s="6">
        <f>IF(sel_og=1,0,E4939-G4939)</f>
        <v/>
      </c>
      <c r="J4939" s="6">
        <f>IF(sel_og=1,0,D4939-F4939)</f>
        <v/>
      </c>
      <c r="K4939" s="6">
        <f>IF(sel_og=1,E4939-G4939,0)</f>
        <v/>
      </c>
    </row>
    <row r="4940">
      <c r="A4940" s="6">
        <f>Profiles!E4940+Profiles!F4940</f>
        <v/>
      </c>
      <c r="B4940" s="6">
        <f>Profiles!D4940*sel_solar</f>
        <v/>
      </c>
      <c r="C4940" s="6">
        <f>MIN(B4940,A4940)</f>
        <v/>
      </c>
      <c r="D4940" s="6">
        <f>B4940-C4940</f>
        <v/>
      </c>
      <c r="E4940" s="6">
        <f>A4940-C4940</f>
        <v/>
      </c>
      <c r="F4940" s="6">
        <f>MIN(D4940,in_batt_pw,IF(sel_batt=0,0,(sel_batt-H4939)/in_rte))</f>
        <v/>
      </c>
      <c r="G4940" s="6">
        <f>MIN(E4940,in_batt_pw,H4939)</f>
        <v/>
      </c>
      <c r="H4940" s="6">
        <f>H4939+F4940*in_rte-G4940</f>
        <v/>
      </c>
      <c r="I4940" s="6">
        <f>IF(sel_og=1,0,E4940-G4940)</f>
        <v/>
      </c>
      <c r="J4940" s="6">
        <f>IF(sel_og=1,0,D4940-F4940)</f>
        <v/>
      </c>
      <c r="K4940" s="6">
        <f>IF(sel_og=1,E4940-G4940,0)</f>
        <v/>
      </c>
    </row>
    <row r="4941">
      <c r="A4941" s="6">
        <f>Profiles!E4941+Profiles!F4941</f>
        <v/>
      </c>
      <c r="B4941" s="6">
        <f>Profiles!D4941*sel_solar</f>
        <v/>
      </c>
      <c r="C4941" s="6">
        <f>MIN(B4941,A4941)</f>
        <v/>
      </c>
      <c r="D4941" s="6">
        <f>B4941-C4941</f>
        <v/>
      </c>
      <c r="E4941" s="6">
        <f>A4941-C4941</f>
        <v/>
      </c>
      <c r="F4941" s="6">
        <f>MIN(D4941,in_batt_pw,IF(sel_batt=0,0,(sel_batt-H4940)/in_rte))</f>
        <v/>
      </c>
      <c r="G4941" s="6">
        <f>MIN(E4941,in_batt_pw,H4940)</f>
        <v/>
      </c>
      <c r="H4941" s="6">
        <f>H4940+F4941*in_rte-G4941</f>
        <v/>
      </c>
      <c r="I4941" s="6">
        <f>IF(sel_og=1,0,E4941-G4941)</f>
        <v/>
      </c>
      <c r="J4941" s="6">
        <f>IF(sel_og=1,0,D4941-F4941)</f>
        <v/>
      </c>
      <c r="K4941" s="6">
        <f>IF(sel_og=1,E4941-G4941,0)</f>
        <v/>
      </c>
    </row>
    <row r="4942">
      <c r="A4942" s="6">
        <f>Profiles!E4942+Profiles!F4942</f>
        <v/>
      </c>
      <c r="B4942" s="6">
        <f>Profiles!D4942*sel_solar</f>
        <v/>
      </c>
      <c r="C4942" s="6">
        <f>MIN(B4942,A4942)</f>
        <v/>
      </c>
      <c r="D4942" s="6">
        <f>B4942-C4942</f>
        <v/>
      </c>
      <c r="E4942" s="6">
        <f>A4942-C4942</f>
        <v/>
      </c>
      <c r="F4942" s="6">
        <f>MIN(D4942,in_batt_pw,IF(sel_batt=0,0,(sel_batt-H4941)/in_rte))</f>
        <v/>
      </c>
      <c r="G4942" s="6">
        <f>MIN(E4942,in_batt_pw,H4941)</f>
        <v/>
      </c>
      <c r="H4942" s="6">
        <f>H4941+F4942*in_rte-G4942</f>
        <v/>
      </c>
      <c r="I4942" s="6">
        <f>IF(sel_og=1,0,E4942-G4942)</f>
        <v/>
      </c>
      <c r="J4942" s="6">
        <f>IF(sel_og=1,0,D4942-F4942)</f>
        <v/>
      </c>
      <c r="K4942" s="6">
        <f>IF(sel_og=1,E4942-G4942,0)</f>
        <v/>
      </c>
    </row>
    <row r="4943">
      <c r="A4943" s="6">
        <f>Profiles!E4943+Profiles!F4943</f>
        <v/>
      </c>
      <c r="B4943" s="6">
        <f>Profiles!D4943*sel_solar</f>
        <v/>
      </c>
      <c r="C4943" s="6">
        <f>MIN(B4943,A4943)</f>
        <v/>
      </c>
      <c r="D4943" s="6">
        <f>B4943-C4943</f>
        <v/>
      </c>
      <c r="E4943" s="6">
        <f>A4943-C4943</f>
        <v/>
      </c>
      <c r="F4943" s="6">
        <f>MIN(D4943,in_batt_pw,IF(sel_batt=0,0,(sel_batt-H4942)/in_rte))</f>
        <v/>
      </c>
      <c r="G4943" s="6">
        <f>MIN(E4943,in_batt_pw,H4942)</f>
        <v/>
      </c>
      <c r="H4943" s="6">
        <f>H4942+F4943*in_rte-G4943</f>
        <v/>
      </c>
      <c r="I4943" s="6">
        <f>IF(sel_og=1,0,E4943-G4943)</f>
        <v/>
      </c>
      <c r="J4943" s="6">
        <f>IF(sel_og=1,0,D4943-F4943)</f>
        <v/>
      </c>
      <c r="K4943" s="6">
        <f>IF(sel_og=1,E4943-G4943,0)</f>
        <v/>
      </c>
    </row>
    <row r="4944">
      <c r="A4944" s="6">
        <f>Profiles!E4944+Profiles!F4944</f>
        <v/>
      </c>
      <c r="B4944" s="6">
        <f>Profiles!D4944*sel_solar</f>
        <v/>
      </c>
      <c r="C4944" s="6">
        <f>MIN(B4944,A4944)</f>
        <v/>
      </c>
      <c r="D4944" s="6">
        <f>B4944-C4944</f>
        <v/>
      </c>
      <c r="E4944" s="6">
        <f>A4944-C4944</f>
        <v/>
      </c>
      <c r="F4944" s="6">
        <f>MIN(D4944,in_batt_pw,IF(sel_batt=0,0,(sel_batt-H4943)/in_rte))</f>
        <v/>
      </c>
      <c r="G4944" s="6">
        <f>MIN(E4944,in_batt_pw,H4943)</f>
        <v/>
      </c>
      <c r="H4944" s="6">
        <f>H4943+F4944*in_rte-G4944</f>
        <v/>
      </c>
      <c r="I4944" s="6">
        <f>IF(sel_og=1,0,E4944-G4944)</f>
        <v/>
      </c>
      <c r="J4944" s="6">
        <f>IF(sel_og=1,0,D4944-F4944)</f>
        <v/>
      </c>
      <c r="K4944" s="6">
        <f>IF(sel_og=1,E4944-G4944,0)</f>
        <v/>
      </c>
    </row>
    <row r="4945">
      <c r="A4945" s="6">
        <f>Profiles!E4945+Profiles!F4945</f>
        <v/>
      </c>
      <c r="B4945" s="6">
        <f>Profiles!D4945*sel_solar</f>
        <v/>
      </c>
      <c r="C4945" s="6">
        <f>MIN(B4945,A4945)</f>
        <v/>
      </c>
      <c r="D4945" s="6">
        <f>B4945-C4945</f>
        <v/>
      </c>
      <c r="E4945" s="6">
        <f>A4945-C4945</f>
        <v/>
      </c>
      <c r="F4945" s="6">
        <f>MIN(D4945,in_batt_pw,IF(sel_batt=0,0,(sel_batt-H4944)/in_rte))</f>
        <v/>
      </c>
      <c r="G4945" s="6">
        <f>MIN(E4945,in_batt_pw,H4944)</f>
        <v/>
      </c>
      <c r="H4945" s="6">
        <f>H4944+F4945*in_rte-G4945</f>
        <v/>
      </c>
      <c r="I4945" s="6">
        <f>IF(sel_og=1,0,E4945-G4945)</f>
        <v/>
      </c>
      <c r="J4945" s="6">
        <f>IF(sel_og=1,0,D4945-F4945)</f>
        <v/>
      </c>
      <c r="K4945" s="6">
        <f>IF(sel_og=1,E4945-G4945,0)</f>
        <v/>
      </c>
    </row>
    <row r="4946">
      <c r="A4946" s="6">
        <f>Profiles!E4946+Profiles!F4946</f>
        <v/>
      </c>
      <c r="B4946" s="6">
        <f>Profiles!D4946*sel_solar</f>
        <v/>
      </c>
      <c r="C4946" s="6">
        <f>MIN(B4946,A4946)</f>
        <v/>
      </c>
      <c r="D4946" s="6">
        <f>B4946-C4946</f>
        <v/>
      </c>
      <c r="E4946" s="6">
        <f>A4946-C4946</f>
        <v/>
      </c>
      <c r="F4946" s="6">
        <f>MIN(D4946,in_batt_pw,IF(sel_batt=0,0,(sel_batt-H4945)/in_rte))</f>
        <v/>
      </c>
      <c r="G4946" s="6">
        <f>MIN(E4946,in_batt_pw,H4945)</f>
        <v/>
      </c>
      <c r="H4946" s="6">
        <f>H4945+F4946*in_rte-G4946</f>
        <v/>
      </c>
      <c r="I4946" s="6">
        <f>IF(sel_og=1,0,E4946-G4946)</f>
        <v/>
      </c>
      <c r="J4946" s="6">
        <f>IF(sel_og=1,0,D4946-F4946)</f>
        <v/>
      </c>
      <c r="K4946" s="6">
        <f>IF(sel_og=1,E4946-G4946,0)</f>
        <v/>
      </c>
    </row>
    <row r="4947">
      <c r="A4947" s="6">
        <f>Profiles!E4947+Profiles!F4947</f>
        <v/>
      </c>
      <c r="B4947" s="6">
        <f>Profiles!D4947*sel_solar</f>
        <v/>
      </c>
      <c r="C4947" s="6">
        <f>MIN(B4947,A4947)</f>
        <v/>
      </c>
      <c r="D4947" s="6">
        <f>B4947-C4947</f>
        <v/>
      </c>
      <c r="E4947" s="6">
        <f>A4947-C4947</f>
        <v/>
      </c>
      <c r="F4947" s="6">
        <f>MIN(D4947,in_batt_pw,IF(sel_batt=0,0,(sel_batt-H4946)/in_rte))</f>
        <v/>
      </c>
      <c r="G4947" s="6">
        <f>MIN(E4947,in_batt_pw,H4946)</f>
        <v/>
      </c>
      <c r="H4947" s="6">
        <f>H4946+F4947*in_rte-G4947</f>
        <v/>
      </c>
      <c r="I4947" s="6">
        <f>IF(sel_og=1,0,E4947-G4947)</f>
        <v/>
      </c>
      <c r="J4947" s="6">
        <f>IF(sel_og=1,0,D4947-F4947)</f>
        <v/>
      </c>
      <c r="K4947" s="6">
        <f>IF(sel_og=1,E4947-G4947,0)</f>
        <v/>
      </c>
    </row>
    <row r="4948">
      <c r="A4948" s="6">
        <f>Profiles!E4948+Profiles!F4948</f>
        <v/>
      </c>
      <c r="B4948" s="6">
        <f>Profiles!D4948*sel_solar</f>
        <v/>
      </c>
      <c r="C4948" s="6">
        <f>MIN(B4948,A4948)</f>
        <v/>
      </c>
      <c r="D4948" s="6">
        <f>B4948-C4948</f>
        <v/>
      </c>
      <c r="E4948" s="6">
        <f>A4948-C4948</f>
        <v/>
      </c>
      <c r="F4948" s="6">
        <f>MIN(D4948,in_batt_pw,IF(sel_batt=0,0,(sel_batt-H4947)/in_rte))</f>
        <v/>
      </c>
      <c r="G4948" s="6">
        <f>MIN(E4948,in_batt_pw,H4947)</f>
        <v/>
      </c>
      <c r="H4948" s="6">
        <f>H4947+F4948*in_rte-G4948</f>
        <v/>
      </c>
      <c r="I4948" s="6">
        <f>IF(sel_og=1,0,E4948-G4948)</f>
        <v/>
      </c>
      <c r="J4948" s="6">
        <f>IF(sel_og=1,0,D4948-F4948)</f>
        <v/>
      </c>
      <c r="K4948" s="6">
        <f>IF(sel_og=1,E4948-G4948,0)</f>
        <v/>
      </c>
    </row>
    <row r="4949">
      <c r="A4949" s="6">
        <f>Profiles!E4949+Profiles!F4949</f>
        <v/>
      </c>
      <c r="B4949" s="6">
        <f>Profiles!D4949*sel_solar</f>
        <v/>
      </c>
      <c r="C4949" s="6">
        <f>MIN(B4949,A4949)</f>
        <v/>
      </c>
      <c r="D4949" s="6">
        <f>B4949-C4949</f>
        <v/>
      </c>
      <c r="E4949" s="6">
        <f>A4949-C4949</f>
        <v/>
      </c>
      <c r="F4949" s="6">
        <f>MIN(D4949,in_batt_pw,IF(sel_batt=0,0,(sel_batt-H4948)/in_rte))</f>
        <v/>
      </c>
      <c r="G4949" s="6">
        <f>MIN(E4949,in_batt_pw,H4948)</f>
        <v/>
      </c>
      <c r="H4949" s="6">
        <f>H4948+F4949*in_rte-G4949</f>
        <v/>
      </c>
      <c r="I4949" s="6">
        <f>IF(sel_og=1,0,E4949-G4949)</f>
        <v/>
      </c>
      <c r="J4949" s="6">
        <f>IF(sel_og=1,0,D4949-F4949)</f>
        <v/>
      </c>
      <c r="K4949" s="6">
        <f>IF(sel_og=1,E4949-G4949,0)</f>
        <v/>
      </c>
    </row>
    <row r="4950">
      <c r="A4950" s="6">
        <f>Profiles!E4950+Profiles!F4950</f>
        <v/>
      </c>
      <c r="B4950" s="6">
        <f>Profiles!D4950*sel_solar</f>
        <v/>
      </c>
      <c r="C4950" s="6">
        <f>MIN(B4950,A4950)</f>
        <v/>
      </c>
      <c r="D4950" s="6">
        <f>B4950-C4950</f>
        <v/>
      </c>
      <c r="E4950" s="6">
        <f>A4950-C4950</f>
        <v/>
      </c>
      <c r="F4950" s="6">
        <f>MIN(D4950,in_batt_pw,IF(sel_batt=0,0,(sel_batt-H4949)/in_rte))</f>
        <v/>
      </c>
      <c r="G4950" s="6">
        <f>MIN(E4950,in_batt_pw,H4949)</f>
        <v/>
      </c>
      <c r="H4950" s="6">
        <f>H4949+F4950*in_rte-G4950</f>
        <v/>
      </c>
      <c r="I4950" s="6">
        <f>IF(sel_og=1,0,E4950-G4950)</f>
        <v/>
      </c>
      <c r="J4950" s="6">
        <f>IF(sel_og=1,0,D4950-F4950)</f>
        <v/>
      </c>
      <c r="K4950" s="6">
        <f>IF(sel_og=1,E4950-G4950,0)</f>
        <v/>
      </c>
    </row>
    <row r="4951">
      <c r="A4951" s="6">
        <f>Profiles!E4951+Profiles!F4951</f>
        <v/>
      </c>
      <c r="B4951" s="6">
        <f>Profiles!D4951*sel_solar</f>
        <v/>
      </c>
      <c r="C4951" s="6">
        <f>MIN(B4951,A4951)</f>
        <v/>
      </c>
      <c r="D4951" s="6">
        <f>B4951-C4951</f>
        <v/>
      </c>
      <c r="E4951" s="6">
        <f>A4951-C4951</f>
        <v/>
      </c>
      <c r="F4951" s="6">
        <f>MIN(D4951,in_batt_pw,IF(sel_batt=0,0,(sel_batt-H4950)/in_rte))</f>
        <v/>
      </c>
      <c r="G4951" s="6">
        <f>MIN(E4951,in_batt_pw,H4950)</f>
        <v/>
      </c>
      <c r="H4951" s="6">
        <f>H4950+F4951*in_rte-G4951</f>
        <v/>
      </c>
      <c r="I4951" s="6">
        <f>IF(sel_og=1,0,E4951-G4951)</f>
        <v/>
      </c>
      <c r="J4951" s="6">
        <f>IF(sel_og=1,0,D4951-F4951)</f>
        <v/>
      </c>
      <c r="K4951" s="6">
        <f>IF(sel_og=1,E4951-G4951,0)</f>
        <v/>
      </c>
    </row>
    <row r="4952">
      <c r="A4952" s="6">
        <f>Profiles!E4952+Profiles!F4952</f>
        <v/>
      </c>
      <c r="B4952" s="6">
        <f>Profiles!D4952*sel_solar</f>
        <v/>
      </c>
      <c r="C4952" s="6">
        <f>MIN(B4952,A4952)</f>
        <v/>
      </c>
      <c r="D4952" s="6">
        <f>B4952-C4952</f>
        <v/>
      </c>
      <c r="E4952" s="6">
        <f>A4952-C4952</f>
        <v/>
      </c>
      <c r="F4952" s="6">
        <f>MIN(D4952,in_batt_pw,IF(sel_batt=0,0,(sel_batt-H4951)/in_rte))</f>
        <v/>
      </c>
      <c r="G4952" s="6">
        <f>MIN(E4952,in_batt_pw,H4951)</f>
        <v/>
      </c>
      <c r="H4952" s="6">
        <f>H4951+F4952*in_rte-G4952</f>
        <v/>
      </c>
      <c r="I4952" s="6">
        <f>IF(sel_og=1,0,E4952-G4952)</f>
        <v/>
      </c>
      <c r="J4952" s="6">
        <f>IF(sel_og=1,0,D4952-F4952)</f>
        <v/>
      </c>
      <c r="K4952" s="6">
        <f>IF(sel_og=1,E4952-G4952,0)</f>
        <v/>
      </c>
    </row>
    <row r="4953">
      <c r="A4953" s="6">
        <f>Profiles!E4953+Profiles!F4953</f>
        <v/>
      </c>
      <c r="B4953" s="6">
        <f>Profiles!D4953*sel_solar</f>
        <v/>
      </c>
      <c r="C4953" s="6">
        <f>MIN(B4953,A4953)</f>
        <v/>
      </c>
      <c r="D4953" s="6">
        <f>B4953-C4953</f>
        <v/>
      </c>
      <c r="E4953" s="6">
        <f>A4953-C4953</f>
        <v/>
      </c>
      <c r="F4953" s="6">
        <f>MIN(D4953,in_batt_pw,IF(sel_batt=0,0,(sel_batt-H4952)/in_rte))</f>
        <v/>
      </c>
      <c r="G4953" s="6">
        <f>MIN(E4953,in_batt_pw,H4952)</f>
        <v/>
      </c>
      <c r="H4953" s="6">
        <f>H4952+F4953*in_rte-G4953</f>
        <v/>
      </c>
      <c r="I4953" s="6">
        <f>IF(sel_og=1,0,E4953-G4953)</f>
        <v/>
      </c>
      <c r="J4953" s="6">
        <f>IF(sel_og=1,0,D4953-F4953)</f>
        <v/>
      </c>
      <c r="K4953" s="6">
        <f>IF(sel_og=1,E4953-G4953,0)</f>
        <v/>
      </c>
    </row>
    <row r="4954">
      <c r="A4954" s="6">
        <f>Profiles!E4954+Profiles!F4954</f>
        <v/>
      </c>
      <c r="B4954" s="6">
        <f>Profiles!D4954*sel_solar</f>
        <v/>
      </c>
      <c r="C4954" s="6">
        <f>MIN(B4954,A4954)</f>
        <v/>
      </c>
      <c r="D4954" s="6">
        <f>B4954-C4954</f>
        <v/>
      </c>
      <c r="E4954" s="6">
        <f>A4954-C4954</f>
        <v/>
      </c>
      <c r="F4954" s="6">
        <f>MIN(D4954,in_batt_pw,IF(sel_batt=0,0,(sel_batt-H4953)/in_rte))</f>
        <v/>
      </c>
      <c r="G4954" s="6">
        <f>MIN(E4954,in_batt_pw,H4953)</f>
        <v/>
      </c>
      <c r="H4954" s="6">
        <f>H4953+F4954*in_rte-G4954</f>
        <v/>
      </c>
      <c r="I4954" s="6">
        <f>IF(sel_og=1,0,E4954-G4954)</f>
        <v/>
      </c>
      <c r="J4954" s="6">
        <f>IF(sel_og=1,0,D4954-F4954)</f>
        <v/>
      </c>
      <c r="K4954" s="6">
        <f>IF(sel_og=1,E4954-G4954,0)</f>
        <v/>
      </c>
    </row>
    <row r="4955">
      <c r="A4955" s="6">
        <f>Profiles!E4955+Profiles!F4955</f>
        <v/>
      </c>
      <c r="B4955" s="6">
        <f>Profiles!D4955*sel_solar</f>
        <v/>
      </c>
      <c r="C4955" s="6">
        <f>MIN(B4955,A4955)</f>
        <v/>
      </c>
      <c r="D4955" s="6">
        <f>B4955-C4955</f>
        <v/>
      </c>
      <c r="E4955" s="6">
        <f>A4955-C4955</f>
        <v/>
      </c>
      <c r="F4955" s="6">
        <f>MIN(D4955,in_batt_pw,IF(sel_batt=0,0,(sel_batt-H4954)/in_rte))</f>
        <v/>
      </c>
      <c r="G4955" s="6">
        <f>MIN(E4955,in_batt_pw,H4954)</f>
        <v/>
      </c>
      <c r="H4955" s="6">
        <f>H4954+F4955*in_rte-G4955</f>
        <v/>
      </c>
      <c r="I4955" s="6">
        <f>IF(sel_og=1,0,E4955-G4955)</f>
        <v/>
      </c>
      <c r="J4955" s="6">
        <f>IF(sel_og=1,0,D4955-F4955)</f>
        <v/>
      </c>
      <c r="K4955" s="6">
        <f>IF(sel_og=1,E4955-G4955,0)</f>
        <v/>
      </c>
    </row>
    <row r="4956">
      <c r="A4956" s="6">
        <f>Profiles!E4956+Profiles!F4956</f>
        <v/>
      </c>
      <c r="B4956" s="6">
        <f>Profiles!D4956*sel_solar</f>
        <v/>
      </c>
      <c r="C4956" s="6">
        <f>MIN(B4956,A4956)</f>
        <v/>
      </c>
      <c r="D4956" s="6">
        <f>B4956-C4956</f>
        <v/>
      </c>
      <c r="E4956" s="6">
        <f>A4956-C4956</f>
        <v/>
      </c>
      <c r="F4956" s="6">
        <f>MIN(D4956,in_batt_pw,IF(sel_batt=0,0,(sel_batt-H4955)/in_rte))</f>
        <v/>
      </c>
      <c r="G4956" s="6">
        <f>MIN(E4956,in_batt_pw,H4955)</f>
        <v/>
      </c>
      <c r="H4956" s="6">
        <f>H4955+F4956*in_rte-G4956</f>
        <v/>
      </c>
      <c r="I4956" s="6">
        <f>IF(sel_og=1,0,E4956-G4956)</f>
        <v/>
      </c>
      <c r="J4956" s="6">
        <f>IF(sel_og=1,0,D4956-F4956)</f>
        <v/>
      </c>
      <c r="K4956" s="6">
        <f>IF(sel_og=1,E4956-G4956,0)</f>
        <v/>
      </c>
    </row>
    <row r="4957">
      <c r="A4957" s="6">
        <f>Profiles!E4957+Profiles!F4957</f>
        <v/>
      </c>
      <c r="B4957" s="6">
        <f>Profiles!D4957*sel_solar</f>
        <v/>
      </c>
      <c r="C4957" s="6">
        <f>MIN(B4957,A4957)</f>
        <v/>
      </c>
      <c r="D4957" s="6">
        <f>B4957-C4957</f>
        <v/>
      </c>
      <c r="E4957" s="6">
        <f>A4957-C4957</f>
        <v/>
      </c>
      <c r="F4957" s="6">
        <f>MIN(D4957,in_batt_pw,IF(sel_batt=0,0,(sel_batt-H4956)/in_rte))</f>
        <v/>
      </c>
      <c r="G4957" s="6">
        <f>MIN(E4957,in_batt_pw,H4956)</f>
        <v/>
      </c>
      <c r="H4957" s="6">
        <f>H4956+F4957*in_rte-G4957</f>
        <v/>
      </c>
      <c r="I4957" s="6">
        <f>IF(sel_og=1,0,E4957-G4957)</f>
        <v/>
      </c>
      <c r="J4957" s="6">
        <f>IF(sel_og=1,0,D4957-F4957)</f>
        <v/>
      </c>
      <c r="K4957" s="6">
        <f>IF(sel_og=1,E4957-G4957,0)</f>
        <v/>
      </c>
    </row>
    <row r="4958">
      <c r="A4958" s="6">
        <f>Profiles!E4958+Profiles!F4958</f>
        <v/>
      </c>
      <c r="B4958" s="6">
        <f>Profiles!D4958*sel_solar</f>
        <v/>
      </c>
      <c r="C4958" s="6">
        <f>MIN(B4958,A4958)</f>
        <v/>
      </c>
      <c r="D4958" s="6">
        <f>B4958-C4958</f>
        <v/>
      </c>
      <c r="E4958" s="6">
        <f>A4958-C4958</f>
        <v/>
      </c>
      <c r="F4958" s="6">
        <f>MIN(D4958,in_batt_pw,IF(sel_batt=0,0,(sel_batt-H4957)/in_rte))</f>
        <v/>
      </c>
      <c r="G4958" s="6">
        <f>MIN(E4958,in_batt_pw,H4957)</f>
        <v/>
      </c>
      <c r="H4958" s="6">
        <f>H4957+F4958*in_rte-G4958</f>
        <v/>
      </c>
      <c r="I4958" s="6">
        <f>IF(sel_og=1,0,E4958-G4958)</f>
        <v/>
      </c>
      <c r="J4958" s="6">
        <f>IF(sel_og=1,0,D4958-F4958)</f>
        <v/>
      </c>
      <c r="K4958" s="6">
        <f>IF(sel_og=1,E4958-G4958,0)</f>
        <v/>
      </c>
    </row>
    <row r="4959">
      <c r="A4959" s="6">
        <f>Profiles!E4959+Profiles!F4959</f>
        <v/>
      </c>
      <c r="B4959" s="6">
        <f>Profiles!D4959*sel_solar</f>
        <v/>
      </c>
      <c r="C4959" s="6">
        <f>MIN(B4959,A4959)</f>
        <v/>
      </c>
      <c r="D4959" s="6">
        <f>B4959-C4959</f>
        <v/>
      </c>
      <c r="E4959" s="6">
        <f>A4959-C4959</f>
        <v/>
      </c>
      <c r="F4959" s="6">
        <f>MIN(D4959,in_batt_pw,IF(sel_batt=0,0,(sel_batt-H4958)/in_rte))</f>
        <v/>
      </c>
      <c r="G4959" s="6">
        <f>MIN(E4959,in_batt_pw,H4958)</f>
        <v/>
      </c>
      <c r="H4959" s="6">
        <f>H4958+F4959*in_rte-G4959</f>
        <v/>
      </c>
      <c r="I4959" s="6">
        <f>IF(sel_og=1,0,E4959-G4959)</f>
        <v/>
      </c>
      <c r="J4959" s="6">
        <f>IF(sel_og=1,0,D4959-F4959)</f>
        <v/>
      </c>
      <c r="K4959" s="6">
        <f>IF(sel_og=1,E4959-G4959,0)</f>
        <v/>
      </c>
    </row>
    <row r="4960">
      <c r="A4960" s="6">
        <f>Profiles!E4960+Profiles!F4960</f>
        <v/>
      </c>
      <c r="B4960" s="6">
        <f>Profiles!D4960*sel_solar</f>
        <v/>
      </c>
      <c r="C4960" s="6">
        <f>MIN(B4960,A4960)</f>
        <v/>
      </c>
      <c r="D4960" s="6">
        <f>B4960-C4960</f>
        <v/>
      </c>
      <c r="E4960" s="6">
        <f>A4960-C4960</f>
        <v/>
      </c>
      <c r="F4960" s="6">
        <f>MIN(D4960,in_batt_pw,IF(sel_batt=0,0,(sel_batt-H4959)/in_rte))</f>
        <v/>
      </c>
      <c r="G4960" s="6">
        <f>MIN(E4960,in_batt_pw,H4959)</f>
        <v/>
      </c>
      <c r="H4960" s="6">
        <f>H4959+F4960*in_rte-G4960</f>
        <v/>
      </c>
      <c r="I4960" s="6">
        <f>IF(sel_og=1,0,E4960-G4960)</f>
        <v/>
      </c>
      <c r="J4960" s="6">
        <f>IF(sel_og=1,0,D4960-F4960)</f>
        <v/>
      </c>
      <c r="K4960" s="6">
        <f>IF(sel_og=1,E4960-G4960,0)</f>
        <v/>
      </c>
    </row>
    <row r="4961">
      <c r="A4961" s="6">
        <f>Profiles!E4961+Profiles!F4961</f>
        <v/>
      </c>
      <c r="B4961" s="6">
        <f>Profiles!D4961*sel_solar</f>
        <v/>
      </c>
      <c r="C4961" s="6">
        <f>MIN(B4961,A4961)</f>
        <v/>
      </c>
      <c r="D4961" s="6">
        <f>B4961-C4961</f>
        <v/>
      </c>
      <c r="E4961" s="6">
        <f>A4961-C4961</f>
        <v/>
      </c>
      <c r="F4961" s="6">
        <f>MIN(D4961,in_batt_pw,IF(sel_batt=0,0,(sel_batt-H4960)/in_rte))</f>
        <v/>
      </c>
      <c r="G4961" s="6">
        <f>MIN(E4961,in_batt_pw,H4960)</f>
        <v/>
      </c>
      <c r="H4961" s="6">
        <f>H4960+F4961*in_rte-G4961</f>
        <v/>
      </c>
      <c r="I4961" s="6">
        <f>IF(sel_og=1,0,E4961-G4961)</f>
        <v/>
      </c>
      <c r="J4961" s="6">
        <f>IF(sel_og=1,0,D4961-F4961)</f>
        <v/>
      </c>
      <c r="K4961" s="6">
        <f>IF(sel_og=1,E4961-G4961,0)</f>
        <v/>
      </c>
    </row>
    <row r="4962">
      <c r="A4962" s="6">
        <f>Profiles!E4962+Profiles!F4962</f>
        <v/>
      </c>
      <c r="B4962" s="6">
        <f>Profiles!D4962*sel_solar</f>
        <v/>
      </c>
      <c r="C4962" s="6">
        <f>MIN(B4962,A4962)</f>
        <v/>
      </c>
      <c r="D4962" s="6">
        <f>B4962-C4962</f>
        <v/>
      </c>
      <c r="E4962" s="6">
        <f>A4962-C4962</f>
        <v/>
      </c>
      <c r="F4962" s="6">
        <f>MIN(D4962,in_batt_pw,IF(sel_batt=0,0,(sel_batt-H4961)/in_rte))</f>
        <v/>
      </c>
      <c r="G4962" s="6">
        <f>MIN(E4962,in_batt_pw,H4961)</f>
        <v/>
      </c>
      <c r="H4962" s="6">
        <f>H4961+F4962*in_rte-G4962</f>
        <v/>
      </c>
      <c r="I4962" s="6">
        <f>IF(sel_og=1,0,E4962-G4962)</f>
        <v/>
      </c>
      <c r="J4962" s="6">
        <f>IF(sel_og=1,0,D4962-F4962)</f>
        <v/>
      </c>
      <c r="K4962" s="6">
        <f>IF(sel_og=1,E4962-G4962,0)</f>
        <v/>
      </c>
    </row>
    <row r="4963">
      <c r="A4963" s="6">
        <f>Profiles!E4963+Profiles!F4963</f>
        <v/>
      </c>
      <c r="B4963" s="6">
        <f>Profiles!D4963*sel_solar</f>
        <v/>
      </c>
      <c r="C4963" s="6">
        <f>MIN(B4963,A4963)</f>
        <v/>
      </c>
      <c r="D4963" s="6">
        <f>B4963-C4963</f>
        <v/>
      </c>
      <c r="E4963" s="6">
        <f>A4963-C4963</f>
        <v/>
      </c>
      <c r="F4963" s="6">
        <f>MIN(D4963,in_batt_pw,IF(sel_batt=0,0,(sel_batt-H4962)/in_rte))</f>
        <v/>
      </c>
      <c r="G4963" s="6">
        <f>MIN(E4963,in_batt_pw,H4962)</f>
        <v/>
      </c>
      <c r="H4963" s="6">
        <f>H4962+F4963*in_rte-G4963</f>
        <v/>
      </c>
      <c r="I4963" s="6">
        <f>IF(sel_og=1,0,E4963-G4963)</f>
        <v/>
      </c>
      <c r="J4963" s="6">
        <f>IF(sel_og=1,0,D4963-F4963)</f>
        <v/>
      </c>
      <c r="K4963" s="6">
        <f>IF(sel_og=1,E4963-G4963,0)</f>
        <v/>
      </c>
    </row>
    <row r="4964">
      <c r="A4964" s="6">
        <f>Profiles!E4964+Profiles!F4964</f>
        <v/>
      </c>
      <c r="B4964" s="6">
        <f>Profiles!D4964*sel_solar</f>
        <v/>
      </c>
      <c r="C4964" s="6">
        <f>MIN(B4964,A4964)</f>
        <v/>
      </c>
      <c r="D4964" s="6">
        <f>B4964-C4964</f>
        <v/>
      </c>
      <c r="E4964" s="6">
        <f>A4964-C4964</f>
        <v/>
      </c>
      <c r="F4964" s="6">
        <f>MIN(D4964,in_batt_pw,IF(sel_batt=0,0,(sel_batt-H4963)/in_rte))</f>
        <v/>
      </c>
      <c r="G4964" s="6">
        <f>MIN(E4964,in_batt_pw,H4963)</f>
        <v/>
      </c>
      <c r="H4964" s="6">
        <f>H4963+F4964*in_rte-G4964</f>
        <v/>
      </c>
      <c r="I4964" s="6">
        <f>IF(sel_og=1,0,E4964-G4964)</f>
        <v/>
      </c>
      <c r="J4964" s="6">
        <f>IF(sel_og=1,0,D4964-F4964)</f>
        <v/>
      </c>
      <c r="K4964" s="6">
        <f>IF(sel_og=1,E4964-G4964,0)</f>
        <v/>
      </c>
    </row>
    <row r="4965">
      <c r="A4965" s="6">
        <f>Profiles!E4965+Profiles!F4965</f>
        <v/>
      </c>
      <c r="B4965" s="6">
        <f>Profiles!D4965*sel_solar</f>
        <v/>
      </c>
      <c r="C4965" s="6">
        <f>MIN(B4965,A4965)</f>
        <v/>
      </c>
      <c r="D4965" s="6">
        <f>B4965-C4965</f>
        <v/>
      </c>
      <c r="E4965" s="6">
        <f>A4965-C4965</f>
        <v/>
      </c>
      <c r="F4965" s="6">
        <f>MIN(D4965,in_batt_pw,IF(sel_batt=0,0,(sel_batt-H4964)/in_rte))</f>
        <v/>
      </c>
      <c r="G4965" s="6">
        <f>MIN(E4965,in_batt_pw,H4964)</f>
        <v/>
      </c>
      <c r="H4965" s="6">
        <f>H4964+F4965*in_rte-G4965</f>
        <v/>
      </c>
      <c r="I4965" s="6">
        <f>IF(sel_og=1,0,E4965-G4965)</f>
        <v/>
      </c>
      <c r="J4965" s="6">
        <f>IF(sel_og=1,0,D4965-F4965)</f>
        <v/>
      </c>
      <c r="K4965" s="6">
        <f>IF(sel_og=1,E4965-G4965,0)</f>
        <v/>
      </c>
    </row>
    <row r="4966">
      <c r="A4966" s="6">
        <f>Profiles!E4966+Profiles!F4966</f>
        <v/>
      </c>
      <c r="B4966" s="6">
        <f>Profiles!D4966*sel_solar</f>
        <v/>
      </c>
      <c r="C4966" s="6">
        <f>MIN(B4966,A4966)</f>
        <v/>
      </c>
      <c r="D4966" s="6">
        <f>B4966-C4966</f>
        <v/>
      </c>
      <c r="E4966" s="6">
        <f>A4966-C4966</f>
        <v/>
      </c>
      <c r="F4966" s="6">
        <f>MIN(D4966,in_batt_pw,IF(sel_batt=0,0,(sel_batt-H4965)/in_rte))</f>
        <v/>
      </c>
      <c r="G4966" s="6">
        <f>MIN(E4966,in_batt_pw,H4965)</f>
        <v/>
      </c>
      <c r="H4966" s="6">
        <f>H4965+F4966*in_rte-G4966</f>
        <v/>
      </c>
      <c r="I4966" s="6">
        <f>IF(sel_og=1,0,E4966-G4966)</f>
        <v/>
      </c>
      <c r="J4966" s="6">
        <f>IF(sel_og=1,0,D4966-F4966)</f>
        <v/>
      </c>
      <c r="K4966" s="6">
        <f>IF(sel_og=1,E4966-G4966,0)</f>
        <v/>
      </c>
    </row>
    <row r="4967">
      <c r="A4967" s="6">
        <f>Profiles!E4967+Profiles!F4967</f>
        <v/>
      </c>
      <c r="B4967" s="6">
        <f>Profiles!D4967*sel_solar</f>
        <v/>
      </c>
      <c r="C4967" s="6">
        <f>MIN(B4967,A4967)</f>
        <v/>
      </c>
      <c r="D4967" s="6">
        <f>B4967-C4967</f>
        <v/>
      </c>
      <c r="E4967" s="6">
        <f>A4967-C4967</f>
        <v/>
      </c>
      <c r="F4967" s="6">
        <f>MIN(D4967,in_batt_pw,IF(sel_batt=0,0,(sel_batt-H4966)/in_rte))</f>
        <v/>
      </c>
      <c r="G4967" s="6">
        <f>MIN(E4967,in_batt_pw,H4966)</f>
        <v/>
      </c>
      <c r="H4967" s="6">
        <f>H4966+F4967*in_rte-G4967</f>
        <v/>
      </c>
      <c r="I4967" s="6">
        <f>IF(sel_og=1,0,E4967-G4967)</f>
        <v/>
      </c>
      <c r="J4967" s="6">
        <f>IF(sel_og=1,0,D4967-F4967)</f>
        <v/>
      </c>
      <c r="K4967" s="6">
        <f>IF(sel_og=1,E4967-G4967,0)</f>
        <v/>
      </c>
    </row>
    <row r="4968">
      <c r="A4968" s="6">
        <f>Profiles!E4968+Profiles!F4968</f>
        <v/>
      </c>
      <c r="B4968" s="6">
        <f>Profiles!D4968*sel_solar</f>
        <v/>
      </c>
      <c r="C4968" s="6">
        <f>MIN(B4968,A4968)</f>
        <v/>
      </c>
      <c r="D4968" s="6">
        <f>B4968-C4968</f>
        <v/>
      </c>
      <c r="E4968" s="6">
        <f>A4968-C4968</f>
        <v/>
      </c>
      <c r="F4968" s="6">
        <f>MIN(D4968,in_batt_pw,IF(sel_batt=0,0,(sel_batt-H4967)/in_rte))</f>
        <v/>
      </c>
      <c r="G4968" s="6">
        <f>MIN(E4968,in_batt_pw,H4967)</f>
        <v/>
      </c>
      <c r="H4968" s="6">
        <f>H4967+F4968*in_rte-G4968</f>
        <v/>
      </c>
      <c r="I4968" s="6">
        <f>IF(sel_og=1,0,E4968-G4968)</f>
        <v/>
      </c>
      <c r="J4968" s="6">
        <f>IF(sel_og=1,0,D4968-F4968)</f>
        <v/>
      </c>
      <c r="K4968" s="6">
        <f>IF(sel_og=1,E4968-G4968,0)</f>
        <v/>
      </c>
    </row>
    <row r="4969">
      <c r="A4969" s="6">
        <f>Profiles!E4969+Profiles!F4969</f>
        <v/>
      </c>
      <c r="B4969" s="6">
        <f>Profiles!D4969*sel_solar</f>
        <v/>
      </c>
      <c r="C4969" s="6">
        <f>MIN(B4969,A4969)</f>
        <v/>
      </c>
      <c r="D4969" s="6">
        <f>B4969-C4969</f>
        <v/>
      </c>
      <c r="E4969" s="6">
        <f>A4969-C4969</f>
        <v/>
      </c>
      <c r="F4969" s="6">
        <f>MIN(D4969,in_batt_pw,IF(sel_batt=0,0,(sel_batt-H4968)/in_rte))</f>
        <v/>
      </c>
      <c r="G4969" s="6">
        <f>MIN(E4969,in_batt_pw,H4968)</f>
        <v/>
      </c>
      <c r="H4969" s="6">
        <f>H4968+F4969*in_rte-G4969</f>
        <v/>
      </c>
      <c r="I4969" s="6">
        <f>IF(sel_og=1,0,E4969-G4969)</f>
        <v/>
      </c>
      <c r="J4969" s="6">
        <f>IF(sel_og=1,0,D4969-F4969)</f>
        <v/>
      </c>
      <c r="K4969" s="6">
        <f>IF(sel_og=1,E4969-G4969,0)</f>
        <v/>
      </c>
    </row>
    <row r="4970">
      <c r="A4970" s="6">
        <f>Profiles!E4970+Profiles!F4970</f>
        <v/>
      </c>
      <c r="B4970" s="6">
        <f>Profiles!D4970*sel_solar</f>
        <v/>
      </c>
      <c r="C4970" s="6">
        <f>MIN(B4970,A4970)</f>
        <v/>
      </c>
      <c r="D4970" s="6">
        <f>B4970-C4970</f>
        <v/>
      </c>
      <c r="E4970" s="6">
        <f>A4970-C4970</f>
        <v/>
      </c>
      <c r="F4970" s="6">
        <f>MIN(D4970,in_batt_pw,IF(sel_batt=0,0,(sel_batt-H4969)/in_rte))</f>
        <v/>
      </c>
      <c r="G4970" s="6">
        <f>MIN(E4970,in_batt_pw,H4969)</f>
        <v/>
      </c>
      <c r="H4970" s="6">
        <f>H4969+F4970*in_rte-G4970</f>
        <v/>
      </c>
      <c r="I4970" s="6">
        <f>IF(sel_og=1,0,E4970-G4970)</f>
        <v/>
      </c>
      <c r="J4970" s="6">
        <f>IF(sel_og=1,0,D4970-F4970)</f>
        <v/>
      </c>
      <c r="K4970" s="6">
        <f>IF(sel_og=1,E4970-G4970,0)</f>
        <v/>
      </c>
    </row>
    <row r="4971">
      <c r="A4971" s="6">
        <f>Profiles!E4971+Profiles!F4971</f>
        <v/>
      </c>
      <c r="B4971" s="6">
        <f>Profiles!D4971*sel_solar</f>
        <v/>
      </c>
      <c r="C4971" s="6">
        <f>MIN(B4971,A4971)</f>
        <v/>
      </c>
      <c r="D4971" s="6">
        <f>B4971-C4971</f>
        <v/>
      </c>
      <c r="E4971" s="6">
        <f>A4971-C4971</f>
        <v/>
      </c>
      <c r="F4971" s="6">
        <f>MIN(D4971,in_batt_pw,IF(sel_batt=0,0,(sel_batt-H4970)/in_rte))</f>
        <v/>
      </c>
      <c r="G4971" s="6">
        <f>MIN(E4971,in_batt_pw,H4970)</f>
        <v/>
      </c>
      <c r="H4971" s="6">
        <f>H4970+F4971*in_rte-G4971</f>
        <v/>
      </c>
      <c r="I4971" s="6">
        <f>IF(sel_og=1,0,E4971-G4971)</f>
        <v/>
      </c>
      <c r="J4971" s="6">
        <f>IF(sel_og=1,0,D4971-F4971)</f>
        <v/>
      </c>
      <c r="K4971" s="6">
        <f>IF(sel_og=1,E4971-G4971,0)</f>
        <v/>
      </c>
    </row>
    <row r="4972">
      <c r="A4972" s="6">
        <f>Profiles!E4972+Profiles!F4972</f>
        <v/>
      </c>
      <c r="B4972" s="6">
        <f>Profiles!D4972*sel_solar</f>
        <v/>
      </c>
      <c r="C4972" s="6">
        <f>MIN(B4972,A4972)</f>
        <v/>
      </c>
      <c r="D4972" s="6">
        <f>B4972-C4972</f>
        <v/>
      </c>
      <c r="E4972" s="6">
        <f>A4972-C4972</f>
        <v/>
      </c>
      <c r="F4972" s="6">
        <f>MIN(D4972,in_batt_pw,IF(sel_batt=0,0,(sel_batt-H4971)/in_rte))</f>
        <v/>
      </c>
      <c r="G4972" s="6">
        <f>MIN(E4972,in_batt_pw,H4971)</f>
        <v/>
      </c>
      <c r="H4972" s="6">
        <f>H4971+F4972*in_rte-G4972</f>
        <v/>
      </c>
      <c r="I4972" s="6">
        <f>IF(sel_og=1,0,E4972-G4972)</f>
        <v/>
      </c>
      <c r="J4972" s="6">
        <f>IF(sel_og=1,0,D4972-F4972)</f>
        <v/>
      </c>
      <c r="K4972" s="6">
        <f>IF(sel_og=1,E4972-G4972,0)</f>
        <v/>
      </c>
    </row>
    <row r="4973">
      <c r="A4973" s="6">
        <f>Profiles!E4973+Profiles!F4973</f>
        <v/>
      </c>
      <c r="B4973" s="6">
        <f>Profiles!D4973*sel_solar</f>
        <v/>
      </c>
      <c r="C4973" s="6">
        <f>MIN(B4973,A4973)</f>
        <v/>
      </c>
      <c r="D4973" s="6">
        <f>B4973-C4973</f>
        <v/>
      </c>
      <c r="E4973" s="6">
        <f>A4973-C4973</f>
        <v/>
      </c>
      <c r="F4973" s="6">
        <f>MIN(D4973,in_batt_pw,IF(sel_batt=0,0,(sel_batt-H4972)/in_rte))</f>
        <v/>
      </c>
      <c r="G4973" s="6">
        <f>MIN(E4973,in_batt_pw,H4972)</f>
        <v/>
      </c>
      <c r="H4973" s="6">
        <f>H4972+F4973*in_rte-G4973</f>
        <v/>
      </c>
      <c r="I4973" s="6">
        <f>IF(sel_og=1,0,E4973-G4973)</f>
        <v/>
      </c>
      <c r="J4973" s="6">
        <f>IF(sel_og=1,0,D4973-F4973)</f>
        <v/>
      </c>
      <c r="K4973" s="6">
        <f>IF(sel_og=1,E4973-G4973,0)</f>
        <v/>
      </c>
    </row>
    <row r="4974">
      <c r="A4974" s="6">
        <f>Profiles!E4974+Profiles!F4974</f>
        <v/>
      </c>
      <c r="B4974" s="6">
        <f>Profiles!D4974*sel_solar</f>
        <v/>
      </c>
      <c r="C4974" s="6">
        <f>MIN(B4974,A4974)</f>
        <v/>
      </c>
      <c r="D4974" s="6">
        <f>B4974-C4974</f>
        <v/>
      </c>
      <c r="E4974" s="6">
        <f>A4974-C4974</f>
        <v/>
      </c>
      <c r="F4974" s="6">
        <f>MIN(D4974,in_batt_pw,IF(sel_batt=0,0,(sel_batt-H4973)/in_rte))</f>
        <v/>
      </c>
      <c r="G4974" s="6">
        <f>MIN(E4974,in_batt_pw,H4973)</f>
        <v/>
      </c>
      <c r="H4974" s="6">
        <f>H4973+F4974*in_rte-G4974</f>
        <v/>
      </c>
      <c r="I4974" s="6">
        <f>IF(sel_og=1,0,E4974-G4974)</f>
        <v/>
      </c>
      <c r="J4974" s="6">
        <f>IF(sel_og=1,0,D4974-F4974)</f>
        <v/>
      </c>
      <c r="K4974" s="6">
        <f>IF(sel_og=1,E4974-G4974,0)</f>
        <v/>
      </c>
    </row>
    <row r="4975">
      <c r="A4975" s="6">
        <f>Profiles!E4975+Profiles!F4975</f>
        <v/>
      </c>
      <c r="B4975" s="6">
        <f>Profiles!D4975*sel_solar</f>
        <v/>
      </c>
      <c r="C4975" s="6">
        <f>MIN(B4975,A4975)</f>
        <v/>
      </c>
      <c r="D4975" s="6">
        <f>B4975-C4975</f>
        <v/>
      </c>
      <c r="E4975" s="6">
        <f>A4975-C4975</f>
        <v/>
      </c>
      <c r="F4975" s="6">
        <f>MIN(D4975,in_batt_pw,IF(sel_batt=0,0,(sel_batt-H4974)/in_rte))</f>
        <v/>
      </c>
      <c r="G4975" s="6">
        <f>MIN(E4975,in_batt_pw,H4974)</f>
        <v/>
      </c>
      <c r="H4975" s="6">
        <f>H4974+F4975*in_rte-G4975</f>
        <v/>
      </c>
      <c r="I4975" s="6">
        <f>IF(sel_og=1,0,E4975-G4975)</f>
        <v/>
      </c>
      <c r="J4975" s="6">
        <f>IF(sel_og=1,0,D4975-F4975)</f>
        <v/>
      </c>
      <c r="K4975" s="6">
        <f>IF(sel_og=1,E4975-G4975,0)</f>
        <v/>
      </c>
    </row>
    <row r="4976">
      <c r="A4976" s="6">
        <f>Profiles!E4976+Profiles!F4976</f>
        <v/>
      </c>
      <c r="B4976" s="6">
        <f>Profiles!D4976*sel_solar</f>
        <v/>
      </c>
      <c r="C4976" s="6">
        <f>MIN(B4976,A4976)</f>
        <v/>
      </c>
      <c r="D4976" s="6">
        <f>B4976-C4976</f>
        <v/>
      </c>
      <c r="E4976" s="6">
        <f>A4976-C4976</f>
        <v/>
      </c>
      <c r="F4976" s="6">
        <f>MIN(D4976,in_batt_pw,IF(sel_batt=0,0,(sel_batt-H4975)/in_rte))</f>
        <v/>
      </c>
      <c r="G4976" s="6">
        <f>MIN(E4976,in_batt_pw,H4975)</f>
        <v/>
      </c>
      <c r="H4976" s="6">
        <f>H4975+F4976*in_rte-G4976</f>
        <v/>
      </c>
      <c r="I4976" s="6">
        <f>IF(sel_og=1,0,E4976-G4976)</f>
        <v/>
      </c>
      <c r="J4976" s="6">
        <f>IF(sel_og=1,0,D4976-F4976)</f>
        <v/>
      </c>
      <c r="K4976" s="6">
        <f>IF(sel_og=1,E4976-G4976,0)</f>
        <v/>
      </c>
    </row>
    <row r="4977">
      <c r="A4977" s="6">
        <f>Profiles!E4977+Profiles!F4977</f>
        <v/>
      </c>
      <c r="B4977" s="6">
        <f>Profiles!D4977*sel_solar</f>
        <v/>
      </c>
      <c r="C4977" s="6">
        <f>MIN(B4977,A4977)</f>
        <v/>
      </c>
      <c r="D4977" s="6">
        <f>B4977-C4977</f>
        <v/>
      </c>
      <c r="E4977" s="6">
        <f>A4977-C4977</f>
        <v/>
      </c>
      <c r="F4977" s="6">
        <f>MIN(D4977,in_batt_pw,IF(sel_batt=0,0,(sel_batt-H4976)/in_rte))</f>
        <v/>
      </c>
      <c r="G4977" s="6">
        <f>MIN(E4977,in_batt_pw,H4976)</f>
        <v/>
      </c>
      <c r="H4977" s="6">
        <f>H4976+F4977*in_rte-G4977</f>
        <v/>
      </c>
      <c r="I4977" s="6">
        <f>IF(sel_og=1,0,E4977-G4977)</f>
        <v/>
      </c>
      <c r="J4977" s="6">
        <f>IF(sel_og=1,0,D4977-F4977)</f>
        <v/>
      </c>
      <c r="K4977" s="6">
        <f>IF(sel_og=1,E4977-G4977,0)</f>
        <v/>
      </c>
    </row>
    <row r="4978">
      <c r="A4978" s="6">
        <f>Profiles!E4978+Profiles!F4978</f>
        <v/>
      </c>
      <c r="B4978" s="6">
        <f>Profiles!D4978*sel_solar</f>
        <v/>
      </c>
      <c r="C4978" s="6">
        <f>MIN(B4978,A4978)</f>
        <v/>
      </c>
      <c r="D4978" s="6">
        <f>B4978-C4978</f>
        <v/>
      </c>
      <c r="E4978" s="6">
        <f>A4978-C4978</f>
        <v/>
      </c>
      <c r="F4978" s="6">
        <f>MIN(D4978,in_batt_pw,IF(sel_batt=0,0,(sel_batt-H4977)/in_rte))</f>
        <v/>
      </c>
      <c r="G4978" s="6">
        <f>MIN(E4978,in_batt_pw,H4977)</f>
        <v/>
      </c>
      <c r="H4978" s="6">
        <f>H4977+F4978*in_rte-G4978</f>
        <v/>
      </c>
      <c r="I4978" s="6">
        <f>IF(sel_og=1,0,E4978-G4978)</f>
        <v/>
      </c>
      <c r="J4978" s="6">
        <f>IF(sel_og=1,0,D4978-F4978)</f>
        <v/>
      </c>
      <c r="K4978" s="6">
        <f>IF(sel_og=1,E4978-G4978,0)</f>
        <v/>
      </c>
    </row>
    <row r="4979">
      <c r="A4979" s="6">
        <f>Profiles!E4979+Profiles!F4979</f>
        <v/>
      </c>
      <c r="B4979" s="6">
        <f>Profiles!D4979*sel_solar</f>
        <v/>
      </c>
      <c r="C4979" s="6">
        <f>MIN(B4979,A4979)</f>
        <v/>
      </c>
      <c r="D4979" s="6">
        <f>B4979-C4979</f>
        <v/>
      </c>
      <c r="E4979" s="6">
        <f>A4979-C4979</f>
        <v/>
      </c>
      <c r="F4979" s="6">
        <f>MIN(D4979,in_batt_pw,IF(sel_batt=0,0,(sel_batt-H4978)/in_rte))</f>
        <v/>
      </c>
      <c r="G4979" s="6">
        <f>MIN(E4979,in_batt_pw,H4978)</f>
        <v/>
      </c>
      <c r="H4979" s="6">
        <f>H4978+F4979*in_rte-G4979</f>
        <v/>
      </c>
      <c r="I4979" s="6">
        <f>IF(sel_og=1,0,E4979-G4979)</f>
        <v/>
      </c>
      <c r="J4979" s="6">
        <f>IF(sel_og=1,0,D4979-F4979)</f>
        <v/>
      </c>
      <c r="K4979" s="6">
        <f>IF(sel_og=1,E4979-G4979,0)</f>
        <v/>
      </c>
    </row>
    <row r="4980">
      <c r="A4980" s="6">
        <f>Profiles!E4980+Profiles!F4980</f>
        <v/>
      </c>
      <c r="B4980" s="6">
        <f>Profiles!D4980*sel_solar</f>
        <v/>
      </c>
      <c r="C4980" s="6">
        <f>MIN(B4980,A4980)</f>
        <v/>
      </c>
      <c r="D4980" s="6">
        <f>B4980-C4980</f>
        <v/>
      </c>
      <c r="E4980" s="6">
        <f>A4980-C4980</f>
        <v/>
      </c>
      <c r="F4980" s="6">
        <f>MIN(D4980,in_batt_pw,IF(sel_batt=0,0,(sel_batt-H4979)/in_rte))</f>
        <v/>
      </c>
      <c r="G4980" s="6">
        <f>MIN(E4980,in_batt_pw,H4979)</f>
        <v/>
      </c>
      <c r="H4980" s="6">
        <f>H4979+F4980*in_rte-G4980</f>
        <v/>
      </c>
      <c r="I4980" s="6">
        <f>IF(sel_og=1,0,E4980-G4980)</f>
        <v/>
      </c>
      <c r="J4980" s="6">
        <f>IF(sel_og=1,0,D4980-F4980)</f>
        <v/>
      </c>
      <c r="K4980" s="6">
        <f>IF(sel_og=1,E4980-G4980,0)</f>
        <v/>
      </c>
    </row>
    <row r="4981">
      <c r="A4981" s="6">
        <f>Profiles!E4981+Profiles!F4981</f>
        <v/>
      </c>
      <c r="B4981" s="6">
        <f>Profiles!D4981*sel_solar</f>
        <v/>
      </c>
      <c r="C4981" s="6">
        <f>MIN(B4981,A4981)</f>
        <v/>
      </c>
      <c r="D4981" s="6">
        <f>B4981-C4981</f>
        <v/>
      </c>
      <c r="E4981" s="6">
        <f>A4981-C4981</f>
        <v/>
      </c>
      <c r="F4981" s="6">
        <f>MIN(D4981,in_batt_pw,IF(sel_batt=0,0,(sel_batt-H4980)/in_rte))</f>
        <v/>
      </c>
      <c r="G4981" s="6">
        <f>MIN(E4981,in_batt_pw,H4980)</f>
        <v/>
      </c>
      <c r="H4981" s="6">
        <f>H4980+F4981*in_rte-G4981</f>
        <v/>
      </c>
      <c r="I4981" s="6">
        <f>IF(sel_og=1,0,E4981-G4981)</f>
        <v/>
      </c>
      <c r="J4981" s="6">
        <f>IF(sel_og=1,0,D4981-F4981)</f>
        <v/>
      </c>
      <c r="K4981" s="6">
        <f>IF(sel_og=1,E4981-G4981,0)</f>
        <v/>
      </c>
    </row>
    <row r="4982">
      <c r="A4982" s="6">
        <f>Profiles!E4982+Profiles!F4982</f>
        <v/>
      </c>
      <c r="B4982" s="6">
        <f>Profiles!D4982*sel_solar</f>
        <v/>
      </c>
      <c r="C4982" s="6">
        <f>MIN(B4982,A4982)</f>
        <v/>
      </c>
      <c r="D4982" s="6">
        <f>B4982-C4982</f>
        <v/>
      </c>
      <c r="E4982" s="6">
        <f>A4982-C4982</f>
        <v/>
      </c>
      <c r="F4982" s="6">
        <f>MIN(D4982,in_batt_pw,IF(sel_batt=0,0,(sel_batt-H4981)/in_rte))</f>
        <v/>
      </c>
      <c r="G4982" s="6">
        <f>MIN(E4982,in_batt_pw,H4981)</f>
        <v/>
      </c>
      <c r="H4982" s="6">
        <f>H4981+F4982*in_rte-G4982</f>
        <v/>
      </c>
      <c r="I4982" s="6">
        <f>IF(sel_og=1,0,E4982-G4982)</f>
        <v/>
      </c>
      <c r="J4982" s="6">
        <f>IF(sel_og=1,0,D4982-F4982)</f>
        <v/>
      </c>
      <c r="K4982" s="6">
        <f>IF(sel_og=1,E4982-G4982,0)</f>
        <v/>
      </c>
    </row>
    <row r="4983">
      <c r="A4983" s="6">
        <f>Profiles!E4983+Profiles!F4983</f>
        <v/>
      </c>
      <c r="B4983" s="6">
        <f>Profiles!D4983*sel_solar</f>
        <v/>
      </c>
      <c r="C4983" s="6">
        <f>MIN(B4983,A4983)</f>
        <v/>
      </c>
      <c r="D4983" s="6">
        <f>B4983-C4983</f>
        <v/>
      </c>
      <c r="E4983" s="6">
        <f>A4983-C4983</f>
        <v/>
      </c>
      <c r="F4983" s="6">
        <f>MIN(D4983,in_batt_pw,IF(sel_batt=0,0,(sel_batt-H4982)/in_rte))</f>
        <v/>
      </c>
      <c r="G4983" s="6">
        <f>MIN(E4983,in_batt_pw,H4982)</f>
        <v/>
      </c>
      <c r="H4983" s="6">
        <f>H4982+F4983*in_rte-G4983</f>
        <v/>
      </c>
      <c r="I4983" s="6">
        <f>IF(sel_og=1,0,E4983-G4983)</f>
        <v/>
      </c>
      <c r="J4983" s="6">
        <f>IF(sel_og=1,0,D4983-F4983)</f>
        <v/>
      </c>
      <c r="K4983" s="6">
        <f>IF(sel_og=1,E4983-G4983,0)</f>
        <v/>
      </c>
    </row>
    <row r="4984">
      <c r="A4984" s="6">
        <f>Profiles!E4984+Profiles!F4984</f>
        <v/>
      </c>
      <c r="B4984" s="6">
        <f>Profiles!D4984*sel_solar</f>
        <v/>
      </c>
      <c r="C4984" s="6">
        <f>MIN(B4984,A4984)</f>
        <v/>
      </c>
      <c r="D4984" s="6">
        <f>B4984-C4984</f>
        <v/>
      </c>
      <c r="E4984" s="6">
        <f>A4984-C4984</f>
        <v/>
      </c>
      <c r="F4984" s="6">
        <f>MIN(D4984,in_batt_pw,IF(sel_batt=0,0,(sel_batt-H4983)/in_rte))</f>
        <v/>
      </c>
      <c r="G4984" s="6">
        <f>MIN(E4984,in_batt_pw,H4983)</f>
        <v/>
      </c>
      <c r="H4984" s="6">
        <f>H4983+F4984*in_rte-G4984</f>
        <v/>
      </c>
      <c r="I4984" s="6">
        <f>IF(sel_og=1,0,E4984-G4984)</f>
        <v/>
      </c>
      <c r="J4984" s="6">
        <f>IF(sel_og=1,0,D4984-F4984)</f>
        <v/>
      </c>
      <c r="K4984" s="6">
        <f>IF(sel_og=1,E4984-G4984,0)</f>
        <v/>
      </c>
    </row>
    <row r="4985">
      <c r="A4985" s="6">
        <f>Profiles!E4985+Profiles!F4985</f>
        <v/>
      </c>
      <c r="B4985" s="6">
        <f>Profiles!D4985*sel_solar</f>
        <v/>
      </c>
      <c r="C4985" s="6">
        <f>MIN(B4985,A4985)</f>
        <v/>
      </c>
      <c r="D4985" s="6">
        <f>B4985-C4985</f>
        <v/>
      </c>
      <c r="E4985" s="6">
        <f>A4985-C4985</f>
        <v/>
      </c>
      <c r="F4985" s="6">
        <f>MIN(D4985,in_batt_pw,IF(sel_batt=0,0,(sel_batt-H4984)/in_rte))</f>
        <v/>
      </c>
      <c r="G4985" s="6">
        <f>MIN(E4985,in_batt_pw,H4984)</f>
        <v/>
      </c>
      <c r="H4985" s="6">
        <f>H4984+F4985*in_rte-G4985</f>
        <v/>
      </c>
      <c r="I4985" s="6">
        <f>IF(sel_og=1,0,E4985-G4985)</f>
        <v/>
      </c>
      <c r="J4985" s="6">
        <f>IF(sel_og=1,0,D4985-F4985)</f>
        <v/>
      </c>
      <c r="K4985" s="6">
        <f>IF(sel_og=1,E4985-G4985,0)</f>
        <v/>
      </c>
    </row>
    <row r="4986">
      <c r="A4986" s="6">
        <f>Profiles!E4986+Profiles!F4986</f>
        <v/>
      </c>
      <c r="B4986" s="6">
        <f>Profiles!D4986*sel_solar</f>
        <v/>
      </c>
      <c r="C4986" s="6">
        <f>MIN(B4986,A4986)</f>
        <v/>
      </c>
      <c r="D4986" s="6">
        <f>B4986-C4986</f>
        <v/>
      </c>
      <c r="E4986" s="6">
        <f>A4986-C4986</f>
        <v/>
      </c>
      <c r="F4986" s="6">
        <f>MIN(D4986,in_batt_pw,IF(sel_batt=0,0,(sel_batt-H4985)/in_rte))</f>
        <v/>
      </c>
      <c r="G4986" s="6">
        <f>MIN(E4986,in_batt_pw,H4985)</f>
        <v/>
      </c>
      <c r="H4986" s="6">
        <f>H4985+F4986*in_rte-G4986</f>
        <v/>
      </c>
      <c r="I4986" s="6">
        <f>IF(sel_og=1,0,E4986-G4986)</f>
        <v/>
      </c>
      <c r="J4986" s="6">
        <f>IF(sel_og=1,0,D4986-F4986)</f>
        <v/>
      </c>
      <c r="K4986" s="6">
        <f>IF(sel_og=1,E4986-G4986,0)</f>
        <v/>
      </c>
    </row>
    <row r="4987">
      <c r="A4987" s="6">
        <f>Profiles!E4987+Profiles!F4987</f>
        <v/>
      </c>
      <c r="B4987" s="6">
        <f>Profiles!D4987*sel_solar</f>
        <v/>
      </c>
      <c r="C4987" s="6">
        <f>MIN(B4987,A4987)</f>
        <v/>
      </c>
      <c r="D4987" s="6">
        <f>B4987-C4987</f>
        <v/>
      </c>
      <c r="E4987" s="6">
        <f>A4987-C4987</f>
        <v/>
      </c>
      <c r="F4987" s="6">
        <f>MIN(D4987,in_batt_pw,IF(sel_batt=0,0,(sel_batt-H4986)/in_rte))</f>
        <v/>
      </c>
      <c r="G4987" s="6">
        <f>MIN(E4987,in_batt_pw,H4986)</f>
        <v/>
      </c>
      <c r="H4987" s="6">
        <f>H4986+F4987*in_rte-G4987</f>
        <v/>
      </c>
      <c r="I4987" s="6">
        <f>IF(sel_og=1,0,E4987-G4987)</f>
        <v/>
      </c>
      <c r="J4987" s="6">
        <f>IF(sel_og=1,0,D4987-F4987)</f>
        <v/>
      </c>
      <c r="K4987" s="6">
        <f>IF(sel_og=1,E4987-G4987,0)</f>
        <v/>
      </c>
    </row>
    <row r="4988">
      <c r="A4988" s="6">
        <f>Profiles!E4988+Profiles!F4988</f>
        <v/>
      </c>
      <c r="B4988" s="6">
        <f>Profiles!D4988*sel_solar</f>
        <v/>
      </c>
      <c r="C4988" s="6">
        <f>MIN(B4988,A4988)</f>
        <v/>
      </c>
      <c r="D4988" s="6">
        <f>B4988-C4988</f>
        <v/>
      </c>
      <c r="E4988" s="6">
        <f>A4988-C4988</f>
        <v/>
      </c>
      <c r="F4988" s="6">
        <f>MIN(D4988,in_batt_pw,IF(sel_batt=0,0,(sel_batt-H4987)/in_rte))</f>
        <v/>
      </c>
      <c r="G4988" s="6">
        <f>MIN(E4988,in_batt_pw,H4987)</f>
        <v/>
      </c>
      <c r="H4988" s="6">
        <f>H4987+F4988*in_rte-G4988</f>
        <v/>
      </c>
      <c r="I4988" s="6">
        <f>IF(sel_og=1,0,E4988-G4988)</f>
        <v/>
      </c>
      <c r="J4988" s="6">
        <f>IF(sel_og=1,0,D4988-F4988)</f>
        <v/>
      </c>
      <c r="K4988" s="6">
        <f>IF(sel_og=1,E4988-G4988,0)</f>
        <v/>
      </c>
    </row>
    <row r="4989">
      <c r="A4989" s="6">
        <f>Profiles!E4989+Profiles!F4989</f>
        <v/>
      </c>
      <c r="B4989" s="6">
        <f>Profiles!D4989*sel_solar</f>
        <v/>
      </c>
      <c r="C4989" s="6">
        <f>MIN(B4989,A4989)</f>
        <v/>
      </c>
      <c r="D4989" s="6">
        <f>B4989-C4989</f>
        <v/>
      </c>
      <c r="E4989" s="6">
        <f>A4989-C4989</f>
        <v/>
      </c>
      <c r="F4989" s="6">
        <f>MIN(D4989,in_batt_pw,IF(sel_batt=0,0,(sel_batt-H4988)/in_rte))</f>
        <v/>
      </c>
      <c r="G4989" s="6">
        <f>MIN(E4989,in_batt_pw,H4988)</f>
        <v/>
      </c>
      <c r="H4989" s="6">
        <f>H4988+F4989*in_rte-G4989</f>
        <v/>
      </c>
      <c r="I4989" s="6">
        <f>IF(sel_og=1,0,E4989-G4989)</f>
        <v/>
      </c>
      <c r="J4989" s="6">
        <f>IF(sel_og=1,0,D4989-F4989)</f>
        <v/>
      </c>
      <c r="K4989" s="6">
        <f>IF(sel_og=1,E4989-G4989,0)</f>
        <v/>
      </c>
    </row>
    <row r="4990">
      <c r="A4990" s="6">
        <f>Profiles!E4990+Profiles!F4990</f>
        <v/>
      </c>
      <c r="B4990" s="6">
        <f>Profiles!D4990*sel_solar</f>
        <v/>
      </c>
      <c r="C4990" s="6">
        <f>MIN(B4990,A4990)</f>
        <v/>
      </c>
      <c r="D4990" s="6">
        <f>B4990-C4990</f>
        <v/>
      </c>
      <c r="E4990" s="6">
        <f>A4990-C4990</f>
        <v/>
      </c>
      <c r="F4990" s="6">
        <f>MIN(D4990,in_batt_pw,IF(sel_batt=0,0,(sel_batt-H4989)/in_rte))</f>
        <v/>
      </c>
      <c r="G4990" s="6">
        <f>MIN(E4990,in_batt_pw,H4989)</f>
        <v/>
      </c>
      <c r="H4990" s="6">
        <f>H4989+F4990*in_rte-G4990</f>
        <v/>
      </c>
      <c r="I4990" s="6">
        <f>IF(sel_og=1,0,E4990-G4990)</f>
        <v/>
      </c>
      <c r="J4990" s="6">
        <f>IF(sel_og=1,0,D4990-F4990)</f>
        <v/>
      </c>
      <c r="K4990" s="6">
        <f>IF(sel_og=1,E4990-G4990,0)</f>
        <v/>
      </c>
    </row>
    <row r="4991">
      <c r="A4991" s="6">
        <f>Profiles!E4991+Profiles!F4991</f>
        <v/>
      </c>
      <c r="B4991" s="6">
        <f>Profiles!D4991*sel_solar</f>
        <v/>
      </c>
      <c r="C4991" s="6">
        <f>MIN(B4991,A4991)</f>
        <v/>
      </c>
      <c r="D4991" s="6">
        <f>B4991-C4991</f>
        <v/>
      </c>
      <c r="E4991" s="6">
        <f>A4991-C4991</f>
        <v/>
      </c>
      <c r="F4991" s="6">
        <f>MIN(D4991,in_batt_pw,IF(sel_batt=0,0,(sel_batt-H4990)/in_rte))</f>
        <v/>
      </c>
      <c r="G4991" s="6">
        <f>MIN(E4991,in_batt_pw,H4990)</f>
        <v/>
      </c>
      <c r="H4991" s="6">
        <f>H4990+F4991*in_rte-G4991</f>
        <v/>
      </c>
      <c r="I4991" s="6">
        <f>IF(sel_og=1,0,E4991-G4991)</f>
        <v/>
      </c>
      <c r="J4991" s="6">
        <f>IF(sel_og=1,0,D4991-F4991)</f>
        <v/>
      </c>
      <c r="K4991" s="6">
        <f>IF(sel_og=1,E4991-G4991,0)</f>
        <v/>
      </c>
    </row>
    <row r="4992">
      <c r="A4992" s="6">
        <f>Profiles!E4992+Profiles!F4992</f>
        <v/>
      </c>
      <c r="B4992" s="6">
        <f>Profiles!D4992*sel_solar</f>
        <v/>
      </c>
      <c r="C4992" s="6">
        <f>MIN(B4992,A4992)</f>
        <v/>
      </c>
      <c r="D4992" s="6">
        <f>B4992-C4992</f>
        <v/>
      </c>
      <c r="E4992" s="6">
        <f>A4992-C4992</f>
        <v/>
      </c>
      <c r="F4992" s="6">
        <f>MIN(D4992,in_batt_pw,IF(sel_batt=0,0,(sel_batt-H4991)/in_rte))</f>
        <v/>
      </c>
      <c r="G4992" s="6">
        <f>MIN(E4992,in_batt_pw,H4991)</f>
        <v/>
      </c>
      <c r="H4992" s="6">
        <f>H4991+F4992*in_rte-G4992</f>
        <v/>
      </c>
      <c r="I4992" s="6">
        <f>IF(sel_og=1,0,E4992-G4992)</f>
        <v/>
      </c>
      <c r="J4992" s="6">
        <f>IF(sel_og=1,0,D4992-F4992)</f>
        <v/>
      </c>
      <c r="K4992" s="6">
        <f>IF(sel_og=1,E4992-G4992,0)</f>
        <v/>
      </c>
    </row>
    <row r="4993">
      <c r="A4993" s="6">
        <f>Profiles!E4993+Profiles!F4993</f>
        <v/>
      </c>
      <c r="B4993" s="6">
        <f>Profiles!D4993*sel_solar</f>
        <v/>
      </c>
      <c r="C4993" s="6">
        <f>MIN(B4993,A4993)</f>
        <v/>
      </c>
      <c r="D4993" s="6">
        <f>B4993-C4993</f>
        <v/>
      </c>
      <c r="E4993" s="6">
        <f>A4993-C4993</f>
        <v/>
      </c>
      <c r="F4993" s="6">
        <f>MIN(D4993,in_batt_pw,IF(sel_batt=0,0,(sel_batt-H4992)/in_rte))</f>
        <v/>
      </c>
      <c r="G4993" s="6">
        <f>MIN(E4993,in_batt_pw,H4992)</f>
        <v/>
      </c>
      <c r="H4993" s="6">
        <f>H4992+F4993*in_rte-G4993</f>
        <v/>
      </c>
      <c r="I4993" s="6">
        <f>IF(sel_og=1,0,E4993-G4993)</f>
        <v/>
      </c>
      <c r="J4993" s="6">
        <f>IF(sel_og=1,0,D4993-F4993)</f>
        <v/>
      </c>
      <c r="K4993" s="6">
        <f>IF(sel_og=1,E4993-G4993,0)</f>
        <v/>
      </c>
    </row>
    <row r="4994">
      <c r="A4994" s="6">
        <f>Profiles!E4994+Profiles!F4994</f>
        <v/>
      </c>
      <c r="B4994" s="6">
        <f>Profiles!D4994*sel_solar</f>
        <v/>
      </c>
      <c r="C4994" s="6">
        <f>MIN(B4994,A4994)</f>
        <v/>
      </c>
      <c r="D4994" s="6">
        <f>B4994-C4994</f>
        <v/>
      </c>
      <c r="E4994" s="6">
        <f>A4994-C4994</f>
        <v/>
      </c>
      <c r="F4994" s="6">
        <f>MIN(D4994,in_batt_pw,IF(sel_batt=0,0,(sel_batt-H4993)/in_rte))</f>
        <v/>
      </c>
      <c r="G4994" s="6">
        <f>MIN(E4994,in_batt_pw,H4993)</f>
        <v/>
      </c>
      <c r="H4994" s="6">
        <f>H4993+F4994*in_rte-G4994</f>
        <v/>
      </c>
      <c r="I4994" s="6">
        <f>IF(sel_og=1,0,E4994-G4994)</f>
        <v/>
      </c>
      <c r="J4994" s="6">
        <f>IF(sel_og=1,0,D4994-F4994)</f>
        <v/>
      </c>
      <c r="K4994" s="6">
        <f>IF(sel_og=1,E4994-G4994,0)</f>
        <v/>
      </c>
    </row>
    <row r="4995">
      <c r="A4995" s="6">
        <f>Profiles!E4995+Profiles!F4995</f>
        <v/>
      </c>
      <c r="B4995" s="6">
        <f>Profiles!D4995*sel_solar</f>
        <v/>
      </c>
      <c r="C4995" s="6">
        <f>MIN(B4995,A4995)</f>
        <v/>
      </c>
      <c r="D4995" s="6">
        <f>B4995-C4995</f>
        <v/>
      </c>
      <c r="E4995" s="6">
        <f>A4995-C4995</f>
        <v/>
      </c>
      <c r="F4995" s="6">
        <f>MIN(D4995,in_batt_pw,IF(sel_batt=0,0,(sel_batt-H4994)/in_rte))</f>
        <v/>
      </c>
      <c r="G4995" s="6">
        <f>MIN(E4995,in_batt_pw,H4994)</f>
        <v/>
      </c>
      <c r="H4995" s="6">
        <f>H4994+F4995*in_rte-G4995</f>
        <v/>
      </c>
      <c r="I4995" s="6">
        <f>IF(sel_og=1,0,E4995-G4995)</f>
        <v/>
      </c>
      <c r="J4995" s="6">
        <f>IF(sel_og=1,0,D4995-F4995)</f>
        <v/>
      </c>
      <c r="K4995" s="6">
        <f>IF(sel_og=1,E4995-G4995,0)</f>
        <v/>
      </c>
    </row>
    <row r="4996">
      <c r="A4996" s="6">
        <f>Profiles!E4996+Profiles!F4996</f>
        <v/>
      </c>
      <c r="B4996" s="6">
        <f>Profiles!D4996*sel_solar</f>
        <v/>
      </c>
      <c r="C4996" s="6">
        <f>MIN(B4996,A4996)</f>
        <v/>
      </c>
      <c r="D4996" s="6">
        <f>B4996-C4996</f>
        <v/>
      </c>
      <c r="E4996" s="6">
        <f>A4996-C4996</f>
        <v/>
      </c>
      <c r="F4996" s="6">
        <f>MIN(D4996,in_batt_pw,IF(sel_batt=0,0,(sel_batt-H4995)/in_rte))</f>
        <v/>
      </c>
      <c r="G4996" s="6">
        <f>MIN(E4996,in_batt_pw,H4995)</f>
        <v/>
      </c>
      <c r="H4996" s="6">
        <f>H4995+F4996*in_rte-G4996</f>
        <v/>
      </c>
      <c r="I4996" s="6">
        <f>IF(sel_og=1,0,E4996-G4996)</f>
        <v/>
      </c>
      <c r="J4996" s="6">
        <f>IF(sel_og=1,0,D4996-F4996)</f>
        <v/>
      </c>
      <c r="K4996" s="6">
        <f>IF(sel_og=1,E4996-G4996,0)</f>
        <v/>
      </c>
    </row>
    <row r="4997">
      <c r="A4997" s="6">
        <f>Profiles!E4997+Profiles!F4997</f>
        <v/>
      </c>
      <c r="B4997" s="6">
        <f>Profiles!D4997*sel_solar</f>
        <v/>
      </c>
      <c r="C4997" s="6">
        <f>MIN(B4997,A4997)</f>
        <v/>
      </c>
      <c r="D4997" s="6">
        <f>B4997-C4997</f>
        <v/>
      </c>
      <c r="E4997" s="6">
        <f>A4997-C4997</f>
        <v/>
      </c>
      <c r="F4997" s="6">
        <f>MIN(D4997,in_batt_pw,IF(sel_batt=0,0,(sel_batt-H4996)/in_rte))</f>
        <v/>
      </c>
      <c r="G4997" s="6">
        <f>MIN(E4997,in_batt_pw,H4996)</f>
        <v/>
      </c>
      <c r="H4997" s="6">
        <f>H4996+F4997*in_rte-G4997</f>
        <v/>
      </c>
      <c r="I4997" s="6">
        <f>IF(sel_og=1,0,E4997-G4997)</f>
        <v/>
      </c>
      <c r="J4997" s="6">
        <f>IF(sel_og=1,0,D4997-F4997)</f>
        <v/>
      </c>
      <c r="K4997" s="6">
        <f>IF(sel_og=1,E4997-G4997,0)</f>
        <v/>
      </c>
    </row>
    <row r="4998">
      <c r="A4998" s="6">
        <f>Profiles!E4998+Profiles!F4998</f>
        <v/>
      </c>
      <c r="B4998" s="6">
        <f>Profiles!D4998*sel_solar</f>
        <v/>
      </c>
      <c r="C4998" s="6">
        <f>MIN(B4998,A4998)</f>
        <v/>
      </c>
      <c r="D4998" s="6">
        <f>B4998-C4998</f>
        <v/>
      </c>
      <c r="E4998" s="6">
        <f>A4998-C4998</f>
        <v/>
      </c>
      <c r="F4998" s="6">
        <f>MIN(D4998,in_batt_pw,IF(sel_batt=0,0,(sel_batt-H4997)/in_rte))</f>
        <v/>
      </c>
      <c r="G4998" s="6">
        <f>MIN(E4998,in_batt_pw,H4997)</f>
        <v/>
      </c>
      <c r="H4998" s="6">
        <f>H4997+F4998*in_rte-G4998</f>
        <v/>
      </c>
      <c r="I4998" s="6">
        <f>IF(sel_og=1,0,E4998-G4998)</f>
        <v/>
      </c>
      <c r="J4998" s="6">
        <f>IF(sel_og=1,0,D4998-F4998)</f>
        <v/>
      </c>
      <c r="K4998" s="6">
        <f>IF(sel_og=1,E4998-G4998,0)</f>
        <v/>
      </c>
    </row>
    <row r="4999">
      <c r="A4999" s="6">
        <f>Profiles!E4999+Profiles!F4999</f>
        <v/>
      </c>
      <c r="B4999" s="6">
        <f>Profiles!D4999*sel_solar</f>
        <v/>
      </c>
      <c r="C4999" s="6">
        <f>MIN(B4999,A4999)</f>
        <v/>
      </c>
      <c r="D4999" s="6">
        <f>B4999-C4999</f>
        <v/>
      </c>
      <c r="E4999" s="6">
        <f>A4999-C4999</f>
        <v/>
      </c>
      <c r="F4999" s="6">
        <f>MIN(D4999,in_batt_pw,IF(sel_batt=0,0,(sel_batt-H4998)/in_rte))</f>
        <v/>
      </c>
      <c r="G4999" s="6">
        <f>MIN(E4999,in_batt_pw,H4998)</f>
        <v/>
      </c>
      <c r="H4999" s="6">
        <f>H4998+F4999*in_rte-G4999</f>
        <v/>
      </c>
      <c r="I4999" s="6">
        <f>IF(sel_og=1,0,E4999-G4999)</f>
        <v/>
      </c>
      <c r="J4999" s="6">
        <f>IF(sel_og=1,0,D4999-F4999)</f>
        <v/>
      </c>
      <c r="K4999" s="6">
        <f>IF(sel_og=1,E4999-G4999,0)</f>
        <v/>
      </c>
    </row>
    <row r="5000">
      <c r="A5000" s="6">
        <f>Profiles!E5000+Profiles!F5000</f>
        <v/>
      </c>
      <c r="B5000" s="6">
        <f>Profiles!D5000*sel_solar</f>
        <v/>
      </c>
      <c r="C5000" s="6">
        <f>MIN(B5000,A5000)</f>
        <v/>
      </c>
      <c r="D5000" s="6">
        <f>B5000-C5000</f>
        <v/>
      </c>
      <c r="E5000" s="6">
        <f>A5000-C5000</f>
        <v/>
      </c>
      <c r="F5000" s="6">
        <f>MIN(D5000,in_batt_pw,IF(sel_batt=0,0,(sel_batt-H4999)/in_rte))</f>
        <v/>
      </c>
      <c r="G5000" s="6">
        <f>MIN(E5000,in_batt_pw,H4999)</f>
        <v/>
      </c>
      <c r="H5000" s="6">
        <f>H4999+F5000*in_rte-G5000</f>
        <v/>
      </c>
      <c r="I5000" s="6">
        <f>IF(sel_og=1,0,E5000-G5000)</f>
        <v/>
      </c>
      <c r="J5000" s="6">
        <f>IF(sel_og=1,0,D5000-F5000)</f>
        <v/>
      </c>
      <c r="K5000" s="6">
        <f>IF(sel_og=1,E5000-G5000,0)</f>
        <v/>
      </c>
    </row>
    <row r="5001">
      <c r="A5001" s="6">
        <f>Profiles!E5001+Profiles!F5001</f>
        <v/>
      </c>
      <c r="B5001" s="6">
        <f>Profiles!D5001*sel_solar</f>
        <v/>
      </c>
      <c r="C5001" s="6">
        <f>MIN(B5001,A5001)</f>
        <v/>
      </c>
      <c r="D5001" s="6">
        <f>B5001-C5001</f>
        <v/>
      </c>
      <c r="E5001" s="6">
        <f>A5001-C5001</f>
        <v/>
      </c>
      <c r="F5001" s="6">
        <f>MIN(D5001,in_batt_pw,IF(sel_batt=0,0,(sel_batt-H5000)/in_rte))</f>
        <v/>
      </c>
      <c r="G5001" s="6">
        <f>MIN(E5001,in_batt_pw,H5000)</f>
        <v/>
      </c>
      <c r="H5001" s="6">
        <f>H5000+F5001*in_rte-G5001</f>
        <v/>
      </c>
      <c r="I5001" s="6">
        <f>IF(sel_og=1,0,E5001-G5001)</f>
        <v/>
      </c>
      <c r="J5001" s="6">
        <f>IF(sel_og=1,0,D5001-F5001)</f>
        <v/>
      </c>
      <c r="K5001" s="6">
        <f>IF(sel_og=1,E5001-G5001,0)</f>
        <v/>
      </c>
    </row>
    <row r="5002">
      <c r="A5002" s="6">
        <f>Profiles!E5002+Profiles!F5002</f>
        <v/>
      </c>
      <c r="B5002" s="6">
        <f>Profiles!D5002*sel_solar</f>
        <v/>
      </c>
      <c r="C5002" s="6">
        <f>MIN(B5002,A5002)</f>
        <v/>
      </c>
      <c r="D5002" s="6">
        <f>B5002-C5002</f>
        <v/>
      </c>
      <c r="E5002" s="6">
        <f>A5002-C5002</f>
        <v/>
      </c>
      <c r="F5002" s="6">
        <f>MIN(D5002,in_batt_pw,IF(sel_batt=0,0,(sel_batt-H5001)/in_rte))</f>
        <v/>
      </c>
      <c r="G5002" s="6">
        <f>MIN(E5002,in_batt_pw,H5001)</f>
        <v/>
      </c>
      <c r="H5002" s="6">
        <f>H5001+F5002*in_rte-G5002</f>
        <v/>
      </c>
      <c r="I5002" s="6">
        <f>IF(sel_og=1,0,E5002-G5002)</f>
        <v/>
      </c>
      <c r="J5002" s="6">
        <f>IF(sel_og=1,0,D5002-F5002)</f>
        <v/>
      </c>
      <c r="K5002" s="6">
        <f>IF(sel_og=1,E5002-G5002,0)</f>
        <v/>
      </c>
    </row>
    <row r="5003">
      <c r="A5003" s="6">
        <f>Profiles!E5003+Profiles!F5003</f>
        <v/>
      </c>
      <c r="B5003" s="6">
        <f>Profiles!D5003*sel_solar</f>
        <v/>
      </c>
      <c r="C5003" s="6">
        <f>MIN(B5003,A5003)</f>
        <v/>
      </c>
      <c r="D5003" s="6">
        <f>B5003-C5003</f>
        <v/>
      </c>
      <c r="E5003" s="6">
        <f>A5003-C5003</f>
        <v/>
      </c>
      <c r="F5003" s="6">
        <f>MIN(D5003,in_batt_pw,IF(sel_batt=0,0,(sel_batt-H5002)/in_rte))</f>
        <v/>
      </c>
      <c r="G5003" s="6">
        <f>MIN(E5003,in_batt_pw,H5002)</f>
        <v/>
      </c>
      <c r="H5003" s="6">
        <f>H5002+F5003*in_rte-G5003</f>
        <v/>
      </c>
      <c r="I5003" s="6">
        <f>IF(sel_og=1,0,E5003-G5003)</f>
        <v/>
      </c>
      <c r="J5003" s="6">
        <f>IF(sel_og=1,0,D5003-F5003)</f>
        <v/>
      </c>
      <c r="K5003" s="6">
        <f>IF(sel_og=1,E5003-G5003,0)</f>
        <v/>
      </c>
    </row>
    <row r="5004">
      <c r="A5004" s="6">
        <f>Profiles!E5004+Profiles!F5004</f>
        <v/>
      </c>
      <c r="B5004" s="6">
        <f>Profiles!D5004*sel_solar</f>
        <v/>
      </c>
      <c r="C5004" s="6">
        <f>MIN(B5004,A5004)</f>
        <v/>
      </c>
      <c r="D5004" s="6">
        <f>B5004-C5004</f>
        <v/>
      </c>
      <c r="E5004" s="6">
        <f>A5004-C5004</f>
        <v/>
      </c>
      <c r="F5004" s="6">
        <f>MIN(D5004,in_batt_pw,IF(sel_batt=0,0,(sel_batt-H5003)/in_rte))</f>
        <v/>
      </c>
      <c r="G5004" s="6">
        <f>MIN(E5004,in_batt_pw,H5003)</f>
        <v/>
      </c>
      <c r="H5004" s="6">
        <f>H5003+F5004*in_rte-G5004</f>
        <v/>
      </c>
      <c r="I5004" s="6">
        <f>IF(sel_og=1,0,E5004-G5004)</f>
        <v/>
      </c>
      <c r="J5004" s="6">
        <f>IF(sel_og=1,0,D5004-F5004)</f>
        <v/>
      </c>
      <c r="K5004" s="6">
        <f>IF(sel_og=1,E5004-G5004,0)</f>
        <v/>
      </c>
    </row>
    <row r="5005">
      <c r="A5005" s="6">
        <f>Profiles!E5005+Profiles!F5005</f>
        <v/>
      </c>
      <c r="B5005" s="6">
        <f>Profiles!D5005*sel_solar</f>
        <v/>
      </c>
      <c r="C5005" s="6">
        <f>MIN(B5005,A5005)</f>
        <v/>
      </c>
      <c r="D5005" s="6">
        <f>B5005-C5005</f>
        <v/>
      </c>
      <c r="E5005" s="6">
        <f>A5005-C5005</f>
        <v/>
      </c>
      <c r="F5005" s="6">
        <f>MIN(D5005,in_batt_pw,IF(sel_batt=0,0,(sel_batt-H5004)/in_rte))</f>
        <v/>
      </c>
      <c r="G5005" s="6">
        <f>MIN(E5005,in_batt_pw,H5004)</f>
        <v/>
      </c>
      <c r="H5005" s="6">
        <f>H5004+F5005*in_rte-G5005</f>
        <v/>
      </c>
      <c r="I5005" s="6">
        <f>IF(sel_og=1,0,E5005-G5005)</f>
        <v/>
      </c>
      <c r="J5005" s="6">
        <f>IF(sel_og=1,0,D5005-F5005)</f>
        <v/>
      </c>
      <c r="K5005" s="6">
        <f>IF(sel_og=1,E5005-G5005,0)</f>
        <v/>
      </c>
    </row>
    <row r="5006">
      <c r="A5006" s="6">
        <f>Profiles!E5006+Profiles!F5006</f>
        <v/>
      </c>
      <c r="B5006" s="6">
        <f>Profiles!D5006*sel_solar</f>
        <v/>
      </c>
      <c r="C5006" s="6">
        <f>MIN(B5006,A5006)</f>
        <v/>
      </c>
      <c r="D5006" s="6">
        <f>B5006-C5006</f>
        <v/>
      </c>
      <c r="E5006" s="6">
        <f>A5006-C5006</f>
        <v/>
      </c>
      <c r="F5006" s="6">
        <f>MIN(D5006,in_batt_pw,IF(sel_batt=0,0,(sel_batt-H5005)/in_rte))</f>
        <v/>
      </c>
      <c r="G5006" s="6">
        <f>MIN(E5006,in_batt_pw,H5005)</f>
        <v/>
      </c>
      <c r="H5006" s="6">
        <f>H5005+F5006*in_rte-G5006</f>
        <v/>
      </c>
      <c r="I5006" s="6">
        <f>IF(sel_og=1,0,E5006-G5006)</f>
        <v/>
      </c>
      <c r="J5006" s="6">
        <f>IF(sel_og=1,0,D5006-F5006)</f>
        <v/>
      </c>
      <c r="K5006" s="6">
        <f>IF(sel_og=1,E5006-G5006,0)</f>
        <v/>
      </c>
    </row>
    <row r="5007">
      <c r="A5007" s="6">
        <f>Profiles!E5007+Profiles!F5007</f>
        <v/>
      </c>
      <c r="B5007" s="6">
        <f>Profiles!D5007*sel_solar</f>
        <v/>
      </c>
      <c r="C5007" s="6">
        <f>MIN(B5007,A5007)</f>
        <v/>
      </c>
      <c r="D5007" s="6">
        <f>B5007-C5007</f>
        <v/>
      </c>
      <c r="E5007" s="6">
        <f>A5007-C5007</f>
        <v/>
      </c>
      <c r="F5007" s="6">
        <f>MIN(D5007,in_batt_pw,IF(sel_batt=0,0,(sel_batt-H5006)/in_rte))</f>
        <v/>
      </c>
      <c r="G5007" s="6">
        <f>MIN(E5007,in_batt_pw,H5006)</f>
        <v/>
      </c>
      <c r="H5007" s="6">
        <f>H5006+F5007*in_rte-G5007</f>
        <v/>
      </c>
      <c r="I5007" s="6">
        <f>IF(sel_og=1,0,E5007-G5007)</f>
        <v/>
      </c>
      <c r="J5007" s="6">
        <f>IF(sel_og=1,0,D5007-F5007)</f>
        <v/>
      </c>
      <c r="K5007" s="6">
        <f>IF(sel_og=1,E5007-G5007,0)</f>
        <v/>
      </c>
    </row>
    <row r="5008">
      <c r="A5008" s="6">
        <f>Profiles!E5008+Profiles!F5008</f>
        <v/>
      </c>
      <c r="B5008" s="6">
        <f>Profiles!D5008*sel_solar</f>
        <v/>
      </c>
      <c r="C5008" s="6">
        <f>MIN(B5008,A5008)</f>
        <v/>
      </c>
      <c r="D5008" s="6">
        <f>B5008-C5008</f>
        <v/>
      </c>
      <c r="E5008" s="6">
        <f>A5008-C5008</f>
        <v/>
      </c>
      <c r="F5008" s="6">
        <f>MIN(D5008,in_batt_pw,IF(sel_batt=0,0,(sel_batt-H5007)/in_rte))</f>
        <v/>
      </c>
      <c r="G5008" s="6">
        <f>MIN(E5008,in_batt_pw,H5007)</f>
        <v/>
      </c>
      <c r="H5008" s="6">
        <f>H5007+F5008*in_rte-G5008</f>
        <v/>
      </c>
      <c r="I5008" s="6">
        <f>IF(sel_og=1,0,E5008-G5008)</f>
        <v/>
      </c>
      <c r="J5008" s="6">
        <f>IF(sel_og=1,0,D5008-F5008)</f>
        <v/>
      </c>
      <c r="K5008" s="6">
        <f>IF(sel_og=1,E5008-G5008,0)</f>
        <v/>
      </c>
    </row>
    <row r="5009">
      <c r="A5009" s="6">
        <f>Profiles!E5009+Profiles!F5009</f>
        <v/>
      </c>
      <c r="B5009" s="6">
        <f>Profiles!D5009*sel_solar</f>
        <v/>
      </c>
      <c r="C5009" s="6">
        <f>MIN(B5009,A5009)</f>
        <v/>
      </c>
      <c r="D5009" s="6">
        <f>B5009-C5009</f>
        <v/>
      </c>
      <c r="E5009" s="6">
        <f>A5009-C5009</f>
        <v/>
      </c>
      <c r="F5009" s="6">
        <f>MIN(D5009,in_batt_pw,IF(sel_batt=0,0,(sel_batt-H5008)/in_rte))</f>
        <v/>
      </c>
      <c r="G5009" s="6">
        <f>MIN(E5009,in_batt_pw,H5008)</f>
        <v/>
      </c>
      <c r="H5009" s="6">
        <f>H5008+F5009*in_rte-G5009</f>
        <v/>
      </c>
      <c r="I5009" s="6">
        <f>IF(sel_og=1,0,E5009-G5009)</f>
        <v/>
      </c>
      <c r="J5009" s="6">
        <f>IF(sel_og=1,0,D5009-F5009)</f>
        <v/>
      </c>
      <c r="K5009" s="6">
        <f>IF(sel_og=1,E5009-G5009,0)</f>
        <v/>
      </c>
    </row>
    <row r="5010">
      <c r="A5010" s="6">
        <f>Profiles!E5010+Profiles!F5010</f>
        <v/>
      </c>
      <c r="B5010" s="6">
        <f>Profiles!D5010*sel_solar</f>
        <v/>
      </c>
      <c r="C5010" s="6">
        <f>MIN(B5010,A5010)</f>
        <v/>
      </c>
      <c r="D5010" s="6">
        <f>B5010-C5010</f>
        <v/>
      </c>
      <c r="E5010" s="6">
        <f>A5010-C5010</f>
        <v/>
      </c>
      <c r="F5010" s="6">
        <f>MIN(D5010,in_batt_pw,IF(sel_batt=0,0,(sel_batt-H5009)/in_rte))</f>
        <v/>
      </c>
      <c r="G5010" s="6">
        <f>MIN(E5010,in_batt_pw,H5009)</f>
        <v/>
      </c>
      <c r="H5010" s="6">
        <f>H5009+F5010*in_rte-G5010</f>
        <v/>
      </c>
      <c r="I5010" s="6">
        <f>IF(sel_og=1,0,E5010-G5010)</f>
        <v/>
      </c>
      <c r="J5010" s="6">
        <f>IF(sel_og=1,0,D5010-F5010)</f>
        <v/>
      </c>
      <c r="K5010" s="6">
        <f>IF(sel_og=1,E5010-G5010,0)</f>
        <v/>
      </c>
    </row>
    <row r="5011">
      <c r="A5011" s="6">
        <f>Profiles!E5011+Profiles!F5011</f>
        <v/>
      </c>
      <c r="B5011" s="6">
        <f>Profiles!D5011*sel_solar</f>
        <v/>
      </c>
      <c r="C5011" s="6">
        <f>MIN(B5011,A5011)</f>
        <v/>
      </c>
      <c r="D5011" s="6">
        <f>B5011-C5011</f>
        <v/>
      </c>
      <c r="E5011" s="6">
        <f>A5011-C5011</f>
        <v/>
      </c>
      <c r="F5011" s="6">
        <f>MIN(D5011,in_batt_pw,IF(sel_batt=0,0,(sel_batt-H5010)/in_rte))</f>
        <v/>
      </c>
      <c r="G5011" s="6">
        <f>MIN(E5011,in_batt_pw,H5010)</f>
        <v/>
      </c>
      <c r="H5011" s="6">
        <f>H5010+F5011*in_rte-G5011</f>
        <v/>
      </c>
      <c r="I5011" s="6">
        <f>IF(sel_og=1,0,E5011-G5011)</f>
        <v/>
      </c>
      <c r="J5011" s="6">
        <f>IF(sel_og=1,0,D5011-F5011)</f>
        <v/>
      </c>
      <c r="K5011" s="6">
        <f>IF(sel_og=1,E5011-G5011,0)</f>
        <v/>
      </c>
    </row>
    <row r="5012">
      <c r="A5012" s="6">
        <f>Profiles!E5012+Profiles!F5012</f>
        <v/>
      </c>
      <c r="B5012" s="6">
        <f>Profiles!D5012*sel_solar</f>
        <v/>
      </c>
      <c r="C5012" s="6">
        <f>MIN(B5012,A5012)</f>
        <v/>
      </c>
      <c r="D5012" s="6">
        <f>B5012-C5012</f>
        <v/>
      </c>
      <c r="E5012" s="6">
        <f>A5012-C5012</f>
        <v/>
      </c>
      <c r="F5012" s="6">
        <f>MIN(D5012,in_batt_pw,IF(sel_batt=0,0,(sel_batt-H5011)/in_rte))</f>
        <v/>
      </c>
      <c r="G5012" s="6">
        <f>MIN(E5012,in_batt_pw,H5011)</f>
        <v/>
      </c>
      <c r="H5012" s="6">
        <f>H5011+F5012*in_rte-G5012</f>
        <v/>
      </c>
      <c r="I5012" s="6">
        <f>IF(sel_og=1,0,E5012-G5012)</f>
        <v/>
      </c>
      <c r="J5012" s="6">
        <f>IF(sel_og=1,0,D5012-F5012)</f>
        <v/>
      </c>
      <c r="K5012" s="6">
        <f>IF(sel_og=1,E5012-G5012,0)</f>
        <v/>
      </c>
    </row>
    <row r="5013">
      <c r="A5013" s="6">
        <f>Profiles!E5013+Profiles!F5013</f>
        <v/>
      </c>
      <c r="B5013" s="6">
        <f>Profiles!D5013*sel_solar</f>
        <v/>
      </c>
      <c r="C5013" s="6">
        <f>MIN(B5013,A5013)</f>
        <v/>
      </c>
      <c r="D5013" s="6">
        <f>B5013-C5013</f>
        <v/>
      </c>
      <c r="E5013" s="6">
        <f>A5013-C5013</f>
        <v/>
      </c>
      <c r="F5013" s="6">
        <f>MIN(D5013,in_batt_pw,IF(sel_batt=0,0,(sel_batt-H5012)/in_rte))</f>
        <v/>
      </c>
      <c r="G5013" s="6">
        <f>MIN(E5013,in_batt_pw,H5012)</f>
        <v/>
      </c>
      <c r="H5013" s="6">
        <f>H5012+F5013*in_rte-G5013</f>
        <v/>
      </c>
      <c r="I5013" s="6">
        <f>IF(sel_og=1,0,E5013-G5013)</f>
        <v/>
      </c>
      <c r="J5013" s="6">
        <f>IF(sel_og=1,0,D5013-F5013)</f>
        <v/>
      </c>
      <c r="K5013" s="6">
        <f>IF(sel_og=1,E5013-G5013,0)</f>
        <v/>
      </c>
    </row>
    <row r="5014">
      <c r="A5014" s="6">
        <f>Profiles!E5014+Profiles!F5014</f>
        <v/>
      </c>
      <c r="B5014" s="6">
        <f>Profiles!D5014*sel_solar</f>
        <v/>
      </c>
      <c r="C5014" s="6">
        <f>MIN(B5014,A5014)</f>
        <v/>
      </c>
      <c r="D5014" s="6">
        <f>B5014-C5014</f>
        <v/>
      </c>
      <c r="E5014" s="6">
        <f>A5014-C5014</f>
        <v/>
      </c>
      <c r="F5014" s="6">
        <f>MIN(D5014,in_batt_pw,IF(sel_batt=0,0,(sel_batt-H5013)/in_rte))</f>
        <v/>
      </c>
      <c r="G5014" s="6">
        <f>MIN(E5014,in_batt_pw,H5013)</f>
        <v/>
      </c>
      <c r="H5014" s="6">
        <f>H5013+F5014*in_rte-G5014</f>
        <v/>
      </c>
      <c r="I5014" s="6">
        <f>IF(sel_og=1,0,E5014-G5014)</f>
        <v/>
      </c>
      <c r="J5014" s="6">
        <f>IF(sel_og=1,0,D5014-F5014)</f>
        <v/>
      </c>
      <c r="K5014" s="6">
        <f>IF(sel_og=1,E5014-G5014,0)</f>
        <v/>
      </c>
    </row>
    <row r="5015">
      <c r="A5015" s="6">
        <f>Profiles!E5015+Profiles!F5015</f>
        <v/>
      </c>
      <c r="B5015" s="6">
        <f>Profiles!D5015*sel_solar</f>
        <v/>
      </c>
      <c r="C5015" s="6">
        <f>MIN(B5015,A5015)</f>
        <v/>
      </c>
      <c r="D5015" s="6">
        <f>B5015-C5015</f>
        <v/>
      </c>
      <c r="E5015" s="6">
        <f>A5015-C5015</f>
        <v/>
      </c>
      <c r="F5015" s="6">
        <f>MIN(D5015,in_batt_pw,IF(sel_batt=0,0,(sel_batt-H5014)/in_rte))</f>
        <v/>
      </c>
      <c r="G5015" s="6">
        <f>MIN(E5015,in_batt_pw,H5014)</f>
        <v/>
      </c>
      <c r="H5015" s="6">
        <f>H5014+F5015*in_rte-G5015</f>
        <v/>
      </c>
      <c r="I5015" s="6">
        <f>IF(sel_og=1,0,E5015-G5015)</f>
        <v/>
      </c>
      <c r="J5015" s="6">
        <f>IF(sel_og=1,0,D5015-F5015)</f>
        <v/>
      </c>
      <c r="K5015" s="6">
        <f>IF(sel_og=1,E5015-G5015,0)</f>
        <v/>
      </c>
    </row>
    <row r="5016">
      <c r="A5016" s="6">
        <f>Profiles!E5016+Profiles!F5016</f>
        <v/>
      </c>
      <c r="B5016" s="6">
        <f>Profiles!D5016*sel_solar</f>
        <v/>
      </c>
      <c r="C5016" s="6">
        <f>MIN(B5016,A5016)</f>
        <v/>
      </c>
      <c r="D5016" s="6">
        <f>B5016-C5016</f>
        <v/>
      </c>
      <c r="E5016" s="6">
        <f>A5016-C5016</f>
        <v/>
      </c>
      <c r="F5016" s="6">
        <f>MIN(D5016,in_batt_pw,IF(sel_batt=0,0,(sel_batt-H5015)/in_rte))</f>
        <v/>
      </c>
      <c r="G5016" s="6">
        <f>MIN(E5016,in_batt_pw,H5015)</f>
        <v/>
      </c>
      <c r="H5016" s="6">
        <f>H5015+F5016*in_rte-G5016</f>
        <v/>
      </c>
      <c r="I5016" s="6">
        <f>IF(sel_og=1,0,E5016-G5016)</f>
        <v/>
      </c>
      <c r="J5016" s="6">
        <f>IF(sel_og=1,0,D5016-F5016)</f>
        <v/>
      </c>
      <c r="K5016" s="6">
        <f>IF(sel_og=1,E5016-G5016,0)</f>
        <v/>
      </c>
    </row>
    <row r="5017">
      <c r="A5017" s="6">
        <f>Profiles!E5017+Profiles!F5017</f>
        <v/>
      </c>
      <c r="B5017" s="6">
        <f>Profiles!D5017*sel_solar</f>
        <v/>
      </c>
      <c r="C5017" s="6">
        <f>MIN(B5017,A5017)</f>
        <v/>
      </c>
      <c r="D5017" s="6">
        <f>B5017-C5017</f>
        <v/>
      </c>
      <c r="E5017" s="6">
        <f>A5017-C5017</f>
        <v/>
      </c>
      <c r="F5017" s="6">
        <f>MIN(D5017,in_batt_pw,IF(sel_batt=0,0,(sel_batt-H5016)/in_rte))</f>
        <v/>
      </c>
      <c r="G5017" s="6">
        <f>MIN(E5017,in_batt_pw,H5016)</f>
        <v/>
      </c>
      <c r="H5017" s="6">
        <f>H5016+F5017*in_rte-G5017</f>
        <v/>
      </c>
      <c r="I5017" s="6">
        <f>IF(sel_og=1,0,E5017-G5017)</f>
        <v/>
      </c>
      <c r="J5017" s="6">
        <f>IF(sel_og=1,0,D5017-F5017)</f>
        <v/>
      </c>
      <c r="K5017" s="6">
        <f>IF(sel_og=1,E5017-G5017,0)</f>
        <v/>
      </c>
    </row>
    <row r="5018">
      <c r="A5018" s="6">
        <f>Profiles!E5018+Profiles!F5018</f>
        <v/>
      </c>
      <c r="B5018" s="6">
        <f>Profiles!D5018*sel_solar</f>
        <v/>
      </c>
      <c r="C5018" s="6">
        <f>MIN(B5018,A5018)</f>
        <v/>
      </c>
      <c r="D5018" s="6">
        <f>B5018-C5018</f>
        <v/>
      </c>
      <c r="E5018" s="6">
        <f>A5018-C5018</f>
        <v/>
      </c>
      <c r="F5018" s="6">
        <f>MIN(D5018,in_batt_pw,IF(sel_batt=0,0,(sel_batt-H5017)/in_rte))</f>
        <v/>
      </c>
      <c r="G5018" s="6">
        <f>MIN(E5018,in_batt_pw,H5017)</f>
        <v/>
      </c>
      <c r="H5018" s="6">
        <f>H5017+F5018*in_rte-G5018</f>
        <v/>
      </c>
      <c r="I5018" s="6">
        <f>IF(sel_og=1,0,E5018-G5018)</f>
        <v/>
      </c>
      <c r="J5018" s="6">
        <f>IF(sel_og=1,0,D5018-F5018)</f>
        <v/>
      </c>
      <c r="K5018" s="6">
        <f>IF(sel_og=1,E5018-G5018,0)</f>
        <v/>
      </c>
    </row>
    <row r="5019">
      <c r="A5019" s="6">
        <f>Profiles!E5019+Profiles!F5019</f>
        <v/>
      </c>
      <c r="B5019" s="6">
        <f>Profiles!D5019*sel_solar</f>
        <v/>
      </c>
      <c r="C5019" s="6">
        <f>MIN(B5019,A5019)</f>
        <v/>
      </c>
      <c r="D5019" s="6">
        <f>B5019-C5019</f>
        <v/>
      </c>
      <c r="E5019" s="6">
        <f>A5019-C5019</f>
        <v/>
      </c>
      <c r="F5019" s="6">
        <f>MIN(D5019,in_batt_pw,IF(sel_batt=0,0,(sel_batt-H5018)/in_rte))</f>
        <v/>
      </c>
      <c r="G5019" s="6">
        <f>MIN(E5019,in_batt_pw,H5018)</f>
        <v/>
      </c>
      <c r="H5019" s="6">
        <f>H5018+F5019*in_rte-G5019</f>
        <v/>
      </c>
      <c r="I5019" s="6">
        <f>IF(sel_og=1,0,E5019-G5019)</f>
        <v/>
      </c>
      <c r="J5019" s="6">
        <f>IF(sel_og=1,0,D5019-F5019)</f>
        <v/>
      </c>
      <c r="K5019" s="6">
        <f>IF(sel_og=1,E5019-G5019,0)</f>
        <v/>
      </c>
    </row>
    <row r="5020">
      <c r="A5020" s="6">
        <f>Profiles!E5020+Profiles!F5020</f>
        <v/>
      </c>
      <c r="B5020" s="6">
        <f>Profiles!D5020*sel_solar</f>
        <v/>
      </c>
      <c r="C5020" s="6">
        <f>MIN(B5020,A5020)</f>
        <v/>
      </c>
      <c r="D5020" s="6">
        <f>B5020-C5020</f>
        <v/>
      </c>
      <c r="E5020" s="6">
        <f>A5020-C5020</f>
        <v/>
      </c>
      <c r="F5020" s="6">
        <f>MIN(D5020,in_batt_pw,IF(sel_batt=0,0,(sel_batt-H5019)/in_rte))</f>
        <v/>
      </c>
      <c r="G5020" s="6">
        <f>MIN(E5020,in_batt_pw,H5019)</f>
        <v/>
      </c>
      <c r="H5020" s="6">
        <f>H5019+F5020*in_rte-G5020</f>
        <v/>
      </c>
      <c r="I5020" s="6">
        <f>IF(sel_og=1,0,E5020-G5020)</f>
        <v/>
      </c>
      <c r="J5020" s="6">
        <f>IF(sel_og=1,0,D5020-F5020)</f>
        <v/>
      </c>
      <c r="K5020" s="6">
        <f>IF(sel_og=1,E5020-G5020,0)</f>
        <v/>
      </c>
    </row>
    <row r="5021">
      <c r="A5021" s="6">
        <f>Profiles!E5021+Profiles!F5021</f>
        <v/>
      </c>
      <c r="B5021" s="6">
        <f>Profiles!D5021*sel_solar</f>
        <v/>
      </c>
      <c r="C5021" s="6">
        <f>MIN(B5021,A5021)</f>
        <v/>
      </c>
      <c r="D5021" s="6">
        <f>B5021-C5021</f>
        <v/>
      </c>
      <c r="E5021" s="6">
        <f>A5021-C5021</f>
        <v/>
      </c>
      <c r="F5021" s="6">
        <f>MIN(D5021,in_batt_pw,IF(sel_batt=0,0,(sel_batt-H5020)/in_rte))</f>
        <v/>
      </c>
      <c r="G5021" s="6">
        <f>MIN(E5021,in_batt_pw,H5020)</f>
        <v/>
      </c>
      <c r="H5021" s="6">
        <f>H5020+F5021*in_rte-G5021</f>
        <v/>
      </c>
      <c r="I5021" s="6">
        <f>IF(sel_og=1,0,E5021-G5021)</f>
        <v/>
      </c>
      <c r="J5021" s="6">
        <f>IF(sel_og=1,0,D5021-F5021)</f>
        <v/>
      </c>
      <c r="K5021" s="6">
        <f>IF(sel_og=1,E5021-G5021,0)</f>
        <v/>
      </c>
    </row>
    <row r="5022">
      <c r="A5022" s="6">
        <f>Profiles!E5022+Profiles!F5022</f>
        <v/>
      </c>
      <c r="B5022" s="6">
        <f>Profiles!D5022*sel_solar</f>
        <v/>
      </c>
      <c r="C5022" s="6">
        <f>MIN(B5022,A5022)</f>
        <v/>
      </c>
      <c r="D5022" s="6">
        <f>B5022-C5022</f>
        <v/>
      </c>
      <c r="E5022" s="6">
        <f>A5022-C5022</f>
        <v/>
      </c>
      <c r="F5022" s="6">
        <f>MIN(D5022,in_batt_pw,IF(sel_batt=0,0,(sel_batt-H5021)/in_rte))</f>
        <v/>
      </c>
      <c r="G5022" s="6">
        <f>MIN(E5022,in_batt_pw,H5021)</f>
        <v/>
      </c>
      <c r="H5022" s="6">
        <f>H5021+F5022*in_rte-G5022</f>
        <v/>
      </c>
      <c r="I5022" s="6">
        <f>IF(sel_og=1,0,E5022-G5022)</f>
        <v/>
      </c>
      <c r="J5022" s="6">
        <f>IF(sel_og=1,0,D5022-F5022)</f>
        <v/>
      </c>
      <c r="K5022" s="6">
        <f>IF(sel_og=1,E5022-G5022,0)</f>
        <v/>
      </c>
    </row>
    <row r="5023">
      <c r="A5023" s="6">
        <f>Profiles!E5023+Profiles!F5023</f>
        <v/>
      </c>
      <c r="B5023" s="6">
        <f>Profiles!D5023*sel_solar</f>
        <v/>
      </c>
      <c r="C5023" s="6">
        <f>MIN(B5023,A5023)</f>
        <v/>
      </c>
      <c r="D5023" s="6">
        <f>B5023-C5023</f>
        <v/>
      </c>
      <c r="E5023" s="6">
        <f>A5023-C5023</f>
        <v/>
      </c>
      <c r="F5023" s="6">
        <f>MIN(D5023,in_batt_pw,IF(sel_batt=0,0,(sel_batt-H5022)/in_rte))</f>
        <v/>
      </c>
      <c r="G5023" s="6">
        <f>MIN(E5023,in_batt_pw,H5022)</f>
        <v/>
      </c>
      <c r="H5023" s="6">
        <f>H5022+F5023*in_rte-G5023</f>
        <v/>
      </c>
      <c r="I5023" s="6">
        <f>IF(sel_og=1,0,E5023-G5023)</f>
        <v/>
      </c>
      <c r="J5023" s="6">
        <f>IF(sel_og=1,0,D5023-F5023)</f>
        <v/>
      </c>
      <c r="K5023" s="6">
        <f>IF(sel_og=1,E5023-G5023,0)</f>
        <v/>
      </c>
    </row>
    <row r="5024">
      <c r="A5024" s="6">
        <f>Profiles!E5024+Profiles!F5024</f>
        <v/>
      </c>
      <c r="B5024" s="6">
        <f>Profiles!D5024*sel_solar</f>
        <v/>
      </c>
      <c r="C5024" s="6">
        <f>MIN(B5024,A5024)</f>
        <v/>
      </c>
      <c r="D5024" s="6">
        <f>B5024-C5024</f>
        <v/>
      </c>
      <c r="E5024" s="6">
        <f>A5024-C5024</f>
        <v/>
      </c>
      <c r="F5024" s="6">
        <f>MIN(D5024,in_batt_pw,IF(sel_batt=0,0,(sel_batt-H5023)/in_rte))</f>
        <v/>
      </c>
      <c r="G5024" s="6">
        <f>MIN(E5024,in_batt_pw,H5023)</f>
        <v/>
      </c>
      <c r="H5024" s="6">
        <f>H5023+F5024*in_rte-G5024</f>
        <v/>
      </c>
      <c r="I5024" s="6">
        <f>IF(sel_og=1,0,E5024-G5024)</f>
        <v/>
      </c>
      <c r="J5024" s="6">
        <f>IF(sel_og=1,0,D5024-F5024)</f>
        <v/>
      </c>
      <c r="K5024" s="6">
        <f>IF(sel_og=1,E5024-G5024,0)</f>
        <v/>
      </c>
    </row>
    <row r="5025">
      <c r="A5025" s="6">
        <f>Profiles!E5025+Profiles!F5025</f>
        <v/>
      </c>
      <c r="B5025" s="6">
        <f>Profiles!D5025*sel_solar</f>
        <v/>
      </c>
      <c r="C5025" s="6">
        <f>MIN(B5025,A5025)</f>
        <v/>
      </c>
      <c r="D5025" s="6">
        <f>B5025-C5025</f>
        <v/>
      </c>
      <c r="E5025" s="6">
        <f>A5025-C5025</f>
        <v/>
      </c>
      <c r="F5025" s="6">
        <f>MIN(D5025,in_batt_pw,IF(sel_batt=0,0,(sel_batt-H5024)/in_rte))</f>
        <v/>
      </c>
      <c r="G5025" s="6">
        <f>MIN(E5025,in_batt_pw,H5024)</f>
        <v/>
      </c>
      <c r="H5025" s="6">
        <f>H5024+F5025*in_rte-G5025</f>
        <v/>
      </c>
      <c r="I5025" s="6">
        <f>IF(sel_og=1,0,E5025-G5025)</f>
        <v/>
      </c>
      <c r="J5025" s="6">
        <f>IF(sel_og=1,0,D5025-F5025)</f>
        <v/>
      </c>
      <c r="K5025" s="6">
        <f>IF(sel_og=1,E5025-G5025,0)</f>
        <v/>
      </c>
    </row>
    <row r="5026">
      <c r="A5026" s="6">
        <f>Profiles!E5026+Profiles!F5026</f>
        <v/>
      </c>
      <c r="B5026" s="6">
        <f>Profiles!D5026*sel_solar</f>
        <v/>
      </c>
      <c r="C5026" s="6">
        <f>MIN(B5026,A5026)</f>
        <v/>
      </c>
      <c r="D5026" s="6">
        <f>B5026-C5026</f>
        <v/>
      </c>
      <c r="E5026" s="6">
        <f>A5026-C5026</f>
        <v/>
      </c>
      <c r="F5026" s="6">
        <f>MIN(D5026,in_batt_pw,IF(sel_batt=0,0,(sel_batt-H5025)/in_rte))</f>
        <v/>
      </c>
      <c r="G5026" s="6">
        <f>MIN(E5026,in_batt_pw,H5025)</f>
        <v/>
      </c>
      <c r="H5026" s="6">
        <f>H5025+F5026*in_rte-G5026</f>
        <v/>
      </c>
      <c r="I5026" s="6">
        <f>IF(sel_og=1,0,E5026-G5026)</f>
        <v/>
      </c>
      <c r="J5026" s="6">
        <f>IF(sel_og=1,0,D5026-F5026)</f>
        <v/>
      </c>
      <c r="K5026" s="6">
        <f>IF(sel_og=1,E5026-G5026,0)</f>
        <v/>
      </c>
    </row>
    <row r="5027">
      <c r="A5027" s="6">
        <f>Profiles!E5027+Profiles!F5027</f>
        <v/>
      </c>
      <c r="B5027" s="6">
        <f>Profiles!D5027*sel_solar</f>
        <v/>
      </c>
      <c r="C5027" s="6">
        <f>MIN(B5027,A5027)</f>
        <v/>
      </c>
      <c r="D5027" s="6">
        <f>B5027-C5027</f>
        <v/>
      </c>
      <c r="E5027" s="6">
        <f>A5027-C5027</f>
        <v/>
      </c>
      <c r="F5027" s="6">
        <f>MIN(D5027,in_batt_pw,IF(sel_batt=0,0,(sel_batt-H5026)/in_rte))</f>
        <v/>
      </c>
      <c r="G5027" s="6">
        <f>MIN(E5027,in_batt_pw,H5026)</f>
        <v/>
      </c>
      <c r="H5027" s="6">
        <f>H5026+F5027*in_rte-G5027</f>
        <v/>
      </c>
      <c r="I5027" s="6">
        <f>IF(sel_og=1,0,E5027-G5027)</f>
        <v/>
      </c>
      <c r="J5027" s="6">
        <f>IF(sel_og=1,0,D5027-F5027)</f>
        <v/>
      </c>
      <c r="K5027" s="6">
        <f>IF(sel_og=1,E5027-G5027,0)</f>
        <v/>
      </c>
    </row>
    <row r="5028">
      <c r="A5028" s="6">
        <f>Profiles!E5028+Profiles!F5028</f>
        <v/>
      </c>
      <c r="B5028" s="6">
        <f>Profiles!D5028*sel_solar</f>
        <v/>
      </c>
      <c r="C5028" s="6">
        <f>MIN(B5028,A5028)</f>
        <v/>
      </c>
      <c r="D5028" s="6">
        <f>B5028-C5028</f>
        <v/>
      </c>
      <c r="E5028" s="6">
        <f>A5028-C5028</f>
        <v/>
      </c>
      <c r="F5028" s="6">
        <f>MIN(D5028,in_batt_pw,IF(sel_batt=0,0,(sel_batt-H5027)/in_rte))</f>
        <v/>
      </c>
      <c r="G5028" s="6">
        <f>MIN(E5028,in_batt_pw,H5027)</f>
        <v/>
      </c>
      <c r="H5028" s="6">
        <f>H5027+F5028*in_rte-G5028</f>
        <v/>
      </c>
      <c r="I5028" s="6">
        <f>IF(sel_og=1,0,E5028-G5028)</f>
        <v/>
      </c>
      <c r="J5028" s="6">
        <f>IF(sel_og=1,0,D5028-F5028)</f>
        <v/>
      </c>
      <c r="K5028" s="6">
        <f>IF(sel_og=1,E5028-G5028,0)</f>
        <v/>
      </c>
    </row>
    <row r="5029">
      <c r="A5029" s="6">
        <f>Profiles!E5029+Profiles!F5029</f>
        <v/>
      </c>
      <c r="B5029" s="6">
        <f>Profiles!D5029*sel_solar</f>
        <v/>
      </c>
      <c r="C5029" s="6">
        <f>MIN(B5029,A5029)</f>
        <v/>
      </c>
      <c r="D5029" s="6">
        <f>B5029-C5029</f>
        <v/>
      </c>
      <c r="E5029" s="6">
        <f>A5029-C5029</f>
        <v/>
      </c>
      <c r="F5029" s="6">
        <f>MIN(D5029,in_batt_pw,IF(sel_batt=0,0,(sel_batt-H5028)/in_rte))</f>
        <v/>
      </c>
      <c r="G5029" s="6">
        <f>MIN(E5029,in_batt_pw,H5028)</f>
        <v/>
      </c>
      <c r="H5029" s="6">
        <f>H5028+F5029*in_rte-G5029</f>
        <v/>
      </c>
      <c r="I5029" s="6">
        <f>IF(sel_og=1,0,E5029-G5029)</f>
        <v/>
      </c>
      <c r="J5029" s="6">
        <f>IF(sel_og=1,0,D5029-F5029)</f>
        <v/>
      </c>
      <c r="K5029" s="6">
        <f>IF(sel_og=1,E5029-G5029,0)</f>
        <v/>
      </c>
    </row>
    <row r="5030">
      <c r="A5030" s="6">
        <f>Profiles!E5030+Profiles!F5030</f>
        <v/>
      </c>
      <c r="B5030" s="6">
        <f>Profiles!D5030*sel_solar</f>
        <v/>
      </c>
      <c r="C5030" s="6">
        <f>MIN(B5030,A5030)</f>
        <v/>
      </c>
      <c r="D5030" s="6">
        <f>B5030-C5030</f>
        <v/>
      </c>
      <c r="E5030" s="6">
        <f>A5030-C5030</f>
        <v/>
      </c>
      <c r="F5030" s="6">
        <f>MIN(D5030,in_batt_pw,IF(sel_batt=0,0,(sel_batt-H5029)/in_rte))</f>
        <v/>
      </c>
      <c r="G5030" s="6">
        <f>MIN(E5030,in_batt_pw,H5029)</f>
        <v/>
      </c>
      <c r="H5030" s="6">
        <f>H5029+F5030*in_rte-G5030</f>
        <v/>
      </c>
      <c r="I5030" s="6">
        <f>IF(sel_og=1,0,E5030-G5030)</f>
        <v/>
      </c>
      <c r="J5030" s="6">
        <f>IF(sel_og=1,0,D5030-F5030)</f>
        <v/>
      </c>
      <c r="K5030" s="6">
        <f>IF(sel_og=1,E5030-G5030,0)</f>
        <v/>
      </c>
    </row>
    <row r="5031">
      <c r="A5031" s="6">
        <f>Profiles!E5031+Profiles!F5031</f>
        <v/>
      </c>
      <c r="B5031" s="6">
        <f>Profiles!D5031*sel_solar</f>
        <v/>
      </c>
      <c r="C5031" s="6">
        <f>MIN(B5031,A5031)</f>
        <v/>
      </c>
      <c r="D5031" s="6">
        <f>B5031-C5031</f>
        <v/>
      </c>
      <c r="E5031" s="6">
        <f>A5031-C5031</f>
        <v/>
      </c>
      <c r="F5031" s="6">
        <f>MIN(D5031,in_batt_pw,IF(sel_batt=0,0,(sel_batt-H5030)/in_rte))</f>
        <v/>
      </c>
      <c r="G5031" s="6">
        <f>MIN(E5031,in_batt_pw,H5030)</f>
        <v/>
      </c>
      <c r="H5031" s="6">
        <f>H5030+F5031*in_rte-G5031</f>
        <v/>
      </c>
      <c r="I5031" s="6">
        <f>IF(sel_og=1,0,E5031-G5031)</f>
        <v/>
      </c>
      <c r="J5031" s="6">
        <f>IF(sel_og=1,0,D5031-F5031)</f>
        <v/>
      </c>
      <c r="K5031" s="6">
        <f>IF(sel_og=1,E5031-G5031,0)</f>
        <v/>
      </c>
    </row>
    <row r="5032">
      <c r="A5032" s="6">
        <f>Profiles!E5032+Profiles!F5032</f>
        <v/>
      </c>
      <c r="B5032" s="6">
        <f>Profiles!D5032*sel_solar</f>
        <v/>
      </c>
      <c r="C5032" s="6">
        <f>MIN(B5032,A5032)</f>
        <v/>
      </c>
      <c r="D5032" s="6">
        <f>B5032-C5032</f>
        <v/>
      </c>
      <c r="E5032" s="6">
        <f>A5032-C5032</f>
        <v/>
      </c>
      <c r="F5032" s="6">
        <f>MIN(D5032,in_batt_pw,IF(sel_batt=0,0,(sel_batt-H5031)/in_rte))</f>
        <v/>
      </c>
      <c r="G5032" s="6">
        <f>MIN(E5032,in_batt_pw,H5031)</f>
        <v/>
      </c>
      <c r="H5032" s="6">
        <f>H5031+F5032*in_rte-G5032</f>
        <v/>
      </c>
      <c r="I5032" s="6">
        <f>IF(sel_og=1,0,E5032-G5032)</f>
        <v/>
      </c>
      <c r="J5032" s="6">
        <f>IF(sel_og=1,0,D5032-F5032)</f>
        <v/>
      </c>
      <c r="K5032" s="6">
        <f>IF(sel_og=1,E5032-G5032,0)</f>
        <v/>
      </c>
    </row>
    <row r="5033">
      <c r="A5033" s="6">
        <f>Profiles!E5033+Profiles!F5033</f>
        <v/>
      </c>
      <c r="B5033" s="6">
        <f>Profiles!D5033*sel_solar</f>
        <v/>
      </c>
      <c r="C5033" s="6">
        <f>MIN(B5033,A5033)</f>
        <v/>
      </c>
      <c r="D5033" s="6">
        <f>B5033-C5033</f>
        <v/>
      </c>
      <c r="E5033" s="6">
        <f>A5033-C5033</f>
        <v/>
      </c>
      <c r="F5033" s="6">
        <f>MIN(D5033,in_batt_pw,IF(sel_batt=0,0,(sel_batt-H5032)/in_rte))</f>
        <v/>
      </c>
      <c r="G5033" s="6">
        <f>MIN(E5033,in_batt_pw,H5032)</f>
        <v/>
      </c>
      <c r="H5033" s="6">
        <f>H5032+F5033*in_rte-G5033</f>
        <v/>
      </c>
      <c r="I5033" s="6">
        <f>IF(sel_og=1,0,E5033-G5033)</f>
        <v/>
      </c>
      <c r="J5033" s="6">
        <f>IF(sel_og=1,0,D5033-F5033)</f>
        <v/>
      </c>
      <c r="K5033" s="6">
        <f>IF(sel_og=1,E5033-G5033,0)</f>
        <v/>
      </c>
    </row>
    <row r="5034">
      <c r="A5034" s="6">
        <f>Profiles!E5034+Profiles!F5034</f>
        <v/>
      </c>
      <c r="B5034" s="6">
        <f>Profiles!D5034*sel_solar</f>
        <v/>
      </c>
      <c r="C5034" s="6">
        <f>MIN(B5034,A5034)</f>
        <v/>
      </c>
      <c r="D5034" s="6">
        <f>B5034-C5034</f>
        <v/>
      </c>
      <c r="E5034" s="6">
        <f>A5034-C5034</f>
        <v/>
      </c>
      <c r="F5034" s="6">
        <f>MIN(D5034,in_batt_pw,IF(sel_batt=0,0,(sel_batt-H5033)/in_rte))</f>
        <v/>
      </c>
      <c r="G5034" s="6">
        <f>MIN(E5034,in_batt_pw,H5033)</f>
        <v/>
      </c>
      <c r="H5034" s="6">
        <f>H5033+F5034*in_rte-G5034</f>
        <v/>
      </c>
      <c r="I5034" s="6">
        <f>IF(sel_og=1,0,E5034-G5034)</f>
        <v/>
      </c>
      <c r="J5034" s="6">
        <f>IF(sel_og=1,0,D5034-F5034)</f>
        <v/>
      </c>
      <c r="K5034" s="6">
        <f>IF(sel_og=1,E5034-G5034,0)</f>
        <v/>
      </c>
    </row>
    <row r="5035">
      <c r="A5035" s="6">
        <f>Profiles!E5035+Profiles!F5035</f>
        <v/>
      </c>
      <c r="B5035" s="6">
        <f>Profiles!D5035*sel_solar</f>
        <v/>
      </c>
      <c r="C5035" s="6">
        <f>MIN(B5035,A5035)</f>
        <v/>
      </c>
      <c r="D5035" s="6">
        <f>B5035-C5035</f>
        <v/>
      </c>
      <c r="E5035" s="6">
        <f>A5035-C5035</f>
        <v/>
      </c>
      <c r="F5035" s="6">
        <f>MIN(D5035,in_batt_pw,IF(sel_batt=0,0,(sel_batt-H5034)/in_rte))</f>
        <v/>
      </c>
      <c r="G5035" s="6">
        <f>MIN(E5035,in_batt_pw,H5034)</f>
        <v/>
      </c>
      <c r="H5035" s="6">
        <f>H5034+F5035*in_rte-G5035</f>
        <v/>
      </c>
      <c r="I5035" s="6">
        <f>IF(sel_og=1,0,E5035-G5035)</f>
        <v/>
      </c>
      <c r="J5035" s="6">
        <f>IF(sel_og=1,0,D5035-F5035)</f>
        <v/>
      </c>
      <c r="K5035" s="6">
        <f>IF(sel_og=1,E5035-G5035,0)</f>
        <v/>
      </c>
    </row>
    <row r="5036">
      <c r="A5036" s="6">
        <f>Profiles!E5036+Profiles!F5036</f>
        <v/>
      </c>
      <c r="B5036" s="6">
        <f>Profiles!D5036*sel_solar</f>
        <v/>
      </c>
      <c r="C5036" s="6">
        <f>MIN(B5036,A5036)</f>
        <v/>
      </c>
      <c r="D5036" s="6">
        <f>B5036-C5036</f>
        <v/>
      </c>
      <c r="E5036" s="6">
        <f>A5036-C5036</f>
        <v/>
      </c>
      <c r="F5036" s="6">
        <f>MIN(D5036,in_batt_pw,IF(sel_batt=0,0,(sel_batt-H5035)/in_rte))</f>
        <v/>
      </c>
      <c r="G5036" s="6">
        <f>MIN(E5036,in_batt_pw,H5035)</f>
        <v/>
      </c>
      <c r="H5036" s="6">
        <f>H5035+F5036*in_rte-G5036</f>
        <v/>
      </c>
      <c r="I5036" s="6">
        <f>IF(sel_og=1,0,E5036-G5036)</f>
        <v/>
      </c>
      <c r="J5036" s="6">
        <f>IF(sel_og=1,0,D5036-F5036)</f>
        <v/>
      </c>
      <c r="K5036" s="6">
        <f>IF(sel_og=1,E5036-G5036,0)</f>
        <v/>
      </c>
    </row>
    <row r="5037">
      <c r="A5037" s="6">
        <f>Profiles!E5037+Profiles!F5037</f>
        <v/>
      </c>
      <c r="B5037" s="6">
        <f>Profiles!D5037*sel_solar</f>
        <v/>
      </c>
      <c r="C5037" s="6">
        <f>MIN(B5037,A5037)</f>
        <v/>
      </c>
      <c r="D5037" s="6">
        <f>B5037-C5037</f>
        <v/>
      </c>
      <c r="E5037" s="6">
        <f>A5037-C5037</f>
        <v/>
      </c>
      <c r="F5037" s="6">
        <f>MIN(D5037,in_batt_pw,IF(sel_batt=0,0,(sel_batt-H5036)/in_rte))</f>
        <v/>
      </c>
      <c r="G5037" s="6">
        <f>MIN(E5037,in_batt_pw,H5036)</f>
        <v/>
      </c>
      <c r="H5037" s="6">
        <f>H5036+F5037*in_rte-G5037</f>
        <v/>
      </c>
      <c r="I5037" s="6">
        <f>IF(sel_og=1,0,E5037-G5037)</f>
        <v/>
      </c>
      <c r="J5037" s="6">
        <f>IF(sel_og=1,0,D5037-F5037)</f>
        <v/>
      </c>
      <c r="K5037" s="6">
        <f>IF(sel_og=1,E5037-G5037,0)</f>
        <v/>
      </c>
    </row>
    <row r="5038">
      <c r="A5038" s="6">
        <f>Profiles!E5038+Profiles!F5038</f>
        <v/>
      </c>
      <c r="B5038" s="6">
        <f>Profiles!D5038*sel_solar</f>
        <v/>
      </c>
      <c r="C5038" s="6">
        <f>MIN(B5038,A5038)</f>
        <v/>
      </c>
      <c r="D5038" s="6">
        <f>B5038-C5038</f>
        <v/>
      </c>
      <c r="E5038" s="6">
        <f>A5038-C5038</f>
        <v/>
      </c>
      <c r="F5038" s="6">
        <f>MIN(D5038,in_batt_pw,IF(sel_batt=0,0,(sel_batt-H5037)/in_rte))</f>
        <v/>
      </c>
      <c r="G5038" s="6">
        <f>MIN(E5038,in_batt_pw,H5037)</f>
        <v/>
      </c>
      <c r="H5038" s="6">
        <f>H5037+F5038*in_rte-G5038</f>
        <v/>
      </c>
      <c r="I5038" s="6">
        <f>IF(sel_og=1,0,E5038-G5038)</f>
        <v/>
      </c>
      <c r="J5038" s="6">
        <f>IF(sel_og=1,0,D5038-F5038)</f>
        <v/>
      </c>
      <c r="K5038" s="6">
        <f>IF(sel_og=1,E5038-G5038,0)</f>
        <v/>
      </c>
    </row>
    <row r="5039">
      <c r="A5039" s="6">
        <f>Profiles!E5039+Profiles!F5039</f>
        <v/>
      </c>
      <c r="B5039" s="6">
        <f>Profiles!D5039*sel_solar</f>
        <v/>
      </c>
      <c r="C5039" s="6">
        <f>MIN(B5039,A5039)</f>
        <v/>
      </c>
      <c r="D5039" s="6">
        <f>B5039-C5039</f>
        <v/>
      </c>
      <c r="E5039" s="6">
        <f>A5039-C5039</f>
        <v/>
      </c>
      <c r="F5039" s="6">
        <f>MIN(D5039,in_batt_pw,IF(sel_batt=0,0,(sel_batt-H5038)/in_rte))</f>
        <v/>
      </c>
      <c r="G5039" s="6">
        <f>MIN(E5039,in_batt_pw,H5038)</f>
        <v/>
      </c>
      <c r="H5039" s="6">
        <f>H5038+F5039*in_rte-G5039</f>
        <v/>
      </c>
      <c r="I5039" s="6">
        <f>IF(sel_og=1,0,E5039-G5039)</f>
        <v/>
      </c>
      <c r="J5039" s="6">
        <f>IF(sel_og=1,0,D5039-F5039)</f>
        <v/>
      </c>
      <c r="K5039" s="6">
        <f>IF(sel_og=1,E5039-G5039,0)</f>
        <v/>
      </c>
    </row>
    <row r="5040">
      <c r="A5040" s="6">
        <f>Profiles!E5040+Profiles!F5040</f>
        <v/>
      </c>
      <c r="B5040" s="6">
        <f>Profiles!D5040*sel_solar</f>
        <v/>
      </c>
      <c r="C5040" s="6">
        <f>MIN(B5040,A5040)</f>
        <v/>
      </c>
      <c r="D5040" s="6">
        <f>B5040-C5040</f>
        <v/>
      </c>
      <c r="E5040" s="6">
        <f>A5040-C5040</f>
        <v/>
      </c>
      <c r="F5040" s="6">
        <f>MIN(D5040,in_batt_pw,IF(sel_batt=0,0,(sel_batt-H5039)/in_rte))</f>
        <v/>
      </c>
      <c r="G5040" s="6">
        <f>MIN(E5040,in_batt_pw,H5039)</f>
        <v/>
      </c>
      <c r="H5040" s="6">
        <f>H5039+F5040*in_rte-G5040</f>
        <v/>
      </c>
      <c r="I5040" s="6">
        <f>IF(sel_og=1,0,E5040-G5040)</f>
        <v/>
      </c>
      <c r="J5040" s="6">
        <f>IF(sel_og=1,0,D5040-F5040)</f>
        <v/>
      </c>
      <c r="K5040" s="6">
        <f>IF(sel_og=1,E5040-G5040,0)</f>
        <v/>
      </c>
    </row>
    <row r="5041">
      <c r="A5041" s="6">
        <f>Profiles!E5041+Profiles!F5041</f>
        <v/>
      </c>
      <c r="B5041" s="6">
        <f>Profiles!D5041*sel_solar</f>
        <v/>
      </c>
      <c r="C5041" s="6">
        <f>MIN(B5041,A5041)</f>
        <v/>
      </c>
      <c r="D5041" s="6">
        <f>B5041-C5041</f>
        <v/>
      </c>
      <c r="E5041" s="6">
        <f>A5041-C5041</f>
        <v/>
      </c>
      <c r="F5041" s="6">
        <f>MIN(D5041,in_batt_pw,IF(sel_batt=0,0,(sel_batt-H5040)/in_rte))</f>
        <v/>
      </c>
      <c r="G5041" s="6">
        <f>MIN(E5041,in_batt_pw,H5040)</f>
        <v/>
      </c>
      <c r="H5041" s="6">
        <f>H5040+F5041*in_rte-G5041</f>
        <v/>
      </c>
      <c r="I5041" s="6">
        <f>IF(sel_og=1,0,E5041-G5041)</f>
        <v/>
      </c>
      <c r="J5041" s="6">
        <f>IF(sel_og=1,0,D5041-F5041)</f>
        <v/>
      </c>
      <c r="K5041" s="6">
        <f>IF(sel_og=1,E5041-G5041,0)</f>
        <v/>
      </c>
    </row>
    <row r="5042">
      <c r="A5042" s="6">
        <f>Profiles!E5042+Profiles!F5042</f>
        <v/>
      </c>
      <c r="B5042" s="6">
        <f>Profiles!D5042*sel_solar</f>
        <v/>
      </c>
      <c r="C5042" s="6">
        <f>MIN(B5042,A5042)</f>
        <v/>
      </c>
      <c r="D5042" s="6">
        <f>B5042-C5042</f>
        <v/>
      </c>
      <c r="E5042" s="6">
        <f>A5042-C5042</f>
        <v/>
      </c>
      <c r="F5042" s="6">
        <f>MIN(D5042,in_batt_pw,IF(sel_batt=0,0,(sel_batt-H5041)/in_rte))</f>
        <v/>
      </c>
      <c r="G5042" s="6">
        <f>MIN(E5042,in_batt_pw,H5041)</f>
        <v/>
      </c>
      <c r="H5042" s="6">
        <f>H5041+F5042*in_rte-G5042</f>
        <v/>
      </c>
      <c r="I5042" s="6">
        <f>IF(sel_og=1,0,E5042-G5042)</f>
        <v/>
      </c>
      <c r="J5042" s="6">
        <f>IF(sel_og=1,0,D5042-F5042)</f>
        <v/>
      </c>
      <c r="K5042" s="6">
        <f>IF(sel_og=1,E5042-G5042,0)</f>
        <v/>
      </c>
    </row>
    <row r="5043">
      <c r="A5043" s="6">
        <f>Profiles!E5043+Profiles!F5043</f>
        <v/>
      </c>
      <c r="B5043" s="6">
        <f>Profiles!D5043*sel_solar</f>
        <v/>
      </c>
      <c r="C5043" s="6">
        <f>MIN(B5043,A5043)</f>
        <v/>
      </c>
      <c r="D5043" s="6">
        <f>B5043-C5043</f>
        <v/>
      </c>
      <c r="E5043" s="6">
        <f>A5043-C5043</f>
        <v/>
      </c>
      <c r="F5043" s="6">
        <f>MIN(D5043,in_batt_pw,IF(sel_batt=0,0,(sel_batt-H5042)/in_rte))</f>
        <v/>
      </c>
      <c r="G5043" s="6">
        <f>MIN(E5043,in_batt_pw,H5042)</f>
        <v/>
      </c>
      <c r="H5043" s="6">
        <f>H5042+F5043*in_rte-G5043</f>
        <v/>
      </c>
      <c r="I5043" s="6">
        <f>IF(sel_og=1,0,E5043-G5043)</f>
        <v/>
      </c>
      <c r="J5043" s="6">
        <f>IF(sel_og=1,0,D5043-F5043)</f>
        <v/>
      </c>
      <c r="K5043" s="6">
        <f>IF(sel_og=1,E5043-G5043,0)</f>
        <v/>
      </c>
    </row>
    <row r="5044">
      <c r="A5044" s="6">
        <f>Profiles!E5044+Profiles!F5044</f>
        <v/>
      </c>
      <c r="B5044" s="6">
        <f>Profiles!D5044*sel_solar</f>
        <v/>
      </c>
      <c r="C5044" s="6">
        <f>MIN(B5044,A5044)</f>
        <v/>
      </c>
      <c r="D5044" s="6">
        <f>B5044-C5044</f>
        <v/>
      </c>
      <c r="E5044" s="6">
        <f>A5044-C5044</f>
        <v/>
      </c>
      <c r="F5044" s="6">
        <f>MIN(D5044,in_batt_pw,IF(sel_batt=0,0,(sel_batt-H5043)/in_rte))</f>
        <v/>
      </c>
      <c r="G5044" s="6">
        <f>MIN(E5044,in_batt_pw,H5043)</f>
        <v/>
      </c>
      <c r="H5044" s="6">
        <f>H5043+F5044*in_rte-G5044</f>
        <v/>
      </c>
      <c r="I5044" s="6">
        <f>IF(sel_og=1,0,E5044-G5044)</f>
        <v/>
      </c>
      <c r="J5044" s="6">
        <f>IF(sel_og=1,0,D5044-F5044)</f>
        <v/>
      </c>
      <c r="K5044" s="6">
        <f>IF(sel_og=1,E5044-G5044,0)</f>
        <v/>
      </c>
    </row>
    <row r="5045">
      <c r="A5045" s="6">
        <f>Profiles!E5045+Profiles!F5045</f>
        <v/>
      </c>
      <c r="B5045" s="6">
        <f>Profiles!D5045*sel_solar</f>
        <v/>
      </c>
      <c r="C5045" s="6">
        <f>MIN(B5045,A5045)</f>
        <v/>
      </c>
      <c r="D5045" s="6">
        <f>B5045-C5045</f>
        <v/>
      </c>
      <c r="E5045" s="6">
        <f>A5045-C5045</f>
        <v/>
      </c>
      <c r="F5045" s="6">
        <f>MIN(D5045,in_batt_pw,IF(sel_batt=0,0,(sel_batt-H5044)/in_rte))</f>
        <v/>
      </c>
      <c r="G5045" s="6">
        <f>MIN(E5045,in_batt_pw,H5044)</f>
        <v/>
      </c>
      <c r="H5045" s="6">
        <f>H5044+F5045*in_rte-G5045</f>
        <v/>
      </c>
      <c r="I5045" s="6">
        <f>IF(sel_og=1,0,E5045-G5045)</f>
        <v/>
      </c>
      <c r="J5045" s="6">
        <f>IF(sel_og=1,0,D5045-F5045)</f>
        <v/>
      </c>
      <c r="K5045" s="6">
        <f>IF(sel_og=1,E5045-G5045,0)</f>
        <v/>
      </c>
    </row>
    <row r="5046">
      <c r="A5046" s="6">
        <f>Profiles!E5046+Profiles!F5046</f>
        <v/>
      </c>
      <c r="B5046" s="6">
        <f>Profiles!D5046*sel_solar</f>
        <v/>
      </c>
      <c r="C5046" s="6">
        <f>MIN(B5046,A5046)</f>
        <v/>
      </c>
      <c r="D5046" s="6">
        <f>B5046-C5046</f>
        <v/>
      </c>
      <c r="E5046" s="6">
        <f>A5046-C5046</f>
        <v/>
      </c>
      <c r="F5046" s="6">
        <f>MIN(D5046,in_batt_pw,IF(sel_batt=0,0,(sel_batt-H5045)/in_rte))</f>
        <v/>
      </c>
      <c r="G5046" s="6">
        <f>MIN(E5046,in_batt_pw,H5045)</f>
        <v/>
      </c>
      <c r="H5046" s="6">
        <f>H5045+F5046*in_rte-G5046</f>
        <v/>
      </c>
      <c r="I5046" s="6">
        <f>IF(sel_og=1,0,E5046-G5046)</f>
        <v/>
      </c>
      <c r="J5046" s="6">
        <f>IF(sel_og=1,0,D5046-F5046)</f>
        <v/>
      </c>
      <c r="K5046" s="6">
        <f>IF(sel_og=1,E5046-G5046,0)</f>
        <v/>
      </c>
    </row>
    <row r="5047">
      <c r="A5047" s="6">
        <f>Profiles!E5047+Profiles!F5047</f>
        <v/>
      </c>
      <c r="B5047" s="6">
        <f>Profiles!D5047*sel_solar</f>
        <v/>
      </c>
      <c r="C5047" s="6">
        <f>MIN(B5047,A5047)</f>
        <v/>
      </c>
      <c r="D5047" s="6">
        <f>B5047-C5047</f>
        <v/>
      </c>
      <c r="E5047" s="6">
        <f>A5047-C5047</f>
        <v/>
      </c>
      <c r="F5047" s="6">
        <f>MIN(D5047,in_batt_pw,IF(sel_batt=0,0,(sel_batt-H5046)/in_rte))</f>
        <v/>
      </c>
      <c r="G5047" s="6">
        <f>MIN(E5047,in_batt_pw,H5046)</f>
        <v/>
      </c>
      <c r="H5047" s="6">
        <f>H5046+F5047*in_rte-G5047</f>
        <v/>
      </c>
      <c r="I5047" s="6">
        <f>IF(sel_og=1,0,E5047-G5047)</f>
        <v/>
      </c>
      <c r="J5047" s="6">
        <f>IF(sel_og=1,0,D5047-F5047)</f>
        <v/>
      </c>
      <c r="K5047" s="6">
        <f>IF(sel_og=1,E5047-G5047,0)</f>
        <v/>
      </c>
    </row>
    <row r="5048">
      <c r="A5048" s="6">
        <f>Profiles!E5048+Profiles!F5048</f>
        <v/>
      </c>
      <c r="B5048" s="6">
        <f>Profiles!D5048*sel_solar</f>
        <v/>
      </c>
      <c r="C5048" s="6">
        <f>MIN(B5048,A5048)</f>
        <v/>
      </c>
      <c r="D5048" s="6">
        <f>B5048-C5048</f>
        <v/>
      </c>
      <c r="E5048" s="6">
        <f>A5048-C5048</f>
        <v/>
      </c>
      <c r="F5048" s="6">
        <f>MIN(D5048,in_batt_pw,IF(sel_batt=0,0,(sel_batt-H5047)/in_rte))</f>
        <v/>
      </c>
      <c r="G5048" s="6">
        <f>MIN(E5048,in_batt_pw,H5047)</f>
        <v/>
      </c>
      <c r="H5048" s="6">
        <f>H5047+F5048*in_rte-G5048</f>
        <v/>
      </c>
      <c r="I5048" s="6">
        <f>IF(sel_og=1,0,E5048-G5048)</f>
        <v/>
      </c>
      <c r="J5048" s="6">
        <f>IF(sel_og=1,0,D5048-F5048)</f>
        <v/>
      </c>
      <c r="K5048" s="6">
        <f>IF(sel_og=1,E5048-G5048,0)</f>
        <v/>
      </c>
    </row>
    <row r="5049">
      <c r="A5049" s="6">
        <f>Profiles!E5049+Profiles!F5049</f>
        <v/>
      </c>
      <c r="B5049" s="6">
        <f>Profiles!D5049*sel_solar</f>
        <v/>
      </c>
      <c r="C5049" s="6">
        <f>MIN(B5049,A5049)</f>
        <v/>
      </c>
      <c r="D5049" s="6">
        <f>B5049-C5049</f>
        <v/>
      </c>
      <c r="E5049" s="6">
        <f>A5049-C5049</f>
        <v/>
      </c>
      <c r="F5049" s="6">
        <f>MIN(D5049,in_batt_pw,IF(sel_batt=0,0,(sel_batt-H5048)/in_rte))</f>
        <v/>
      </c>
      <c r="G5049" s="6">
        <f>MIN(E5049,in_batt_pw,H5048)</f>
        <v/>
      </c>
      <c r="H5049" s="6">
        <f>H5048+F5049*in_rte-G5049</f>
        <v/>
      </c>
      <c r="I5049" s="6">
        <f>IF(sel_og=1,0,E5049-G5049)</f>
        <v/>
      </c>
      <c r="J5049" s="6">
        <f>IF(sel_og=1,0,D5049-F5049)</f>
        <v/>
      </c>
      <c r="K5049" s="6">
        <f>IF(sel_og=1,E5049-G5049,0)</f>
        <v/>
      </c>
    </row>
    <row r="5050">
      <c r="A5050" s="6">
        <f>Profiles!E5050+Profiles!F5050</f>
        <v/>
      </c>
      <c r="B5050" s="6">
        <f>Profiles!D5050*sel_solar</f>
        <v/>
      </c>
      <c r="C5050" s="6">
        <f>MIN(B5050,A5050)</f>
        <v/>
      </c>
      <c r="D5050" s="6">
        <f>B5050-C5050</f>
        <v/>
      </c>
      <c r="E5050" s="6">
        <f>A5050-C5050</f>
        <v/>
      </c>
      <c r="F5050" s="6">
        <f>MIN(D5050,in_batt_pw,IF(sel_batt=0,0,(sel_batt-H5049)/in_rte))</f>
        <v/>
      </c>
      <c r="G5050" s="6">
        <f>MIN(E5050,in_batt_pw,H5049)</f>
        <v/>
      </c>
      <c r="H5050" s="6">
        <f>H5049+F5050*in_rte-G5050</f>
        <v/>
      </c>
      <c r="I5050" s="6">
        <f>IF(sel_og=1,0,E5050-G5050)</f>
        <v/>
      </c>
      <c r="J5050" s="6">
        <f>IF(sel_og=1,0,D5050-F5050)</f>
        <v/>
      </c>
      <c r="K5050" s="6">
        <f>IF(sel_og=1,E5050-G5050,0)</f>
        <v/>
      </c>
    </row>
    <row r="5051">
      <c r="A5051" s="6">
        <f>Profiles!E5051+Profiles!F5051</f>
        <v/>
      </c>
      <c r="B5051" s="6">
        <f>Profiles!D5051*sel_solar</f>
        <v/>
      </c>
      <c r="C5051" s="6">
        <f>MIN(B5051,A5051)</f>
        <v/>
      </c>
      <c r="D5051" s="6">
        <f>B5051-C5051</f>
        <v/>
      </c>
      <c r="E5051" s="6">
        <f>A5051-C5051</f>
        <v/>
      </c>
      <c r="F5051" s="6">
        <f>MIN(D5051,in_batt_pw,IF(sel_batt=0,0,(sel_batt-H5050)/in_rte))</f>
        <v/>
      </c>
      <c r="G5051" s="6">
        <f>MIN(E5051,in_batt_pw,H5050)</f>
        <v/>
      </c>
      <c r="H5051" s="6">
        <f>H5050+F5051*in_rte-G5051</f>
        <v/>
      </c>
      <c r="I5051" s="6">
        <f>IF(sel_og=1,0,E5051-G5051)</f>
        <v/>
      </c>
      <c r="J5051" s="6">
        <f>IF(sel_og=1,0,D5051-F5051)</f>
        <v/>
      </c>
      <c r="K5051" s="6">
        <f>IF(sel_og=1,E5051-G5051,0)</f>
        <v/>
      </c>
    </row>
    <row r="5052">
      <c r="A5052" s="6">
        <f>Profiles!E5052+Profiles!F5052</f>
        <v/>
      </c>
      <c r="B5052" s="6">
        <f>Profiles!D5052*sel_solar</f>
        <v/>
      </c>
      <c r="C5052" s="6">
        <f>MIN(B5052,A5052)</f>
        <v/>
      </c>
      <c r="D5052" s="6">
        <f>B5052-C5052</f>
        <v/>
      </c>
      <c r="E5052" s="6">
        <f>A5052-C5052</f>
        <v/>
      </c>
      <c r="F5052" s="6">
        <f>MIN(D5052,in_batt_pw,IF(sel_batt=0,0,(sel_batt-H5051)/in_rte))</f>
        <v/>
      </c>
      <c r="G5052" s="6">
        <f>MIN(E5052,in_batt_pw,H5051)</f>
        <v/>
      </c>
      <c r="H5052" s="6">
        <f>H5051+F5052*in_rte-G5052</f>
        <v/>
      </c>
      <c r="I5052" s="6">
        <f>IF(sel_og=1,0,E5052-G5052)</f>
        <v/>
      </c>
      <c r="J5052" s="6">
        <f>IF(sel_og=1,0,D5052-F5052)</f>
        <v/>
      </c>
      <c r="K5052" s="6">
        <f>IF(sel_og=1,E5052-G5052,0)</f>
        <v/>
      </c>
    </row>
    <row r="5053">
      <c r="A5053" s="6">
        <f>Profiles!E5053+Profiles!F5053</f>
        <v/>
      </c>
      <c r="B5053" s="6">
        <f>Profiles!D5053*sel_solar</f>
        <v/>
      </c>
      <c r="C5053" s="6">
        <f>MIN(B5053,A5053)</f>
        <v/>
      </c>
      <c r="D5053" s="6">
        <f>B5053-C5053</f>
        <v/>
      </c>
      <c r="E5053" s="6">
        <f>A5053-C5053</f>
        <v/>
      </c>
      <c r="F5053" s="6">
        <f>MIN(D5053,in_batt_pw,IF(sel_batt=0,0,(sel_batt-H5052)/in_rte))</f>
        <v/>
      </c>
      <c r="G5053" s="6">
        <f>MIN(E5053,in_batt_pw,H5052)</f>
        <v/>
      </c>
      <c r="H5053" s="6">
        <f>H5052+F5053*in_rte-G5053</f>
        <v/>
      </c>
      <c r="I5053" s="6">
        <f>IF(sel_og=1,0,E5053-G5053)</f>
        <v/>
      </c>
      <c r="J5053" s="6">
        <f>IF(sel_og=1,0,D5053-F5053)</f>
        <v/>
      </c>
      <c r="K5053" s="6">
        <f>IF(sel_og=1,E5053-G5053,0)</f>
        <v/>
      </c>
    </row>
    <row r="5054">
      <c r="A5054" s="6">
        <f>Profiles!E5054+Profiles!F5054</f>
        <v/>
      </c>
      <c r="B5054" s="6">
        <f>Profiles!D5054*sel_solar</f>
        <v/>
      </c>
      <c r="C5054" s="6">
        <f>MIN(B5054,A5054)</f>
        <v/>
      </c>
      <c r="D5054" s="6">
        <f>B5054-C5054</f>
        <v/>
      </c>
      <c r="E5054" s="6">
        <f>A5054-C5054</f>
        <v/>
      </c>
      <c r="F5054" s="6">
        <f>MIN(D5054,in_batt_pw,IF(sel_batt=0,0,(sel_batt-H5053)/in_rte))</f>
        <v/>
      </c>
      <c r="G5054" s="6">
        <f>MIN(E5054,in_batt_pw,H5053)</f>
        <v/>
      </c>
      <c r="H5054" s="6">
        <f>H5053+F5054*in_rte-G5054</f>
        <v/>
      </c>
      <c r="I5054" s="6">
        <f>IF(sel_og=1,0,E5054-G5054)</f>
        <v/>
      </c>
      <c r="J5054" s="6">
        <f>IF(sel_og=1,0,D5054-F5054)</f>
        <v/>
      </c>
      <c r="K5054" s="6">
        <f>IF(sel_og=1,E5054-G5054,0)</f>
        <v/>
      </c>
    </row>
    <row r="5055">
      <c r="A5055" s="6">
        <f>Profiles!E5055+Profiles!F5055</f>
        <v/>
      </c>
      <c r="B5055" s="6">
        <f>Profiles!D5055*sel_solar</f>
        <v/>
      </c>
      <c r="C5055" s="6">
        <f>MIN(B5055,A5055)</f>
        <v/>
      </c>
      <c r="D5055" s="6">
        <f>B5055-C5055</f>
        <v/>
      </c>
      <c r="E5055" s="6">
        <f>A5055-C5055</f>
        <v/>
      </c>
      <c r="F5055" s="6">
        <f>MIN(D5055,in_batt_pw,IF(sel_batt=0,0,(sel_batt-H5054)/in_rte))</f>
        <v/>
      </c>
      <c r="G5055" s="6">
        <f>MIN(E5055,in_batt_pw,H5054)</f>
        <v/>
      </c>
      <c r="H5055" s="6">
        <f>H5054+F5055*in_rte-G5055</f>
        <v/>
      </c>
      <c r="I5055" s="6">
        <f>IF(sel_og=1,0,E5055-G5055)</f>
        <v/>
      </c>
      <c r="J5055" s="6">
        <f>IF(sel_og=1,0,D5055-F5055)</f>
        <v/>
      </c>
      <c r="K5055" s="6">
        <f>IF(sel_og=1,E5055-G5055,0)</f>
        <v/>
      </c>
    </row>
    <row r="5056">
      <c r="A5056" s="6">
        <f>Profiles!E5056+Profiles!F5056</f>
        <v/>
      </c>
      <c r="B5056" s="6">
        <f>Profiles!D5056*sel_solar</f>
        <v/>
      </c>
      <c r="C5056" s="6">
        <f>MIN(B5056,A5056)</f>
        <v/>
      </c>
      <c r="D5056" s="6">
        <f>B5056-C5056</f>
        <v/>
      </c>
      <c r="E5056" s="6">
        <f>A5056-C5056</f>
        <v/>
      </c>
      <c r="F5056" s="6">
        <f>MIN(D5056,in_batt_pw,IF(sel_batt=0,0,(sel_batt-H5055)/in_rte))</f>
        <v/>
      </c>
      <c r="G5056" s="6">
        <f>MIN(E5056,in_batt_pw,H5055)</f>
        <v/>
      </c>
      <c r="H5056" s="6">
        <f>H5055+F5056*in_rte-G5056</f>
        <v/>
      </c>
      <c r="I5056" s="6">
        <f>IF(sel_og=1,0,E5056-G5056)</f>
        <v/>
      </c>
      <c r="J5056" s="6">
        <f>IF(sel_og=1,0,D5056-F5056)</f>
        <v/>
      </c>
      <c r="K5056" s="6">
        <f>IF(sel_og=1,E5056-G5056,0)</f>
        <v/>
      </c>
    </row>
    <row r="5057">
      <c r="A5057" s="6">
        <f>Profiles!E5057+Profiles!F5057</f>
        <v/>
      </c>
      <c r="B5057" s="6">
        <f>Profiles!D5057*sel_solar</f>
        <v/>
      </c>
      <c r="C5057" s="6">
        <f>MIN(B5057,A5057)</f>
        <v/>
      </c>
      <c r="D5057" s="6">
        <f>B5057-C5057</f>
        <v/>
      </c>
      <c r="E5057" s="6">
        <f>A5057-C5057</f>
        <v/>
      </c>
      <c r="F5057" s="6">
        <f>MIN(D5057,in_batt_pw,IF(sel_batt=0,0,(sel_batt-H5056)/in_rte))</f>
        <v/>
      </c>
      <c r="G5057" s="6">
        <f>MIN(E5057,in_batt_pw,H5056)</f>
        <v/>
      </c>
      <c r="H5057" s="6">
        <f>H5056+F5057*in_rte-G5057</f>
        <v/>
      </c>
      <c r="I5057" s="6">
        <f>IF(sel_og=1,0,E5057-G5057)</f>
        <v/>
      </c>
      <c r="J5057" s="6">
        <f>IF(sel_og=1,0,D5057-F5057)</f>
        <v/>
      </c>
      <c r="K5057" s="6">
        <f>IF(sel_og=1,E5057-G5057,0)</f>
        <v/>
      </c>
    </row>
    <row r="5058">
      <c r="A5058" s="6">
        <f>Profiles!E5058+Profiles!F5058</f>
        <v/>
      </c>
      <c r="B5058" s="6">
        <f>Profiles!D5058*sel_solar</f>
        <v/>
      </c>
      <c r="C5058" s="6">
        <f>MIN(B5058,A5058)</f>
        <v/>
      </c>
      <c r="D5058" s="6">
        <f>B5058-C5058</f>
        <v/>
      </c>
      <c r="E5058" s="6">
        <f>A5058-C5058</f>
        <v/>
      </c>
      <c r="F5058" s="6">
        <f>MIN(D5058,in_batt_pw,IF(sel_batt=0,0,(sel_batt-H5057)/in_rte))</f>
        <v/>
      </c>
      <c r="G5058" s="6">
        <f>MIN(E5058,in_batt_pw,H5057)</f>
        <v/>
      </c>
      <c r="H5058" s="6">
        <f>H5057+F5058*in_rte-G5058</f>
        <v/>
      </c>
      <c r="I5058" s="6">
        <f>IF(sel_og=1,0,E5058-G5058)</f>
        <v/>
      </c>
      <c r="J5058" s="6">
        <f>IF(sel_og=1,0,D5058-F5058)</f>
        <v/>
      </c>
      <c r="K5058" s="6">
        <f>IF(sel_og=1,E5058-G5058,0)</f>
        <v/>
      </c>
    </row>
    <row r="5059">
      <c r="A5059" s="6">
        <f>Profiles!E5059+Profiles!F5059</f>
        <v/>
      </c>
      <c r="B5059" s="6">
        <f>Profiles!D5059*sel_solar</f>
        <v/>
      </c>
      <c r="C5059" s="6">
        <f>MIN(B5059,A5059)</f>
        <v/>
      </c>
      <c r="D5059" s="6">
        <f>B5059-C5059</f>
        <v/>
      </c>
      <c r="E5059" s="6">
        <f>A5059-C5059</f>
        <v/>
      </c>
      <c r="F5059" s="6">
        <f>MIN(D5059,in_batt_pw,IF(sel_batt=0,0,(sel_batt-H5058)/in_rte))</f>
        <v/>
      </c>
      <c r="G5059" s="6">
        <f>MIN(E5059,in_batt_pw,H5058)</f>
        <v/>
      </c>
      <c r="H5059" s="6">
        <f>H5058+F5059*in_rte-G5059</f>
        <v/>
      </c>
      <c r="I5059" s="6">
        <f>IF(sel_og=1,0,E5059-G5059)</f>
        <v/>
      </c>
      <c r="J5059" s="6">
        <f>IF(sel_og=1,0,D5059-F5059)</f>
        <v/>
      </c>
      <c r="K5059" s="6">
        <f>IF(sel_og=1,E5059-G5059,0)</f>
        <v/>
      </c>
    </row>
    <row r="5060">
      <c r="A5060" s="6">
        <f>Profiles!E5060+Profiles!F5060</f>
        <v/>
      </c>
      <c r="B5060" s="6">
        <f>Profiles!D5060*sel_solar</f>
        <v/>
      </c>
      <c r="C5060" s="6">
        <f>MIN(B5060,A5060)</f>
        <v/>
      </c>
      <c r="D5060" s="6">
        <f>B5060-C5060</f>
        <v/>
      </c>
      <c r="E5060" s="6">
        <f>A5060-C5060</f>
        <v/>
      </c>
      <c r="F5060" s="6">
        <f>MIN(D5060,in_batt_pw,IF(sel_batt=0,0,(sel_batt-H5059)/in_rte))</f>
        <v/>
      </c>
      <c r="G5060" s="6">
        <f>MIN(E5060,in_batt_pw,H5059)</f>
        <v/>
      </c>
      <c r="H5060" s="6">
        <f>H5059+F5060*in_rte-G5060</f>
        <v/>
      </c>
      <c r="I5060" s="6">
        <f>IF(sel_og=1,0,E5060-G5060)</f>
        <v/>
      </c>
      <c r="J5060" s="6">
        <f>IF(sel_og=1,0,D5060-F5060)</f>
        <v/>
      </c>
      <c r="K5060" s="6">
        <f>IF(sel_og=1,E5060-G5060,0)</f>
        <v/>
      </c>
    </row>
    <row r="5061">
      <c r="A5061" s="6">
        <f>Profiles!E5061+Profiles!F5061</f>
        <v/>
      </c>
      <c r="B5061" s="6">
        <f>Profiles!D5061*sel_solar</f>
        <v/>
      </c>
      <c r="C5061" s="6">
        <f>MIN(B5061,A5061)</f>
        <v/>
      </c>
      <c r="D5061" s="6">
        <f>B5061-C5061</f>
        <v/>
      </c>
      <c r="E5061" s="6">
        <f>A5061-C5061</f>
        <v/>
      </c>
      <c r="F5061" s="6">
        <f>MIN(D5061,in_batt_pw,IF(sel_batt=0,0,(sel_batt-H5060)/in_rte))</f>
        <v/>
      </c>
      <c r="G5061" s="6">
        <f>MIN(E5061,in_batt_pw,H5060)</f>
        <v/>
      </c>
      <c r="H5061" s="6">
        <f>H5060+F5061*in_rte-G5061</f>
        <v/>
      </c>
      <c r="I5061" s="6">
        <f>IF(sel_og=1,0,E5061-G5061)</f>
        <v/>
      </c>
      <c r="J5061" s="6">
        <f>IF(sel_og=1,0,D5061-F5061)</f>
        <v/>
      </c>
      <c r="K5061" s="6">
        <f>IF(sel_og=1,E5061-G5061,0)</f>
        <v/>
      </c>
    </row>
    <row r="5062">
      <c r="A5062" s="6">
        <f>Profiles!E5062+Profiles!F5062</f>
        <v/>
      </c>
      <c r="B5062" s="6">
        <f>Profiles!D5062*sel_solar</f>
        <v/>
      </c>
      <c r="C5062" s="6">
        <f>MIN(B5062,A5062)</f>
        <v/>
      </c>
      <c r="D5062" s="6">
        <f>B5062-C5062</f>
        <v/>
      </c>
      <c r="E5062" s="6">
        <f>A5062-C5062</f>
        <v/>
      </c>
      <c r="F5062" s="6">
        <f>MIN(D5062,in_batt_pw,IF(sel_batt=0,0,(sel_batt-H5061)/in_rte))</f>
        <v/>
      </c>
      <c r="G5062" s="6">
        <f>MIN(E5062,in_batt_pw,H5061)</f>
        <v/>
      </c>
      <c r="H5062" s="6">
        <f>H5061+F5062*in_rte-G5062</f>
        <v/>
      </c>
      <c r="I5062" s="6">
        <f>IF(sel_og=1,0,E5062-G5062)</f>
        <v/>
      </c>
      <c r="J5062" s="6">
        <f>IF(sel_og=1,0,D5062-F5062)</f>
        <v/>
      </c>
      <c r="K5062" s="6">
        <f>IF(sel_og=1,E5062-G5062,0)</f>
        <v/>
      </c>
    </row>
    <row r="5063">
      <c r="A5063" s="6">
        <f>Profiles!E5063+Profiles!F5063</f>
        <v/>
      </c>
      <c r="B5063" s="6">
        <f>Profiles!D5063*sel_solar</f>
        <v/>
      </c>
      <c r="C5063" s="6">
        <f>MIN(B5063,A5063)</f>
        <v/>
      </c>
      <c r="D5063" s="6">
        <f>B5063-C5063</f>
        <v/>
      </c>
      <c r="E5063" s="6">
        <f>A5063-C5063</f>
        <v/>
      </c>
      <c r="F5063" s="6">
        <f>MIN(D5063,in_batt_pw,IF(sel_batt=0,0,(sel_batt-H5062)/in_rte))</f>
        <v/>
      </c>
      <c r="G5063" s="6">
        <f>MIN(E5063,in_batt_pw,H5062)</f>
        <v/>
      </c>
      <c r="H5063" s="6">
        <f>H5062+F5063*in_rte-G5063</f>
        <v/>
      </c>
      <c r="I5063" s="6">
        <f>IF(sel_og=1,0,E5063-G5063)</f>
        <v/>
      </c>
      <c r="J5063" s="6">
        <f>IF(sel_og=1,0,D5063-F5063)</f>
        <v/>
      </c>
      <c r="K5063" s="6">
        <f>IF(sel_og=1,E5063-G5063,0)</f>
        <v/>
      </c>
    </row>
    <row r="5064">
      <c r="A5064" s="6">
        <f>Profiles!E5064+Profiles!F5064</f>
        <v/>
      </c>
      <c r="B5064" s="6">
        <f>Profiles!D5064*sel_solar</f>
        <v/>
      </c>
      <c r="C5064" s="6">
        <f>MIN(B5064,A5064)</f>
        <v/>
      </c>
      <c r="D5064" s="6">
        <f>B5064-C5064</f>
        <v/>
      </c>
      <c r="E5064" s="6">
        <f>A5064-C5064</f>
        <v/>
      </c>
      <c r="F5064" s="6">
        <f>MIN(D5064,in_batt_pw,IF(sel_batt=0,0,(sel_batt-H5063)/in_rte))</f>
        <v/>
      </c>
      <c r="G5064" s="6">
        <f>MIN(E5064,in_batt_pw,H5063)</f>
        <v/>
      </c>
      <c r="H5064" s="6">
        <f>H5063+F5064*in_rte-G5064</f>
        <v/>
      </c>
      <c r="I5064" s="6">
        <f>IF(sel_og=1,0,E5064-G5064)</f>
        <v/>
      </c>
      <c r="J5064" s="6">
        <f>IF(sel_og=1,0,D5064-F5064)</f>
        <v/>
      </c>
      <c r="K5064" s="6">
        <f>IF(sel_og=1,E5064-G5064,0)</f>
        <v/>
      </c>
    </row>
    <row r="5065">
      <c r="A5065" s="6">
        <f>Profiles!E5065+Profiles!F5065</f>
        <v/>
      </c>
      <c r="B5065" s="6">
        <f>Profiles!D5065*sel_solar</f>
        <v/>
      </c>
      <c r="C5065" s="6">
        <f>MIN(B5065,A5065)</f>
        <v/>
      </c>
      <c r="D5065" s="6">
        <f>B5065-C5065</f>
        <v/>
      </c>
      <c r="E5065" s="6">
        <f>A5065-C5065</f>
        <v/>
      </c>
      <c r="F5065" s="6">
        <f>MIN(D5065,in_batt_pw,IF(sel_batt=0,0,(sel_batt-H5064)/in_rte))</f>
        <v/>
      </c>
      <c r="G5065" s="6">
        <f>MIN(E5065,in_batt_pw,H5064)</f>
        <v/>
      </c>
      <c r="H5065" s="6">
        <f>H5064+F5065*in_rte-G5065</f>
        <v/>
      </c>
      <c r="I5065" s="6">
        <f>IF(sel_og=1,0,E5065-G5065)</f>
        <v/>
      </c>
      <c r="J5065" s="6">
        <f>IF(sel_og=1,0,D5065-F5065)</f>
        <v/>
      </c>
      <c r="K5065" s="6">
        <f>IF(sel_og=1,E5065-G5065,0)</f>
        <v/>
      </c>
    </row>
    <row r="5066">
      <c r="A5066" s="6">
        <f>Profiles!E5066+Profiles!F5066</f>
        <v/>
      </c>
      <c r="B5066" s="6">
        <f>Profiles!D5066*sel_solar</f>
        <v/>
      </c>
      <c r="C5066" s="6">
        <f>MIN(B5066,A5066)</f>
        <v/>
      </c>
      <c r="D5066" s="6">
        <f>B5066-C5066</f>
        <v/>
      </c>
      <c r="E5066" s="6">
        <f>A5066-C5066</f>
        <v/>
      </c>
      <c r="F5066" s="6">
        <f>MIN(D5066,in_batt_pw,IF(sel_batt=0,0,(sel_batt-H5065)/in_rte))</f>
        <v/>
      </c>
      <c r="G5066" s="6">
        <f>MIN(E5066,in_batt_pw,H5065)</f>
        <v/>
      </c>
      <c r="H5066" s="6">
        <f>H5065+F5066*in_rte-G5066</f>
        <v/>
      </c>
      <c r="I5066" s="6">
        <f>IF(sel_og=1,0,E5066-G5066)</f>
        <v/>
      </c>
      <c r="J5066" s="6">
        <f>IF(sel_og=1,0,D5066-F5066)</f>
        <v/>
      </c>
      <c r="K5066" s="6">
        <f>IF(sel_og=1,E5066-G5066,0)</f>
        <v/>
      </c>
    </row>
    <row r="5067">
      <c r="A5067" s="6">
        <f>Profiles!E5067+Profiles!F5067</f>
        <v/>
      </c>
      <c r="B5067" s="6">
        <f>Profiles!D5067*sel_solar</f>
        <v/>
      </c>
      <c r="C5067" s="6">
        <f>MIN(B5067,A5067)</f>
        <v/>
      </c>
      <c r="D5067" s="6">
        <f>B5067-C5067</f>
        <v/>
      </c>
      <c r="E5067" s="6">
        <f>A5067-C5067</f>
        <v/>
      </c>
      <c r="F5067" s="6">
        <f>MIN(D5067,in_batt_pw,IF(sel_batt=0,0,(sel_batt-H5066)/in_rte))</f>
        <v/>
      </c>
      <c r="G5067" s="6">
        <f>MIN(E5067,in_batt_pw,H5066)</f>
        <v/>
      </c>
      <c r="H5067" s="6">
        <f>H5066+F5067*in_rte-G5067</f>
        <v/>
      </c>
      <c r="I5067" s="6">
        <f>IF(sel_og=1,0,E5067-G5067)</f>
        <v/>
      </c>
      <c r="J5067" s="6">
        <f>IF(sel_og=1,0,D5067-F5067)</f>
        <v/>
      </c>
      <c r="K5067" s="6">
        <f>IF(sel_og=1,E5067-G5067,0)</f>
        <v/>
      </c>
    </row>
    <row r="5068">
      <c r="A5068" s="6">
        <f>Profiles!E5068+Profiles!F5068</f>
        <v/>
      </c>
      <c r="B5068" s="6">
        <f>Profiles!D5068*sel_solar</f>
        <v/>
      </c>
      <c r="C5068" s="6">
        <f>MIN(B5068,A5068)</f>
        <v/>
      </c>
      <c r="D5068" s="6">
        <f>B5068-C5068</f>
        <v/>
      </c>
      <c r="E5068" s="6">
        <f>A5068-C5068</f>
        <v/>
      </c>
      <c r="F5068" s="6">
        <f>MIN(D5068,in_batt_pw,IF(sel_batt=0,0,(sel_batt-H5067)/in_rte))</f>
        <v/>
      </c>
      <c r="G5068" s="6">
        <f>MIN(E5068,in_batt_pw,H5067)</f>
        <v/>
      </c>
      <c r="H5068" s="6">
        <f>H5067+F5068*in_rte-G5068</f>
        <v/>
      </c>
      <c r="I5068" s="6">
        <f>IF(sel_og=1,0,E5068-G5068)</f>
        <v/>
      </c>
      <c r="J5068" s="6">
        <f>IF(sel_og=1,0,D5068-F5068)</f>
        <v/>
      </c>
      <c r="K5068" s="6">
        <f>IF(sel_og=1,E5068-G5068,0)</f>
        <v/>
      </c>
    </row>
    <row r="5069">
      <c r="A5069" s="6">
        <f>Profiles!E5069+Profiles!F5069</f>
        <v/>
      </c>
      <c r="B5069" s="6">
        <f>Profiles!D5069*sel_solar</f>
        <v/>
      </c>
      <c r="C5069" s="6">
        <f>MIN(B5069,A5069)</f>
        <v/>
      </c>
      <c r="D5069" s="6">
        <f>B5069-C5069</f>
        <v/>
      </c>
      <c r="E5069" s="6">
        <f>A5069-C5069</f>
        <v/>
      </c>
      <c r="F5069" s="6">
        <f>MIN(D5069,in_batt_pw,IF(sel_batt=0,0,(sel_batt-H5068)/in_rte))</f>
        <v/>
      </c>
      <c r="G5069" s="6">
        <f>MIN(E5069,in_batt_pw,H5068)</f>
        <v/>
      </c>
      <c r="H5069" s="6">
        <f>H5068+F5069*in_rte-G5069</f>
        <v/>
      </c>
      <c r="I5069" s="6">
        <f>IF(sel_og=1,0,E5069-G5069)</f>
        <v/>
      </c>
      <c r="J5069" s="6">
        <f>IF(sel_og=1,0,D5069-F5069)</f>
        <v/>
      </c>
      <c r="K5069" s="6">
        <f>IF(sel_og=1,E5069-G5069,0)</f>
        <v/>
      </c>
    </row>
    <row r="5070">
      <c r="A5070" s="6">
        <f>Profiles!E5070+Profiles!F5070</f>
        <v/>
      </c>
      <c r="B5070" s="6">
        <f>Profiles!D5070*sel_solar</f>
        <v/>
      </c>
      <c r="C5070" s="6">
        <f>MIN(B5070,A5070)</f>
        <v/>
      </c>
      <c r="D5070" s="6">
        <f>B5070-C5070</f>
        <v/>
      </c>
      <c r="E5070" s="6">
        <f>A5070-C5070</f>
        <v/>
      </c>
      <c r="F5070" s="6">
        <f>MIN(D5070,in_batt_pw,IF(sel_batt=0,0,(sel_batt-H5069)/in_rte))</f>
        <v/>
      </c>
      <c r="G5070" s="6">
        <f>MIN(E5070,in_batt_pw,H5069)</f>
        <v/>
      </c>
      <c r="H5070" s="6">
        <f>H5069+F5070*in_rte-G5070</f>
        <v/>
      </c>
      <c r="I5070" s="6">
        <f>IF(sel_og=1,0,E5070-G5070)</f>
        <v/>
      </c>
      <c r="J5070" s="6">
        <f>IF(sel_og=1,0,D5070-F5070)</f>
        <v/>
      </c>
      <c r="K5070" s="6">
        <f>IF(sel_og=1,E5070-G5070,0)</f>
        <v/>
      </c>
    </row>
    <row r="5071">
      <c r="A5071" s="6">
        <f>Profiles!E5071+Profiles!F5071</f>
        <v/>
      </c>
      <c r="B5071" s="6">
        <f>Profiles!D5071*sel_solar</f>
        <v/>
      </c>
      <c r="C5071" s="6">
        <f>MIN(B5071,A5071)</f>
        <v/>
      </c>
      <c r="D5071" s="6">
        <f>B5071-C5071</f>
        <v/>
      </c>
      <c r="E5071" s="6">
        <f>A5071-C5071</f>
        <v/>
      </c>
      <c r="F5071" s="6">
        <f>MIN(D5071,in_batt_pw,IF(sel_batt=0,0,(sel_batt-H5070)/in_rte))</f>
        <v/>
      </c>
      <c r="G5071" s="6">
        <f>MIN(E5071,in_batt_pw,H5070)</f>
        <v/>
      </c>
      <c r="H5071" s="6">
        <f>H5070+F5071*in_rte-G5071</f>
        <v/>
      </c>
      <c r="I5071" s="6">
        <f>IF(sel_og=1,0,E5071-G5071)</f>
        <v/>
      </c>
      <c r="J5071" s="6">
        <f>IF(sel_og=1,0,D5071-F5071)</f>
        <v/>
      </c>
      <c r="K5071" s="6">
        <f>IF(sel_og=1,E5071-G5071,0)</f>
        <v/>
      </c>
    </row>
    <row r="5072">
      <c r="A5072" s="6">
        <f>Profiles!E5072+Profiles!F5072</f>
        <v/>
      </c>
      <c r="B5072" s="6">
        <f>Profiles!D5072*sel_solar</f>
        <v/>
      </c>
      <c r="C5072" s="6">
        <f>MIN(B5072,A5072)</f>
        <v/>
      </c>
      <c r="D5072" s="6">
        <f>B5072-C5072</f>
        <v/>
      </c>
      <c r="E5072" s="6">
        <f>A5072-C5072</f>
        <v/>
      </c>
      <c r="F5072" s="6">
        <f>MIN(D5072,in_batt_pw,IF(sel_batt=0,0,(sel_batt-H5071)/in_rte))</f>
        <v/>
      </c>
      <c r="G5072" s="6">
        <f>MIN(E5072,in_batt_pw,H5071)</f>
        <v/>
      </c>
      <c r="H5072" s="6">
        <f>H5071+F5072*in_rte-G5072</f>
        <v/>
      </c>
      <c r="I5072" s="6">
        <f>IF(sel_og=1,0,E5072-G5072)</f>
        <v/>
      </c>
      <c r="J5072" s="6">
        <f>IF(sel_og=1,0,D5072-F5072)</f>
        <v/>
      </c>
      <c r="K5072" s="6">
        <f>IF(sel_og=1,E5072-G5072,0)</f>
        <v/>
      </c>
    </row>
    <row r="5073">
      <c r="A5073" s="6">
        <f>Profiles!E5073+Profiles!F5073</f>
        <v/>
      </c>
      <c r="B5073" s="6">
        <f>Profiles!D5073*sel_solar</f>
        <v/>
      </c>
      <c r="C5073" s="6">
        <f>MIN(B5073,A5073)</f>
        <v/>
      </c>
      <c r="D5073" s="6">
        <f>B5073-C5073</f>
        <v/>
      </c>
      <c r="E5073" s="6">
        <f>A5073-C5073</f>
        <v/>
      </c>
      <c r="F5073" s="6">
        <f>MIN(D5073,in_batt_pw,IF(sel_batt=0,0,(sel_batt-H5072)/in_rte))</f>
        <v/>
      </c>
      <c r="G5073" s="6">
        <f>MIN(E5073,in_batt_pw,H5072)</f>
        <v/>
      </c>
      <c r="H5073" s="6">
        <f>H5072+F5073*in_rte-G5073</f>
        <v/>
      </c>
      <c r="I5073" s="6">
        <f>IF(sel_og=1,0,E5073-G5073)</f>
        <v/>
      </c>
      <c r="J5073" s="6">
        <f>IF(sel_og=1,0,D5073-F5073)</f>
        <v/>
      </c>
      <c r="K5073" s="6">
        <f>IF(sel_og=1,E5073-G5073,0)</f>
        <v/>
      </c>
    </row>
    <row r="5074">
      <c r="A5074" s="6">
        <f>Profiles!E5074+Profiles!F5074</f>
        <v/>
      </c>
      <c r="B5074" s="6">
        <f>Profiles!D5074*sel_solar</f>
        <v/>
      </c>
      <c r="C5074" s="6">
        <f>MIN(B5074,A5074)</f>
        <v/>
      </c>
      <c r="D5074" s="6">
        <f>B5074-C5074</f>
        <v/>
      </c>
      <c r="E5074" s="6">
        <f>A5074-C5074</f>
        <v/>
      </c>
      <c r="F5074" s="6">
        <f>MIN(D5074,in_batt_pw,IF(sel_batt=0,0,(sel_batt-H5073)/in_rte))</f>
        <v/>
      </c>
      <c r="G5074" s="6">
        <f>MIN(E5074,in_batt_pw,H5073)</f>
        <v/>
      </c>
      <c r="H5074" s="6">
        <f>H5073+F5074*in_rte-G5074</f>
        <v/>
      </c>
      <c r="I5074" s="6">
        <f>IF(sel_og=1,0,E5074-G5074)</f>
        <v/>
      </c>
      <c r="J5074" s="6">
        <f>IF(sel_og=1,0,D5074-F5074)</f>
        <v/>
      </c>
      <c r="K5074" s="6">
        <f>IF(sel_og=1,E5074-G5074,0)</f>
        <v/>
      </c>
    </row>
    <row r="5075">
      <c r="A5075" s="6">
        <f>Profiles!E5075+Profiles!F5075</f>
        <v/>
      </c>
      <c r="B5075" s="6">
        <f>Profiles!D5075*sel_solar</f>
        <v/>
      </c>
      <c r="C5075" s="6">
        <f>MIN(B5075,A5075)</f>
        <v/>
      </c>
      <c r="D5075" s="6">
        <f>B5075-C5075</f>
        <v/>
      </c>
      <c r="E5075" s="6">
        <f>A5075-C5075</f>
        <v/>
      </c>
      <c r="F5075" s="6">
        <f>MIN(D5075,in_batt_pw,IF(sel_batt=0,0,(sel_batt-H5074)/in_rte))</f>
        <v/>
      </c>
      <c r="G5075" s="6">
        <f>MIN(E5075,in_batt_pw,H5074)</f>
        <v/>
      </c>
      <c r="H5075" s="6">
        <f>H5074+F5075*in_rte-G5075</f>
        <v/>
      </c>
      <c r="I5075" s="6">
        <f>IF(sel_og=1,0,E5075-G5075)</f>
        <v/>
      </c>
      <c r="J5075" s="6">
        <f>IF(sel_og=1,0,D5075-F5075)</f>
        <v/>
      </c>
      <c r="K5075" s="6">
        <f>IF(sel_og=1,E5075-G5075,0)</f>
        <v/>
      </c>
    </row>
    <row r="5076">
      <c r="A5076" s="6">
        <f>Profiles!E5076+Profiles!F5076</f>
        <v/>
      </c>
      <c r="B5076" s="6">
        <f>Profiles!D5076*sel_solar</f>
        <v/>
      </c>
      <c r="C5076" s="6">
        <f>MIN(B5076,A5076)</f>
        <v/>
      </c>
      <c r="D5076" s="6">
        <f>B5076-C5076</f>
        <v/>
      </c>
      <c r="E5076" s="6">
        <f>A5076-C5076</f>
        <v/>
      </c>
      <c r="F5076" s="6">
        <f>MIN(D5076,in_batt_pw,IF(sel_batt=0,0,(sel_batt-H5075)/in_rte))</f>
        <v/>
      </c>
      <c r="G5076" s="6">
        <f>MIN(E5076,in_batt_pw,H5075)</f>
        <v/>
      </c>
      <c r="H5076" s="6">
        <f>H5075+F5076*in_rte-G5076</f>
        <v/>
      </c>
      <c r="I5076" s="6">
        <f>IF(sel_og=1,0,E5076-G5076)</f>
        <v/>
      </c>
      <c r="J5076" s="6">
        <f>IF(sel_og=1,0,D5076-F5076)</f>
        <v/>
      </c>
      <c r="K5076" s="6">
        <f>IF(sel_og=1,E5076-G5076,0)</f>
        <v/>
      </c>
    </row>
    <row r="5077">
      <c r="A5077" s="6">
        <f>Profiles!E5077+Profiles!F5077</f>
        <v/>
      </c>
      <c r="B5077" s="6">
        <f>Profiles!D5077*sel_solar</f>
        <v/>
      </c>
      <c r="C5077" s="6">
        <f>MIN(B5077,A5077)</f>
        <v/>
      </c>
      <c r="D5077" s="6">
        <f>B5077-C5077</f>
        <v/>
      </c>
      <c r="E5077" s="6">
        <f>A5077-C5077</f>
        <v/>
      </c>
      <c r="F5077" s="6">
        <f>MIN(D5077,in_batt_pw,IF(sel_batt=0,0,(sel_batt-H5076)/in_rte))</f>
        <v/>
      </c>
      <c r="G5077" s="6">
        <f>MIN(E5077,in_batt_pw,H5076)</f>
        <v/>
      </c>
      <c r="H5077" s="6">
        <f>H5076+F5077*in_rte-G5077</f>
        <v/>
      </c>
      <c r="I5077" s="6">
        <f>IF(sel_og=1,0,E5077-G5077)</f>
        <v/>
      </c>
      <c r="J5077" s="6">
        <f>IF(sel_og=1,0,D5077-F5077)</f>
        <v/>
      </c>
      <c r="K5077" s="6">
        <f>IF(sel_og=1,E5077-G5077,0)</f>
        <v/>
      </c>
    </row>
    <row r="5078">
      <c r="A5078" s="6">
        <f>Profiles!E5078+Profiles!F5078</f>
        <v/>
      </c>
      <c r="B5078" s="6">
        <f>Profiles!D5078*sel_solar</f>
        <v/>
      </c>
      <c r="C5078" s="6">
        <f>MIN(B5078,A5078)</f>
        <v/>
      </c>
      <c r="D5078" s="6">
        <f>B5078-C5078</f>
        <v/>
      </c>
      <c r="E5078" s="6">
        <f>A5078-C5078</f>
        <v/>
      </c>
      <c r="F5078" s="6">
        <f>MIN(D5078,in_batt_pw,IF(sel_batt=0,0,(sel_batt-H5077)/in_rte))</f>
        <v/>
      </c>
      <c r="G5078" s="6">
        <f>MIN(E5078,in_batt_pw,H5077)</f>
        <v/>
      </c>
      <c r="H5078" s="6">
        <f>H5077+F5078*in_rte-G5078</f>
        <v/>
      </c>
      <c r="I5078" s="6">
        <f>IF(sel_og=1,0,E5078-G5078)</f>
        <v/>
      </c>
      <c r="J5078" s="6">
        <f>IF(sel_og=1,0,D5078-F5078)</f>
        <v/>
      </c>
      <c r="K5078" s="6">
        <f>IF(sel_og=1,E5078-G5078,0)</f>
        <v/>
      </c>
    </row>
    <row r="5079">
      <c r="A5079" s="6">
        <f>Profiles!E5079+Profiles!F5079</f>
        <v/>
      </c>
      <c r="B5079" s="6">
        <f>Profiles!D5079*sel_solar</f>
        <v/>
      </c>
      <c r="C5079" s="6">
        <f>MIN(B5079,A5079)</f>
        <v/>
      </c>
      <c r="D5079" s="6">
        <f>B5079-C5079</f>
        <v/>
      </c>
      <c r="E5079" s="6">
        <f>A5079-C5079</f>
        <v/>
      </c>
      <c r="F5079" s="6">
        <f>MIN(D5079,in_batt_pw,IF(sel_batt=0,0,(sel_batt-H5078)/in_rte))</f>
        <v/>
      </c>
      <c r="G5079" s="6">
        <f>MIN(E5079,in_batt_pw,H5078)</f>
        <v/>
      </c>
      <c r="H5079" s="6">
        <f>H5078+F5079*in_rte-G5079</f>
        <v/>
      </c>
      <c r="I5079" s="6">
        <f>IF(sel_og=1,0,E5079-G5079)</f>
        <v/>
      </c>
      <c r="J5079" s="6">
        <f>IF(sel_og=1,0,D5079-F5079)</f>
        <v/>
      </c>
      <c r="K5079" s="6">
        <f>IF(sel_og=1,E5079-G5079,0)</f>
        <v/>
      </c>
    </row>
    <row r="5080">
      <c r="A5080" s="6">
        <f>Profiles!E5080+Profiles!F5080</f>
        <v/>
      </c>
      <c r="B5080" s="6">
        <f>Profiles!D5080*sel_solar</f>
        <v/>
      </c>
      <c r="C5080" s="6">
        <f>MIN(B5080,A5080)</f>
        <v/>
      </c>
      <c r="D5080" s="6">
        <f>B5080-C5080</f>
        <v/>
      </c>
      <c r="E5080" s="6">
        <f>A5080-C5080</f>
        <v/>
      </c>
      <c r="F5080" s="6">
        <f>MIN(D5080,in_batt_pw,IF(sel_batt=0,0,(sel_batt-H5079)/in_rte))</f>
        <v/>
      </c>
      <c r="G5080" s="6">
        <f>MIN(E5080,in_batt_pw,H5079)</f>
        <v/>
      </c>
      <c r="H5080" s="6">
        <f>H5079+F5080*in_rte-G5080</f>
        <v/>
      </c>
      <c r="I5080" s="6">
        <f>IF(sel_og=1,0,E5080-G5080)</f>
        <v/>
      </c>
      <c r="J5080" s="6">
        <f>IF(sel_og=1,0,D5080-F5080)</f>
        <v/>
      </c>
      <c r="K5080" s="6">
        <f>IF(sel_og=1,E5080-G5080,0)</f>
        <v/>
      </c>
    </row>
    <row r="5081">
      <c r="A5081" s="6">
        <f>Profiles!E5081+Profiles!F5081</f>
        <v/>
      </c>
      <c r="B5081" s="6">
        <f>Profiles!D5081*sel_solar</f>
        <v/>
      </c>
      <c r="C5081" s="6">
        <f>MIN(B5081,A5081)</f>
        <v/>
      </c>
      <c r="D5081" s="6">
        <f>B5081-C5081</f>
        <v/>
      </c>
      <c r="E5081" s="6">
        <f>A5081-C5081</f>
        <v/>
      </c>
      <c r="F5081" s="6">
        <f>MIN(D5081,in_batt_pw,IF(sel_batt=0,0,(sel_batt-H5080)/in_rte))</f>
        <v/>
      </c>
      <c r="G5081" s="6">
        <f>MIN(E5081,in_batt_pw,H5080)</f>
        <v/>
      </c>
      <c r="H5081" s="6">
        <f>H5080+F5081*in_rte-G5081</f>
        <v/>
      </c>
      <c r="I5081" s="6">
        <f>IF(sel_og=1,0,E5081-G5081)</f>
        <v/>
      </c>
      <c r="J5081" s="6">
        <f>IF(sel_og=1,0,D5081-F5081)</f>
        <v/>
      </c>
      <c r="K5081" s="6">
        <f>IF(sel_og=1,E5081-G5081,0)</f>
        <v/>
      </c>
    </row>
    <row r="5082">
      <c r="A5082" s="6">
        <f>Profiles!E5082+Profiles!F5082</f>
        <v/>
      </c>
      <c r="B5082" s="6">
        <f>Profiles!D5082*sel_solar</f>
        <v/>
      </c>
      <c r="C5082" s="6">
        <f>MIN(B5082,A5082)</f>
        <v/>
      </c>
      <c r="D5082" s="6">
        <f>B5082-C5082</f>
        <v/>
      </c>
      <c r="E5082" s="6">
        <f>A5082-C5082</f>
        <v/>
      </c>
      <c r="F5082" s="6">
        <f>MIN(D5082,in_batt_pw,IF(sel_batt=0,0,(sel_batt-H5081)/in_rte))</f>
        <v/>
      </c>
      <c r="G5082" s="6">
        <f>MIN(E5082,in_batt_pw,H5081)</f>
        <v/>
      </c>
      <c r="H5082" s="6">
        <f>H5081+F5082*in_rte-G5082</f>
        <v/>
      </c>
      <c r="I5082" s="6">
        <f>IF(sel_og=1,0,E5082-G5082)</f>
        <v/>
      </c>
      <c r="J5082" s="6">
        <f>IF(sel_og=1,0,D5082-F5082)</f>
        <v/>
      </c>
      <c r="K5082" s="6">
        <f>IF(sel_og=1,E5082-G5082,0)</f>
        <v/>
      </c>
    </row>
    <row r="5083">
      <c r="A5083" s="6">
        <f>Profiles!E5083+Profiles!F5083</f>
        <v/>
      </c>
      <c r="B5083" s="6">
        <f>Profiles!D5083*sel_solar</f>
        <v/>
      </c>
      <c r="C5083" s="6">
        <f>MIN(B5083,A5083)</f>
        <v/>
      </c>
      <c r="D5083" s="6">
        <f>B5083-C5083</f>
        <v/>
      </c>
      <c r="E5083" s="6">
        <f>A5083-C5083</f>
        <v/>
      </c>
      <c r="F5083" s="6">
        <f>MIN(D5083,in_batt_pw,IF(sel_batt=0,0,(sel_batt-H5082)/in_rte))</f>
        <v/>
      </c>
      <c r="G5083" s="6">
        <f>MIN(E5083,in_batt_pw,H5082)</f>
        <v/>
      </c>
      <c r="H5083" s="6">
        <f>H5082+F5083*in_rte-G5083</f>
        <v/>
      </c>
      <c r="I5083" s="6">
        <f>IF(sel_og=1,0,E5083-G5083)</f>
        <v/>
      </c>
      <c r="J5083" s="6">
        <f>IF(sel_og=1,0,D5083-F5083)</f>
        <v/>
      </c>
      <c r="K5083" s="6">
        <f>IF(sel_og=1,E5083-G5083,0)</f>
        <v/>
      </c>
    </row>
    <row r="5084">
      <c r="A5084" s="6">
        <f>Profiles!E5084+Profiles!F5084</f>
        <v/>
      </c>
      <c r="B5084" s="6">
        <f>Profiles!D5084*sel_solar</f>
        <v/>
      </c>
      <c r="C5084" s="6">
        <f>MIN(B5084,A5084)</f>
        <v/>
      </c>
      <c r="D5084" s="6">
        <f>B5084-C5084</f>
        <v/>
      </c>
      <c r="E5084" s="6">
        <f>A5084-C5084</f>
        <v/>
      </c>
      <c r="F5084" s="6">
        <f>MIN(D5084,in_batt_pw,IF(sel_batt=0,0,(sel_batt-H5083)/in_rte))</f>
        <v/>
      </c>
      <c r="G5084" s="6">
        <f>MIN(E5084,in_batt_pw,H5083)</f>
        <v/>
      </c>
      <c r="H5084" s="6">
        <f>H5083+F5084*in_rte-G5084</f>
        <v/>
      </c>
      <c r="I5084" s="6">
        <f>IF(sel_og=1,0,E5084-G5084)</f>
        <v/>
      </c>
      <c r="J5084" s="6">
        <f>IF(sel_og=1,0,D5084-F5084)</f>
        <v/>
      </c>
      <c r="K5084" s="6">
        <f>IF(sel_og=1,E5084-G5084,0)</f>
        <v/>
      </c>
    </row>
    <row r="5085">
      <c r="A5085" s="6">
        <f>Profiles!E5085+Profiles!F5085</f>
        <v/>
      </c>
      <c r="B5085" s="6">
        <f>Profiles!D5085*sel_solar</f>
        <v/>
      </c>
      <c r="C5085" s="6">
        <f>MIN(B5085,A5085)</f>
        <v/>
      </c>
      <c r="D5085" s="6">
        <f>B5085-C5085</f>
        <v/>
      </c>
      <c r="E5085" s="6">
        <f>A5085-C5085</f>
        <v/>
      </c>
      <c r="F5085" s="6">
        <f>MIN(D5085,in_batt_pw,IF(sel_batt=0,0,(sel_batt-H5084)/in_rte))</f>
        <v/>
      </c>
      <c r="G5085" s="6">
        <f>MIN(E5085,in_batt_pw,H5084)</f>
        <v/>
      </c>
      <c r="H5085" s="6">
        <f>H5084+F5085*in_rte-G5085</f>
        <v/>
      </c>
      <c r="I5085" s="6">
        <f>IF(sel_og=1,0,E5085-G5085)</f>
        <v/>
      </c>
      <c r="J5085" s="6">
        <f>IF(sel_og=1,0,D5085-F5085)</f>
        <v/>
      </c>
      <c r="K5085" s="6">
        <f>IF(sel_og=1,E5085-G5085,0)</f>
        <v/>
      </c>
    </row>
    <row r="5086">
      <c r="A5086" s="6">
        <f>Profiles!E5086+Profiles!F5086</f>
        <v/>
      </c>
      <c r="B5086" s="6">
        <f>Profiles!D5086*sel_solar</f>
        <v/>
      </c>
      <c r="C5086" s="6">
        <f>MIN(B5086,A5086)</f>
        <v/>
      </c>
      <c r="D5086" s="6">
        <f>B5086-C5086</f>
        <v/>
      </c>
      <c r="E5086" s="6">
        <f>A5086-C5086</f>
        <v/>
      </c>
      <c r="F5086" s="6">
        <f>MIN(D5086,in_batt_pw,IF(sel_batt=0,0,(sel_batt-H5085)/in_rte))</f>
        <v/>
      </c>
      <c r="G5086" s="6">
        <f>MIN(E5086,in_batt_pw,H5085)</f>
        <v/>
      </c>
      <c r="H5086" s="6">
        <f>H5085+F5086*in_rte-G5086</f>
        <v/>
      </c>
      <c r="I5086" s="6">
        <f>IF(sel_og=1,0,E5086-G5086)</f>
        <v/>
      </c>
      <c r="J5086" s="6">
        <f>IF(sel_og=1,0,D5086-F5086)</f>
        <v/>
      </c>
      <c r="K5086" s="6">
        <f>IF(sel_og=1,E5086-G5086,0)</f>
        <v/>
      </c>
    </row>
    <row r="5087">
      <c r="A5087" s="6">
        <f>Profiles!E5087+Profiles!F5087</f>
        <v/>
      </c>
      <c r="B5087" s="6">
        <f>Profiles!D5087*sel_solar</f>
        <v/>
      </c>
      <c r="C5087" s="6">
        <f>MIN(B5087,A5087)</f>
        <v/>
      </c>
      <c r="D5087" s="6">
        <f>B5087-C5087</f>
        <v/>
      </c>
      <c r="E5087" s="6">
        <f>A5087-C5087</f>
        <v/>
      </c>
      <c r="F5087" s="6">
        <f>MIN(D5087,in_batt_pw,IF(sel_batt=0,0,(sel_batt-H5086)/in_rte))</f>
        <v/>
      </c>
      <c r="G5087" s="6">
        <f>MIN(E5087,in_batt_pw,H5086)</f>
        <v/>
      </c>
      <c r="H5087" s="6">
        <f>H5086+F5087*in_rte-G5087</f>
        <v/>
      </c>
      <c r="I5087" s="6">
        <f>IF(sel_og=1,0,E5087-G5087)</f>
        <v/>
      </c>
      <c r="J5087" s="6">
        <f>IF(sel_og=1,0,D5087-F5087)</f>
        <v/>
      </c>
      <c r="K5087" s="6">
        <f>IF(sel_og=1,E5087-G5087,0)</f>
        <v/>
      </c>
    </row>
    <row r="5088">
      <c r="A5088" s="6">
        <f>Profiles!E5088+Profiles!F5088</f>
        <v/>
      </c>
      <c r="B5088" s="6">
        <f>Profiles!D5088*sel_solar</f>
        <v/>
      </c>
      <c r="C5088" s="6">
        <f>MIN(B5088,A5088)</f>
        <v/>
      </c>
      <c r="D5088" s="6">
        <f>B5088-C5088</f>
        <v/>
      </c>
      <c r="E5088" s="6">
        <f>A5088-C5088</f>
        <v/>
      </c>
      <c r="F5088" s="6">
        <f>MIN(D5088,in_batt_pw,IF(sel_batt=0,0,(sel_batt-H5087)/in_rte))</f>
        <v/>
      </c>
      <c r="G5088" s="6">
        <f>MIN(E5088,in_batt_pw,H5087)</f>
        <v/>
      </c>
      <c r="H5088" s="6">
        <f>H5087+F5088*in_rte-G5088</f>
        <v/>
      </c>
      <c r="I5088" s="6">
        <f>IF(sel_og=1,0,E5088-G5088)</f>
        <v/>
      </c>
      <c r="J5088" s="6">
        <f>IF(sel_og=1,0,D5088-F5088)</f>
        <v/>
      </c>
      <c r="K5088" s="6">
        <f>IF(sel_og=1,E5088-G5088,0)</f>
        <v/>
      </c>
    </row>
    <row r="5089">
      <c r="A5089" s="6">
        <f>Profiles!E5089+Profiles!F5089</f>
        <v/>
      </c>
      <c r="B5089" s="6">
        <f>Profiles!D5089*sel_solar</f>
        <v/>
      </c>
      <c r="C5089" s="6">
        <f>MIN(B5089,A5089)</f>
        <v/>
      </c>
      <c r="D5089" s="6">
        <f>B5089-C5089</f>
        <v/>
      </c>
      <c r="E5089" s="6">
        <f>A5089-C5089</f>
        <v/>
      </c>
      <c r="F5089" s="6">
        <f>MIN(D5089,in_batt_pw,IF(sel_batt=0,0,(sel_batt-H5088)/in_rte))</f>
        <v/>
      </c>
      <c r="G5089" s="6">
        <f>MIN(E5089,in_batt_pw,H5088)</f>
        <v/>
      </c>
      <c r="H5089" s="6">
        <f>H5088+F5089*in_rte-G5089</f>
        <v/>
      </c>
      <c r="I5089" s="6">
        <f>IF(sel_og=1,0,E5089-G5089)</f>
        <v/>
      </c>
      <c r="J5089" s="6">
        <f>IF(sel_og=1,0,D5089-F5089)</f>
        <v/>
      </c>
      <c r="K5089" s="6">
        <f>IF(sel_og=1,E5089-G5089,0)</f>
        <v/>
      </c>
    </row>
    <row r="5090">
      <c r="A5090" s="6">
        <f>Profiles!E5090+Profiles!F5090</f>
        <v/>
      </c>
      <c r="B5090" s="6">
        <f>Profiles!D5090*sel_solar</f>
        <v/>
      </c>
      <c r="C5090" s="6">
        <f>MIN(B5090,A5090)</f>
        <v/>
      </c>
      <c r="D5090" s="6">
        <f>B5090-C5090</f>
        <v/>
      </c>
      <c r="E5090" s="6">
        <f>A5090-C5090</f>
        <v/>
      </c>
      <c r="F5090" s="6">
        <f>MIN(D5090,in_batt_pw,IF(sel_batt=0,0,(sel_batt-H5089)/in_rte))</f>
        <v/>
      </c>
      <c r="G5090" s="6">
        <f>MIN(E5090,in_batt_pw,H5089)</f>
        <v/>
      </c>
      <c r="H5090" s="6">
        <f>H5089+F5090*in_rte-G5090</f>
        <v/>
      </c>
      <c r="I5090" s="6">
        <f>IF(sel_og=1,0,E5090-G5090)</f>
        <v/>
      </c>
      <c r="J5090" s="6">
        <f>IF(sel_og=1,0,D5090-F5090)</f>
        <v/>
      </c>
      <c r="K5090" s="6">
        <f>IF(sel_og=1,E5090-G5090,0)</f>
        <v/>
      </c>
    </row>
    <row r="5091">
      <c r="A5091" s="6">
        <f>Profiles!E5091+Profiles!F5091</f>
        <v/>
      </c>
      <c r="B5091" s="6">
        <f>Profiles!D5091*sel_solar</f>
        <v/>
      </c>
      <c r="C5091" s="6">
        <f>MIN(B5091,A5091)</f>
        <v/>
      </c>
      <c r="D5091" s="6">
        <f>B5091-C5091</f>
        <v/>
      </c>
      <c r="E5091" s="6">
        <f>A5091-C5091</f>
        <v/>
      </c>
      <c r="F5091" s="6">
        <f>MIN(D5091,in_batt_pw,IF(sel_batt=0,0,(sel_batt-H5090)/in_rte))</f>
        <v/>
      </c>
      <c r="G5091" s="6">
        <f>MIN(E5091,in_batt_pw,H5090)</f>
        <v/>
      </c>
      <c r="H5091" s="6">
        <f>H5090+F5091*in_rte-G5091</f>
        <v/>
      </c>
      <c r="I5091" s="6">
        <f>IF(sel_og=1,0,E5091-G5091)</f>
        <v/>
      </c>
      <c r="J5091" s="6">
        <f>IF(sel_og=1,0,D5091-F5091)</f>
        <v/>
      </c>
      <c r="K5091" s="6">
        <f>IF(sel_og=1,E5091-G5091,0)</f>
        <v/>
      </c>
    </row>
    <row r="5092">
      <c r="A5092" s="6">
        <f>Profiles!E5092+Profiles!F5092</f>
        <v/>
      </c>
      <c r="B5092" s="6">
        <f>Profiles!D5092*sel_solar</f>
        <v/>
      </c>
      <c r="C5092" s="6">
        <f>MIN(B5092,A5092)</f>
        <v/>
      </c>
      <c r="D5092" s="6">
        <f>B5092-C5092</f>
        <v/>
      </c>
      <c r="E5092" s="6">
        <f>A5092-C5092</f>
        <v/>
      </c>
      <c r="F5092" s="6">
        <f>MIN(D5092,in_batt_pw,IF(sel_batt=0,0,(sel_batt-H5091)/in_rte))</f>
        <v/>
      </c>
      <c r="G5092" s="6">
        <f>MIN(E5092,in_batt_pw,H5091)</f>
        <v/>
      </c>
      <c r="H5092" s="6">
        <f>H5091+F5092*in_rte-G5092</f>
        <v/>
      </c>
      <c r="I5092" s="6">
        <f>IF(sel_og=1,0,E5092-G5092)</f>
        <v/>
      </c>
      <c r="J5092" s="6">
        <f>IF(sel_og=1,0,D5092-F5092)</f>
        <v/>
      </c>
      <c r="K5092" s="6">
        <f>IF(sel_og=1,E5092-G5092,0)</f>
        <v/>
      </c>
    </row>
    <row r="5093">
      <c r="A5093" s="6">
        <f>Profiles!E5093+Profiles!F5093</f>
        <v/>
      </c>
      <c r="B5093" s="6">
        <f>Profiles!D5093*sel_solar</f>
        <v/>
      </c>
      <c r="C5093" s="6">
        <f>MIN(B5093,A5093)</f>
        <v/>
      </c>
      <c r="D5093" s="6">
        <f>B5093-C5093</f>
        <v/>
      </c>
      <c r="E5093" s="6">
        <f>A5093-C5093</f>
        <v/>
      </c>
      <c r="F5093" s="6">
        <f>MIN(D5093,in_batt_pw,IF(sel_batt=0,0,(sel_batt-H5092)/in_rte))</f>
        <v/>
      </c>
      <c r="G5093" s="6">
        <f>MIN(E5093,in_batt_pw,H5092)</f>
        <v/>
      </c>
      <c r="H5093" s="6">
        <f>H5092+F5093*in_rte-G5093</f>
        <v/>
      </c>
      <c r="I5093" s="6">
        <f>IF(sel_og=1,0,E5093-G5093)</f>
        <v/>
      </c>
      <c r="J5093" s="6">
        <f>IF(sel_og=1,0,D5093-F5093)</f>
        <v/>
      </c>
      <c r="K5093" s="6">
        <f>IF(sel_og=1,E5093-G5093,0)</f>
        <v/>
      </c>
    </row>
    <row r="5094">
      <c r="A5094" s="6">
        <f>Profiles!E5094+Profiles!F5094</f>
        <v/>
      </c>
      <c r="B5094" s="6">
        <f>Profiles!D5094*sel_solar</f>
        <v/>
      </c>
      <c r="C5094" s="6">
        <f>MIN(B5094,A5094)</f>
        <v/>
      </c>
      <c r="D5094" s="6">
        <f>B5094-C5094</f>
        <v/>
      </c>
      <c r="E5094" s="6">
        <f>A5094-C5094</f>
        <v/>
      </c>
      <c r="F5094" s="6">
        <f>MIN(D5094,in_batt_pw,IF(sel_batt=0,0,(sel_batt-H5093)/in_rte))</f>
        <v/>
      </c>
      <c r="G5094" s="6">
        <f>MIN(E5094,in_batt_pw,H5093)</f>
        <v/>
      </c>
      <c r="H5094" s="6">
        <f>H5093+F5094*in_rte-G5094</f>
        <v/>
      </c>
      <c r="I5094" s="6">
        <f>IF(sel_og=1,0,E5094-G5094)</f>
        <v/>
      </c>
      <c r="J5094" s="6">
        <f>IF(sel_og=1,0,D5094-F5094)</f>
        <v/>
      </c>
      <c r="K5094" s="6">
        <f>IF(sel_og=1,E5094-G5094,0)</f>
        <v/>
      </c>
    </row>
    <row r="5095">
      <c r="A5095" s="6">
        <f>Profiles!E5095+Profiles!F5095</f>
        <v/>
      </c>
      <c r="B5095" s="6">
        <f>Profiles!D5095*sel_solar</f>
        <v/>
      </c>
      <c r="C5095" s="6">
        <f>MIN(B5095,A5095)</f>
        <v/>
      </c>
      <c r="D5095" s="6">
        <f>B5095-C5095</f>
        <v/>
      </c>
      <c r="E5095" s="6">
        <f>A5095-C5095</f>
        <v/>
      </c>
      <c r="F5095" s="6">
        <f>MIN(D5095,in_batt_pw,IF(sel_batt=0,0,(sel_batt-H5094)/in_rte))</f>
        <v/>
      </c>
      <c r="G5095" s="6">
        <f>MIN(E5095,in_batt_pw,H5094)</f>
        <v/>
      </c>
      <c r="H5095" s="6">
        <f>H5094+F5095*in_rte-G5095</f>
        <v/>
      </c>
      <c r="I5095" s="6">
        <f>IF(sel_og=1,0,E5095-G5095)</f>
        <v/>
      </c>
      <c r="J5095" s="6">
        <f>IF(sel_og=1,0,D5095-F5095)</f>
        <v/>
      </c>
      <c r="K5095" s="6">
        <f>IF(sel_og=1,E5095-G5095,0)</f>
        <v/>
      </c>
    </row>
    <row r="5096">
      <c r="A5096" s="6">
        <f>Profiles!E5096+Profiles!F5096</f>
        <v/>
      </c>
      <c r="B5096" s="6">
        <f>Profiles!D5096*sel_solar</f>
        <v/>
      </c>
      <c r="C5096" s="6">
        <f>MIN(B5096,A5096)</f>
        <v/>
      </c>
      <c r="D5096" s="6">
        <f>B5096-C5096</f>
        <v/>
      </c>
      <c r="E5096" s="6">
        <f>A5096-C5096</f>
        <v/>
      </c>
      <c r="F5096" s="6">
        <f>MIN(D5096,in_batt_pw,IF(sel_batt=0,0,(sel_batt-H5095)/in_rte))</f>
        <v/>
      </c>
      <c r="G5096" s="6">
        <f>MIN(E5096,in_batt_pw,H5095)</f>
        <v/>
      </c>
      <c r="H5096" s="6">
        <f>H5095+F5096*in_rte-G5096</f>
        <v/>
      </c>
      <c r="I5096" s="6">
        <f>IF(sel_og=1,0,E5096-G5096)</f>
        <v/>
      </c>
      <c r="J5096" s="6">
        <f>IF(sel_og=1,0,D5096-F5096)</f>
        <v/>
      </c>
      <c r="K5096" s="6">
        <f>IF(sel_og=1,E5096-G5096,0)</f>
        <v/>
      </c>
    </row>
    <row r="5097">
      <c r="A5097" s="6">
        <f>Profiles!E5097+Profiles!F5097</f>
        <v/>
      </c>
      <c r="B5097" s="6">
        <f>Profiles!D5097*sel_solar</f>
        <v/>
      </c>
      <c r="C5097" s="6">
        <f>MIN(B5097,A5097)</f>
        <v/>
      </c>
      <c r="D5097" s="6">
        <f>B5097-C5097</f>
        <v/>
      </c>
      <c r="E5097" s="6">
        <f>A5097-C5097</f>
        <v/>
      </c>
      <c r="F5097" s="6">
        <f>MIN(D5097,in_batt_pw,IF(sel_batt=0,0,(sel_batt-H5096)/in_rte))</f>
        <v/>
      </c>
      <c r="G5097" s="6">
        <f>MIN(E5097,in_batt_pw,H5096)</f>
        <v/>
      </c>
      <c r="H5097" s="6">
        <f>H5096+F5097*in_rte-G5097</f>
        <v/>
      </c>
      <c r="I5097" s="6">
        <f>IF(sel_og=1,0,E5097-G5097)</f>
        <v/>
      </c>
      <c r="J5097" s="6">
        <f>IF(sel_og=1,0,D5097-F5097)</f>
        <v/>
      </c>
      <c r="K5097" s="6">
        <f>IF(sel_og=1,E5097-G5097,0)</f>
        <v/>
      </c>
    </row>
    <row r="5098">
      <c r="A5098" s="6">
        <f>Profiles!E5098+Profiles!F5098</f>
        <v/>
      </c>
      <c r="B5098" s="6">
        <f>Profiles!D5098*sel_solar</f>
        <v/>
      </c>
      <c r="C5098" s="6">
        <f>MIN(B5098,A5098)</f>
        <v/>
      </c>
      <c r="D5098" s="6">
        <f>B5098-C5098</f>
        <v/>
      </c>
      <c r="E5098" s="6">
        <f>A5098-C5098</f>
        <v/>
      </c>
      <c r="F5098" s="6">
        <f>MIN(D5098,in_batt_pw,IF(sel_batt=0,0,(sel_batt-H5097)/in_rte))</f>
        <v/>
      </c>
      <c r="G5098" s="6">
        <f>MIN(E5098,in_batt_pw,H5097)</f>
        <v/>
      </c>
      <c r="H5098" s="6">
        <f>H5097+F5098*in_rte-G5098</f>
        <v/>
      </c>
      <c r="I5098" s="6">
        <f>IF(sel_og=1,0,E5098-G5098)</f>
        <v/>
      </c>
      <c r="J5098" s="6">
        <f>IF(sel_og=1,0,D5098-F5098)</f>
        <v/>
      </c>
      <c r="K5098" s="6">
        <f>IF(sel_og=1,E5098-G5098,0)</f>
        <v/>
      </c>
    </row>
    <row r="5099">
      <c r="A5099" s="6">
        <f>Profiles!E5099+Profiles!F5099</f>
        <v/>
      </c>
      <c r="B5099" s="6">
        <f>Profiles!D5099*sel_solar</f>
        <v/>
      </c>
      <c r="C5099" s="6">
        <f>MIN(B5099,A5099)</f>
        <v/>
      </c>
      <c r="D5099" s="6">
        <f>B5099-C5099</f>
        <v/>
      </c>
      <c r="E5099" s="6">
        <f>A5099-C5099</f>
        <v/>
      </c>
      <c r="F5099" s="6">
        <f>MIN(D5099,in_batt_pw,IF(sel_batt=0,0,(sel_batt-H5098)/in_rte))</f>
        <v/>
      </c>
      <c r="G5099" s="6">
        <f>MIN(E5099,in_batt_pw,H5098)</f>
        <v/>
      </c>
      <c r="H5099" s="6">
        <f>H5098+F5099*in_rte-G5099</f>
        <v/>
      </c>
      <c r="I5099" s="6">
        <f>IF(sel_og=1,0,E5099-G5099)</f>
        <v/>
      </c>
      <c r="J5099" s="6">
        <f>IF(sel_og=1,0,D5099-F5099)</f>
        <v/>
      </c>
      <c r="K5099" s="6">
        <f>IF(sel_og=1,E5099-G5099,0)</f>
        <v/>
      </c>
    </row>
    <row r="5100">
      <c r="A5100" s="6">
        <f>Profiles!E5100+Profiles!F5100</f>
        <v/>
      </c>
      <c r="B5100" s="6">
        <f>Profiles!D5100*sel_solar</f>
        <v/>
      </c>
      <c r="C5100" s="6">
        <f>MIN(B5100,A5100)</f>
        <v/>
      </c>
      <c r="D5100" s="6">
        <f>B5100-C5100</f>
        <v/>
      </c>
      <c r="E5100" s="6">
        <f>A5100-C5100</f>
        <v/>
      </c>
      <c r="F5100" s="6">
        <f>MIN(D5100,in_batt_pw,IF(sel_batt=0,0,(sel_batt-H5099)/in_rte))</f>
        <v/>
      </c>
      <c r="G5100" s="6">
        <f>MIN(E5100,in_batt_pw,H5099)</f>
        <v/>
      </c>
      <c r="H5100" s="6">
        <f>H5099+F5100*in_rte-G5100</f>
        <v/>
      </c>
      <c r="I5100" s="6">
        <f>IF(sel_og=1,0,E5100-G5100)</f>
        <v/>
      </c>
      <c r="J5100" s="6">
        <f>IF(sel_og=1,0,D5100-F5100)</f>
        <v/>
      </c>
      <c r="K5100" s="6">
        <f>IF(sel_og=1,E5100-G5100,0)</f>
        <v/>
      </c>
    </row>
    <row r="5101">
      <c r="A5101" s="6">
        <f>Profiles!E5101+Profiles!F5101</f>
        <v/>
      </c>
      <c r="B5101" s="6">
        <f>Profiles!D5101*sel_solar</f>
        <v/>
      </c>
      <c r="C5101" s="6">
        <f>MIN(B5101,A5101)</f>
        <v/>
      </c>
      <c r="D5101" s="6">
        <f>B5101-C5101</f>
        <v/>
      </c>
      <c r="E5101" s="6">
        <f>A5101-C5101</f>
        <v/>
      </c>
      <c r="F5101" s="6">
        <f>MIN(D5101,in_batt_pw,IF(sel_batt=0,0,(sel_batt-H5100)/in_rte))</f>
        <v/>
      </c>
      <c r="G5101" s="6">
        <f>MIN(E5101,in_batt_pw,H5100)</f>
        <v/>
      </c>
      <c r="H5101" s="6">
        <f>H5100+F5101*in_rte-G5101</f>
        <v/>
      </c>
      <c r="I5101" s="6">
        <f>IF(sel_og=1,0,E5101-G5101)</f>
        <v/>
      </c>
      <c r="J5101" s="6">
        <f>IF(sel_og=1,0,D5101-F5101)</f>
        <v/>
      </c>
      <c r="K5101" s="6">
        <f>IF(sel_og=1,E5101-G5101,0)</f>
        <v/>
      </c>
    </row>
    <row r="5102">
      <c r="A5102" s="6">
        <f>Profiles!E5102+Profiles!F5102</f>
        <v/>
      </c>
      <c r="B5102" s="6">
        <f>Profiles!D5102*sel_solar</f>
        <v/>
      </c>
      <c r="C5102" s="6">
        <f>MIN(B5102,A5102)</f>
        <v/>
      </c>
      <c r="D5102" s="6">
        <f>B5102-C5102</f>
        <v/>
      </c>
      <c r="E5102" s="6">
        <f>A5102-C5102</f>
        <v/>
      </c>
      <c r="F5102" s="6">
        <f>MIN(D5102,in_batt_pw,IF(sel_batt=0,0,(sel_batt-H5101)/in_rte))</f>
        <v/>
      </c>
      <c r="G5102" s="6">
        <f>MIN(E5102,in_batt_pw,H5101)</f>
        <v/>
      </c>
      <c r="H5102" s="6">
        <f>H5101+F5102*in_rte-G5102</f>
        <v/>
      </c>
      <c r="I5102" s="6">
        <f>IF(sel_og=1,0,E5102-G5102)</f>
        <v/>
      </c>
      <c r="J5102" s="6">
        <f>IF(sel_og=1,0,D5102-F5102)</f>
        <v/>
      </c>
      <c r="K5102" s="6">
        <f>IF(sel_og=1,E5102-G5102,0)</f>
        <v/>
      </c>
    </row>
    <row r="5103">
      <c r="A5103" s="6">
        <f>Profiles!E5103+Profiles!F5103</f>
        <v/>
      </c>
      <c r="B5103" s="6">
        <f>Profiles!D5103*sel_solar</f>
        <v/>
      </c>
      <c r="C5103" s="6">
        <f>MIN(B5103,A5103)</f>
        <v/>
      </c>
      <c r="D5103" s="6">
        <f>B5103-C5103</f>
        <v/>
      </c>
      <c r="E5103" s="6">
        <f>A5103-C5103</f>
        <v/>
      </c>
      <c r="F5103" s="6">
        <f>MIN(D5103,in_batt_pw,IF(sel_batt=0,0,(sel_batt-H5102)/in_rte))</f>
        <v/>
      </c>
      <c r="G5103" s="6">
        <f>MIN(E5103,in_batt_pw,H5102)</f>
        <v/>
      </c>
      <c r="H5103" s="6">
        <f>H5102+F5103*in_rte-G5103</f>
        <v/>
      </c>
      <c r="I5103" s="6">
        <f>IF(sel_og=1,0,E5103-G5103)</f>
        <v/>
      </c>
      <c r="J5103" s="6">
        <f>IF(sel_og=1,0,D5103-F5103)</f>
        <v/>
      </c>
      <c r="K5103" s="6">
        <f>IF(sel_og=1,E5103-G5103,0)</f>
        <v/>
      </c>
    </row>
    <row r="5104">
      <c r="A5104" s="6">
        <f>Profiles!E5104+Profiles!F5104</f>
        <v/>
      </c>
      <c r="B5104" s="6">
        <f>Profiles!D5104*sel_solar</f>
        <v/>
      </c>
      <c r="C5104" s="6">
        <f>MIN(B5104,A5104)</f>
        <v/>
      </c>
      <c r="D5104" s="6">
        <f>B5104-C5104</f>
        <v/>
      </c>
      <c r="E5104" s="6">
        <f>A5104-C5104</f>
        <v/>
      </c>
      <c r="F5104" s="6">
        <f>MIN(D5104,in_batt_pw,IF(sel_batt=0,0,(sel_batt-H5103)/in_rte))</f>
        <v/>
      </c>
      <c r="G5104" s="6">
        <f>MIN(E5104,in_batt_pw,H5103)</f>
        <v/>
      </c>
      <c r="H5104" s="6">
        <f>H5103+F5104*in_rte-G5104</f>
        <v/>
      </c>
      <c r="I5104" s="6">
        <f>IF(sel_og=1,0,E5104-G5104)</f>
        <v/>
      </c>
      <c r="J5104" s="6">
        <f>IF(sel_og=1,0,D5104-F5104)</f>
        <v/>
      </c>
      <c r="K5104" s="6">
        <f>IF(sel_og=1,E5104-G5104,0)</f>
        <v/>
      </c>
    </row>
    <row r="5105">
      <c r="A5105" s="6">
        <f>Profiles!E5105+Profiles!F5105</f>
        <v/>
      </c>
      <c r="B5105" s="6">
        <f>Profiles!D5105*sel_solar</f>
        <v/>
      </c>
      <c r="C5105" s="6">
        <f>MIN(B5105,A5105)</f>
        <v/>
      </c>
      <c r="D5105" s="6">
        <f>B5105-C5105</f>
        <v/>
      </c>
      <c r="E5105" s="6">
        <f>A5105-C5105</f>
        <v/>
      </c>
      <c r="F5105" s="6">
        <f>MIN(D5105,in_batt_pw,IF(sel_batt=0,0,(sel_batt-H5104)/in_rte))</f>
        <v/>
      </c>
      <c r="G5105" s="6">
        <f>MIN(E5105,in_batt_pw,H5104)</f>
        <v/>
      </c>
      <c r="H5105" s="6">
        <f>H5104+F5105*in_rte-G5105</f>
        <v/>
      </c>
      <c r="I5105" s="6">
        <f>IF(sel_og=1,0,E5105-G5105)</f>
        <v/>
      </c>
      <c r="J5105" s="6">
        <f>IF(sel_og=1,0,D5105-F5105)</f>
        <v/>
      </c>
      <c r="K5105" s="6">
        <f>IF(sel_og=1,E5105-G5105,0)</f>
        <v/>
      </c>
    </row>
    <row r="5106">
      <c r="A5106" s="6">
        <f>Profiles!E5106+Profiles!F5106</f>
        <v/>
      </c>
      <c r="B5106" s="6">
        <f>Profiles!D5106*sel_solar</f>
        <v/>
      </c>
      <c r="C5106" s="6">
        <f>MIN(B5106,A5106)</f>
        <v/>
      </c>
      <c r="D5106" s="6">
        <f>B5106-C5106</f>
        <v/>
      </c>
      <c r="E5106" s="6">
        <f>A5106-C5106</f>
        <v/>
      </c>
      <c r="F5106" s="6">
        <f>MIN(D5106,in_batt_pw,IF(sel_batt=0,0,(sel_batt-H5105)/in_rte))</f>
        <v/>
      </c>
      <c r="G5106" s="6">
        <f>MIN(E5106,in_batt_pw,H5105)</f>
        <v/>
      </c>
      <c r="H5106" s="6">
        <f>H5105+F5106*in_rte-G5106</f>
        <v/>
      </c>
      <c r="I5106" s="6">
        <f>IF(sel_og=1,0,E5106-G5106)</f>
        <v/>
      </c>
      <c r="J5106" s="6">
        <f>IF(sel_og=1,0,D5106-F5106)</f>
        <v/>
      </c>
      <c r="K5106" s="6">
        <f>IF(sel_og=1,E5106-G5106,0)</f>
        <v/>
      </c>
    </row>
    <row r="5107">
      <c r="A5107" s="6">
        <f>Profiles!E5107+Profiles!F5107</f>
        <v/>
      </c>
      <c r="B5107" s="6">
        <f>Profiles!D5107*sel_solar</f>
        <v/>
      </c>
      <c r="C5107" s="6">
        <f>MIN(B5107,A5107)</f>
        <v/>
      </c>
      <c r="D5107" s="6">
        <f>B5107-C5107</f>
        <v/>
      </c>
      <c r="E5107" s="6">
        <f>A5107-C5107</f>
        <v/>
      </c>
      <c r="F5107" s="6">
        <f>MIN(D5107,in_batt_pw,IF(sel_batt=0,0,(sel_batt-H5106)/in_rte))</f>
        <v/>
      </c>
      <c r="G5107" s="6">
        <f>MIN(E5107,in_batt_pw,H5106)</f>
        <v/>
      </c>
      <c r="H5107" s="6">
        <f>H5106+F5107*in_rte-G5107</f>
        <v/>
      </c>
      <c r="I5107" s="6">
        <f>IF(sel_og=1,0,E5107-G5107)</f>
        <v/>
      </c>
      <c r="J5107" s="6">
        <f>IF(sel_og=1,0,D5107-F5107)</f>
        <v/>
      </c>
      <c r="K5107" s="6">
        <f>IF(sel_og=1,E5107-G5107,0)</f>
        <v/>
      </c>
    </row>
    <row r="5108">
      <c r="A5108" s="6">
        <f>Profiles!E5108+Profiles!F5108</f>
        <v/>
      </c>
      <c r="B5108" s="6">
        <f>Profiles!D5108*sel_solar</f>
        <v/>
      </c>
      <c r="C5108" s="6">
        <f>MIN(B5108,A5108)</f>
        <v/>
      </c>
      <c r="D5108" s="6">
        <f>B5108-C5108</f>
        <v/>
      </c>
      <c r="E5108" s="6">
        <f>A5108-C5108</f>
        <v/>
      </c>
      <c r="F5108" s="6">
        <f>MIN(D5108,in_batt_pw,IF(sel_batt=0,0,(sel_batt-H5107)/in_rte))</f>
        <v/>
      </c>
      <c r="G5108" s="6">
        <f>MIN(E5108,in_batt_pw,H5107)</f>
        <v/>
      </c>
      <c r="H5108" s="6">
        <f>H5107+F5108*in_rte-G5108</f>
        <v/>
      </c>
      <c r="I5108" s="6">
        <f>IF(sel_og=1,0,E5108-G5108)</f>
        <v/>
      </c>
      <c r="J5108" s="6">
        <f>IF(sel_og=1,0,D5108-F5108)</f>
        <v/>
      </c>
      <c r="K5108" s="6">
        <f>IF(sel_og=1,E5108-G5108,0)</f>
        <v/>
      </c>
    </row>
    <row r="5109">
      <c r="A5109" s="6">
        <f>Profiles!E5109+Profiles!F5109</f>
        <v/>
      </c>
      <c r="B5109" s="6">
        <f>Profiles!D5109*sel_solar</f>
        <v/>
      </c>
      <c r="C5109" s="6">
        <f>MIN(B5109,A5109)</f>
        <v/>
      </c>
      <c r="D5109" s="6">
        <f>B5109-C5109</f>
        <v/>
      </c>
      <c r="E5109" s="6">
        <f>A5109-C5109</f>
        <v/>
      </c>
      <c r="F5109" s="6">
        <f>MIN(D5109,in_batt_pw,IF(sel_batt=0,0,(sel_batt-H5108)/in_rte))</f>
        <v/>
      </c>
      <c r="G5109" s="6">
        <f>MIN(E5109,in_batt_pw,H5108)</f>
        <v/>
      </c>
      <c r="H5109" s="6">
        <f>H5108+F5109*in_rte-G5109</f>
        <v/>
      </c>
      <c r="I5109" s="6">
        <f>IF(sel_og=1,0,E5109-G5109)</f>
        <v/>
      </c>
      <c r="J5109" s="6">
        <f>IF(sel_og=1,0,D5109-F5109)</f>
        <v/>
      </c>
      <c r="K5109" s="6">
        <f>IF(sel_og=1,E5109-G5109,0)</f>
        <v/>
      </c>
    </row>
    <row r="5110">
      <c r="A5110" s="6">
        <f>Profiles!E5110+Profiles!F5110</f>
        <v/>
      </c>
      <c r="B5110" s="6">
        <f>Profiles!D5110*sel_solar</f>
        <v/>
      </c>
      <c r="C5110" s="6">
        <f>MIN(B5110,A5110)</f>
        <v/>
      </c>
      <c r="D5110" s="6">
        <f>B5110-C5110</f>
        <v/>
      </c>
      <c r="E5110" s="6">
        <f>A5110-C5110</f>
        <v/>
      </c>
      <c r="F5110" s="6">
        <f>MIN(D5110,in_batt_pw,IF(sel_batt=0,0,(sel_batt-H5109)/in_rte))</f>
        <v/>
      </c>
      <c r="G5110" s="6">
        <f>MIN(E5110,in_batt_pw,H5109)</f>
        <v/>
      </c>
      <c r="H5110" s="6">
        <f>H5109+F5110*in_rte-G5110</f>
        <v/>
      </c>
      <c r="I5110" s="6">
        <f>IF(sel_og=1,0,E5110-G5110)</f>
        <v/>
      </c>
      <c r="J5110" s="6">
        <f>IF(sel_og=1,0,D5110-F5110)</f>
        <v/>
      </c>
      <c r="K5110" s="6">
        <f>IF(sel_og=1,E5110-G5110,0)</f>
        <v/>
      </c>
    </row>
    <row r="5111">
      <c r="A5111" s="6">
        <f>Profiles!E5111+Profiles!F5111</f>
        <v/>
      </c>
      <c r="B5111" s="6">
        <f>Profiles!D5111*sel_solar</f>
        <v/>
      </c>
      <c r="C5111" s="6">
        <f>MIN(B5111,A5111)</f>
        <v/>
      </c>
      <c r="D5111" s="6">
        <f>B5111-C5111</f>
        <v/>
      </c>
      <c r="E5111" s="6">
        <f>A5111-C5111</f>
        <v/>
      </c>
      <c r="F5111" s="6">
        <f>MIN(D5111,in_batt_pw,IF(sel_batt=0,0,(sel_batt-H5110)/in_rte))</f>
        <v/>
      </c>
      <c r="G5111" s="6">
        <f>MIN(E5111,in_batt_pw,H5110)</f>
        <v/>
      </c>
      <c r="H5111" s="6">
        <f>H5110+F5111*in_rte-G5111</f>
        <v/>
      </c>
      <c r="I5111" s="6">
        <f>IF(sel_og=1,0,E5111-G5111)</f>
        <v/>
      </c>
      <c r="J5111" s="6">
        <f>IF(sel_og=1,0,D5111-F5111)</f>
        <v/>
      </c>
      <c r="K5111" s="6">
        <f>IF(sel_og=1,E5111-G5111,0)</f>
        <v/>
      </c>
    </row>
    <row r="5112">
      <c r="A5112" s="6">
        <f>Profiles!E5112+Profiles!F5112</f>
        <v/>
      </c>
      <c r="B5112" s="6">
        <f>Profiles!D5112*sel_solar</f>
        <v/>
      </c>
      <c r="C5112" s="6">
        <f>MIN(B5112,A5112)</f>
        <v/>
      </c>
      <c r="D5112" s="6">
        <f>B5112-C5112</f>
        <v/>
      </c>
      <c r="E5112" s="6">
        <f>A5112-C5112</f>
        <v/>
      </c>
      <c r="F5112" s="6">
        <f>MIN(D5112,in_batt_pw,IF(sel_batt=0,0,(sel_batt-H5111)/in_rte))</f>
        <v/>
      </c>
      <c r="G5112" s="6">
        <f>MIN(E5112,in_batt_pw,H5111)</f>
        <v/>
      </c>
      <c r="H5112" s="6">
        <f>H5111+F5112*in_rte-G5112</f>
        <v/>
      </c>
      <c r="I5112" s="6">
        <f>IF(sel_og=1,0,E5112-G5112)</f>
        <v/>
      </c>
      <c r="J5112" s="6">
        <f>IF(sel_og=1,0,D5112-F5112)</f>
        <v/>
      </c>
      <c r="K5112" s="6">
        <f>IF(sel_og=1,E5112-G5112,0)</f>
        <v/>
      </c>
    </row>
    <row r="5113">
      <c r="A5113" s="6">
        <f>Profiles!E5113+Profiles!F5113</f>
        <v/>
      </c>
      <c r="B5113" s="6">
        <f>Profiles!D5113*sel_solar</f>
        <v/>
      </c>
      <c r="C5113" s="6">
        <f>MIN(B5113,A5113)</f>
        <v/>
      </c>
      <c r="D5113" s="6">
        <f>B5113-C5113</f>
        <v/>
      </c>
      <c r="E5113" s="6">
        <f>A5113-C5113</f>
        <v/>
      </c>
      <c r="F5113" s="6">
        <f>MIN(D5113,in_batt_pw,IF(sel_batt=0,0,(sel_batt-H5112)/in_rte))</f>
        <v/>
      </c>
      <c r="G5113" s="6">
        <f>MIN(E5113,in_batt_pw,H5112)</f>
        <v/>
      </c>
      <c r="H5113" s="6">
        <f>H5112+F5113*in_rte-G5113</f>
        <v/>
      </c>
      <c r="I5113" s="6">
        <f>IF(sel_og=1,0,E5113-G5113)</f>
        <v/>
      </c>
      <c r="J5113" s="6">
        <f>IF(sel_og=1,0,D5113-F5113)</f>
        <v/>
      </c>
      <c r="K5113" s="6">
        <f>IF(sel_og=1,E5113-G5113,0)</f>
        <v/>
      </c>
    </row>
    <row r="5114">
      <c r="A5114" s="6">
        <f>Profiles!E5114+Profiles!F5114</f>
        <v/>
      </c>
      <c r="B5114" s="6">
        <f>Profiles!D5114*sel_solar</f>
        <v/>
      </c>
      <c r="C5114" s="6">
        <f>MIN(B5114,A5114)</f>
        <v/>
      </c>
      <c r="D5114" s="6">
        <f>B5114-C5114</f>
        <v/>
      </c>
      <c r="E5114" s="6">
        <f>A5114-C5114</f>
        <v/>
      </c>
      <c r="F5114" s="6">
        <f>MIN(D5114,in_batt_pw,IF(sel_batt=0,0,(sel_batt-H5113)/in_rte))</f>
        <v/>
      </c>
      <c r="G5114" s="6">
        <f>MIN(E5114,in_batt_pw,H5113)</f>
        <v/>
      </c>
      <c r="H5114" s="6">
        <f>H5113+F5114*in_rte-G5114</f>
        <v/>
      </c>
      <c r="I5114" s="6">
        <f>IF(sel_og=1,0,E5114-G5114)</f>
        <v/>
      </c>
      <c r="J5114" s="6">
        <f>IF(sel_og=1,0,D5114-F5114)</f>
        <v/>
      </c>
      <c r="K5114" s="6">
        <f>IF(sel_og=1,E5114-G5114,0)</f>
        <v/>
      </c>
    </row>
    <row r="5115">
      <c r="A5115" s="6">
        <f>Profiles!E5115+Profiles!F5115</f>
        <v/>
      </c>
      <c r="B5115" s="6">
        <f>Profiles!D5115*sel_solar</f>
        <v/>
      </c>
      <c r="C5115" s="6">
        <f>MIN(B5115,A5115)</f>
        <v/>
      </c>
      <c r="D5115" s="6">
        <f>B5115-C5115</f>
        <v/>
      </c>
      <c r="E5115" s="6">
        <f>A5115-C5115</f>
        <v/>
      </c>
      <c r="F5115" s="6">
        <f>MIN(D5115,in_batt_pw,IF(sel_batt=0,0,(sel_batt-H5114)/in_rte))</f>
        <v/>
      </c>
      <c r="G5115" s="6">
        <f>MIN(E5115,in_batt_pw,H5114)</f>
        <v/>
      </c>
      <c r="H5115" s="6">
        <f>H5114+F5115*in_rte-G5115</f>
        <v/>
      </c>
      <c r="I5115" s="6">
        <f>IF(sel_og=1,0,E5115-G5115)</f>
        <v/>
      </c>
      <c r="J5115" s="6">
        <f>IF(sel_og=1,0,D5115-F5115)</f>
        <v/>
      </c>
      <c r="K5115" s="6">
        <f>IF(sel_og=1,E5115-G5115,0)</f>
        <v/>
      </c>
    </row>
    <row r="5116">
      <c r="A5116" s="6">
        <f>Profiles!E5116+Profiles!F5116</f>
        <v/>
      </c>
      <c r="B5116" s="6">
        <f>Profiles!D5116*sel_solar</f>
        <v/>
      </c>
      <c r="C5116" s="6">
        <f>MIN(B5116,A5116)</f>
        <v/>
      </c>
      <c r="D5116" s="6">
        <f>B5116-C5116</f>
        <v/>
      </c>
      <c r="E5116" s="6">
        <f>A5116-C5116</f>
        <v/>
      </c>
      <c r="F5116" s="6">
        <f>MIN(D5116,in_batt_pw,IF(sel_batt=0,0,(sel_batt-H5115)/in_rte))</f>
        <v/>
      </c>
      <c r="G5116" s="6">
        <f>MIN(E5116,in_batt_pw,H5115)</f>
        <v/>
      </c>
      <c r="H5116" s="6">
        <f>H5115+F5116*in_rte-G5116</f>
        <v/>
      </c>
      <c r="I5116" s="6">
        <f>IF(sel_og=1,0,E5116-G5116)</f>
        <v/>
      </c>
      <c r="J5116" s="6">
        <f>IF(sel_og=1,0,D5116-F5116)</f>
        <v/>
      </c>
      <c r="K5116" s="6">
        <f>IF(sel_og=1,E5116-G5116,0)</f>
        <v/>
      </c>
    </row>
    <row r="5117">
      <c r="A5117" s="6">
        <f>Profiles!E5117+Profiles!F5117</f>
        <v/>
      </c>
      <c r="B5117" s="6">
        <f>Profiles!D5117*sel_solar</f>
        <v/>
      </c>
      <c r="C5117" s="6">
        <f>MIN(B5117,A5117)</f>
        <v/>
      </c>
      <c r="D5117" s="6">
        <f>B5117-C5117</f>
        <v/>
      </c>
      <c r="E5117" s="6">
        <f>A5117-C5117</f>
        <v/>
      </c>
      <c r="F5117" s="6">
        <f>MIN(D5117,in_batt_pw,IF(sel_batt=0,0,(sel_batt-H5116)/in_rte))</f>
        <v/>
      </c>
      <c r="G5117" s="6">
        <f>MIN(E5117,in_batt_pw,H5116)</f>
        <v/>
      </c>
      <c r="H5117" s="6">
        <f>H5116+F5117*in_rte-G5117</f>
        <v/>
      </c>
      <c r="I5117" s="6">
        <f>IF(sel_og=1,0,E5117-G5117)</f>
        <v/>
      </c>
      <c r="J5117" s="6">
        <f>IF(sel_og=1,0,D5117-F5117)</f>
        <v/>
      </c>
      <c r="K5117" s="6">
        <f>IF(sel_og=1,E5117-G5117,0)</f>
        <v/>
      </c>
    </row>
    <row r="5118">
      <c r="A5118" s="6">
        <f>Profiles!E5118+Profiles!F5118</f>
        <v/>
      </c>
      <c r="B5118" s="6">
        <f>Profiles!D5118*sel_solar</f>
        <v/>
      </c>
      <c r="C5118" s="6">
        <f>MIN(B5118,A5118)</f>
        <v/>
      </c>
      <c r="D5118" s="6">
        <f>B5118-C5118</f>
        <v/>
      </c>
      <c r="E5118" s="6">
        <f>A5118-C5118</f>
        <v/>
      </c>
      <c r="F5118" s="6">
        <f>MIN(D5118,in_batt_pw,IF(sel_batt=0,0,(sel_batt-H5117)/in_rte))</f>
        <v/>
      </c>
      <c r="G5118" s="6">
        <f>MIN(E5118,in_batt_pw,H5117)</f>
        <v/>
      </c>
      <c r="H5118" s="6">
        <f>H5117+F5118*in_rte-G5118</f>
        <v/>
      </c>
      <c r="I5118" s="6">
        <f>IF(sel_og=1,0,E5118-G5118)</f>
        <v/>
      </c>
      <c r="J5118" s="6">
        <f>IF(sel_og=1,0,D5118-F5118)</f>
        <v/>
      </c>
      <c r="K5118" s="6">
        <f>IF(sel_og=1,E5118-G5118,0)</f>
        <v/>
      </c>
    </row>
    <row r="5119">
      <c r="A5119" s="6">
        <f>Profiles!E5119+Profiles!F5119</f>
        <v/>
      </c>
      <c r="B5119" s="6">
        <f>Profiles!D5119*sel_solar</f>
        <v/>
      </c>
      <c r="C5119" s="6">
        <f>MIN(B5119,A5119)</f>
        <v/>
      </c>
      <c r="D5119" s="6">
        <f>B5119-C5119</f>
        <v/>
      </c>
      <c r="E5119" s="6">
        <f>A5119-C5119</f>
        <v/>
      </c>
      <c r="F5119" s="6">
        <f>MIN(D5119,in_batt_pw,IF(sel_batt=0,0,(sel_batt-H5118)/in_rte))</f>
        <v/>
      </c>
      <c r="G5119" s="6">
        <f>MIN(E5119,in_batt_pw,H5118)</f>
        <v/>
      </c>
      <c r="H5119" s="6">
        <f>H5118+F5119*in_rte-G5119</f>
        <v/>
      </c>
      <c r="I5119" s="6">
        <f>IF(sel_og=1,0,E5119-G5119)</f>
        <v/>
      </c>
      <c r="J5119" s="6">
        <f>IF(sel_og=1,0,D5119-F5119)</f>
        <v/>
      </c>
      <c r="K5119" s="6">
        <f>IF(sel_og=1,E5119-G5119,0)</f>
        <v/>
      </c>
    </row>
    <row r="5120">
      <c r="A5120" s="6">
        <f>Profiles!E5120+Profiles!F5120</f>
        <v/>
      </c>
      <c r="B5120" s="6">
        <f>Profiles!D5120*sel_solar</f>
        <v/>
      </c>
      <c r="C5120" s="6">
        <f>MIN(B5120,A5120)</f>
        <v/>
      </c>
      <c r="D5120" s="6">
        <f>B5120-C5120</f>
        <v/>
      </c>
      <c r="E5120" s="6">
        <f>A5120-C5120</f>
        <v/>
      </c>
      <c r="F5120" s="6">
        <f>MIN(D5120,in_batt_pw,IF(sel_batt=0,0,(sel_batt-H5119)/in_rte))</f>
        <v/>
      </c>
      <c r="G5120" s="6">
        <f>MIN(E5120,in_batt_pw,H5119)</f>
        <v/>
      </c>
      <c r="H5120" s="6">
        <f>H5119+F5120*in_rte-G5120</f>
        <v/>
      </c>
      <c r="I5120" s="6">
        <f>IF(sel_og=1,0,E5120-G5120)</f>
        <v/>
      </c>
      <c r="J5120" s="6">
        <f>IF(sel_og=1,0,D5120-F5120)</f>
        <v/>
      </c>
      <c r="K5120" s="6">
        <f>IF(sel_og=1,E5120-G5120,0)</f>
        <v/>
      </c>
    </row>
    <row r="5121">
      <c r="A5121" s="6">
        <f>Profiles!E5121+Profiles!F5121</f>
        <v/>
      </c>
      <c r="B5121" s="6">
        <f>Profiles!D5121*sel_solar</f>
        <v/>
      </c>
      <c r="C5121" s="6">
        <f>MIN(B5121,A5121)</f>
        <v/>
      </c>
      <c r="D5121" s="6">
        <f>B5121-C5121</f>
        <v/>
      </c>
      <c r="E5121" s="6">
        <f>A5121-C5121</f>
        <v/>
      </c>
      <c r="F5121" s="6">
        <f>MIN(D5121,in_batt_pw,IF(sel_batt=0,0,(sel_batt-H5120)/in_rte))</f>
        <v/>
      </c>
      <c r="G5121" s="6">
        <f>MIN(E5121,in_batt_pw,H5120)</f>
        <v/>
      </c>
      <c r="H5121" s="6">
        <f>H5120+F5121*in_rte-G5121</f>
        <v/>
      </c>
      <c r="I5121" s="6">
        <f>IF(sel_og=1,0,E5121-G5121)</f>
        <v/>
      </c>
      <c r="J5121" s="6">
        <f>IF(sel_og=1,0,D5121-F5121)</f>
        <v/>
      </c>
      <c r="K5121" s="6">
        <f>IF(sel_og=1,E5121-G5121,0)</f>
        <v/>
      </c>
    </row>
    <row r="5122">
      <c r="A5122" s="6">
        <f>Profiles!E5122+Profiles!F5122</f>
        <v/>
      </c>
      <c r="B5122" s="6">
        <f>Profiles!D5122*sel_solar</f>
        <v/>
      </c>
      <c r="C5122" s="6">
        <f>MIN(B5122,A5122)</f>
        <v/>
      </c>
      <c r="D5122" s="6">
        <f>B5122-C5122</f>
        <v/>
      </c>
      <c r="E5122" s="6">
        <f>A5122-C5122</f>
        <v/>
      </c>
      <c r="F5122" s="6">
        <f>MIN(D5122,in_batt_pw,IF(sel_batt=0,0,(sel_batt-H5121)/in_rte))</f>
        <v/>
      </c>
      <c r="G5122" s="6">
        <f>MIN(E5122,in_batt_pw,H5121)</f>
        <v/>
      </c>
      <c r="H5122" s="6">
        <f>H5121+F5122*in_rte-G5122</f>
        <v/>
      </c>
      <c r="I5122" s="6">
        <f>IF(sel_og=1,0,E5122-G5122)</f>
        <v/>
      </c>
      <c r="J5122" s="6">
        <f>IF(sel_og=1,0,D5122-F5122)</f>
        <v/>
      </c>
      <c r="K5122" s="6">
        <f>IF(sel_og=1,E5122-G5122,0)</f>
        <v/>
      </c>
    </row>
    <row r="5123">
      <c r="A5123" s="6">
        <f>Profiles!E5123+Profiles!F5123</f>
        <v/>
      </c>
      <c r="B5123" s="6">
        <f>Profiles!D5123*sel_solar</f>
        <v/>
      </c>
      <c r="C5123" s="6">
        <f>MIN(B5123,A5123)</f>
        <v/>
      </c>
      <c r="D5123" s="6">
        <f>B5123-C5123</f>
        <v/>
      </c>
      <c r="E5123" s="6">
        <f>A5123-C5123</f>
        <v/>
      </c>
      <c r="F5123" s="6">
        <f>MIN(D5123,in_batt_pw,IF(sel_batt=0,0,(sel_batt-H5122)/in_rte))</f>
        <v/>
      </c>
      <c r="G5123" s="6">
        <f>MIN(E5123,in_batt_pw,H5122)</f>
        <v/>
      </c>
      <c r="H5123" s="6">
        <f>H5122+F5123*in_rte-G5123</f>
        <v/>
      </c>
      <c r="I5123" s="6">
        <f>IF(sel_og=1,0,E5123-G5123)</f>
        <v/>
      </c>
      <c r="J5123" s="6">
        <f>IF(sel_og=1,0,D5123-F5123)</f>
        <v/>
      </c>
      <c r="K5123" s="6">
        <f>IF(sel_og=1,E5123-G5123,0)</f>
        <v/>
      </c>
    </row>
    <row r="5124">
      <c r="A5124" s="6">
        <f>Profiles!E5124+Profiles!F5124</f>
        <v/>
      </c>
      <c r="B5124" s="6">
        <f>Profiles!D5124*sel_solar</f>
        <v/>
      </c>
      <c r="C5124" s="6">
        <f>MIN(B5124,A5124)</f>
        <v/>
      </c>
      <c r="D5124" s="6">
        <f>B5124-C5124</f>
        <v/>
      </c>
      <c r="E5124" s="6">
        <f>A5124-C5124</f>
        <v/>
      </c>
      <c r="F5124" s="6">
        <f>MIN(D5124,in_batt_pw,IF(sel_batt=0,0,(sel_batt-H5123)/in_rte))</f>
        <v/>
      </c>
      <c r="G5124" s="6">
        <f>MIN(E5124,in_batt_pw,H5123)</f>
        <v/>
      </c>
      <c r="H5124" s="6">
        <f>H5123+F5124*in_rte-G5124</f>
        <v/>
      </c>
      <c r="I5124" s="6">
        <f>IF(sel_og=1,0,E5124-G5124)</f>
        <v/>
      </c>
      <c r="J5124" s="6">
        <f>IF(sel_og=1,0,D5124-F5124)</f>
        <v/>
      </c>
      <c r="K5124" s="6">
        <f>IF(sel_og=1,E5124-G5124,0)</f>
        <v/>
      </c>
    </row>
    <row r="5125">
      <c r="A5125" s="6">
        <f>Profiles!E5125+Profiles!F5125</f>
        <v/>
      </c>
      <c r="B5125" s="6">
        <f>Profiles!D5125*sel_solar</f>
        <v/>
      </c>
      <c r="C5125" s="6">
        <f>MIN(B5125,A5125)</f>
        <v/>
      </c>
      <c r="D5125" s="6">
        <f>B5125-C5125</f>
        <v/>
      </c>
      <c r="E5125" s="6">
        <f>A5125-C5125</f>
        <v/>
      </c>
      <c r="F5125" s="6">
        <f>MIN(D5125,in_batt_pw,IF(sel_batt=0,0,(sel_batt-H5124)/in_rte))</f>
        <v/>
      </c>
      <c r="G5125" s="6">
        <f>MIN(E5125,in_batt_pw,H5124)</f>
        <v/>
      </c>
      <c r="H5125" s="6">
        <f>H5124+F5125*in_rte-G5125</f>
        <v/>
      </c>
      <c r="I5125" s="6">
        <f>IF(sel_og=1,0,E5125-G5125)</f>
        <v/>
      </c>
      <c r="J5125" s="6">
        <f>IF(sel_og=1,0,D5125-F5125)</f>
        <v/>
      </c>
      <c r="K5125" s="6">
        <f>IF(sel_og=1,E5125-G5125,0)</f>
        <v/>
      </c>
    </row>
    <row r="5126">
      <c r="A5126" s="6">
        <f>Profiles!E5126+Profiles!F5126</f>
        <v/>
      </c>
      <c r="B5126" s="6">
        <f>Profiles!D5126*sel_solar</f>
        <v/>
      </c>
      <c r="C5126" s="6">
        <f>MIN(B5126,A5126)</f>
        <v/>
      </c>
      <c r="D5126" s="6">
        <f>B5126-C5126</f>
        <v/>
      </c>
      <c r="E5126" s="6">
        <f>A5126-C5126</f>
        <v/>
      </c>
      <c r="F5126" s="6">
        <f>MIN(D5126,in_batt_pw,IF(sel_batt=0,0,(sel_batt-H5125)/in_rte))</f>
        <v/>
      </c>
      <c r="G5126" s="6">
        <f>MIN(E5126,in_batt_pw,H5125)</f>
        <v/>
      </c>
      <c r="H5126" s="6">
        <f>H5125+F5126*in_rte-G5126</f>
        <v/>
      </c>
      <c r="I5126" s="6">
        <f>IF(sel_og=1,0,E5126-G5126)</f>
        <v/>
      </c>
      <c r="J5126" s="6">
        <f>IF(sel_og=1,0,D5126-F5126)</f>
        <v/>
      </c>
      <c r="K5126" s="6">
        <f>IF(sel_og=1,E5126-G5126,0)</f>
        <v/>
      </c>
    </row>
    <row r="5127">
      <c r="A5127" s="6">
        <f>Profiles!E5127+Profiles!F5127</f>
        <v/>
      </c>
      <c r="B5127" s="6">
        <f>Profiles!D5127*sel_solar</f>
        <v/>
      </c>
      <c r="C5127" s="6">
        <f>MIN(B5127,A5127)</f>
        <v/>
      </c>
      <c r="D5127" s="6">
        <f>B5127-C5127</f>
        <v/>
      </c>
      <c r="E5127" s="6">
        <f>A5127-C5127</f>
        <v/>
      </c>
      <c r="F5127" s="6">
        <f>MIN(D5127,in_batt_pw,IF(sel_batt=0,0,(sel_batt-H5126)/in_rte))</f>
        <v/>
      </c>
      <c r="G5127" s="6">
        <f>MIN(E5127,in_batt_pw,H5126)</f>
        <v/>
      </c>
      <c r="H5127" s="6">
        <f>H5126+F5127*in_rte-G5127</f>
        <v/>
      </c>
      <c r="I5127" s="6">
        <f>IF(sel_og=1,0,E5127-G5127)</f>
        <v/>
      </c>
      <c r="J5127" s="6">
        <f>IF(sel_og=1,0,D5127-F5127)</f>
        <v/>
      </c>
      <c r="K5127" s="6">
        <f>IF(sel_og=1,E5127-G5127,0)</f>
        <v/>
      </c>
    </row>
    <row r="5128">
      <c r="A5128" s="6">
        <f>Profiles!E5128+Profiles!F5128</f>
        <v/>
      </c>
      <c r="B5128" s="6">
        <f>Profiles!D5128*sel_solar</f>
        <v/>
      </c>
      <c r="C5128" s="6">
        <f>MIN(B5128,A5128)</f>
        <v/>
      </c>
      <c r="D5128" s="6">
        <f>B5128-C5128</f>
        <v/>
      </c>
      <c r="E5128" s="6">
        <f>A5128-C5128</f>
        <v/>
      </c>
      <c r="F5128" s="6">
        <f>MIN(D5128,in_batt_pw,IF(sel_batt=0,0,(sel_batt-H5127)/in_rte))</f>
        <v/>
      </c>
      <c r="G5128" s="6">
        <f>MIN(E5128,in_batt_pw,H5127)</f>
        <v/>
      </c>
      <c r="H5128" s="6">
        <f>H5127+F5128*in_rte-G5128</f>
        <v/>
      </c>
      <c r="I5128" s="6">
        <f>IF(sel_og=1,0,E5128-G5128)</f>
        <v/>
      </c>
      <c r="J5128" s="6">
        <f>IF(sel_og=1,0,D5128-F5128)</f>
        <v/>
      </c>
      <c r="K5128" s="6">
        <f>IF(sel_og=1,E5128-G5128,0)</f>
        <v/>
      </c>
    </row>
    <row r="5129">
      <c r="A5129" s="6">
        <f>Profiles!E5129+Profiles!F5129</f>
        <v/>
      </c>
      <c r="B5129" s="6">
        <f>Profiles!D5129*sel_solar</f>
        <v/>
      </c>
      <c r="C5129" s="6">
        <f>MIN(B5129,A5129)</f>
        <v/>
      </c>
      <c r="D5129" s="6">
        <f>B5129-C5129</f>
        <v/>
      </c>
      <c r="E5129" s="6">
        <f>A5129-C5129</f>
        <v/>
      </c>
      <c r="F5129" s="6">
        <f>MIN(D5129,in_batt_pw,IF(sel_batt=0,0,(sel_batt-H5128)/in_rte))</f>
        <v/>
      </c>
      <c r="G5129" s="6">
        <f>MIN(E5129,in_batt_pw,H5128)</f>
        <v/>
      </c>
      <c r="H5129" s="6">
        <f>H5128+F5129*in_rte-G5129</f>
        <v/>
      </c>
      <c r="I5129" s="6">
        <f>IF(sel_og=1,0,E5129-G5129)</f>
        <v/>
      </c>
      <c r="J5129" s="6">
        <f>IF(sel_og=1,0,D5129-F5129)</f>
        <v/>
      </c>
      <c r="K5129" s="6">
        <f>IF(sel_og=1,E5129-G5129,0)</f>
        <v/>
      </c>
    </row>
    <row r="5130">
      <c r="A5130" s="6">
        <f>Profiles!E5130+Profiles!F5130</f>
        <v/>
      </c>
      <c r="B5130" s="6">
        <f>Profiles!D5130*sel_solar</f>
        <v/>
      </c>
      <c r="C5130" s="6">
        <f>MIN(B5130,A5130)</f>
        <v/>
      </c>
      <c r="D5130" s="6">
        <f>B5130-C5130</f>
        <v/>
      </c>
      <c r="E5130" s="6">
        <f>A5130-C5130</f>
        <v/>
      </c>
      <c r="F5130" s="6">
        <f>MIN(D5130,in_batt_pw,IF(sel_batt=0,0,(sel_batt-H5129)/in_rte))</f>
        <v/>
      </c>
      <c r="G5130" s="6">
        <f>MIN(E5130,in_batt_pw,H5129)</f>
        <v/>
      </c>
      <c r="H5130" s="6">
        <f>H5129+F5130*in_rte-G5130</f>
        <v/>
      </c>
      <c r="I5130" s="6">
        <f>IF(sel_og=1,0,E5130-G5130)</f>
        <v/>
      </c>
      <c r="J5130" s="6">
        <f>IF(sel_og=1,0,D5130-F5130)</f>
        <v/>
      </c>
      <c r="K5130" s="6">
        <f>IF(sel_og=1,E5130-G5130,0)</f>
        <v/>
      </c>
    </row>
    <row r="5131">
      <c r="A5131" s="6">
        <f>Profiles!E5131+Profiles!F5131</f>
        <v/>
      </c>
      <c r="B5131" s="6">
        <f>Profiles!D5131*sel_solar</f>
        <v/>
      </c>
      <c r="C5131" s="6">
        <f>MIN(B5131,A5131)</f>
        <v/>
      </c>
      <c r="D5131" s="6">
        <f>B5131-C5131</f>
        <v/>
      </c>
      <c r="E5131" s="6">
        <f>A5131-C5131</f>
        <v/>
      </c>
      <c r="F5131" s="6">
        <f>MIN(D5131,in_batt_pw,IF(sel_batt=0,0,(sel_batt-H5130)/in_rte))</f>
        <v/>
      </c>
      <c r="G5131" s="6">
        <f>MIN(E5131,in_batt_pw,H5130)</f>
        <v/>
      </c>
      <c r="H5131" s="6">
        <f>H5130+F5131*in_rte-G5131</f>
        <v/>
      </c>
      <c r="I5131" s="6">
        <f>IF(sel_og=1,0,E5131-G5131)</f>
        <v/>
      </c>
      <c r="J5131" s="6">
        <f>IF(sel_og=1,0,D5131-F5131)</f>
        <v/>
      </c>
      <c r="K5131" s="6">
        <f>IF(sel_og=1,E5131-G5131,0)</f>
        <v/>
      </c>
    </row>
    <row r="5132">
      <c r="A5132" s="6">
        <f>Profiles!E5132+Profiles!F5132</f>
        <v/>
      </c>
      <c r="B5132" s="6">
        <f>Profiles!D5132*sel_solar</f>
        <v/>
      </c>
      <c r="C5132" s="6">
        <f>MIN(B5132,A5132)</f>
        <v/>
      </c>
      <c r="D5132" s="6">
        <f>B5132-C5132</f>
        <v/>
      </c>
      <c r="E5132" s="6">
        <f>A5132-C5132</f>
        <v/>
      </c>
      <c r="F5132" s="6">
        <f>MIN(D5132,in_batt_pw,IF(sel_batt=0,0,(sel_batt-H5131)/in_rte))</f>
        <v/>
      </c>
      <c r="G5132" s="6">
        <f>MIN(E5132,in_batt_pw,H5131)</f>
        <v/>
      </c>
      <c r="H5132" s="6">
        <f>H5131+F5132*in_rte-G5132</f>
        <v/>
      </c>
      <c r="I5132" s="6">
        <f>IF(sel_og=1,0,E5132-G5132)</f>
        <v/>
      </c>
      <c r="J5132" s="6">
        <f>IF(sel_og=1,0,D5132-F5132)</f>
        <v/>
      </c>
      <c r="K5132" s="6">
        <f>IF(sel_og=1,E5132-G5132,0)</f>
        <v/>
      </c>
    </row>
    <row r="5133">
      <c r="A5133" s="6">
        <f>Profiles!E5133+Profiles!F5133</f>
        <v/>
      </c>
      <c r="B5133" s="6">
        <f>Profiles!D5133*sel_solar</f>
        <v/>
      </c>
      <c r="C5133" s="6">
        <f>MIN(B5133,A5133)</f>
        <v/>
      </c>
      <c r="D5133" s="6">
        <f>B5133-C5133</f>
        <v/>
      </c>
      <c r="E5133" s="6">
        <f>A5133-C5133</f>
        <v/>
      </c>
      <c r="F5133" s="6">
        <f>MIN(D5133,in_batt_pw,IF(sel_batt=0,0,(sel_batt-H5132)/in_rte))</f>
        <v/>
      </c>
      <c r="G5133" s="6">
        <f>MIN(E5133,in_batt_pw,H5132)</f>
        <v/>
      </c>
      <c r="H5133" s="6">
        <f>H5132+F5133*in_rte-G5133</f>
        <v/>
      </c>
      <c r="I5133" s="6">
        <f>IF(sel_og=1,0,E5133-G5133)</f>
        <v/>
      </c>
      <c r="J5133" s="6">
        <f>IF(sel_og=1,0,D5133-F5133)</f>
        <v/>
      </c>
      <c r="K5133" s="6">
        <f>IF(sel_og=1,E5133-G5133,0)</f>
        <v/>
      </c>
    </row>
    <row r="5134">
      <c r="A5134" s="6">
        <f>Profiles!E5134+Profiles!F5134</f>
        <v/>
      </c>
      <c r="B5134" s="6">
        <f>Profiles!D5134*sel_solar</f>
        <v/>
      </c>
      <c r="C5134" s="6">
        <f>MIN(B5134,A5134)</f>
        <v/>
      </c>
      <c r="D5134" s="6">
        <f>B5134-C5134</f>
        <v/>
      </c>
      <c r="E5134" s="6">
        <f>A5134-C5134</f>
        <v/>
      </c>
      <c r="F5134" s="6">
        <f>MIN(D5134,in_batt_pw,IF(sel_batt=0,0,(sel_batt-H5133)/in_rte))</f>
        <v/>
      </c>
      <c r="G5134" s="6">
        <f>MIN(E5134,in_batt_pw,H5133)</f>
        <v/>
      </c>
      <c r="H5134" s="6">
        <f>H5133+F5134*in_rte-G5134</f>
        <v/>
      </c>
      <c r="I5134" s="6">
        <f>IF(sel_og=1,0,E5134-G5134)</f>
        <v/>
      </c>
      <c r="J5134" s="6">
        <f>IF(sel_og=1,0,D5134-F5134)</f>
        <v/>
      </c>
      <c r="K5134" s="6">
        <f>IF(sel_og=1,E5134-G5134,0)</f>
        <v/>
      </c>
    </row>
    <row r="5135">
      <c r="A5135" s="6">
        <f>Profiles!E5135+Profiles!F5135</f>
        <v/>
      </c>
      <c r="B5135" s="6">
        <f>Profiles!D5135*sel_solar</f>
        <v/>
      </c>
      <c r="C5135" s="6">
        <f>MIN(B5135,A5135)</f>
        <v/>
      </c>
      <c r="D5135" s="6">
        <f>B5135-C5135</f>
        <v/>
      </c>
      <c r="E5135" s="6">
        <f>A5135-C5135</f>
        <v/>
      </c>
      <c r="F5135" s="6">
        <f>MIN(D5135,in_batt_pw,IF(sel_batt=0,0,(sel_batt-H5134)/in_rte))</f>
        <v/>
      </c>
      <c r="G5135" s="6">
        <f>MIN(E5135,in_batt_pw,H5134)</f>
        <v/>
      </c>
      <c r="H5135" s="6">
        <f>H5134+F5135*in_rte-G5135</f>
        <v/>
      </c>
      <c r="I5135" s="6">
        <f>IF(sel_og=1,0,E5135-G5135)</f>
        <v/>
      </c>
      <c r="J5135" s="6">
        <f>IF(sel_og=1,0,D5135-F5135)</f>
        <v/>
      </c>
      <c r="K5135" s="6">
        <f>IF(sel_og=1,E5135-G5135,0)</f>
        <v/>
      </c>
    </row>
    <row r="5136">
      <c r="A5136" s="6">
        <f>Profiles!E5136+Profiles!F5136</f>
        <v/>
      </c>
      <c r="B5136" s="6">
        <f>Profiles!D5136*sel_solar</f>
        <v/>
      </c>
      <c r="C5136" s="6">
        <f>MIN(B5136,A5136)</f>
        <v/>
      </c>
      <c r="D5136" s="6">
        <f>B5136-C5136</f>
        <v/>
      </c>
      <c r="E5136" s="6">
        <f>A5136-C5136</f>
        <v/>
      </c>
      <c r="F5136" s="6">
        <f>MIN(D5136,in_batt_pw,IF(sel_batt=0,0,(sel_batt-H5135)/in_rte))</f>
        <v/>
      </c>
      <c r="G5136" s="6">
        <f>MIN(E5136,in_batt_pw,H5135)</f>
        <v/>
      </c>
      <c r="H5136" s="6">
        <f>H5135+F5136*in_rte-G5136</f>
        <v/>
      </c>
      <c r="I5136" s="6">
        <f>IF(sel_og=1,0,E5136-G5136)</f>
        <v/>
      </c>
      <c r="J5136" s="6">
        <f>IF(sel_og=1,0,D5136-F5136)</f>
        <v/>
      </c>
      <c r="K5136" s="6">
        <f>IF(sel_og=1,E5136-G5136,0)</f>
        <v/>
      </c>
    </row>
    <row r="5137">
      <c r="A5137" s="6">
        <f>Profiles!E5137+Profiles!F5137</f>
        <v/>
      </c>
      <c r="B5137" s="6">
        <f>Profiles!D5137*sel_solar</f>
        <v/>
      </c>
      <c r="C5137" s="6">
        <f>MIN(B5137,A5137)</f>
        <v/>
      </c>
      <c r="D5137" s="6">
        <f>B5137-C5137</f>
        <v/>
      </c>
      <c r="E5137" s="6">
        <f>A5137-C5137</f>
        <v/>
      </c>
      <c r="F5137" s="6">
        <f>MIN(D5137,in_batt_pw,IF(sel_batt=0,0,(sel_batt-H5136)/in_rte))</f>
        <v/>
      </c>
      <c r="G5137" s="6">
        <f>MIN(E5137,in_batt_pw,H5136)</f>
        <v/>
      </c>
      <c r="H5137" s="6">
        <f>H5136+F5137*in_rte-G5137</f>
        <v/>
      </c>
      <c r="I5137" s="6">
        <f>IF(sel_og=1,0,E5137-G5137)</f>
        <v/>
      </c>
      <c r="J5137" s="6">
        <f>IF(sel_og=1,0,D5137-F5137)</f>
        <v/>
      </c>
      <c r="K5137" s="6">
        <f>IF(sel_og=1,E5137-G5137,0)</f>
        <v/>
      </c>
    </row>
    <row r="5138">
      <c r="A5138" s="6">
        <f>Profiles!E5138+Profiles!F5138</f>
        <v/>
      </c>
      <c r="B5138" s="6">
        <f>Profiles!D5138*sel_solar</f>
        <v/>
      </c>
      <c r="C5138" s="6">
        <f>MIN(B5138,A5138)</f>
        <v/>
      </c>
      <c r="D5138" s="6">
        <f>B5138-C5138</f>
        <v/>
      </c>
      <c r="E5138" s="6">
        <f>A5138-C5138</f>
        <v/>
      </c>
      <c r="F5138" s="6">
        <f>MIN(D5138,in_batt_pw,IF(sel_batt=0,0,(sel_batt-H5137)/in_rte))</f>
        <v/>
      </c>
      <c r="G5138" s="6">
        <f>MIN(E5138,in_batt_pw,H5137)</f>
        <v/>
      </c>
      <c r="H5138" s="6">
        <f>H5137+F5138*in_rte-G5138</f>
        <v/>
      </c>
      <c r="I5138" s="6">
        <f>IF(sel_og=1,0,E5138-G5138)</f>
        <v/>
      </c>
      <c r="J5138" s="6">
        <f>IF(sel_og=1,0,D5138-F5138)</f>
        <v/>
      </c>
      <c r="K5138" s="6">
        <f>IF(sel_og=1,E5138-G5138,0)</f>
        <v/>
      </c>
    </row>
    <row r="5139">
      <c r="A5139" s="6">
        <f>Profiles!E5139+Profiles!F5139</f>
        <v/>
      </c>
      <c r="B5139" s="6">
        <f>Profiles!D5139*sel_solar</f>
        <v/>
      </c>
      <c r="C5139" s="6">
        <f>MIN(B5139,A5139)</f>
        <v/>
      </c>
      <c r="D5139" s="6">
        <f>B5139-C5139</f>
        <v/>
      </c>
      <c r="E5139" s="6">
        <f>A5139-C5139</f>
        <v/>
      </c>
      <c r="F5139" s="6">
        <f>MIN(D5139,in_batt_pw,IF(sel_batt=0,0,(sel_batt-H5138)/in_rte))</f>
        <v/>
      </c>
      <c r="G5139" s="6">
        <f>MIN(E5139,in_batt_pw,H5138)</f>
        <v/>
      </c>
      <c r="H5139" s="6">
        <f>H5138+F5139*in_rte-G5139</f>
        <v/>
      </c>
      <c r="I5139" s="6">
        <f>IF(sel_og=1,0,E5139-G5139)</f>
        <v/>
      </c>
      <c r="J5139" s="6">
        <f>IF(sel_og=1,0,D5139-F5139)</f>
        <v/>
      </c>
      <c r="K5139" s="6">
        <f>IF(sel_og=1,E5139-G5139,0)</f>
        <v/>
      </c>
    </row>
    <row r="5140">
      <c r="A5140" s="6">
        <f>Profiles!E5140+Profiles!F5140</f>
        <v/>
      </c>
      <c r="B5140" s="6">
        <f>Profiles!D5140*sel_solar</f>
        <v/>
      </c>
      <c r="C5140" s="6">
        <f>MIN(B5140,A5140)</f>
        <v/>
      </c>
      <c r="D5140" s="6">
        <f>B5140-C5140</f>
        <v/>
      </c>
      <c r="E5140" s="6">
        <f>A5140-C5140</f>
        <v/>
      </c>
      <c r="F5140" s="6">
        <f>MIN(D5140,in_batt_pw,IF(sel_batt=0,0,(sel_batt-H5139)/in_rte))</f>
        <v/>
      </c>
      <c r="G5140" s="6">
        <f>MIN(E5140,in_batt_pw,H5139)</f>
        <v/>
      </c>
      <c r="H5140" s="6">
        <f>H5139+F5140*in_rte-G5140</f>
        <v/>
      </c>
      <c r="I5140" s="6">
        <f>IF(sel_og=1,0,E5140-G5140)</f>
        <v/>
      </c>
      <c r="J5140" s="6">
        <f>IF(sel_og=1,0,D5140-F5140)</f>
        <v/>
      </c>
      <c r="K5140" s="6">
        <f>IF(sel_og=1,E5140-G5140,0)</f>
        <v/>
      </c>
    </row>
    <row r="5141">
      <c r="A5141" s="6">
        <f>Profiles!E5141+Profiles!F5141</f>
        <v/>
      </c>
      <c r="B5141" s="6">
        <f>Profiles!D5141*sel_solar</f>
        <v/>
      </c>
      <c r="C5141" s="6">
        <f>MIN(B5141,A5141)</f>
        <v/>
      </c>
      <c r="D5141" s="6">
        <f>B5141-C5141</f>
        <v/>
      </c>
      <c r="E5141" s="6">
        <f>A5141-C5141</f>
        <v/>
      </c>
      <c r="F5141" s="6">
        <f>MIN(D5141,in_batt_pw,IF(sel_batt=0,0,(sel_batt-H5140)/in_rte))</f>
        <v/>
      </c>
      <c r="G5141" s="6">
        <f>MIN(E5141,in_batt_pw,H5140)</f>
        <v/>
      </c>
      <c r="H5141" s="6">
        <f>H5140+F5141*in_rte-G5141</f>
        <v/>
      </c>
      <c r="I5141" s="6">
        <f>IF(sel_og=1,0,E5141-G5141)</f>
        <v/>
      </c>
      <c r="J5141" s="6">
        <f>IF(sel_og=1,0,D5141-F5141)</f>
        <v/>
      </c>
      <c r="K5141" s="6">
        <f>IF(sel_og=1,E5141-G5141,0)</f>
        <v/>
      </c>
    </row>
    <row r="5142">
      <c r="A5142" s="6">
        <f>Profiles!E5142+Profiles!F5142</f>
        <v/>
      </c>
      <c r="B5142" s="6">
        <f>Profiles!D5142*sel_solar</f>
        <v/>
      </c>
      <c r="C5142" s="6">
        <f>MIN(B5142,A5142)</f>
        <v/>
      </c>
      <c r="D5142" s="6">
        <f>B5142-C5142</f>
        <v/>
      </c>
      <c r="E5142" s="6">
        <f>A5142-C5142</f>
        <v/>
      </c>
      <c r="F5142" s="6">
        <f>MIN(D5142,in_batt_pw,IF(sel_batt=0,0,(sel_batt-H5141)/in_rte))</f>
        <v/>
      </c>
      <c r="G5142" s="6">
        <f>MIN(E5142,in_batt_pw,H5141)</f>
        <v/>
      </c>
      <c r="H5142" s="6">
        <f>H5141+F5142*in_rte-G5142</f>
        <v/>
      </c>
      <c r="I5142" s="6">
        <f>IF(sel_og=1,0,E5142-G5142)</f>
        <v/>
      </c>
      <c r="J5142" s="6">
        <f>IF(sel_og=1,0,D5142-F5142)</f>
        <v/>
      </c>
      <c r="K5142" s="6">
        <f>IF(sel_og=1,E5142-G5142,0)</f>
        <v/>
      </c>
    </row>
    <row r="5143">
      <c r="A5143" s="6">
        <f>Profiles!E5143+Profiles!F5143</f>
        <v/>
      </c>
      <c r="B5143" s="6">
        <f>Profiles!D5143*sel_solar</f>
        <v/>
      </c>
      <c r="C5143" s="6">
        <f>MIN(B5143,A5143)</f>
        <v/>
      </c>
      <c r="D5143" s="6">
        <f>B5143-C5143</f>
        <v/>
      </c>
      <c r="E5143" s="6">
        <f>A5143-C5143</f>
        <v/>
      </c>
      <c r="F5143" s="6">
        <f>MIN(D5143,in_batt_pw,IF(sel_batt=0,0,(sel_batt-H5142)/in_rte))</f>
        <v/>
      </c>
      <c r="G5143" s="6">
        <f>MIN(E5143,in_batt_pw,H5142)</f>
        <v/>
      </c>
      <c r="H5143" s="6">
        <f>H5142+F5143*in_rte-G5143</f>
        <v/>
      </c>
      <c r="I5143" s="6">
        <f>IF(sel_og=1,0,E5143-G5143)</f>
        <v/>
      </c>
      <c r="J5143" s="6">
        <f>IF(sel_og=1,0,D5143-F5143)</f>
        <v/>
      </c>
      <c r="K5143" s="6">
        <f>IF(sel_og=1,E5143-G5143,0)</f>
        <v/>
      </c>
    </row>
    <row r="5144">
      <c r="A5144" s="6">
        <f>Profiles!E5144+Profiles!F5144</f>
        <v/>
      </c>
      <c r="B5144" s="6">
        <f>Profiles!D5144*sel_solar</f>
        <v/>
      </c>
      <c r="C5144" s="6">
        <f>MIN(B5144,A5144)</f>
        <v/>
      </c>
      <c r="D5144" s="6">
        <f>B5144-C5144</f>
        <v/>
      </c>
      <c r="E5144" s="6">
        <f>A5144-C5144</f>
        <v/>
      </c>
      <c r="F5144" s="6">
        <f>MIN(D5144,in_batt_pw,IF(sel_batt=0,0,(sel_batt-H5143)/in_rte))</f>
        <v/>
      </c>
      <c r="G5144" s="6">
        <f>MIN(E5144,in_batt_pw,H5143)</f>
        <v/>
      </c>
      <c r="H5144" s="6">
        <f>H5143+F5144*in_rte-G5144</f>
        <v/>
      </c>
      <c r="I5144" s="6">
        <f>IF(sel_og=1,0,E5144-G5144)</f>
        <v/>
      </c>
      <c r="J5144" s="6">
        <f>IF(sel_og=1,0,D5144-F5144)</f>
        <v/>
      </c>
      <c r="K5144" s="6">
        <f>IF(sel_og=1,E5144-G5144,0)</f>
        <v/>
      </c>
    </row>
    <row r="5145">
      <c r="A5145" s="6">
        <f>Profiles!E5145+Profiles!F5145</f>
        <v/>
      </c>
      <c r="B5145" s="6">
        <f>Profiles!D5145*sel_solar</f>
        <v/>
      </c>
      <c r="C5145" s="6">
        <f>MIN(B5145,A5145)</f>
        <v/>
      </c>
      <c r="D5145" s="6">
        <f>B5145-C5145</f>
        <v/>
      </c>
      <c r="E5145" s="6">
        <f>A5145-C5145</f>
        <v/>
      </c>
      <c r="F5145" s="6">
        <f>MIN(D5145,in_batt_pw,IF(sel_batt=0,0,(sel_batt-H5144)/in_rte))</f>
        <v/>
      </c>
      <c r="G5145" s="6">
        <f>MIN(E5145,in_batt_pw,H5144)</f>
        <v/>
      </c>
      <c r="H5145" s="6">
        <f>H5144+F5145*in_rte-G5145</f>
        <v/>
      </c>
      <c r="I5145" s="6">
        <f>IF(sel_og=1,0,E5145-G5145)</f>
        <v/>
      </c>
      <c r="J5145" s="6">
        <f>IF(sel_og=1,0,D5145-F5145)</f>
        <v/>
      </c>
      <c r="K5145" s="6">
        <f>IF(sel_og=1,E5145-G5145,0)</f>
        <v/>
      </c>
    </row>
    <row r="5146">
      <c r="A5146" s="6">
        <f>Profiles!E5146+Profiles!F5146</f>
        <v/>
      </c>
      <c r="B5146" s="6">
        <f>Profiles!D5146*sel_solar</f>
        <v/>
      </c>
      <c r="C5146" s="6">
        <f>MIN(B5146,A5146)</f>
        <v/>
      </c>
      <c r="D5146" s="6">
        <f>B5146-C5146</f>
        <v/>
      </c>
      <c r="E5146" s="6">
        <f>A5146-C5146</f>
        <v/>
      </c>
      <c r="F5146" s="6">
        <f>MIN(D5146,in_batt_pw,IF(sel_batt=0,0,(sel_batt-H5145)/in_rte))</f>
        <v/>
      </c>
      <c r="G5146" s="6">
        <f>MIN(E5146,in_batt_pw,H5145)</f>
        <v/>
      </c>
      <c r="H5146" s="6">
        <f>H5145+F5146*in_rte-G5146</f>
        <v/>
      </c>
      <c r="I5146" s="6">
        <f>IF(sel_og=1,0,E5146-G5146)</f>
        <v/>
      </c>
      <c r="J5146" s="6">
        <f>IF(sel_og=1,0,D5146-F5146)</f>
        <v/>
      </c>
      <c r="K5146" s="6">
        <f>IF(sel_og=1,E5146-G5146,0)</f>
        <v/>
      </c>
    </row>
    <row r="5147">
      <c r="A5147" s="6">
        <f>Profiles!E5147+Profiles!F5147</f>
        <v/>
      </c>
      <c r="B5147" s="6">
        <f>Profiles!D5147*sel_solar</f>
        <v/>
      </c>
      <c r="C5147" s="6">
        <f>MIN(B5147,A5147)</f>
        <v/>
      </c>
      <c r="D5147" s="6">
        <f>B5147-C5147</f>
        <v/>
      </c>
      <c r="E5147" s="6">
        <f>A5147-C5147</f>
        <v/>
      </c>
      <c r="F5147" s="6">
        <f>MIN(D5147,in_batt_pw,IF(sel_batt=0,0,(sel_batt-H5146)/in_rte))</f>
        <v/>
      </c>
      <c r="G5147" s="6">
        <f>MIN(E5147,in_batt_pw,H5146)</f>
        <v/>
      </c>
      <c r="H5147" s="6">
        <f>H5146+F5147*in_rte-G5147</f>
        <v/>
      </c>
      <c r="I5147" s="6">
        <f>IF(sel_og=1,0,E5147-G5147)</f>
        <v/>
      </c>
      <c r="J5147" s="6">
        <f>IF(sel_og=1,0,D5147-F5147)</f>
        <v/>
      </c>
      <c r="K5147" s="6">
        <f>IF(sel_og=1,E5147-G5147,0)</f>
        <v/>
      </c>
    </row>
    <row r="5148">
      <c r="A5148" s="6">
        <f>Profiles!E5148+Profiles!F5148</f>
        <v/>
      </c>
      <c r="B5148" s="6">
        <f>Profiles!D5148*sel_solar</f>
        <v/>
      </c>
      <c r="C5148" s="6">
        <f>MIN(B5148,A5148)</f>
        <v/>
      </c>
      <c r="D5148" s="6">
        <f>B5148-C5148</f>
        <v/>
      </c>
      <c r="E5148" s="6">
        <f>A5148-C5148</f>
        <v/>
      </c>
      <c r="F5148" s="6">
        <f>MIN(D5148,in_batt_pw,IF(sel_batt=0,0,(sel_batt-H5147)/in_rte))</f>
        <v/>
      </c>
      <c r="G5148" s="6">
        <f>MIN(E5148,in_batt_pw,H5147)</f>
        <v/>
      </c>
      <c r="H5148" s="6">
        <f>H5147+F5148*in_rte-G5148</f>
        <v/>
      </c>
      <c r="I5148" s="6">
        <f>IF(sel_og=1,0,E5148-G5148)</f>
        <v/>
      </c>
      <c r="J5148" s="6">
        <f>IF(sel_og=1,0,D5148-F5148)</f>
        <v/>
      </c>
      <c r="K5148" s="6">
        <f>IF(sel_og=1,E5148-G5148,0)</f>
        <v/>
      </c>
    </row>
    <row r="5149">
      <c r="A5149" s="6">
        <f>Profiles!E5149+Profiles!F5149</f>
        <v/>
      </c>
      <c r="B5149" s="6">
        <f>Profiles!D5149*sel_solar</f>
        <v/>
      </c>
      <c r="C5149" s="6">
        <f>MIN(B5149,A5149)</f>
        <v/>
      </c>
      <c r="D5149" s="6">
        <f>B5149-C5149</f>
        <v/>
      </c>
      <c r="E5149" s="6">
        <f>A5149-C5149</f>
        <v/>
      </c>
      <c r="F5149" s="6">
        <f>MIN(D5149,in_batt_pw,IF(sel_batt=0,0,(sel_batt-H5148)/in_rte))</f>
        <v/>
      </c>
      <c r="G5149" s="6">
        <f>MIN(E5149,in_batt_pw,H5148)</f>
        <v/>
      </c>
      <c r="H5149" s="6">
        <f>H5148+F5149*in_rte-G5149</f>
        <v/>
      </c>
      <c r="I5149" s="6">
        <f>IF(sel_og=1,0,E5149-G5149)</f>
        <v/>
      </c>
      <c r="J5149" s="6">
        <f>IF(sel_og=1,0,D5149-F5149)</f>
        <v/>
      </c>
      <c r="K5149" s="6">
        <f>IF(sel_og=1,E5149-G5149,0)</f>
        <v/>
      </c>
    </row>
    <row r="5150">
      <c r="A5150" s="6">
        <f>Profiles!E5150+Profiles!F5150</f>
        <v/>
      </c>
      <c r="B5150" s="6">
        <f>Profiles!D5150*sel_solar</f>
        <v/>
      </c>
      <c r="C5150" s="6">
        <f>MIN(B5150,A5150)</f>
        <v/>
      </c>
      <c r="D5150" s="6">
        <f>B5150-C5150</f>
        <v/>
      </c>
      <c r="E5150" s="6">
        <f>A5150-C5150</f>
        <v/>
      </c>
      <c r="F5150" s="6">
        <f>MIN(D5150,in_batt_pw,IF(sel_batt=0,0,(sel_batt-H5149)/in_rte))</f>
        <v/>
      </c>
      <c r="G5150" s="6">
        <f>MIN(E5150,in_batt_pw,H5149)</f>
        <v/>
      </c>
      <c r="H5150" s="6">
        <f>H5149+F5150*in_rte-G5150</f>
        <v/>
      </c>
      <c r="I5150" s="6">
        <f>IF(sel_og=1,0,E5150-G5150)</f>
        <v/>
      </c>
      <c r="J5150" s="6">
        <f>IF(sel_og=1,0,D5150-F5150)</f>
        <v/>
      </c>
      <c r="K5150" s="6">
        <f>IF(sel_og=1,E5150-G5150,0)</f>
        <v/>
      </c>
    </row>
    <row r="5151">
      <c r="A5151" s="6">
        <f>Profiles!E5151+Profiles!F5151</f>
        <v/>
      </c>
      <c r="B5151" s="6">
        <f>Profiles!D5151*sel_solar</f>
        <v/>
      </c>
      <c r="C5151" s="6">
        <f>MIN(B5151,A5151)</f>
        <v/>
      </c>
      <c r="D5151" s="6">
        <f>B5151-C5151</f>
        <v/>
      </c>
      <c r="E5151" s="6">
        <f>A5151-C5151</f>
        <v/>
      </c>
      <c r="F5151" s="6">
        <f>MIN(D5151,in_batt_pw,IF(sel_batt=0,0,(sel_batt-H5150)/in_rte))</f>
        <v/>
      </c>
      <c r="G5151" s="6">
        <f>MIN(E5151,in_batt_pw,H5150)</f>
        <v/>
      </c>
      <c r="H5151" s="6">
        <f>H5150+F5151*in_rte-G5151</f>
        <v/>
      </c>
      <c r="I5151" s="6">
        <f>IF(sel_og=1,0,E5151-G5151)</f>
        <v/>
      </c>
      <c r="J5151" s="6">
        <f>IF(sel_og=1,0,D5151-F5151)</f>
        <v/>
      </c>
      <c r="K5151" s="6">
        <f>IF(sel_og=1,E5151-G5151,0)</f>
        <v/>
      </c>
    </row>
    <row r="5152">
      <c r="A5152" s="6">
        <f>Profiles!E5152+Profiles!F5152</f>
        <v/>
      </c>
      <c r="B5152" s="6">
        <f>Profiles!D5152*sel_solar</f>
        <v/>
      </c>
      <c r="C5152" s="6">
        <f>MIN(B5152,A5152)</f>
        <v/>
      </c>
      <c r="D5152" s="6">
        <f>B5152-C5152</f>
        <v/>
      </c>
      <c r="E5152" s="6">
        <f>A5152-C5152</f>
        <v/>
      </c>
      <c r="F5152" s="6">
        <f>MIN(D5152,in_batt_pw,IF(sel_batt=0,0,(sel_batt-H5151)/in_rte))</f>
        <v/>
      </c>
      <c r="G5152" s="6">
        <f>MIN(E5152,in_batt_pw,H5151)</f>
        <v/>
      </c>
      <c r="H5152" s="6">
        <f>H5151+F5152*in_rte-G5152</f>
        <v/>
      </c>
      <c r="I5152" s="6">
        <f>IF(sel_og=1,0,E5152-G5152)</f>
        <v/>
      </c>
      <c r="J5152" s="6">
        <f>IF(sel_og=1,0,D5152-F5152)</f>
        <v/>
      </c>
      <c r="K5152" s="6">
        <f>IF(sel_og=1,E5152-G5152,0)</f>
        <v/>
      </c>
    </row>
    <row r="5153">
      <c r="A5153" s="6">
        <f>Profiles!E5153+Profiles!F5153</f>
        <v/>
      </c>
      <c r="B5153" s="6">
        <f>Profiles!D5153*sel_solar</f>
        <v/>
      </c>
      <c r="C5153" s="6">
        <f>MIN(B5153,A5153)</f>
        <v/>
      </c>
      <c r="D5153" s="6">
        <f>B5153-C5153</f>
        <v/>
      </c>
      <c r="E5153" s="6">
        <f>A5153-C5153</f>
        <v/>
      </c>
      <c r="F5153" s="6">
        <f>MIN(D5153,in_batt_pw,IF(sel_batt=0,0,(sel_batt-H5152)/in_rte))</f>
        <v/>
      </c>
      <c r="G5153" s="6">
        <f>MIN(E5153,in_batt_pw,H5152)</f>
        <v/>
      </c>
      <c r="H5153" s="6">
        <f>H5152+F5153*in_rte-G5153</f>
        <v/>
      </c>
      <c r="I5153" s="6">
        <f>IF(sel_og=1,0,E5153-G5153)</f>
        <v/>
      </c>
      <c r="J5153" s="6">
        <f>IF(sel_og=1,0,D5153-F5153)</f>
        <v/>
      </c>
      <c r="K5153" s="6">
        <f>IF(sel_og=1,E5153-G5153,0)</f>
        <v/>
      </c>
    </row>
    <row r="5154">
      <c r="A5154" s="6">
        <f>Profiles!E5154+Profiles!F5154</f>
        <v/>
      </c>
      <c r="B5154" s="6">
        <f>Profiles!D5154*sel_solar</f>
        <v/>
      </c>
      <c r="C5154" s="6">
        <f>MIN(B5154,A5154)</f>
        <v/>
      </c>
      <c r="D5154" s="6">
        <f>B5154-C5154</f>
        <v/>
      </c>
      <c r="E5154" s="6">
        <f>A5154-C5154</f>
        <v/>
      </c>
      <c r="F5154" s="6">
        <f>MIN(D5154,in_batt_pw,IF(sel_batt=0,0,(sel_batt-H5153)/in_rte))</f>
        <v/>
      </c>
      <c r="G5154" s="6">
        <f>MIN(E5154,in_batt_pw,H5153)</f>
        <v/>
      </c>
      <c r="H5154" s="6">
        <f>H5153+F5154*in_rte-G5154</f>
        <v/>
      </c>
      <c r="I5154" s="6">
        <f>IF(sel_og=1,0,E5154-G5154)</f>
        <v/>
      </c>
      <c r="J5154" s="6">
        <f>IF(sel_og=1,0,D5154-F5154)</f>
        <v/>
      </c>
      <c r="K5154" s="6">
        <f>IF(sel_og=1,E5154-G5154,0)</f>
        <v/>
      </c>
    </row>
    <row r="5155">
      <c r="A5155" s="6">
        <f>Profiles!E5155+Profiles!F5155</f>
        <v/>
      </c>
      <c r="B5155" s="6">
        <f>Profiles!D5155*sel_solar</f>
        <v/>
      </c>
      <c r="C5155" s="6">
        <f>MIN(B5155,A5155)</f>
        <v/>
      </c>
      <c r="D5155" s="6">
        <f>B5155-C5155</f>
        <v/>
      </c>
      <c r="E5155" s="6">
        <f>A5155-C5155</f>
        <v/>
      </c>
      <c r="F5155" s="6">
        <f>MIN(D5155,in_batt_pw,IF(sel_batt=0,0,(sel_batt-H5154)/in_rte))</f>
        <v/>
      </c>
      <c r="G5155" s="6">
        <f>MIN(E5155,in_batt_pw,H5154)</f>
        <v/>
      </c>
      <c r="H5155" s="6">
        <f>H5154+F5155*in_rte-G5155</f>
        <v/>
      </c>
      <c r="I5155" s="6">
        <f>IF(sel_og=1,0,E5155-G5155)</f>
        <v/>
      </c>
      <c r="J5155" s="6">
        <f>IF(sel_og=1,0,D5155-F5155)</f>
        <v/>
      </c>
      <c r="K5155" s="6">
        <f>IF(sel_og=1,E5155-G5155,0)</f>
        <v/>
      </c>
    </row>
    <row r="5156">
      <c r="A5156" s="6">
        <f>Profiles!E5156+Profiles!F5156</f>
        <v/>
      </c>
      <c r="B5156" s="6">
        <f>Profiles!D5156*sel_solar</f>
        <v/>
      </c>
      <c r="C5156" s="6">
        <f>MIN(B5156,A5156)</f>
        <v/>
      </c>
      <c r="D5156" s="6">
        <f>B5156-C5156</f>
        <v/>
      </c>
      <c r="E5156" s="6">
        <f>A5156-C5156</f>
        <v/>
      </c>
      <c r="F5156" s="6">
        <f>MIN(D5156,in_batt_pw,IF(sel_batt=0,0,(sel_batt-H5155)/in_rte))</f>
        <v/>
      </c>
      <c r="G5156" s="6">
        <f>MIN(E5156,in_batt_pw,H5155)</f>
        <v/>
      </c>
      <c r="H5156" s="6">
        <f>H5155+F5156*in_rte-G5156</f>
        <v/>
      </c>
      <c r="I5156" s="6">
        <f>IF(sel_og=1,0,E5156-G5156)</f>
        <v/>
      </c>
      <c r="J5156" s="6">
        <f>IF(sel_og=1,0,D5156-F5156)</f>
        <v/>
      </c>
      <c r="K5156" s="6">
        <f>IF(sel_og=1,E5156-G5156,0)</f>
        <v/>
      </c>
    </row>
    <row r="5157">
      <c r="A5157" s="6">
        <f>Profiles!E5157+Profiles!F5157</f>
        <v/>
      </c>
      <c r="B5157" s="6">
        <f>Profiles!D5157*sel_solar</f>
        <v/>
      </c>
      <c r="C5157" s="6">
        <f>MIN(B5157,A5157)</f>
        <v/>
      </c>
      <c r="D5157" s="6">
        <f>B5157-C5157</f>
        <v/>
      </c>
      <c r="E5157" s="6">
        <f>A5157-C5157</f>
        <v/>
      </c>
      <c r="F5157" s="6">
        <f>MIN(D5157,in_batt_pw,IF(sel_batt=0,0,(sel_batt-H5156)/in_rte))</f>
        <v/>
      </c>
      <c r="G5157" s="6">
        <f>MIN(E5157,in_batt_pw,H5156)</f>
        <v/>
      </c>
      <c r="H5157" s="6">
        <f>H5156+F5157*in_rte-G5157</f>
        <v/>
      </c>
      <c r="I5157" s="6">
        <f>IF(sel_og=1,0,E5157-G5157)</f>
        <v/>
      </c>
      <c r="J5157" s="6">
        <f>IF(sel_og=1,0,D5157-F5157)</f>
        <v/>
      </c>
      <c r="K5157" s="6">
        <f>IF(sel_og=1,E5157-G5157,0)</f>
        <v/>
      </c>
    </row>
    <row r="5158">
      <c r="A5158" s="6">
        <f>Profiles!E5158+Profiles!F5158</f>
        <v/>
      </c>
      <c r="B5158" s="6">
        <f>Profiles!D5158*sel_solar</f>
        <v/>
      </c>
      <c r="C5158" s="6">
        <f>MIN(B5158,A5158)</f>
        <v/>
      </c>
      <c r="D5158" s="6">
        <f>B5158-C5158</f>
        <v/>
      </c>
      <c r="E5158" s="6">
        <f>A5158-C5158</f>
        <v/>
      </c>
      <c r="F5158" s="6">
        <f>MIN(D5158,in_batt_pw,IF(sel_batt=0,0,(sel_batt-H5157)/in_rte))</f>
        <v/>
      </c>
      <c r="G5158" s="6">
        <f>MIN(E5158,in_batt_pw,H5157)</f>
        <v/>
      </c>
      <c r="H5158" s="6">
        <f>H5157+F5158*in_rte-G5158</f>
        <v/>
      </c>
      <c r="I5158" s="6">
        <f>IF(sel_og=1,0,E5158-G5158)</f>
        <v/>
      </c>
      <c r="J5158" s="6">
        <f>IF(sel_og=1,0,D5158-F5158)</f>
        <v/>
      </c>
      <c r="K5158" s="6">
        <f>IF(sel_og=1,E5158-G5158,0)</f>
        <v/>
      </c>
    </row>
    <row r="5159">
      <c r="A5159" s="6">
        <f>Profiles!E5159+Profiles!F5159</f>
        <v/>
      </c>
      <c r="B5159" s="6">
        <f>Profiles!D5159*sel_solar</f>
        <v/>
      </c>
      <c r="C5159" s="6">
        <f>MIN(B5159,A5159)</f>
        <v/>
      </c>
      <c r="D5159" s="6">
        <f>B5159-C5159</f>
        <v/>
      </c>
      <c r="E5159" s="6">
        <f>A5159-C5159</f>
        <v/>
      </c>
      <c r="F5159" s="6">
        <f>MIN(D5159,in_batt_pw,IF(sel_batt=0,0,(sel_batt-H5158)/in_rte))</f>
        <v/>
      </c>
      <c r="G5159" s="6">
        <f>MIN(E5159,in_batt_pw,H5158)</f>
        <v/>
      </c>
      <c r="H5159" s="6">
        <f>H5158+F5159*in_rte-G5159</f>
        <v/>
      </c>
      <c r="I5159" s="6">
        <f>IF(sel_og=1,0,E5159-G5159)</f>
        <v/>
      </c>
      <c r="J5159" s="6">
        <f>IF(sel_og=1,0,D5159-F5159)</f>
        <v/>
      </c>
      <c r="K5159" s="6">
        <f>IF(sel_og=1,E5159-G5159,0)</f>
        <v/>
      </c>
    </row>
    <row r="5160">
      <c r="A5160" s="6">
        <f>Profiles!E5160+Profiles!F5160</f>
        <v/>
      </c>
      <c r="B5160" s="6">
        <f>Profiles!D5160*sel_solar</f>
        <v/>
      </c>
      <c r="C5160" s="6">
        <f>MIN(B5160,A5160)</f>
        <v/>
      </c>
      <c r="D5160" s="6">
        <f>B5160-C5160</f>
        <v/>
      </c>
      <c r="E5160" s="6">
        <f>A5160-C5160</f>
        <v/>
      </c>
      <c r="F5160" s="6">
        <f>MIN(D5160,in_batt_pw,IF(sel_batt=0,0,(sel_batt-H5159)/in_rte))</f>
        <v/>
      </c>
      <c r="G5160" s="6">
        <f>MIN(E5160,in_batt_pw,H5159)</f>
        <v/>
      </c>
      <c r="H5160" s="6">
        <f>H5159+F5160*in_rte-G5160</f>
        <v/>
      </c>
      <c r="I5160" s="6">
        <f>IF(sel_og=1,0,E5160-G5160)</f>
        <v/>
      </c>
      <c r="J5160" s="6">
        <f>IF(sel_og=1,0,D5160-F5160)</f>
        <v/>
      </c>
      <c r="K5160" s="6">
        <f>IF(sel_og=1,E5160-G5160,0)</f>
        <v/>
      </c>
    </row>
    <row r="5161">
      <c r="A5161" s="6">
        <f>Profiles!E5161+Profiles!F5161</f>
        <v/>
      </c>
      <c r="B5161" s="6">
        <f>Profiles!D5161*sel_solar</f>
        <v/>
      </c>
      <c r="C5161" s="6">
        <f>MIN(B5161,A5161)</f>
        <v/>
      </c>
      <c r="D5161" s="6">
        <f>B5161-C5161</f>
        <v/>
      </c>
      <c r="E5161" s="6">
        <f>A5161-C5161</f>
        <v/>
      </c>
      <c r="F5161" s="6">
        <f>MIN(D5161,in_batt_pw,IF(sel_batt=0,0,(sel_batt-H5160)/in_rte))</f>
        <v/>
      </c>
      <c r="G5161" s="6">
        <f>MIN(E5161,in_batt_pw,H5160)</f>
        <v/>
      </c>
      <c r="H5161" s="6">
        <f>H5160+F5161*in_rte-G5161</f>
        <v/>
      </c>
      <c r="I5161" s="6">
        <f>IF(sel_og=1,0,E5161-G5161)</f>
        <v/>
      </c>
      <c r="J5161" s="6">
        <f>IF(sel_og=1,0,D5161-F5161)</f>
        <v/>
      </c>
      <c r="K5161" s="6">
        <f>IF(sel_og=1,E5161-G5161,0)</f>
        <v/>
      </c>
    </row>
    <row r="5162">
      <c r="A5162" s="6">
        <f>Profiles!E5162+Profiles!F5162</f>
        <v/>
      </c>
      <c r="B5162" s="6">
        <f>Profiles!D5162*sel_solar</f>
        <v/>
      </c>
      <c r="C5162" s="6">
        <f>MIN(B5162,A5162)</f>
        <v/>
      </c>
      <c r="D5162" s="6">
        <f>B5162-C5162</f>
        <v/>
      </c>
      <c r="E5162" s="6">
        <f>A5162-C5162</f>
        <v/>
      </c>
      <c r="F5162" s="6">
        <f>MIN(D5162,in_batt_pw,IF(sel_batt=0,0,(sel_batt-H5161)/in_rte))</f>
        <v/>
      </c>
      <c r="G5162" s="6">
        <f>MIN(E5162,in_batt_pw,H5161)</f>
        <v/>
      </c>
      <c r="H5162" s="6">
        <f>H5161+F5162*in_rte-G5162</f>
        <v/>
      </c>
      <c r="I5162" s="6">
        <f>IF(sel_og=1,0,E5162-G5162)</f>
        <v/>
      </c>
      <c r="J5162" s="6">
        <f>IF(sel_og=1,0,D5162-F5162)</f>
        <v/>
      </c>
      <c r="K5162" s="6">
        <f>IF(sel_og=1,E5162-G5162,0)</f>
        <v/>
      </c>
    </row>
    <row r="5163">
      <c r="A5163" s="6">
        <f>Profiles!E5163+Profiles!F5163</f>
        <v/>
      </c>
      <c r="B5163" s="6">
        <f>Profiles!D5163*sel_solar</f>
        <v/>
      </c>
      <c r="C5163" s="6">
        <f>MIN(B5163,A5163)</f>
        <v/>
      </c>
      <c r="D5163" s="6">
        <f>B5163-C5163</f>
        <v/>
      </c>
      <c r="E5163" s="6">
        <f>A5163-C5163</f>
        <v/>
      </c>
      <c r="F5163" s="6">
        <f>MIN(D5163,in_batt_pw,IF(sel_batt=0,0,(sel_batt-H5162)/in_rte))</f>
        <v/>
      </c>
      <c r="G5163" s="6">
        <f>MIN(E5163,in_batt_pw,H5162)</f>
        <v/>
      </c>
      <c r="H5163" s="6">
        <f>H5162+F5163*in_rte-G5163</f>
        <v/>
      </c>
      <c r="I5163" s="6">
        <f>IF(sel_og=1,0,E5163-G5163)</f>
        <v/>
      </c>
      <c r="J5163" s="6">
        <f>IF(sel_og=1,0,D5163-F5163)</f>
        <v/>
      </c>
      <c r="K5163" s="6">
        <f>IF(sel_og=1,E5163-G5163,0)</f>
        <v/>
      </c>
    </row>
    <row r="5164">
      <c r="A5164" s="6">
        <f>Profiles!E5164+Profiles!F5164</f>
        <v/>
      </c>
      <c r="B5164" s="6">
        <f>Profiles!D5164*sel_solar</f>
        <v/>
      </c>
      <c r="C5164" s="6">
        <f>MIN(B5164,A5164)</f>
        <v/>
      </c>
      <c r="D5164" s="6">
        <f>B5164-C5164</f>
        <v/>
      </c>
      <c r="E5164" s="6">
        <f>A5164-C5164</f>
        <v/>
      </c>
      <c r="F5164" s="6">
        <f>MIN(D5164,in_batt_pw,IF(sel_batt=0,0,(sel_batt-H5163)/in_rte))</f>
        <v/>
      </c>
      <c r="G5164" s="6">
        <f>MIN(E5164,in_batt_pw,H5163)</f>
        <v/>
      </c>
      <c r="H5164" s="6">
        <f>H5163+F5164*in_rte-G5164</f>
        <v/>
      </c>
      <c r="I5164" s="6">
        <f>IF(sel_og=1,0,E5164-G5164)</f>
        <v/>
      </c>
      <c r="J5164" s="6">
        <f>IF(sel_og=1,0,D5164-F5164)</f>
        <v/>
      </c>
      <c r="K5164" s="6">
        <f>IF(sel_og=1,E5164-G5164,0)</f>
        <v/>
      </c>
    </row>
    <row r="5165">
      <c r="A5165" s="6">
        <f>Profiles!E5165+Profiles!F5165</f>
        <v/>
      </c>
      <c r="B5165" s="6">
        <f>Profiles!D5165*sel_solar</f>
        <v/>
      </c>
      <c r="C5165" s="6">
        <f>MIN(B5165,A5165)</f>
        <v/>
      </c>
      <c r="D5165" s="6">
        <f>B5165-C5165</f>
        <v/>
      </c>
      <c r="E5165" s="6">
        <f>A5165-C5165</f>
        <v/>
      </c>
      <c r="F5165" s="6">
        <f>MIN(D5165,in_batt_pw,IF(sel_batt=0,0,(sel_batt-H5164)/in_rte))</f>
        <v/>
      </c>
      <c r="G5165" s="6">
        <f>MIN(E5165,in_batt_pw,H5164)</f>
        <v/>
      </c>
      <c r="H5165" s="6">
        <f>H5164+F5165*in_rte-G5165</f>
        <v/>
      </c>
      <c r="I5165" s="6">
        <f>IF(sel_og=1,0,E5165-G5165)</f>
        <v/>
      </c>
      <c r="J5165" s="6">
        <f>IF(sel_og=1,0,D5165-F5165)</f>
        <v/>
      </c>
      <c r="K5165" s="6">
        <f>IF(sel_og=1,E5165-G5165,0)</f>
        <v/>
      </c>
    </row>
    <row r="5166">
      <c r="A5166" s="6">
        <f>Profiles!E5166+Profiles!F5166</f>
        <v/>
      </c>
      <c r="B5166" s="6">
        <f>Profiles!D5166*sel_solar</f>
        <v/>
      </c>
      <c r="C5166" s="6">
        <f>MIN(B5166,A5166)</f>
        <v/>
      </c>
      <c r="D5166" s="6">
        <f>B5166-C5166</f>
        <v/>
      </c>
      <c r="E5166" s="6">
        <f>A5166-C5166</f>
        <v/>
      </c>
      <c r="F5166" s="6">
        <f>MIN(D5166,in_batt_pw,IF(sel_batt=0,0,(sel_batt-H5165)/in_rte))</f>
        <v/>
      </c>
      <c r="G5166" s="6">
        <f>MIN(E5166,in_batt_pw,H5165)</f>
        <v/>
      </c>
      <c r="H5166" s="6">
        <f>H5165+F5166*in_rte-G5166</f>
        <v/>
      </c>
      <c r="I5166" s="6">
        <f>IF(sel_og=1,0,E5166-G5166)</f>
        <v/>
      </c>
      <c r="J5166" s="6">
        <f>IF(sel_og=1,0,D5166-F5166)</f>
        <v/>
      </c>
      <c r="K5166" s="6">
        <f>IF(sel_og=1,E5166-G5166,0)</f>
        <v/>
      </c>
    </row>
    <row r="5167">
      <c r="A5167" s="6">
        <f>Profiles!E5167+Profiles!F5167</f>
        <v/>
      </c>
      <c r="B5167" s="6">
        <f>Profiles!D5167*sel_solar</f>
        <v/>
      </c>
      <c r="C5167" s="6">
        <f>MIN(B5167,A5167)</f>
        <v/>
      </c>
      <c r="D5167" s="6">
        <f>B5167-C5167</f>
        <v/>
      </c>
      <c r="E5167" s="6">
        <f>A5167-C5167</f>
        <v/>
      </c>
      <c r="F5167" s="6">
        <f>MIN(D5167,in_batt_pw,IF(sel_batt=0,0,(sel_batt-H5166)/in_rte))</f>
        <v/>
      </c>
      <c r="G5167" s="6">
        <f>MIN(E5167,in_batt_pw,H5166)</f>
        <v/>
      </c>
      <c r="H5167" s="6">
        <f>H5166+F5167*in_rte-G5167</f>
        <v/>
      </c>
      <c r="I5167" s="6">
        <f>IF(sel_og=1,0,E5167-G5167)</f>
        <v/>
      </c>
      <c r="J5167" s="6">
        <f>IF(sel_og=1,0,D5167-F5167)</f>
        <v/>
      </c>
      <c r="K5167" s="6">
        <f>IF(sel_og=1,E5167-G5167,0)</f>
        <v/>
      </c>
    </row>
    <row r="5168">
      <c r="A5168" s="6">
        <f>Profiles!E5168+Profiles!F5168</f>
        <v/>
      </c>
      <c r="B5168" s="6">
        <f>Profiles!D5168*sel_solar</f>
        <v/>
      </c>
      <c r="C5168" s="6">
        <f>MIN(B5168,A5168)</f>
        <v/>
      </c>
      <c r="D5168" s="6">
        <f>B5168-C5168</f>
        <v/>
      </c>
      <c r="E5168" s="6">
        <f>A5168-C5168</f>
        <v/>
      </c>
      <c r="F5168" s="6">
        <f>MIN(D5168,in_batt_pw,IF(sel_batt=0,0,(sel_batt-H5167)/in_rte))</f>
        <v/>
      </c>
      <c r="G5168" s="6">
        <f>MIN(E5168,in_batt_pw,H5167)</f>
        <v/>
      </c>
      <c r="H5168" s="6">
        <f>H5167+F5168*in_rte-G5168</f>
        <v/>
      </c>
      <c r="I5168" s="6">
        <f>IF(sel_og=1,0,E5168-G5168)</f>
        <v/>
      </c>
      <c r="J5168" s="6">
        <f>IF(sel_og=1,0,D5168-F5168)</f>
        <v/>
      </c>
      <c r="K5168" s="6">
        <f>IF(sel_og=1,E5168-G5168,0)</f>
        <v/>
      </c>
    </row>
    <row r="5169">
      <c r="A5169" s="6">
        <f>Profiles!E5169+Profiles!F5169</f>
        <v/>
      </c>
      <c r="B5169" s="6">
        <f>Profiles!D5169*sel_solar</f>
        <v/>
      </c>
      <c r="C5169" s="6">
        <f>MIN(B5169,A5169)</f>
        <v/>
      </c>
      <c r="D5169" s="6">
        <f>B5169-C5169</f>
        <v/>
      </c>
      <c r="E5169" s="6">
        <f>A5169-C5169</f>
        <v/>
      </c>
      <c r="F5169" s="6">
        <f>MIN(D5169,in_batt_pw,IF(sel_batt=0,0,(sel_batt-H5168)/in_rte))</f>
        <v/>
      </c>
      <c r="G5169" s="6">
        <f>MIN(E5169,in_batt_pw,H5168)</f>
        <v/>
      </c>
      <c r="H5169" s="6">
        <f>H5168+F5169*in_rte-G5169</f>
        <v/>
      </c>
      <c r="I5169" s="6">
        <f>IF(sel_og=1,0,E5169-G5169)</f>
        <v/>
      </c>
      <c r="J5169" s="6">
        <f>IF(sel_og=1,0,D5169-F5169)</f>
        <v/>
      </c>
      <c r="K5169" s="6">
        <f>IF(sel_og=1,E5169-G5169,0)</f>
        <v/>
      </c>
    </row>
    <row r="5170">
      <c r="A5170" s="6">
        <f>Profiles!E5170+Profiles!F5170</f>
        <v/>
      </c>
      <c r="B5170" s="6">
        <f>Profiles!D5170*sel_solar</f>
        <v/>
      </c>
      <c r="C5170" s="6">
        <f>MIN(B5170,A5170)</f>
        <v/>
      </c>
      <c r="D5170" s="6">
        <f>B5170-C5170</f>
        <v/>
      </c>
      <c r="E5170" s="6">
        <f>A5170-C5170</f>
        <v/>
      </c>
      <c r="F5170" s="6">
        <f>MIN(D5170,in_batt_pw,IF(sel_batt=0,0,(sel_batt-H5169)/in_rte))</f>
        <v/>
      </c>
      <c r="G5170" s="6">
        <f>MIN(E5170,in_batt_pw,H5169)</f>
        <v/>
      </c>
      <c r="H5170" s="6">
        <f>H5169+F5170*in_rte-G5170</f>
        <v/>
      </c>
      <c r="I5170" s="6">
        <f>IF(sel_og=1,0,E5170-G5170)</f>
        <v/>
      </c>
      <c r="J5170" s="6">
        <f>IF(sel_og=1,0,D5170-F5170)</f>
        <v/>
      </c>
      <c r="K5170" s="6">
        <f>IF(sel_og=1,E5170-G5170,0)</f>
        <v/>
      </c>
    </row>
    <row r="5171">
      <c r="A5171" s="6">
        <f>Profiles!E5171+Profiles!F5171</f>
        <v/>
      </c>
      <c r="B5171" s="6">
        <f>Profiles!D5171*sel_solar</f>
        <v/>
      </c>
      <c r="C5171" s="6">
        <f>MIN(B5171,A5171)</f>
        <v/>
      </c>
      <c r="D5171" s="6">
        <f>B5171-C5171</f>
        <v/>
      </c>
      <c r="E5171" s="6">
        <f>A5171-C5171</f>
        <v/>
      </c>
      <c r="F5171" s="6">
        <f>MIN(D5171,in_batt_pw,IF(sel_batt=0,0,(sel_batt-H5170)/in_rte))</f>
        <v/>
      </c>
      <c r="G5171" s="6">
        <f>MIN(E5171,in_batt_pw,H5170)</f>
        <v/>
      </c>
      <c r="H5171" s="6">
        <f>H5170+F5171*in_rte-G5171</f>
        <v/>
      </c>
      <c r="I5171" s="6">
        <f>IF(sel_og=1,0,E5171-G5171)</f>
        <v/>
      </c>
      <c r="J5171" s="6">
        <f>IF(sel_og=1,0,D5171-F5171)</f>
        <v/>
      </c>
      <c r="K5171" s="6">
        <f>IF(sel_og=1,E5171-G5171,0)</f>
        <v/>
      </c>
    </row>
    <row r="5172">
      <c r="A5172" s="6">
        <f>Profiles!E5172+Profiles!F5172</f>
        <v/>
      </c>
      <c r="B5172" s="6">
        <f>Profiles!D5172*sel_solar</f>
        <v/>
      </c>
      <c r="C5172" s="6">
        <f>MIN(B5172,A5172)</f>
        <v/>
      </c>
      <c r="D5172" s="6">
        <f>B5172-C5172</f>
        <v/>
      </c>
      <c r="E5172" s="6">
        <f>A5172-C5172</f>
        <v/>
      </c>
      <c r="F5172" s="6">
        <f>MIN(D5172,in_batt_pw,IF(sel_batt=0,0,(sel_batt-H5171)/in_rte))</f>
        <v/>
      </c>
      <c r="G5172" s="6">
        <f>MIN(E5172,in_batt_pw,H5171)</f>
        <v/>
      </c>
      <c r="H5172" s="6">
        <f>H5171+F5172*in_rte-G5172</f>
        <v/>
      </c>
      <c r="I5172" s="6">
        <f>IF(sel_og=1,0,E5172-G5172)</f>
        <v/>
      </c>
      <c r="J5172" s="6">
        <f>IF(sel_og=1,0,D5172-F5172)</f>
        <v/>
      </c>
      <c r="K5172" s="6">
        <f>IF(sel_og=1,E5172-G5172,0)</f>
        <v/>
      </c>
    </row>
    <row r="5173">
      <c r="A5173" s="6">
        <f>Profiles!E5173+Profiles!F5173</f>
        <v/>
      </c>
      <c r="B5173" s="6">
        <f>Profiles!D5173*sel_solar</f>
        <v/>
      </c>
      <c r="C5173" s="6">
        <f>MIN(B5173,A5173)</f>
        <v/>
      </c>
      <c r="D5173" s="6">
        <f>B5173-C5173</f>
        <v/>
      </c>
      <c r="E5173" s="6">
        <f>A5173-C5173</f>
        <v/>
      </c>
      <c r="F5173" s="6">
        <f>MIN(D5173,in_batt_pw,IF(sel_batt=0,0,(sel_batt-H5172)/in_rte))</f>
        <v/>
      </c>
      <c r="G5173" s="6">
        <f>MIN(E5173,in_batt_pw,H5172)</f>
        <v/>
      </c>
      <c r="H5173" s="6">
        <f>H5172+F5173*in_rte-G5173</f>
        <v/>
      </c>
      <c r="I5173" s="6">
        <f>IF(sel_og=1,0,E5173-G5173)</f>
        <v/>
      </c>
      <c r="J5173" s="6">
        <f>IF(sel_og=1,0,D5173-F5173)</f>
        <v/>
      </c>
      <c r="K5173" s="6">
        <f>IF(sel_og=1,E5173-G5173,0)</f>
        <v/>
      </c>
    </row>
    <row r="5174">
      <c r="A5174" s="6">
        <f>Profiles!E5174+Profiles!F5174</f>
        <v/>
      </c>
      <c r="B5174" s="6">
        <f>Profiles!D5174*sel_solar</f>
        <v/>
      </c>
      <c r="C5174" s="6">
        <f>MIN(B5174,A5174)</f>
        <v/>
      </c>
      <c r="D5174" s="6">
        <f>B5174-C5174</f>
        <v/>
      </c>
      <c r="E5174" s="6">
        <f>A5174-C5174</f>
        <v/>
      </c>
      <c r="F5174" s="6">
        <f>MIN(D5174,in_batt_pw,IF(sel_batt=0,0,(sel_batt-H5173)/in_rte))</f>
        <v/>
      </c>
      <c r="G5174" s="6">
        <f>MIN(E5174,in_batt_pw,H5173)</f>
        <v/>
      </c>
      <c r="H5174" s="6">
        <f>H5173+F5174*in_rte-G5174</f>
        <v/>
      </c>
      <c r="I5174" s="6">
        <f>IF(sel_og=1,0,E5174-G5174)</f>
        <v/>
      </c>
      <c r="J5174" s="6">
        <f>IF(sel_og=1,0,D5174-F5174)</f>
        <v/>
      </c>
      <c r="K5174" s="6">
        <f>IF(sel_og=1,E5174-G5174,0)</f>
        <v/>
      </c>
    </row>
    <row r="5175">
      <c r="A5175" s="6">
        <f>Profiles!E5175+Profiles!F5175</f>
        <v/>
      </c>
      <c r="B5175" s="6">
        <f>Profiles!D5175*sel_solar</f>
        <v/>
      </c>
      <c r="C5175" s="6">
        <f>MIN(B5175,A5175)</f>
        <v/>
      </c>
      <c r="D5175" s="6">
        <f>B5175-C5175</f>
        <v/>
      </c>
      <c r="E5175" s="6">
        <f>A5175-C5175</f>
        <v/>
      </c>
      <c r="F5175" s="6">
        <f>MIN(D5175,in_batt_pw,IF(sel_batt=0,0,(sel_batt-H5174)/in_rte))</f>
        <v/>
      </c>
      <c r="G5175" s="6">
        <f>MIN(E5175,in_batt_pw,H5174)</f>
        <v/>
      </c>
      <c r="H5175" s="6">
        <f>H5174+F5175*in_rte-G5175</f>
        <v/>
      </c>
      <c r="I5175" s="6">
        <f>IF(sel_og=1,0,E5175-G5175)</f>
        <v/>
      </c>
      <c r="J5175" s="6">
        <f>IF(sel_og=1,0,D5175-F5175)</f>
        <v/>
      </c>
      <c r="K5175" s="6">
        <f>IF(sel_og=1,E5175-G5175,0)</f>
        <v/>
      </c>
    </row>
    <row r="5176">
      <c r="A5176" s="6">
        <f>Profiles!E5176+Profiles!F5176</f>
        <v/>
      </c>
      <c r="B5176" s="6">
        <f>Profiles!D5176*sel_solar</f>
        <v/>
      </c>
      <c r="C5176" s="6">
        <f>MIN(B5176,A5176)</f>
        <v/>
      </c>
      <c r="D5176" s="6">
        <f>B5176-C5176</f>
        <v/>
      </c>
      <c r="E5176" s="6">
        <f>A5176-C5176</f>
        <v/>
      </c>
      <c r="F5176" s="6">
        <f>MIN(D5176,in_batt_pw,IF(sel_batt=0,0,(sel_batt-H5175)/in_rte))</f>
        <v/>
      </c>
      <c r="G5176" s="6">
        <f>MIN(E5176,in_batt_pw,H5175)</f>
        <v/>
      </c>
      <c r="H5176" s="6">
        <f>H5175+F5176*in_rte-G5176</f>
        <v/>
      </c>
      <c r="I5176" s="6">
        <f>IF(sel_og=1,0,E5176-G5176)</f>
        <v/>
      </c>
      <c r="J5176" s="6">
        <f>IF(sel_og=1,0,D5176-F5176)</f>
        <v/>
      </c>
      <c r="K5176" s="6">
        <f>IF(sel_og=1,E5176-G5176,0)</f>
        <v/>
      </c>
    </row>
    <row r="5177">
      <c r="A5177" s="6">
        <f>Profiles!E5177+Profiles!F5177</f>
        <v/>
      </c>
      <c r="B5177" s="6">
        <f>Profiles!D5177*sel_solar</f>
        <v/>
      </c>
      <c r="C5177" s="6">
        <f>MIN(B5177,A5177)</f>
        <v/>
      </c>
      <c r="D5177" s="6">
        <f>B5177-C5177</f>
        <v/>
      </c>
      <c r="E5177" s="6">
        <f>A5177-C5177</f>
        <v/>
      </c>
      <c r="F5177" s="6">
        <f>MIN(D5177,in_batt_pw,IF(sel_batt=0,0,(sel_batt-H5176)/in_rte))</f>
        <v/>
      </c>
      <c r="G5177" s="6">
        <f>MIN(E5177,in_batt_pw,H5176)</f>
        <v/>
      </c>
      <c r="H5177" s="6">
        <f>H5176+F5177*in_rte-G5177</f>
        <v/>
      </c>
      <c r="I5177" s="6">
        <f>IF(sel_og=1,0,E5177-G5177)</f>
        <v/>
      </c>
      <c r="J5177" s="6">
        <f>IF(sel_og=1,0,D5177-F5177)</f>
        <v/>
      </c>
      <c r="K5177" s="6">
        <f>IF(sel_og=1,E5177-G5177,0)</f>
        <v/>
      </c>
    </row>
    <row r="5178">
      <c r="A5178" s="6">
        <f>Profiles!E5178+Profiles!F5178</f>
        <v/>
      </c>
      <c r="B5178" s="6">
        <f>Profiles!D5178*sel_solar</f>
        <v/>
      </c>
      <c r="C5178" s="6">
        <f>MIN(B5178,A5178)</f>
        <v/>
      </c>
      <c r="D5178" s="6">
        <f>B5178-C5178</f>
        <v/>
      </c>
      <c r="E5178" s="6">
        <f>A5178-C5178</f>
        <v/>
      </c>
      <c r="F5178" s="6">
        <f>MIN(D5178,in_batt_pw,IF(sel_batt=0,0,(sel_batt-H5177)/in_rte))</f>
        <v/>
      </c>
      <c r="G5178" s="6">
        <f>MIN(E5178,in_batt_pw,H5177)</f>
        <v/>
      </c>
      <c r="H5178" s="6">
        <f>H5177+F5178*in_rte-G5178</f>
        <v/>
      </c>
      <c r="I5178" s="6">
        <f>IF(sel_og=1,0,E5178-G5178)</f>
        <v/>
      </c>
      <c r="J5178" s="6">
        <f>IF(sel_og=1,0,D5178-F5178)</f>
        <v/>
      </c>
      <c r="K5178" s="6">
        <f>IF(sel_og=1,E5178-G5178,0)</f>
        <v/>
      </c>
    </row>
    <row r="5179">
      <c r="A5179" s="6">
        <f>Profiles!E5179+Profiles!F5179</f>
        <v/>
      </c>
      <c r="B5179" s="6">
        <f>Profiles!D5179*sel_solar</f>
        <v/>
      </c>
      <c r="C5179" s="6">
        <f>MIN(B5179,A5179)</f>
        <v/>
      </c>
      <c r="D5179" s="6">
        <f>B5179-C5179</f>
        <v/>
      </c>
      <c r="E5179" s="6">
        <f>A5179-C5179</f>
        <v/>
      </c>
      <c r="F5179" s="6">
        <f>MIN(D5179,in_batt_pw,IF(sel_batt=0,0,(sel_batt-H5178)/in_rte))</f>
        <v/>
      </c>
      <c r="G5179" s="6">
        <f>MIN(E5179,in_batt_pw,H5178)</f>
        <v/>
      </c>
      <c r="H5179" s="6">
        <f>H5178+F5179*in_rte-G5179</f>
        <v/>
      </c>
      <c r="I5179" s="6">
        <f>IF(sel_og=1,0,E5179-G5179)</f>
        <v/>
      </c>
      <c r="J5179" s="6">
        <f>IF(sel_og=1,0,D5179-F5179)</f>
        <v/>
      </c>
      <c r="K5179" s="6">
        <f>IF(sel_og=1,E5179-G5179,0)</f>
        <v/>
      </c>
    </row>
    <row r="5180">
      <c r="A5180" s="6">
        <f>Profiles!E5180+Profiles!F5180</f>
        <v/>
      </c>
      <c r="B5180" s="6">
        <f>Profiles!D5180*sel_solar</f>
        <v/>
      </c>
      <c r="C5180" s="6">
        <f>MIN(B5180,A5180)</f>
        <v/>
      </c>
      <c r="D5180" s="6">
        <f>B5180-C5180</f>
        <v/>
      </c>
      <c r="E5180" s="6">
        <f>A5180-C5180</f>
        <v/>
      </c>
      <c r="F5180" s="6">
        <f>MIN(D5180,in_batt_pw,IF(sel_batt=0,0,(sel_batt-H5179)/in_rte))</f>
        <v/>
      </c>
      <c r="G5180" s="6">
        <f>MIN(E5180,in_batt_pw,H5179)</f>
        <v/>
      </c>
      <c r="H5180" s="6">
        <f>H5179+F5180*in_rte-G5180</f>
        <v/>
      </c>
      <c r="I5180" s="6">
        <f>IF(sel_og=1,0,E5180-G5180)</f>
        <v/>
      </c>
      <c r="J5180" s="6">
        <f>IF(sel_og=1,0,D5180-F5180)</f>
        <v/>
      </c>
      <c r="K5180" s="6">
        <f>IF(sel_og=1,E5180-G5180,0)</f>
        <v/>
      </c>
    </row>
    <row r="5181">
      <c r="A5181" s="6">
        <f>Profiles!E5181+Profiles!F5181</f>
        <v/>
      </c>
      <c r="B5181" s="6">
        <f>Profiles!D5181*sel_solar</f>
        <v/>
      </c>
      <c r="C5181" s="6">
        <f>MIN(B5181,A5181)</f>
        <v/>
      </c>
      <c r="D5181" s="6">
        <f>B5181-C5181</f>
        <v/>
      </c>
      <c r="E5181" s="6">
        <f>A5181-C5181</f>
        <v/>
      </c>
      <c r="F5181" s="6">
        <f>MIN(D5181,in_batt_pw,IF(sel_batt=0,0,(sel_batt-H5180)/in_rte))</f>
        <v/>
      </c>
      <c r="G5181" s="6">
        <f>MIN(E5181,in_batt_pw,H5180)</f>
        <v/>
      </c>
      <c r="H5181" s="6">
        <f>H5180+F5181*in_rte-G5181</f>
        <v/>
      </c>
      <c r="I5181" s="6">
        <f>IF(sel_og=1,0,E5181-G5181)</f>
        <v/>
      </c>
      <c r="J5181" s="6">
        <f>IF(sel_og=1,0,D5181-F5181)</f>
        <v/>
      </c>
      <c r="K5181" s="6">
        <f>IF(sel_og=1,E5181-G5181,0)</f>
        <v/>
      </c>
    </row>
    <row r="5182">
      <c r="A5182" s="6">
        <f>Profiles!E5182+Profiles!F5182</f>
        <v/>
      </c>
      <c r="B5182" s="6">
        <f>Profiles!D5182*sel_solar</f>
        <v/>
      </c>
      <c r="C5182" s="6">
        <f>MIN(B5182,A5182)</f>
        <v/>
      </c>
      <c r="D5182" s="6">
        <f>B5182-C5182</f>
        <v/>
      </c>
      <c r="E5182" s="6">
        <f>A5182-C5182</f>
        <v/>
      </c>
      <c r="F5182" s="6">
        <f>MIN(D5182,in_batt_pw,IF(sel_batt=0,0,(sel_batt-H5181)/in_rte))</f>
        <v/>
      </c>
      <c r="G5182" s="6">
        <f>MIN(E5182,in_batt_pw,H5181)</f>
        <v/>
      </c>
      <c r="H5182" s="6">
        <f>H5181+F5182*in_rte-G5182</f>
        <v/>
      </c>
      <c r="I5182" s="6">
        <f>IF(sel_og=1,0,E5182-G5182)</f>
        <v/>
      </c>
      <c r="J5182" s="6">
        <f>IF(sel_og=1,0,D5182-F5182)</f>
        <v/>
      </c>
      <c r="K5182" s="6">
        <f>IF(sel_og=1,E5182-G5182,0)</f>
        <v/>
      </c>
    </row>
    <row r="5183">
      <c r="A5183" s="6">
        <f>Profiles!E5183+Profiles!F5183</f>
        <v/>
      </c>
      <c r="B5183" s="6">
        <f>Profiles!D5183*sel_solar</f>
        <v/>
      </c>
      <c r="C5183" s="6">
        <f>MIN(B5183,A5183)</f>
        <v/>
      </c>
      <c r="D5183" s="6">
        <f>B5183-C5183</f>
        <v/>
      </c>
      <c r="E5183" s="6">
        <f>A5183-C5183</f>
        <v/>
      </c>
      <c r="F5183" s="6">
        <f>MIN(D5183,in_batt_pw,IF(sel_batt=0,0,(sel_batt-H5182)/in_rte))</f>
        <v/>
      </c>
      <c r="G5183" s="6">
        <f>MIN(E5183,in_batt_pw,H5182)</f>
        <v/>
      </c>
      <c r="H5183" s="6">
        <f>H5182+F5183*in_rte-G5183</f>
        <v/>
      </c>
      <c r="I5183" s="6">
        <f>IF(sel_og=1,0,E5183-G5183)</f>
        <v/>
      </c>
      <c r="J5183" s="6">
        <f>IF(sel_og=1,0,D5183-F5183)</f>
        <v/>
      </c>
      <c r="K5183" s="6">
        <f>IF(sel_og=1,E5183-G5183,0)</f>
        <v/>
      </c>
    </row>
    <row r="5184">
      <c r="A5184" s="6">
        <f>Profiles!E5184+Profiles!F5184</f>
        <v/>
      </c>
      <c r="B5184" s="6">
        <f>Profiles!D5184*sel_solar</f>
        <v/>
      </c>
      <c r="C5184" s="6">
        <f>MIN(B5184,A5184)</f>
        <v/>
      </c>
      <c r="D5184" s="6">
        <f>B5184-C5184</f>
        <v/>
      </c>
      <c r="E5184" s="6">
        <f>A5184-C5184</f>
        <v/>
      </c>
      <c r="F5184" s="6">
        <f>MIN(D5184,in_batt_pw,IF(sel_batt=0,0,(sel_batt-H5183)/in_rte))</f>
        <v/>
      </c>
      <c r="G5184" s="6">
        <f>MIN(E5184,in_batt_pw,H5183)</f>
        <v/>
      </c>
      <c r="H5184" s="6">
        <f>H5183+F5184*in_rte-G5184</f>
        <v/>
      </c>
      <c r="I5184" s="6">
        <f>IF(sel_og=1,0,E5184-G5184)</f>
        <v/>
      </c>
      <c r="J5184" s="6">
        <f>IF(sel_og=1,0,D5184-F5184)</f>
        <v/>
      </c>
      <c r="K5184" s="6">
        <f>IF(sel_og=1,E5184-G5184,0)</f>
        <v/>
      </c>
    </row>
    <row r="5185">
      <c r="A5185" s="6">
        <f>Profiles!E5185+Profiles!F5185</f>
        <v/>
      </c>
      <c r="B5185" s="6">
        <f>Profiles!D5185*sel_solar</f>
        <v/>
      </c>
      <c r="C5185" s="6">
        <f>MIN(B5185,A5185)</f>
        <v/>
      </c>
      <c r="D5185" s="6">
        <f>B5185-C5185</f>
        <v/>
      </c>
      <c r="E5185" s="6">
        <f>A5185-C5185</f>
        <v/>
      </c>
      <c r="F5185" s="6">
        <f>MIN(D5185,in_batt_pw,IF(sel_batt=0,0,(sel_batt-H5184)/in_rte))</f>
        <v/>
      </c>
      <c r="G5185" s="6">
        <f>MIN(E5185,in_batt_pw,H5184)</f>
        <v/>
      </c>
      <c r="H5185" s="6">
        <f>H5184+F5185*in_rte-G5185</f>
        <v/>
      </c>
      <c r="I5185" s="6">
        <f>IF(sel_og=1,0,E5185-G5185)</f>
        <v/>
      </c>
      <c r="J5185" s="6">
        <f>IF(sel_og=1,0,D5185-F5185)</f>
        <v/>
      </c>
      <c r="K5185" s="6">
        <f>IF(sel_og=1,E5185-G5185,0)</f>
        <v/>
      </c>
    </row>
    <row r="5186">
      <c r="A5186" s="6">
        <f>Profiles!E5186+Profiles!F5186</f>
        <v/>
      </c>
      <c r="B5186" s="6">
        <f>Profiles!D5186*sel_solar</f>
        <v/>
      </c>
      <c r="C5186" s="6">
        <f>MIN(B5186,A5186)</f>
        <v/>
      </c>
      <c r="D5186" s="6">
        <f>B5186-C5186</f>
        <v/>
      </c>
      <c r="E5186" s="6">
        <f>A5186-C5186</f>
        <v/>
      </c>
      <c r="F5186" s="6">
        <f>MIN(D5186,in_batt_pw,IF(sel_batt=0,0,(sel_batt-H5185)/in_rte))</f>
        <v/>
      </c>
      <c r="G5186" s="6">
        <f>MIN(E5186,in_batt_pw,H5185)</f>
        <v/>
      </c>
      <c r="H5186" s="6">
        <f>H5185+F5186*in_rte-G5186</f>
        <v/>
      </c>
      <c r="I5186" s="6">
        <f>IF(sel_og=1,0,E5186-G5186)</f>
        <v/>
      </c>
      <c r="J5186" s="6">
        <f>IF(sel_og=1,0,D5186-F5186)</f>
        <v/>
      </c>
      <c r="K5186" s="6">
        <f>IF(sel_og=1,E5186-G5186,0)</f>
        <v/>
      </c>
    </row>
    <row r="5187">
      <c r="A5187" s="6">
        <f>Profiles!E5187+Profiles!F5187</f>
        <v/>
      </c>
      <c r="B5187" s="6">
        <f>Profiles!D5187*sel_solar</f>
        <v/>
      </c>
      <c r="C5187" s="6">
        <f>MIN(B5187,A5187)</f>
        <v/>
      </c>
      <c r="D5187" s="6">
        <f>B5187-C5187</f>
        <v/>
      </c>
      <c r="E5187" s="6">
        <f>A5187-C5187</f>
        <v/>
      </c>
      <c r="F5187" s="6">
        <f>MIN(D5187,in_batt_pw,IF(sel_batt=0,0,(sel_batt-H5186)/in_rte))</f>
        <v/>
      </c>
      <c r="G5187" s="6">
        <f>MIN(E5187,in_batt_pw,H5186)</f>
        <v/>
      </c>
      <c r="H5187" s="6">
        <f>H5186+F5187*in_rte-G5187</f>
        <v/>
      </c>
      <c r="I5187" s="6">
        <f>IF(sel_og=1,0,E5187-G5187)</f>
        <v/>
      </c>
      <c r="J5187" s="6">
        <f>IF(sel_og=1,0,D5187-F5187)</f>
        <v/>
      </c>
      <c r="K5187" s="6">
        <f>IF(sel_og=1,E5187-G5187,0)</f>
        <v/>
      </c>
    </row>
    <row r="5188">
      <c r="A5188" s="6">
        <f>Profiles!E5188+Profiles!F5188</f>
        <v/>
      </c>
      <c r="B5188" s="6">
        <f>Profiles!D5188*sel_solar</f>
        <v/>
      </c>
      <c r="C5188" s="6">
        <f>MIN(B5188,A5188)</f>
        <v/>
      </c>
      <c r="D5188" s="6">
        <f>B5188-C5188</f>
        <v/>
      </c>
      <c r="E5188" s="6">
        <f>A5188-C5188</f>
        <v/>
      </c>
      <c r="F5188" s="6">
        <f>MIN(D5188,in_batt_pw,IF(sel_batt=0,0,(sel_batt-H5187)/in_rte))</f>
        <v/>
      </c>
      <c r="G5188" s="6">
        <f>MIN(E5188,in_batt_pw,H5187)</f>
        <v/>
      </c>
      <c r="H5188" s="6">
        <f>H5187+F5188*in_rte-G5188</f>
        <v/>
      </c>
      <c r="I5188" s="6">
        <f>IF(sel_og=1,0,E5188-G5188)</f>
        <v/>
      </c>
      <c r="J5188" s="6">
        <f>IF(sel_og=1,0,D5188-F5188)</f>
        <v/>
      </c>
      <c r="K5188" s="6">
        <f>IF(sel_og=1,E5188-G5188,0)</f>
        <v/>
      </c>
    </row>
    <row r="5189">
      <c r="A5189" s="6">
        <f>Profiles!E5189+Profiles!F5189</f>
        <v/>
      </c>
      <c r="B5189" s="6">
        <f>Profiles!D5189*sel_solar</f>
        <v/>
      </c>
      <c r="C5189" s="6">
        <f>MIN(B5189,A5189)</f>
        <v/>
      </c>
      <c r="D5189" s="6">
        <f>B5189-C5189</f>
        <v/>
      </c>
      <c r="E5189" s="6">
        <f>A5189-C5189</f>
        <v/>
      </c>
      <c r="F5189" s="6">
        <f>MIN(D5189,in_batt_pw,IF(sel_batt=0,0,(sel_batt-H5188)/in_rte))</f>
        <v/>
      </c>
      <c r="G5189" s="6">
        <f>MIN(E5189,in_batt_pw,H5188)</f>
        <v/>
      </c>
      <c r="H5189" s="6">
        <f>H5188+F5189*in_rte-G5189</f>
        <v/>
      </c>
      <c r="I5189" s="6">
        <f>IF(sel_og=1,0,E5189-G5189)</f>
        <v/>
      </c>
      <c r="J5189" s="6">
        <f>IF(sel_og=1,0,D5189-F5189)</f>
        <v/>
      </c>
      <c r="K5189" s="6">
        <f>IF(sel_og=1,E5189-G5189,0)</f>
        <v/>
      </c>
    </row>
    <row r="5190">
      <c r="A5190" s="6">
        <f>Profiles!E5190+Profiles!F5190</f>
        <v/>
      </c>
      <c r="B5190" s="6">
        <f>Profiles!D5190*sel_solar</f>
        <v/>
      </c>
      <c r="C5190" s="6">
        <f>MIN(B5190,A5190)</f>
        <v/>
      </c>
      <c r="D5190" s="6">
        <f>B5190-C5190</f>
        <v/>
      </c>
      <c r="E5190" s="6">
        <f>A5190-C5190</f>
        <v/>
      </c>
      <c r="F5190" s="6">
        <f>MIN(D5190,in_batt_pw,IF(sel_batt=0,0,(sel_batt-H5189)/in_rte))</f>
        <v/>
      </c>
      <c r="G5190" s="6">
        <f>MIN(E5190,in_batt_pw,H5189)</f>
        <v/>
      </c>
      <c r="H5190" s="6">
        <f>H5189+F5190*in_rte-G5190</f>
        <v/>
      </c>
      <c r="I5190" s="6">
        <f>IF(sel_og=1,0,E5190-G5190)</f>
        <v/>
      </c>
      <c r="J5190" s="6">
        <f>IF(sel_og=1,0,D5190-F5190)</f>
        <v/>
      </c>
      <c r="K5190" s="6">
        <f>IF(sel_og=1,E5190-G5190,0)</f>
        <v/>
      </c>
    </row>
    <row r="5191">
      <c r="A5191" s="6">
        <f>Profiles!E5191+Profiles!F5191</f>
        <v/>
      </c>
      <c r="B5191" s="6">
        <f>Profiles!D5191*sel_solar</f>
        <v/>
      </c>
      <c r="C5191" s="6">
        <f>MIN(B5191,A5191)</f>
        <v/>
      </c>
      <c r="D5191" s="6">
        <f>B5191-C5191</f>
        <v/>
      </c>
      <c r="E5191" s="6">
        <f>A5191-C5191</f>
        <v/>
      </c>
      <c r="F5191" s="6">
        <f>MIN(D5191,in_batt_pw,IF(sel_batt=0,0,(sel_batt-H5190)/in_rte))</f>
        <v/>
      </c>
      <c r="G5191" s="6">
        <f>MIN(E5191,in_batt_pw,H5190)</f>
        <v/>
      </c>
      <c r="H5191" s="6">
        <f>H5190+F5191*in_rte-G5191</f>
        <v/>
      </c>
      <c r="I5191" s="6">
        <f>IF(sel_og=1,0,E5191-G5191)</f>
        <v/>
      </c>
      <c r="J5191" s="6">
        <f>IF(sel_og=1,0,D5191-F5191)</f>
        <v/>
      </c>
      <c r="K5191" s="6">
        <f>IF(sel_og=1,E5191-G5191,0)</f>
        <v/>
      </c>
    </row>
    <row r="5192">
      <c r="A5192" s="6">
        <f>Profiles!E5192+Profiles!F5192</f>
        <v/>
      </c>
      <c r="B5192" s="6">
        <f>Profiles!D5192*sel_solar</f>
        <v/>
      </c>
      <c r="C5192" s="6">
        <f>MIN(B5192,A5192)</f>
        <v/>
      </c>
      <c r="D5192" s="6">
        <f>B5192-C5192</f>
        <v/>
      </c>
      <c r="E5192" s="6">
        <f>A5192-C5192</f>
        <v/>
      </c>
      <c r="F5192" s="6">
        <f>MIN(D5192,in_batt_pw,IF(sel_batt=0,0,(sel_batt-H5191)/in_rte))</f>
        <v/>
      </c>
      <c r="G5192" s="6">
        <f>MIN(E5192,in_batt_pw,H5191)</f>
        <v/>
      </c>
      <c r="H5192" s="6">
        <f>H5191+F5192*in_rte-G5192</f>
        <v/>
      </c>
      <c r="I5192" s="6">
        <f>IF(sel_og=1,0,E5192-G5192)</f>
        <v/>
      </c>
      <c r="J5192" s="6">
        <f>IF(sel_og=1,0,D5192-F5192)</f>
        <v/>
      </c>
      <c r="K5192" s="6">
        <f>IF(sel_og=1,E5192-G5192,0)</f>
        <v/>
      </c>
    </row>
    <row r="5193">
      <c r="A5193" s="6">
        <f>Profiles!E5193+Profiles!F5193</f>
        <v/>
      </c>
      <c r="B5193" s="6">
        <f>Profiles!D5193*sel_solar</f>
        <v/>
      </c>
      <c r="C5193" s="6">
        <f>MIN(B5193,A5193)</f>
        <v/>
      </c>
      <c r="D5193" s="6">
        <f>B5193-C5193</f>
        <v/>
      </c>
      <c r="E5193" s="6">
        <f>A5193-C5193</f>
        <v/>
      </c>
      <c r="F5193" s="6">
        <f>MIN(D5193,in_batt_pw,IF(sel_batt=0,0,(sel_batt-H5192)/in_rte))</f>
        <v/>
      </c>
      <c r="G5193" s="6">
        <f>MIN(E5193,in_batt_pw,H5192)</f>
        <v/>
      </c>
      <c r="H5193" s="6">
        <f>H5192+F5193*in_rte-G5193</f>
        <v/>
      </c>
      <c r="I5193" s="6">
        <f>IF(sel_og=1,0,E5193-G5193)</f>
        <v/>
      </c>
      <c r="J5193" s="6">
        <f>IF(sel_og=1,0,D5193-F5193)</f>
        <v/>
      </c>
      <c r="K5193" s="6">
        <f>IF(sel_og=1,E5193-G5193,0)</f>
        <v/>
      </c>
    </row>
    <row r="5194">
      <c r="A5194" s="6">
        <f>Profiles!E5194+Profiles!F5194</f>
        <v/>
      </c>
      <c r="B5194" s="6">
        <f>Profiles!D5194*sel_solar</f>
        <v/>
      </c>
      <c r="C5194" s="6">
        <f>MIN(B5194,A5194)</f>
        <v/>
      </c>
      <c r="D5194" s="6">
        <f>B5194-C5194</f>
        <v/>
      </c>
      <c r="E5194" s="6">
        <f>A5194-C5194</f>
        <v/>
      </c>
      <c r="F5194" s="6">
        <f>MIN(D5194,in_batt_pw,IF(sel_batt=0,0,(sel_batt-H5193)/in_rte))</f>
        <v/>
      </c>
      <c r="G5194" s="6">
        <f>MIN(E5194,in_batt_pw,H5193)</f>
        <v/>
      </c>
      <c r="H5194" s="6">
        <f>H5193+F5194*in_rte-G5194</f>
        <v/>
      </c>
      <c r="I5194" s="6">
        <f>IF(sel_og=1,0,E5194-G5194)</f>
        <v/>
      </c>
      <c r="J5194" s="6">
        <f>IF(sel_og=1,0,D5194-F5194)</f>
        <v/>
      </c>
      <c r="K5194" s="6">
        <f>IF(sel_og=1,E5194-G5194,0)</f>
        <v/>
      </c>
    </row>
    <row r="5195">
      <c r="A5195" s="6">
        <f>Profiles!E5195+Profiles!F5195</f>
        <v/>
      </c>
      <c r="B5195" s="6">
        <f>Profiles!D5195*sel_solar</f>
        <v/>
      </c>
      <c r="C5195" s="6">
        <f>MIN(B5195,A5195)</f>
        <v/>
      </c>
      <c r="D5195" s="6">
        <f>B5195-C5195</f>
        <v/>
      </c>
      <c r="E5195" s="6">
        <f>A5195-C5195</f>
        <v/>
      </c>
      <c r="F5195" s="6">
        <f>MIN(D5195,in_batt_pw,IF(sel_batt=0,0,(sel_batt-H5194)/in_rte))</f>
        <v/>
      </c>
      <c r="G5195" s="6">
        <f>MIN(E5195,in_batt_pw,H5194)</f>
        <v/>
      </c>
      <c r="H5195" s="6">
        <f>H5194+F5195*in_rte-G5195</f>
        <v/>
      </c>
      <c r="I5195" s="6">
        <f>IF(sel_og=1,0,E5195-G5195)</f>
        <v/>
      </c>
      <c r="J5195" s="6">
        <f>IF(sel_og=1,0,D5195-F5195)</f>
        <v/>
      </c>
      <c r="K5195" s="6">
        <f>IF(sel_og=1,E5195-G5195,0)</f>
        <v/>
      </c>
    </row>
    <row r="5196">
      <c r="A5196" s="6">
        <f>Profiles!E5196+Profiles!F5196</f>
        <v/>
      </c>
      <c r="B5196" s="6">
        <f>Profiles!D5196*sel_solar</f>
        <v/>
      </c>
      <c r="C5196" s="6">
        <f>MIN(B5196,A5196)</f>
        <v/>
      </c>
      <c r="D5196" s="6">
        <f>B5196-C5196</f>
        <v/>
      </c>
      <c r="E5196" s="6">
        <f>A5196-C5196</f>
        <v/>
      </c>
      <c r="F5196" s="6">
        <f>MIN(D5196,in_batt_pw,IF(sel_batt=0,0,(sel_batt-H5195)/in_rte))</f>
        <v/>
      </c>
      <c r="G5196" s="6">
        <f>MIN(E5196,in_batt_pw,H5195)</f>
        <v/>
      </c>
      <c r="H5196" s="6">
        <f>H5195+F5196*in_rte-G5196</f>
        <v/>
      </c>
      <c r="I5196" s="6">
        <f>IF(sel_og=1,0,E5196-G5196)</f>
        <v/>
      </c>
      <c r="J5196" s="6">
        <f>IF(sel_og=1,0,D5196-F5196)</f>
        <v/>
      </c>
      <c r="K5196" s="6">
        <f>IF(sel_og=1,E5196-G5196,0)</f>
        <v/>
      </c>
    </row>
    <row r="5197">
      <c r="A5197" s="6">
        <f>Profiles!E5197+Profiles!F5197</f>
        <v/>
      </c>
      <c r="B5197" s="6">
        <f>Profiles!D5197*sel_solar</f>
        <v/>
      </c>
      <c r="C5197" s="6">
        <f>MIN(B5197,A5197)</f>
        <v/>
      </c>
      <c r="D5197" s="6">
        <f>B5197-C5197</f>
        <v/>
      </c>
      <c r="E5197" s="6">
        <f>A5197-C5197</f>
        <v/>
      </c>
      <c r="F5197" s="6">
        <f>MIN(D5197,in_batt_pw,IF(sel_batt=0,0,(sel_batt-H5196)/in_rte))</f>
        <v/>
      </c>
      <c r="G5197" s="6">
        <f>MIN(E5197,in_batt_pw,H5196)</f>
        <v/>
      </c>
      <c r="H5197" s="6">
        <f>H5196+F5197*in_rte-G5197</f>
        <v/>
      </c>
      <c r="I5197" s="6">
        <f>IF(sel_og=1,0,E5197-G5197)</f>
        <v/>
      </c>
      <c r="J5197" s="6">
        <f>IF(sel_og=1,0,D5197-F5197)</f>
        <v/>
      </c>
      <c r="K5197" s="6">
        <f>IF(sel_og=1,E5197-G5197,0)</f>
        <v/>
      </c>
    </row>
    <row r="5198">
      <c r="A5198" s="6">
        <f>Profiles!E5198+Profiles!F5198</f>
        <v/>
      </c>
      <c r="B5198" s="6">
        <f>Profiles!D5198*sel_solar</f>
        <v/>
      </c>
      <c r="C5198" s="6">
        <f>MIN(B5198,A5198)</f>
        <v/>
      </c>
      <c r="D5198" s="6">
        <f>B5198-C5198</f>
        <v/>
      </c>
      <c r="E5198" s="6">
        <f>A5198-C5198</f>
        <v/>
      </c>
      <c r="F5198" s="6">
        <f>MIN(D5198,in_batt_pw,IF(sel_batt=0,0,(sel_batt-H5197)/in_rte))</f>
        <v/>
      </c>
      <c r="G5198" s="6">
        <f>MIN(E5198,in_batt_pw,H5197)</f>
        <v/>
      </c>
      <c r="H5198" s="6">
        <f>H5197+F5198*in_rte-G5198</f>
        <v/>
      </c>
      <c r="I5198" s="6">
        <f>IF(sel_og=1,0,E5198-G5198)</f>
        <v/>
      </c>
      <c r="J5198" s="6">
        <f>IF(sel_og=1,0,D5198-F5198)</f>
        <v/>
      </c>
      <c r="K5198" s="6">
        <f>IF(sel_og=1,E5198-G5198,0)</f>
        <v/>
      </c>
    </row>
    <row r="5199">
      <c r="A5199" s="6">
        <f>Profiles!E5199+Profiles!F5199</f>
        <v/>
      </c>
      <c r="B5199" s="6">
        <f>Profiles!D5199*sel_solar</f>
        <v/>
      </c>
      <c r="C5199" s="6">
        <f>MIN(B5199,A5199)</f>
        <v/>
      </c>
      <c r="D5199" s="6">
        <f>B5199-C5199</f>
        <v/>
      </c>
      <c r="E5199" s="6">
        <f>A5199-C5199</f>
        <v/>
      </c>
      <c r="F5199" s="6">
        <f>MIN(D5199,in_batt_pw,IF(sel_batt=0,0,(sel_batt-H5198)/in_rte))</f>
        <v/>
      </c>
      <c r="G5199" s="6">
        <f>MIN(E5199,in_batt_pw,H5198)</f>
        <v/>
      </c>
      <c r="H5199" s="6">
        <f>H5198+F5199*in_rte-G5199</f>
        <v/>
      </c>
      <c r="I5199" s="6">
        <f>IF(sel_og=1,0,E5199-G5199)</f>
        <v/>
      </c>
      <c r="J5199" s="6">
        <f>IF(sel_og=1,0,D5199-F5199)</f>
        <v/>
      </c>
      <c r="K5199" s="6">
        <f>IF(sel_og=1,E5199-G5199,0)</f>
        <v/>
      </c>
    </row>
    <row r="5200">
      <c r="A5200" s="6">
        <f>Profiles!E5200+Profiles!F5200</f>
        <v/>
      </c>
      <c r="B5200" s="6">
        <f>Profiles!D5200*sel_solar</f>
        <v/>
      </c>
      <c r="C5200" s="6">
        <f>MIN(B5200,A5200)</f>
        <v/>
      </c>
      <c r="D5200" s="6">
        <f>B5200-C5200</f>
        <v/>
      </c>
      <c r="E5200" s="6">
        <f>A5200-C5200</f>
        <v/>
      </c>
      <c r="F5200" s="6">
        <f>MIN(D5200,in_batt_pw,IF(sel_batt=0,0,(sel_batt-H5199)/in_rte))</f>
        <v/>
      </c>
      <c r="G5200" s="6">
        <f>MIN(E5200,in_batt_pw,H5199)</f>
        <v/>
      </c>
      <c r="H5200" s="6">
        <f>H5199+F5200*in_rte-G5200</f>
        <v/>
      </c>
      <c r="I5200" s="6">
        <f>IF(sel_og=1,0,E5200-G5200)</f>
        <v/>
      </c>
      <c r="J5200" s="6">
        <f>IF(sel_og=1,0,D5200-F5200)</f>
        <v/>
      </c>
      <c r="K5200" s="6">
        <f>IF(sel_og=1,E5200-G5200,0)</f>
        <v/>
      </c>
    </row>
    <row r="5201">
      <c r="A5201" s="6">
        <f>Profiles!E5201+Profiles!F5201</f>
        <v/>
      </c>
      <c r="B5201" s="6">
        <f>Profiles!D5201*sel_solar</f>
        <v/>
      </c>
      <c r="C5201" s="6">
        <f>MIN(B5201,A5201)</f>
        <v/>
      </c>
      <c r="D5201" s="6">
        <f>B5201-C5201</f>
        <v/>
      </c>
      <c r="E5201" s="6">
        <f>A5201-C5201</f>
        <v/>
      </c>
      <c r="F5201" s="6">
        <f>MIN(D5201,in_batt_pw,IF(sel_batt=0,0,(sel_batt-H5200)/in_rte))</f>
        <v/>
      </c>
      <c r="G5201" s="6">
        <f>MIN(E5201,in_batt_pw,H5200)</f>
        <v/>
      </c>
      <c r="H5201" s="6">
        <f>H5200+F5201*in_rte-G5201</f>
        <v/>
      </c>
      <c r="I5201" s="6">
        <f>IF(sel_og=1,0,E5201-G5201)</f>
        <v/>
      </c>
      <c r="J5201" s="6">
        <f>IF(sel_og=1,0,D5201-F5201)</f>
        <v/>
      </c>
      <c r="K5201" s="6">
        <f>IF(sel_og=1,E5201-G5201,0)</f>
        <v/>
      </c>
    </row>
    <row r="5202">
      <c r="A5202" s="6">
        <f>Profiles!E5202+Profiles!F5202</f>
        <v/>
      </c>
      <c r="B5202" s="6">
        <f>Profiles!D5202*sel_solar</f>
        <v/>
      </c>
      <c r="C5202" s="6">
        <f>MIN(B5202,A5202)</f>
        <v/>
      </c>
      <c r="D5202" s="6">
        <f>B5202-C5202</f>
        <v/>
      </c>
      <c r="E5202" s="6">
        <f>A5202-C5202</f>
        <v/>
      </c>
      <c r="F5202" s="6">
        <f>MIN(D5202,in_batt_pw,IF(sel_batt=0,0,(sel_batt-H5201)/in_rte))</f>
        <v/>
      </c>
      <c r="G5202" s="6">
        <f>MIN(E5202,in_batt_pw,H5201)</f>
        <v/>
      </c>
      <c r="H5202" s="6">
        <f>H5201+F5202*in_rte-G5202</f>
        <v/>
      </c>
      <c r="I5202" s="6">
        <f>IF(sel_og=1,0,E5202-G5202)</f>
        <v/>
      </c>
      <c r="J5202" s="6">
        <f>IF(sel_og=1,0,D5202-F5202)</f>
        <v/>
      </c>
      <c r="K5202" s="6">
        <f>IF(sel_og=1,E5202-G5202,0)</f>
        <v/>
      </c>
    </row>
    <row r="5203">
      <c r="A5203" s="6">
        <f>Profiles!E5203+Profiles!F5203</f>
        <v/>
      </c>
      <c r="B5203" s="6">
        <f>Profiles!D5203*sel_solar</f>
        <v/>
      </c>
      <c r="C5203" s="6">
        <f>MIN(B5203,A5203)</f>
        <v/>
      </c>
      <c r="D5203" s="6">
        <f>B5203-C5203</f>
        <v/>
      </c>
      <c r="E5203" s="6">
        <f>A5203-C5203</f>
        <v/>
      </c>
      <c r="F5203" s="6">
        <f>MIN(D5203,in_batt_pw,IF(sel_batt=0,0,(sel_batt-H5202)/in_rte))</f>
        <v/>
      </c>
      <c r="G5203" s="6">
        <f>MIN(E5203,in_batt_pw,H5202)</f>
        <v/>
      </c>
      <c r="H5203" s="6">
        <f>H5202+F5203*in_rte-G5203</f>
        <v/>
      </c>
      <c r="I5203" s="6">
        <f>IF(sel_og=1,0,E5203-G5203)</f>
        <v/>
      </c>
      <c r="J5203" s="6">
        <f>IF(sel_og=1,0,D5203-F5203)</f>
        <v/>
      </c>
      <c r="K5203" s="6">
        <f>IF(sel_og=1,E5203-G5203,0)</f>
        <v/>
      </c>
    </row>
    <row r="5204">
      <c r="A5204" s="6">
        <f>Profiles!E5204+Profiles!F5204</f>
        <v/>
      </c>
      <c r="B5204" s="6">
        <f>Profiles!D5204*sel_solar</f>
        <v/>
      </c>
      <c r="C5204" s="6">
        <f>MIN(B5204,A5204)</f>
        <v/>
      </c>
      <c r="D5204" s="6">
        <f>B5204-C5204</f>
        <v/>
      </c>
      <c r="E5204" s="6">
        <f>A5204-C5204</f>
        <v/>
      </c>
      <c r="F5204" s="6">
        <f>MIN(D5204,in_batt_pw,IF(sel_batt=0,0,(sel_batt-H5203)/in_rte))</f>
        <v/>
      </c>
      <c r="G5204" s="6">
        <f>MIN(E5204,in_batt_pw,H5203)</f>
        <v/>
      </c>
      <c r="H5204" s="6">
        <f>H5203+F5204*in_rte-G5204</f>
        <v/>
      </c>
      <c r="I5204" s="6">
        <f>IF(sel_og=1,0,E5204-G5204)</f>
        <v/>
      </c>
      <c r="J5204" s="6">
        <f>IF(sel_og=1,0,D5204-F5204)</f>
        <v/>
      </c>
      <c r="K5204" s="6">
        <f>IF(sel_og=1,E5204-G5204,0)</f>
        <v/>
      </c>
    </row>
    <row r="5205">
      <c r="A5205" s="6">
        <f>Profiles!E5205+Profiles!F5205</f>
        <v/>
      </c>
      <c r="B5205" s="6">
        <f>Profiles!D5205*sel_solar</f>
        <v/>
      </c>
      <c r="C5205" s="6">
        <f>MIN(B5205,A5205)</f>
        <v/>
      </c>
      <c r="D5205" s="6">
        <f>B5205-C5205</f>
        <v/>
      </c>
      <c r="E5205" s="6">
        <f>A5205-C5205</f>
        <v/>
      </c>
      <c r="F5205" s="6">
        <f>MIN(D5205,in_batt_pw,IF(sel_batt=0,0,(sel_batt-H5204)/in_rte))</f>
        <v/>
      </c>
      <c r="G5205" s="6">
        <f>MIN(E5205,in_batt_pw,H5204)</f>
        <v/>
      </c>
      <c r="H5205" s="6">
        <f>H5204+F5205*in_rte-G5205</f>
        <v/>
      </c>
      <c r="I5205" s="6">
        <f>IF(sel_og=1,0,E5205-G5205)</f>
        <v/>
      </c>
      <c r="J5205" s="6">
        <f>IF(sel_og=1,0,D5205-F5205)</f>
        <v/>
      </c>
      <c r="K5205" s="6">
        <f>IF(sel_og=1,E5205-G5205,0)</f>
        <v/>
      </c>
    </row>
    <row r="5206">
      <c r="A5206" s="6">
        <f>Profiles!E5206+Profiles!F5206</f>
        <v/>
      </c>
      <c r="B5206" s="6">
        <f>Profiles!D5206*sel_solar</f>
        <v/>
      </c>
      <c r="C5206" s="6">
        <f>MIN(B5206,A5206)</f>
        <v/>
      </c>
      <c r="D5206" s="6">
        <f>B5206-C5206</f>
        <v/>
      </c>
      <c r="E5206" s="6">
        <f>A5206-C5206</f>
        <v/>
      </c>
      <c r="F5206" s="6">
        <f>MIN(D5206,in_batt_pw,IF(sel_batt=0,0,(sel_batt-H5205)/in_rte))</f>
        <v/>
      </c>
      <c r="G5206" s="6">
        <f>MIN(E5206,in_batt_pw,H5205)</f>
        <v/>
      </c>
      <c r="H5206" s="6">
        <f>H5205+F5206*in_rte-G5206</f>
        <v/>
      </c>
      <c r="I5206" s="6">
        <f>IF(sel_og=1,0,E5206-G5206)</f>
        <v/>
      </c>
      <c r="J5206" s="6">
        <f>IF(sel_og=1,0,D5206-F5206)</f>
        <v/>
      </c>
      <c r="K5206" s="6">
        <f>IF(sel_og=1,E5206-G5206,0)</f>
        <v/>
      </c>
    </row>
    <row r="5207">
      <c r="A5207" s="6">
        <f>Profiles!E5207+Profiles!F5207</f>
        <v/>
      </c>
      <c r="B5207" s="6">
        <f>Profiles!D5207*sel_solar</f>
        <v/>
      </c>
      <c r="C5207" s="6">
        <f>MIN(B5207,A5207)</f>
        <v/>
      </c>
      <c r="D5207" s="6">
        <f>B5207-C5207</f>
        <v/>
      </c>
      <c r="E5207" s="6">
        <f>A5207-C5207</f>
        <v/>
      </c>
      <c r="F5207" s="6">
        <f>MIN(D5207,in_batt_pw,IF(sel_batt=0,0,(sel_batt-H5206)/in_rte))</f>
        <v/>
      </c>
      <c r="G5207" s="6">
        <f>MIN(E5207,in_batt_pw,H5206)</f>
        <v/>
      </c>
      <c r="H5207" s="6">
        <f>H5206+F5207*in_rte-G5207</f>
        <v/>
      </c>
      <c r="I5207" s="6">
        <f>IF(sel_og=1,0,E5207-G5207)</f>
        <v/>
      </c>
      <c r="J5207" s="6">
        <f>IF(sel_og=1,0,D5207-F5207)</f>
        <v/>
      </c>
      <c r="K5207" s="6">
        <f>IF(sel_og=1,E5207-G5207,0)</f>
        <v/>
      </c>
    </row>
    <row r="5208">
      <c r="A5208" s="6">
        <f>Profiles!E5208+Profiles!F5208</f>
        <v/>
      </c>
      <c r="B5208" s="6">
        <f>Profiles!D5208*sel_solar</f>
        <v/>
      </c>
      <c r="C5208" s="6">
        <f>MIN(B5208,A5208)</f>
        <v/>
      </c>
      <c r="D5208" s="6">
        <f>B5208-C5208</f>
        <v/>
      </c>
      <c r="E5208" s="6">
        <f>A5208-C5208</f>
        <v/>
      </c>
      <c r="F5208" s="6">
        <f>MIN(D5208,in_batt_pw,IF(sel_batt=0,0,(sel_batt-H5207)/in_rte))</f>
        <v/>
      </c>
      <c r="G5208" s="6">
        <f>MIN(E5208,in_batt_pw,H5207)</f>
        <v/>
      </c>
      <c r="H5208" s="6">
        <f>H5207+F5208*in_rte-G5208</f>
        <v/>
      </c>
      <c r="I5208" s="6">
        <f>IF(sel_og=1,0,E5208-G5208)</f>
        <v/>
      </c>
      <c r="J5208" s="6">
        <f>IF(sel_og=1,0,D5208-F5208)</f>
        <v/>
      </c>
      <c r="K5208" s="6">
        <f>IF(sel_og=1,E5208-G5208,0)</f>
        <v/>
      </c>
    </row>
    <row r="5209">
      <c r="A5209" s="6">
        <f>Profiles!E5209+Profiles!F5209</f>
        <v/>
      </c>
      <c r="B5209" s="6">
        <f>Profiles!D5209*sel_solar</f>
        <v/>
      </c>
      <c r="C5209" s="6">
        <f>MIN(B5209,A5209)</f>
        <v/>
      </c>
      <c r="D5209" s="6">
        <f>B5209-C5209</f>
        <v/>
      </c>
      <c r="E5209" s="6">
        <f>A5209-C5209</f>
        <v/>
      </c>
      <c r="F5209" s="6">
        <f>MIN(D5209,in_batt_pw,IF(sel_batt=0,0,(sel_batt-H5208)/in_rte))</f>
        <v/>
      </c>
      <c r="G5209" s="6">
        <f>MIN(E5209,in_batt_pw,H5208)</f>
        <v/>
      </c>
      <c r="H5209" s="6">
        <f>H5208+F5209*in_rte-G5209</f>
        <v/>
      </c>
      <c r="I5209" s="6">
        <f>IF(sel_og=1,0,E5209-G5209)</f>
        <v/>
      </c>
      <c r="J5209" s="6">
        <f>IF(sel_og=1,0,D5209-F5209)</f>
        <v/>
      </c>
      <c r="K5209" s="6">
        <f>IF(sel_og=1,E5209-G5209,0)</f>
        <v/>
      </c>
    </row>
    <row r="5210">
      <c r="A5210" s="6">
        <f>Profiles!E5210+Profiles!F5210</f>
        <v/>
      </c>
      <c r="B5210" s="6">
        <f>Profiles!D5210*sel_solar</f>
        <v/>
      </c>
      <c r="C5210" s="6">
        <f>MIN(B5210,A5210)</f>
        <v/>
      </c>
      <c r="D5210" s="6">
        <f>B5210-C5210</f>
        <v/>
      </c>
      <c r="E5210" s="6">
        <f>A5210-C5210</f>
        <v/>
      </c>
      <c r="F5210" s="6">
        <f>MIN(D5210,in_batt_pw,IF(sel_batt=0,0,(sel_batt-H5209)/in_rte))</f>
        <v/>
      </c>
      <c r="G5210" s="6">
        <f>MIN(E5210,in_batt_pw,H5209)</f>
        <v/>
      </c>
      <c r="H5210" s="6">
        <f>H5209+F5210*in_rte-G5210</f>
        <v/>
      </c>
      <c r="I5210" s="6">
        <f>IF(sel_og=1,0,E5210-G5210)</f>
        <v/>
      </c>
      <c r="J5210" s="6">
        <f>IF(sel_og=1,0,D5210-F5210)</f>
        <v/>
      </c>
      <c r="K5210" s="6">
        <f>IF(sel_og=1,E5210-G5210,0)</f>
        <v/>
      </c>
    </row>
    <row r="5211">
      <c r="A5211" s="6">
        <f>Profiles!E5211+Profiles!F5211</f>
        <v/>
      </c>
      <c r="B5211" s="6">
        <f>Profiles!D5211*sel_solar</f>
        <v/>
      </c>
      <c r="C5211" s="6">
        <f>MIN(B5211,A5211)</f>
        <v/>
      </c>
      <c r="D5211" s="6">
        <f>B5211-C5211</f>
        <v/>
      </c>
      <c r="E5211" s="6">
        <f>A5211-C5211</f>
        <v/>
      </c>
      <c r="F5211" s="6">
        <f>MIN(D5211,in_batt_pw,IF(sel_batt=0,0,(sel_batt-H5210)/in_rte))</f>
        <v/>
      </c>
      <c r="G5211" s="6">
        <f>MIN(E5211,in_batt_pw,H5210)</f>
        <v/>
      </c>
      <c r="H5211" s="6">
        <f>H5210+F5211*in_rte-G5211</f>
        <v/>
      </c>
      <c r="I5211" s="6">
        <f>IF(sel_og=1,0,E5211-G5211)</f>
        <v/>
      </c>
      <c r="J5211" s="6">
        <f>IF(sel_og=1,0,D5211-F5211)</f>
        <v/>
      </c>
      <c r="K5211" s="6">
        <f>IF(sel_og=1,E5211-G5211,0)</f>
        <v/>
      </c>
    </row>
    <row r="5212">
      <c r="A5212" s="6">
        <f>Profiles!E5212+Profiles!F5212</f>
        <v/>
      </c>
      <c r="B5212" s="6">
        <f>Profiles!D5212*sel_solar</f>
        <v/>
      </c>
      <c r="C5212" s="6">
        <f>MIN(B5212,A5212)</f>
        <v/>
      </c>
      <c r="D5212" s="6">
        <f>B5212-C5212</f>
        <v/>
      </c>
      <c r="E5212" s="6">
        <f>A5212-C5212</f>
        <v/>
      </c>
      <c r="F5212" s="6">
        <f>MIN(D5212,in_batt_pw,IF(sel_batt=0,0,(sel_batt-H5211)/in_rte))</f>
        <v/>
      </c>
      <c r="G5212" s="6">
        <f>MIN(E5212,in_batt_pw,H5211)</f>
        <v/>
      </c>
      <c r="H5212" s="6">
        <f>H5211+F5212*in_rte-G5212</f>
        <v/>
      </c>
      <c r="I5212" s="6">
        <f>IF(sel_og=1,0,E5212-G5212)</f>
        <v/>
      </c>
      <c r="J5212" s="6">
        <f>IF(sel_og=1,0,D5212-F5212)</f>
        <v/>
      </c>
      <c r="K5212" s="6">
        <f>IF(sel_og=1,E5212-G5212,0)</f>
        <v/>
      </c>
    </row>
    <row r="5213">
      <c r="A5213" s="6">
        <f>Profiles!E5213+Profiles!F5213</f>
        <v/>
      </c>
      <c r="B5213" s="6">
        <f>Profiles!D5213*sel_solar</f>
        <v/>
      </c>
      <c r="C5213" s="6">
        <f>MIN(B5213,A5213)</f>
        <v/>
      </c>
      <c r="D5213" s="6">
        <f>B5213-C5213</f>
        <v/>
      </c>
      <c r="E5213" s="6">
        <f>A5213-C5213</f>
        <v/>
      </c>
      <c r="F5213" s="6">
        <f>MIN(D5213,in_batt_pw,IF(sel_batt=0,0,(sel_batt-H5212)/in_rte))</f>
        <v/>
      </c>
      <c r="G5213" s="6">
        <f>MIN(E5213,in_batt_pw,H5212)</f>
        <v/>
      </c>
      <c r="H5213" s="6">
        <f>H5212+F5213*in_rte-G5213</f>
        <v/>
      </c>
      <c r="I5213" s="6">
        <f>IF(sel_og=1,0,E5213-G5213)</f>
        <v/>
      </c>
      <c r="J5213" s="6">
        <f>IF(sel_og=1,0,D5213-F5213)</f>
        <v/>
      </c>
      <c r="K5213" s="6">
        <f>IF(sel_og=1,E5213-G5213,0)</f>
        <v/>
      </c>
    </row>
    <row r="5214">
      <c r="A5214" s="6">
        <f>Profiles!E5214+Profiles!F5214</f>
        <v/>
      </c>
      <c r="B5214" s="6">
        <f>Profiles!D5214*sel_solar</f>
        <v/>
      </c>
      <c r="C5214" s="6">
        <f>MIN(B5214,A5214)</f>
        <v/>
      </c>
      <c r="D5214" s="6">
        <f>B5214-C5214</f>
        <v/>
      </c>
      <c r="E5214" s="6">
        <f>A5214-C5214</f>
        <v/>
      </c>
      <c r="F5214" s="6">
        <f>MIN(D5214,in_batt_pw,IF(sel_batt=0,0,(sel_batt-H5213)/in_rte))</f>
        <v/>
      </c>
      <c r="G5214" s="6">
        <f>MIN(E5214,in_batt_pw,H5213)</f>
        <v/>
      </c>
      <c r="H5214" s="6">
        <f>H5213+F5214*in_rte-G5214</f>
        <v/>
      </c>
      <c r="I5214" s="6">
        <f>IF(sel_og=1,0,E5214-G5214)</f>
        <v/>
      </c>
      <c r="J5214" s="6">
        <f>IF(sel_og=1,0,D5214-F5214)</f>
        <v/>
      </c>
      <c r="K5214" s="6">
        <f>IF(sel_og=1,E5214-G5214,0)</f>
        <v/>
      </c>
    </row>
    <row r="5215">
      <c r="A5215" s="6">
        <f>Profiles!E5215+Profiles!F5215</f>
        <v/>
      </c>
      <c r="B5215" s="6">
        <f>Profiles!D5215*sel_solar</f>
        <v/>
      </c>
      <c r="C5215" s="6">
        <f>MIN(B5215,A5215)</f>
        <v/>
      </c>
      <c r="D5215" s="6">
        <f>B5215-C5215</f>
        <v/>
      </c>
      <c r="E5215" s="6">
        <f>A5215-C5215</f>
        <v/>
      </c>
      <c r="F5215" s="6">
        <f>MIN(D5215,in_batt_pw,IF(sel_batt=0,0,(sel_batt-H5214)/in_rte))</f>
        <v/>
      </c>
      <c r="G5215" s="6">
        <f>MIN(E5215,in_batt_pw,H5214)</f>
        <v/>
      </c>
      <c r="H5215" s="6">
        <f>H5214+F5215*in_rte-G5215</f>
        <v/>
      </c>
      <c r="I5215" s="6">
        <f>IF(sel_og=1,0,E5215-G5215)</f>
        <v/>
      </c>
      <c r="J5215" s="6">
        <f>IF(sel_og=1,0,D5215-F5215)</f>
        <v/>
      </c>
      <c r="K5215" s="6">
        <f>IF(sel_og=1,E5215-G5215,0)</f>
        <v/>
      </c>
    </row>
    <row r="5216">
      <c r="A5216" s="6">
        <f>Profiles!E5216+Profiles!F5216</f>
        <v/>
      </c>
      <c r="B5216" s="6">
        <f>Profiles!D5216*sel_solar</f>
        <v/>
      </c>
      <c r="C5216" s="6">
        <f>MIN(B5216,A5216)</f>
        <v/>
      </c>
      <c r="D5216" s="6">
        <f>B5216-C5216</f>
        <v/>
      </c>
      <c r="E5216" s="6">
        <f>A5216-C5216</f>
        <v/>
      </c>
      <c r="F5216" s="6">
        <f>MIN(D5216,in_batt_pw,IF(sel_batt=0,0,(sel_batt-H5215)/in_rte))</f>
        <v/>
      </c>
      <c r="G5216" s="6">
        <f>MIN(E5216,in_batt_pw,H5215)</f>
        <v/>
      </c>
      <c r="H5216" s="6">
        <f>H5215+F5216*in_rte-G5216</f>
        <v/>
      </c>
      <c r="I5216" s="6">
        <f>IF(sel_og=1,0,E5216-G5216)</f>
        <v/>
      </c>
      <c r="J5216" s="6">
        <f>IF(sel_og=1,0,D5216-F5216)</f>
        <v/>
      </c>
      <c r="K5216" s="6">
        <f>IF(sel_og=1,E5216-G5216,0)</f>
        <v/>
      </c>
    </row>
    <row r="5217">
      <c r="A5217" s="6">
        <f>Profiles!E5217+Profiles!F5217</f>
        <v/>
      </c>
      <c r="B5217" s="6">
        <f>Profiles!D5217*sel_solar</f>
        <v/>
      </c>
      <c r="C5217" s="6">
        <f>MIN(B5217,A5217)</f>
        <v/>
      </c>
      <c r="D5217" s="6">
        <f>B5217-C5217</f>
        <v/>
      </c>
      <c r="E5217" s="6">
        <f>A5217-C5217</f>
        <v/>
      </c>
      <c r="F5217" s="6">
        <f>MIN(D5217,in_batt_pw,IF(sel_batt=0,0,(sel_batt-H5216)/in_rte))</f>
        <v/>
      </c>
      <c r="G5217" s="6">
        <f>MIN(E5217,in_batt_pw,H5216)</f>
        <v/>
      </c>
      <c r="H5217" s="6">
        <f>H5216+F5217*in_rte-G5217</f>
        <v/>
      </c>
      <c r="I5217" s="6">
        <f>IF(sel_og=1,0,E5217-G5217)</f>
        <v/>
      </c>
      <c r="J5217" s="6">
        <f>IF(sel_og=1,0,D5217-F5217)</f>
        <v/>
      </c>
      <c r="K5217" s="6">
        <f>IF(sel_og=1,E5217-G5217,0)</f>
        <v/>
      </c>
    </row>
    <row r="5218">
      <c r="A5218" s="6">
        <f>Profiles!E5218+Profiles!F5218</f>
        <v/>
      </c>
      <c r="B5218" s="6">
        <f>Profiles!D5218*sel_solar</f>
        <v/>
      </c>
      <c r="C5218" s="6">
        <f>MIN(B5218,A5218)</f>
        <v/>
      </c>
      <c r="D5218" s="6">
        <f>B5218-C5218</f>
        <v/>
      </c>
      <c r="E5218" s="6">
        <f>A5218-C5218</f>
        <v/>
      </c>
      <c r="F5218" s="6">
        <f>MIN(D5218,in_batt_pw,IF(sel_batt=0,0,(sel_batt-H5217)/in_rte))</f>
        <v/>
      </c>
      <c r="G5218" s="6">
        <f>MIN(E5218,in_batt_pw,H5217)</f>
        <v/>
      </c>
      <c r="H5218" s="6">
        <f>H5217+F5218*in_rte-G5218</f>
        <v/>
      </c>
      <c r="I5218" s="6">
        <f>IF(sel_og=1,0,E5218-G5218)</f>
        <v/>
      </c>
      <c r="J5218" s="6">
        <f>IF(sel_og=1,0,D5218-F5218)</f>
        <v/>
      </c>
      <c r="K5218" s="6">
        <f>IF(sel_og=1,E5218-G5218,0)</f>
        <v/>
      </c>
    </row>
    <row r="5219">
      <c r="A5219" s="6">
        <f>Profiles!E5219+Profiles!F5219</f>
        <v/>
      </c>
      <c r="B5219" s="6">
        <f>Profiles!D5219*sel_solar</f>
        <v/>
      </c>
      <c r="C5219" s="6">
        <f>MIN(B5219,A5219)</f>
        <v/>
      </c>
      <c r="D5219" s="6">
        <f>B5219-C5219</f>
        <v/>
      </c>
      <c r="E5219" s="6">
        <f>A5219-C5219</f>
        <v/>
      </c>
      <c r="F5219" s="6">
        <f>MIN(D5219,in_batt_pw,IF(sel_batt=0,0,(sel_batt-H5218)/in_rte))</f>
        <v/>
      </c>
      <c r="G5219" s="6">
        <f>MIN(E5219,in_batt_pw,H5218)</f>
        <v/>
      </c>
      <c r="H5219" s="6">
        <f>H5218+F5219*in_rte-G5219</f>
        <v/>
      </c>
      <c r="I5219" s="6">
        <f>IF(sel_og=1,0,E5219-G5219)</f>
        <v/>
      </c>
      <c r="J5219" s="6">
        <f>IF(sel_og=1,0,D5219-F5219)</f>
        <v/>
      </c>
      <c r="K5219" s="6">
        <f>IF(sel_og=1,E5219-G5219,0)</f>
        <v/>
      </c>
    </row>
    <row r="5220">
      <c r="A5220" s="6">
        <f>Profiles!E5220+Profiles!F5220</f>
        <v/>
      </c>
      <c r="B5220" s="6">
        <f>Profiles!D5220*sel_solar</f>
        <v/>
      </c>
      <c r="C5220" s="6">
        <f>MIN(B5220,A5220)</f>
        <v/>
      </c>
      <c r="D5220" s="6">
        <f>B5220-C5220</f>
        <v/>
      </c>
      <c r="E5220" s="6">
        <f>A5220-C5220</f>
        <v/>
      </c>
      <c r="F5220" s="6">
        <f>MIN(D5220,in_batt_pw,IF(sel_batt=0,0,(sel_batt-H5219)/in_rte))</f>
        <v/>
      </c>
      <c r="G5220" s="6">
        <f>MIN(E5220,in_batt_pw,H5219)</f>
        <v/>
      </c>
      <c r="H5220" s="6">
        <f>H5219+F5220*in_rte-G5220</f>
        <v/>
      </c>
      <c r="I5220" s="6">
        <f>IF(sel_og=1,0,E5220-G5220)</f>
        <v/>
      </c>
      <c r="J5220" s="6">
        <f>IF(sel_og=1,0,D5220-F5220)</f>
        <v/>
      </c>
      <c r="K5220" s="6">
        <f>IF(sel_og=1,E5220-G5220,0)</f>
        <v/>
      </c>
    </row>
    <row r="5221">
      <c r="A5221" s="6">
        <f>Profiles!E5221+Profiles!F5221</f>
        <v/>
      </c>
      <c r="B5221" s="6">
        <f>Profiles!D5221*sel_solar</f>
        <v/>
      </c>
      <c r="C5221" s="6">
        <f>MIN(B5221,A5221)</f>
        <v/>
      </c>
      <c r="D5221" s="6">
        <f>B5221-C5221</f>
        <v/>
      </c>
      <c r="E5221" s="6">
        <f>A5221-C5221</f>
        <v/>
      </c>
      <c r="F5221" s="6">
        <f>MIN(D5221,in_batt_pw,IF(sel_batt=0,0,(sel_batt-H5220)/in_rte))</f>
        <v/>
      </c>
      <c r="G5221" s="6">
        <f>MIN(E5221,in_batt_pw,H5220)</f>
        <v/>
      </c>
      <c r="H5221" s="6">
        <f>H5220+F5221*in_rte-G5221</f>
        <v/>
      </c>
      <c r="I5221" s="6">
        <f>IF(sel_og=1,0,E5221-G5221)</f>
        <v/>
      </c>
      <c r="J5221" s="6">
        <f>IF(sel_og=1,0,D5221-F5221)</f>
        <v/>
      </c>
      <c r="K5221" s="6">
        <f>IF(sel_og=1,E5221-G5221,0)</f>
        <v/>
      </c>
    </row>
    <row r="5222">
      <c r="A5222" s="6">
        <f>Profiles!E5222+Profiles!F5222</f>
        <v/>
      </c>
      <c r="B5222" s="6">
        <f>Profiles!D5222*sel_solar</f>
        <v/>
      </c>
      <c r="C5222" s="6">
        <f>MIN(B5222,A5222)</f>
        <v/>
      </c>
      <c r="D5222" s="6">
        <f>B5222-C5222</f>
        <v/>
      </c>
      <c r="E5222" s="6">
        <f>A5222-C5222</f>
        <v/>
      </c>
      <c r="F5222" s="6">
        <f>MIN(D5222,in_batt_pw,IF(sel_batt=0,0,(sel_batt-H5221)/in_rte))</f>
        <v/>
      </c>
      <c r="G5222" s="6">
        <f>MIN(E5222,in_batt_pw,H5221)</f>
        <v/>
      </c>
      <c r="H5222" s="6">
        <f>H5221+F5222*in_rte-G5222</f>
        <v/>
      </c>
      <c r="I5222" s="6">
        <f>IF(sel_og=1,0,E5222-G5222)</f>
        <v/>
      </c>
      <c r="J5222" s="6">
        <f>IF(sel_og=1,0,D5222-F5222)</f>
        <v/>
      </c>
      <c r="K5222" s="6">
        <f>IF(sel_og=1,E5222-G5222,0)</f>
        <v/>
      </c>
    </row>
    <row r="5223">
      <c r="A5223" s="6">
        <f>Profiles!E5223+Profiles!F5223</f>
        <v/>
      </c>
      <c r="B5223" s="6">
        <f>Profiles!D5223*sel_solar</f>
        <v/>
      </c>
      <c r="C5223" s="6">
        <f>MIN(B5223,A5223)</f>
        <v/>
      </c>
      <c r="D5223" s="6">
        <f>B5223-C5223</f>
        <v/>
      </c>
      <c r="E5223" s="6">
        <f>A5223-C5223</f>
        <v/>
      </c>
      <c r="F5223" s="6">
        <f>MIN(D5223,in_batt_pw,IF(sel_batt=0,0,(sel_batt-H5222)/in_rte))</f>
        <v/>
      </c>
      <c r="G5223" s="6">
        <f>MIN(E5223,in_batt_pw,H5222)</f>
        <v/>
      </c>
      <c r="H5223" s="6">
        <f>H5222+F5223*in_rte-G5223</f>
        <v/>
      </c>
      <c r="I5223" s="6">
        <f>IF(sel_og=1,0,E5223-G5223)</f>
        <v/>
      </c>
      <c r="J5223" s="6">
        <f>IF(sel_og=1,0,D5223-F5223)</f>
        <v/>
      </c>
      <c r="K5223" s="6">
        <f>IF(sel_og=1,E5223-G5223,0)</f>
        <v/>
      </c>
    </row>
    <row r="5224">
      <c r="A5224" s="6">
        <f>Profiles!E5224+Profiles!F5224</f>
        <v/>
      </c>
      <c r="B5224" s="6">
        <f>Profiles!D5224*sel_solar</f>
        <v/>
      </c>
      <c r="C5224" s="6">
        <f>MIN(B5224,A5224)</f>
        <v/>
      </c>
      <c r="D5224" s="6">
        <f>B5224-C5224</f>
        <v/>
      </c>
      <c r="E5224" s="6">
        <f>A5224-C5224</f>
        <v/>
      </c>
      <c r="F5224" s="6">
        <f>MIN(D5224,in_batt_pw,IF(sel_batt=0,0,(sel_batt-H5223)/in_rte))</f>
        <v/>
      </c>
      <c r="G5224" s="6">
        <f>MIN(E5224,in_batt_pw,H5223)</f>
        <v/>
      </c>
      <c r="H5224" s="6">
        <f>H5223+F5224*in_rte-G5224</f>
        <v/>
      </c>
      <c r="I5224" s="6">
        <f>IF(sel_og=1,0,E5224-G5224)</f>
        <v/>
      </c>
      <c r="J5224" s="6">
        <f>IF(sel_og=1,0,D5224-F5224)</f>
        <v/>
      </c>
      <c r="K5224" s="6">
        <f>IF(sel_og=1,E5224-G5224,0)</f>
        <v/>
      </c>
    </row>
    <row r="5225">
      <c r="A5225" s="6">
        <f>Profiles!E5225+Profiles!F5225</f>
        <v/>
      </c>
      <c r="B5225" s="6">
        <f>Profiles!D5225*sel_solar</f>
        <v/>
      </c>
      <c r="C5225" s="6">
        <f>MIN(B5225,A5225)</f>
        <v/>
      </c>
      <c r="D5225" s="6">
        <f>B5225-C5225</f>
        <v/>
      </c>
      <c r="E5225" s="6">
        <f>A5225-C5225</f>
        <v/>
      </c>
      <c r="F5225" s="6">
        <f>MIN(D5225,in_batt_pw,IF(sel_batt=0,0,(sel_batt-H5224)/in_rte))</f>
        <v/>
      </c>
      <c r="G5225" s="6">
        <f>MIN(E5225,in_batt_pw,H5224)</f>
        <v/>
      </c>
      <c r="H5225" s="6">
        <f>H5224+F5225*in_rte-G5225</f>
        <v/>
      </c>
      <c r="I5225" s="6">
        <f>IF(sel_og=1,0,E5225-G5225)</f>
        <v/>
      </c>
      <c r="J5225" s="6">
        <f>IF(sel_og=1,0,D5225-F5225)</f>
        <v/>
      </c>
      <c r="K5225" s="6">
        <f>IF(sel_og=1,E5225-G5225,0)</f>
        <v/>
      </c>
    </row>
    <row r="5226">
      <c r="A5226" s="6">
        <f>Profiles!E5226+Profiles!F5226</f>
        <v/>
      </c>
      <c r="B5226" s="6">
        <f>Profiles!D5226*sel_solar</f>
        <v/>
      </c>
      <c r="C5226" s="6">
        <f>MIN(B5226,A5226)</f>
        <v/>
      </c>
      <c r="D5226" s="6">
        <f>B5226-C5226</f>
        <v/>
      </c>
      <c r="E5226" s="6">
        <f>A5226-C5226</f>
        <v/>
      </c>
      <c r="F5226" s="6">
        <f>MIN(D5226,in_batt_pw,IF(sel_batt=0,0,(sel_batt-H5225)/in_rte))</f>
        <v/>
      </c>
      <c r="G5226" s="6">
        <f>MIN(E5226,in_batt_pw,H5225)</f>
        <v/>
      </c>
      <c r="H5226" s="6">
        <f>H5225+F5226*in_rte-G5226</f>
        <v/>
      </c>
      <c r="I5226" s="6">
        <f>IF(sel_og=1,0,E5226-G5226)</f>
        <v/>
      </c>
      <c r="J5226" s="6">
        <f>IF(sel_og=1,0,D5226-F5226)</f>
        <v/>
      </c>
      <c r="K5226" s="6">
        <f>IF(sel_og=1,E5226-G5226,0)</f>
        <v/>
      </c>
    </row>
    <row r="5227">
      <c r="A5227" s="6">
        <f>Profiles!E5227+Profiles!F5227</f>
        <v/>
      </c>
      <c r="B5227" s="6">
        <f>Profiles!D5227*sel_solar</f>
        <v/>
      </c>
      <c r="C5227" s="6">
        <f>MIN(B5227,A5227)</f>
        <v/>
      </c>
      <c r="D5227" s="6">
        <f>B5227-C5227</f>
        <v/>
      </c>
      <c r="E5227" s="6">
        <f>A5227-C5227</f>
        <v/>
      </c>
      <c r="F5227" s="6">
        <f>MIN(D5227,in_batt_pw,IF(sel_batt=0,0,(sel_batt-H5226)/in_rte))</f>
        <v/>
      </c>
      <c r="G5227" s="6">
        <f>MIN(E5227,in_batt_pw,H5226)</f>
        <v/>
      </c>
      <c r="H5227" s="6">
        <f>H5226+F5227*in_rte-G5227</f>
        <v/>
      </c>
      <c r="I5227" s="6">
        <f>IF(sel_og=1,0,E5227-G5227)</f>
        <v/>
      </c>
      <c r="J5227" s="6">
        <f>IF(sel_og=1,0,D5227-F5227)</f>
        <v/>
      </c>
      <c r="K5227" s="6">
        <f>IF(sel_og=1,E5227-G5227,0)</f>
        <v/>
      </c>
    </row>
    <row r="5228">
      <c r="A5228" s="6">
        <f>Profiles!E5228+Profiles!F5228</f>
        <v/>
      </c>
      <c r="B5228" s="6">
        <f>Profiles!D5228*sel_solar</f>
        <v/>
      </c>
      <c r="C5228" s="6">
        <f>MIN(B5228,A5228)</f>
        <v/>
      </c>
      <c r="D5228" s="6">
        <f>B5228-C5228</f>
        <v/>
      </c>
      <c r="E5228" s="6">
        <f>A5228-C5228</f>
        <v/>
      </c>
      <c r="F5228" s="6">
        <f>MIN(D5228,in_batt_pw,IF(sel_batt=0,0,(sel_batt-H5227)/in_rte))</f>
        <v/>
      </c>
      <c r="G5228" s="6">
        <f>MIN(E5228,in_batt_pw,H5227)</f>
        <v/>
      </c>
      <c r="H5228" s="6">
        <f>H5227+F5228*in_rte-G5228</f>
        <v/>
      </c>
      <c r="I5228" s="6">
        <f>IF(sel_og=1,0,E5228-G5228)</f>
        <v/>
      </c>
      <c r="J5228" s="6">
        <f>IF(sel_og=1,0,D5228-F5228)</f>
        <v/>
      </c>
      <c r="K5228" s="6">
        <f>IF(sel_og=1,E5228-G5228,0)</f>
        <v/>
      </c>
    </row>
    <row r="5229">
      <c r="A5229" s="6">
        <f>Profiles!E5229+Profiles!F5229</f>
        <v/>
      </c>
      <c r="B5229" s="6">
        <f>Profiles!D5229*sel_solar</f>
        <v/>
      </c>
      <c r="C5229" s="6">
        <f>MIN(B5229,A5229)</f>
        <v/>
      </c>
      <c r="D5229" s="6">
        <f>B5229-C5229</f>
        <v/>
      </c>
      <c r="E5229" s="6">
        <f>A5229-C5229</f>
        <v/>
      </c>
      <c r="F5229" s="6">
        <f>MIN(D5229,in_batt_pw,IF(sel_batt=0,0,(sel_batt-H5228)/in_rte))</f>
        <v/>
      </c>
      <c r="G5229" s="6">
        <f>MIN(E5229,in_batt_pw,H5228)</f>
        <v/>
      </c>
      <c r="H5229" s="6">
        <f>H5228+F5229*in_rte-G5229</f>
        <v/>
      </c>
      <c r="I5229" s="6">
        <f>IF(sel_og=1,0,E5229-G5229)</f>
        <v/>
      </c>
      <c r="J5229" s="6">
        <f>IF(sel_og=1,0,D5229-F5229)</f>
        <v/>
      </c>
      <c r="K5229" s="6">
        <f>IF(sel_og=1,E5229-G5229,0)</f>
        <v/>
      </c>
    </row>
    <row r="5230">
      <c r="A5230" s="6">
        <f>Profiles!E5230+Profiles!F5230</f>
        <v/>
      </c>
      <c r="B5230" s="6">
        <f>Profiles!D5230*sel_solar</f>
        <v/>
      </c>
      <c r="C5230" s="6">
        <f>MIN(B5230,A5230)</f>
        <v/>
      </c>
      <c r="D5230" s="6">
        <f>B5230-C5230</f>
        <v/>
      </c>
      <c r="E5230" s="6">
        <f>A5230-C5230</f>
        <v/>
      </c>
      <c r="F5230" s="6">
        <f>MIN(D5230,in_batt_pw,IF(sel_batt=0,0,(sel_batt-H5229)/in_rte))</f>
        <v/>
      </c>
      <c r="G5230" s="6">
        <f>MIN(E5230,in_batt_pw,H5229)</f>
        <v/>
      </c>
      <c r="H5230" s="6">
        <f>H5229+F5230*in_rte-G5230</f>
        <v/>
      </c>
      <c r="I5230" s="6">
        <f>IF(sel_og=1,0,E5230-G5230)</f>
        <v/>
      </c>
      <c r="J5230" s="6">
        <f>IF(sel_og=1,0,D5230-F5230)</f>
        <v/>
      </c>
      <c r="K5230" s="6">
        <f>IF(sel_og=1,E5230-G5230,0)</f>
        <v/>
      </c>
    </row>
    <row r="5231">
      <c r="A5231" s="6">
        <f>Profiles!E5231+Profiles!F5231</f>
        <v/>
      </c>
      <c r="B5231" s="6">
        <f>Profiles!D5231*sel_solar</f>
        <v/>
      </c>
      <c r="C5231" s="6">
        <f>MIN(B5231,A5231)</f>
        <v/>
      </c>
      <c r="D5231" s="6">
        <f>B5231-C5231</f>
        <v/>
      </c>
      <c r="E5231" s="6">
        <f>A5231-C5231</f>
        <v/>
      </c>
      <c r="F5231" s="6">
        <f>MIN(D5231,in_batt_pw,IF(sel_batt=0,0,(sel_batt-H5230)/in_rte))</f>
        <v/>
      </c>
      <c r="G5231" s="6">
        <f>MIN(E5231,in_batt_pw,H5230)</f>
        <v/>
      </c>
      <c r="H5231" s="6">
        <f>H5230+F5231*in_rte-G5231</f>
        <v/>
      </c>
      <c r="I5231" s="6">
        <f>IF(sel_og=1,0,E5231-G5231)</f>
        <v/>
      </c>
      <c r="J5231" s="6">
        <f>IF(sel_og=1,0,D5231-F5231)</f>
        <v/>
      </c>
      <c r="K5231" s="6">
        <f>IF(sel_og=1,E5231-G5231,0)</f>
        <v/>
      </c>
    </row>
    <row r="5232">
      <c r="A5232" s="6">
        <f>Profiles!E5232+Profiles!F5232</f>
        <v/>
      </c>
      <c r="B5232" s="6">
        <f>Profiles!D5232*sel_solar</f>
        <v/>
      </c>
      <c r="C5232" s="6">
        <f>MIN(B5232,A5232)</f>
        <v/>
      </c>
      <c r="D5232" s="6">
        <f>B5232-C5232</f>
        <v/>
      </c>
      <c r="E5232" s="6">
        <f>A5232-C5232</f>
        <v/>
      </c>
      <c r="F5232" s="6">
        <f>MIN(D5232,in_batt_pw,IF(sel_batt=0,0,(sel_batt-H5231)/in_rte))</f>
        <v/>
      </c>
      <c r="G5232" s="6">
        <f>MIN(E5232,in_batt_pw,H5231)</f>
        <v/>
      </c>
      <c r="H5232" s="6">
        <f>H5231+F5232*in_rte-G5232</f>
        <v/>
      </c>
      <c r="I5232" s="6">
        <f>IF(sel_og=1,0,E5232-G5232)</f>
        <v/>
      </c>
      <c r="J5232" s="6">
        <f>IF(sel_og=1,0,D5232-F5232)</f>
        <v/>
      </c>
      <c r="K5232" s="6">
        <f>IF(sel_og=1,E5232-G5232,0)</f>
        <v/>
      </c>
    </row>
    <row r="5233">
      <c r="A5233" s="6">
        <f>Profiles!E5233+Profiles!F5233</f>
        <v/>
      </c>
      <c r="B5233" s="6">
        <f>Profiles!D5233*sel_solar</f>
        <v/>
      </c>
      <c r="C5233" s="6">
        <f>MIN(B5233,A5233)</f>
        <v/>
      </c>
      <c r="D5233" s="6">
        <f>B5233-C5233</f>
        <v/>
      </c>
      <c r="E5233" s="6">
        <f>A5233-C5233</f>
        <v/>
      </c>
      <c r="F5233" s="6">
        <f>MIN(D5233,in_batt_pw,IF(sel_batt=0,0,(sel_batt-H5232)/in_rte))</f>
        <v/>
      </c>
      <c r="G5233" s="6">
        <f>MIN(E5233,in_batt_pw,H5232)</f>
        <v/>
      </c>
      <c r="H5233" s="6">
        <f>H5232+F5233*in_rte-G5233</f>
        <v/>
      </c>
      <c r="I5233" s="6">
        <f>IF(sel_og=1,0,E5233-G5233)</f>
        <v/>
      </c>
      <c r="J5233" s="6">
        <f>IF(sel_og=1,0,D5233-F5233)</f>
        <v/>
      </c>
      <c r="K5233" s="6">
        <f>IF(sel_og=1,E5233-G5233,0)</f>
        <v/>
      </c>
    </row>
    <row r="5234">
      <c r="A5234" s="6">
        <f>Profiles!E5234+Profiles!F5234</f>
        <v/>
      </c>
      <c r="B5234" s="6">
        <f>Profiles!D5234*sel_solar</f>
        <v/>
      </c>
      <c r="C5234" s="6">
        <f>MIN(B5234,A5234)</f>
        <v/>
      </c>
      <c r="D5234" s="6">
        <f>B5234-C5234</f>
        <v/>
      </c>
      <c r="E5234" s="6">
        <f>A5234-C5234</f>
        <v/>
      </c>
      <c r="F5234" s="6">
        <f>MIN(D5234,in_batt_pw,IF(sel_batt=0,0,(sel_batt-H5233)/in_rte))</f>
        <v/>
      </c>
      <c r="G5234" s="6">
        <f>MIN(E5234,in_batt_pw,H5233)</f>
        <v/>
      </c>
      <c r="H5234" s="6">
        <f>H5233+F5234*in_rte-G5234</f>
        <v/>
      </c>
      <c r="I5234" s="6">
        <f>IF(sel_og=1,0,E5234-G5234)</f>
        <v/>
      </c>
      <c r="J5234" s="6">
        <f>IF(sel_og=1,0,D5234-F5234)</f>
        <v/>
      </c>
      <c r="K5234" s="6">
        <f>IF(sel_og=1,E5234-G5234,0)</f>
        <v/>
      </c>
    </row>
    <row r="5235">
      <c r="A5235" s="6">
        <f>Profiles!E5235+Profiles!F5235</f>
        <v/>
      </c>
      <c r="B5235" s="6">
        <f>Profiles!D5235*sel_solar</f>
        <v/>
      </c>
      <c r="C5235" s="6">
        <f>MIN(B5235,A5235)</f>
        <v/>
      </c>
      <c r="D5235" s="6">
        <f>B5235-C5235</f>
        <v/>
      </c>
      <c r="E5235" s="6">
        <f>A5235-C5235</f>
        <v/>
      </c>
      <c r="F5235" s="6">
        <f>MIN(D5235,in_batt_pw,IF(sel_batt=0,0,(sel_batt-H5234)/in_rte))</f>
        <v/>
      </c>
      <c r="G5235" s="6">
        <f>MIN(E5235,in_batt_pw,H5234)</f>
        <v/>
      </c>
      <c r="H5235" s="6">
        <f>H5234+F5235*in_rte-G5235</f>
        <v/>
      </c>
      <c r="I5235" s="6">
        <f>IF(sel_og=1,0,E5235-G5235)</f>
        <v/>
      </c>
      <c r="J5235" s="6">
        <f>IF(sel_og=1,0,D5235-F5235)</f>
        <v/>
      </c>
      <c r="K5235" s="6">
        <f>IF(sel_og=1,E5235-G5235,0)</f>
        <v/>
      </c>
    </row>
    <row r="5236">
      <c r="A5236" s="6">
        <f>Profiles!E5236+Profiles!F5236</f>
        <v/>
      </c>
      <c r="B5236" s="6">
        <f>Profiles!D5236*sel_solar</f>
        <v/>
      </c>
      <c r="C5236" s="6">
        <f>MIN(B5236,A5236)</f>
        <v/>
      </c>
      <c r="D5236" s="6">
        <f>B5236-C5236</f>
        <v/>
      </c>
      <c r="E5236" s="6">
        <f>A5236-C5236</f>
        <v/>
      </c>
      <c r="F5236" s="6">
        <f>MIN(D5236,in_batt_pw,IF(sel_batt=0,0,(sel_batt-H5235)/in_rte))</f>
        <v/>
      </c>
      <c r="G5236" s="6">
        <f>MIN(E5236,in_batt_pw,H5235)</f>
        <v/>
      </c>
      <c r="H5236" s="6">
        <f>H5235+F5236*in_rte-G5236</f>
        <v/>
      </c>
      <c r="I5236" s="6">
        <f>IF(sel_og=1,0,E5236-G5236)</f>
        <v/>
      </c>
      <c r="J5236" s="6">
        <f>IF(sel_og=1,0,D5236-F5236)</f>
        <v/>
      </c>
      <c r="K5236" s="6">
        <f>IF(sel_og=1,E5236-G5236,0)</f>
        <v/>
      </c>
    </row>
    <row r="5237">
      <c r="A5237" s="6">
        <f>Profiles!E5237+Profiles!F5237</f>
        <v/>
      </c>
      <c r="B5237" s="6">
        <f>Profiles!D5237*sel_solar</f>
        <v/>
      </c>
      <c r="C5237" s="6">
        <f>MIN(B5237,A5237)</f>
        <v/>
      </c>
      <c r="D5237" s="6">
        <f>B5237-C5237</f>
        <v/>
      </c>
      <c r="E5237" s="6">
        <f>A5237-C5237</f>
        <v/>
      </c>
      <c r="F5237" s="6">
        <f>MIN(D5237,in_batt_pw,IF(sel_batt=0,0,(sel_batt-H5236)/in_rte))</f>
        <v/>
      </c>
      <c r="G5237" s="6">
        <f>MIN(E5237,in_batt_pw,H5236)</f>
        <v/>
      </c>
      <c r="H5237" s="6">
        <f>H5236+F5237*in_rte-G5237</f>
        <v/>
      </c>
      <c r="I5237" s="6">
        <f>IF(sel_og=1,0,E5237-G5237)</f>
        <v/>
      </c>
      <c r="J5237" s="6">
        <f>IF(sel_og=1,0,D5237-F5237)</f>
        <v/>
      </c>
      <c r="K5237" s="6">
        <f>IF(sel_og=1,E5237-G5237,0)</f>
        <v/>
      </c>
    </row>
    <row r="5238">
      <c r="A5238" s="6">
        <f>Profiles!E5238+Profiles!F5238</f>
        <v/>
      </c>
      <c r="B5238" s="6">
        <f>Profiles!D5238*sel_solar</f>
        <v/>
      </c>
      <c r="C5238" s="6">
        <f>MIN(B5238,A5238)</f>
        <v/>
      </c>
      <c r="D5238" s="6">
        <f>B5238-C5238</f>
        <v/>
      </c>
      <c r="E5238" s="6">
        <f>A5238-C5238</f>
        <v/>
      </c>
      <c r="F5238" s="6">
        <f>MIN(D5238,in_batt_pw,IF(sel_batt=0,0,(sel_batt-H5237)/in_rte))</f>
        <v/>
      </c>
      <c r="G5238" s="6">
        <f>MIN(E5238,in_batt_pw,H5237)</f>
        <v/>
      </c>
      <c r="H5238" s="6">
        <f>H5237+F5238*in_rte-G5238</f>
        <v/>
      </c>
      <c r="I5238" s="6">
        <f>IF(sel_og=1,0,E5238-G5238)</f>
        <v/>
      </c>
      <c r="J5238" s="6">
        <f>IF(sel_og=1,0,D5238-F5238)</f>
        <v/>
      </c>
      <c r="K5238" s="6">
        <f>IF(sel_og=1,E5238-G5238,0)</f>
        <v/>
      </c>
    </row>
    <row r="5239">
      <c r="A5239" s="6">
        <f>Profiles!E5239+Profiles!F5239</f>
        <v/>
      </c>
      <c r="B5239" s="6">
        <f>Profiles!D5239*sel_solar</f>
        <v/>
      </c>
      <c r="C5239" s="6">
        <f>MIN(B5239,A5239)</f>
        <v/>
      </c>
      <c r="D5239" s="6">
        <f>B5239-C5239</f>
        <v/>
      </c>
      <c r="E5239" s="6">
        <f>A5239-C5239</f>
        <v/>
      </c>
      <c r="F5239" s="6">
        <f>MIN(D5239,in_batt_pw,IF(sel_batt=0,0,(sel_batt-H5238)/in_rte))</f>
        <v/>
      </c>
      <c r="G5239" s="6">
        <f>MIN(E5239,in_batt_pw,H5238)</f>
        <v/>
      </c>
      <c r="H5239" s="6">
        <f>H5238+F5239*in_rte-G5239</f>
        <v/>
      </c>
      <c r="I5239" s="6">
        <f>IF(sel_og=1,0,E5239-G5239)</f>
        <v/>
      </c>
      <c r="J5239" s="6">
        <f>IF(sel_og=1,0,D5239-F5239)</f>
        <v/>
      </c>
      <c r="K5239" s="6">
        <f>IF(sel_og=1,E5239-G5239,0)</f>
        <v/>
      </c>
    </row>
    <row r="5240">
      <c r="A5240" s="6">
        <f>Profiles!E5240+Profiles!F5240</f>
        <v/>
      </c>
      <c r="B5240" s="6">
        <f>Profiles!D5240*sel_solar</f>
        <v/>
      </c>
      <c r="C5240" s="6">
        <f>MIN(B5240,A5240)</f>
        <v/>
      </c>
      <c r="D5240" s="6">
        <f>B5240-C5240</f>
        <v/>
      </c>
      <c r="E5240" s="6">
        <f>A5240-C5240</f>
        <v/>
      </c>
      <c r="F5240" s="6">
        <f>MIN(D5240,in_batt_pw,IF(sel_batt=0,0,(sel_batt-H5239)/in_rte))</f>
        <v/>
      </c>
      <c r="G5240" s="6">
        <f>MIN(E5240,in_batt_pw,H5239)</f>
        <v/>
      </c>
      <c r="H5240" s="6">
        <f>H5239+F5240*in_rte-G5240</f>
        <v/>
      </c>
      <c r="I5240" s="6">
        <f>IF(sel_og=1,0,E5240-G5240)</f>
        <v/>
      </c>
      <c r="J5240" s="6">
        <f>IF(sel_og=1,0,D5240-F5240)</f>
        <v/>
      </c>
      <c r="K5240" s="6">
        <f>IF(sel_og=1,E5240-G5240,0)</f>
        <v/>
      </c>
    </row>
    <row r="5241">
      <c r="A5241" s="6">
        <f>Profiles!E5241+Profiles!F5241</f>
        <v/>
      </c>
      <c r="B5241" s="6">
        <f>Profiles!D5241*sel_solar</f>
        <v/>
      </c>
      <c r="C5241" s="6">
        <f>MIN(B5241,A5241)</f>
        <v/>
      </c>
      <c r="D5241" s="6">
        <f>B5241-C5241</f>
        <v/>
      </c>
      <c r="E5241" s="6">
        <f>A5241-C5241</f>
        <v/>
      </c>
      <c r="F5241" s="6">
        <f>MIN(D5241,in_batt_pw,IF(sel_batt=0,0,(sel_batt-H5240)/in_rte))</f>
        <v/>
      </c>
      <c r="G5241" s="6">
        <f>MIN(E5241,in_batt_pw,H5240)</f>
        <v/>
      </c>
      <c r="H5241" s="6">
        <f>H5240+F5241*in_rte-G5241</f>
        <v/>
      </c>
      <c r="I5241" s="6">
        <f>IF(sel_og=1,0,E5241-G5241)</f>
        <v/>
      </c>
      <c r="J5241" s="6">
        <f>IF(sel_og=1,0,D5241-F5241)</f>
        <v/>
      </c>
      <c r="K5241" s="6">
        <f>IF(sel_og=1,E5241-G5241,0)</f>
        <v/>
      </c>
    </row>
    <row r="5242">
      <c r="A5242" s="6">
        <f>Profiles!E5242+Profiles!F5242</f>
        <v/>
      </c>
      <c r="B5242" s="6">
        <f>Profiles!D5242*sel_solar</f>
        <v/>
      </c>
      <c r="C5242" s="6">
        <f>MIN(B5242,A5242)</f>
        <v/>
      </c>
      <c r="D5242" s="6">
        <f>B5242-C5242</f>
        <v/>
      </c>
      <c r="E5242" s="6">
        <f>A5242-C5242</f>
        <v/>
      </c>
      <c r="F5242" s="6">
        <f>MIN(D5242,in_batt_pw,IF(sel_batt=0,0,(sel_batt-H5241)/in_rte))</f>
        <v/>
      </c>
      <c r="G5242" s="6">
        <f>MIN(E5242,in_batt_pw,H5241)</f>
        <v/>
      </c>
      <c r="H5242" s="6">
        <f>H5241+F5242*in_rte-G5242</f>
        <v/>
      </c>
      <c r="I5242" s="6">
        <f>IF(sel_og=1,0,E5242-G5242)</f>
        <v/>
      </c>
      <c r="J5242" s="6">
        <f>IF(sel_og=1,0,D5242-F5242)</f>
        <v/>
      </c>
      <c r="K5242" s="6">
        <f>IF(sel_og=1,E5242-G5242,0)</f>
        <v/>
      </c>
    </row>
    <row r="5243">
      <c r="A5243" s="6">
        <f>Profiles!E5243+Profiles!F5243</f>
        <v/>
      </c>
      <c r="B5243" s="6">
        <f>Profiles!D5243*sel_solar</f>
        <v/>
      </c>
      <c r="C5243" s="6">
        <f>MIN(B5243,A5243)</f>
        <v/>
      </c>
      <c r="D5243" s="6">
        <f>B5243-C5243</f>
        <v/>
      </c>
      <c r="E5243" s="6">
        <f>A5243-C5243</f>
        <v/>
      </c>
      <c r="F5243" s="6">
        <f>MIN(D5243,in_batt_pw,IF(sel_batt=0,0,(sel_batt-H5242)/in_rte))</f>
        <v/>
      </c>
      <c r="G5243" s="6">
        <f>MIN(E5243,in_batt_pw,H5242)</f>
        <v/>
      </c>
      <c r="H5243" s="6">
        <f>H5242+F5243*in_rte-G5243</f>
        <v/>
      </c>
      <c r="I5243" s="6">
        <f>IF(sel_og=1,0,E5243-G5243)</f>
        <v/>
      </c>
      <c r="J5243" s="6">
        <f>IF(sel_og=1,0,D5243-F5243)</f>
        <v/>
      </c>
      <c r="K5243" s="6">
        <f>IF(sel_og=1,E5243-G5243,0)</f>
        <v/>
      </c>
    </row>
    <row r="5244">
      <c r="A5244" s="6">
        <f>Profiles!E5244+Profiles!F5244</f>
        <v/>
      </c>
      <c r="B5244" s="6">
        <f>Profiles!D5244*sel_solar</f>
        <v/>
      </c>
      <c r="C5244" s="6">
        <f>MIN(B5244,A5244)</f>
        <v/>
      </c>
      <c r="D5244" s="6">
        <f>B5244-C5244</f>
        <v/>
      </c>
      <c r="E5244" s="6">
        <f>A5244-C5244</f>
        <v/>
      </c>
      <c r="F5244" s="6">
        <f>MIN(D5244,in_batt_pw,IF(sel_batt=0,0,(sel_batt-H5243)/in_rte))</f>
        <v/>
      </c>
      <c r="G5244" s="6">
        <f>MIN(E5244,in_batt_pw,H5243)</f>
        <v/>
      </c>
      <c r="H5244" s="6">
        <f>H5243+F5244*in_rte-G5244</f>
        <v/>
      </c>
      <c r="I5244" s="6">
        <f>IF(sel_og=1,0,E5244-G5244)</f>
        <v/>
      </c>
      <c r="J5244" s="6">
        <f>IF(sel_og=1,0,D5244-F5244)</f>
        <v/>
      </c>
      <c r="K5244" s="6">
        <f>IF(sel_og=1,E5244-G5244,0)</f>
        <v/>
      </c>
    </row>
    <row r="5245">
      <c r="A5245" s="6">
        <f>Profiles!E5245+Profiles!F5245</f>
        <v/>
      </c>
      <c r="B5245" s="6">
        <f>Profiles!D5245*sel_solar</f>
        <v/>
      </c>
      <c r="C5245" s="6">
        <f>MIN(B5245,A5245)</f>
        <v/>
      </c>
      <c r="D5245" s="6">
        <f>B5245-C5245</f>
        <v/>
      </c>
      <c r="E5245" s="6">
        <f>A5245-C5245</f>
        <v/>
      </c>
      <c r="F5245" s="6">
        <f>MIN(D5245,in_batt_pw,IF(sel_batt=0,0,(sel_batt-H5244)/in_rte))</f>
        <v/>
      </c>
      <c r="G5245" s="6">
        <f>MIN(E5245,in_batt_pw,H5244)</f>
        <v/>
      </c>
      <c r="H5245" s="6">
        <f>H5244+F5245*in_rte-G5245</f>
        <v/>
      </c>
      <c r="I5245" s="6">
        <f>IF(sel_og=1,0,E5245-G5245)</f>
        <v/>
      </c>
      <c r="J5245" s="6">
        <f>IF(sel_og=1,0,D5245-F5245)</f>
        <v/>
      </c>
      <c r="K5245" s="6">
        <f>IF(sel_og=1,E5245-G5245,0)</f>
        <v/>
      </c>
    </row>
    <row r="5246">
      <c r="A5246" s="6">
        <f>Profiles!E5246+Profiles!F5246</f>
        <v/>
      </c>
      <c r="B5246" s="6">
        <f>Profiles!D5246*sel_solar</f>
        <v/>
      </c>
      <c r="C5246" s="6">
        <f>MIN(B5246,A5246)</f>
        <v/>
      </c>
      <c r="D5246" s="6">
        <f>B5246-C5246</f>
        <v/>
      </c>
      <c r="E5246" s="6">
        <f>A5246-C5246</f>
        <v/>
      </c>
      <c r="F5246" s="6">
        <f>MIN(D5246,in_batt_pw,IF(sel_batt=0,0,(sel_batt-H5245)/in_rte))</f>
        <v/>
      </c>
      <c r="G5246" s="6">
        <f>MIN(E5246,in_batt_pw,H5245)</f>
        <v/>
      </c>
      <c r="H5246" s="6">
        <f>H5245+F5246*in_rte-G5246</f>
        <v/>
      </c>
      <c r="I5246" s="6">
        <f>IF(sel_og=1,0,E5246-G5246)</f>
        <v/>
      </c>
      <c r="J5246" s="6">
        <f>IF(sel_og=1,0,D5246-F5246)</f>
        <v/>
      </c>
      <c r="K5246" s="6">
        <f>IF(sel_og=1,E5246-G5246,0)</f>
        <v/>
      </c>
    </row>
    <row r="5247">
      <c r="A5247" s="6">
        <f>Profiles!E5247+Profiles!F5247</f>
        <v/>
      </c>
      <c r="B5247" s="6">
        <f>Profiles!D5247*sel_solar</f>
        <v/>
      </c>
      <c r="C5247" s="6">
        <f>MIN(B5247,A5247)</f>
        <v/>
      </c>
      <c r="D5247" s="6">
        <f>B5247-C5247</f>
        <v/>
      </c>
      <c r="E5247" s="6">
        <f>A5247-C5247</f>
        <v/>
      </c>
      <c r="F5247" s="6">
        <f>MIN(D5247,in_batt_pw,IF(sel_batt=0,0,(sel_batt-H5246)/in_rte))</f>
        <v/>
      </c>
      <c r="G5247" s="6">
        <f>MIN(E5247,in_batt_pw,H5246)</f>
        <v/>
      </c>
      <c r="H5247" s="6">
        <f>H5246+F5247*in_rte-G5247</f>
        <v/>
      </c>
      <c r="I5247" s="6">
        <f>IF(sel_og=1,0,E5247-G5247)</f>
        <v/>
      </c>
      <c r="J5247" s="6">
        <f>IF(sel_og=1,0,D5247-F5247)</f>
        <v/>
      </c>
      <c r="K5247" s="6">
        <f>IF(sel_og=1,E5247-G5247,0)</f>
        <v/>
      </c>
    </row>
    <row r="5248">
      <c r="A5248" s="6">
        <f>Profiles!E5248+Profiles!F5248</f>
        <v/>
      </c>
      <c r="B5248" s="6">
        <f>Profiles!D5248*sel_solar</f>
        <v/>
      </c>
      <c r="C5248" s="6">
        <f>MIN(B5248,A5248)</f>
        <v/>
      </c>
      <c r="D5248" s="6">
        <f>B5248-C5248</f>
        <v/>
      </c>
      <c r="E5248" s="6">
        <f>A5248-C5248</f>
        <v/>
      </c>
      <c r="F5248" s="6">
        <f>MIN(D5248,in_batt_pw,IF(sel_batt=0,0,(sel_batt-H5247)/in_rte))</f>
        <v/>
      </c>
      <c r="G5248" s="6">
        <f>MIN(E5248,in_batt_pw,H5247)</f>
        <v/>
      </c>
      <c r="H5248" s="6">
        <f>H5247+F5248*in_rte-G5248</f>
        <v/>
      </c>
      <c r="I5248" s="6">
        <f>IF(sel_og=1,0,E5248-G5248)</f>
        <v/>
      </c>
      <c r="J5248" s="6">
        <f>IF(sel_og=1,0,D5248-F5248)</f>
        <v/>
      </c>
      <c r="K5248" s="6">
        <f>IF(sel_og=1,E5248-G5248,0)</f>
        <v/>
      </c>
    </row>
    <row r="5249">
      <c r="A5249" s="6">
        <f>Profiles!E5249+Profiles!F5249</f>
        <v/>
      </c>
      <c r="B5249" s="6">
        <f>Profiles!D5249*sel_solar</f>
        <v/>
      </c>
      <c r="C5249" s="6">
        <f>MIN(B5249,A5249)</f>
        <v/>
      </c>
      <c r="D5249" s="6">
        <f>B5249-C5249</f>
        <v/>
      </c>
      <c r="E5249" s="6">
        <f>A5249-C5249</f>
        <v/>
      </c>
      <c r="F5249" s="6">
        <f>MIN(D5249,in_batt_pw,IF(sel_batt=0,0,(sel_batt-H5248)/in_rte))</f>
        <v/>
      </c>
      <c r="G5249" s="6">
        <f>MIN(E5249,in_batt_pw,H5248)</f>
        <v/>
      </c>
      <c r="H5249" s="6">
        <f>H5248+F5249*in_rte-G5249</f>
        <v/>
      </c>
      <c r="I5249" s="6">
        <f>IF(sel_og=1,0,E5249-G5249)</f>
        <v/>
      </c>
      <c r="J5249" s="6">
        <f>IF(sel_og=1,0,D5249-F5249)</f>
        <v/>
      </c>
      <c r="K5249" s="6">
        <f>IF(sel_og=1,E5249-G5249,0)</f>
        <v/>
      </c>
    </row>
    <row r="5250">
      <c r="A5250" s="6">
        <f>Profiles!E5250+Profiles!F5250</f>
        <v/>
      </c>
      <c r="B5250" s="6">
        <f>Profiles!D5250*sel_solar</f>
        <v/>
      </c>
      <c r="C5250" s="6">
        <f>MIN(B5250,A5250)</f>
        <v/>
      </c>
      <c r="D5250" s="6">
        <f>B5250-C5250</f>
        <v/>
      </c>
      <c r="E5250" s="6">
        <f>A5250-C5250</f>
        <v/>
      </c>
      <c r="F5250" s="6">
        <f>MIN(D5250,in_batt_pw,IF(sel_batt=0,0,(sel_batt-H5249)/in_rte))</f>
        <v/>
      </c>
      <c r="G5250" s="6">
        <f>MIN(E5250,in_batt_pw,H5249)</f>
        <v/>
      </c>
      <c r="H5250" s="6">
        <f>H5249+F5250*in_rte-G5250</f>
        <v/>
      </c>
      <c r="I5250" s="6">
        <f>IF(sel_og=1,0,E5250-G5250)</f>
        <v/>
      </c>
      <c r="J5250" s="6">
        <f>IF(sel_og=1,0,D5250-F5250)</f>
        <v/>
      </c>
      <c r="K5250" s="6">
        <f>IF(sel_og=1,E5250-G5250,0)</f>
        <v/>
      </c>
    </row>
    <row r="5251">
      <c r="A5251" s="6">
        <f>Profiles!E5251+Profiles!F5251</f>
        <v/>
      </c>
      <c r="B5251" s="6">
        <f>Profiles!D5251*sel_solar</f>
        <v/>
      </c>
      <c r="C5251" s="6">
        <f>MIN(B5251,A5251)</f>
        <v/>
      </c>
      <c r="D5251" s="6">
        <f>B5251-C5251</f>
        <v/>
      </c>
      <c r="E5251" s="6">
        <f>A5251-C5251</f>
        <v/>
      </c>
      <c r="F5251" s="6">
        <f>MIN(D5251,in_batt_pw,IF(sel_batt=0,0,(sel_batt-H5250)/in_rte))</f>
        <v/>
      </c>
      <c r="G5251" s="6">
        <f>MIN(E5251,in_batt_pw,H5250)</f>
        <v/>
      </c>
      <c r="H5251" s="6">
        <f>H5250+F5251*in_rte-G5251</f>
        <v/>
      </c>
      <c r="I5251" s="6">
        <f>IF(sel_og=1,0,E5251-G5251)</f>
        <v/>
      </c>
      <c r="J5251" s="6">
        <f>IF(sel_og=1,0,D5251-F5251)</f>
        <v/>
      </c>
      <c r="K5251" s="6">
        <f>IF(sel_og=1,E5251-G5251,0)</f>
        <v/>
      </c>
    </row>
    <row r="5252">
      <c r="A5252" s="6">
        <f>Profiles!E5252+Profiles!F5252</f>
        <v/>
      </c>
      <c r="B5252" s="6">
        <f>Profiles!D5252*sel_solar</f>
        <v/>
      </c>
      <c r="C5252" s="6">
        <f>MIN(B5252,A5252)</f>
        <v/>
      </c>
      <c r="D5252" s="6">
        <f>B5252-C5252</f>
        <v/>
      </c>
      <c r="E5252" s="6">
        <f>A5252-C5252</f>
        <v/>
      </c>
      <c r="F5252" s="6">
        <f>MIN(D5252,in_batt_pw,IF(sel_batt=0,0,(sel_batt-H5251)/in_rte))</f>
        <v/>
      </c>
      <c r="G5252" s="6">
        <f>MIN(E5252,in_batt_pw,H5251)</f>
        <v/>
      </c>
      <c r="H5252" s="6">
        <f>H5251+F5252*in_rte-G5252</f>
        <v/>
      </c>
      <c r="I5252" s="6">
        <f>IF(sel_og=1,0,E5252-G5252)</f>
        <v/>
      </c>
      <c r="J5252" s="6">
        <f>IF(sel_og=1,0,D5252-F5252)</f>
        <v/>
      </c>
      <c r="K5252" s="6">
        <f>IF(sel_og=1,E5252-G5252,0)</f>
        <v/>
      </c>
    </row>
    <row r="5253">
      <c r="A5253" s="6">
        <f>Profiles!E5253+Profiles!F5253</f>
        <v/>
      </c>
      <c r="B5253" s="6">
        <f>Profiles!D5253*sel_solar</f>
        <v/>
      </c>
      <c r="C5253" s="6">
        <f>MIN(B5253,A5253)</f>
        <v/>
      </c>
      <c r="D5253" s="6">
        <f>B5253-C5253</f>
        <v/>
      </c>
      <c r="E5253" s="6">
        <f>A5253-C5253</f>
        <v/>
      </c>
      <c r="F5253" s="6">
        <f>MIN(D5253,in_batt_pw,IF(sel_batt=0,0,(sel_batt-H5252)/in_rte))</f>
        <v/>
      </c>
      <c r="G5253" s="6">
        <f>MIN(E5253,in_batt_pw,H5252)</f>
        <v/>
      </c>
      <c r="H5253" s="6">
        <f>H5252+F5253*in_rte-G5253</f>
        <v/>
      </c>
      <c r="I5253" s="6">
        <f>IF(sel_og=1,0,E5253-G5253)</f>
        <v/>
      </c>
      <c r="J5253" s="6">
        <f>IF(sel_og=1,0,D5253-F5253)</f>
        <v/>
      </c>
      <c r="K5253" s="6">
        <f>IF(sel_og=1,E5253-G5253,0)</f>
        <v/>
      </c>
    </row>
    <row r="5254">
      <c r="A5254" s="6">
        <f>Profiles!E5254+Profiles!F5254</f>
        <v/>
      </c>
      <c r="B5254" s="6">
        <f>Profiles!D5254*sel_solar</f>
        <v/>
      </c>
      <c r="C5254" s="6">
        <f>MIN(B5254,A5254)</f>
        <v/>
      </c>
      <c r="D5254" s="6">
        <f>B5254-C5254</f>
        <v/>
      </c>
      <c r="E5254" s="6">
        <f>A5254-C5254</f>
        <v/>
      </c>
      <c r="F5254" s="6">
        <f>MIN(D5254,in_batt_pw,IF(sel_batt=0,0,(sel_batt-H5253)/in_rte))</f>
        <v/>
      </c>
      <c r="G5254" s="6">
        <f>MIN(E5254,in_batt_pw,H5253)</f>
        <v/>
      </c>
      <c r="H5254" s="6">
        <f>H5253+F5254*in_rte-G5254</f>
        <v/>
      </c>
      <c r="I5254" s="6">
        <f>IF(sel_og=1,0,E5254-G5254)</f>
        <v/>
      </c>
      <c r="J5254" s="6">
        <f>IF(sel_og=1,0,D5254-F5254)</f>
        <v/>
      </c>
      <c r="K5254" s="6">
        <f>IF(sel_og=1,E5254-G5254,0)</f>
        <v/>
      </c>
    </row>
    <row r="5255">
      <c r="A5255" s="6">
        <f>Profiles!E5255+Profiles!F5255</f>
        <v/>
      </c>
      <c r="B5255" s="6">
        <f>Profiles!D5255*sel_solar</f>
        <v/>
      </c>
      <c r="C5255" s="6">
        <f>MIN(B5255,A5255)</f>
        <v/>
      </c>
      <c r="D5255" s="6">
        <f>B5255-C5255</f>
        <v/>
      </c>
      <c r="E5255" s="6">
        <f>A5255-C5255</f>
        <v/>
      </c>
      <c r="F5255" s="6">
        <f>MIN(D5255,in_batt_pw,IF(sel_batt=0,0,(sel_batt-H5254)/in_rte))</f>
        <v/>
      </c>
      <c r="G5255" s="6">
        <f>MIN(E5255,in_batt_pw,H5254)</f>
        <v/>
      </c>
      <c r="H5255" s="6">
        <f>H5254+F5255*in_rte-G5255</f>
        <v/>
      </c>
      <c r="I5255" s="6">
        <f>IF(sel_og=1,0,E5255-G5255)</f>
        <v/>
      </c>
      <c r="J5255" s="6">
        <f>IF(sel_og=1,0,D5255-F5255)</f>
        <v/>
      </c>
      <c r="K5255" s="6">
        <f>IF(sel_og=1,E5255-G5255,0)</f>
        <v/>
      </c>
    </row>
    <row r="5256">
      <c r="A5256" s="6">
        <f>Profiles!E5256+Profiles!F5256</f>
        <v/>
      </c>
      <c r="B5256" s="6">
        <f>Profiles!D5256*sel_solar</f>
        <v/>
      </c>
      <c r="C5256" s="6">
        <f>MIN(B5256,A5256)</f>
        <v/>
      </c>
      <c r="D5256" s="6">
        <f>B5256-C5256</f>
        <v/>
      </c>
      <c r="E5256" s="6">
        <f>A5256-C5256</f>
        <v/>
      </c>
      <c r="F5256" s="6">
        <f>MIN(D5256,in_batt_pw,IF(sel_batt=0,0,(sel_batt-H5255)/in_rte))</f>
        <v/>
      </c>
      <c r="G5256" s="6">
        <f>MIN(E5256,in_batt_pw,H5255)</f>
        <v/>
      </c>
      <c r="H5256" s="6">
        <f>H5255+F5256*in_rte-G5256</f>
        <v/>
      </c>
      <c r="I5256" s="6">
        <f>IF(sel_og=1,0,E5256-G5256)</f>
        <v/>
      </c>
      <c r="J5256" s="6">
        <f>IF(sel_og=1,0,D5256-F5256)</f>
        <v/>
      </c>
      <c r="K5256" s="6">
        <f>IF(sel_og=1,E5256-G5256,0)</f>
        <v/>
      </c>
    </row>
    <row r="5257">
      <c r="A5257" s="6">
        <f>Profiles!E5257+Profiles!F5257</f>
        <v/>
      </c>
      <c r="B5257" s="6">
        <f>Profiles!D5257*sel_solar</f>
        <v/>
      </c>
      <c r="C5257" s="6">
        <f>MIN(B5257,A5257)</f>
        <v/>
      </c>
      <c r="D5257" s="6">
        <f>B5257-C5257</f>
        <v/>
      </c>
      <c r="E5257" s="6">
        <f>A5257-C5257</f>
        <v/>
      </c>
      <c r="F5257" s="6">
        <f>MIN(D5257,in_batt_pw,IF(sel_batt=0,0,(sel_batt-H5256)/in_rte))</f>
        <v/>
      </c>
      <c r="G5257" s="6">
        <f>MIN(E5257,in_batt_pw,H5256)</f>
        <v/>
      </c>
      <c r="H5257" s="6">
        <f>H5256+F5257*in_rte-G5257</f>
        <v/>
      </c>
      <c r="I5257" s="6">
        <f>IF(sel_og=1,0,E5257-G5257)</f>
        <v/>
      </c>
      <c r="J5257" s="6">
        <f>IF(sel_og=1,0,D5257-F5257)</f>
        <v/>
      </c>
      <c r="K5257" s="6">
        <f>IF(sel_og=1,E5257-G5257,0)</f>
        <v/>
      </c>
    </row>
    <row r="5258">
      <c r="A5258" s="6">
        <f>Profiles!E5258+Profiles!F5258</f>
        <v/>
      </c>
      <c r="B5258" s="6">
        <f>Profiles!D5258*sel_solar</f>
        <v/>
      </c>
      <c r="C5258" s="6">
        <f>MIN(B5258,A5258)</f>
        <v/>
      </c>
      <c r="D5258" s="6">
        <f>B5258-C5258</f>
        <v/>
      </c>
      <c r="E5258" s="6">
        <f>A5258-C5258</f>
        <v/>
      </c>
      <c r="F5258" s="6">
        <f>MIN(D5258,in_batt_pw,IF(sel_batt=0,0,(sel_batt-H5257)/in_rte))</f>
        <v/>
      </c>
      <c r="G5258" s="6">
        <f>MIN(E5258,in_batt_pw,H5257)</f>
        <v/>
      </c>
      <c r="H5258" s="6">
        <f>H5257+F5258*in_rte-G5258</f>
        <v/>
      </c>
      <c r="I5258" s="6">
        <f>IF(sel_og=1,0,E5258-G5258)</f>
        <v/>
      </c>
      <c r="J5258" s="6">
        <f>IF(sel_og=1,0,D5258-F5258)</f>
        <v/>
      </c>
      <c r="K5258" s="6">
        <f>IF(sel_og=1,E5258-G5258,0)</f>
        <v/>
      </c>
    </row>
    <row r="5259">
      <c r="A5259" s="6">
        <f>Profiles!E5259+Profiles!F5259</f>
        <v/>
      </c>
      <c r="B5259" s="6">
        <f>Profiles!D5259*sel_solar</f>
        <v/>
      </c>
      <c r="C5259" s="6">
        <f>MIN(B5259,A5259)</f>
        <v/>
      </c>
      <c r="D5259" s="6">
        <f>B5259-C5259</f>
        <v/>
      </c>
      <c r="E5259" s="6">
        <f>A5259-C5259</f>
        <v/>
      </c>
      <c r="F5259" s="6">
        <f>MIN(D5259,in_batt_pw,IF(sel_batt=0,0,(sel_batt-H5258)/in_rte))</f>
        <v/>
      </c>
      <c r="G5259" s="6">
        <f>MIN(E5259,in_batt_pw,H5258)</f>
        <v/>
      </c>
      <c r="H5259" s="6">
        <f>H5258+F5259*in_rte-G5259</f>
        <v/>
      </c>
      <c r="I5259" s="6">
        <f>IF(sel_og=1,0,E5259-G5259)</f>
        <v/>
      </c>
      <c r="J5259" s="6">
        <f>IF(sel_og=1,0,D5259-F5259)</f>
        <v/>
      </c>
      <c r="K5259" s="6">
        <f>IF(sel_og=1,E5259-G5259,0)</f>
        <v/>
      </c>
    </row>
    <row r="5260">
      <c r="A5260" s="6">
        <f>Profiles!E5260+Profiles!F5260</f>
        <v/>
      </c>
      <c r="B5260" s="6">
        <f>Profiles!D5260*sel_solar</f>
        <v/>
      </c>
      <c r="C5260" s="6">
        <f>MIN(B5260,A5260)</f>
        <v/>
      </c>
      <c r="D5260" s="6">
        <f>B5260-C5260</f>
        <v/>
      </c>
      <c r="E5260" s="6">
        <f>A5260-C5260</f>
        <v/>
      </c>
      <c r="F5260" s="6">
        <f>MIN(D5260,in_batt_pw,IF(sel_batt=0,0,(sel_batt-H5259)/in_rte))</f>
        <v/>
      </c>
      <c r="G5260" s="6">
        <f>MIN(E5260,in_batt_pw,H5259)</f>
        <v/>
      </c>
      <c r="H5260" s="6">
        <f>H5259+F5260*in_rte-G5260</f>
        <v/>
      </c>
      <c r="I5260" s="6">
        <f>IF(sel_og=1,0,E5260-G5260)</f>
        <v/>
      </c>
      <c r="J5260" s="6">
        <f>IF(sel_og=1,0,D5260-F5260)</f>
        <v/>
      </c>
      <c r="K5260" s="6">
        <f>IF(sel_og=1,E5260-G5260,0)</f>
        <v/>
      </c>
    </row>
    <row r="5261">
      <c r="A5261" s="6">
        <f>Profiles!E5261+Profiles!F5261</f>
        <v/>
      </c>
      <c r="B5261" s="6">
        <f>Profiles!D5261*sel_solar</f>
        <v/>
      </c>
      <c r="C5261" s="6">
        <f>MIN(B5261,A5261)</f>
        <v/>
      </c>
      <c r="D5261" s="6">
        <f>B5261-C5261</f>
        <v/>
      </c>
      <c r="E5261" s="6">
        <f>A5261-C5261</f>
        <v/>
      </c>
      <c r="F5261" s="6">
        <f>MIN(D5261,in_batt_pw,IF(sel_batt=0,0,(sel_batt-H5260)/in_rte))</f>
        <v/>
      </c>
      <c r="G5261" s="6">
        <f>MIN(E5261,in_batt_pw,H5260)</f>
        <v/>
      </c>
      <c r="H5261" s="6">
        <f>H5260+F5261*in_rte-G5261</f>
        <v/>
      </c>
      <c r="I5261" s="6">
        <f>IF(sel_og=1,0,E5261-G5261)</f>
        <v/>
      </c>
      <c r="J5261" s="6">
        <f>IF(sel_og=1,0,D5261-F5261)</f>
        <v/>
      </c>
      <c r="K5261" s="6">
        <f>IF(sel_og=1,E5261-G5261,0)</f>
        <v/>
      </c>
    </row>
    <row r="5262">
      <c r="A5262" s="6">
        <f>Profiles!E5262+Profiles!F5262</f>
        <v/>
      </c>
      <c r="B5262" s="6">
        <f>Profiles!D5262*sel_solar</f>
        <v/>
      </c>
      <c r="C5262" s="6">
        <f>MIN(B5262,A5262)</f>
        <v/>
      </c>
      <c r="D5262" s="6">
        <f>B5262-C5262</f>
        <v/>
      </c>
      <c r="E5262" s="6">
        <f>A5262-C5262</f>
        <v/>
      </c>
      <c r="F5262" s="6">
        <f>MIN(D5262,in_batt_pw,IF(sel_batt=0,0,(sel_batt-H5261)/in_rte))</f>
        <v/>
      </c>
      <c r="G5262" s="6">
        <f>MIN(E5262,in_batt_pw,H5261)</f>
        <v/>
      </c>
      <c r="H5262" s="6">
        <f>H5261+F5262*in_rte-G5262</f>
        <v/>
      </c>
      <c r="I5262" s="6">
        <f>IF(sel_og=1,0,E5262-G5262)</f>
        <v/>
      </c>
      <c r="J5262" s="6">
        <f>IF(sel_og=1,0,D5262-F5262)</f>
        <v/>
      </c>
      <c r="K5262" s="6">
        <f>IF(sel_og=1,E5262-G5262,0)</f>
        <v/>
      </c>
    </row>
    <row r="5263">
      <c r="A5263" s="6">
        <f>Profiles!E5263+Profiles!F5263</f>
        <v/>
      </c>
      <c r="B5263" s="6">
        <f>Profiles!D5263*sel_solar</f>
        <v/>
      </c>
      <c r="C5263" s="6">
        <f>MIN(B5263,A5263)</f>
        <v/>
      </c>
      <c r="D5263" s="6">
        <f>B5263-C5263</f>
        <v/>
      </c>
      <c r="E5263" s="6">
        <f>A5263-C5263</f>
        <v/>
      </c>
      <c r="F5263" s="6">
        <f>MIN(D5263,in_batt_pw,IF(sel_batt=0,0,(sel_batt-H5262)/in_rte))</f>
        <v/>
      </c>
      <c r="G5263" s="6">
        <f>MIN(E5263,in_batt_pw,H5262)</f>
        <v/>
      </c>
      <c r="H5263" s="6">
        <f>H5262+F5263*in_rte-G5263</f>
        <v/>
      </c>
      <c r="I5263" s="6">
        <f>IF(sel_og=1,0,E5263-G5263)</f>
        <v/>
      </c>
      <c r="J5263" s="6">
        <f>IF(sel_og=1,0,D5263-F5263)</f>
        <v/>
      </c>
      <c r="K5263" s="6">
        <f>IF(sel_og=1,E5263-G5263,0)</f>
        <v/>
      </c>
    </row>
    <row r="5264">
      <c r="A5264" s="6">
        <f>Profiles!E5264+Profiles!F5264</f>
        <v/>
      </c>
      <c r="B5264" s="6">
        <f>Profiles!D5264*sel_solar</f>
        <v/>
      </c>
      <c r="C5264" s="6">
        <f>MIN(B5264,A5264)</f>
        <v/>
      </c>
      <c r="D5264" s="6">
        <f>B5264-C5264</f>
        <v/>
      </c>
      <c r="E5264" s="6">
        <f>A5264-C5264</f>
        <v/>
      </c>
      <c r="F5264" s="6">
        <f>MIN(D5264,in_batt_pw,IF(sel_batt=0,0,(sel_batt-H5263)/in_rte))</f>
        <v/>
      </c>
      <c r="G5264" s="6">
        <f>MIN(E5264,in_batt_pw,H5263)</f>
        <v/>
      </c>
      <c r="H5264" s="6">
        <f>H5263+F5264*in_rte-G5264</f>
        <v/>
      </c>
      <c r="I5264" s="6">
        <f>IF(sel_og=1,0,E5264-G5264)</f>
        <v/>
      </c>
      <c r="J5264" s="6">
        <f>IF(sel_og=1,0,D5264-F5264)</f>
        <v/>
      </c>
      <c r="K5264" s="6">
        <f>IF(sel_og=1,E5264-G5264,0)</f>
        <v/>
      </c>
    </row>
    <row r="5265">
      <c r="A5265" s="6">
        <f>Profiles!E5265+Profiles!F5265</f>
        <v/>
      </c>
      <c r="B5265" s="6">
        <f>Profiles!D5265*sel_solar</f>
        <v/>
      </c>
      <c r="C5265" s="6">
        <f>MIN(B5265,A5265)</f>
        <v/>
      </c>
      <c r="D5265" s="6">
        <f>B5265-C5265</f>
        <v/>
      </c>
      <c r="E5265" s="6">
        <f>A5265-C5265</f>
        <v/>
      </c>
      <c r="F5265" s="6">
        <f>MIN(D5265,in_batt_pw,IF(sel_batt=0,0,(sel_batt-H5264)/in_rte))</f>
        <v/>
      </c>
      <c r="G5265" s="6">
        <f>MIN(E5265,in_batt_pw,H5264)</f>
        <v/>
      </c>
      <c r="H5265" s="6">
        <f>H5264+F5265*in_rte-G5265</f>
        <v/>
      </c>
      <c r="I5265" s="6">
        <f>IF(sel_og=1,0,E5265-G5265)</f>
        <v/>
      </c>
      <c r="J5265" s="6">
        <f>IF(sel_og=1,0,D5265-F5265)</f>
        <v/>
      </c>
      <c r="K5265" s="6">
        <f>IF(sel_og=1,E5265-G5265,0)</f>
        <v/>
      </c>
    </row>
    <row r="5266">
      <c r="A5266" s="6">
        <f>Profiles!E5266+Profiles!F5266</f>
        <v/>
      </c>
      <c r="B5266" s="6">
        <f>Profiles!D5266*sel_solar</f>
        <v/>
      </c>
      <c r="C5266" s="6">
        <f>MIN(B5266,A5266)</f>
        <v/>
      </c>
      <c r="D5266" s="6">
        <f>B5266-C5266</f>
        <v/>
      </c>
      <c r="E5266" s="6">
        <f>A5266-C5266</f>
        <v/>
      </c>
      <c r="F5266" s="6">
        <f>MIN(D5266,in_batt_pw,IF(sel_batt=0,0,(sel_batt-H5265)/in_rte))</f>
        <v/>
      </c>
      <c r="G5266" s="6">
        <f>MIN(E5266,in_batt_pw,H5265)</f>
        <v/>
      </c>
      <c r="H5266" s="6">
        <f>H5265+F5266*in_rte-G5266</f>
        <v/>
      </c>
      <c r="I5266" s="6">
        <f>IF(sel_og=1,0,E5266-G5266)</f>
        <v/>
      </c>
      <c r="J5266" s="6">
        <f>IF(sel_og=1,0,D5266-F5266)</f>
        <v/>
      </c>
      <c r="K5266" s="6">
        <f>IF(sel_og=1,E5266-G5266,0)</f>
        <v/>
      </c>
    </row>
    <row r="5267">
      <c r="A5267" s="6">
        <f>Profiles!E5267+Profiles!F5267</f>
        <v/>
      </c>
      <c r="B5267" s="6">
        <f>Profiles!D5267*sel_solar</f>
        <v/>
      </c>
      <c r="C5267" s="6">
        <f>MIN(B5267,A5267)</f>
        <v/>
      </c>
      <c r="D5267" s="6">
        <f>B5267-C5267</f>
        <v/>
      </c>
      <c r="E5267" s="6">
        <f>A5267-C5267</f>
        <v/>
      </c>
      <c r="F5267" s="6">
        <f>MIN(D5267,in_batt_pw,IF(sel_batt=0,0,(sel_batt-H5266)/in_rte))</f>
        <v/>
      </c>
      <c r="G5267" s="6">
        <f>MIN(E5267,in_batt_pw,H5266)</f>
        <v/>
      </c>
      <c r="H5267" s="6">
        <f>H5266+F5267*in_rte-G5267</f>
        <v/>
      </c>
      <c r="I5267" s="6">
        <f>IF(sel_og=1,0,E5267-G5267)</f>
        <v/>
      </c>
      <c r="J5267" s="6">
        <f>IF(sel_og=1,0,D5267-F5267)</f>
        <v/>
      </c>
      <c r="K5267" s="6">
        <f>IF(sel_og=1,E5267-G5267,0)</f>
        <v/>
      </c>
    </row>
    <row r="5268">
      <c r="A5268" s="6">
        <f>Profiles!E5268+Profiles!F5268</f>
        <v/>
      </c>
      <c r="B5268" s="6">
        <f>Profiles!D5268*sel_solar</f>
        <v/>
      </c>
      <c r="C5268" s="6">
        <f>MIN(B5268,A5268)</f>
        <v/>
      </c>
      <c r="D5268" s="6">
        <f>B5268-C5268</f>
        <v/>
      </c>
      <c r="E5268" s="6">
        <f>A5268-C5268</f>
        <v/>
      </c>
      <c r="F5268" s="6">
        <f>MIN(D5268,in_batt_pw,IF(sel_batt=0,0,(sel_batt-H5267)/in_rte))</f>
        <v/>
      </c>
      <c r="G5268" s="6">
        <f>MIN(E5268,in_batt_pw,H5267)</f>
        <v/>
      </c>
      <c r="H5268" s="6">
        <f>H5267+F5268*in_rte-G5268</f>
        <v/>
      </c>
      <c r="I5268" s="6">
        <f>IF(sel_og=1,0,E5268-G5268)</f>
        <v/>
      </c>
      <c r="J5268" s="6">
        <f>IF(sel_og=1,0,D5268-F5268)</f>
        <v/>
      </c>
      <c r="K5268" s="6">
        <f>IF(sel_og=1,E5268-G5268,0)</f>
        <v/>
      </c>
    </row>
    <row r="5269">
      <c r="A5269" s="6">
        <f>Profiles!E5269+Profiles!F5269</f>
        <v/>
      </c>
      <c r="B5269" s="6">
        <f>Profiles!D5269*sel_solar</f>
        <v/>
      </c>
      <c r="C5269" s="6">
        <f>MIN(B5269,A5269)</f>
        <v/>
      </c>
      <c r="D5269" s="6">
        <f>B5269-C5269</f>
        <v/>
      </c>
      <c r="E5269" s="6">
        <f>A5269-C5269</f>
        <v/>
      </c>
      <c r="F5269" s="6">
        <f>MIN(D5269,in_batt_pw,IF(sel_batt=0,0,(sel_batt-H5268)/in_rte))</f>
        <v/>
      </c>
      <c r="G5269" s="6">
        <f>MIN(E5269,in_batt_pw,H5268)</f>
        <v/>
      </c>
      <c r="H5269" s="6">
        <f>H5268+F5269*in_rte-G5269</f>
        <v/>
      </c>
      <c r="I5269" s="6">
        <f>IF(sel_og=1,0,E5269-G5269)</f>
        <v/>
      </c>
      <c r="J5269" s="6">
        <f>IF(sel_og=1,0,D5269-F5269)</f>
        <v/>
      </c>
      <c r="K5269" s="6">
        <f>IF(sel_og=1,E5269-G5269,0)</f>
        <v/>
      </c>
    </row>
    <row r="5270">
      <c r="A5270" s="6">
        <f>Profiles!E5270+Profiles!F5270</f>
        <v/>
      </c>
      <c r="B5270" s="6">
        <f>Profiles!D5270*sel_solar</f>
        <v/>
      </c>
      <c r="C5270" s="6">
        <f>MIN(B5270,A5270)</f>
        <v/>
      </c>
      <c r="D5270" s="6">
        <f>B5270-C5270</f>
        <v/>
      </c>
      <c r="E5270" s="6">
        <f>A5270-C5270</f>
        <v/>
      </c>
      <c r="F5270" s="6">
        <f>MIN(D5270,in_batt_pw,IF(sel_batt=0,0,(sel_batt-H5269)/in_rte))</f>
        <v/>
      </c>
      <c r="G5270" s="6">
        <f>MIN(E5270,in_batt_pw,H5269)</f>
        <v/>
      </c>
      <c r="H5270" s="6">
        <f>H5269+F5270*in_rte-G5270</f>
        <v/>
      </c>
      <c r="I5270" s="6">
        <f>IF(sel_og=1,0,E5270-G5270)</f>
        <v/>
      </c>
      <c r="J5270" s="6">
        <f>IF(sel_og=1,0,D5270-F5270)</f>
        <v/>
      </c>
      <c r="K5270" s="6">
        <f>IF(sel_og=1,E5270-G5270,0)</f>
        <v/>
      </c>
    </row>
    <row r="5271">
      <c r="A5271" s="6">
        <f>Profiles!E5271+Profiles!F5271</f>
        <v/>
      </c>
      <c r="B5271" s="6">
        <f>Profiles!D5271*sel_solar</f>
        <v/>
      </c>
      <c r="C5271" s="6">
        <f>MIN(B5271,A5271)</f>
        <v/>
      </c>
      <c r="D5271" s="6">
        <f>B5271-C5271</f>
        <v/>
      </c>
      <c r="E5271" s="6">
        <f>A5271-C5271</f>
        <v/>
      </c>
      <c r="F5271" s="6">
        <f>MIN(D5271,in_batt_pw,IF(sel_batt=0,0,(sel_batt-H5270)/in_rte))</f>
        <v/>
      </c>
      <c r="G5271" s="6">
        <f>MIN(E5271,in_batt_pw,H5270)</f>
        <v/>
      </c>
      <c r="H5271" s="6">
        <f>H5270+F5271*in_rte-G5271</f>
        <v/>
      </c>
      <c r="I5271" s="6">
        <f>IF(sel_og=1,0,E5271-G5271)</f>
        <v/>
      </c>
      <c r="J5271" s="6">
        <f>IF(sel_og=1,0,D5271-F5271)</f>
        <v/>
      </c>
      <c r="K5271" s="6">
        <f>IF(sel_og=1,E5271-G5271,0)</f>
        <v/>
      </c>
    </row>
    <row r="5272">
      <c r="A5272" s="6">
        <f>Profiles!E5272+Profiles!F5272</f>
        <v/>
      </c>
      <c r="B5272" s="6">
        <f>Profiles!D5272*sel_solar</f>
        <v/>
      </c>
      <c r="C5272" s="6">
        <f>MIN(B5272,A5272)</f>
        <v/>
      </c>
      <c r="D5272" s="6">
        <f>B5272-C5272</f>
        <v/>
      </c>
      <c r="E5272" s="6">
        <f>A5272-C5272</f>
        <v/>
      </c>
      <c r="F5272" s="6">
        <f>MIN(D5272,in_batt_pw,IF(sel_batt=0,0,(sel_batt-H5271)/in_rte))</f>
        <v/>
      </c>
      <c r="G5272" s="6">
        <f>MIN(E5272,in_batt_pw,H5271)</f>
        <v/>
      </c>
      <c r="H5272" s="6">
        <f>H5271+F5272*in_rte-G5272</f>
        <v/>
      </c>
      <c r="I5272" s="6">
        <f>IF(sel_og=1,0,E5272-G5272)</f>
        <v/>
      </c>
      <c r="J5272" s="6">
        <f>IF(sel_og=1,0,D5272-F5272)</f>
        <v/>
      </c>
      <c r="K5272" s="6">
        <f>IF(sel_og=1,E5272-G5272,0)</f>
        <v/>
      </c>
    </row>
    <row r="5273">
      <c r="A5273" s="6">
        <f>Profiles!E5273+Profiles!F5273</f>
        <v/>
      </c>
      <c r="B5273" s="6">
        <f>Profiles!D5273*sel_solar</f>
        <v/>
      </c>
      <c r="C5273" s="6">
        <f>MIN(B5273,A5273)</f>
        <v/>
      </c>
      <c r="D5273" s="6">
        <f>B5273-C5273</f>
        <v/>
      </c>
      <c r="E5273" s="6">
        <f>A5273-C5273</f>
        <v/>
      </c>
      <c r="F5273" s="6">
        <f>MIN(D5273,in_batt_pw,IF(sel_batt=0,0,(sel_batt-H5272)/in_rte))</f>
        <v/>
      </c>
      <c r="G5273" s="6">
        <f>MIN(E5273,in_batt_pw,H5272)</f>
        <v/>
      </c>
      <c r="H5273" s="6">
        <f>H5272+F5273*in_rte-G5273</f>
        <v/>
      </c>
      <c r="I5273" s="6">
        <f>IF(sel_og=1,0,E5273-G5273)</f>
        <v/>
      </c>
      <c r="J5273" s="6">
        <f>IF(sel_og=1,0,D5273-F5273)</f>
        <v/>
      </c>
      <c r="K5273" s="6">
        <f>IF(sel_og=1,E5273-G5273,0)</f>
        <v/>
      </c>
    </row>
    <row r="5274">
      <c r="A5274" s="6">
        <f>Profiles!E5274+Profiles!F5274</f>
        <v/>
      </c>
      <c r="B5274" s="6">
        <f>Profiles!D5274*sel_solar</f>
        <v/>
      </c>
      <c r="C5274" s="6">
        <f>MIN(B5274,A5274)</f>
        <v/>
      </c>
      <c r="D5274" s="6">
        <f>B5274-C5274</f>
        <v/>
      </c>
      <c r="E5274" s="6">
        <f>A5274-C5274</f>
        <v/>
      </c>
      <c r="F5274" s="6">
        <f>MIN(D5274,in_batt_pw,IF(sel_batt=0,0,(sel_batt-H5273)/in_rte))</f>
        <v/>
      </c>
      <c r="G5274" s="6">
        <f>MIN(E5274,in_batt_pw,H5273)</f>
        <v/>
      </c>
      <c r="H5274" s="6">
        <f>H5273+F5274*in_rte-G5274</f>
        <v/>
      </c>
      <c r="I5274" s="6">
        <f>IF(sel_og=1,0,E5274-G5274)</f>
        <v/>
      </c>
      <c r="J5274" s="6">
        <f>IF(sel_og=1,0,D5274-F5274)</f>
        <v/>
      </c>
      <c r="K5274" s="6">
        <f>IF(sel_og=1,E5274-G5274,0)</f>
        <v/>
      </c>
    </row>
    <row r="5275">
      <c r="A5275" s="6">
        <f>Profiles!E5275+Profiles!F5275</f>
        <v/>
      </c>
      <c r="B5275" s="6">
        <f>Profiles!D5275*sel_solar</f>
        <v/>
      </c>
      <c r="C5275" s="6">
        <f>MIN(B5275,A5275)</f>
        <v/>
      </c>
      <c r="D5275" s="6">
        <f>B5275-C5275</f>
        <v/>
      </c>
      <c r="E5275" s="6">
        <f>A5275-C5275</f>
        <v/>
      </c>
      <c r="F5275" s="6">
        <f>MIN(D5275,in_batt_pw,IF(sel_batt=0,0,(sel_batt-H5274)/in_rte))</f>
        <v/>
      </c>
      <c r="G5275" s="6">
        <f>MIN(E5275,in_batt_pw,H5274)</f>
        <v/>
      </c>
      <c r="H5275" s="6">
        <f>H5274+F5275*in_rte-G5275</f>
        <v/>
      </c>
      <c r="I5275" s="6">
        <f>IF(sel_og=1,0,E5275-G5275)</f>
        <v/>
      </c>
      <c r="J5275" s="6">
        <f>IF(sel_og=1,0,D5275-F5275)</f>
        <v/>
      </c>
      <c r="K5275" s="6">
        <f>IF(sel_og=1,E5275-G5275,0)</f>
        <v/>
      </c>
    </row>
    <row r="5276">
      <c r="A5276" s="6">
        <f>Profiles!E5276+Profiles!F5276</f>
        <v/>
      </c>
      <c r="B5276" s="6">
        <f>Profiles!D5276*sel_solar</f>
        <v/>
      </c>
      <c r="C5276" s="6">
        <f>MIN(B5276,A5276)</f>
        <v/>
      </c>
      <c r="D5276" s="6">
        <f>B5276-C5276</f>
        <v/>
      </c>
      <c r="E5276" s="6">
        <f>A5276-C5276</f>
        <v/>
      </c>
      <c r="F5276" s="6">
        <f>MIN(D5276,in_batt_pw,IF(sel_batt=0,0,(sel_batt-H5275)/in_rte))</f>
        <v/>
      </c>
      <c r="G5276" s="6">
        <f>MIN(E5276,in_batt_pw,H5275)</f>
        <v/>
      </c>
      <c r="H5276" s="6">
        <f>H5275+F5276*in_rte-G5276</f>
        <v/>
      </c>
      <c r="I5276" s="6">
        <f>IF(sel_og=1,0,E5276-G5276)</f>
        <v/>
      </c>
      <c r="J5276" s="6">
        <f>IF(sel_og=1,0,D5276-F5276)</f>
        <v/>
      </c>
      <c r="K5276" s="6">
        <f>IF(sel_og=1,E5276-G5276,0)</f>
        <v/>
      </c>
    </row>
    <row r="5277">
      <c r="A5277" s="6">
        <f>Profiles!E5277+Profiles!F5277</f>
        <v/>
      </c>
      <c r="B5277" s="6">
        <f>Profiles!D5277*sel_solar</f>
        <v/>
      </c>
      <c r="C5277" s="6">
        <f>MIN(B5277,A5277)</f>
        <v/>
      </c>
      <c r="D5277" s="6">
        <f>B5277-C5277</f>
        <v/>
      </c>
      <c r="E5277" s="6">
        <f>A5277-C5277</f>
        <v/>
      </c>
      <c r="F5277" s="6">
        <f>MIN(D5277,in_batt_pw,IF(sel_batt=0,0,(sel_batt-H5276)/in_rte))</f>
        <v/>
      </c>
      <c r="G5277" s="6">
        <f>MIN(E5277,in_batt_pw,H5276)</f>
        <v/>
      </c>
      <c r="H5277" s="6">
        <f>H5276+F5277*in_rte-G5277</f>
        <v/>
      </c>
      <c r="I5277" s="6">
        <f>IF(sel_og=1,0,E5277-G5277)</f>
        <v/>
      </c>
      <c r="J5277" s="6">
        <f>IF(sel_og=1,0,D5277-F5277)</f>
        <v/>
      </c>
      <c r="K5277" s="6">
        <f>IF(sel_og=1,E5277-G5277,0)</f>
        <v/>
      </c>
    </row>
    <row r="5278">
      <c r="A5278" s="6">
        <f>Profiles!E5278+Profiles!F5278</f>
        <v/>
      </c>
      <c r="B5278" s="6">
        <f>Profiles!D5278*sel_solar</f>
        <v/>
      </c>
      <c r="C5278" s="6">
        <f>MIN(B5278,A5278)</f>
        <v/>
      </c>
      <c r="D5278" s="6">
        <f>B5278-C5278</f>
        <v/>
      </c>
      <c r="E5278" s="6">
        <f>A5278-C5278</f>
        <v/>
      </c>
      <c r="F5278" s="6">
        <f>MIN(D5278,in_batt_pw,IF(sel_batt=0,0,(sel_batt-H5277)/in_rte))</f>
        <v/>
      </c>
      <c r="G5278" s="6">
        <f>MIN(E5278,in_batt_pw,H5277)</f>
        <v/>
      </c>
      <c r="H5278" s="6">
        <f>H5277+F5278*in_rte-G5278</f>
        <v/>
      </c>
      <c r="I5278" s="6">
        <f>IF(sel_og=1,0,E5278-G5278)</f>
        <v/>
      </c>
      <c r="J5278" s="6">
        <f>IF(sel_og=1,0,D5278-F5278)</f>
        <v/>
      </c>
      <c r="K5278" s="6">
        <f>IF(sel_og=1,E5278-G5278,0)</f>
        <v/>
      </c>
    </row>
    <row r="5279">
      <c r="A5279" s="6">
        <f>Profiles!E5279+Profiles!F5279</f>
        <v/>
      </c>
      <c r="B5279" s="6">
        <f>Profiles!D5279*sel_solar</f>
        <v/>
      </c>
      <c r="C5279" s="6">
        <f>MIN(B5279,A5279)</f>
        <v/>
      </c>
      <c r="D5279" s="6">
        <f>B5279-C5279</f>
        <v/>
      </c>
      <c r="E5279" s="6">
        <f>A5279-C5279</f>
        <v/>
      </c>
      <c r="F5279" s="6">
        <f>MIN(D5279,in_batt_pw,IF(sel_batt=0,0,(sel_batt-H5278)/in_rte))</f>
        <v/>
      </c>
      <c r="G5279" s="6">
        <f>MIN(E5279,in_batt_pw,H5278)</f>
        <v/>
      </c>
      <c r="H5279" s="6">
        <f>H5278+F5279*in_rte-G5279</f>
        <v/>
      </c>
      <c r="I5279" s="6">
        <f>IF(sel_og=1,0,E5279-G5279)</f>
        <v/>
      </c>
      <c r="J5279" s="6">
        <f>IF(sel_og=1,0,D5279-F5279)</f>
        <v/>
      </c>
      <c r="K5279" s="6">
        <f>IF(sel_og=1,E5279-G5279,0)</f>
        <v/>
      </c>
    </row>
    <row r="5280">
      <c r="A5280" s="6">
        <f>Profiles!E5280+Profiles!F5280</f>
        <v/>
      </c>
      <c r="B5280" s="6">
        <f>Profiles!D5280*sel_solar</f>
        <v/>
      </c>
      <c r="C5280" s="6">
        <f>MIN(B5280,A5280)</f>
        <v/>
      </c>
      <c r="D5280" s="6">
        <f>B5280-C5280</f>
        <v/>
      </c>
      <c r="E5280" s="6">
        <f>A5280-C5280</f>
        <v/>
      </c>
      <c r="F5280" s="6">
        <f>MIN(D5280,in_batt_pw,IF(sel_batt=0,0,(sel_batt-H5279)/in_rte))</f>
        <v/>
      </c>
      <c r="G5280" s="6">
        <f>MIN(E5280,in_batt_pw,H5279)</f>
        <v/>
      </c>
      <c r="H5280" s="6">
        <f>H5279+F5280*in_rte-G5280</f>
        <v/>
      </c>
      <c r="I5280" s="6">
        <f>IF(sel_og=1,0,E5280-G5280)</f>
        <v/>
      </c>
      <c r="J5280" s="6">
        <f>IF(sel_og=1,0,D5280-F5280)</f>
        <v/>
      </c>
      <c r="K5280" s="6">
        <f>IF(sel_og=1,E5280-G5280,0)</f>
        <v/>
      </c>
    </row>
    <row r="5281">
      <c r="A5281" s="6">
        <f>Profiles!E5281+Profiles!F5281</f>
        <v/>
      </c>
      <c r="B5281" s="6">
        <f>Profiles!D5281*sel_solar</f>
        <v/>
      </c>
      <c r="C5281" s="6">
        <f>MIN(B5281,A5281)</f>
        <v/>
      </c>
      <c r="D5281" s="6">
        <f>B5281-C5281</f>
        <v/>
      </c>
      <c r="E5281" s="6">
        <f>A5281-C5281</f>
        <v/>
      </c>
      <c r="F5281" s="6">
        <f>MIN(D5281,in_batt_pw,IF(sel_batt=0,0,(sel_batt-H5280)/in_rte))</f>
        <v/>
      </c>
      <c r="G5281" s="6">
        <f>MIN(E5281,in_batt_pw,H5280)</f>
        <v/>
      </c>
      <c r="H5281" s="6">
        <f>H5280+F5281*in_rte-G5281</f>
        <v/>
      </c>
      <c r="I5281" s="6">
        <f>IF(sel_og=1,0,E5281-G5281)</f>
        <v/>
      </c>
      <c r="J5281" s="6">
        <f>IF(sel_og=1,0,D5281-F5281)</f>
        <v/>
      </c>
      <c r="K5281" s="6">
        <f>IF(sel_og=1,E5281-G5281,0)</f>
        <v/>
      </c>
    </row>
    <row r="5282">
      <c r="A5282" s="6">
        <f>Profiles!E5282+Profiles!F5282</f>
        <v/>
      </c>
      <c r="B5282" s="6">
        <f>Profiles!D5282*sel_solar</f>
        <v/>
      </c>
      <c r="C5282" s="6">
        <f>MIN(B5282,A5282)</f>
        <v/>
      </c>
      <c r="D5282" s="6">
        <f>B5282-C5282</f>
        <v/>
      </c>
      <c r="E5282" s="6">
        <f>A5282-C5282</f>
        <v/>
      </c>
      <c r="F5282" s="6">
        <f>MIN(D5282,in_batt_pw,IF(sel_batt=0,0,(sel_batt-H5281)/in_rte))</f>
        <v/>
      </c>
      <c r="G5282" s="6">
        <f>MIN(E5282,in_batt_pw,H5281)</f>
        <v/>
      </c>
      <c r="H5282" s="6">
        <f>H5281+F5282*in_rte-G5282</f>
        <v/>
      </c>
      <c r="I5282" s="6">
        <f>IF(sel_og=1,0,E5282-G5282)</f>
        <v/>
      </c>
      <c r="J5282" s="6">
        <f>IF(sel_og=1,0,D5282-F5282)</f>
        <v/>
      </c>
      <c r="K5282" s="6">
        <f>IF(sel_og=1,E5282-G5282,0)</f>
        <v/>
      </c>
    </row>
    <row r="5283">
      <c r="A5283" s="6">
        <f>Profiles!E5283+Profiles!F5283</f>
        <v/>
      </c>
      <c r="B5283" s="6">
        <f>Profiles!D5283*sel_solar</f>
        <v/>
      </c>
      <c r="C5283" s="6">
        <f>MIN(B5283,A5283)</f>
        <v/>
      </c>
      <c r="D5283" s="6">
        <f>B5283-C5283</f>
        <v/>
      </c>
      <c r="E5283" s="6">
        <f>A5283-C5283</f>
        <v/>
      </c>
      <c r="F5283" s="6">
        <f>MIN(D5283,in_batt_pw,IF(sel_batt=0,0,(sel_batt-H5282)/in_rte))</f>
        <v/>
      </c>
      <c r="G5283" s="6">
        <f>MIN(E5283,in_batt_pw,H5282)</f>
        <v/>
      </c>
      <c r="H5283" s="6">
        <f>H5282+F5283*in_rte-G5283</f>
        <v/>
      </c>
      <c r="I5283" s="6">
        <f>IF(sel_og=1,0,E5283-G5283)</f>
        <v/>
      </c>
      <c r="J5283" s="6">
        <f>IF(sel_og=1,0,D5283-F5283)</f>
        <v/>
      </c>
      <c r="K5283" s="6">
        <f>IF(sel_og=1,E5283-G5283,0)</f>
        <v/>
      </c>
    </row>
    <row r="5284">
      <c r="A5284" s="6">
        <f>Profiles!E5284+Profiles!F5284</f>
        <v/>
      </c>
      <c r="B5284" s="6">
        <f>Profiles!D5284*sel_solar</f>
        <v/>
      </c>
      <c r="C5284" s="6">
        <f>MIN(B5284,A5284)</f>
        <v/>
      </c>
      <c r="D5284" s="6">
        <f>B5284-C5284</f>
        <v/>
      </c>
      <c r="E5284" s="6">
        <f>A5284-C5284</f>
        <v/>
      </c>
      <c r="F5284" s="6">
        <f>MIN(D5284,in_batt_pw,IF(sel_batt=0,0,(sel_batt-H5283)/in_rte))</f>
        <v/>
      </c>
      <c r="G5284" s="6">
        <f>MIN(E5284,in_batt_pw,H5283)</f>
        <v/>
      </c>
      <c r="H5284" s="6">
        <f>H5283+F5284*in_rte-G5284</f>
        <v/>
      </c>
      <c r="I5284" s="6">
        <f>IF(sel_og=1,0,E5284-G5284)</f>
        <v/>
      </c>
      <c r="J5284" s="6">
        <f>IF(sel_og=1,0,D5284-F5284)</f>
        <v/>
      </c>
      <c r="K5284" s="6">
        <f>IF(sel_og=1,E5284-G5284,0)</f>
        <v/>
      </c>
    </row>
    <row r="5285">
      <c r="A5285" s="6">
        <f>Profiles!E5285+Profiles!F5285</f>
        <v/>
      </c>
      <c r="B5285" s="6">
        <f>Profiles!D5285*sel_solar</f>
        <v/>
      </c>
      <c r="C5285" s="6">
        <f>MIN(B5285,A5285)</f>
        <v/>
      </c>
      <c r="D5285" s="6">
        <f>B5285-C5285</f>
        <v/>
      </c>
      <c r="E5285" s="6">
        <f>A5285-C5285</f>
        <v/>
      </c>
      <c r="F5285" s="6">
        <f>MIN(D5285,in_batt_pw,IF(sel_batt=0,0,(sel_batt-H5284)/in_rte))</f>
        <v/>
      </c>
      <c r="G5285" s="6">
        <f>MIN(E5285,in_batt_pw,H5284)</f>
        <v/>
      </c>
      <c r="H5285" s="6">
        <f>H5284+F5285*in_rte-G5285</f>
        <v/>
      </c>
      <c r="I5285" s="6">
        <f>IF(sel_og=1,0,E5285-G5285)</f>
        <v/>
      </c>
      <c r="J5285" s="6">
        <f>IF(sel_og=1,0,D5285-F5285)</f>
        <v/>
      </c>
      <c r="K5285" s="6">
        <f>IF(sel_og=1,E5285-G5285,0)</f>
        <v/>
      </c>
    </row>
    <row r="5286">
      <c r="A5286" s="6">
        <f>Profiles!E5286+Profiles!F5286</f>
        <v/>
      </c>
      <c r="B5286" s="6">
        <f>Profiles!D5286*sel_solar</f>
        <v/>
      </c>
      <c r="C5286" s="6">
        <f>MIN(B5286,A5286)</f>
        <v/>
      </c>
      <c r="D5286" s="6">
        <f>B5286-C5286</f>
        <v/>
      </c>
      <c r="E5286" s="6">
        <f>A5286-C5286</f>
        <v/>
      </c>
      <c r="F5286" s="6">
        <f>MIN(D5286,in_batt_pw,IF(sel_batt=0,0,(sel_batt-H5285)/in_rte))</f>
        <v/>
      </c>
      <c r="G5286" s="6">
        <f>MIN(E5286,in_batt_pw,H5285)</f>
        <v/>
      </c>
      <c r="H5286" s="6">
        <f>H5285+F5286*in_rte-G5286</f>
        <v/>
      </c>
      <c r="I5286" s="6">
        <f>IF(sel_og=1,0,E5286-G5286)</f>
        <v/>
      </c>
      <c r="J5286" s="6">
        <f>IF(sel_og=1,0,D5286-F5286)</f>
        <v/>
      </c>
      <c r="K5286" s="6">
        <f>IF(sel_og=1,E5286-G5286,0)</f>
        <v/>
      </c>
    </row>
    <row r="5287">
      <c r="A5287" s="6">
        <f>Profiles!E5287+Profiles!F5287</f>
        <v/>
      </c>
      <c r="B5287" s="6">
        <f>Profiles!D5287*sel_solar</f>
        <v/>
      </c>
      <c r="C5287" s="6">
        <f>MIN(B5287,A5287)</f>
        <v/>
      </c>
      <c r="D5287" s="6">
        <f>B5287-C5287</f>
        <v/>
      </c>
      <c r="E5287" s="6">
        <f>A5287-C5287</f>
        <v/>
      </c>
      <c r="F5287" s="6">
        <f>MIN(D5287,in_batt_pw,IF(sel_batt=0,0,(sel_batt-H5286)/in_rte))</f>
        <v/>
      </c>
      <c r="G5287" s="6">
        <f>MIN(E5287,in_batt_pw,H5286)</f>
        <v/>
      </c>
      <c r="H5287" s="6">
        <f>H5286+F5287*in_rte-G5287</f>
        <v/>
      </c>
      <c r="I5287" s="6">
        <f>IF(sel_og=1,0,E5287-G5287)</f>
        <v/>
      </c>
      <c r="J5287" s="6">
        <f>IF(sel_og=1,0,D5287-F5287)</f>
        <v/>
      </c>
      <c r="K5287" s="6">
        <f>IF(sel_og=1,E5287-G5287,0)</f>
        <v/>
      </c>
    </row>
    <row r="5288">
      <c r="A5288" s="6">
        <f>Profiles!E5288+Profiles!F5288</f>
        <v/>
      </c>
      <c r="B5288" s="6">
        <f>Profiles!D5288*sel_solar</f>
        <v/>
      </c>
      <c r="C5288" s="6">
        <f>MIN(B5288,A5288)</f>
        <v/>
      </c>
      <c r="D5288" s="6">
        <f>B5288-C5288</f>
        <v/>
      </c>
      <c r="E5288" s="6">
        <f>A5288-C5288</f>
        <v/>
      </c>
      <c r="F5288" s="6">
        <f>MIN(D5288,in_batt_pw,IF(sel_batt=0,0,(sel_batt-H5287)/in_rte))</f>
        <v/>
      </c>
      <c r="G5288" s="6">
        <f>MIN(E5288,in_batt_pw,H5287)</f>
        <v/>
      </c>
      <c r="H5288" s="6">
        <f>H5287+F5288*in_rte-G5288</f>
        <v/>
      </c>
      <c r="I5288" s="6">
        <f>IF(sel_og=1,0,E5288-G5288)</f>
        <v/>
      </c>
      <c r="J5288" s="6">
        <f>IF(sel_og=1,0,D5288-F5288)</f>
        <v/>
      </c>
      <c r="K5288" s="6">
        <f>IF(sel_og=1,E5288-G5288,0)</f>
        <v/>
      </c>
    </row>
    <row r="5289">
      <c r="A5289" s="6">
        <f>Profiles!E5289+Profiles!F5289</f>
        <v/>
      </c>
      <c r="B5289" s="6">
        <f>Profiles!D5289*sel_solar</f>
        <v/>
      </c>
      <c r="C5289" s="6">
        <f>MIN(B5289,A5289)</f>
        <v/>
      </c>
      <c r="D5289" s="6">
        <f>B5289-C5289</f>
        <v/>
      </c>
      <c r="E5289" s="6">
        <f>A5289-C5289</f>
        <v/>
      </c>
      <c r="F5289" s="6">
        <f>MIN(D5289,in_batt_pw,IF(sel_batt=0,0,(sel_batt-H5288)/in_rte))</f>
        <v/>
      </c>
      <c r="G5289" s="6">
        <f>MIN(E5289,in_batt_pw,H5288)</f>
        <v/>
      </c>
      <c r="H5289" s="6">
        <f>H5288+F5289*in_rte-G5289</f>
        <v/>
      </c>
      <c r="I5289" s="6">
        <f>IF(sel_og=1,0,E5289-G5289)</f>
        <v/>
      </c>
      <c r="J5289" s="6">
        <f>IF(sel_og=1,0,D5289-F5289)</f>
        <v/>
      </c>
      <c r="K5289" s="6">
        <f>IF(sel_og=1,E5289-G5289,0)</f>
        <v/>
      </c>
    </row>
    <row r="5290">
      <c r="A5290" s="6">
        <f>Profiles!E5290+Profiles!F5290</f>
        <v/>
      </c>
      <c r="B5290" s="6">
        <f>Profiles!D5290*sel_solar</f>
        <v/>
      </c>
      <c r="C5290" s="6">
        <f>MIN(B5290,A5290)</f>
        <v/>
      </c>
      <c r="D5290" s="6">
        <f>B5290-C5290</f>
        <v/>
      </c>
      <c r="E5290" s="6">
        <f>A5290-C5290</f>
        <v/>
      </c>
      <c r="F5290" s="6">
        <f>MIN(D5290,in_batt_pw,IF(sel_batt=0,0,(sel_batt-H5289)/in_rte))</f>
        <v/>
      </c>
      <c r="G5290" s="6">
        <f>MIN(E5290,in_batt_pw,H5289)</f>
        <v/>
      </c>
      <c r="H5290" s="6">
        <f>H5289+F5290*in_rte-G5290</f>
        <v/>
      </c>
      <c r="I5290" s="6">
        <f>IF(sel_og=1,0,E5290-G5290)</f>
        <v/>
      </c>
      <c r="J5290" s="6">
        <f>IF(sel_og=1,0,D5290-F5290)</f>
        <v/>
      </c>
      <c r="K5290" s="6">
        <f>IF(sel_og=1,E5290-G5290,0)</f>
        <v/>
      </c>
    </row>
    <row r="5291">
      <c r="A5291" s="6">
        <f>Profiles!E5291+Profiles!F5291</f>
        <v/>
      </c>
      <c r="B5291" s="6">
        <f>Profiles!D5291*sel_solar</f>
        <v/>
      </c>
      <c r="C5291" s="6">
        <f>MIN(B5291,A5291)</f>
        <v/>
      </c>
      <c r="D5291" s="6">
        <f>B5291-C5291</f>
        <v/>
      </c>
      <c r="E5291" s="6">
        <f>A5291-C5291</f>
        <v/>
      </c>
      <c r="F5291" s="6">
        <f>MIN(D5291,in_batt_pw,IF(sel_batt=0,0,(sel_batt-H5290)/in_rte))</f>
        <v/>
      </c>
      <c r="G5291" s="6">
        <f>MIN(E5291,in_batt_pw,H5290)</f>
        <v/>
      </c>
      <c r="H5291" s="6">
        <f>H5290+F5291*in_rte-G5291</f>
        <v/>
      </c>
      <c r="I5291" s="6">
        <f>IF(sel_og=1,0,E5291-G5291)</f>
        <v/>
      </c>
      <c r="J5291" s="6">
        <f>IF(sel_og=1,0,D5291-F5291)</f>
        <v/>
      </c>
      <c r="K5291" s="6">
        <f>IF(sel_og=1,E5291-G5291,0)</f>
        <v/>
      </c>
    </row>
    <row r="5292">
      <c r="A5292" s="6">
        <f>Profiles!E5292+Profiles!F5292</f>
        <v/>
      </c>
      <c r="B5292" s="6">
        <f>Profiles!D5292*sel_solar</f>
        <v/>
      </c>
      <c r="C5292" s="6">
        <f>MIN(B5292,A5292)</f>
        <v/>
      </c>
      <c r="D5292" s="6">
        <f>B5292-C5292</f>
        <v/>
      </c>
      <c r="E5292" s="6">
        <f>A5292-C5292</f>
        <v/>
      </c>
      <c r="F5292" s="6">
        <f>MIN(D5292,in_batt_pw,IF(sel_batt=0,0,(sel_batt-H5291)/in_rte))</f>
        <v/>
      </c>
      <c r="G5292" s="6">
        <f>MIN(E5292,in_batt_pw,H5291)</f>
        <v/>
      </c>
      <c r="H5292" s="6">
        <f>H5291+F5292*in_rte-G5292</f>
        <v/>
      </c>
      <c r="I5292" s="6">
        <f>IF(sel_og=1,0,E5292-G5292)</f>
        <v/>
      </c>
      <c r="J5292" s="6">
        <f>IF(sel_og=1,0,D5292-F5292)</f>
        <v/>
      </c>
      <c r="K5292" s="6">
        <f>IF(sel_og=1,E5292-G5292,0)</f>
        <v/>
      </c>
    </row>
    <row r="5293">
      <c r="A5293" s="6">
        <f>Profiles!E5293+Profiles!F5293</f>
        <v/>
      </c>
      <c r="B5293" s="6">
        <f>Profiles!D5293*sel_solar</f>
        <v/>
      </c>
      <c r="C5293" s="6">
        <f>MIN(B5293,A5293)</f>
        <v/>
      </c>
      <c r="D5293" s="6">
        <f>B5293-C5293</f>
        <v/>
      </c>
      <c r="E5293" s="6">
        <f>A5293-C5293</f>
        <v/>
      </c>
      <c r="F5293" s="6">
        <f>MIN(D5293,in_batt_pw,IF(sel_batt=0,0,(sel_batt-H5292)/in_rte))</f>
        <v/>
      </c>
      <c r="G5293" s="6">
        <f>MIN(E5293,in_batt_pw,H5292)</f>
        <v/>
      </c>
      <c r="H5293" s="6">
        <f>H5292+F5293*in_rte-G5293</f>
        <v/>
      </c>
      <c r="I5293" s="6">
        <f>IF(sel_og=1,0,E5293-G5293)</f>
        <v/>
      </c>
      <c r="J5293" s="6">
        <f>IF(sel_og=1,0,D5293-F5293)</f>
        <v/>
      </c>
      <c r="K5293" s="6">
        <f>IF(sel_og=1,E5293-G5293,0)</f>
        <v/>
      </c>
    </row>
    <row r="5294">
      <c r="A5294" s="6">
        <f>Profiles!E5294+Profiles!F5294</f>
        <v/>
      </c>
      <c r="B5294" s="6">
        <f>Profiles!D5294*sel_solar</f>
        <v/>
      </c>
      <c r="C5294" s="6">
        <f>MIN(B5294,A5294)</f>
        <v/>
      </c>
      <c r="D5294" s="6">
        <f>B5294-C5294</f>
        <v/>
      </c>
      <c r="E5294" s="6">
        <f>A5294-C5294</f>
        <v/>
      </c>
      <c r="F5294" s="6">
        <f>MIN(D5294,in_batt_pw,IF(sel_batt=0,0,(sel_batt-H5293)/in_rte))</f>
        <v/>
      </c>
      <c r="G5294" s="6">
        <f>MIN(E5294,in_batt_pw,H5293)</f>
        <v/>
      </c>
      <c r="H5294" s="6">
        <f>H5293+F5294*in_rte-G5294</f>
        <v/>
      </c>
      <c r="I5294" s="6">
        <f>IF(sel_og=1,0,E5294-G5294)</f>
        <v/>
      </c>
      <c r="J5294" s="6">
        <f>IF(sel_og=1,0,D5294-F5294)</f>
        <v/>
      </c>
      <c r="K5294" s="6">
        <f>IF(sel_og=1,E5294-G5294,0)</f>
        <v/>
      </c>
    </row>
    <row r="5295">
      <c r="A5295" s="6">
        <f>Profiles!E5295+Profiles!F5295</f>
        <v/>
      </c>
      <c r="B5295" s="6">
        <f>Profiles!D5295*sel_solar</f>
        <v/>
      </c>
      <c r="C5295" s="6">
        <f>MIN(B5295,A5295)</f>
        <v/>
      </c>
      <c r="D5295" s="6">
        <f>B5295-C5295</f>
        <v/>
      </c>
      <c r="E5295" s="6">
        <f>A5295-C5295</f>
        <v/>
      </c>
      <c r="F5295" s="6">
        <f>MIN(D5295,in_batt_pw,IF(sel_batt=0,0,(sel_batt-H5294)/in_rte))</f>
        <v/>
      </c>
      <c r="G5295" s="6">
        <f>MIN(E5295,in_batt_pw,H5294)</f>
        <v/>
      </c>
      <c r="H5295" s="6">
        <f>H5294+F5295*in_rte-G5295</f>
        <v/>
      </c>
      <c r="I5295" s="6">
        <f>IF(sel_og=1,0,E5295-G5295)</f>
        <v/>
      </c>
      <c r="J5295" s="6">
        <f>IF(sel_og=1,0,D5295-F5295)</f>
        <v/>
      </c>
      <c r="K5295" s="6">
        <f>IF(sel_og=1,E5295-G5295,0)</f>
        <v/>
      </c>
    </row>
    <row r="5296">
      <c r="A5296" s="6">
        <f>Profiles!E5296+Profiles!F5296</f>
        <v/>
      </c>
      <c r="B5296" s="6">
        <f>Profiles!D5296*sel_solar</f>
        <v/>
      </c>
      <c r="C5296" s="6">
        <f>MIN(B5296,A5296)</f>
        <v/>
      </c>
      <c r="D5296" s="6">
        <f>B5296-C5296</f>
        <v/>
      </c>
      <c r="E5296" s="6">
        <f>A5296-C5296</f>
        <v/>
      </c>
      <c r="F5296" s="6">
        <f>MIN(D5296,in_batt_pw,IF(sel_batt=0,0,(sel_batt-H5295)/in_rte))</f>
        <v/>
      </c>
      <c r="G5296" s="6">
        <f>MIN(E5296,in_batt_pw,H5295)</f>
        <v/>
      </c>
      <c r="H5296" s="6">
        <f>H5295+F5296*in_rte-G5296</f>
        <v/>
      </c>
      <c r="I5296" s="6">
        <f>IF(sel_og=1,0,E5296-G5296)</f>
        <v/>
      </c>
      <c r="J5296" s="6">
        <f>IF(sel_og=1,0,D5296-F5296)</f>
        <v/>
      </c>
      <c r="K5296" s="6">
        <f>IF(sel_og=1,E5296-G5296,0)</f>
        <v/>
      </c>
    </row>
    <row r="5297">
      <c r="A5297" s="6">
        <f>Profiles!E5297+Profiles!F5297</f>
        <v/>
      </c>
      <c r="B5297" s="6">
        <f>Profiles!D5297*sel_solar</f>
        <v/>
      </c>
      <c r="C5297" s="6">
        <f>MIN(B5297,A5297)</f>
        <v/>
      </c>
      <c r="D5297" s="6">
        <f>B5297-C5297</f>
        <v/>
      </c>
      <c r="E5297" s="6">
        <f>A5297-C5297</f>
        <v/>
      </c>
      <c r="F5297" s="6">
        <f>MIN(D5297,in_batt_pw,IF(sel_batt=0,0,(sel_batt-H5296)/in_rte))</f>
        <v/>
      </c>
      <c r="G5297" s="6">
        <f>MIN(E5297,in_batt_pw,H5296)</f>
        <v/>
      </c>
      <c r="H5297" s="6">
        <f>H5296+F5297*in_rte-G5297</f>
        <v/>
      </c>
      <c r="I5297" s="6">
        <f>IF(sel_og=1,0,E5297-G5297)</f>
        <v/>
      </c>
      <c r="J5297" s="6">
        <f>IF(sel_og=1,0,D5297-F5297)</f>
        <v/>
      </c>
      <c r="K5297" s="6">
        <f>IF(sel_og=1,E5297-G5297,0)</f>
        <v/>
      </c>
    </row>
    <row r="5298">
      <c r="A5298" s="6">
        <f>Profiles!E5298+Profiles!F5298</f>
        <v/>
      </c>
      <c r="B5298" s="6">
        <f>Profiles!D5298*sel_solar</f>
        <v/>
      </c>
      <c r="C5298" s="6">
        <f>MIN(B5298,A5298)</f>
        <v/>
      </c>
      <c r="D5298" s="6">
        <f>B5298-C5298</f>
        <v/>
      </c>
      <c r="E5298" s="6">
        <f>A5298-C5298</f>
        <v/>
      </c>
      <c r="F5298" s="6">
        <f>MIN(D5298,in_batt_pw,IF(sel_batt=0,0,(sel_batt-H5297)/in_rte))</f>
        <v/>
      </c>
      <c r="G5298" s="6">
        <f>MIN(E5298,in_batt_pw,H5297)</f>
        <v/>
      </c>
      <c r="H5298" s="6">
        <f>H5297+F5298*in_rte-G5298</f>
        <v/>
      </c>
      <c r="I5298" s="6">
        <f>IF(sel_og=1,0,E5298-G5298)</f>
        <v/>
      </c>
      <c r="J5298" s="6">
        <f>IF(sel_og=1,0,D5298-F5298)</f>
        <v/>
      </c>
      <c r="K5298" s="6">
        <f>IF(sel_og=1,E5298-G5298,0)</f>
        <v/>
      </c>
    </row>
    <row r="5299">
      <c r="A5299" s="6">
        <f>Profiles!E5299+Profiles!F5299</f>
        <v/>
      </c>
      <c r="B5299" s="6">
        <f>Profiles!D5299*sel_solar</f>
        <v/>
      </c>
      <c r="C5299" s="6">
        <f>MIN(B5299,A5299)</f>
        <v/>
      </c>
      <c r="D5299" s="6">
        <f>B5299-C5299</f>
        <v/>
      </c>
      <c r="E5299" s="6">
        <f>A5299-C5299</f>
        <v/>
      </c>
      <c r="F5299" s="6">
        <f>MIN(D5299,in_batt_pw,IF(sel_batt=0,0,(sel_batt-H5298)/in_rte))</f>
        <v/>
      </c>
      <c r="G5299" s="6">
        <f>MIN(E5299,in_batt_pw,H5298)</f>
        <v/>
      </c>
      <c r="H5299" s="6">
        <f>H5298+F5299*in_rte-G5299</f>
        <v/>
      </c>
      <c r="I5299" s="6">
        <f>IF(sel_og=1,0,E5299-G5299)</f>
        <v/>
      </c>
      <c r="J5299" s="6">
        <f>IF(sel_og=1,0,D5299-F5299)</f>
        <v/>
      </c>
      <c r="K5299" s="6">
        <f>IF(sel_og=1,E5299-G5299,0)</f>
        <v/>
      </c>
    </row>
    <row r="5300">
      <c r="A5300" s="6">
        <f>Profiles!E5300+Profiles!F5300</f>
        <v/>
      </c>
      <c r="B5300" s="6">
        <f>Profiles!D5300*sel_solar</f>
        <v/>
      </c>
      <c r="C5300" s="6">
        <f>MIN(B5300,A5300)</f>
        <v/>
      </c>
      <c r="D5300" s="6">
        <f>B5300-C5300</f>
        <v/>
      </c>
      <c r="E5300" s="6">
        <f>A5300-C5300</f>
        <v/>
      </c>
      <c r="F5300" s="6">
        <f>MIN(D5300,in_batt_pw,IF(sel_batt=0,0,(sel_batt-H5299)/in_rte))</f>
        <v/>
      </c>
      <c r="G5300" s="6">
        <f>MIN(E5300,in_batt_pw,H5299)</f>
        <v/>
      </c>
      <c r="H5300" s="6">
        <f>H5299+F5300*in_rte-G5300</f>
        <v/>
      </c>
      <c r="I5300" s="6">
        <f>IF(sel_og=1,0,E5300-G5300)</f>
        <v/>
      </c>
      <c r="J5300" s="6">
        <f>IF(sel_og=1,0,D5300-F5300)</f>
        <v/>
      </c>
      <c r="K5300" s="6">
        <f>IF(sel_og=1,E5300-G5300,0)</f>
        <v/>
      </c>
    </row>
    <row r="5301">
      <c r="A5301" s="6">
        <f>Profiles!E5301+Profiles!F5301</f>
        <v/>
      </c>
      <c r="B5301" s="6">
        <f>Profiles!D5301*sel_solar</f>
        <v/>
      </c>
      <c r="C5301" s="6">
        <f>MIN(B5301,A5301)</f>
        <v/>
      </c>
      <c r="D5301" s="6">
        <f>B5301-C5301</f>
        <v/>
      </c>
      <c r="E5301" s="6">
        <f>A5301-C5301</f>
        <v/>
      </c>
      <c r="F5301" s="6">
        <f>MIN(D5301,in_batt_pw,IF(sel_batt=0,0,(sel_batt-H5300)/in_rte))</f>
        <v/>
      </c>
      <c r="G5301" s="6">
        <f>MIN(E5301,in_batt_pw,H5300)</f>
        <v/>
      </c>
      <c r="H5301" s="6">
        <f>H5300+F5301*in_rte-G5301</f>
        <v/>
      </c>
      <c r="I5301" s="6">
        <f>IF(sel_og=1,0,E5301-G5301)</f>
        <v/>
      </c>
      <c r="J5301" s="6">
        <f>IF(sel_og=1,0,D5301-F5301)</f>
        <v/>
      </c>
      <c r="K5301" s="6">
        <f>IF(sel_og=1,E5301-G5301,0)</f>
        <v/>
      </c>
    </row>
    <row r="5302">
      <c r="A5302" s="6">
        <f>Profiles!E5302+Profiles!F5302</f>
        <v/>
      </c>
      <c r="B5302" s="6">
        <f>Profiles!D5302*sel_solar</f>
        <v/>
      </c>
      <c r="C5302" s="6">
        <f>MIN(B5302,A5302)</f>
        <v/>
      </c>
      <c r="D5302" s="6">
        <f>B5302-C5302</f>
        <v/>
      </c>
      <c r="E5302" s="6">
        <f>A5302-C5302</f>
        <v/>
      </c>
      <c r="F5302" s="6">
        <f>MIN(D5302,in_batt_pw,IF(sel_batt=0,0,(sel_batt-H5301)/in_rte))</f>
        <v/>
      </c>
      <c r="G5302" s="6">
        <f>MIN(E5302,in_batt_pw,H5301)</f>
        <v/>
      </c>
      <c r="H5302" s="6">
        <f>H5301+F5302*in_rte-G5302</f>
        <v/>
      </c>
      <c r="I5302" s="6">
        <f>IF(sel_og=1,0,E5302-G5302)</f>
        <v/>
      </c>
      <c r="J5302" s="6">
        <f>IF(sel_og=1,0,D5302-F5302)</f>
        <v/>
      </c>
      <c r="K5302" s="6">
        <f>IF(sel_og=1,E5302-G5302,0)</f>
        <v/>
      </c>
    </row>
    <row r="5303">
      <c r="A5303" s="6">
        <f>Profiles!E5303+Profiles!F5303</f>
        <v/>
      </c>
      <c r="B5303" s="6">
        <f>Profiles!D5303*sel_solar</f>
        <v/>
      </c>
      <c r="C5303" s="6">
        <f>MIN(B5303,A5303)</f>
        <v/>
      </c>
      <c r="D5303" s="6">
        <f>B5303-C5303</f>
        <v/>
      </c>
      <c r="E5303" s="6">
        <f>A5303-C5303</f>
        <v/>
      </c>
      <c r="F5303" s="6">
        <f>MIN(D5303,in_batt_pw,IF(sel_batt=0,0,(sel_batt-H5302)/in_rte))</f>
        <v/>
      </c>
      <c r="G5303" s="6">
        <f>MIN(E5303,in_batt_pw,H5302)</f>
        <v/>
      </c>
      <c r="H5303" s="6">
        <f>H5302+F5303*in_rte-G5303</f>
        <v/>
      </c>
      <c r="I5303" s="6">
        <f>IF(sel_og=1,0,E5303-G5303)</f>
        <v/>
      </c>
      <c r="J5303" s="6">
        <f>IF(sel_og=1,0,D5303-F5303)</f>
        <v/>
      </c>
      <c r="K5303" s="6">
        <f>IF(sel_og=1,E5303-G5303,0)</f>
        <v/>
      </c>
    </row>
    <row r="5304">
      <c r="A5304" s="6">
        <f>Profiles!E5304+Profiles!F5304</f>
        <v/>
      </c>
      <c r="B5304" s="6">
        <f>Profiles!D5304*sel_solar</f>
        <v/>
      </c>
      <c r="C5304" s="6">
        <f>MIN(B5304,A5304)</f>
        <v/>
      </c>
      <c r="D5304" s="6">
        <f>B5304-C5304</f>
        <v/>
      </c>
      <c r="E5304" s="6">
        <f>A5304-C5304</f>
        <v/>
      </c>
      <c r="F5304" s="6">
        <f>MIN(D5304,in_batt_pw,IF(sel_batt=0,0,(sel_batt-H5303)/in_rte))</f>
        <v/>
      </c>
      <c r="G5304" s="6">
        <f>MIN(E5304,in_batt_pw,H5303)</f>
        <v/>
      </c>
      <c r="H5304" s="6">
        <f>H5303+F5304*in_rte-G5304</f>
        <v/>
      </c>
      <c r="I5304" s="6">
        <f>IF(sel_og=1,0,E5304-G5304)</f>
        <v/>
      </c>
      <c r="J5304" s="6">
        <f>IF(sel_og=1,0,D5304-F5304)</f>
        <v/>
      </c>
      <c r="K5304" s="6">
        <f>IF(sel_og=1,E5304-G5304,0)</f>
        <v/>
      </c>
    </row>
    <row r="5305">
      <c r="A5305" s="6">
        <f>Profiles!E5305+Profiles!F5305</f>
        <v/>
      </c>
      <c r="B5305" s="6">
        <f>Profiles!D5305*sel_solar</f>
        <v/>
      </c>
      <c r="C5305" s="6">
        <f>MIN(B5305,A5305)</f>
        <v/>
      </c>
      <c r="D5305" s="6">
        <f>B5305-C5305</f>
        <v/>
      </c>
      <c r="E5305" s="6">
        <f>A5305-C5305</f>
        <v/>
      </c>
      <c r="F5305" s="6">
        <f>MIN(D5305,in_batt_pw,IF(sel_batt=0,0,(sel_batt-H5304)/in_rte))</f>
        <v/>
      </c>
      <c r="G5305" s="6">
        <f>MIN(E5305,in_batt_pw,H5304)</f>
        <v/>
      </c>
      <c r="H5305" s="6">
        <f>H5304+F5305*in_rte-G5305</f>
        <v/>
      </c>
      <c r="I5305" s="6">
        <f>IF(sel_og=1,0,E5305-G5305)</f>
        <v/>
      </c>
      <c r="J5305" s="6">
        <f>IF(sel_og=1,0,D5305-F5305)</f>
        <v/>
      </c>
      <c r="K5305" s="6">
        <f>IF(sel_og=1,E5305-G5305,0)</f>
        <v/>
      </c>
    </row>
    <row r="5306">
      <c r="A5306" s="6">
        <f>Profiles!E5306+Profiles!F5306</f>
        <v/>
      </c>
      <c r="B5306" s="6">
        <f>Profiles!D5306*sel_solar</f>
        <v/>
      </c>
      <c r="C5306" s="6">
        <f>MIN(B5306,A5306)</f>
        <v/>
      </c>
      <c r="D5306" s="6">
        <f>B5306-C5306</f>
        <v/>
      </c>
      <c r="E5306" s="6">
        <f>A5306-C5306</f>
        <v/>
      </c>
      <c r="F5306" s="6">
        <f>MIN(D5306,in_batt_pw,IF(sel_batt=0,0,(sel_batt-H5305)/in_rte))</f>
        <v/>
      </c>
      <c r="G5306" s="6">
        <f>MIN(E5306,in_batt_pw,H5305)</f>
        <v/>
      </c>
      <c r="H5306" s="6">
        <f>H5305+F5306*in_rte-G5306</f>
        <v/>
      </c>
      <c r="I5306" s="6">
        <f>IF(sel_og=1,0,E5306-G5306)</f>
        <v/>
      </c>
      <c r="J5306" s="6">
        <f>IF(sel_og=1,0,D5306-F5306)</f>
        <v/>
      </c>
      <c r="K5306" s="6">
        <f>IF(sel_og=1,E5306-G5306,0)</f>
        <v/>
      </c>
    </row>
    <row r="5307">
      <c r="A5307" s="6">
        <f>Profiles!E5307+Profiles!F5307</f>
        <v/>
      </c>
      <c r="B5307" s="6">
        <f>Profiles!D5307*sel_solar</f>
        <v/>
      </c>
      <c r="C5307" s="6">
        <f>MIN(B5307,A5307)</f>
        <v/>
      </c>
      <c r="D5307" s="6">
        <f>B5307-C5307</f>
        <v/>
      </c>
      <c r="E5307" s="6">
        <f>A5307-C5307</f>
        <v/>
      </c>
      <c r="F5307" s="6">
        <f>MIN(D5307,in_batt_pw,IF(sel_batt=0,0,(sel_batt-H5306)/in_rte))</f>
        <v/>
      </c>
      <c r="G5307" s="6">
        <f>MIN(E5307,in_batt_pw,H5306)</f>
        <v/>
      </c>
      <c r="H5307" s="6">
        <f>H5306+F5307*in_rte-G5307</f>
        <v/>
      </c>
      <c r="I5307" s="6">
        <f>IF(sel_og=1,0,E5307-G5307)</f>
        <v/>
      </c>
      <c r="J5307" s="6">
        <f>IF(sel_og=1,0,D5307-F5307)</f>
        <v/>
      </c>
      <c r="K5307" s="6">
        <f>IF(sel_og=1,E5307-G5307,0)</f>
        <v/>
      </c>
    </row>
    <row r="5308">
      <c r="A5308" s="6">
        <f>Profiles!E5308+Profiles!F5308</f>
        <v/>
      </c>
      <c r="B5308" s="6">
        <f>Profiles!D5308*sel_solar</f>
        <v/>
      </c>
      <c r="C5308" s="6">
        <f>MIN(B5308,A5308)</f>
        <v/>
      </c>
      <c r="D5308" s="6">
        <f>B5308-C5308</f>
        <v/>
      </c>
      <c r="E5308" s="6">
        <f>A5308-C5308</f>
        <v/>
      </c>
      <c r="F5308" s="6">
        <f>MIN(D5308,in_batt_pw,IF(sel_batt=0,0,(sel_batt-H5307)/in_rte))</f>
        <v/>
      </c>
      <c r="G5308" s="6">
        <f>MIN(E5308,in_batt_pw,H5307)</f>
        <v/>
      </c>
      <c r="H5308" s="6">
        <f>H5307+F5308*in_rte-G5308</f>
        <v/>
      </c>
      <c r="I5308" s="6">
        <f>IF(sel_og=1,0,E5308-G5308)</f>
        <v/>
      </c>
      <c r="J5308" s="6">
        <f>IF(sel_og=1,0,D5308-F5308)</f>
        <v/>
      </c>
      <c r="K5308" s="6">
        <f>IF(sel_og=1,E5308-G5308,0)</f>
        <v/>
      </c>
    </row>
    <row r="5309">
      <c r="A5309" s="6">
        <f>Profiles!E5309+Profiles!F5309</f>
        <v/>
      </c>
      <c r="B5309" s="6">
        <f>Profiles!D5309*sel_solar</f>
        <v/>
      </c>
      <c r="C5309" s="6">
        <f>MIN(B5309,A5309)</f>
        <v/>
      </c>
      <c r="D5309" s="6">
        <f>B5309-C5309</f>
        <v/>
      </c>
      <c r="E5309" s="6">
        <f>A5309-C5309</f>
        <v/>
      </c>
      <c r="F5309" s="6">
        <f>MIN(D5309,in_batt_pw,IF(sel_batt=0,0,(sel_batt-H5308)/in_rte))</f>
        <v/>
      </c>
      <c r="G5309" s="6">
        <f>MIN(E5309,in_batt_pw,H5308)</f>
        <v/>
      </c>
      <c r="H5309" s="6">
        <f>H5308+F5309*in_rte-G5309</f>
        <v/>
      </c>
      <c r="I5309" s="6">
        <f>IF(sel_og=1,0,E5309-G5309)</f>
        <v/>
      </c>
      <c r="J5309" s="6">
        <f>IF(sel_og=1,0,D5309-F5309)</f>
        <v/>
      </c>
      <c r="K5309" s="6">
        <f>IF(sel_og=1,E5309-G5309,0)</f>
        <v/>
      </c>
    </row>
    <row r="5310">
      <c r="A5310" s="6">
        <f>Profiles!E5310+Profiles!F5310</f>
        <v/>
      </c>
      <c r="B5310" s="6">
        <f>Profiles!D5310*sel_solar</f>
        <v/>
      </c>
      <c r="C5310" s="6">
        <f>MIN(B5310,A5310)</f>
        <v/>
      </c>
      <c r="D5310" s="6">
        <f>B5310-C5310</f>
        <v/>
      </c>
      <c r="E5310" s="6">
        <f>A5310-C5310</f>
        <v/>
      </c>
      <c r="F5310" s="6">
        <f>MIN(D5310,in_batt_pw,IF(sel_batt=0,0,(sel_batt-H5309)/in_rte))</f>
        <v/>
      </c>
      <c r="G5310" s="6">
        <f>MIN(E5310,in_batt_pw,H5309)</f>
        <v/>
      </c>
      <c r="H5310" s="6">
        <f>H5309+F5310*in_rte-G5310</f>
        <v/>
      </c>
      <c r="I5310" s="6">
        <f>IF(sel_og=1,0,E5310-G5310)</f>
        <v/>
      </c>
      <c r="J5310" s="6">
        <f>IF(sel_og=1,0,D5310-F5310)</f>
        <v/>
      </c>
      <c r="K5310" s="6">
        <f>IF(sel_og=1,E5310-G5310,0)</f>
        <v/>
      </c>
    </row>
    <row r="5311">
      <c r="A5311" s="6">
        <f>Profiles!E5311+Profiles!F5311</f>
        <v/>
      </c>
      <c r="B5311" s="6">
        <f>Profiles!D5311*sel_solar</f>
        <v/>
      </c>
      <c r="C5311" s="6">
        <f>MIN(B5311,A5311)</f>
        <v/>
      </c>
      <c r="D5311" s="6">
        <f>B5311-C5311</f>
        <v/>
      </c>
      <c r="E5311" s="6">
        <f>A5311-C5311</f>
        <v/>
      </c>
      <c r="F5311" s="6">
        <f>MIN(D5311,in_batt_pw,IF(sel_batt=0,0,(sel_batt-H5310)/in_rte))</f>
        <v/>
      </c>
      <c r="G5311" s="6">
        <f>MIN(E5311,in_batt_pw,H5310)</f>
        <v/>
      </c>
      <c r="H5311" s="6">
        <f>H5310+F5311*in_rte-G5311</f>
        <v/>
      </c>
      <c r="I5311" s="6">
        <f>IF(sel_og=1,0,E5311-G5311)</f>
        <v/>
      </c>
      <c r="J5311" s="6">
        <f>IF(sel_og=1,0,D5311-F5311)</f>
        <v/>
      </c>
      <c r="K5311" s="6">
        <f>IF(sel_og=1,E5311-G5311,0)</f>
        <v/>
      </c>
    </row>
    <row r="5312">
      <c r="A5312" s="6">
        <f>Profiles!E5312+Profiles!F5312</f>
        <v/>
      </c>
      <c r="B5312" s="6">
        <f>Profiles!D5312*sel_solar</f>
        <v/>
      </c>
      <c r="C5312" s="6">
        <f>MIN(B5312,A5312)</f>
        <v/>
      </c>
      <c r="D5312" s="6">
        <f>B5312-C5312</f>
        <v/>
      </c>
      <c r="E5312" s="6">
        <f>A5312-C5312</f>
        <v/>
      </c>
      <c r="F5312" s="6">
        <f>MIN(D5312,in_batt_pw,IF(sel_batt=0,0,(sel_batt-H5311)/in_rte))</f>
        <v/>
      </c>
      <c r="G5312" s="6">
        <f>MIN(E5312,in_batt_pw,H5311)</f>
        <v/>
      </c>
      <c r="H5312" s="6">
        <f>H5311+F5312*in_rte-G5312</f>
        <v/>
      </c>
      <c r="I5312" s="6">
        <f>IF(sel_og=1,0,E5312-G5312)</f>
        <v/>
      </c>
      <c r="J5312" s="6">
        <f>IF(sel_og=1,0,D5312-F5312)</f>
        <v/>
      </c>
      <c r="K5312" s="6">
        <f>IF(sel_og=1,E5312-G5312,0)</f>
        <v/>
      </c>
    </row>
    <row r="5313">
      <c r="A5313" s="6">
        <f>Profiles!E5313+Profiles!F5313</f>
        <v/>
      </c>
      <c r="B5313" s="6">
        <f>Profiles!D5313*sel_solar</f>
        <v/>
      </c>
      <c r="C5313" s="6">
        <f>MIN(B5313,A5313)</f>
        <v/>
      </c>
      <c r="D5313" s="6">
        <f>B5313-C5313</f>
        <v/>
      </c>
      <c r="E5313" s="6">
        <f>A5313-C5313</f>
        <v/>
      </c>
      <c r="F5313" s="6">
        <f>MIN(D5313,in_batt_pw,IF(sel_batt=0,0,(sel_batt-H5312)/in_rte))</f>
        <v/>
      </c>
      <c r="G5313" s="6">
        <f>MIN(E5313,in_batt_pw,H5312)</f>
        <v/>
      </c>
      <c r="H5313" s="6">
        <f>H5312+F5313*in_rte-G5313</f>
        <v/>
      </c>
      <c r="I5313" s="6">
        <f>IF(sel_og=1,0,E5313-G5313)</f>
        <v/>
      </c>
      <c r="J5313" s="6">
        <f>IF(sel_og=1,0,D5313-F5313)</f>
        <v/>
      </c>
      <c r="K5313" s="6">
        <f>IF(sel_og=1,E5313-G5313,0)</f>
        <v/>
      </c>
    </row>
    <row r="5314">
      <c r="A5314" s="6">
        <f>Profiles!E5314+Profiles!F5314</f>
        <v/>
      </c>
      <c r="B5314" s="6">
        <f>Profiles!D5314*sel_solar</f>
        <v/>
      </c>
      <c r="C5314" s="6">
        <f>MIN(B5314,A5314)</f>
        <v/>
      </c>
      <c r="D5314" s="6">
        <f>B5314-C5314</f>
        <v/>
      </c>
      <c r="E5314" s="6">
        <f>A5314-C5314</f>
        <v/>
      </c>
      <c r="F5314" s="6">
        <f>MIN(D5314,in_batt_pw,IF(sel_batt=0,0,(sel_batt-H5313)/in_rte))</f>
        <v/>
      </c>
      <c r="G5314" s="6">
        <f>MIN(E5314,in_batt_pw,H5313)</f>
        <v/>
      </c>
      <c r="H5314" s="6">
        <f>H5313+F5314*in_rte-G5314</f>
        <v/>
      </c>
      <c r="I5314" s="6">
        <f>IF(sel_og=1,0,E5314-G5314)</f>
        <v/>
      </c>
      <c r="J5314" s="6">
        <f>IF(sel_og=1,0,D5314-F5314)</f>
        <v/>
      </c>
      <c r="K5314" s="6">
        <f>IF(sel_og=1,E5314-G5314,0)</f>
        <v/>
      </c>
    </row>
    <row r="5315">
      <c r="A5315" s="6">
        <f>Profiles!E5315+Profiles!F5315</f>
        <v/>
      </c>
      <c r="B5315" s="6">
        <f>Profiles!D5315*sel_solar</f>
        <v/>
      </c>
      <c r="C5315" s="6">
        <f>MIN(B5315,A5315)</f>
        <v/>
      </c>
      <c r="D5315" s="6">
        <f>B5315-C5315</f>
        <v/>
      </c>
      <c r="E5315" s="6">
        <f>A5315-C5315</f>
        <v/>
      </c>
      <c r="F5315" s="6">
        <f>MIN(D5315,in_batt_pw,IF(sel_batt=0,0,(sel_batt-H5314)/in_rte))</f>
        <v/>
      </c>
      <c r="G5315" s="6">
        <f>MIN(E5315,in_batt_pw,H5314)</f>
        <v/>
      </c>
      <c r="H5315" s="6">
        <f>H5314+F5315*in_rte-G5315</f>
        <v/>
      </c>
      <c r="I5315" s="6">
        <f>IF(sel_og=1,0,E5315-G5315)</f>
        <v/>
      </c>
      <c r="J5315" s="6">
        <f>IF(sel_og=1,0,D5315-F5315)</f>
        <v/>
      </c>
      <c r="K5315" s="6">
        <f>IF(sel_og=1,E5315-G5315,0)</f>
        <v/>
      </c>
    </row>
    <row r="5316">
      <c r="A5316" s="6">
        <f>Profiles!E5316+Profiles!F5316</f>
        <v/>
      </c>
      <c r="B5316" s="6">
        <f>Profiles!D5316*sel_solar</f>
        <v/>
      </c>
      <c r="C5316" s="6">
        <f>MIN(B5316,A5316)</f>
        <v/>
      </c>
      <c r="D5316" s="6">
        <f>B5316-C5316</f>
        <v/>
      </c>
      <c r="E5316" s="6">
        <f>A5316-C5316</f>
        <v/>
      </c>
      <c r="F5316" s="6">
        <f>MIN(D5316,in_batt_pw,IF(sel_batt=0,0,(sel_batt-H5315)/in_rte))</f>
        <v/>
      </c>
      <c r="G5316" s="6">
        <f>MIN(E5316,in_batt_pw,H5315)</f>
        <v/>
      </c>
      <c r="H5316" s="6">
        <f>H5315+F5316*in_rte-G5316</f>
        <v/>
      </c>
      <c r="I5316" s="6">
        <f>IF(sel_og=1,0,E5316-G5316)</f>
        <v/>
      </c>
      <c r="J5316" s="6">
        <f>IF(sel_og=1,0,D5316-F5316)</f>
        <v/>
      </c>
      <c r="K5316" s="6">
        <f>IF(sel_og=1,E5316-G5316,0)</f>
        <v/>
      </c>
    </row>
    <row r="5317">
      <c r="A5317" s="6">
        <f>Profiles!E5317+Profiles!F5317</f>
        <v/>
      </c>
      <c r="B5317" s="6">
        <f>Profiles!D5317*sel_solar</f>
        <v/>
      </c>
      <c r="C5317" s="6">
        <f>MIN(B5317,A5317)</f>
        <v/>
      </c>
      <c r="D5317" s="6">
        <f>B5317-C5317</f>
        <v/>
      </c>
      <c r="E5317" s="6">
        <f>A5317-C5317</f>
        <v/>
      </c>
      <c r="F5317" s="6">
        <f>MIN(D5317,in_batt_pw,IF(sel_batt=0,0,(sel_batt-H5316)/in_rte))</f>
        <v/>
      </c>
      <c r="G5317" s="6">
        <f>MIN(E5317,in_batt_pw,H5316)</f>
        <v/>
      </c>
      <c r="H5317" s="6">
        <f>H5316+F5317*in_rte-G5317</f>
        <v/>
      </c>
      <c r="I5317" s="6">
        <f>IF(sel_og=1,0,E5317-G5317)</f>
        <v/>
      </c>
      <c r="J5317" s="6">
        <f>IF(sel_og=1,0,D5317-F5317)</f>
        <v/>
      </c>
      <c r="K5317" s="6">
        <f>IF(sel_og=1,E5317-G5317,0)</f>
        <v/>
      </c>
    </row>
    <row r="5318">
      <c r="A5318" s="6">
        <f>Profiles!E5318+Profiles!F5318</f>
        <v/>
      </c>
      <c r="B5318" s="6">
        <f>Profiles!D5318*sel_solar</f>
        <v/>
      </c>
      <c r="C5318" s="6">
        <f>MIN(B5318,A5318)</f>
        <v/>
      </c>
      <c r="D5318" s="6">
        <f>B5318-C5318</f>
        <v/>
      </c>
      <c r="E5318" s="6">
        <f>A5318-C5318</f>
        <v/>
      </c>
      <c r="F5318" s="6">
        <f>MIN(D5318,in_batt_pw,IF(sel_batt=0,0,(sel_batt-H5317)/in_rte))</f>
        <v/>
      </c>
      <c r="G5318" s="6">
        <f>MIN(E5318,in_batt_pw,H5317)</f>
        <v/>
      </c>
      <c r="H5318" s="6">
        <f>H5317+F5318*in_rte-G5318</f>
        <v/>
      </c>
      <c r="I5318" s="6">
        <f>IF(sel_og=1,0,E5318-G5318)</f>
        <v/>
      </c>
      <c r="J5318" s="6">
        <f>IF(sel_og=1,0,D5318-F5318)</f>
        <v/>
      </c>
      <c r="K5318" s="6">
        <f>IF(sel_og=1,E5318-G5318,0)</f>
        <v/>
      </c>
    </row>
    <row r="5319">
      <c r="A5319" s="6">
        <f>Profiles!E5319+Profiles!F5319</f>
        <v/>
      </c>
      <c r="B5319" s="6">
        <f>Profiles!D5319*sel_solar</f>
        <v/>
      </c>
      <c r="C5319" s="6">
        <f>MIN(B5319,A5319)</f>
        <v/>
      </c>
      <c r="D5319" s="6">
        <f>B5319-C5319</f>
        <v/>
      </c>
      <c r="E5319" s="6">
        <f>A5319-C5319</f>
        <v/>
      </c>
      <c r="F5319" s="6">
        <f>MIN(D5319,in_batt_pw,IF(sel_batt=0,0,(sel_batt-H5318)/in_rte))</f>
        <v/>
      </c>
      <c r="G5319" s="6">
        <f>MIN(E5319,in_batt_pw,H5318)</f>
        <v/>
      </c>
      <c r="H5319" s="6">
        <f>H5318+F5319*in_rte-G5319</f>
        <v/>
      </c>
      <c r="I5319" s="6">
        <f>IF(sel_og=1,0,E5319-G5319)</f>
        <v/>
      </c>
      <c r="J5319" s="6">
        <f>IF(sel_og=1,0,D5319-F5319)</f>
        <v/>
      </c>
      <c r="K5319" s="6">
        <f>IF(sel_og=1,E5319-G5319,0)</f>
        <v/>
      </c>
    </row>
    <row r="5320">
      <c r="A5320" s="6">
        <f>Profiles!E5320+Profiles!F5320</f>
        <v/>
      </c>
      <c r="B5320" s="6">
        <f>Profiles!D5320*sel_solar</f>
        <v/>
      </c>
      <c r="C5320" s="6">
        <f>MIN(B5320,A5320)</f>
        <v/>
      </c>
      <c r="D5320" s="6">
        <f>B5320-C5320</f>
        <v/>
      </c>
      <c r="E5320" s="6">
        <f>A5320-C5320</f>
        <v/>
      </c>
      <c r="F5320" s="6">
        <f>MIN(D5320,in_batt_pw,IF(sel_batt=0,0,(sel_batt-H5319)/in_rte))</f>
        <v/>
      </c>
      <c r="G5320" s="6">
        <f>MIN(E5320,in_batt_pw,H5319)</f>
        <v/>
      </c>
      <c r="H5320" s="6">
        <f>H5319+F5320*in_rte-G5320</f>
        <v/>
      </c>
      <c r="I5320" s="6">
        <f>IF(sel_og=1,0,E5320-G5320)</f>
        <v/>
      </c>
      <c r="J5320" s="6">
        <f>IF(sel_og=1,0,D5320-F5320)</f>
        <v/>
      </c>
      <c r="K5320" s="6">
        <f>IF(sel_og=1,E5320-G5320,0)</f>
        <v/>
      </c>
    </row>
    <row r="5321">
      <c r="A5321" s="6">
        <f>Profiles!E5321+Profiles!F5321</f>
        <v/>
      </c>
      <c r="B5321" s="6">
        <f>Profiles!D5321*sel_solar</f>
        <v/>
      </c>
      <c r="C5321" s="6">
        <f>MIN(B5321,A5321)</f>
        <v/>
      </c>
      <c r="D5321" s="6">
        <f>B5321-C5321</f>
        <v/>
      </c>
      <c r="E5321" s="6">
        <f>A5321-C5321</f>
        <v/>
      </c>
      <c r="F5321" s="6">
        <f>MIN(D5321,in_batt_pw,IF(sel_batt=0,0,(sel_batt-H5320)/in_rte))</f>
        <v/>
      </c>
      <c r="G5321" s="6">
        <f>MIN(E5321,in_batt_pw,H5320)</f>
        <v/>
      </c>
      <c r="H5321" s="6">
        <f>H5320+F5321*in_rte-G5321</f>
        <v/>
      </c>
      <c r="I5321" s="6">
        <f>IF(sel_og=1,0,E5321-G5321)</f>
        <v/>
      </c>
      <c r="J5321" s="6">
        <f>IF(sel_og=1,0,D5321-F5321)</f>
        <v/>
      </c>
      <c r="K5321" s="6">
        <f>IF(sel_og=1,E5321-G5321,0)</f>
        <v/>
      </c>
    </row>
    <row r="5322">
      <c r="A5322" s="6">
        <f>Profiles!E5322+Profiles!F5322</f>
        <v/>
      </c>
      <c r="B5322" s="6">
        <f>Profiles!D5322*sel_solar</f>
        <v/>
      </c>
      <c r="C5322" s="6">
        <f>MIN(B5322,A5322)</f>
        <v/>
      </c>
      <c r="D5322" s="6">
        <f>B5322-C5322</f>
        <v/>
      </c>
      <c r="E5322" s="6">
        <f>A5322-C5322</f>
        <v/>
      </c>
      <c r="F5322" s="6">
        <f>MIN(D5322,in_batt_pw,IF(sel_batt=0,0,(sel_batt-H5321)/in_rte))</f>
        <v/>
      </c>
      <c r="G5322" s="6">
        <f>MIN(E5322,in_batt_pw,H5321)</f>
        <v/>
      </c>
      <c r="H5322" s="6">
        <f>H5321+F5322*in_rte-G5322</f>
        <v/>
      </c>
      <c r="I5322" s="6">
        <f>IF(sel_og=1,0,E5322-G5322)</f>
        <v/>
      </c>
      <c r="J5322" s="6">
        <f>IF(sel_og=1,0,D5322-F5322)</f>
        <v/>
      </c>
      <c r="K5322" s="6">
        <f>IF(sel_og=1,E5322-G5322,0)</f>
        <v/>
      </c>
    </row>
    <row r="5323">
      <c r="A5323" s="6">
        <f>Profiles!E5323+Profiles!F5323</f>
        <v/>
      </c>
      <c r="B5323" s="6">
        <f>Profiles!D5323*sel_solar</f>
        <v/>
      </c>
      <c r="C5323" s="6">
        <f>MIN(B5323,A5323)</f>
        <v/>
      </c>
      <c r="D5323" s="6">
        <f>B5323-C5323</f>
        <v/>
      </c>
      <c r="E5323" s="6">
        <f>A5323-C5323</f>
        <v/>
      </c>
      <c r="F5323" s="6">
        <f>MIN(D5323,in_batt_pw,IF(sel_batt=0,0,(sel_batt-H5322)/in_rte))</f>
        <v/>
      </c>
      <c r="G5323" s="6">
        <f>MIN(E5323,in_batt_pw,H5322)</f>
        <v/>
      </c>
      <c r="H5323" s="6">
        <f>H5322+F5323*in_rte-G5323</f>
        <v/>
      </c>
      <c r="I5323" s="6">
        <f>IF(sel_og=1,0,E5323-G5323)</f>
        <v/>
      </c>
      <c r="J5323" s="6">
        <f>IF(sel_og=1,0,D5323-F5323)</f>
        <v/>
      </c>
      <c r="K5323" s="6">
        <f>IF(sel_og=1,E5323-G5323,0)</f>
        <v/>
      </c>
    </row>
    <row r="5324">
      <c r="A5324" s="6">
        <f>Profiles!E5324+Profiles!F5324</f>
        <v/>
      </c>
      <c r="B5324" s="6">
        <f>Profiles!D5324*sel_solar</f>
        <v/>
      </c>
      <c r="C5324" s="6">
        <f>MIN(B5324,A5324)</f>
        <v/>
      </c>
      <c r="D5324" s="6">
        <f>B5324-C5324</f>
        <v/>
      </c>
      <c r="E5324" s="6">
        <f>A5324-C5324</f>
        <v/>
      </c>
      <c r="F5324" s="6">
        <f>MIN(D5324,in_batt_pw,IF(sel_batt=0,0,(sel_batt-H5323)/in_rte))</f>
        <v/>
      </c>
      <c r="G5324" s="6">
        <f>MIN(E5324,in_batt_pw,H5323)</f>
        <v/>
      </c>
      <c r="H5324" s="6">
        <f>H5323+F5324*in_rte-G5324</f>
        <v/>
      </c>
      <c r="I5324" s="6">
        <f>IF(sel_og=1,0,E5324-G5324)</f>
        <v/>
      </c>
      <c r="J5324" s="6">
        <f>IF(sel_og=1,0,D5324-F5324)</f>
        <v/>
      </c>
      <c r="K5324" s="6">
        <f>IF(sel_og=1,E5324-G5324,0)</f>
        <v/>
      </c>
    </row>
    <row r="5325">
      <c r="A5325" s="6">
        <f>Profiles!E5325+Profiles!F5325</f>
        <v/>
      </c>
      <c r="B5325" s="6">
        <f>Profiles!D5325*sel_solar</f>
        <v/>
      </c>
      <c r="C5325" s="6">
        <f>MIN(B5325,A5325)</f>
        <v/>
      </c>
      <c r="D5325" s="6">
        <f>B5325-C5325</f>
        <v/>
      </c>
      <c r="E5325" s="6">
        <f>A5325-C5325</f>
        <v/>
      </c>
      <c r="F5325" s="6">
        <f>MIN(D5325,in_batt_pw,IF(sel_batt=0,0,(sel_batt-H5324)/in_rte))</f>
        <v/>
      </c>
      <c r="G5325" s="6">
        <f>MIN(E5325,in_batt_pw,H5324)</f>
        <v/>
      </c>
      <c r="H5325" s="6">
        <f>H5324+F5325*in_rte-G5325</f>
        <v/>
      </c>
      <c r="I5325" s="6">
        <f>IF(sel_og=1,0,E5325-G5325)</f>
        <v/>
      </c>
      <c r="J5325" s="6">
        <f>IF(sel_og=1,0,D5325-F5325)</f>
        <v/>
      </c>
      <c r="K5325" s="6">
        <f>IF(sel_og=1,E5325-G5325,0)</f>
        <v/>
      </c>
    </row>
    <row r="5326">
      <c r="A5326" s="6">
        <f>Profiles!E5326+Profiles!F5326</f>
        <v/>
      </c>
      <c r="B5326" s="6">
        <f>Profiles!D5326*sel_solar</f>
        <v/>
      </c>
      <c r="C5326" s="6">
        <f>MIN(B5326,A5326)</f>
        <v/>
      </c>
      <c r="D5326" s="6">
        <f>B5326-C5326</f>
        <v/>
      </c>
      <c r="E5326" s="6">
        <f>A5326-C5326</f>
        <v/>
      </c>
      <c r="F5326" s="6">
        <f>MIN(D5326,in_batt_pw,IF(sel_batt=0,0,(sel_batt-H5325)/in_rte))</f>
        <v/>
      </c>
      <c r="G5326" s="6">
        <f>MIN(E5326,in_batt_pw,H5325)</f>
        <v/>
      </c>
      <c r="H5326" s="6">
        <f>H5325+F5326*in_rte-G5326</f>
        <v/>
      </c>
      <c r="I5326" s="6">
        <f>IF(sel_og=1,0,E5326-G5326)</f>
        <v/>
      </c>
      <c r="J5326" s="6">
        <f>IF(sel_og=1,0,D5326-F5326)</f>
        <v/>
      </c>
      <c r="K5326" s="6">
        <f>IF(sel_og=1,E5326-G5326,0)</f>
        <v/>
      </c>
    </row>
    <row r="5327">
      <c r="A5327" s="6">
        <f>Profiles!E5327+Profiles!F5327</f>
        <v/>
      </c>
      <c r="B5327" s="6">
        <f>Profiles!D5327*sel_solar</f>
        <v/>
      </c>
      <c r="C5327" s="6">
        <f>MIN(B5327,A5327)</f>
        <v/>
      </c>
      <c r="D5327" s="6">
        <f>B5327-C5327</f>
        <v/>
      </c>
      <c r="E5327" s="6">
        <f>A5327-C5327</f>
        <v/>
      </c>
      <c r="F5327" s="6">
        <f>MIN(D5327,in_batt_pw,IF(sel_batt=0,0,(sel_batt-H5326)/in_rte))</f>
        <v/>
      </c>
      <c r="G5327" s="6">
        <f>MIN(E5327,in_batt_pw,H5326)</f>
        <v/>
      </c>
      <c r="H5327" s="6">
        <f>H5326+F5327*in_rte-G5327</f>
        <v/>
      </c>
      <c r="I5327" s="6">
        <f>IF(sel_og=1,0,E5327-G5327)</f>
        <v/>
      </c>
      <c r="J5327" s="6">
        <f>IF(sel_og=1,0,D5327-F5327)</f>
        <v/>
      </c>
      <c r="K5327" s="6">
        <f>IF(sel_og=1,E5327-G5327,0)</f>
        <v/>
      </c>
    </row>
    <row r="5328">
      <c r="A5328" s="6">
        <f>Profiles!E5328+Profiles!F5328</f>
        <v/>
      </c>
      <c r="B5328" s="6">
        <f>Profiles!D5328*sel_solar</f>
        <v/>
      </c>
      <c r="C5328" s="6">
        <f>MIN(B5328,A5328)</f>
        <v/>
      </c>
      <c r="D5328" s="6">
        <f>B5328-C5328</f>
        <v/>
      </c>
      <c r="E5328" s="6">
        <f>A5328-C5328</f>
        <v/>
      </c>
      <c r="F5328" s="6">
        <f>MIN(D5328,in_batt_pw,IF(sel_batt=0,0,(sel_batt-H5327)/in_rte))</f>
        <v/>
      </c>
      <c r="G5328" s="6">
        <f>MIN(E5328,in_batt_pw,H5327)</f>
        <v/>
      </c>
      <c r="H5328" s="6">
        <f>H5327+F5328*in_rte-G5328</f>
        <v/>
      </c>
      <c r="I5328" s="6">
        <f>IF(sel_og=1,0,E5328-G5328)</f>
        <v/>
      </c>
      <c r="J5328" s="6">
        <f>IF(sel_og=1,0,D5328-F5328)</f>
        <v/>
      </c>
      <c r="K5328" s="6">
        <f>IF(sel_og=1,E5328-G5328,0)</f>
        <v/>
      </c>
    </row>
    <row r="5329">
      <c r="A5329" s="6">
        <f>Profiles!E5329+Profiles!F5329</f>
        <v/>
      </c>
      <c r="B5329" s="6">
        <f>Profiles!D5329*sel_solar</f>
        <v/>
      </c>
      <c r="C5329" s="6">
        <f>MIN(B5329,A5329)</f>
        <v/>
      </c>
      <c r="D5329" s="6">
        <f>B5329-C5329</f>
        <v/>
      </c>
      <c r="E5329" s="6">
        <f>A5329-C5329</f>
        <v/>
      </c>
      <c r="F5329" s="6">
        <f>MIN(D5329,in_batt_pw,IF(sel_batt=0,0,(sel_batt-H5328)/in_rte))</f>
        <v/>
      </c>
      <c r="G5329" s="6">
        <f>MIN(E5329,in_batt_pw,H5328)</f>
        <v/>
      </c>
      <c r="H5329" s="6">
        <f>H5328+F5329*in_rte-G5329</f>
        <v/>
      </c>
      <c r="I5329" s="6">
        <f>IF(sel_og=1,0,E5329-G5329)</f>
        <v/>
      </c>
      <c r="J5329" s="6">
        <f>IF(sel_og=1,0,D5329-F5329)</f>
        <v/>
      </c>
      <c r="K5329" s="6">
        <f>IF(sel_og=1,E5329-G5329,0)</f>
        <v/>
      </c>
    </row>
    <row r="5330">
      <c r="A5330" s="6">
        <f>Profiles!E5330+Profiles!F5330</f>
        <v/>
      </c>
      <c r="B5330" s="6">
        <f>Profiles!D5330*sel_solar</f>
        <v/>
      </c>
      <c r="C5330" s="6">
        <f>MIN(B5330,A5330)</f>
        <v/>
      </c>
      <c r="D5330" s="6">
        <f>B5330-C5330</f>
        <v/>
      </c>
      <c r="E5330" s="6">
        <f>A5330-C5330</f>
        <v/>
      </c>
      <c r="F5330" s="6">
        <f>MIN(D5330,in_batt_pw,IF(sel_batt=0,0,(sel_batt-H5329)/in_rte))</f>
        <v/>
      </c>
      <c r="G5330" s="6">
        <f>MIN(E5330,in_batt_pw,H5329)</f>
        <v/>
      </c>
      <c r="H5330" s="6">
        <f>H5329+F5330*in_rte-G5330</f>
        <v/>
      </c>
      <c r="I5330" s="6">
        <f>IF(sel_og=1,0,E5330-G5330)</f>
        <v/>
      </c>
      <c r="J5330" s="6">
        <f>IF(sel_og=1,0,D5330-F5330)</f>
        <v/>
      </c>
      <c r="K5330" s="6">
        <f>IF(sel_og=1,E5330-G5330,0)</f>
        <v/>
      </c>
    </row>
    <row r="5331">
      <c r="A5331" s="6">
        <f>Profiles!E5331+Profiles!F5331</f>
        <v/>
      </c>
      <c r="B5331" s="6">
        <f>Profiles!D5331*sel_solar</f>
        <v/>
      </c>
      <c r="C5331" s="6">
        <f>MIN(B5331,A5331)</f>
        <v/>
      </c>
      <c r="D5331" s="6">
        <f>B5331-C5331</f>
        <v/>
      </c>
      <c r="E5331" s="6">
        <f>A5331-C5331</f>
        <v/>
      </c>
      <c r="F5331" s="6">
        <f>MIN(D5331,in_batt_pw,IF(sel_batt=0,0,(sel_batt-H5330)/in_rte))</f>
        <v/>
      </c>
      <c r="G5331" s="6">
        <f>MIN(E5331,in_batt_pw,H5330)</f>
        <v/>
      </c>
      <c r="H5331" s="6">
        <f>H5330+F5331*in_rte-G5331</f>
        <v/>
      </c>
      <c r="I5331" s="6">
        <f>IF(sel_og=1,0,E5331-G5331)</f>
        <v/>
      </c>
      <c r="J5331" s="6">
        <f>IF(sel_og=1,0,D5331-F5331)</f>
        <v/>
      </c>
      <c r="K5331" s="6">
        <f>IF(sel_og=1,E5331-G5331,0)</f>
        <v/>
      </c>
    </row>
    <row r="5332">
      <c r="A5332" s="6">
        <f>Profiles!E5332+Profiles!F5332</f>
        <v/>
      </c>
      <c r="B5332" s="6">
        <f>Profiles!D5332*sel_solar</f>
        <v/>
      </c>
      <c r="C5332" s="6">
        <f>MIN(B5332,A5332)</f>
        <v/>
      </c>
      <c r="D5332" s="6">
        <f>B5332-C5332</f>
        <v/>
      </c>
      <c r="E5332" s="6">
        <f>A5332-C5332</f>
        <v/>
      </c>
      <c r="F5332" s="6">
        <f>MIN(D5332,in_batt_pw,IF(sel_batt=0,0,(sel_batt-H5331)/in_rte))</f>
        <v/>
      </c>
      <c r="G5332" s="6">
        <f>MIN(E5332,in_batt_pw,H5331)</f>
        <v/>
      </c>
      <c r="H5332" s="6">
        <f>H5331+F5332*in_rte-G5332</f>
        <v/>
      </c>
      <c r="I5332" s="6">
        <f>IF(sel_og=1,0,E5332-G5332)</f>
        <v/>
      </c>
      <c r="J5332" s="6">
        <f>IF(sel_og=1,0,D5332-F5332)</f>
        <v/>
      </c>
      <c r="K5332" s="6">
        <f>IF(sel_og=1,E5332-G5332,0)</f>
        <v/>
      </c>
    </row>
    <row r="5333">
      <c r="A5333" s="6">
        <f>Profiles!E5333+Profiles!F5333</f>
        <v/>
      </c>
      <c r="B5333" s="6">
        <f>Profiles!D5333*sel_solar</f>
        <v/>
      </c>
      <c r="C5333" s="6">
        <f>MIN(B5333,A5333)</f>
        <v/>
      </c>
      <c r="D5333" s="6">
        <f>B5333-C5333</f>
        <v/>
      </c>
      <c r="E5333" s="6">
        <f>A5333-C5333</f>
        <v/>
      </c>
      <c r="F5333" s="6">
        <f>MIN(D5333,in_batt_pw,IF(sel_batt=0,0,(sel_batt-H5332)/in_rte))</f>
        <v/>
      </c>
      <c r="G5333" s="6">
        <f>MIN(E5333,in_batt_pw,H5332)</f>
        <v/>
      </c>
      <c r="H5333" s="6">
        <f>H5332+F5333*in_rte-G5333</f>
        <v/>
      </c>
      <c r="I5333" s="6">
        <f>IF(sel_og=1,0,E5333-G5333)</f>
        <v/>
      </c>
      <c r="J5333" s="6">
        <f>IF(sel_og=1,0,D5333-F5333)</f>
        <v/>
      </c>
      <c r="K5333" s="6">
        <f>IF(sel_og=1,E5333-G5333,0)</f>
        <v/>
      </c>
    </row>
    <row r="5334">
      <c r="A5334" s="6">
        <f>Profiles!E5334+Profiles!F5334</f>
        <v/>
      </c>
      <c r="B5334" s="6">
        <f>Profiles!D5334*sel_solar</f>
        <v/>
      </c>
      <c r="C5334" s="6">
        <f>MIN(B5334,A5334)</f>
        <v/>
      </c>
      <c r="D5334" s="6">
        <f>B5334-C5334</f>
        <v/>
      </c>
      <c r="E5334" s="6">
        <f>A5334-C5334</f>
        <v/>
      </c>
      <c r="F5334" s="6">
        <f>MIN(D5334,in_batt_pw,IF(sel_batt=0,0,(sel_batt-H5333)/in_rte))</f>
        <v/>
      </c>
      <c r="G5334" s="6">
        <f>MIN(E5334,in_batt_pw,H5333)</f>
        <v/>
      </c>
      <c r="H5334" s="6">
        <f>H5333+F5334*in_rte-G5334</f>
        <v/>
      </c>
      <c r="I5334" s="6">
        <f>IF(sel_og=1,0,E5334-G5334)</f>
        <v/>
      </c>
      <c r="J5334" s="6">
        <f>IF(sel_og=1,0,D5334-F5334)</f>
        <v/>
      </c>
      <c r="K5334" s="6">
        <f>IF(sel_og=1,E5334-G5334,0)</f>
        <v/>
      </c>
    </row>
    <row r="5335">
      <c r="A5335" s="6">
        <f>Profiles!E5335+Profiles!F5335</f>
        <v/>
      </c>
      <c r="B5335" s="6">
        <f>Profiles!D5335*sel_solar</f>
        <v/>
      </c>
      <c r="C5335" s="6">
        <f>MIN(B5335,A5335)</f>
        <v/>
      </c>
      <c r="D5335" s="6">
        <f>B5335-C5335</f>
        <v/>
      </c>
      <c r="E5335" s="6">
        <f>A5335-C5335</f>
        <v/>
      </c>
      <c r="F5335" s="6">
        <f>MIN(D5335,in_batt_pw,IF(sel_batt=0,0,(sel_batt-H5334)/in_rte))</f>
        <v/>
      </c>
      <c r="G5335" s="6">
        <f>MIN(E5335,in_batt_pw,H5334)</f>
        <v/>
      </c>
      <c r="H5335" s="6">
        <f>H5334+F5335*in_rte-G5335</f>
        <v/>
      </c>
      <c r="I5335" s="6">
        <f>IF(sel_og=1,0,E5335-G5335)</f>
        <v/>
      </c>
      <c r="J5335" s="6">
        <f>IF(sel_og=1,0,D5335-F5335)</f>
        <v/>
      </c>
      <c r="K5335" s="6">
        <f>IF(sel_og=1,E5335-G5335,0)</f>
        <v/>
      </c>
    </row>
    <row r="5336">
      <c r="A5336" s="6">
        <f>Profiles!E5336+Profiles!F5336</f>
        <v/>
      </c>
      <c r="B5336" s="6">
        <f>Profiles!D5336*sel_solar</f>
        <v/>
      </c>
      <c r="C5336" s="6">
        <f>MIN(B5336,A5336)</f>
        <v/>
      </c>
      <c r="D5336" s="6">
        <f>B5336-C5336</f>
        <v/>
      </c>
      <c r="E5336" s="6">
        <f>A5336-C5336</f>
        <v/>
      </c>
      <c r="F5336" s="6">
        <f>MIN(D5336,in_batt_pw,IF(sel_batt=0,0,(sel_batt-H5335)/in_rte))</f>
        <v/>
      </c>
      <c r="G5336" s="6">
        <f>MIN(E5336,in_batt_pw,H5335)</f>
        <v/>
      </c>
      <c r="H5336" s="6">
        <f>H5335+F5336*in_rte-G5336</f>
        <v/>
      </c>
      <c r="I5336" s="6">
        <f>IF(sel_og=1,0,E5336-G5336)</f>
        <v/>
      </c>
      <c r="J5336" s="6">
        <f>IF(sel_og=1,0,D5336-F5336)</f>
        <v/>
      </c>
      <c r="K5336" s="6">
        <f>IF(sel_og=1,E5336-G5336,0)</f>
        <v/>
      </c>
    </row>
    <row r="5337">
      <c r="A5337" s="6">
        <f>Profiles!E5337+Profiles!F5337</f>
        <v/>
      </c>
      <c r="B5337" s="6">
        <f>Profiles!D5337*sel_solar</f>
        <v/>
      </c>
      <c r="C5337" s="6">
        <f>MIN(B5337,A5337)</f>
        <v/>
      </c>
      <c r="D5337" s="6">
        <f>B5337-C5337</f>
        <v/>
      </c>
      <c r="E5337" s="6">
        <f>A5337-C5337</f>
        <v/>
      </c>
      <c r="F5337" s="6">
        <f>MIN(D5337,in_batt_pw,IF(sel_batt=0,0,(sel_batt-H5336)/in_rte))</f>
        <v/>
      </c>
      <c r="G5337" s="6">
        <f>MIN(E5337,in_batt_pw,H5336)</f>
        <v/>
      </c>
      <c r="H5337" s="6">
        <f>H5336+F5337*in_rte-G5337</f>
        <v/>
      </c>
      <c r="I5337" s="6">
        <f>IF(sel_og=1,0,E5337-G5337)</f>
        <v/>
      </c>
      <c r="J5337" s="6">
        <f>IF(sel_og=1,0,D5337-F5337)</f>
        <v/>
      </c>
      <c r="K5337" s="6">
        <f>IF(sel_og=1,E5337-G5337,0)</f>
        <v/>
      </c>
    </row>
    <row r="5338">
      <c r="A5338" s="6">
        <f>Profiles!E5338+Profiles!F5338</f>
        <v/>
      </c>
      <c r="B5338" s="6">
        <f>Profiles!D5338*sel_solar</f>
        <v/>
      </c>
      <c r="C5338" s="6">
        <f>MIN(B5338,A5338)</f>
        <v/>
      </c>
      <c r="D5338" s="6">
        <f>B5338-C5338</f>
        <v/>
      </c>
      <c r="E5338" s="6">
        <f>A5338-C5338</f>
        <v/>
      </c>
      <c r="F5338" s="6">
        <f>MIN(D5338,in_batt_pw,IF(sel_batt=0,0,(sel_batt-H5337)/in_rte))</f>
        <v/>
      </c>
      <c r="G5338" s="6">
        <f>MIN(E5338,in_batt_pw,H5337)</f>
        <v/>
      </c>
      <c r="H5338" s="6">
        <f>H5337+F5338*in_rte-G5338</f>
        <v/>
      </c>
      <c r="I5338" s="6">
        <f>IF(sel_og=1,0,E5338-G5338)</f>
        <v/>
      </c>
      <c r="J5338" s="6">
        <f>IF(sel_og=1,0,D5338-F5338)</f>
        <v/>
      </c>
      <c r="K5338" s="6">
        <f>IF(sel_og=1,E5338-G5338,0)</f>
        <v/>
      </c>
    </row>
    <row r="5339">
      <c r="A5339" s="6">
        <f>Profiles!E5339+Profiles!F5339</f>
        <v/>
      </c>
      <c r="B5339" s="6">
        <f>Profiles!D5339*sel_solar</f>
        <v/>
      </c>
      <c r="C5339" s="6">
        <f>MIN(B5339,A5339)</f>
        <v/>
      </c>
      <c r="D5339" s="6">
        <f>B5339-C5339</f>
        <v/>
      </c>
      <c r="E5339" s="6">
        <f>A5339-C5339</f>
        <v/>
      </c>
      <c r="F5339" s="6">
        <f>MIN(D5339,in_batt_pw,IF(sel_batt=0,0,(sel_batt-H5338)/in_rte))</f>
        <v/>
      </c>
      <c r="G5339" s="6">
        <f>MIN(E5339,in_batt_pw,H5338)</f>
        <v/>
      </c>
      <c r="H5339" s="6">
        <f>H5338+F5339*in_rte-G5339</f>
        <v/>
      </c>
      <c r="I5339" s="6">
        <f>IF(sel_og=1,0,E5339-G5339)</f>
        <v/>
      </c>
      <c r="J5339" s="6">
        <f>IF(sel_og=1,0,D5339-F5339)</f>
        <v/>
      </c>
      <c r="K5339" s="6">
        <f>IF(sel_og=1,E5339-G5339,0)</f>
        <v/>
      </c>
    </row>
    <row r="5340">
      <c r="A5340" s="6">
        <f>Profiles!E5340+Profiles!F5340</f>
        <v/>
      </c>
      <c r="B5340" s="6">
        <f>Profiles!D5340*sel_solar</f>
        <v/>
      </c>
      <c r="C5340" s="6">
        <f>MIN(B5340,A5340)</f>
        <v/>
      </c>
      <c r="D5340" s="6">
        <f>B5340-C5340</f>
        <v/>
      </c>
      <c r="E5340" s="6">
        <f>A5340-C5340</f>
        <v/>
      </c>
      <c r="F5340" s="6">
        <f>MIN(D5340,in_batt_pw,IF(sel_batt=0,0,(sel_batt-H5339)/in_rte))</f>
        <v/>
      </c>
      <c r="G5340" s="6">
        <f>MIN(E5340,in_batt_pw,H5339)</f>
        <v/>
      </c>
      <c r="H5340" s="6">
        <f>H5339+F5340*in_rte-G5340</f>
        <v/>
      </c>
      <c r="I5340" s="6">
        <f>IF(sel_og=1,0,E5340-G5340)</f>
        <v/>
      </c>
      <c r="J5340" s="6">
        <f>IF(sel_og=1,0,D5340-F5340)</f>
        <v/>
      </c>
      <c r="K5340" s="6">
        <f>IF(sel_og=1,E5340-G5340,0)</f>
        <v/>
      </c>
    </row>
    <row r="5341">
      <c r="A5341" s="6">
        <f>Profiles!E5341+Profiles!F5341</f>
        <v/>
      </c>
      <c r="B5341" s="6">
        <f>Profiles!D5341*sel_solar</f>
        <v/>
      </c>
      <c r="C5341" s="6">
        <f>MIN(B5341,A5341)</f>
        <v/>
      </c>
      <c r="D5341" s="6">
        <f>B5341-C5341</f>
        <v/>
      </c>
      <c r="E5341" s="6">
        <f>A5341-C5341</f>
        <v/>
      </c>
      <c r="F5341" s="6">
        <f>MIN(D5341,in_batt_pw,IF(sel_batt=0,0,(sel_batt-H5340)/in_rte))</f>
        <v/>
      </c>
      <c r="G5341" s="6">
        <f>MIN(E5341,in_batt_pw,H5340)</f>
        <v/>
      </c>
      <c r="H5341" s="6">
        <f>H5340+F5341*in_rte-G5341</f>
        <v/>
      </c>
      <c r="I5341" s="6">
        <f>IF(sel_og=1,0,E5341-G5341)</f>
        <v/>
      </c>
      <c r="J5341" s="6">
        <f>IF(sel_og=1,0,D5341-F5341)</f>
        <v/>
      </c>
      <c r="K5341" s="6">
        <f>IF(sel_og=1,E5341-G5341,0)</f>
        <v/>
      </c>
    </row>
    <row r="5342">
      <c r="A5342" s="6">
        <f>Profiles!E5342+Profiles!F5342</f>
        <v/>
      </c>
      <c r="B5342" s="6">
        <f>Profiles!D5342*sel_solar</f>
        <v/>
      </c>
      <c r="C5342" s="6">
        <f>MIN(B5342,A5342)</f>
        <v/>
      </c>
      <c r="D5342" s="6">
        <f>B5342-C5342</f>
        <v/>
      </c>
      <c r="E5342" s="6">
        <f>A5342-C5342</f>
        <v/>
      </c>
      <c r="F5342" s="6">
        <f>MIN(D5342,in_batt_pw,IF(sel_batt=0,0,(sel_batt-H5341)/in_rte))</f>
        <v/>
      </c>
      <c r="G5342" s="6">
        <f>MIN(E5342,in_batt_pw,H5341)</f>
        <v/>
      </c>
      <c r="H5342" s="6">
        <f>H5341+F5342*in_rte-G5342</f>
        <v/>
      </c>
      <c r="I5342" s="6">
        <f>IF(sel_og=1,0,E5342-G5342)</f>
        <v/>
      </c>
      <c r="J5342" s="6">
        <f>IF(sel_og=1,0,D5342-F5342)</f>
        <v/>
      </c>
      <c r="K5342" s="6">
        <f>IF(sel_og=1,E5342-G5342,0)</f>
        <v/>
      </c>
    </row>
    <row r="5343">
      <c r="A5343" s="6">
        <f>Profiles!E5343+Profiles!F5343</f>
        <v/>
      </c>
      <c r="B5343" s="6">
        <f>Profiles!D5343*sel_solar</f>
        <v/>
      </c>
      <c r="C5343" s="6">
        <f>MIN(B5343,A5343)</f>
        <v/>
      </c>
      <c r="D5343" s="6">
        <f>B5343-C5343</f>
        <v/>
      </c>
      <c r="E5343" s="6">
        <f>A5343-C5343</f>
        <v/>
      </c>
      <c r="F5343" s="6">
        <f>MIN(D5343,in_batt_pw,IF(sel_batt=0,0,(sel_batt-H5342)/in_rte))</f>
        <v/>
      </c>
      <c r="G5343" s="6">
        <f>MIN(E5343,in_batt_pw,H5342)</f>
        <v/>
      </c>
      <c r="H5343" s="6">
        <f>H5342+F5343*in_rte-G5343</f>
        <v/>
      </c>
      <c r="I5343" s="6">
        <f>IF(sel_og=1,0,E5343-G5343)</f>
        <v/>
      </c>
      <c r="J5343" s="6">
        <f>IF(sel_og=1,0,D5343-F5343)</f>
        <v/>
      </c>
      <c r="K5343" s="6">
        <f>IF(sel_og=1,E5343-G5343,0)</f>
        <v/>
      </c>
    </row>
    <row r="5344">
      <c r="A5344" s="6">
        <f>Profiles!E5344+Profiles!F5344</f>
        <v/>
      </c>
      <c r="B5344" s="6">
        <f>Profiles!D5344*sel_solar</f>
        <v/>
      </c>
      <c r="C5344" s="6">
        <f>MIN(B5344,A5344)</f>
        <v/>
      </c>
      <c r="D5344" s="6">
        <f>B5344-C5344</f>
        <v/>
      </c>
      <c r="E5344" s="6">
        <f>A5344-C5344</f>
        <v/>
      </c>
      <c r="F5344" s="6">
        <f>MIN(D5344,in_batt_pw,IF(sel_batt=0,0,(sel_batt-H5343)/in_rte))</f>
        <v/>
      </c>
      <c r="G5344" s="6">
        <f>MIN(E5344,in_batt_pw,H5343)</f>
        <v/>
      </c>
      <c r="H5344" s="6">
        <f>H5343+F5344*in_rte-G5344</f>
        <v/>
      </c>
      <c r="I5344" s="6">
        <f>IF(sel_og=1,0,E5344-G5344)</f>
        <v/>
      </c>
      <c r="J5344" s="6">
        <f>IF(sel_og=1,0,D5344-F5344)</f>
        <v/>
      </c>
      <c r="K5344" s="6">
        <f>IF(sel_og=1,E5344-G5344,0)</f>
        <v/>
      </c>
    </row>
    <row r="5345">
      <c r="A5345" s="6">
        <f>Profiles!E5345+Profiles!F5345</f>
        <v/>
      </c>
      <c r="B5345" s="6">
        <f>Profiles!D5345*sel_solar</f>
        <v/>
      </c>
      <c r="C5345" s="6">
        <f>MIN(B5345,A5345)</f>
        <v/>
      </c>
      <c r="D5345" s="6">
        <f>B5345-C5345</f>
        <v/>
      </c>
      <c r="E5345" s="6">
        <f>A5345-C5345</f>
        <v/>
      </c>
      <c r="F5345" s="6">
        <f>MIN(D5345,in_batt_pw,IF(sel_batt=0,0,(sel_batt-H5344)/in_rte))</f>
        <v/>
      </c>
      <c r="G5345" s="6">
        <f>MIN(E5345,in_batt_pw,H5344)</f>
        <v/>
      </c>
      <c r="H5345" s="6">
        <f>H5344+F5345*in_rte-G5345</f>
        <v/>
      </c>
      <c r="I5345" s="6">
        <f>IF(sel_og=1,0,E5345-G5345)</f>
        <v/>
      </c>
      <c r="J5345" s="6">
        <f>IF(sel_og=1,0,D5345-F5345)</f>
        <v/>
      </c>
      <c r="K5345" s="6">
        <f>IF(sel_og=1,E5345-G5345,0)</f>
        <v/>
      </c>
    </row>
    <row r="5346">
      <c r="A5346" s="6">
        <f>Profiles!E5346+Profiles!F5346</f>
        <v/>
      </c>
      <c r="B5346" s="6">
        <f>Profiles!D5346*sel_solar</f>
        <v/>
      </c>
      <c r="C5346" s="6">
        <f>MIN(B5346,A5346)</f>
        <v/>
      </c>
      <c r="D5346" s="6">
        <f>B5346-C5346</f>
        <v/>
      </c>
      <c r="E5346" s="6">
        <f>A5346-C5346</f>
        <v/>
      </c>
      <c r="F5346" s="6">
        <f>MIN(D5346,in_batt_pw,IF(sel_batt=0,0,(sel_batt-H5345)/in_rte))</f>
        <v/>
      </c>
      <c r="G5346" s="6">
        <f>MIN(E5346,in_batt_pw,H5345)</f>
        <v/>
      </c>
      <c r="H5346" s="6">
        <f>H5345+F5346*in_rte-G5346</f>
        <v/>
      </c>
      <c r="I5346" s="6">
        <f>IF(sel_og=1,0,E5346-G5346)</f>
        <v/>
      </c>
      <c r="J5346" s="6">
        <f>IF(sel_og=1,0,D5346-F5346)</f>
        <v/>
      </c>
      <c r="K5346" s="6">
        <f>IF(sel_og=1,E5346-G5346,0)</f>
        <v/>
      </c>
    </row>
    <row r="5347">
      <c r="A5347" s="6">
        <f>Profiles!E5347+Profiles!F5347</f>
        <v/>
      </c>
      <c r="B5347" s="6">
        <f>Profiles!D5347*sel_solar</f>
        <v/>
      </c>
      <c r="C5347" s="6">
        <f>MIN(B5347,A5347)</f>
        <v/>
      </c>
      <c r="D5347" s="6">
        <f>B5347-C5347</f>
        <v/>
      </c>
      <c r="E5347" s="6">
        <f>A5347-C5347</f>
        <v/>
      </c>
      <c r="F5347" s="6">
        <f>MIN(D5347,in_batt_pw,IF(sel_batt=0,0,(sel_batt-H5346)/in_rte))</f>
        <v/>
      </c>
      <c r="G5347" s="6">
        <f>MIN(E5347,in_batt_pw,H5346)</f>
        <v/>
      </c>
      <c r="H5347" s="6">
        <f>H5346+F5347*in_rte-G5347</f>
        <v/>
      </c>
      <c r="I5347" s="6">
        <f>IF(sel_og=1,0,E5347-G5347)</f>
        <v/>
      </c>
      <c r="J5347" s="6">
        <f>IF(sel_og=1,0,D5347-F5347)</f>
        <v/>
      </c>
      <c r="K5347" s="6">
        <f>IF(sel_og=1,E5347-G5347,0)</f>
        <v/>
      </c>
    </row>
    <row r="5348">
      <c r="A5348" s="6">
        <f>Profiles!E5348+Profiles!F5348</f>
        <v/>
      </c>
      <c r="B5348" s="6">
        <f>Profiles!D5348*sel_solar</f>
        <v/>
      </c>
      <c r="C5348" s="6">
        <f>MIN(B5348,A5348)</f>
        <v/>
      </c>
      <c r="D5348" s="6">
        <f>B5348-C5348</f>
        <v/>
      </c>
      <c r="E5348" s="6">
        <f>A5348-C5348</f>
        <v/>
      </c>
      <c r="F5348" s="6">
        <f>MIN(D5348,in_batt_pw,IF(sel_batt=0,0,(sel_batt-H5347)/in_rte))</f>
        <v/>
      </c>
      <c r="G5348" s="6">
        <f>MIN(E5348,in_batt_pw,H5347)</f>
        <v/>
      </c>
      <c r="H5348" s="6">
        <f>H5347+F5348*in_rte-G5348</f>
        <v/>
      </c>
      <c r="I5348" s="6">
        <f>IF(sel_og=1,0,E5348-G5348)</f>
        <v/>
      </c>
      <c r="J5348" s="6">
        <f>IF(sel_og=1,0,D5348-F5348)</f>
        <v/>
      </c>
      <c r="K5348" s="6">
        <f>IF(sel_og=1,E5348-G5348,0)</f>
        <v/>
      </c>
    </row>
    <row r="5349">
      <c r="A5349" s="6">
        <f>Profiles!E5349+Profiles!F5349</f>
        <v/>
      </c>
      <c r="B5349" s="6">
        <f>Profiles!D5349*sel_solar</f>
        <v/>
      </c>
      <c r="C5349" s="6">
        <f>MIN(B5349,A5349)</f>
        <v/>
      </c>
      <c r="D5349" s="6">
        <f>B5349-C5349</f>
        <v/>
      </c>
      <c r="E5349" s="6">
        <f>A5349-C5349</f>
        <v/>
      </c>
      <c r="F5349" s="6">
        <f>MIN(D5349,in_batt_pw,IF(sel_batt=0,0,(sel_batt-H5348)/in_rte))</f>
        <v/>
      </c>
      <c r="G5349" s="6">
        <f>MIN(E5349,in_batt_pw,H5348)</f>
        <v/>
      </c>
      <c r="H5349" s="6">
        <f>H5348+F5349*in_rte-G5349</f>
        <v/>
      </c>
      <c r="I5349" s="6">
        <f>IF(sel_og=1,0,E5349-G5349)</f>
        <v/>
      </c>
      <c r="J5349" s="6">
        <f>IF(sel_og=1,0,D5349-F5349)</f>
        <v/>
      </c>
      <c r="K5349" s="6">
        <f>IF(sel_og=1,E5349-G5349,0)</f>
        <v/>
      </c>
    </row>
    <row r="5350">
      <c r="A5350" s="6">
        <f>Profiles!E5350+Profiles!F5350</f>
        <v/>
      </c>
      <c r="B5350" s="6">
        <f>Profiles!D5350*sel_solar</f>
        <v/>
      </c>
      <c r="C5350" s="6">
        <f>MIN(B5350,A5350)</f>
        <v/>
      </c>
      <c r="D5350" s="6">
        <f>B5350-C5350</f>
        <v/>
      </c>
      <c r="E5350" s="6">
        <f>A5350-C5350</f>
        <v/>
      </c>
      <c r="F5350" s="6">
        <f>MIN(D5350,in_batt_pw,IF(sel_batt=0,0,(sel_batt-H5349)/in_rte))</f>
        <v/>
      </c>
      <c r="G5350" s="6">
        <f>MIN(E5350,in_batt_pw,H5349)</f>
        <v/>
      </c>
      <c r="H5350" s="6">
        <f>H5349+F5350*in_rte-G5350</f>
        <v/>
      </c>
      <c r="I5350" s="6">
        <f>IF(sel_og=1,0,E5350-G5350)</f>
        <v/>
      </c>
      <c r="J5350" s="6">
        <f>IF(sel_og=1,0,D5350-F5350)</f>
        <v/>
      </c>
      <c r="K5350" s="6">
        <f>IF(sel_og=1,E5350-G5350,0)</f>
        <v/>
      </c>
    </row>
    <row r="5351">
      <c r="A5351" s="6">
        <f>Profiles!E5351+Profiles!F5351</f>
        <v/>
      </c>
      <c r="B5351" s="6">
        <f>Profiles!D5351*sel_solar</f>
        <v/>
      </c>
      <c r="C5351" s="6">
        <f>MIN(B5351,A5351)</f>
        <v/>
      </c>
      <c r="D5351" s="6">
        <f>B5351-C5351</f>
        <v/>
      </c>
      <c r="E5351" s="6">
        <f>A5351-C5351</f>
        <v/>
      </c>
      <c r="F5351" s="6">
        <f>MIN(D5351,in_batt_pw,IF(sel_batt=0,0,(sel_batt-H5350)/in_rte))</f>
        <v/>
      </c>
      <c r="G5351" s="6">
        <f>MIN(E5351,in_batt_pw,H5350)</f>
        <v/>
      </c>
      <c r="H5351" s="6">
        <f>H5350+F5351*in_rte-G5351</f>
        <v/>
      </c>
      <c r="I5351" s="6">
        <f>IF(sel_og=1,0,E5351-G5351)</f>
        <v/>
      </c>
      <c r="J5351" s="6">
        <f>IF(sel_og=1,0,D5351-F5351)</f>
        <v/>
      </c>
      <c r="K5351" s="6">
        <f>IF(sel_og=1,E5351-G5351,0)</f>
        <v/>
      </c>
    </row>
    <row r="5352">
      <c r="A5352" s="6">
        <f>Profiles!E5352+Profiles!F5352</f>
        <v/>
      </c>
      <c r="B5352" s="6">
        <f>Profiles!D5352*sel_solar</f>
        <v/>
      </c>
      <c r="C5352" s="6">
        <f>MIN(B5352,A5352)</f>
        <v/>
      </c>
      <c r="D5352" s="6">
        <f>B5352-C5352</f>
        <v/>
      </c>
      <c r="E5352" s="6">
        <f>A5352-C5352</f>
        <v/>
      </c>
      <c r="F5352" s="6">
        <f>MIN(D5352,in_batt_pw,IF(sel_batt=0,0,(sel_batt-H5351)/in_rte))</f>
        <v/>
      </c>
      <c r="G5352" s="6">
        <f>MIN(E5352,in_batt_pw,H5351)</f>
        <v/>
      </c>
      <c r="H5352" s="6">
        <f>H5351+F5352*in_rte-G5352</f>
        <v/>
      </c>
      <c r="I5352" s="6">
        <f>IF(sel_og=1,0,E5352-G5352)</f>
        <v/>
      </c>
      <c r="J5352" s="6">
        <f>IF(sel_og=1,0,D5352-F5352)</f>
        <v/>
      </c>
      <c r="K5352" s="6">
        <f>IF(sel_og=1,E5352-G5352,0)</f>
        <v/>
      </c>
    </row>
    <row r="5353">
      <c r="A5353" s="6">
        <f>Profiles!E5353+Profiles!F5353</f>
        <v/>
      </c>
      <c r="B5353" s="6">
        <f>Profiles!D5353*sel_solar</f>
        <v/>
      </c>
      <c r="C5353" s="6">
        <f>MIN(B5353,A5353)</f>
        <v/>
      </c>
      <c r="D5353" s="6">
        <f>B5353-C5353</f>
        <v/>
      </c>
      <c r="E5353" s="6">
        <f>A5353-C5353</f>
        <v/>
      </c>
      <c r="F5353" s="6">
        <f>MIN(D5353,in_batt_pw,IF(sel_batt=0,0,(sel_batt-H5352)/in_rte))</f>
        <v/>
      </c>
      <c r="G5353" s="6">
        <f>MIN(E5353,in_batt_pw,H5352)</f>
        <v/>
      </c>
      <c r="H5353" s="6">
        <f>H5352+F5353*in_rte-G5353</f>
        <v/>
      </c>
      <c r="I5353" s="6">
        <f>IF(sel_og=1,0,E5353-G5353)</f>
        <v/>
      </c>
      <c r="J5353" s="6">
        <f>IF(sel_og=1,0,D5353-F5353)</f>
        <v/>
      </c>
      <c r="K5353" s="6">
        <f>IF(sel_og=1,E5353-G5353,0)</f>
        <v/>
      </c>
    </row>
    <row r="5354">
      <c r="A5354" s="6">
        <f>Profiles!E5354+Profiles!F5354</f>
        <v/>
      </c>
      <c r="B5354" s="6">
        <f>Profiles!D5354*sel_solar</f>
        <v/>
      </c>
      <c r="C5354" s="6">
        <f>MIN(B5354,A5354)</f>
        <v/>
      </c>
      <c r="D5354" s="6">
        <f>B5354-C5354</f>
        <v/>
      </c>
      <c r="E5354" s="6">
        <f>A5354-C5354</f>
        <v/>
      </c>
      <c r="F5354" s="6">
        <f>MIN(D5354,in_batt_pw,IF(sel_batt=0,0,(sel_batt-H5353)/in_rte))</f>
        <v/>
      </c>
      <c r="G5354" s="6">
        <f>MIN(E5354,in_batt_pw,H5353)</f>
        <v/>
      </c>
      <c r="H5354" s="6">
        <f>H5353+F5354*in_rte-G5354</f>
        <v/>
      </c>
      <c r="I5354" s="6">
        <f>IF(sel_og=1,0,E5354-G5354)</f>
        <v/>
      </c>
      <c r="J5354" s="6">
        <f>IF(sel_og=1,0,D5354-F5354)</f>
        <v/>
      </c>
      <c r="K5354" s="6">
        <f>IF(sel_og=1,E5354-G5354,0)</f>
        <v/>
      </c>
    </row>
    <row r="5355">
      <c r="A5355" s="6">
        <f>Profiles!E5355+Profiles!F5355</f>
        <v/>
      </c>
      <c r="B5355" s="6">
        <f>Profiles!D5355*sel_solar</f>
        <v/>
      </c>
      <c r="C5355" s="6">
        <f>MIN(B5355,A5355)</f>
        <v/>
      </c>
      <c r="D5355" s="6">
        <f>B5355-C5355</f>
        <v/>
      </c>
      <c r="E5355" s="6">
        <f>A5355-C5355</f>
        <v/>
      </c>
      <c r="F5355" s="6">
        <f>MIN(D5355,in_batt_pw,IF(sel_batt=0,0,(sel_batt-H5354)/in_rte))</f>
        <v/>
      </c>
      <c r="G5355" s="6">
        <f>MIN(E5355,in_batt_pw,H5354)</f>
        <v/>
      </c>
      <c r="H5355" s="6">
        <f>H5354+F5355*in_rte-G5355</f>
        <v/>
      </c>
      <c r="I5355" s="6">
        <f>IF(sel_og=1,0,E5355-G5355)</f>
        <v/>
      </c>
      <c r="J5355" s="6">
        <f>IF(sel_og=1,0,D5355-F5355)</f>
        <v/>
      </c>
      <c r="K5355" s="6">
        <f>IF(sel_og=1,E5355-G5355,0)</f>
        <v/>
      </c>
    </row>
    <row r="5356">
      <c r="A5356" s="6">
        <f>Profiles!E5356+Profiles!F5356</f>
        <v/>
      </c>
      <c r="B5356" s="6">
        <f>Profiles!D5356*sel_solar</f>
        <v/>
      </c>
      <c r="C5356" s="6">
        <f>MIN(B5356,A5356)</f>
        <v/>
      </c>
      <c r="D5356" s="6">
        <f>B5356-C5356</f>
        <v/>
      </c>
      <c r="E5356" s="6">
        <f>A5356-C5356</f>
        <v/>
      </c>
      <c r="F5356" s="6">
        <f>MIN(D5356,in_batt_pw,IF(sel_batt=0,0,(sel_batt-H5355)/in_rte))</f>
        <v/>
      </c>
      <c r="G5356" s="6">
        <f>MIN(E5356,in_batt_pw,H5355)</f>
        <v/>
      </c>
      <c r="H5356" s="6">
        <f>H5355+F5356*in_rte-G5356</f>
        <v/>
      </c>
      <c r="I5356" s="6">
        <f>IF(sel_og=1,0,E5356-G5356)</f>
        <v/>
      </c>
      <c r="J5356" s="6">
        <f>IF(sel_og=1,0,D5356-F5356)</f>
        <v/>
      </c>
      <c r="K5356" s="6">
        <f>IF(sel_og=1,E5356-G5356,0)</f>
        <v/>
      </c>
    </row>
    <row r="5357">
      <c r="A5357" s="6">
        <f>Profiles!E5357+Profiles!F5357</f>
        <v/>
      </c>
      <c r="B5357" s="6">
        <f>Profiles!D5357*sel_solar</f>
        <v/>
      </c>
      <c r="C5357" s="6">
        <f>MIN(B5357,A5357)</f>
        <v/>
      </c>
      <c r="D5357" s="6">
        <f>B5357-C5357</f>
        <v/>
      </c>
      <c r="E5357" s="6">
        <f>A5357-C5357</f>
        <v/>
      </c>
      <c r="F5357" s="6">
        <f>MIN(D5357,in_batt_pw,IF(sel_batt=0,0,(sel_batt-H5356)/in_rte))</f>
        <v/>
      </c>
      <c r="G5357" s="6">
        <f>MIN(E5357,in_batt_pw,H5356)</f>
        <v/>
      </c>
      <c r="H5357" s="6">
        <f>H5356+F5357*in_rte-G5357</f>
        <v/>
      </c>
      <c r="I5357" s="6">
        <f>IF(sel_og=1,0,E5357-G5357)</f>
        <v/>
      </c>
      <c r="J5357" s="6">
        <f>IF(sel_og=1,0,D5357-F5357)</f>
        <v/>
      </c>
      <c r="K5357" s="6">
        <f>IF(sel_og=1,E5357-G5357,0)</f>
        <v/>
      </c>
    </row>
    <row r="5358">
      <c r="A5358" s="6">
        <f>Profiles!E5358+Profiles!F5358</f>
        <v/>
      </c>
      <c r="B5358" s="6">
        <f>Profiles!D5358*sel_solar</f>
        <v/>
      </c>
      <c r="C5358" s="6">
        <f>MIN(B5358,A5358)</f>
        <v/>
      </c>
      <c r="D5358" s="6">
        <f>B5358-C5358</f>
        <v/>
      </c>
      <c r="E5358" s="6">
        <f>A5358-C5358</f>
        <v/>
      </c>
      <c r="F5358" s="6">
        <f>MIN(D5358,in_batt_pw,IF(sel_batt=0,0,(sel_batt-H5357)/in_rte))</f>
        <v/>
      </c>
      <c r="G5358" s="6">
        <f>MIN(E5358,in_batt_pw,H5357)</f>
        <v/>
      </c>
      <c r="H5358" s="6">
        <f>H5357+F5358*in_rte-G5358</f>
        <v/>
      </c>
      <c r="I5358" s="6">
        <f>IF(sel_og=1,0,E5358-G5358)</f>
        <v/>
      </c>
      <c r="J5358" s="6">
        <f>IF(sel_og=1,0,D5358-F5358)</f>
        <v/>
      </c>
      <c r="K5358" s="6">
        <f>IF(sel_og=1,E5358-G5358,0)</f>
        <v/>
      </c>
    </row>
    <row r="5359">
      <c r="A5359" s="6">
        <f>Profiles!E5359+Profiles!F5359</f>
        <v/>
      </c>
      <c r="B5359" s="6">
        <f>Profiles!D5359*sel_solar</f>
        <v/>
      </c>
      <c r="C5359" s="6">
        <f>MIN(B5359,A5359)</f>
        <v/>
      </c>
      <c r="D5359" s="6">
        <f>B5359-C5359</f>
        <v/>
      </c>
      <c r="E5359" s="6">
        <f>A5359-C5359</f>
        <v/>
      </c>
      <c r="F5359" s="6">
        <f>MIN(D5359,in_batt_pw,IF(sel_batt=0,0,(sel_batt-H5358)/in_rte))</f>
        <v/>
      </c>
      <c r="G5359" s="6">
        <f>MIN(E5359,in_batt_pw,H5358)</f>
        <v/>
      </c>
      <c r="H5359" s="6">
        <f>H5358+F5359*in_rte-G5359</f>
        <v/>
      </c>
      <c r="I5359" s="6">
        <f>IF(sel_og=1,0,E5359-G5359)</f>
        <v/>
      </c>
      <c r="J5359" s="6">
        <f>IF(sel_og=1,0,D5359-F5359)</f>
        <v/>
      </c>
      <c r="K5359" s="6">
        <f>IF(sel_og=1,E5359-G5359,0)</f>
        <v/>
      </c>
    </row>
    <row r="5360">
      <c r="A5360" s="6">
        <f>Profiles!E5360+Profiles!F5360</f>
        <v/>
      </c>
      <c r="B5360" s="6">
        <f>Profiles!D5360*sel_solar</f>
        <v/>
      </c>
      <c r="C5360" s="6">
        <f>MIN(B5360,A5360)</f>
        <v/>
      </c>
      <c r="D5360" s="6">
        <f>B5360-C5360</f>
        <v/>
      </c>
      <c r="E5360" s="6">
        <f>A5360-C5360</f>
        <v/>
      </c>
      <c r="F5360" s="6">
        <f>MIN(D5360,in_batt_pw,IF(sel_batt=0,0,(sel_batt-H5359)/in_rte))</f>
        <v/>
      </c>
      <c r="G5360" s="6">
        <f>MIN(E5360,in_batt_pw,H5359)</f>
        <v/>
      </c>
      <c r="H5360" s="6">
        <f>H5359+F5360*in_rte-G5360</f>
        <v/>
      </c>
      <c r="I5360" s="6">
        <f>IF(sel_og=1,0,E5360-G5360)</f>
        <v/>
      </c>
      <c r="J5360" s="6">
        <f>IF(sel_og=1,0,D5360-F5360)</f>
        <v/>
      </c>
      <c r="K5360" s="6">
        <f>IF(sel_og=1,E5360-G5360,0)</f>
        <v/>
      </c>
    </row>
    <row r="5361">
      <c r="A5361" s="6">
        <f>Profiles!E5361+Profiles!F5361</f>
        <v/>
      </c>
      <c r="B5361" s="6">
        <f>Profiles!D5361*sel_solar</f>
        <v/>
      </c>
      <c r="C5361" s="6">
        <f>MIN(B5361,A5361)</f>
        <v/>
      </c>
      <c r="D5361" s="6">
        <f>B5361-C5361</f>
        <v/>
      </c>
      <c r="E5361" s="6">
        <f>A5361-C5361</f>
        <v/>
      </c>
      <c r="F5361" s="6">
        <f>MIN(D5361,in_batt_pw,IF(sel_batt=0,0,(sel_batt-H5360)/in_rte))</f>
        <v/>
      </c>
      <c r="G5361" s="6">
        <f>MIN(E5361,in_batt_pw,H5360)</f>
        <v/>
      </c>
      <c r="H5361" s="6">
        <f>H5360+F5361*in_rte-G5361</f>
        <v/>
      </c>
      <c r="I5361" s="6">
        <f>IF(sel_og=1,0,E5361-G5361)</f>
        <v/>
      </c>
      <c r="J5361" s="6">
        <f>IF(sel_og=1,0,D5361-F5361)</f>
        <v/>
      </c>
      <c r="K5361" s="6">
        <f>IF(sel_og=1,E5361-G5361,0)</f>
        <v/>
      </c>
    </row>
    <row r="5362">
      <c r="A5362" s="6">
        <f>Profiles!E5362+Profiles!F5362</f>
        <v/>
      </c>
      <c r="B5362" s="6">
        <f>Profiles!D5362*sel_solar</f>
        <v/>
      </c>
      <c r="C5362" s="6">
        <f>MIN(B5362,A5362)</f>
        <v/>
      </c>
      <c r="D5362" s="6">
        <f>B5362-C5362</f>
        <v/>
      </c>
      <c r="E5362" s="6">
        <f>A5362-C5362</f>
        <v/>
      </c>
      <c r="F5362" s="6">
        <f>MIN(D5362,in_batt_pw,IF(sel_batt=0,0,(sel_batt-H5361)/in_rte))</f>
        <v/>
      </c>
      <c r="G5362" s="6">
        <f>MIN(E5362,in_batt_pw,H5361)</f>
        <v/>
      </c>
      <c r="H5362" s="6">
        <f>H5361+F5362*in_rte-G5362</f>
        <v/>
      </c>
      <c r="I5362" s="6">
        <f>IF(sel_og=1,0,E5362-G5362)</f>
        <v/>
      </c>
      <c r="J5362" s="6">
        <f>IF(sel_og=1,0,D5362-F5362)</f>
        <v/>
      </c>
      <c r="K5362" s="6">
        <f>IF(sel_og=1,E5362-G5362,0)</f>
        <v/>
      </c>
    </row>
    <row r="5363">
      <c r="A5363" s="6">
        <f>Profiles!E5363+Profiles!F5363</f>
        <v/>
      </c>
      <c r="B5363" s="6">
        <f>Profiles!D5363*sel_solar</f>
        <v/>
      </c>
      <c r="C5363" s="6">
        <f>MIN(B5363,A5363)</f>
        <v/>
      </c>
      <c r="D5363" s="6">
        <f>B5363-C5363</f>
        <v/>
      </c>
      <c r="E5363" s="6">
        <f>A5363-C5363</f>
        <v/>
      </c>
      <c r="F5363" s="6">
        <f>MIN(D5363,in_batt_pw,IF(sel_batt=0,0,(sel_batt-H5362)/in_rte))</f>
        <v/>
      </c>
      <c r="G5363" s="6">
        <f>MIN(E5363,in_batt_pw,H5362)</f>
        <v/>
      </c>
      <c r="H5363" s="6">
        <f>H5362+F5363*in_rte-G5363</f>
        <v/>
      </c>
      <c r="I5363" s="6">
        <f>IF(sel_og=1,0,E5363-G5363)</f>
        <v/>
      </c>
      <c r="J5363" s="6">
        <f>IF(sel_og=1,0,D5363-F5363)</f>
        <v/>
      </c>
      <c r="K5363" s="6">
        <f>IF(sel_og=1,E5363-G5363,0)</f>
        <v/>
      </c>
    </row>
    <row r="5364">
      <c r="A5364" s="6">
        <f>Profiles!E5364+Profiles!F5364</f>
        <v/>
      </c>
      <c r="B5364" s="6">
        <f>Profiles!D5364*sel_solar</f>
        <v/>
      </c>
      <c r="C5364" s="6">
        <f>MIN(B5364,A5364)</f>
        <v/>
      </c>
      <c r="D5364" s="6">
        <f>B5364-C5364</f>
        <v/>
      </c>
      <c r="E5364" s="6">
        <f>A5364-C5364</f>
        <v/>
      </c>
      <c r="F5364" s="6">
        <f>MIN(D5364,in_batt_pw,IF(sel_batt=0,0,(sel_batt-H5363)/in_rte))</f>
        <v/>
      </c>
      <c r="G5364" s="6">
        <f>MIN(E5364,in_batt_pw,H5363)</f>
        <v/>
      </c>
      <c r="H5364" s="6">
        <f>H5363+F5364*in_rte-G5364</f>
        <v/>
      </c>
      <c r="I5364" s="6">
        <f>IF(sel_og=1,0,E5364-G5364)</f>
        <v/>
      </c>
      <c r="J5364" s="6">
        <f>IF(sel_og=1,0,D5364-F5364)</f>
        <v/>
      </c>
      <c r="K5364" s="6">
        <f>IF(sel_og=1,E5364-G5364,0)</f>
        <v/>
      </c>
    </row>
    <row r="5365">
      <c r="A5365" s="6">
        <f>Profiles!E5365+Profiles!F5365</f>
        <v/>
      </c>
      <c r="B5365" s="6">
        <f>Profiles!D5365*sel_solar</f>
        <v/>
      </c>
      <c r="C5365" s="6">
        <f>MIN(B5365,A5365)</f>
        <v/>
      </c>
      <c r="D5365" s="6">
        <f>B5365-C5365</f>
        <v/>
      </c>
      <c r="E5365" s="6">
        <f>A5365-C5365</f>
        <v/>
      </c>
      <c r="F5365" s="6">
        <f>MIN(D5365,in_batt_pw,IF(sel_batt=0,0,(sel_batt-H5364)/in_rte))</f>
        <v/>
      </c>
      <c r="G5365" s="6">
        <f>MIN(E5365,in_batt_pw,H5364)</f>
        <v/>
      </c>
      <c r="H5365" s="6">
        <f>H5364+F5365*in_rte-G5365</f>
        <v/>
      </c>
      <c r="I5365" s="6">
        <f>IF(sel_og=1,0,E5365-G5365)</f>
        <v/>
      </c>
      <c r="J5365" s="6">
        <f>IF(sel_og=1,0,D5365-F5365)</f>
        <v/>
      </c>
      <c r="K5365" s="6">
        <f>IF(sel_og=1,E5365-G5365,0)</f>
        <v/>
      </c>
    </row>
    <row r="5366">
      <c r="A5366" s="6">
        <f>Profiles!E5366+Profiles!F5366</f>
        <v/>
      </c>
      <c r="B5366" s="6">
        <f>Profiles!D5366*sel_solar</f>
        <v/>
      </c>
      <c r="C5366" s="6">
        <f>MIN(B5366,A5366)</f>
        <v/>
      </c>
      <c r="D5366" s="6">
        <f>B5366-C5366</f>
        <v/>
      </c>
      <c r="E5366" s="6">
        <f>A5366-C5366</f>
        <v/>
      </c>
      <c r="F5366" s="6">
        <f>MIN(D5366,in_batt_pw,IF(sel_batt=0,0,(sel_batt-H5365)/in_rte))</f>
        <v/>
      </c>
      <c r="G5366" s="6">
        <f>MIN(E5366,in_batt_pw,H5365)</f>
        <v/>
      </c>
      <c r="H5366" s="6">
        <f>H5365+F5366*in_rte-G5366</f>
        <v/>
      </c>
      <c r="I5366" s="6">
        <f>IF(sel_og=1,0,E5366-G5366)</f>
        <v/>
      </c>
      <c r="J5366" s="6">
        <f>IF(sel_og=1,0,D5366-F5366)</f>
        <v/>
      </c>
      <c r="K5366" s="6">
        <f>IF(sel_og=1,E5366-G5366,0)</f>
        <v/>
      </c>
    </row>
    <row r="5367">
      <c r="A5367" s="6">
        <f>Profiles!E5367+Profiles!F5367</f>
        <v/>
      </c>
      <c r="B5367" s="6">
        <f>Profiles!D5367*sel_solar</f>
        <v/>
      </c>
      <c r="C5367" s="6">
        <f>MIN(B5367,A5367)</f>
        <v/>
      </c>
      <c r="D5367" s="6">
        <f>B5367-C5367</f>
        <v/>
      </c>
      <c r="E5367" s="6">
        <f>A5367-C5367</f>
        <v/>
      </c>
      <c r="F5367" s="6">
        <f>MIN(D5367,in_batt_pw,IF(sel_batt=0,0,(sel_batt-H5366)/in_rte))</f>
        <v/>
      </c>
      <c r="G5367" s="6">
        <f>MIN(E5367,in_batt_pw,H5366)</f>
        <v/>
      </c>
      <c r="H5367" s="6">
        <f>H5366+F5367*in_rte-G5367</f>
        <v/>
      </c>
      <c r="I5367" s="6">
        <f>IF(sel_og=1,0,E5367-G5367)</f>
        <v/>
      </c>
      <c r="J5367" s="6">
        <f>IF(sel_og=1,0,D5367-F5367)</f>
        <v/>
      </c>
      <c r="K5367" s="6">
        <f>IF(sel_og=1,E5367-G5367,0)</f>
        <v/>
      </c>
    </row>
    <row r="5368">
      <c r="A5368" s="6">
        <f>Profiles!E5368+Profiles!F5368</f>
        <v/>
      </c>
      <c r="B5368" s="6">
        <f>Profiles!D5368*sel_solar</f>
        <v/>
      </c>
      <c r="C5368" s="6">
        <f>MIN(B5368,A5368)</f>
        <v/>
      </c>
      <c r="D5368" s="6">
        <f>B5368-C5368</f>
        <v/>
      </c>
      <c r="E5368" s="6">
        <f>A5368-C5368</f>
        <v/>
      </c>
      <c r="F5368" s="6">
        <f>MIN(D5368,in_batt_pw,IF(sel_batt=0,0,(sel_batt-H5367)/in_rte))</f>
        <v/>
      </c>
      <c r="G5368" s="6">
        <f>MIN(E5368,in_batt_pw,H5367)</f>
        <v/>
      </c>
      <c r="H5368" s="6">
        <f>H5367+F5368*in_rte-G5368</f>
        <v/>
      </c>
      <c r="I5368" s="6">
        <f>IF(sel_og=1,0,E5368-G5368)</f>
        <v/>
      </c>
      <c r="J5368" s="6">
        <f>IF(sel_og=1,0,D5368-F5368)</f>
        <v/>
      </c>
      <c r="K5368" s="6">
        <f>IF(sel_og=1,E5368-G5368,0)</f>
        <v/>
      </c>
    </row>
    <row r="5369">
      <c r="A5369" s="6">
        <f>Profiles!E5369+Profiles!F5369</f>
        <v/>
      </c>
      <c r="B5369" s="6">
        <f>Profiles!D5369*sel_solar</f>
        <v/>
      </c>
      <c r="C5369" s="6">
        <f>MIN(B5369,A5369)</f>
        <v/>
      </c>
      <c r="D5369" s="6">
        <f>B5369-C5369</f>
        <v/>
      </c>
      <c r="E5369" s="6">
        <f>A5369-C5369</f>
        <v/>
      </c>
      <c r="F5369" s="6">
        <f>MIN(D5369,in_batt_pw,IF(sel_batt=0,0,(sel_batt-H5368)/in_rte))</f>
        <v/>
      </c>
      <c r="G5369" s="6">
        <f>MIN(E5369,in_batt_pw,H5368)</f>
        <v/>
      </c>
      <c r="H5369" s="6">
        <f>H5368+F5369*in_rte-G5369</f>
        <v/>
      </c>
      <c r="I5369" s="6">
        <f>IF(sel_og=1,0,E5369-G5369)</f>
        <v/>
      </c>
      <c r="J5369" s="6">
        <f>IF(sel_og=1,0,D5369-F5369)</f>
        <v/>
      </c>
      <c r="K5369" s="6">
        <f>IF(sel_og=1,E5369-G5369,0)</f>
        <v/>
      </c>
    </row>
    <row r="5370">
      <c r="A5370" s="6">
        <f>Profiles!E5370+Profiles!F5370</f>
        <v/>
      </c>
      <c r="B5370" s="6">
        <f>Profiles!D5370*sel_solar</f>
        <v/>
      </c>
      <c r="C5370" s="6">
        <f>MIN(B5370,A5370)</f>
        <v/>
      </c>
      <c r="D5370" s="6">
        <f>B5370-C5370</f>
        <v/>
      </c>
      <c r="E5370" s="6">
        <f>A5370-C5370</f>
        <v/>
      </c>
      <c r="F5370" s="6">
        <f>MIN(D5370,in_batt_pw,IF(sel_batt=0,0,(sel_batt-H5369)/in_rte))</f>
        <v/>
      </c>
      <c r="G5370" s="6">
        <f>MIN(E5370,in_batt_pw,H5369)</f>
        <v/>
      </c>
      <c r="H5370" s="6">
        <f>H5369+F5370*in_rte-G5370</f>
        <v/>
      </c>
      <c r="I5370" s="6">
        <f>IF(sel_og=1,0,E5370-G5370)</f>
        <v/>
      </c>
      <c r="J5370" s="6">
        <f>IF(sel_og=1,0,D5370-F5370)</f>
        <v/>
      </c>
      <c r="K5370" s="6">
        <f>IF(sel_og=1,E5370-G5370,0)</f>
        <v/>
      </c>
    </row>
    <row r="5371">
      <c r="A5371" s="6">
        <f>Profiles!E5371+Profiles!F5371</f>
        <v/>
      </c>
      <c r="B5371" s="6">
        <f>Profiles!D5371*sel_solar</f>
        <v/>
      </c>
      <c r="C5371" s="6">
        <f>MIN(B5371,A5371)</f>
        <v/>
      </c>
      <c r="D5371" s="6">
        <f>B5371-C5371</f>
        <v/>
      </c>
      <c r="E5371" s="6">
        <f>A5371-C5371</f>
        <v/>
      </c>
      <c r="F5371" s="6">
        <f>MIN(D5371,in_batt_pw,IF(sel_batt=0,0,(sel_batt-H5370)/in_rte))</f>
        <v/>
      </c>
      <c r="G5371" s="6">
        <f>MIN(E5371,in_batt_pw,H5370)</f>
        <v/>
      </c>
      <c r="H5371" s="6">
        <f>H5370+F5371*in_rte-G5371</f>
        <v/>
      </c>
      <c r="I5371" s="6">
        <f>IF(sel_og=1,0,E5371-G5371)</f>
        <v/>
      </c>
      <c r="J5371" s="6">
        <f>IF(sel_og=1,0,D5371-F5371)</f>
        <v/>
      </c>
      <c r="K5371" s="6">
        <f>IF(sel_og=1,E5371-G5371,0)</f>
        <v/>
      </c>
    </row>
    <row r="5372">
      <c r="A5372" s="6">
        <f>Profiles!E5372+Profiles!F5372</f>
        <v/>
      </c>
      <c r="B5372" s="6">
        <f>Profiles!D5372*sel_solar</f>
        <v/>
      </c>
      <c r="C5372" s="6">
        <f>MIN(B5372,A5372)</f>
        <v/>
      </c>
      <c r="D5372" s="6">
        <f>B5372-C5372</f>
        <v/>
      </c>
      <c r="E5372" s="6">
        <f>A5372-C5372</f>
        <v/>
      </c>
      <c r="F5372" s="6">
        <f>MIN(D5372,in_batt_pw,IF(sel_batt=0,0,(sel_batt-H5371)/in_rte))</f>
        <v/>
      </c>
      <c r="G5372" s="6">
        <f>MIN(E5372,in_batt_pw,H5371)</f>
        <v/>
      </c>
      <c r="H5372" s="6">
        <f>H5371+F5372*in_rte-G5372</f>
        <v/>
      </c>
      <c r="I5372" s="6">
        <f>IF(sel_og=1,0,E5372-G5372)</f>
        <v/>
      </c>
      <c r="J5372" s="6">
        <f>IF(sel_og=1,0,D5372-F5372)</f>
        <v/>
      </c>
      <c r="K5372" s="6">
        <f>IF(sel_og=1,E5372-G5372,0)</f>
        <v/>
      </c>
    </row>
    <row r="5373">
      <c r="A5373" s="6">
        <f>Profiles!E5373+Profiles!F5373</f>
        <v/>
      </c>
      <c r="B5373" s="6">
        <f>Profiles!D5373*sel_solar</f>
        <v/>
      </c>
      <c r="C5373" s="6">
        <f>MIN(B5373,A5373)</f>
        <v/>
      </c>
      <c r="D5373" s="6">
        <f>B5373-C5373</f>
        <v/>
      </c>
      <c r="E5373" s="6">
        <f>A5373-C5373</f>
        <v/>
      </c>
      <c r="F5373" s="6">
        <f>MIN(D5373,in_batt_pw,IF(sel_batt=0,0,(sel_batt-H5372)/in_rte))</f>
        <v/>
      </c>
      <c r="G5373" s="6">
        <f>MIN(E5373,in_batt_pw,H5372)</f>
        <v/>
      </c>
      <c r="H5373" s="6">
        <f>H5372+F5373*in_rte-G5373</f>
        <v/>
      </c>
      <c r="I5373" s="6">
        <f>IF(sel_og=1,0,E5373-G5373)</f>
        <v/>
      </c>
      <c r="J5373" s="6">
        <f>IF(sel_og=1,0,D5373-F5373)</f>
        <v/>
      </c>
      <c r="K5373" s="6">
        <f>IF(sel_og=1,E5373-G5373,0)</f>
        <v/>
      </c>
    </row>
    <row r="5374">
      <c r="A5374" s="6">
        <f>Profiles!E5374+Profiles!F5374</f>
        <v/>
      </c>
      <c r="B5374" s="6">
        <f>Profiles!D5374*sel_solar</f>
        <v/>
      </c>
      <c r="C5374" s="6">
        <f>MIN(B5374,A5374)</f>
        <v/>
      </c>
      <c r="D5374" s="6">
        <f>B5374-C5374</f>
        <v/>
      </c>
      <c r="E5374" s="6">
        <f>A5374-C5374</f>
        <v/>
      </c>
      <c r="F5374" s="6">
        <f>MIN(D5374,in_batt_pw,IF(sel_batt=0,0,(sel_batt-H5373)/in_rte))</f>
        <v/>
      </c>
      <c r="G5374" s="6">
        <f>MIN(E5374,in_batt_pw,H5373)</f>
        <v/>
      </c>
      <c r="H5374" s="6">
        <f>H5373+F5374*in_rte-G5374</f>
        <v/>
      </c>
      <c r="I5374" s="6">
        <f>IF(sel_og=1,0,E5374-G5374)</f>
        <v/>
      </c>
      <c r="J5374" s="6">
        <f>IF(sel_og=1,0,D5374-F5374)</f>
        <v/>
      </c>
      <c r="K5374" s="6">
        <f>IF(sel_og=1,E5374-G5374,0)</f>
        <v/>
      </c>
    </row>
    <row r="5375">
      <c r="A5375" s="6">
        <f>Profiles!E5375+Profiles!F5375</f>
        <v/>
      </c>
      <c r="B5375" s="6">
        <f>Profiles!D5375*sel_solar</f>
        <v/>
      </c>
      <c r="C5375" s="6">
        <f>MIN(B5375,A5375)</f>
        <v/>
      </c>
      <c r="D5375" s="6">
        <f>B5375-C5375</f>
        <v/>
      </c>
      <c r="E5375" s="6">
        <f>A5375-C5375</f>
        <v/>
      </c>
      <c r="F5375" s="6">
        <f>MIN(D5375,in_batt_pw,IF(sel_batt=0,0,(sel_batt-H5374)/in_rte))</f>
        <v/>
      </c>
      <c r="G5375" s="6">
        <f>MIN(E5375,in_batt_pw,H5374)</f>
        <v/>
      </c>
      <c r="H5375" s="6">
        <f>H5374+F5375*in_rte-G5375</f>
        <v/>
      </c>
      <c r="I5375" s="6">
        <f>IF(sel_og=1,0,E5375-G5375)</f>
        <v/>
      </c>
      <c r="J5375" s="6">
        <f>IF(sel_og=1,0,D5375-F5375)</f>
        <v/>
      </c>
      <c r="K5375" s="6">
        <f>IF(sel_og=1,E5375-G5375,0)</f>
        <v/>
      </c>
    </row>
    <row r="5376">
      <c r="A5376" s="6">
        <f>Profiles!E5376+Profiles!F5376</f>
        <v/>
      </c>
      <c r="B5376" s="6">
        <f>Profiles!D5376*sel_solar</f>
        <v/>
      </c>
      <c r="C5376" s="6">
        <f>MIN(B5376,A5376)</f>
        <v/>
      </c>
      <c r="D5376" s="6">
        <f>B5376-C5376</f>
        <v/>
      </c>
      <c r="E5376" s="6">
        <f>A5376-C5376</f>
        <v/>
      </c>
      <c r="F5376" s="6">
        <f>MIN(D5376,in_batt_pw,IF(sel_batt=0,0,(sel_batt-H5375)/in_rte))</f>
        <v/>
      </c>
      <c r="G5376" s="6">
        <f>MIN(E5376,in_batt_pw,H5375)</f>
        <v/>
      </c>
      <c r="H5376" s="6">
        <f>H5375+F5376*in_rte-G5376</f>
        <v/>
      </c>
      <c r="I5376" s="6">
        <f>IF(sel_og=1,0,E5376-G5376)</f>
        <v/>
      </c>
      <c r="J5376" s="6">
        <f>IF(sel_og=1,0,D5376-F5376)</f>
        <v/>
      </c>
      <c r="K5376" s="6">
        <f>IF(sel_og=1,E5376-G5376,0)</f>
        <v/>
      </c>
    </row>
    <row r="5377">
      <c r="A5377" s="6">
        <f>Profiles!E5377+Profiles!F5377</f>
        <v/>
      </c>
      <c r="B5377" s="6">
        <f>Profiles!D5377*sel_solar</f>
        <v/>
      </c>
      <c r="C5377" s="6">
        <f>MIN(B5377,A5377)</f>
        <v/>
      </c>
      <c r="D5377" s="6">
        <f>B5377-C5377</f>
        <v/>
      </c>
      <c r="E5377" s="6">
        <f>A5377-C5377</f>
        <v/>
      </c>
      <c r="F5377" s="6">
        <f>MIN(D5377,in_batt_pw,IF(sel_batt=0,0,(sel_batt-H5376)/in_rte))</f>
        <v/>
      </c>
      <c r="G5377" s="6">
        <f>MIN(E5377,in_batt_pw,H5376)</f>
        <v/>
      </c>
      <c r="H5377" s="6">
        <f>H5376+F5377*in_rte-G5377</f>
        <v/>
      </c>
      <c r="I5377" s="6">
        <f>IF(sel_og=1,0,E5377-G5377)</f>
        <v/>
      </c>
      <c r="J5377" s="6">
        <f>IF(sel_og=1,0,D5377-F5377)</f>
        <v/>
      </c>
      <c r="K5377" s="6">
        <f>IF(sel_og=1,E5377-G5377,0)</f>
        <v/>
      </c>
    </row>
    <row r="5378">
      <c r="A5378" s="6">
        <f>Profiles!E5378+Profiles!F5378</f>
        <v/>
      </c>
      <c r="B5378" s="6">
        <f>Profiles!D5378*sel_solar</f>
        <v/>
      </c>
      <c r="C5378" s="6">
        <f>MIN(B5378,A5378)</f>
        <v/>
      </c>
      <c r="D5378" s="6">
        <f>B5378-C5378</f>
        <v/>
      </c>
      <c r="E5378" s="6">
        <f>A5378-C5378</f>
        <v/>
      </c>
      <c r="F5378" s="6">
        <f>MIN(D5378,in_batt_pw,IF(sel_batt=0,0,(sel_batt-H5377)/in_rte))</f>
        <v/>
      </c>
      <c r="G5378" s="6">
        <f>MIN(E5378,in_batt_pw,H5377)</f>
        <v/>
      </c>
      <c r="H5378" s="6">
        <f>H5377+F5378*in_rte-G5378</f>
        <v/>
      </c>
      <c r="I5378" s="6">
        <f>IF(sel_og=1,0,E5378-G5378)</f>
        <v/>
      </c>
      <c r="J5378" s="6">
        <f>IF(sel_og=1,0,D5378-F5378)</f>
        <v/>
      </c>
      <c r="K5378" s="6">
        <f>IF(sel_og=1,E5378-G5378,0)</f>
        <v/>
      </c>
    </row>
    <row r="5379">
      <c r="A5379" s="6">
        <f>Profiles!E5379+Profiles!F5379</f>
        <v/>
      </c>
      <c r="B5379" s="6">
        <f>Profiles!D5379*sel_solar</f>
        <v/>
      </c>
      <c r="C5379" s="6">
        <f>MIN(B5379,A5379)</f>
        <v/>
      </c>
      <c r="D5379" s="6">
        <f>B5379-C5379</f>
        <v/>
      </c>
      <c r="E5379" s="6">
        <f>A5379-C5379</f>
        <v/>
      </c>
      <c r="F5379" s="6">
        <f>MIN(D5379,in_batt_pw,IF(sel_batt=0,0,(sel_batt-H5378)/in_rte))</f>
        <v/>
      </c>
      <c r="G5379" s="6">
        <f>MIN(E5379,in_batt_pw,H5378)</f>
        <v/>
      </c>
      <c r="H5379" s="6">
        <f>H5378+F5379*in_rte-G5379</f>
        <v/>
      </c>
      <c r="I5379" s="6">
        <f>IF(sel_og=1,0,E5379-G5379)</f>
        <v/>
      </c>
      <c r="J5379" s="6">
        <f>IF(sel_og=1,0,D5379-F5379)</f>
        <v/>
      </c>
      <c r="K5379" s="6">
        <f>IF(sel_og=1,E5379-G5379,0)</f>
        <v/>
      </c>
    </row>
    <row r="5380">
      <c r="A5380" s="6">
        <f>Profiles!E5380+Profiles!F5380</f>
        <v/>
      </c>
      <c r="B5380" s="6">
        <f>Profiles!D5380*sel_solar</f>
        <v/>
      </c>
      <c r="C5380" s="6">
        <f>MIN(B5380,A5380)</f>
        <v/>
      </c>
      <c r="D5380" s="6">
        <f>B5380-C5380</f>
        <v/>
      </c>
      <c r="E5380" s="6">
        <f>A5380-C5380</f>
        <v/>
      </c>
      <c r="F5380" s="6">
        <f>MIN(D5380,in_batt_pw,IF(sel_batt=0,0,(sel_batt-H5379)/in_rte))</f>
        <v/>
      </c>
      <c r="G5380" s="6">
        <f>MIN(E5380,in_batt_pw,H5379)</f>
        <v/>
      </c>
      <c r="H5380" s="6">
        <f>H5379+F5380*in_rte-G5380</f>
        <v/>
      </c>
      <c r="I5380" s="6">
        <f>IF(sel_og=1,0,E5380-G5380)</f>
        <v/>
      </c>
      <c r="J5380" s="6">
        <f>IF(sel_og=1,0,D5380-F5380)</f>
        <v/>
      </c>
      <c r="K5380" s="6">
        <f>IF(sel_og=1,E5380-G5380,0)</f>
        <v/>
      </c>
    </row>
    <row r="5381">
      <c r="A5381" s="6">
        <f>Profiles!E5381+Profiles!F5381</f>
        <v/>
      </c>
      <c r="B5381" s="6">
        <f>Profiles!D5381*sel_solar</f>
        <v/>
      </c>
      <c r="C5381" s="6">
        <f>MIN(B5381,A5381)</f>
        <v/>
      </c>
      <c r="D5381" s="6">
        <f>B5381-C5381</f>
        <v/>
      </c>
      <c r="E5381" s="6">
        <f>A5381-C5381</f>
        <v/>
      </c>
      <c r="F5381" s="6">
        <f>MIN(D5381,in_batt_pw,IF(sel_batt=0,0,(sel_batt-H5380)/in_rte))</f>
        <v/>
      </c>
      <c r="G5381" s="6">
        <f>MIN(E5381,in_batt_pw,H5380)</f>
        <v/>
      </c>
      <c r="H5381" s="6">
        <f>H5380+F5381*in_rte-G5381</f>
        <v/>
      </c>
      <c r="I5381" s="6">
        <f>IF(sel_og=1,0,E5381-G5381)</f>
        <v/>
      </c>
      <c r="J5381" s="6">
        <f>IF(sel_og=1,0,D5381-F5381)</f>
        <v/>
      </c>
      <c r="K5381" s="6">
        <f>IF(sel_og=1,E5381-G5381,0)</f>
        <v/>
      </c>
    </row>
    <row r="5382">
      <c r="A5382" s="6">
        <f>Profiles!E5382+Profiles!F5382</f>
        <v/>
      </c>
      <c r="B5382" s="6">
        <f>Profiles!D5382*sel_solar</f>
        <v/>
      </c>
      <c r="C5382" s="6">
        <f>MIN(B5382,A5382)</f>
        <v/>
      </c>
      <c r="D5382" s="6">
        <f>B5382-C5382</f>
        <v/>
      </c>
      <c r="E5382" s="6">
        <f>A5382-C5382</f>
        <v/>
      </c>
      <c r="F5382" s="6">
        <f>MIN(D5382,in_batt_pw,IF(sel_batt=0,0,(sel_batt-H5381)/in_rte))</f>
        <v/>
      </c>
      <c r="G5382" s="6">
        <f>MIN(E5382,in_batt_pw,H5381)</f>
        <v/>
      </c>
      <c r="H5382" s="6">
        <f>H5381+F5382*in_rte-G5382</f>
        <v/>
      </c>
      <c r="I5382" s="6">
        <f>IF(sel_og=1,0,E5382-G5382)</f>
        <v/>
      </c>
      <c r="J5382" s="6">
        <f>IF(sel_og=1,0,D5382-F5382)</f>
        <v/>
      </c>
      <c r="K5382" s="6">
        <f>IF(sel_og=1,E5382-G5382,0)</f>
        <v/>
      </c>
    </row>
    <row r="5383">
      <c r="A5383" s="6">
        <f>Profiles!E5383+Profiles!F5383</f>
        <v/>
      </c>
      <c r="B5383" s="6">
        <f>Profiles!D5383*sel_solar</f>
        <v/>
      </c>
      <c r="C5383" s="6">
        <f>MIN(B5383,A5383)</f>
        <v/>
      </c>
      <c r="D5383" s="6">
        <f>B5383-C5383</f>
        <v/>
      </c>
      <c r="E5383" s="6">
        <f>A5383-C5383</f>
        <v/>
      </c>
      <c r="F5383" s="6">
        <f>MIN(D5383,in_batt_pw,IF(sel_batt=0,0,(sel_batt-H5382)/in_rte))</f>
        <v/>
      </c>
      <c r="G5383" s="6">
        <f>MIN(E5383,in_batt_pw,H5382)</f>
        <v/>
      </c>
      <c r="H5383" s="6">
        <f>H5382+F5383*in_rte-G5383</f>
        <v/>
      </c>
      <c r="I5383" s="6">
        <f>IF(sel_og=1,0,E5383-G5383)</f>
        <v/>
      </c>
      <c r="J5383" s="6">
        <f>IF(sel_og=1,0,D5383-F5383)</f>
        <v/>
      </c>
      <c r="K5383" s="6">
        <f>IF(sel_og=1,E5383-G5383,0)</f>
        <v/>
      </c>
    </row>
    <row r="5384">
      <c r="A5384" s="6">
        <f>Profiles!E5384+Profiles!F5384</f>
        <v/>
      </c>
      <c r="B5384" s="6">
        <f>Profiles!D5384*sel_solar</f>
        <v/>
      </c>
      <c r="C5384" s="6">
        <f>MIN(B5384,A5384)</f>
        <v/>
      </c>
      <c r="D5384" s="6">
        <f>B5384-C5384</f>
        <v/>
      </c>
      <c r="E5384" s="6">
        <f>A5384-C5384</f>
        <v/>
      </c>
      <c r="F5384" s="6">
        <f>MIN(D5384,in_batt_pw,IF(sel_batt=0,0,(sel_batt-H5383)/in_rte))</f>
        <v/>
      </c>
      <c r="G5384" s="6">
        <f>MIN(E5384,in_batt_pw,H5383)</f>
        <v/>
      </c>
      <c r="H5384" s="6">
        <f>H5383+F5384*in_rte-G5384</f>
        <v/>
      </c>
      <c r="I5384" s="6">
        <f>IF(sel_og=1,0,E5384-G5384)</f>
        <v/>
      </c>
      <c r="J5384" s="6">
        <f>IF(sel_og=1,0,D5384-F5384)</f>
        <v/>
      </c>
      <c r="K5384" s="6">
        <f>IF(sel_og=1,E5384-G5384,0)</f>
        <v/>
      </c>
    </row>
    <row r="5385">
      <c r="A5385" s="6">
        <f>Profiles!E5385+Profiles!F5385</f>
        <v/>
      </c>
      <c r="B5385" s="6">
        <f>Profiles!D5385*sel_solar</f>
        <v/>
      </c>
      <c r="C5385" s="6">
        <f>MIN(B5385,A5385)</f>
        <v/>
      </c>
      <c r="D5385" s="6">
        <f>B5385-C5385</f>
        <v/>
      </c>
      <c r="E5385" s="6">
        <f>A5385-C5385</f>
        <v/>
      </c>
      <c r="F5385" s="6">
        <f>MIN(D5385,in_batt_pw,IF(sel_batt=0,0,(sel_batt-H5384)/in_rte))</f>
        <v/>
      </c>
      <c r="G5385" s="6">
        <f>MIN(E5385,in_batt_pw,H5384)</f>
        <v/>
      </c>
      <c r="H5385" s="6">
        <f>H5384+F5385*in_rte-G5385</f>
        <v/>
      </c>
      <c r="I5385" s="6">
        <f>IF(sel_og=1,0,E5385-G5385)</f>
        <v/>
      </c>
      <c r="J5385" s="6">
        <f>IF(sel_og=1,0,D5385-F5385)</f>
        <v/>
      </c>
      <c r="K5385" s="6">
        <f>IF(sel_og=1,E5385-G5385,0)</f>
        <v/>
      </c>
    </row>
    <row r="5386">
      <c r="A5386" s="6">
        <f>Profiles!E5386+Profiles!F5386</f>
        <v/>
      </c>
      <c r="B5386" s="6">
        <f>Profiles!D5386*sel_solar</f>
        <v/>
      </c>
      <c r="C5386" s="6">
        <f>MIN(B5386,A5386)</f>
        <v/>
      </c>
      <c r="D5386" s="6">
        <f>B5386-C5386</f>
        <v/>
      </c>
      <c r="E5386" s="6">
        <f>A5386-C5386</f>
        <v/>
      </c>
      <c r="F5386" s="6">
        <f>MIN(D5386,in_batt_pw,IF(sel_batt=0,0,(sel_batt-H5385)/in_rte))</f>
        <v/>
      </c>
      <c r="G5386" s="6">
        <f>MIN(E5386,in_batt_pw,H5385)</f>
        <v/>
      </c>
      <c r="H5386" s="6">
        <f>H5385+F5386*in_rte-G5386</f>
        <v/>
      </c>
      <c r="I5386" s="6">
        <f>IF(sel_og=1,0,E5386-G5386)</f>
        <v/>
      </c>
      <c r="J5386" s="6">
        <f>IF(sel_og=1,0,D5386-F5386)</f>
        <v/>
      </c>
      <c r="K5386" s="6">
        <f>IF(sel_og=1,E5386-G5386,0)</f>
        <v/>
      </c>
    </row>
    <row r="5387">
      <c r="A5387" s="6">
        <f>Profiles!E5387+Profiles!F5387</f>
        <v/>
      </c>
      <c r="B5387" s="6">
        <f>Profiles!D5387*sel_solar</f>
        <v/>
      </c>
      <c r="C5387" s="6">
        <f>MIN(B5387,A5387)</f>
        <v/>
      </c>
      <c r="D5387" s="6">
        <f>B5387-C5387</f>
        <v/>
      </c>
      <c r="E5387" s="6">
        <f>A5387-C5387</f>
        <v/>
      </c>
      <c r="F5387" s="6">
        <f>MIN(D5387,in_batt_pw,IF(sel_batt=0,0,(sel_batt-H5386)/in_rte))</f>
        <v/>
      </c>
      <c r="G5387" s="6">
        <f>MIN(E5387,in_batt_pw,H5386)</f>
        <v/>
      </c>
      <c r="H5387" s="6">
        <f>H5386+F5387*in_rte-G5387</f>
        <v/>
      </c>
      <c r="I5387" s="6">
        <f>IF(sel_og=1,0,E5387-G5387)</f>
        <v/>
      </c>
      <c r="J5387" s="6">
        <f>IF(sel_og=1,0,D5387-F5387)</f>
        <v/>
      </c>
      <c r="K5387" s="6">
        <f>IF(sel_og=1,E5387-G5387,0)</f>
        <v/>
      </c>
    </row>
    <row r="5388">
      <c r="A5388" s="6">
        <f>Profiles!E5388+Profiles!F5388</f>
        <v/>
      </c>
      <c r="B5388" s="6">
        <f>Profiles!D5388*sel_solar</f>
        <v/>
      </c>
      <c r="C5388" s="6">
        <f>MIN(B5388,A5388)</f>
        <v/>
      </c>
      <c r="D5388" s="6">
        <f>B5388-C5388</f>
        <v/>
      </c>
      <c r="E5388" s="6">
        <f>A5388-C5388</f>
        <v/>
      </c>
      <c r="F5388" s="6">
        <f>MIN(D5388,in_batt_pw,IF(sel_batt=0,0,(sel_batt-H5387)/in_rte))</f>
        <v/>
      </c>
      <c r="G5388" s="6">
        <f>MIN(E5388,in_batt_pw,H5387)</f>
        <v/>
      </c>
      <c r="H5388" s="6">
        <f>H5387+F5388*in_rte-G5388</f>
        <v/>
      </c>
      <c r="I5388" s="6">
        <f>IF(sel_og=1,0,E5388-G5388)</f>
        <v/>
      </c>
      <c r="J5388" s="6">
        <f>IF(sel_og=1,0,D5388-F5388)</f>
        <v/>
      </c>
      <c r="K5388" s="6">
        <f>IF(sel_og=1,E5388-G5388,0)</f>
        <v/>
      </c>
    </row>
    <row r="5389">
      <c r="A5389" s="6">
        <f>Profiles!E5389+Profiles!F5389</f>
        <v/>
      </c>
      <c r="B5389" s="6">
        <f>Profiles!D5389*sel_solar</f>
        <v/>
      </c>
      <c r="C5389" s="6">
        <f>MIN(B5389,A5389)</f>
        <v/>
      </c>
      <c r="D5389" s="6">
        <f>B5389-C5389</f>
        <v/>
      </c>
      <c r="E5389" s="6">
        <f>A5389-C5389</f>
        <v/>
      </c>
      <c r="F5389" s="6">
        <f>MIN(D5389,in_batt_pw,IF(sel_batt=0,0,(sel_batt-H5388)/in_rte))</f>
        <v/>
      </c>
      <c r="G5389" s="6">
        <f>MIN(E5389,in_batt_pw,H5388)</f>
        <v/>
      </c>
      <c r="H5389" s="6">
        <f>H5388+F5389*in_rte-G5389</f>
        <v/>
      </c>
      <c r="I5389" s="6">
        <f>IF(sel_og=1,0,E5389-G5389)</f>
        <v/>
      </c>
      <c r="J5389" s="6">
        <f>IF(sel_og=1,0,D5389-F5389)</f>
        <v/>
      </c>
      <c r="K5389" s="6">
        <f>IF(sel_og=1,E5389-G5389,0)</f>
        <v/>
      </c>
    </row>
    <row r="5390">
      <c r="A5390" s="6">
        <f>Profiles!E5390+Profiles!F5390</f>
        <v/>
      </c>
      <c r="B5390" s="6">
        <f>Profiles!D5390*sel_solar</f>
        <v/>
      </c>
      <c r="C5390" s="6">
        <f>MIN(B5390,A5390)</f>
        <v/>
      </c>
      <c r="D5390" s="6">
        <f>B5390-C5390</f>
        <v/>
      </c>
      <c r="E5390" s="6">
        <f>A5390-C5390</f>
        <v/>
      </c>
      <c r="F5390" s="6">
        <f>MIN(D5390,in_batt_pw,IF(sel_batt=0,0,(sel_batt-H5389)/in_rte))</f>
        <v/>
      </c>
      <c r="G5390" s="6">
        <f>MIN(E5390,in_batt_pw,H5389)</f>
        <v/>
      </c>
      <c r="H5390" s="6">
        <f>H5389+F5390*in_rte-G5390</f>
        <v/>
      </c>
      <c r="I5390" s="6">
        <f>IF(sel_og=1,0,E5390-G5390)</f>
        <v/>
      </c>
      <c r="J5390" s="6">
        <f>IF(sel_og=1,0,D5390-F5390)</f>
        <v/>
      </c>
      <c r="K5390" s="6">
        <f>IF(sel_og=1,E5390-G5390,0)</f>
        <v/>
      </c>
    </row>
    <row r="5391">
      <c r="A5391" s="6">
        <f>Profiles!E5391+Profiles!F5391</f>
        <v/>
      </c>
      <c r="B5391" s="6">
        <f>Profiles!D5391*sel_solar</f>
        <v/>
      </c>
      <c r="C5391" s="6">
        <f>MIN(B5391,A5391)</f>
        <v/>
      </c>
      <c r="D5391" s="6">
        <f>B5391-C5391</f>
        <v/>
      </c>
      <c r="E5391" s="6">
        <f>A5391-C5391</f>
        <v/>
      </c>
      <c r="F5391" s="6">
        <f>MIN(D5391,in_batt_pw,IF(sel_batt=0,0,(sel_batt-H5390)/in_rte))</f>
        <v/>
      </c>
      <c r="G5391" s="6">
        <f>MIN(E5391,in_batt_pw,H5390)</f>
        <v/>
      </c>
      <c r="H5391" s="6">
        <f>H5390+F5391*in_rte-G5391</f>
        <v/>
      </c>
      <c r="I5391" s="6">
        <f>IF(sel_og=1,0,E5391-G5391)</f>
        <v/>
      </c>
      <c r="J5391" s="6">
        <f>IF(sel_og=1,0,D5391-F5391)</f>
        <v/>
      </c>
      <c r="K5391" s="6">
        <f>IF(sel_og=1,E5391-G5391,0)</f>
        <v/>
      </c>
    </row>
    <row r="5392">
      <c r="A5392" s="6">
        <f>Profiles!E5392+Profiles!F5392</f>
        <v/>
      </c>
      <c r="B5392" s="6">
        <f>Profiles!D5392*sel_solar</f>
        <v/>
      </c>
      <c r="C5392" s="6">
        <f>MIN(B5392,A5392)</f>
        <v/>
      </c>
      <c r="D5392" s="6">
        <f>B5392-C5392</f>
        <v/>
      </c>
      <c r="E5392" s="6">
        <f>A5392-C5392</f>
        <v/>
      </c>
      <c r="F5392" s="6">
        <f>MIN(D5392,in_batt_pw,IF(sel_batt=0,0,(sel_batt-H5391)/in_rte))</f>
        <v/>
      </c>
      <c r="G5392" s="6">
        <f>MIN(E5392,in_batt_pw,H5391)</f>
        <v/>
      </c>
      <c r="H5392" s="6">
        <f>H5391+F5392*in_rte-G5392</f>
        <v/>
      </c>
      <c r="I5392" s="6">
        <f>IF(sel_og=1,0,E5392-G5392)</f>
        <v/>
      </c>
      <c r="J5392" s="6">
        <f>IF(sel_og=1,0,D5392-F5392)</f>
        <v/>
      </c>
      <c r="K5392" s="6">
        <f>IF(sel_og=1,E5392-G5392,0)</f>
        <v/>
      </c>
    </row>
    <row r="5393">
      <c r="A5393" s="6">
        <f>Profiles!E5393+Profiles!F5393</f>
        <v/>
      </c>
      <c r="B5393" s="6">
        <f>Profiles!D5393*sel_solar</f>
        <v/>
      </c>
      <c r="C5393" s="6">
        <f>MIN(B5393,A5393)</f>
        <v/>
      </c>
      <c r="D5393" s="6">
        <f>B5393-C5393</f>
        <v/>
      </c>
      <c r="E5393" s="6">
        <f>A5393-C5393</f>
        <v/>
      </c>
      <c r="F5393" s="6">
        <f>MIN(D5393,in_batt_pw,IF(sel_batt=0,0,(sel_batt-H5392)/in_rte))</f>
        <v/>
      </c>
      <c r="G5393" s="6">
        <f>MIN(E5393,in_batt_pw,H5392)</f>
        <v/>
      </c>
      <c r="H5393" s="6">
        <f>H5392+F5393*in_rte-G5393</f>
        <v/>
      </c>
      <c r="I5393" s="6">
        <f>IF(sel_og=1,0,E5393-G5393)</f>
        <v/>
      </c>
      <c r="J5393" s="6">
        <f>IF(sel_og=1,0,D5393-F5393)</f>
        <v/>
      </c>
      <c r="K5393" s="6">
        <f>IF(sel_og=1,E5393-G5393,0)</f>
        <v/>
      </c>
    </row>
    <row r="5394">
      <c r="A5394" s="6">
        <f>Profiles!E5394+Profiles!F5394</f>
        <v/>
      </c>
      <c r="B5394" s="6">
        <f>Profiles!D5394*sel_solar</f>
        <v/>
      </c>
      <c r="C5394" s="6">
        <f>MIN(B5394,A5394)</f>
        <v/>
      </c>
      <c r="D5394" s="6">
        <f>B5394-C5394</f>
        <v/>
      </c>
      <c r="E5394" s="6">
        <f>A5394-C5394</f>
        <v/>
      </c>
      <c r="F5394" s="6">
        <f>MIN(D5394,in_batt_pw,IF(sel_batt=0,0,(sel_batt-H5393)/in_rte))</f>
        <v/>
      </c>
      <c r="G5394" s="6">
        <f>MIN(E5394,in_batt_pw,H5393)</f>
        <v/>
      </c>
      <c r="H5394" s="6">
        <f>H5393+F5394*in_rte-G5394</f>
        <v/>
      </c>
      <c r="I5394" s="6">
        <f>IF(sel_og=1,0,E5394-G5394)</f>
        <v/>
      </c>
      <c r="J5394" s="6">
        <f>IF(sel_og=1,0,D5394-F5394)</f>
        <v/>
      </c>
      <c r="K5394" s="6">
        <f>IF(sel_og=1,E5394-G5394,0)</f>
        <v/>
      </c>
    </row>
    <row r="5395">
      <c r="A5395" s="6">
        <f>Profiles!E5395+Profiles!F5395</f>
        <v/>
      </c>
      <c r="B5395" s="6">
        <f>Profiles!D5395*sel_solar</f>
        <v/>
      </c>
      <c r="C5395" s="6">
        <f>MIN(B5395,A5395)</f>
        <v/>
      </c>
      <c r="D5395" s="6">
        <f>B5395-C5395</f>
        <v/>
      </c>
      <c r="E5395" s="6">
        <f>A5395-C5395</f>
        <v/>
      </c>
      <c r="F5395" s="6">
        <f>MIN(D5395,in_batt_pw,IF(sel_batt=0,0,(sel_batt-H5394)/in_rte))</f>
        <v/>
      </c>
      <c r="G5395" s="6">
        <f>MIN(E5395,in_batt_pw,H5394)</f>
        <v/>
      </c>
      <c r="H5395" s="6">
        <f>H5394+F5395*in_rte-G5395</f>
        <v/>
      </c>
      <c r="I5395" s="6">
        <f>IF(sel_og=1,0,E5395-G5395)</f>
        <v/>
      </c>
      <c r="J5395" s="6">
        <f>IF(sel_og=1,0,D5395-F5395)</f>
        <v/>
      </c>
      <c r="K5395" s="6">
        <f>IF(sel_og=1,E5395-G5395,0)</f>
        <v/>
      </c>
    </row>
    <row r="5396">
      <c r="A5396" s="6">
        <f>Profiles!E5396+Profiles!F5396</f>
        <v/>
      </c>
      <c r="B5396" s="6">
        <f>Profiles!D5396*sel_solar</f>
        <v/>
      </c>
      <c r="C5396" s="6">
        <f>MIN(B5396,A5396)</f>
        <v/>
      </c>
      <c r="D5396" s="6">
        <f>B5396-C5396</f>
        <v/>
      </c>
      <c r="E5396" s="6">
        <f>A5396-C5396</f>
        <v/>
      </c>
      <c r="F5396" s="6">
        <f>MIN(D5396,in_batt_pw,IF(sel_batt=0,0,(sel_batt-H5395)/in_rte))</f>
        <v/>
      </c>
      <c r="G5396" s="6">
        <f>MIN(E5396,in_batt_pw,H5395)</f>
        <v/>
      </c>
      <c r="H5396" s="6">
        <f>H5395+F5396*in_rte-G5396</f>
        <v/>
      </c>
      <c r="I5396" s="6">
        <f>IF(sel_og=1,0,E5396-G5396)</f>
        <v/>
      </c>
      <c r="J5396" s="6">
        <f>IF(sel_og=1,0,D5396-F5396)</f>
        <v/>
      </c>
      <c r="K5396" s="6">
        <f>IF(sel_og=1,E5396-G5396,0)</f>
        <v/>
      </c>
    </row>
    <row r="5397">
      <c r="A5397" s="6">
        <f>Profiles!E5397+Profiles!F5397</f>
        <v/>
      </c>
      <c r="B5397" s="6">
        <f>Profiles!D5397*sel_solar</f>
        <v/>
      </c>
      <c r="C5397" s="6">
        <f>MIN(B5397,A5397)</f>
        <v/>
      </c>
      <c r="D5397" s="6">
        <f>B5397-C5397</f>
        <v/>
      </c>
      <c r="E5397" s="6">
        <f>A5397-C5397</f>
        <v/>
      </c>
      <c r="F5397" s="6">
        <f>MIN(D5397,in_batt_pw,IF(sel_batt=0,0,(sel_batt-H5396)/in_rte))</f>
        <v/>
      </c>
      <c r="G5397" s="6">
        <f>MIN(E5397,in_batt_pw,H5396)</f>
        <v/>
      </c>
      <c r="H5397" s="6">
        <f>H5396+F5397*in_rte-G5397</f>
        <v/>
      </c>
      <c r="I5397" s="6">
        <f>IF(sel_og=1,0,E5397-G5397)</f>
        <v/>
      </c>
      <c r="J5397" s="6">
        <f>IF(sel_og=1,0,D5397-F5397)</f>
        <v/>
      </c>
      <c r="K5397" s="6">
        <f>IF(sel_og=1,E5397-G5397,0)</f>
        <v/>
      </c>
    </row>
    <row r="5398">
      <c r="A5398" s="6">
        <f>Profiles!E5398+Profiles!F5398</f>
        <v/>
      </c>
      <c r="B5398" s="6">
        <f>Profiles!D5398*sel_solar</f>
        <v/>
      </c>
      <c r="C5398" s="6">
        <f>MIN(B5398,A5398)</f>
        <v/>
      </c>
      <c r="D5398" s="6">
        <f>B5398-C5398</f>
        <v/>
      </c>
      <c r="E5398" s="6">
        <f>A5398-C5398</f>
        <v/>
      </c>
      <c r="F5398" s="6">
        <f>MIN(D5398,in_batt_pw,IF(sel_batt=0,0,(sel_batt-H5397)/in_rte))</f>
        <v/>
      </c>
      <c r="G5398" s="6">
        <f>MIN(E5398,in_batt_pw,H5397)</f>
        <v/>
      </c>
      <c r="H5398" s="6">
        <f>H5397+F5398*in_rte-G5398</f>
        <v/>
      </c>
      <c r="I5398" s="6">
        <f>IF(sel_og=1,0,E5398-G5398)</f>
        <v/>
      </c>
      <c r="J5398" s="6">
        <f>IF(sel_og=1,0,D5398-F5398)</f>
        <v/>
      </c>
      <c r="K5398" s="6">
        <f>IF(sel_og=1,E5398-G5398,0)</f>
        <v/>
      </c>
    </row>
    <row r="5399">
      <c r="A5399" s="6">
        <f>Profiles!E5399+Profiles!F5399</f>
        <v/>
      </c>
      <c r="B5399" s="6">
        <f>Profiles!D5399*sel_solar</f>
        <v/>
      </c>
      <c r="C5399" s="6">
        <f>MIN(B5399,A5399)</f>
        <v/>
      </c>
      <c r="D5399" s="6">
        <f>B5399-C5399</f>
        <v/>
      </c>
      <c r="E5399" s="6">
        <f>A5399-C5399</f>
        <v/>
      </c>
      <c r="F5399" s="6">
        <f>MIN(D5399,in_batt_pw,IF(sel_batt=0,0,(sel_batt-H5398)/in_rte))</f>
        <v/>
      </c>
      <c r="G5399" s="6">
        <f>MIN(E5399,in_batt_pw,H5398)</f>
        <v/>
      </c>
      <c r="H5399" s="6">
        <f>H5398+F5399*in_rte-G5399</f>
        <v/>
      </c>
      <c r="I5399" s="6">
        <f>IF(sel_og=1,0,E5399-G5399)</f>
        <v/>
      </c>
      <c r="J5399" s="6">
        <f>IF(sel_og=1,0,D5399-F5399)</f>
        <v/>
      </c>
      <c r="K5399" s="6">
        <f>IF(sel_og=1,E5399-G5399,0)</f>
        <v/>
      </c>
    </row>
    <row r="5400">
      <c r="A5400" s="6">
        <f>Profiles!E5400+Profiles!F5400</f>
        <v/>
      </c>
      <c r="B5400" s="6">
        <f>Profiles!D5400*sel_solar</f>
        <v/>
      </c>
      <c r="C5400" s="6">
        <f>MIN(B5400,A5400)</f>
        <v/>
      </c>
      <c r="D5400" s="6">
        <f>B5400-C5400</f>
        <v/>
      </c>
      <c r="E5400" s="6">
        <f>A5400-C5400</f>
        <v/>
      </c>
      <c r="F5400" s="6">
        <f>MIN(D5400,in_batt_pw,IF(sel_batt=0,0,(sel_batt-H5399)/in_rte))</f>
        <v/>
      </c>
      <c r="G5400" s="6">
        <f>MIN(E5400,in_batt_pw,H5399)</f>
        <v/>
      </c>
      <c r="H5400" s="6">
        <f>H5399+F5400*in_rte-G5400</f>
        <v/>
      </c>
      <c r="I5400" s="6">
        <f>IF(sel_og=1,0,E5400-G5400)</f>
        <v/>
      </c>
      <c r="J5400" s="6">
        <f>IF(sel_og=1,0,D5400-F5400)</f>
        <v/>
      </c>
      <c r="K5400" s="6">
        <f>IF(sel_og=1,E5400-G5400,0)</f>
        <v/>
      </c>
    </row>
    <row r="5401">
      <c r="A5401" s="6">
        <f>Profiles!E5401+Profiles!F5401</f>
        <v/>
      </c>
      <c r="B5401" s="6">
        <f>Profiles!D5401*sel_solar</f>
        <v/>
      </c>
      <c r="C5401" s="6">
        <f>MIN(B5401,A5401)</f>
        <v/>
      </c>
      <c r="D5401" s="6">
        <f>B5401-C5401</f>
        <v/>
      </c>
      <c r="E5401" s="6">
        <f>A5401-C5401</f>
        <v/>
      </c>
      <c r="F5401" s="6">
        <f>MIN(D5401,in_batt_pw,IF(sel_batt=0,0,(sel_batt-H5400)/in_rte))</f>
        <v/>
      </c>
      <c r="G5401" s="6">
        <f>MIN(E5401,in_batt_pw,H5400)</f>
        <v/>
      </c>
      <c r="H5401" s="6">
        <f>H5400+F5401*in_rte-G5401</f>
        <v/>
      </c>
      <c r="I5401" s="6">
        <f>IF(sel_og=1,0,E5401-G5401)</f>
        <v/>
      </c>
      <c r="J5401" s="6">
        <f>IF(sel_og=1,0,D5401-F5401)</f>
        <v/>
      </c>
      <c r="K5401" s="6">
        <f>IF(sel_og=1,E5401-G5401,0)</f>
        <v/>
      </c>
    </row>
    <row r="5402">
      <c r="A5402" s="6">
        <f>Profiles!E5402+Profiles!F5402</f>
        <v/>
      </c>
      <c r="B5402" s="6">
        <f>Profiles!D5402*sel_solar</f>
        <v/>
      </c>
      <c r="C5402" s="6">
        <f>MIN(B5402,A5402)</f>
        <v/>
      </c>
      <c r="D5402" s="6">
        <f>B5402-C5402</f>
        <v/>
      </c>
      <c r="E5402" s="6">
        <f>A5402-C5402</f>
        <v/>
      </c>
      <c r="F5402" s="6">
        <f>MIN(D5402,in_batt_pw,IF(sel_batt=0,0,(sel_batt-H5401)/in_rte))</f>
        <v/>
      </c>
      <c r="G5402" s="6">
        <f>MIN(E5402,in_batt_pw,H5401)</f>
        <v/>
      </c>
      <c r="H5402" s="6">
        <f>H5401+F5402*in_rte-G5402</f>
        <v/>
      </c>
      <c r="I5402" s="6">
        <f>IF(sel_og=1,0,E5402-G5402)</f>
        <v/>
      </c>
      <c r="J5402" s="6">
        <f>IF(sel_og=1,0,D5402-F5402)</f>
        <v/>
      </c>
      <c r="K5402" s="6">
        <f>IF(sel_og=1,E5402-G5402,0)</f>
        <v/>
      </c>
    </row>
    <row r="5403">
      <c r="A5403" s="6">
        <f>Profiles!E5403+Profiles!F5403</f>
        <v/>
      </c>
      <c r="B5403" s="6">
        <f>Profiles!D5403*sel_solar</f>
        <v/>
      </c>
      <c r="C5403" s="6">
        <f>MIN(B5403,A5403)</f>
        <v/>
      </c>
      <c r="D5403" s="6">
        <f>B5403-C5403</f>
        <v/>
      </c>
      <c r="E5403" s="6">
        <f>A5403-C5403</f>
        <v/>
      </c>
      <c r="F5403" s="6">
        <f>MIN(D5403,in_batt_pw,IF(sel_batt=0,0,(sel_batt-H5402)/in_rte))</f>
        <v/>
      </c>
      <c r="G5403" s="6">
        <f>MIN(E5403,in_batt_pw,H5402)</f>
        <v/>
      </c>
      <c r="H5403" s="6">
        <f>H5402+F5403*in_rte-G5403</f>
        <v/>
      </c>
      <c r="I5403" s="6">
        <f>IF(sel_og=1,0,E5403-G5403)</f>
        <v/>
      </c>
      <c r="J5403" s="6">
        <f>IF(sel_og=1,0,D5403-F5403)</f>
        <v/>
      </c>
      <c r="K5403" s="6">
        <f>IF(sel_og=1,E5403-G5403,0)</f>
        <v/>
      </c>
    </row>
    <row r="5404">
      <c r="A5404" s="6">
        <f>Profiles!E5404+Profiles!F5404</f>
        <v/>
      </c>
      <c r="B5404" s="6">
        <f>Profiles!D5404*sel_solar</f>
        <v/>
      </c>
      <c r="C5404" s="6">
        <f>MIN(B5404,A5404)</f>
        <v/>
      </c>
      <c r="D5404" s="6">
        <f>B5404-C5404</f>
        <v/>
      </c>
      <c r="E5404" s="6">
        <f>A5404-C5404</f>
        <v/>
      </c>
      <c r="F5404" s="6">
        <f>MIN(D5404,in_batt_pw,IF(sel_batt=0,0,(sel_batt-H5403)/in_rte))</f>
        <v/>
      </c>
      <c r="G5404" s="6">
        <f>MIN(E5404,in_batt_pw,H5403)</f>
        <v/>
      </c>
      <c r="H5404" s="6">
        <f>H5403+F5404*in_rte-G5404</f>
        <v/>
      </c>
      <c r="I5404" s="6">
        <f>IF(sel_og=1,0,E5404-G5404)</f>
        <v/>
      </c>
      <c r="J5404" s="6">
        <f>IF(sel_og=1,0,D5404-F5404)</f>
        <v/>
      </c>
      <c r="K5404" s="6">
        <f>IF(sel_og=1,E5404-G5404,0)</f>
        <v/>
      </c>
    </row>
    <row r="5405">
      <c r="A5405" s="6">
        <f>Profiles!E5405+Profiles!F5405</f>
        <v/>
      </c>
      <c r="B5405" s="6">
        <f>Profiles!D5405*sel_solar</f>
        <v/>
      </c>
      <c r="C5405" s="6">
        <f>MIN(B5405,A5405)</f>
        <v/>
      </c>
      <c r="D5405" s="6">
        <f>B5405-C5405</f>
        <v/>
      </c>
      <c r="E5405" s="6">
        <f>A5405-C5405</f>
        <v/>
      </c>
      <c r="F5405" s="6">
        <f>MIN(D5405,in_batt_pw,IF(sel_batt=0,0,(sel_batt-H5404)/in_rte))</f>
        <v/>
      </c>
      <c r="G5405" s="6">
        <f>MIN(E5405,in_batt_pw,H5404)</f>
        <v/>
      </c>
      <c r="H5405" s="6">
        <f>H5404+F5405*in_rte-G5405</f>
        <v/>
      </c>
      <c r="I5405" s="6">
        <f>IF(sel_og=1,0,E5405-G5405)</f>
        <v/>
      </c>
      <c r="J5405" s="6">
        <f>IF(sel_og=1,0,D5405-F5405)</f>
        <v/>
      </c>
      <c r="K5405" s="6">
        <f>IF(sel_og=1,E5405-G5405,0)</f>
        <v/>
      </c>
    </row>
    <row r="5406">
      <c r="A5406" s="6">
        <f>Profiles!E5406+Profiles!F5406</f>
        <v/>
      </c>
      <c r="B5406" s="6">
        <f>Profiles!D5406*sel_solar</f>
        <v/>
      </c>
      <c r="C5406" s="6">
        <f>MIN(B5406,A5406)</f>
        <v/>
      </c>
      <c r="D5406" s="6">
        <f>B5406-C5406</f>
        <v/>
      </c>
      <c r="E5406" s="6">
        <f>A5406-C5406</f>
        <v/>
      </c>
      <c r="F5406" s="6">
        <f>MIN(D5406,in_batt_pw,IF(sel_batt=0,0,(sel_batt-H5405)/in_rte))</f>
        <v/>
      </c>
      <c r="G5406" s="6">
        <f>MIN(E5406,in_batt_pw,H5405)</f>
        <v/>
      </c>
      <c r="H5406" s="6">
        <f>H5405+F5406*in_rte-G5406</f>
        <v/>
      </c>
      <c r="I5406" s="6">
        <f>IF(sel_og=1,0,E5406-G5406)</f>
        <v/>
      </c>
      <c r="J5406" s="6">
        <f>IF(sel_og=1,0,D5406-F5406)</f>
        <v/>
      </c>
      <c r="K5406" s="6">
        <f>IF(sel_og=1,E5406-G5406,0)</f>
        <v/>
      </c>
    </row>
    <row r="5407">
      <c r="A5407" s="6">
        <f>Profiles!E5407+Profiles!F5407</f>
        <v/>
      </c>
      <c r="B5407" s="6">
        <f>Profiles!D5407*sel_solar</f>
        <v/>
      </c>
      <c r="C5407" s="6">
        <f>MIN(B5407,A5407)</f>
        <v/>
      </c>
      <c r="D5407" s="6">
        <f>B5407-C5407</f>
        <v/>
      </c>
      <c r="E5407" s="6">
        <f>A5407-C5407</f>
        <v/>
      </c>
      <c r="F5407" s="6">
        <f>MIN(D5407,in_batt_pw,IF(sel_batt=0,0,(sel_batt-H5406)/in_rte))</f>
        <v/>
      </c>
      <c r="G5407" s="6">
        <f>MIN(E5407,in_batt_pw,H5406)</f>
        <v/>
      </c>
      <c r="H5407" s="6">
        <f>H5406+F5407*in_rte-G5407</f>
        <v/>
      </c>
      <c r="I5407" s="6">
        <f>IF(sel_og=1,0,E5407-G5407)</f>
        <v/>
      </c>
      <c r="J5407" s="6">
        <f>IF(sel_og=1,0,D5407-F5407)</f>
        <v/>
      </c>
      <c r="K5407" s="6">
        <f>IF(sel_og=1,E5407-G5407,0)</f>
        <v/>
      </c>
    </row>
    <row r="5408">
      <c r="A5408" s="6">
        <f>Profiles!E5408+Profiles!F5408</f>
        <v/>
      </c>
      <c r="B5408" s="6">
        <f>Profiles!D5408*sel_solar</f>
        <v/>
      </c>
      <c r="C5408" s="6">
        <f>MIN(B5408,A5408)</f>
        <v/>
      </c>
      <c r="D5408" s="6">
        <f>B5408-C5408</f>
        <v/>
      </c>
      <c r="E5408" s="6">
        <f>A5408-C5408</f>
        <v/>
      </c>
      <c r="F5408" s="6">
        <f>MIN(D5408,in_batt_pw,IF(sel_batt=0,0,(sel_batt-H5407)/in_rte))</f>
        <v/>
      </c>
      <c r="G5408" s="6">
        <f>MIN(E5408,in_batt_pw,H5407)</f>
        <v/>
      </c>
      <c r="H5408" s="6">
        <f>H5407+F5408*in_rte-G5408</f>
        <v/>
      </c>
      <c r="I5408" s="6">
        <f>IF(sel_og=1,0,E5408-G5408)</f>
        <v/>
      </c>
      <c r="J5408" s="6">
        <f>IF(sel_og=1,0,D5408-F5408)</f>
        <v/>
      </c>
      <c r="K5408" s="6">
        <f>IF(sel_og=1,E5408-G5408,0)</f>
        <v/>
      </c>
    </row>
    <row r="5409">
      <c r="A5409" s="6">
        <f>Profiles!E5409+Profiles!F5409</f>
        <v/>
      </c>
      <c r="B5409" s="6">
        <f>Profiles!D5409*sel_solar</f>
        <v/>
      </c>
      <c r="C5409" s="6">
        <f>MIN(B5409,A5409)</f>
        <v/>
      </c>
      <c r="D5409" s="6">
        <f>B5409-C5409</f>
        <v/>
      </c>
      <c r="E5409" s="6">
        <f>A5409-C5409</f>
        <v/>
      </c>
      <c r="F5409" s="6">
        <f>MIN(D5409,in_batt_pw,IF(sel_batt=0,0,(sel_batt-H5408)/in_rte))</f>
        <v/>
      </c>
      <c r="G5409" s="6">
        <f>MIN(E5409,in_batt_pw,H5408)</f>
        <v/>
      </c>
      <c r="H5409" s="6">
        <f>H5408+F5409*in_rte-G5409</f>
        <v/>
      </c>
      <c r="I5409" s="6">
        <f>IF(sel_og=1,0,E5409-G5409)</f>
        <v/>
      </c>
      <c r="J5409" s="6">
        <f>IF(sel_og=1,0,D5409-F5409)</f>
        <v/>
      </c>
      <c r="K5409" s="6">
        <f>IF(sel_og=1,E5409-G5409,0)</f>
        <v/>
      </c>
    </row>
    <row r="5410">
      <c r="A5410" s="6">
        <f>Profiles!E5410+Profiles!F5410</f>
        <v/>
      </c>
      <c r="B5410" s="6">
        <f>Profiles!D5410*sel_solar</f>
        <v/>
      </c>
      <c r="C5410" s="6">
        <f>MIN(B5410,A5410)</f>
        <v/>
      </c>
      <c r="D5410" s="6">
        <f>B5410-C5410</f>
        <v/>
      </c>
      <c r="E5410" s="6">
        <f>A5410-C5410</f>
        <v/>
      </c>
      <c r="F5410" s="6">
        <f>MIN(D5410,in_batt_pw,IF(sel_batt=0,0,(sel_batt-H5409)/in_rte))</f>
        <v/>
      </c>
      <c r="G5410" s="6">
        <f>MIN(E5410,in_batt_pw,H5409)</f>
        <v/>
      </c>
      <c r="H5410" s="6">
        <f>H5409+F5410*in_rte-G5410</f>
        <v/>
      </c>
      <c r="I5410" s="6">
        <f>IF(sel_og=1,0,E5410-G5410)</f>
        <v/>
      </c>
      <c r="J5410" s="6">
        <f>IF(sel_og=1,0,D5410-F5410)</f>
        <v/>
      </c>
      <c r="K5410" s="6">
        <f>IF(sel_og=1,E5410-G5410,0)</f>
        <v/>
      </c>
    </row>
    <row r="5411">
      <c r="A5411" s="6">
        <f>Profiles!E5411+Profiles!F5411</f>
        <v/>
      </c>
      <c r="B5411" s="6">
        <f>Profiles!D5411*sel_solar</f>
        <v/>
      </c>
      <c r="C5411" s="6">
        <f>MIN(B5411,A5411)</f>
        <v/>
      </c>
      <c r="D5411" s="6">
        <f>B5411-C5411</f>
        <v/>
      </c>
      <c r="E5411" s="6">
        <f>A5411-C5411</f>
        <v/>
      </c>
      <c r="F5411" s="6">
        <f>MIN(D5411,in_batt_pw,IF(sel_batt=0,0,(sel_batt-H5410)/in_rte))</f>
        <v/>
      </c>
      <c r="G5411" s="6">
        <f>MIN(E5411,in_batt_pw,H5410)</f>
        <v/>
      </c>
      <c r="H5411" s="6">
        <f>H5410+F5411*in_rte-G5411</f>
        <v/>
      </c>
      <c r="I5411" s="6">
        <f>IF(sel_og=1,0,E5411-G5411)</f>
        <v/>
      </c>
      <c r="J5411" s="6">
        <f>IF(sel_og=1,0,D5411-F5411)</f>
        <v/>
      </c>
      <c r="K5411" s="6">
        <f>IF(sel_og=1,E5411-G5411,0)</f>
        <v/>
      </c>
    </row>
    <row r="5412">
      <c r="A5412" s="6">
        <f>Profiles!E5412+Profiles!F5412</f>
        <v/>
      </c>
      <c r="B5412" s="6">
        <f>Profiles!D5412*sel_solar</f>
        <v/>
      </c>
      <c r="C5412" s="6">
        <f>MIN(B5412,A5412)</f>
        <v/>
      </c>
      <c r="D5412" s="6">
        <f>B5412-C5412</f>
        <v/>
      </c>
      <c r="E5412" s="6">
        <f>A5412-C5412</f>
        <v/>
      </c>
      <c r="F5412" s="6">
        <f>MIN(D5412,in_batt_pw,IF(sel_batt=0,0,(sel_batt-H5411)/in_rte))</f>
        <v/>
      </c>
      <c r="G5412" s="6">
        <f>MIN(E5412,in_batt_pw,H5411)</f>
        <v/>
      </c>
      <c r="H5412" s="6">
        <f>H5411+F5412*in_rte-G5412</f>
        <v/>
      </c>
      <c r="I5412" s="6">
        <f>IF(sel_og=1,0,E5412-G5412)</f>
        <v/>
      </c>
      <c r="J5412" s="6">
        <f>IF(sel_og=1,0,D5412-F5412)</f>
        <v/>
      </c>
      <c r="K5412" s="6">
        <f>IF(sel_og=1,E5412-G5412,0)</f>
        <v/>
      </c>
    </row>
    <row r="5413">
      <c r="A5413" s="6">
        <f>Profiles!E5413+Profiles!F5413</f>
        <v/>
      </c>
      <c r="B5413" s="6">
        <f>Profiles!D5413*sel_solar</f>
        <v/>
      </c>
      <c r="C5413" s="6">
        <f>MIN(B5413,A5413)</f>
        <v/>
      </c>
      <c r="D5413" s="6">
        <f>B5413-C5413</f>
        <v/>
      </c>
      <c r="E5413" s="6">
        <f>A5413-C5413</f>
        <v/>
      </c>
      <c r="F5413" s="6">
        <f>MIN(D5413,in_batt_pw,IF(sel_batt=0,0,(sel_batt-H5412)/in_rte))</f>
        <v/>
      </c>
      <c r="G5413" s="6">
        <f>MIN(E5413,in_batt_pw,H5412)</f>
        <v/>
      </c>
      <c r="H5413" s="6">
        <f>H5412+F5413*in_rte-G5413</f>
        <v/>
      </c>
      <c r="I5413" s="6">
        <f>IF(sel_og=1,0,E5413-G5413)</f>
        <v/>
      </c>
      <c r="J5413" s="6">
        <f>IF(sel_og=1,0,D5413-F5413)</f>
        <v/>
      </c>
      <c r="K5413" s="6">
        <f>IF(sel_og=1,E5413-G5413,0)</f>
        <v/>
      </c>
    </row>
    <row r="5414">
      <c r="A5414" s="6">
        <f>Profiles!E5414+Profiles!F5414</f>
        <v/>
      </c>
      <c r="B5414" s="6">
        <f>Profiles!D5414*sel_solar</f>
        <v/>
      </c>
      <c r="C5414" s="6">
        <f>MIN(B5414,A5414)</f>
        <v/>
      </c>
      <c r="D5414" s="6">
        <f>B5414-C5414</f>
        <v/>
      </c>
      <c r="E5414" s="6">
        <f>A5414-C5414</f>
        <v/>
      </c>
      <c r="F5414" s="6">
        <f>MIN(D5414,in_batt_pw,IF(sel_batt=0,0,(sel_batt-H5413)/in_rte))</f>
        <v/>
      </c>
      <c r="G5414" s="6">
        <f>MIN(E5414,in_batt_pw,H5413)</f>
        <v/>
      </c>
      <c r="H5414" s="6">
        <f>H5413+F5414*in_rte-G5414</f>
        <v/>
      </c>
      <c r="I5414" s="6">
        <f>IF(sel_og=1,0,E5414-G5414)</f>
        <v/>
      </c>
      <c r="J5414" s="6">
        <f>IF(sel_og=1,0,D5414-F5414)</f>
        <v/>
      </c>
      <c r="K5414" s="6">
        <f>IF(sel_og=1,E5414-G5414,0)</f>
        <v/>
      </c>
    </row>
    <row r="5415">
      <c r="A5415" s="6">
        <f>Profiles!E5415+Profiles!F5415</f>
        <v/>
      </c>
      <c r="B5415" s="6">
        <f>Profiles!D5415*sel_solar</f>
        <v/>
      </c>
      <c r="C5415" s="6">
        <f>MIN(B5415,A5415)</f>
        <v/>
      </c>
      <c r="D5415" s="6">
        <f>B5415-C5415</f>
        <v/>
      </c>
      <c r="E5415" s="6">
        <f>A5415-C5415</f>
        <v/>
      </c>
      <c r="F5415" s="6">
        <f>MIN(D5415,in_batt_pw,IF(sel_batt=0,0,(sel_batt-H5414)/in_rte))</f>
        <v/>
      </c>
      <c r="G5415" s="6">
        <f>MIN(E5415,in_batt_pw,H5414)</f>
        <v/>
      </c>
      <c r="H5415" s="6">
        <f>H5414+F5415*in_rte-G5415</f>
        <v/>
      </c>
      <c r="I5415" s="6">
        <f>IF(sel_og=1,0,E5415-G5415)</f>
        <v/>
      </c>
      <c r="J5415" s="6">
        <f>IF(sel_og=1,0,D5415-F5415)</f>
        <v/>
      </c>
      <c r="K5415" s="6">
        <f>IF(sel_og=1,E5415-G5415,0)</f>
        <v/>
      </c>
    </row>
    <row r="5416">
      <c r="A5416" s="6">
        <f>Profiles!E5416+Profiles!F5416</f>
        <v/>
      </c>
      <c r="B5416" s="6">
        <f>Profiles!D5416*sel_solar</f>
        <v/>
      </c>
      <c r="C5416" s="6">
        <f>MIN(B5416,A5416)</f>
        <v/>
      </c>
      <c r="D5416" s="6">
        <f>B5416-C5416</f>
        <v/>
      </c>
      <c r="E5416" s="6">
        <f>A5416-C5416</f>
        <v/>
      </c>
      <c r="F5416" s="6">
        <f>MIN(D5416,in_batt_pw,IF(sel_batt=0,0,(sel_batt-H5415)/in_rte))</f>
        <v/>
      </c>
      <c r="G5416" s="6">
        <f>MIN(E5416,in_batt_pw,H5415)</f>
        <v/>
      </c>
      <c r="H5416" s="6">
        <f>H5415+F5416*in_rte-G5416</f>
        <v/>
      </c>
      <c r="I5416" s="6">
        <f>IF(sel_og=1,0,E5416-G5416)</f>
        <v/>
      </c>
      <c r="J5416" s="6">
        <f>IF(sel_og=1,0,D5416-F5416)</f>
        <v/>
      </c>
      <c r="K5416" s="6">
        <f>IF(sel_og=1,E5416-G5416,0)</f>
        <v/>
      </c>
    </row>
    <row r="5417">
      <c r="A5417" s="6">
        <f>Profiles!E5417+Profiles!F5417</f>
        <v/>
      </c>
      <c r="B5417" s="6">
        <f>Profiles!D5417*sel_solar</f>
        <v/>
      </c>
      <c r="C5417" s="6">
        <f>MIN(B5417,A5417)</f>
        <v/>
      </c>
      <c r="D5417" s="6">
        <f>B5417-C5417</f>
        <v/>
      </c>
      <c r="E5417" s="6">
        <f>A5417-C5417</f>
        <v/>
      </c>
      <c r="F5417" s="6">
        <f>MIN(D5417,in_batt_pw,IF(sel_batt=0,0,(sel_batt-H5416)/in_rte))</f>
        <v/>
      </c>
      <c r="G5417" s="6">
        <f>MIN(E5417,in_batt_pw,H5416)</f>
        <v/>
      </c>
      <c r="H5417" s="6">
        <f>H5416+F5417*in_rte-G5417</f>
        <v/>
      </c>
      <c r="I5417" s="6">
        <f>IF(sel_og=1,0,E5417-G5417)</f>
        <v/>
      </c>
      <c r="J5417" s="6">
        <f>IF(sel_og=1,0,D5417-F5417)</f>
        <v/>
      </c>
      <c r="K5417" s="6">
        <f>IF(sel_og=1,E5417-G5417,0)</f>
        <v/>
      </c>
    </row>
    <row r="5418">
      <c r="A5418" s="6">
        <f>Profiles!E5418+Profiles!F5418</f>
        <v/>
      </c>
      <c r="B5418" s="6">
        <f>Profiles!D5418*sel_solar</f>
        <v/>
      </c>
      <c r="C5418" s="6">
        <f>MIN(B5418,A5418)</f>
        <v/>
      </c>
      <c r="D5418" s="6">
        <f>B5418-C5418</f>
        <v/>
      </c>
      <c r="E5418" s="6">
        <f>A5418-C5418</f>
        <v/>
      </c>
      <c r="F5418" s="6">
        <f>MIN(D5418,in_batt_pw,IF(sel_batt=0,0,(sel_batt-H5417)/in_rte))</f>
        <v/>
      </c>
      <c r="G5418" s="6">
        <f>MIN(E5418,in_batt_pw,H5417)</f>
        <v/>
      </c>
      <c r="H5418" s="6">
        <f>H5417+F5418*in_rte-G5418</f>
        <v/>
      </c>
      <c r="I5418" s="6">
        <f>IF(sel_og=1,0,E5418-G5418)</f>
        <v/>
      </c>
      <c r="J5418" s="6">
        <f>IF(sel_og=1,0,D5418-F5418)</f>
        <v/>
      </c>
      <c r="K5418" s="6">
        <f>IF(sel_og=1,E5418-G5418,0)</f>
        <v/>
      </c>
    </row>
    <row r="5419">
      <c r="A5419" s="6">
        <f>Profiles!E5419+Profiles!F5419</f>
        <v/>
      </c>
      <c r="B5419" s="6">
        <f>Profiles!D5419*sel_solar</f>
        <v/>
      </c>
      <c r="C5419" s="6">
        <f>MIN(B5419,A5419)</f>
        <v/>
      </c>
      <c r="D5419" s="6">
        <f>B5419-C5419</f>
        <v/>
      </c>
      <c r="E5419" s="6">
        <f>A5419-C5419</f>
        <v/>
      </c>
      <c r="F5419" s="6">
        <f>MIN(D5419,in_batt_pw,IF(sel_batt=0,0,(sel_batt-H5418)/in_rte))</f>
        <v/>
      </c>
      <c r="G5419" s="6">
        <f>MIN(E5419,in_batt_pw,H5418)</f>
        <v/>
      </c>
      <c r="H5419" s="6">
        <f>H5418+F5419*in_rte-G5419</f>
        <v/>
      </c>
      <c r="I5419" s="6">
        <f>IF(sel_og=1,0,E5419-G5419)</f>
        <v/>
      </c>
      <c r="J5419" s="6">
        <f>IF(sel_og=1,0,D5419-F5419)</f>
        <v/>
      </c>
      <c r="K5419" s="6">
        <f>IF(sel_og=1,E5419-G5419,0)</f>
        <v/>
      </c>
    </row>
    <row r="5420">
      <c r="A5420" s="6">
        <f>Profiles!E5420+Profiles!F5420</f>
        <v/>
      </c>
      <c r="B5420" s="6">
        <f>Profiles!D5420*sel_solar</f>
        <v/>
      </c>
      <c r="C5420" s="6">
        <f>MIN(B5420,A5420)</f>
        <v/>
      </c>
      <c r="D5420" s="6">
        <f>B5420-C5420</f>
        <v/>
      </c>
      <c r="E5420" s="6">
        <f>A5420-C5420</f>
        <v/>
      </c>
      <c r="F5420" s="6">
        <f>MIN(D5420,in_batt_pw,IF(sel_batt=0,0,(sel_batt-H5419)/in_rte))</f>
        <v/>
      </c>
      <c r="G5420" s="6">
        <f>MIN(E5420,in_batt_pw,H5419)</f>
        <v/>
      </c>
      <c r="H5420" s="6">
        <f>H5419+F5420*in_rte-G5420</f>
        <v/>
      </c>
      <c r="I5420" s="6">
        <f>IF(sel_og=1,0,E5420-G5420)</f>
        <v/>
      </c>
      <c r="J5420" s="6">
        <f>IF(sel_og=1,0,D5420-F5420)</f>
        <v/>
      </c>
      <c r="K5420" s="6">
        <f>IF(sel_og=1,E5420-G5420,0)</f>
        <v/>
      </c>
    </row>
    <row r="5421">
      <c r="A5421" s="6">
        <f>Profiles!E5421+Profiles!F5421</f>
        <v/>
      </c>
      <c r="B5421" s="6">
        <f>Profiles!D5421*sel_solar</f>
        <v/>
      </c>
      <c r="C5421" s="6">
        <f>MIN(B5421,A5421)</f>
        <v/>
      </c>
      <c r="D5421" s="6">
        <f>B5421-C5421</f>
        <v/>
      </c>
      <c r="E5421" s="6">
        <f>A5421-C5421</f>
        <v/>
      </c>
      <c r="F5421" s="6">
        <f>MIN(D5421,in_batt_pw,IF(sel_batt=0,0,(sel_batt-H5420)/in_rte))</f>
        <v/>
      </c>
      <c r="G5421" s="6">
        <f>MIN(E5421,in_batt_pw,H5420)</f>
        <v/>
      </c>
      <c r="H5421" s="6">
        <f>H5420+F5421*in_rte-G5421</f>
        <v/>
      </c>
      <c r="I5421" s="6">
        <f>IF(sel_og=1,0,E5421-G5421)</f>
        <v/>
      </c>
      <c r="J5421" s="6">
        <f>IF(sel_og=1,0,D5421-F5421)</f>
        <v/>
      </c>
      <c r="K5421" s="6">
        <f>IF(sel_og=1,E5421-G5421,0)</f>
        <v/>
      </c>
    </row>
    <row r="5422">
      <c r="A5422" s="6">
        <f>Profiles!E5422+Profiles!F5422</f>
        <v/>
      </c>
      <c r="B5422" s="6">
        <f>Profiles!D5422*sel_solar</f>
        <v/>
      </c>
      <c r="C5422" s="6">
        <f>MIN(B5422,A5422)</f>
        <v/>
      </c>
      <c r="D5422" s="6">
        <f>B5422-C5422</f>
        <v/>
      </c>
      <c r="E5422" s="6">
        <f>A5422-C5422</f>
        <v/>
      </c>
      <c r="F5422" s="6">
        <f>MIN(D5422,in_batt_pw,IF(sel_batt=0,0,(sel_batt-H5421)/in_rte))</f>
        <v/>
      </c>
      <c r="G5422" s="6">
        <f>MIN(E5422,in_batt_pw,H5421)</f>
        <v/>
      </c>
      <c r="H5422" s="6">
        <f>H5421+F5422*in_rte-G5422</f>
        <v/>
      </c>
      <c r="I5422" s="6">
        <f>IF(sel_og=1,0,E5422-G5422)</f>
        <v/>
      </c>
      <c r="J5422" s="6">
        <f>IF(sel_og=1,0,D5422-F5422)</f>
        <v/>
      </c>
      <c r="K5422" s="6">
        <f>IF(sel_og=1,E5422-G5422,0)</f>
        <v/>
      </c>
    </row>
    <row r="5423">
      <c r="A5423" s="6">
        <f>Profiles!E5423+Profiles!F5423</f>
        <v/>
      </c>
      <c r="B5423" s="6">
        <f>Profiles!D5423*sel_solar</f>
        <v/>
      </c>
      <c r="C5423" s="6">
        <f>MIN(B5423,A5423)</f>
        <v/>
      </c>
      <c r="D5423" s="6">
        <f>B5423-C5423</f>
        <v/>
      </c>
      <c r="E5423" s="6">
        <f>A5423-C5423</f>
        <v/>
      </c>
      <c r="F5423" s="6">
        <f>MIN(D5423,in_batt_pw,IF(sel_batt=0,0,(sel_batt-H5422)/in_rte))</f>
        <v/>
      </c>
      <c r="G5423" s="6">
        <f>MIN(E5423,in_batt_pw,H5422)</f>
        <v/>
      </c>
      <c r="H5423" s="6">
        <f>H5422+F5423*in_rte-G5423</f>
        <v/>
      </c>
      <c r="I5423" s="6">
        <f>IF(sel_og=1,0,E5423-G5423)</f>
        <v/>
      </c>
      <c r="J5423" s="6">
        <f>IF(sel_og=1,0,D5423-F5423)</f>
        <v/>
      </c>
      <c r="K5423" s="6">
        <f>IF(sel_og=1,E5423-G5423,0)</f>
        <v/>
      </c>
    </row>
    <row r="5424">
      <c r="A5424" s="6">
        <f>Profiles!E5424+Profiles!F5424</f>
        <v/>
      </c>
      <c r="B5424" s="6">
        <f>Profiles!D5424*sel_solar</f>
        <v/>
      </c>
      <c r="C5424" s="6">
        <f>MIN(B5424,A5424)</f>
        <v/>
      </c>
      <c r="D5424" s="6">
        <f>B5424-C5424</f>
        <v/>
      </c>
      <c r="E5424" s="6">
        <f>A5424-C5424</f>
        <v/>
      </c>
      <c r="F5424" s="6">
        <f>MIN(D5424,in_batt_pw,IF(sel_batt=0,0,(sel_batt-H5423)/in_rte))</f>
        <v/>
      </c>
      <c r="G5424" s="6">
        <f>MIN(E5424,in_batt_pw,H5423)</f>
        <v/>
      </c>
      <c r="H5424" s="6">
        <f>H5423+F5424*in_rte-G5424</f>
        <v/>
      </c>
      <c r="I5424" s="6">
        <f>IF(sel_og=1,0,E5424-G5424)</f>
        <v/>
      </c>
      <c r="J5424" s="6">
        <f>IF(sel_og=1,0,D5424-F5424)</f>
        <v/>
      </c>
      <c r="K5424" s="6">
        <f>IF(sel_og=1,E5424-G5424,0)</f>
        <v/>
      </c>
    </row>
    <row r="5425">
      <c r="A5425" s="6">
        <f>Profiles!E5425+Profiles!F5425</f>
        <v/>
      </c>
      <c r="B5425" s="6">
        <f>Profiles!D5425*sel_solar</f>
        <v/>
      </c>
      <c r="C5425" s="6">
        <f>MIN(B5425,A5425)</f>
        <v/>
      </c>
      <c r="D5425" s="6">
        <f>B5425-C5425</f>
        <v/>
      </c>
      <c r="E5425" s="6">
        <f>A5425-C5425</f>
        <v/>
      </c>
      <c r="F5425" s="6">
        <f>MIN(D5425,in_batt_pw,IF(sel_batt=0,0,(sel_batt-H5424)/in_rte))</f>
        <v/>
      </c>
      <c r="G5425" s="6">
        <f>MIN(E5425,in_batt_pw,H5424)</f>
        <v/>
      </c>
      <c r="H5425" s="6">
        <f>H5424+F5425*in_rte-G5425</f>
        <v/>
      </c>
      <c r="I5425" s="6">
        <f>IF(sel_og=1,0,E5425-G5425)</f>
        <v/>
      </c>
      <c r="J5425" s="6">
        <f>IF(sel_og=1,0,D5425-F5425)</f>
        <v/>
      </c>
      <c r="K5425" s="6">
        <f>IF(sel_og=1,E5425-G5425,0)</f>
        <v/>
      </c>
    </row>
    <row r="5426">
      <c r="A5426" s="6">
        <f>Profiles!E5426+Profiles!F5426</f>
        <v/>
      </c>
      <c r="B5426" s="6">
        <f>Profiles!D5426*sel_solar</f>
        <v/>
      </c>
      <c r="C5426" s="6">
        <f>MIN(B5426,A5426)</f>
        <v/>
      </c>
      <c r="D5426" s="6">
        <f>B5426-C5426</f>
        <v/>
      </c>
      <c r="E5426" s="6">
        <f>A5426-C5426</f>
        <v/>
      </c>
      <c r="F5426" s="6">
        <f>MIN(D5426,in_batt_pw,IF(sel_batt=0,0,(sel_batt-H5425)/in_rte))</f>
        <v/>
      </c>
      <c r="G5426" s="6">
        <f>MIN(E5426,in_batt_pw,H5425)</f>
        <v/>
      </c>
      <c r="H5426" s="6">
        <f>H5425+F5426*in_rte-G5426</f>
        <v/>
      </c>
      <c r="I5426" s="6">
        <f>IF(sel_og=1,0,E5426-G5426)</f>
        <v/>
      </c>
      <c r="J5426" s="6">
        <f>IF(sel_og=1,0,D5426-F5426)</f>
        <v/>
      </c>
      <c r="K5426" s="6">
        <f>IF(sel_og=1,E5426-G5426,0)</f>
        <v/>
      </c>
    </row>
    <row r="5427">
      <c r="A5427" s="6">
        <f>Profiles!E5427+Profiles!F5427</f>
        <v/>
      </c>
      <c r="B5427" s="6">
        <f>Profiles!D5427*sel_solar</f>
        <v/>
      </c>
      <c r="C5427" s="6">
        <f>MIN(B5427,A5427)</f>
        <v/>
      </c>
      <c r="D5427" s="6">
        <f>B5427-C5427</f>
        <v/>
      </c>
      <c r="E5427" s="6">
        <f>A5427-C5427</f>
        <v/>
      </c>
      <c r="F5427" s="6">
        <f>MIN(D5427,in_batt_pw,IF(sel_batt=0,0,(sel_batt-H5426)/in_rte))</f>
        <v/>
      </c>
      <c r="G5427" s="6">
        <f>MIN(E5427,in_batt_pw,H5426)</f>
        <v/>
      </c>
      <c r="H5427" s="6">
        <f>H5426+F5427*in_rte-G5427</f>
        <v/>
      </c>
      <c r="I5427" s="6">
        <f>IF(sel_og=1,0,E5427-G5427)</f>
        <v/>
      </c>
      <c r="J5427" s="6">
        <f>IF(sel_og=1,0,D5427-F5427)</f>
        <v/>
      </c>
      <c r="K5427" s="6">
        <f>IF(sel_og=1,E5427-G5427,0)</f>
        <v/>
      </c>
    </row>
    <row r="5428">
      <c r="A5428" s="6">
        <f>Profiles!E5428+Profiles!F5428</f>
        <v/>
      </c>
      <c r="B5428" s="6">
        <f>Profiles!D5428*sel_solar</f>
        <v/>
      </c>
      <c r="C5428" s="6">
        <f>MIN(B5428,A5428)</f>
        <v/>
      </c>
      <c r="D5428" s="6">
        <f>B5428-C5428</f>
        <v/>
      </c>
      <c r="E5428" s="6">
        <f>A5428-C5428</f>
        <v/>
      </c>
      <c r="F5428" s="6">
        <f>MIN(D5428,in_batt_pw,IF(sel_batt=0,0,(sel_batt-H5427)/in_rte))</f>
        <v/>
      </c>
      <c r="G5428" s="6">
        <f>MIN(E5428,in_batt_pw,H5427)</f>
        <v/>
      </c>
      <c r="H5428" s="6">
        <f>H5427+F5428*in_rte-G5428</f>
        <v/>
      </c>
      <c r="I5428" s="6">
        <f>IF(sel_og=1,0,E5428-G5428)</f>
        <v/>
      </c>
      <c r="J5428" s="6">
        <f>IF(sel_og=1,0,D5428-F5428)</f>
        <v/>
      </c>
      <c r="K5428" s="6">
        <f>IF(sel_og=1,E5428-G5428,0)</f>
        <v/>
      </c>
    </row>
    <row r="5429">
      <c r="A5429" s="6">
        <f>Profiles!E5429+Profiles!F5429</f>
        <v/>
      </c>
      <c r="B5429" s="6">
        <f>Profiles!D5429*sel_solar</f>
        <v/>
      </c>
      <c r="C5429" s="6">
        <f>MIN(B5429,A5429)</f>
        <v/>
      </c>
      <c r="D5429" s="6">
        <f>B5429-C5429</f>
        <v/>
      </c>
      <c r="E5429" s="6">
        <f>A5429-C5429</f>
        <v/>
      </c>
      <c r="F5429" s="6">
        <f>MIN(D5429,in_batt_pw,IF(sel_batt=0,0,(sel_batt-H5428)/in_rte))</f>
        <v/>
      </c>
      <c r="G5429" s="6">
        <f>MIN(E5429,in_batt_pw,H5428)</f>
        <v/>
      </c>
      <c r="H5429" s="6">
        <f>H5428+F5429*in_rte-G5429</f>
        <v/>
      </c>
      <c r="I5429" s="6">
        <f>IF(sel_og=1,0,E5429-G5429)</f>
        <v/>
      </c>
      <c r="J5429" s="6">
        <f>IF(sel_og=1,0,D5429-F5429)</f>
        <v/>
      </c>
      <c r="K5429" s="6">
        <f>IF(sel_og=1,E5429-G5429,0)</f>
        <v/>
      </c>
    </row>
    <row r="5430">
      <c r="A5430" s="6">
        <f>Profiles!E5430+Profiles!F5430</f>
        <v/>
      </c>
      <c r="B5430" s="6">
        <f>Profiles!D5430*sel_solar</f>
        <v/>
      </c>
      <c r="C5430" s="6">
        <f>MIN(B5430,A5430)</f>
        <v/>
      </c>
      <c r="D5430" s="6">
        <f>B5430-C5430</f>
        <v/>
      </c>
      <c r="E5430" s="6">
        <f>A5430-C5430</f>
        <v/>
      </c>
      <c r="F5430" s="6">
        <f>MIN(D5430,in_batt_pw,IF(sel_batt=0,0,(sel_batt-H5429)/in_rte))</f>
        <v/>
      </c>
      <c r="G5430" s="6">
        <f>MIN(E5430,in_batt_pw,H5429)</f>
        <v/>
      </c>
      <c r="H5430" s="6">
        <f>H5429+F5430*in_rte-G5430</f>
        <v/>
      </c>
      <c r="I5430" s="6">
        <f>IF(sel_og=1,0,E5430-G5430)</f>
        <v/>
      </c>
      <c r="J5430" s="6">
        <f>IF(sel_og=1,0,D5430-F5430)</f>
        <v/>
      </c>
      <c r="K5430" s="6">
        <f>IF(sel_og=1,E5430-G5430,0)</f>
        <v/>
      </c>
    </row>
    <row r="5431">
      <c r="A5431" s="6">
        <f>Profiles!E5431+Profiles!F5431</f>
        <v/>
      </c>
      <c r="B5431" s="6">
        <f>Profiles!D5431*sel_solar</f>
        <v/>
      </c>
      <c r="C5431" s="6">
        <f>MIN(B5431,A5431)</f>
        <v/>
      </c>
      <c r="D5431" s="6">
        <f>B5431-C5431</f>
        <v/>
      </c>
      <c r="E5431" s="6">
        <f>A5431-C5431</f>
        <v/>
      </c>
      <c r="F5431" s="6">
        <f>MIN(D5431,in_batt_pw,IF(sel_batt=0,0,(sel_batt-H5430)/in_rte))</f>
        <v/>
      </c>
      <c r="G5431" s="6">
        <f>MIN(E5431,in_batt_pw,H5430)</f>
        <v/>
      </c>
      <c r="H5431" s="6">
        <f>H5430+F5431*in_rte-G5431</f>
        <v/>
      </c>
      <c r="I5431" s="6">
        <f>IF(sel_og=1,0,E5431-G5431)</f>
        <v/>
      </c>
      <c r="J5431" s="6">
        <f>IF(sel_og=1,0,D5431-F5431)</f>
        <v/>
      </c>
      <c r="K5431" s="6">
        <f>IF(sel_og=1,E5431-G5431,0)</f>
        <v/>
      </c>
    </row>
    <row r="5432">
      <c r="A5432" s="6">
        <f>Profiles!E5432+Profiles!F5432</f>
        <v/>
      </c>
      <c r="B5432" s="6">
        <f>Profiles!D5432*sel_solar</f>
        <v/>
      </c>
      <c r="C5432" s="6">
        <f>MIN(B5432,A5432)</f>
        <v/>
      </c>
      <c r="D5432" s="6">
        <f>B5432-C5432</f>
        <v/>
      </c>
      <c r="E5432" s="6">
        <f>A5432-C5432</f>
        <v/>
      </c>
      <c r="F5432" s="6">
        <f>MIN(D5432,in_batt_pw,IF(sel_batt=0,0,(sel_batt-H5431)/in_rte))</f>
        <v/>
      </c>
      <c r="G5432" s="6">
        <f>MIN(E5432,in_batt_pw,H5431)</f>
        <v/>
      </c>
      <c r="H5432" s="6">
        <f>H5431+F5432*in_rte-G5432</f>
        <v/>
      </c>
      <c r="I5432" s="6">
        <f>IF(sel_og=1,0,E5432-G5432)</f>
        <v/>
      </c>
      <c r="J5432" s="6">
        <f>IF(sel_og=1,0,D5432-F5432)</f>
        <v/>
      </c>
      <c r="K5432" s="6">
        <f>IF(sel_og=1,E5432-G5432,0)</f>
        <v/>
      </c>
    </row>
    <row r="5433">
      <c r="A5433" s="6">
        <f>Profiles!E5433+Profiles!F5433</f>
        <v/>
      </c>
      <c r="B5433" s="6">
        <f>Profiles!D5433*sel_solar</f>
        <v/>
      </c>
      <c r="C5433" s="6">
        <f>MIN(B5433,A5433)</f>
        <v/>
      </c>
      <c r="D5433" s="6">
        <f>B5433-C5433</f>
        <v/>
      </c>
      <c r="E5433" s="6">
        <f>A5433-C5433</f>
        <v/>
      </c>
      <c r="F5433" s="6">
        <f>MIN(D5433,in_batt_pw,IF(sel_batt=0,0,(sel_batt-H5432)/in_rte))</f>
        <v/>
      </c>
      <c r="G5433" s="6">
        <f>MIN(E5433,in_batt_pw,H5432)</f>
        <v/>
      </c>
      <c r="H5433" s="6">
        <f>H5432+F5433*in_rte-G5433</f>
        <v/>
      </c>
      <c r="I5433" s="6">
        <f>IF(sel_og=1,0,E5433-G5433)</f>
        <v/>
      </c>
      <c r="J5433" s="6">
        <f>IF(sel_og=1,0,D5433-F5433)</f>
        <v/>
      </c>
      <c r="K5433" s="6">
        <f>IF(sel_og=1,E5433-G5433,0)</f>
        <v/>
      </c>
    </row>
    <row r="5434">
      <c r="A5434" s="6">
        <f>Profiles!E5434+Profiles!F5434</f>
        <v/>
      </c>
      <c r="B5434" s="6">
        <f>Profiles!D5434*sel_solar</f>
        <v/>
      </c>
      <c r="C5434" s="6">
        <f>MIN(B5434,A5434)</f>
        <v/>
      </c>
      <c r="D5434" s="6">
        <f>B5434-C5434</f>
        <v/>
      </c>
      <c r="E5434" s="6">
        <f>A5434-C5434</f>
        <v/>
      </c>
      <c r="F5434" s="6">
        <f>MIN(D5434,in_batt_pw,IF(sel_batt=0,0,(sel_batt-H5433)/in_rte))</f>
        <v/>
      </c>
      <c r="G5434" s="6">
        <f>MIN(E5434,in_batt_pw,H5433)</f>
        <v/>
      </c>
      <c r="H5434" s="6">
        <f>H5433+F5434*in_rte-G5434</f>
        <v/>
      </c>
      <c r="I5434" s="6">
        <f>IF(sel_og=1,0,E5434-G5434)</f>
        <v/>
      </c>
      <c r="J5434" s="6">
        <f>IF(sel_og=1,0,D5434-F5434)</f>
        <v/>
      </c>
      <c r="K5434" s="6">
        <f>IF(sel_og=1,E5434-G5434,0)</f>
        <v/>
      </c>
    </row>
    <row r="5435">
      <c r="A5435" s="6">
        <f>Profiles!E5435+Profiles!F5435</f>
        <v/>
      </c>
      <c r="B5435" s="6">
        <f>Profiles!D5435*sel_solar</f>
        <v/>
      </c>
      <c r="C5435" s="6">
        <f>MIN(B5435,A5435)</f>
        <v/>
      </c>
      <c r="D5435" s="6">
        <f>B5435-C5435</f>
        <v/>
      </c>
      <c r="E5435" s="6">
        <f>A5435-C5435</f>
        <v/>
      </c>
      <c r="F5435" s="6">
        <f>MIN(D5435,in_batt_pw,IF(sel_batt=0,0,(sel_batt-H5434)/in_rte))</f>
        <v/>
      </c>
      <c r="G5435" s="6">
        <f>MIN(E5435,in_batt_pw,H5434)</f>
        <v/>
      </c>
      <c r="H5435" s="6">
        <f>H5434+F5435*in_rte-G5435</f>
        <v/>
      </c>
      <c r="I5435" s="6">
        <f>IF(sel_og=1,0,E5435-G5435)</f>
        <v/>
      </c>
      <c r="J5435" s="6">
        <f>IF(sel_og=1,0,D5435-F5435)</f>
        <v/>
      </c>
      <c r="K5435" s="6">
        <f>IF(sel_og=1,E5435-G5435,0)</f>
        <v/>
      </c>
    </row>
    <row r="5436">
      <c r="A5436" s="6">
        <f>Profiles!E5436+Profiles!F5436</f>
        <v/>
      </c>
      <c r="B5436" s="6">
        <f>Profiles!D5436*sel_solar</f>
        <v/>
      </c>
      <c r="C5436" s="6">
        <f>MIN(B5436,A5436)</f>
        <v/>
      </c>
      <c r="D5436" s="6">
        <f>B5436-C5436</f>
        <v/>
      </c>
      <c r="E5436" s="6">
        <f>A5436-C5436</f>
        <v/>
      </c>
      <c r="F5436" s="6">
        <f>MIN(D5436,in_batt_pw,IF(sel_batt=0,0,(sel_batt-H5435)/in_rte))</f>
        <v/>
      </c>
      <c r="G5436" s="6">
        <f>MIN(E5436,in_batt_pw,H5435)</f>
        <v/>
      </c>
      <c r="H5436" s="6">
        <f>H5435+F5436*in_rte-G5436</f>
        <v/>
      </c>
      <c r="I5436" s="6">
        <f>IF(sel_og=1,0,E5436-G5436)</f>
        <v/>
      </c>
      <c r="J5436" s="6">
        <f>IF(sel_og=1,0,D5436-F5436)</f>
        <v/>
      </c>
      <c r="K5436" s="6">
        <f>IF(sel_og=1,E5436-G5436,0)</f>
        <v/>
      </c>
    </row>
    <row r="5437">
      <c r="A5437" s="6">
        <f>Profiles!E5437+Profiles!F5437</f>
        <v/>
      </c>
      <c r="B5437" s="6">
        <f>Profiles!D5437*sel_solar</f>
        <v/>
      </c>
      <c r="C5437" s="6">
        <f>MIN(B5437,A5437)</f>
        <v/>
      </c>
      <c r="D5437" s="6">
        <f>B5437-C5437</f>
        <v/>
      </c>
      <c r="E5437" s="6">
        <f>A5437-C5437</f>
        <v/>
      </c>
      <c r="F5437" s="6">
        <f>MIN(D5437,in_batt_pw,IF(sel_batt=0,0,(sel_batt-H5436)/in_rte))</f>
        <v/>
      </c>
      <c r="G5437" s="6">
        <f>MIN(E5437,in_batt_pw,H5436)</f>
        <v/>
      </c>
      <c r="H5437" s="6">
        <f>H5436+F5437*in_rte-G5437</f>
        <v/>
      </c>
      <c r="I5437" s="6">
        <f>IF(sel_og=1,0,E5437-G5437)</f>
        <v/>
      </c>
      <c r="J5437" s="6">
        <f>IF(sel_og=1,0,D5437-F5437)</f>
        <v/>
      </c>
      <c r="K5437" s="6">
        <f>IF(sel_og=1,E5437-G5437,0)</f>
        <v/>
      </c>
    </row>
    <row r="5438">
      <c r="A5438" s="6">
        <f>Profiles!E5438+Profiles!F5438</f>
        <v/>
      </c>
      <c r="B5438" s="6">
        <f>Profiles!D5438*sel_solar</f>
        <v/>
      </c>
      <c r="C5438" s="6">
        <f>MIN(B5438,A5438)</f>
        <v/>
      </c>
      <c r="D5438" s="6">
        <f>B5438-C5438</f>
        <v/>
      </c>
      <c r="E5438" s="6">
        <f>A5438-C5438</f>
        <v/>
      </c>
      <c r="F5438" s="6">
        <f>MIN(D5438,in_batt_pw,IF(sel_batt=0,0,(sel_batt-H5437)/in_rte))</f>
        <v/>
      </c>
      <c r="G5438" s="6">
        <f>MIN(E5438,in_batt_pw,H5437)</f>
        <v/>
      </c>
      <c r="H5438" s="6">
        <f>H5437+F5438*in_rte-G5438</f>
        <v/>
      </c>
      <c r="I5438" s="6">
        <f>IF(sel_og=1,0,E5438-G5438)</f>
        <v/>
      </c>
      <c r="J5438" s="6">
        <f>IF(sel_og=1,0,D5438-F5438)</f>
        <v/>
      </c>
      <c r="K5438" s="6">
        <f>IF(sel_og=1,E5438-G5438,0)</f>
        <v/>
      </c>
    </row>
    <row r="5439">
      <c r="A5439" s="6">
        <f>Profiles!E5439+Profiles!F5439</f>
        <v/>
      </c>
      <c r="B5439" s="6">
        <f>Profiles!D5439*sel_solar</f>
        <v/>
      </c>
      <c r="C5439" s="6">
        <f>MIN(B5439,A5439)</f>
        <v/>
      </c>
      <c r="D5439" s="6">
        <f>B5439-C5439</f>
        <v/>
      </c>
      <c r="E5439" s="6">
        <f>A5439-C5439</f>
        <v/>
      </c>
      <c r="F5439" s="6">
        <f>MIN(D5439,in_batt_pw,IF(sel_batt=0,0,(sel_batt-H5438)/in_rte))</f>
        <v/>
      </c>
      <c r="G5439" s="6">
        <f>MIN(E5439,in_batt_pw,H5438)</f>
        <v/>
      </c>
      <c r="H5439" s="6">
        <f>H5438+F5439*in_rte-G5439</f>
        <v/>
      </c>
      <c r="I5439" s="6">
        <f>IF(sel_og=1,0,E5439-G5439)</f>
        <v/>
      </c>
      <c r="J5439" s="6">
        <f>IF(sel_og=1,0,D5439-F5439)</f>
        <v/>
      </c>
      <c r="K5439" s="6">
        <f>IF(sel_og=1,E5439-G5439,0)</f>
        <v/>
      </c>
    </row>
    <row r="5440">
      <c r="A5440" s="6">
        <f>Profiles!E5440+Profiles!F5440</f>
        <v/>
      </c>
      <c r="B5440" s="6">
        <f>Profiles!D5440*sel_solar</f>
        <v/>
      </c>
      <c r="C5440" s="6">
        <f>MIN(B5440,A5440)</f>
        <v/>
      </c>
      <c r="D5440" s="6">
        <f>B5440-C5440</f>
        <v/>
      </c>
      <c r="E5440" s="6">
        <f>A5440-C5440</f>
        <v/>
      </c>
      <c r="F5440" s="6">
        <f>MIN(D5440,in_batt_pw,IF(sel_batt=0,0,(sel_batt-H5439)/in_rte))</f>
        <v/>
      </c>
      <c r="G5440" s="6">
        <f>MIN(E5440,in_batt_pw,H5439)</f>
        <v/>
      </c>
      <c r="H5440" s="6">
        <f>H5439+F5440*in_rte-G5440</f>
        <v/>
      </c>
      <c r="I5440" s="6">
        <f>IF(sel_og=1,0,E5440-G5440)</f>
        <v/>
      </c>
      <c r="J5440" s="6">
        <f>IF(sel_og=1,0,D5440-F5440)</f>
        <v/>
      </c>
      <c r="K5440" s="6">
        <f>IF(sel_og=1,E5440-G5440,0)</f>
        <v/>
      </c>
    </row>
    <row r="5441">
      <c r="A5441" s="6">
        <f>Profiles!E5441+Profiles!F5441</f>
        <v/>
      </c>
      <c r="B5441" s="6">
        <f>Profiles!D5441*sel_solar</f>
        <v/>
      </c>
      <c r="C5441" s="6">
        <f>MIN(B5441,A5441)</f>
        <v/>
      </c>
      <c r="D5441" s="6">
        <f>B5441-C5441</f>
        <v/>
      </c>
      <c r="E5441" s="6">
        <f>A5441-C5441</f>
        <v/>
      </c>
      <c r="F5441" s="6">
        <f>MIN(D5441,in_batt_pw,IF(sel_batt=0,0,(sel_batt-H5440)/in_rte))</f>
        <v/>
      </c>
      <c r="G5441" s="6">
        <f>MIN(E5441,in_batt_pw,H5440)</f>
        <v/>
      </c>
      <c r="H5441" s="6">
        <f>H5440+F5441*in_rte-G5441</f>
        <v/>
      </c>
      <c r="I5441" s="6">
        <f>IF(sel_og=1,0,E5441-G5441)</f>
        <v/>
      </c>
      <c r="J5441" s="6">
        <f>IF(sel_og=1,0,D5441-F5441)</f>
        <v/>
      </c>
      <c r="K5441" s="6">
        <f>IF(sel_og=1,E5441-G5441,0)</f>
        <v/>
      </c>
    </row>
    <row r="5442">
      <c r="A5442" s="6">
        <f>Profiles!E5442+Profiles!F5442</f>
        <v/>
      </c>
      <c r="B5442" s="6">
        <f>Profiles!D5442*sel_solar</f>
        <v/>
      </c>
      <c r="C5442" s="6">
        <f>MIN(B5442,A5442)</f>
        <v/>
      </c>
      <c r="D5442" s="6">
        <f>B5442-C5442</f>
        <v/>
      </c>
      <c r="E5442" s="6">
        <f>A5442-C5442</f>
        <v/>
      </c>
      <c r="F5442" s="6">
        <f>MIN(D5442,in_batt_pw,IF(sel_batt=0,0,(sel_batt-H5441)/in_rte))</f>
        <v/>
      </c>
      <c r="G5442" s="6">
        <f>MIN(E5442,in_batt_pw,H5441)</f>
        <v/>
      </c>
      <c r="H5442" s="6">
        <f>H5441+F5442*in_rte-G5442</f>
        <v/>
      </c>
      <c r="I5442" s="6">
        <f>IF(sel_og=1,0,E5442-G5442)</f>
        <v/>
      </c>
      <c r="J5442" s="6">
        <f>IF(sel_og=1,0,D5442-F5442)</f>
        <v/>
      </c>
      <c r="K5442" s="6">
        <f>IF(sel_og=1,E5442-G5442,0)</f>
        <v/>
      </c>
    </row>
    <row r="5443">
      <c r="A5443" s="6">
        <f>Profiles!E5443+Profiles!F5443</f>
        <v/>
      </c>
      <c r="B5443" s="6">
        <f>Profiles!D5443*sel_solar</f>
        <v/>
      </c>
      <c r="C5443" s="6">
        <f>MIN(B5443,A5443)</f>
        <v/>
      </c>
      <c r="D5443" s="6">
        <f>B5443-C5443</f>
        <v/>
      </c>
      <c r="E5443" s="6">
        <f>A5443-C5443</f>
        <v/>
      </c>
      <c r="F5443" s="6">
        <f>MIN(D5443,in_batt_pw,IF(sel_batt=0,0,(sel_batt-H5442)/in_rte))</f>
        <v/>
      </c>
      <c r="G5443" s="6">
        <f>MIN(E5443,in_batt_pw,H5442)</f>
        <v/>
      </c>
      <c r="H5443" s="6">
        <f>H5442+F5443*in_rte-G5443</f>
        <v/>
      </c>
      <c r="I5443" s="6">
        <f>IF(sel_og=1,0,E5443-G5443)</f>
        <v/>
      </c>
      <c r="J5443" s="6">
        <f>IF(sel_og=1,0,D5443-F5443)</f>
        <v/>
      </c>
      <c r="K5443" s="6">
        <f>IF(sel_og=1,E5443-G5443,0)</f>
        <v/>
      </c>
    </row>
    <row r="5444">
      <c r="A5444" s="6">
        <f>Profiles!E5444+Profiles!F5444</f>
        <v/>
      </c>
      <c r="B5444" s="6">
        <f>Profiles!D5444*sel_solar</f>
        <v/>
      </c>
      <c r="C5444" s="6">
        <f>MIN(B5444,A5444)</f>
        <v/>
      </c>
      <c r="D5444" s="6">
        <f>B5444-C5444</f>
        <v/>
      </c>
      <c r="E5444" s="6">
        <f>A5444-C5444</f>
        <v/>
      </c>
      <c r="F5444" s="6">
        <f>MIN(D5444,in_batt_pw,IF(sel_batt=0,0,(sel_batt-H5443)/in_rte))</f>
        <v/>
      </c>
      <c r="G5444" s="6">
        <f>MIN(E5444,in_batt_pw,H5443)</f>
        <v/>
      </c>
      <c r="H5444" s="6">
        <f>H5443+F5444*in_rte-G5444</f>
        <v/>
      </c>
      <c r="I5444" s="6">
        <f>IF(sel_og=1,0,E5444-G5444)</f>
        <v/>
      </c>
      <c r="J5444" s="6">
        <f>IF(sel_og=1,0,D5444-F5444)</f>
        <v/>
      </c>
      <c r="K5444" s="6">
        <f>IF(sel_og=1,E5444-G5444,0)</f>
        <v/>
      </c>
    </row>
    <row r="5445">
      <c r="A5445" s="6">
        <f>Profiles!E5445+Profiles!F5445</f>
        <v/>
      </c>
      <c r="B5445" s="6">
        <f>Profiles!D5445*sel_solar</f>
        <v/>
      </c>
      <c r="C5445" s="6">
        <f>MIN(B5445,A5445)</f>
        <v/>
      </c>
      <c r="D5445" s="6">
        <f>B5445-C5445</f>
        <v/>
      </c>
      <c r="E5445" s="6">
        <f>A5445-C5445</f>
        <v/>
      </c>
      <c r="F5445" s="6">
        <f>MIN(D5445,in_batt_pw,IF(sel_batt=0,0,(sel_batt-H5444)/in_rte))</f>
        <v/>
      </c>
      <c r="G5445" s="6">
        <f>MIN(E5445,in_batt_pw,H5444)</f>
        <v/>
      </c>
      <c r="H5445" s="6">
        <f>H5444+F5445*in_rte-G5445</f>
        <v/>
      </c>
      <c r="I5445" s="6">
        <f>IF(sel_og=1,0,E5445-G5445)</f>
        <v/>
      </c>
      <c r="J5445" s="6">
        <f>IF(sel_og=1,0,D5445-F5445)</f>
        <v/>
      </c>
      <c r="K5445" s="6">
        <f>IF(sel_og=1,E5445-G5445,0)</f>
        <v/>
      </c>
    </row>
    <row r="5446">
      <c r="A5446" s="6">
        <f>Profiles!E5446+Profiles!F5446</f>
        <v/>
      </c>
      <c r="B5446" s="6">
        <f>Profiles!D5446*sel_solar</f>
        <v/>
      </c>
      <c r="C5446" s="6">
        <f>MIN(B5446,A5446)</f>
        <v/>
      </c>
      <c r="D5446" s="6">
        <f>B5446-C5446</f>
        <v/>
      </c>
      <c r="E5446" s="6">
        <f>A5446-C5446</f>
        <v/>
      </c>
      <c r="F5446" s="6">
        <f>MIN(D5446,in_batt_pw,IF(sel_batt=0,0,(sel_batt-H5445)/in_rte))</f>
        <v/>
      </c>
      <c r="G5446" s="6">
        <f>MIN(E5446,in_batt_pw,H5445)</f>
        <v/>
      </c>
      <c r="H5446" s="6">
        <f>H5445+F5446*in_rte-G5446</f>
        <v/>
      </c>
      <c r="I5446" s="6">
        <f>IF(sel_og=1,0,E5446-G5446)</f>
        <v/>
      </c>
      <c r="J5446" s="6">
        <f>IF(sel_og=1,0,D5446-F5446)</f>
        <v/>
      </c>
      <c r="K5446" s="6">
        <f>IF(sel_og=1,E5446-G5446,0)</f>
        <v/>
      </c>
    </row>
    <row r="5447">
      <c r="A5447" s="6">
        <f>Profiles!E5447+Profiles!F5447</f>
        <v/>
      </c>
      <c r="B5447" s="6">
        <f>Profiles!D5447*sel_solar</f>
        <v/>
      </c>
      <c r="C5447" s="6">
        <f>MIN(B5447,A5447)</f>
        <v/>
      </c>
      <c r="D5447" s="6">
        <f>B5447-C5447</f>
        <v/>
      </c>
      <c r="E5447" s="6">
        <f>A5447-C5447</f>
        <v/>
      </c>
      <c r="F5447" s="6">
        <f>MIN(D5447,in_batt_pw,IF(sel_batt=0,0,(sel_batt-H5446)/in_rte))</f>
        <v/>
      </c>
      <c r="G5447" s="6">
        <f>MIN(E5447,in_batt_pw,H5446)</f>
        <v/>
      </c>
      <c r="H5447" s="6">
        <f>H5446+F5447*in_rte-G5447</f>
        <v/>
      </c>
      <c r="I5447" s="6">
        <f>IF(sel_og=1,0,E5447-G5447)</f>
        <v/>
      </c>
      <c r="J5447" s="6">
        <f>IF(sel_og=1,0,D5447-F5447)</f>
        <v/>
      </c>
      <c r="K5447" s="6">
        <f>IF(sel_og=1,E5447-G5447,0)</f>
        <v/>
      </c>
    </row>
    <row r="5448">
      <c r="A5448" s="6">
        <f>Profiles!E5448+Profiles!F5448</f>
        <v/>
      </c>
      <c r="B5448" s="6">
        <f>Profiles!D5448*sel_solar</f>
        <v/>
      </c>
      <c r="C5448" s="6">
        <f>MIN(B5448,A5448)</f>
        <v/>
      </c>
      <c r="D5448" s="6">
        <f>B5448-C5448</f>
        <v/>
      </c>
      <c r="E5448" s="6">
        <f>A5448-C5448</f>
        <v/>
      </c>
      <c r="F5448" s="6">
        <f>MIN(D5448,in_batt_pw,IF(sel_batt=0,0,(sel_batt-H5447)/in_rte))</f>
        <v/>
      </c>
      <c r="G5448" s="6">
        <f>MIN(E5448,in_batt_pw,H5447)</f>
        <v/>
      </c>
      <c r="H5448" s="6">
        <f>H5447+F5448*in_rte-G5448</f>
        <v/>
      </c>
      <c r="I5448" s="6">
        <f>IF(sel_og=1,0,E5448-G5448)</f>
        <v/>
      </c>
      <c r="J5448" s="6">
        <f>IF(sel_og=1,0,D5448-F5448)</f>
        <v/>
      </c>
      <c r="K5448" s="6">
        <f>IF(sel_og=1,E5448-G5448,0)</f>
        <v/>
      </c>
    </row>
    <row r="5449">
      <c r="A5449" s="6">
        <f>Profiles!E5449+Profiles!F5449</f>
        <v/>
      </c>
      <c r="B5449" s="6">
        <f>Profiles!D5449*sel_solar</f>
        <v/>
      </c>
      <c r="C5449" s="6">
        <f>MIN(B5449,A5449)</f>
        <v/>
      </c>
      <c r="D5449" s="6">
        <f>B5449-C5449</f>
        <v/>
      </c>
      <c r="E5449" s="6">
        <f>A5449-C5449</f>
        <v/>
      </c>
      <c r="F5449" s="6">
        <f>MIN(D5449,in_batt_pw,IF(sel_batt=0,0,(sel_batt-H5448)/in_rte))</f>
        <v/>
      </c>
      <c r="G5449" s="6">
        <f>MIN(E5449,in_batt_pw,H5448)</f>
        <v/>
      </c>
      <c r="H5449" s="6">
        <f>H5448+F5449*in_rte-G5449</f>
        <v/>
      </c>
      <c r="I5449" s="6">
        <f>IF(sel_og=1,0,E5449-G5449)</f>
        <v/>
      </c>
      <c r="J5449" s="6">
        <f>IF(sel_og=1,0,D5449-F5449)</f>
        <v/>
      </c>
      <c r="K5449" s="6">
        <f>IF(sel_og=1,E5449-G5449,0)</f>
        <v/>
      </c>
    </row>
    <row r="5450">
      <c r="A5450" s="6">
        <f>Profiles!E5450+Profiles!F5450</f>
        <v/>
      </c>
      <c r="B5450" s="6">
        <f>Profiles!D5450*sel_solar</f>
        <v/>
      </c>
      <c r="C5450" s="6">
        <f>MIN(B5450,A5450)</f>
        <v/>
      </c>
      <c r="D5450" s="6">
        <f>B5450-C5450</f>
        <v/>
      </c>
      <c r="E5450" s="6">
        <f>A5450-C5450</f>
        <v/>
      </c>
      <c r="F5450" s="6">
        <f>MIN(D5450,in_batt_pw,IF(sel_batt=0,0,(sel_batt-H5449)/in_rte))</f>
        <v/>
      </c>
      <c r="G5450" s="6">
        <f>MIN(E5450,in_batt_pw,H5449)</f>
        <v/>
      </c>
      <c r="H5450" s="6">
        <f>H5449+F5450*in_rte-G5450</f>
        <v/>
      </c>
      <c r="I5450" s="6">
        <f>IF(sel_og=1,0,E5450-G5450)</f>
        <v/>
      </c>
      <c r="J5450" s="6">
        <f>IF(sel_og=1,0,D5450-F5450)</f>
        <v/>
      </c>
      <c r="K5450" s="6">
        <f>IF(sel_og=1,E5450-G5450,0)</f>
        <v/>
      </c>
    </row>
    <row r="5451">
      <c r="A5451" s="6">
        <f>Profiles!E5451+Profiles!F5451</f>
        <v/>
      </c>
      <c r="B5451" s="6">
        <f>Profiles!D5451*sel_solar</f>
        <v/>
      </c>
      <c r="C5451" s="6">
        <f>MIN(B5451,A5451)</f>
        <v/>
      </c>
      <c r="D5451" s="6">
        <f>B5451-C5451</f>
        <v/>
      </c>
      <c r="E5451" s="6">
        <f>A5451-C5451</f>
        <v/>
      </c>
      <c r="F5451" s="6">
        <f>MIN(D5451,in_batt_pw,IF(sel_batt=0,0,(sel_batt-H5450)/in_rte))</f>
        <v/>
      </c>
      <c r="G5451" s="6">
        <f>MIN(E5451,in_batt_pw,H5450)</f>
        <v/>
      </c>
      <c r="H5451" s="6">
        <f>H5450+F5451*in_rte-G5451</f>
        <v/>
      </c>
      <c r="I5451" s="6">
        <f>IF(sel_og=1,0,E5451-G5451)</f>
        <v/>
      </c>
      <c r="J5451" s="6">
        <f>IF(sel_og=1,0,D5451-F5451)</f>
        <v/>
      </c>
      <c r="K5451" s="6">
        <f>IF(sel_og=1,E5451-G5451,0)</f>
        <v/>
      </c>
    </row>
    <row r="5452">
      <c r="A5452" s="6">
        <f>Profiles!E5452+Profiles!F5452</f>
        <v/>
      </c>
      <c r="B5452" s="6">
        <f>Profiles!D5452*sel_solar</f>
        <v/>
      </c>
      <c r="C5452" s="6">
        <f>MIN(B5452,A5452)</f>
        <v/>
      </c>
      <c r="D5452" s="6">
        <f>B5452-C5452</f>
        <v/>
      </c>
      <c r="E5452" s="6">
        <f>A5452-C5452</f>
        <v/>
      </c>
      <c r="F5452" s="6">
        <f>MIN(D5452,in_batt_pw,IF(sel_batt=0,0,(sel_batt-H5451)/in_rte))</f>
        <v/>
      </c>
      <c r="G5452" s="6">
        <f>MIN(E5452,in_batt_pw,H5451)</f>
        <v/>
      </c>
      <c r="H5452" s="6">
        <f>H5451+F5452*in_rte-G5452</f>
        <v/>
      </c>
      <c r="I5452" s="6">
        <f>IF(sel_og=1,0,E5452-G5452)</f>
        <v/>
      </c>
      <c r="J5452" s="6">
        <f>IF(sel_og=1,0,D5452-F5452)</f>
        <v/>
      </c>
      <c r="K5452" s="6">
        <f>IF(sel_og=1,E5452-G5452,0)</f>
        <v/>
      </c>
    </row>
    <row r="5453">
      <c r="A5453" s="6">
        <f>Profiles!E5453+Profiles!F5453</f>
        <v/>
      </c>
      <c r="B5453" s="6">
        <f>Profiles!D5453*sel_solar</f>
        <v/>
      </c>
      <c r="C5453" s="6">
        <f>MIN(B5453,A5453)</f>
        <v/>
      </c>
      <c r="D5453" s="6">
        <f>B5453-C5453</f>
        <v/>
      </c>
      <c r="E5453" s="6">
        <f>A5453-C5453</f>
        <v/>
      </c>
      <c r="F5453" s="6">
        <f>MIN(D5453,in_batt_pw,IF(sel_batt=0,0,(sel_batt-H5452)/in_rte))</f>
        <v/>
      </c>
      <c r="G5453" s="6">
        <f>MIN(E5453,in_batt_pw,H5452)</f>
        <v/>
      </c>
      <c r="H5453" s="6">
        <f>H5452+F5453*in_rte-G5453</f>
        <v/>
      </c>
      <c r="I5453" s="6">
        <f>IF(sel_og=1,0,E5453-G5453)</f>
        <v/>
      </c>
      <c r="J5453" s="6">
        <f>IF(sel_og=1,0,D5453-F5453)</f>
        <v/>
      </c>
      <c r="K5453" s="6">
        <f>IF(sel_og=1,E5453-G5453,0)</f>
        <v/>
      </c>
    </row>
    <row r="5454">
      <c r="A5454" s="6">
        <f>Profiles!E5454+Profiles!F5454</f>
        <v/>
      </c>
      <c r="B5454" s="6">
        <f>Profiles!D5454*sel_solar</f>
        <v/>
      </c>
      <c r="C5454" s="6">
        <f>MIN(B5454,A5454)</f>
        <v/>
      </c>
      <c r="D5454" s="6">
        <f>B5454-C5454</f>
        <v/>
      </c>
      <c r="E5454" s="6">
        <f>A5454-C5454</f>
        <v/>
      </c>
      <c r="F5454" s="6">
        <f>MIN(D5454,in_batt_pw,IF(sel_batt=0,0,(sel_batt-H5453)/in_rte))</f>
        <v/>
      </c>
      <c r="G5454" s="6">
        <f>MIN(E5454,in_batt_pw,H5453)</f>
        <v/>
      </c>
      <c r="H5454" s="6">
        <f>H5453+F5454*in_rte-G5454</f>
        <v/>
      </c>
      <c r="I5454" s="6">
        <f>IF(sel_og=1,0,E5454-G5454)</f>
        <v/>
      </c>
      <c r="J5454" s="6">
        <f>IF(sel_og=1,0,D5454-F5454)</f>
        <v/>
      </c>
      <c r="K5454" s="6">
        <f>IF(sel_og=1,E5454-G5454,0)</f>
        <v/>
      </c>
    </row>
    <row r="5455">
      <c r="A5455" s="6">
        <f>Profiles!E5455+Profiles!F5455</f>
        <v/>
      </c>
      <c r="B5455" s="6">
        <f>Profiles!D5455*sel_solar</f>
        <v/>
      </c>
      <c r="C5455" s="6">
        <f>MIN(B5455,A5455)</f>
        <v/>
      </c>
      <c r="D5455" s="6">
        <f>B5455-C5455</f>
        <v/>
      </c>
      <c r="E5455" s="6">
        <f>A5455-C5455</f>
        <v/>
      </c>
      <c r="F5455" s="6">
        <f>MIN(D5455,in_batt_pw,IF(sel_batt=0,0,(sel_batt-H5454)/in_rte))</f>
        <v/>
      </c>
      <c r="G5455" s="6">
        <f>MIN(E5455,in_batt_pw,H5454)</f>
        <v/>
      </c>
      <c r="H5455" s="6">
        <f>H5454+F5455*in_rte-G5455</f>
        <v/>
      </c>
      <c r="I5455" s="6">
        <f>IF(sel_og=1,0,E5455-G5455)</f>
        <v/>
      </c>
      <c r="J5455" s="6">
        <f>IF(sel_og=1,0,D5455-F5455)</f>
        <v/>
      </c>
      <c r="K5455" s="6">
        <f>IF(sel_og=1,E5455-G5455,0)</f>
        <v/>
      </c>
    </row>
    <row r="5456">
      <c r="A5456" s="6">
        <f>Profiles!E5456+Profiles!F5456</f>
        <v/>
      </c>
      <c r="B5456" s="6">
        <f>Profiles!D5456*sel_solar</f>
        <v/>
      </c>
      <c r="C5456" s="6">
        <f>MIN(B5456,A5456)</f>
        <v/>
      </c>
      <c r="D5456" s="6">
        <f>B5456-C5456</f>
        <v/>
      </c>
      <c r="E5456" s="6">
        <f>A5456-C5456</f>
        <v/>
      </c>
      <c r="F5456" s="6">
        <f>MIN(D5456,in_batt_pw,IF(sel_batt=0,0,(sel_batt-H5455)/in_rte))</f>
        <v/>
      </c>
      <c r="G5456" s="6">
        <f>MIN(E5456,in_batt_pw,H5455)</f>
        <v/>
      </c>
      <c r="H5456" s="6">
        <f>H5455+F5456*in_rte-G5456</f>
        <v/>
      </c>
      <c r="I5456" s="6">
        <f>IF(sel_og=1,0,E5456-G5456)</f>
        <v/>
      </c>
      <c r="J5456" s="6">
        <f>IF(sel_og=1,0,D5456-F5456)</f>
        <v/>
      </c>
      <c r="K5456" s="6">
        <f>IF(sel_og=1,E5456-G5456,0)</f>
        <v/>
      </c>
    </row>
    <row r="5457">
      <c r="A5457" s="6">
        <f>Profiles!E5457+Profiles!F5457</f>
        <v/>
      </c>
      <c r="B5457" s="6">
        <f>Profiles!D5457*sel_solar</f>
        <v/>
      </c>
      <c r="C5457" s="6">
        <f>MIN(B5457,A5457)</f>
        <v/>
      </c>
      <c r="D5457" s="6">
        <f>B5457-C5457</f>
        <v/>
      </c>
      <c r="E5457" s="6">
        <f>A5457-C5457</f>
        <v/>
      </c>
      <c r="F5457" s="6">
        <f>MIN(D5457,in_batt_pw,IF(sel_batt=0,0,(sel_batt-H5456)/in_rte))</f>
        <v/>
      </c>
      <c r="G5457" s="6">
        <f>MIN(E5457,in_batt_pw,H5456)</f>
        <v/>
      </c>
      <c r="H5457" s="6">
        <f>H5456+F5457*in_rte-G5457</f>
        <v/>
      </c>
      <c r="I5457" s="6">
        <f>IF(sel_og=1,0,E5457-G5457)</f>
        <v/>
      </c>
      <c r="J5457" s="6">
        <f>IF(sel_og=1,0,D5457-F5457)</f>
        <v/>
      </c>
      <c r="K5457" s="6">
        <f>IF(sel_og=1,E5457-G5457,0)</f>
        <v/>
      </c>
    </row>
    <row r="5458">
      <c r="A5458" s="6">
        <f>Profiles!E5458+Profiles!F5458</f>
        <v/>
      </c>
      <c r="B5458" s="6">
        <f>Profiles!D5458*sel_solar</f>
        <v/>
      </c>
      <c r="C5458" s="6">
        <f>MIN(B5458,A5458)</f>
        <v/>
      </c>
      <c r="D5458" s="6">
        <f>B5458-C5458</f>
        <v/>
      </c>
      <c r="E5458" s="6">
        <f>A5458-C5458</f>
        <v/>
      </c>
      <c r="F5458" s="6">
        <f>MIN(D5458,in_batt_pw,IF(sel_batt=0,0,(sel_batt-H5457)/in_rte))</f>
        <v/>
      </c>
      <c r="G5458" s="6">
        <f>MIN(E5458,in_batt_pw,H5457)</f>
        <v/>
      </c>
      <c r="H5458" s="6">
        <f>H5457+F5458*in_rte-G5458</f>
        <v/>
      </c>
      <c r="I5458" s="6">
        <f>IF(sel_og=1,0,E5458-G5458)</f>
        <v/>
      </c>
      <c r="J5458" s="6">
        <f>IF(sel_og=1,0,D5458-F5458)</f>
        <v/>
      </c>
      <c r="K5458" s="6">
        <f>IF(sel_og=1,E5458-G5458,0)</f>
        <v/>
      </c>
    </row>
    <row r="5459">
      <c r="A5459" s="6">
        <f>Profiles!E5459+Profiles!F5459</f>
        <v/>
      </c>
      <c r="B5459" s="6">
        <f>Profiles!D5459*sel_solar</f>
        <v/>
      </c>
      <c r="C5459" s="6">
        <f>MIN(B5459,A5459)</f>
        <v/>
      </c>
      <c r="D5459" s="6">
        <f>B5459-C5459</f>
        <v/>
      </c>
      <c r="E5459" s="6">
        <f>A5459-C5459</f>
        <v/>
      </c>
      <c r="F5459" s="6">
        <f>MIN(D5459,in_batt_pw,IF(sel_batt=0,0,(sel_batt-H5458)/in_rte))</f>
        <v/>
      </c>
      <c r="G5459" s="6">
        <f>MIN(E5459,in_batt_pw,H5458)</f>
        <v/>
      </c>
      <c r="H5459" s="6">
        <f>H5458+F5459*in_rte-G5459</f>
        <v/>
      </c>
      <c r="I5459" s="6">
        <f>IF(sel_og=1,0,E5459-G5459)</f>
        <v/>
      </c>
      <c r="J5459" s="6">
        <f>IF(sel_og=1,0,D5459-F5459)</f>
        <v/>
      </c>
      <c r="K5459" s="6">
        <f>IF(sel_og=1,E5459-G5459,0)</f>
        <v/>
      </c>
    </row>
    <row r="5460">
      <c r="A5460" s="6">
        <f>Profiles!E5460+Profiles!F5460</f>
        <v/>
      </c>
      <c r="B5460" s="6">
        <f>Profiles!D5460*sel_solar</f>
        <v/>
      </c>
      <c r="C5460" s="6">
        <f>MIN(B5460,A5460)</f>
        <v/>
      </c>
      <c r="D5460" s="6">
        <f>B5460-C5460</f>
        <v/>
      </c>
      <c r="E5460" s="6">
        <f>A5460-C5460</f>
        <v/>
      </c>
      <c r="F5460" s="6">
        <f>MIN(D5460,in_batt_pw,IF(sel_batt=0,0,(sel_batt-H5459)/in_rte))</f>
        <v/>
      </c>
      <c r="G5460" s="6">
        <f>MIN(E5460,in_batt_pw,H5459)</f>
        <v/>
      </c>
      <c r="H5460" s="6">
        <f>H5459+F5460*in_rte-G5460</f>
        <v/>
      </c>
      <c r="I5460" s="6">
        <f>IF(sel_og=1,0,E5460-G5460)</f>
        <v/>
      </c>
      <c r="J5460" s="6">
        <f>IF(sel_og=1,0,D5460-F5460)</f>
        <v/>
      </c>
      <c r="K5460" s="6">
        <f>IF(sel_og=1,E5460-G5460,0)</f>
        <v/>
      </c>
    </row>
    <row r="5461">
      <c r="A5461" s="6">
        <f>Profiles!E5461+Profiles!F5461</f>
        <v/>
      </c>
      <c r="B5461" s="6">
        <f>Profiles!D5461*sel_solar</f>
        <v/>
      </c>
      <c r="C5461" s="6">
        <f>MIN(B5461,A5461)</f>
        <v/>
      </c>
      <c r="D5461" s="6">
        <f>B5461-C5461</f>
        <v/>
      </c>
      <c r="E5461" s="6">
        <f>A5461-C5461</f>
        <v/>
      </c>
      <c r="F5461" s="6">
        <f>MIN(D5461,in_batt_pw,IF(sel_batt=0,0,(sel_batt-H5460)/in_rte))</f>
        <v/>
      </c>
      <c r="G5461" s="6">
        <f>MIN(E5461,in_batt_pw,H5460)</f>
        <v/>
      </c>
      <c r="H5461" s="6">
        <f>H5460+F5461*in_rte-G5461</f>
        <v/>
      </c>
      <c r="I5461" s="6">
        <f>IF(sel_og=1,0,E5461-G5461)</f>
        <v/>
      </c>
      <c r="J5461" s="6">
        <f>IF(sel_og=1,0,D5461-F5461)</f>
        <v/>
      </c>
      <c r="K5461" s="6">
        <f>IF(sel_og=1,E5461-G5461,0)</f>
        <v/>
      </c>
    </row>
    <row r="5462">
      <c r="A5462" s="6">
        <f>Profiles!E5462+Profiles!F5462</f>
        <v/>
      </c>
      <c r="B5462" s="6">
        <f>Profiles!D5462*sel_solar</f>
        <v/>
      </c>
      <c r="C5462" s="6">
        <f>MIN(B5462,A5462)</f>
        <v/>
      </c>
      <c r="D5462" s="6">
        <f>B5462-C5462</f>
        <v/>
      </c>
      <c r="E5462" s="6">
        <f>A5462-C5462</f>
        <v/>
      </c>
      <c r="F5462" s="6">
        <f>MIN(D5462,in_batt_pw,IF(sel_batt=0,0,(sel_batt-H5461)/in_rte))</f>
        <v/>
      </c>
      <c r="G5462" s="6">
        <f>MIN(E5462,in_batt_pw,H5461)</f>
        <v/>
      </c>
      <c r="H5462" s="6">
        <f>H5461+F5462*in_rte-G5462</f>
        <v/>
      </c>
      <c r="I5462" s="6">
        <f>IF(sel_og=1,0,E5462-G5462)</f>
        <v/>
      </c>
      <c r="J5462" s="6">
        <f>IF(sel_og=1,0,D5462-F5462)</f>
        <v/>
      </c>
      <c r="K5462" s="6">
        <f>IF(sel_og=1,E5462-G5462,0)</f>
        <v/>
      </c>
    </row>
    <row r="5463">
      <c r="A5463" s="6">
        <f>Profiles!E5463+Profiles!F5463</f>
        <v/>
      </c>
      <c r="B5463" s="6">
        <f>Profiles!D5463*sel_solar</f>
        <v/>
      </c>
      <c r="C5463" s="6">
        <f>MIN(B5463,A5463)</f>
        <v/>
      </c>
      <c r="D5463" s="6">
        <f>B5463-C5463</f>
        <v/>
      </c>
      <c r="E5463" s="6">
        <f>A5463-C5463</f>
        <v/>
      </c>
      <c r="F5463" s="6">
        <f>MIN(D5463,in_batt_pw,IF(sel_batt=0,0,(sel_batt-H5462)/in_rte))</f>
        <v/>
      </c>
      <c r="G5463" s="6">
        <f>MIN(E5463,in_batt_pw,H5462)</f>
        <v/>
      </c>
      <c r="H5463" s="6">
        <f>H5462+F5463*in_rte-G5463</f>
        <v/>
      </c>
      <c r="I5463" s="6">
        <f>IF(sel_og=1,0,E5463-G5463)</f>
        <v/>
      </c>
      <c r="J5463" s="6">
        <f>IF(sel_og=1,0,D5463-F5463)</f>
        <v/>
      </c>
      <c r="K5463" s="6">
        <f>IF(sel_og=1,E5463-G5463,0)</f>
        <v/>
      </c>
    </row>
    <row r="5464">
      <c r="A5464" s="6">
        <f>Profiles!E5464+Profiles!F5464</f>
        <v/>
      </c>
      <c r="B5464" s="6">
        <f>Profiles!D5464*sel_solar</f>
        <v/>
      </c>
      <c r="C5464" s="6">
        <f>MIN(B5464,A5464)</f>
        <v/>
      </c>
      <c r="D5464" s="6">
        <f>B5464-C5464</f>
        <v/>
      </c>
      <c r="E5464" s="6">
        <f>A5464-C5464</f>
        <v/>
      </c>
      <c r="F5464" s="6">
        <f>MIN(D5464,in_batt_pw,IF(sel_batt=0,0,(sel_batt-H5463)/in_rte))</f>
        <v/>
      </c>
      <c r="G5464" s="6">
        <f>MIN(E5464,in_batt_pw,H5463)</f>
        <v/>
      </c>
      <c r="H5464" s="6">
        <f>H5463+F5464*in_rte-G5464</f>
        <v/>
      </c>
      <c r="I5464" s="6">
        <f>IF(sel_og=1,0,E5464-G5464)</f>
        <v/>
      </c>
      <c r="J5464" s="6">
        <f>IF(sel_og=1,0,D5464-F5464)</f>
        <v/>
      </c>
      <c r="K5464" s="6">
        <f>IF(sel_og=1,E5464-G5464,0)</f>
        <v/>
      </c>
    </row>
    <row r="5465">
      <c r="A5465" s="6">
        <f>Profiles!E5465+Profiles!F5465</f>
        <v/>
      </c>
      <c r="B5465" s="6">
        <f>Profiles!D5465*sel_solar</f>
        <v/>
      </c>
      <c r="C5465" s="6">
        <f>MIN(B5465,A5465)</f>
        <v/>
      </c>
      <c r="D5465" s="6">
        <f>B5465-C5465</f>
        <v/>
      </c>
      <c r="E5465" s="6">
        <f>A5465-C5465</f>
        <v/>
      </c>
      <c r="F5465" s="6">
        <f>MIN(D5465,in_batt_pw,IF(sel_batt=0,0,(sel_batt-H5464)/in_rte))</f>
        <v/>
      </c>
      <c r="G5465" s="6">
        <f>MIN(E5465,in_batt_pw,H5464)</f>
        <v/>
      </c>
      <c r="H5465" s="6">
        <f>H5464+F5465*in_rte-G5465</f>
        <v/>
      </c>
      <c r="I5465" s="6">
        <f>IF(sel_og=1,0,E5465-G5465)</f>
        <v/>
      </c>
      <c r="J5465" s="6">
        <f>IF(sel_og=1,0,D5465-F5465)</f>
        <v/>
      </c>
      <c r="K5465" s="6">
        <f>IF(sel_og=1,E5465-G5465,0)</f>
        <v/>
      </c>
    </row>
    <row r="5466">
      <c r="A5466" s="6">
        <f>Profiles!E5466+Profiles!F5466</f>
        <v/>
      </c>
      <c r="B5466" s="6">
        <f>Profiles!D5466*sel_solar</f>
        <v/>
      </c>
      <c r="C5466" s="6">
        <f>MIN(B5466,A5466)</f>
        <v/>
      </c>
      <c r="D5466" s="6">
        <f>B5466-C5466</f>
        <v/>
      </c>
      <c r="E5466" s="6">
        <f>A5466-C5466</f>
        <v/>
      </c>
      <c r="F5466" s="6">
        <f>MIN(D5466,in_batt_pw,IF(sel_batt=0,0,(sel_batt-H5465)/in_rte))</f>
        <v/>
      </c>
      <c r="G5466" s="6">
        <f>MIN(E5466,in_batt_pw,H5465)</f>
        <v/>
      </c>
      <c r="H5466" s="6">
        <f>H5465+F5466*in_rte-G5466</f>
        <v/>
      </c>
      <c r="I5466" s="6">
        <f>IF(sel_og=1,0,E5466-G5466)</f>
        <v/>
      </c>
      <c r="J5466" s="6">
        <f>IF(sel_og=1,0,D5466-F5466)</f>
        <v/>
      </c>
      <c r="K5466" s="6">
        <f>IF(sel_og=1,E5466-G5466,0)</f>
        <v/>
      </c>
    </row>
    <row r="5467">
      <c r="A5467" s="6">
        <f>Profiles!E5467+Profiles!F5467</f>
        <v/>
      </c>
      <c r="B5467" s="6">
        <f>Profiles!D5467*sel_solar</f>
        <v/>
      </c>
      <c r="C5467" s="6">
        <f>MIN(B5467,A5467)</f>
        <v/>
      </c>
      <c r="D5467" s="6">
        <f>B5467-C5467</f>
        <v/>
      </c>
      <c r="E5467" s="6">
        <f>A5467-C5467</f>
        <v/>
      </c>
      <c r="F5467" s="6">
        <f>MIN(D5467,in_batt_pw,IF(sel_batt=0,0,(sel_batt-H5466)/in_rte))</f>
        <v/>
      </c>
      <c r="G5467" s="6">
        <f>MIN(E5467,in_batt_pw,H5466)</f>
        <v/>
      </c>
      <c r="H5467" s="6">
        <f>H5466+F5467*in_rte-G5467</f>
        <v/>
      </c>
      <c r="I5467" s="6">
        <f>IF(sel_og=1,0,E5467-G5467)</f>
        <v/>
      </c>
      <c r="J5467" s="6">
        <f>IF(sel_og=1,0,D5467-F5467)</f>
        <v/>
      </c>
      <c r="K5467" s="6">
        <f>IF(sel_og=1,E5467-G5467,0)</f>
        <v/>
      </c>
    </row>
    <row r="5468">
      <c r="A5468" s="6">
        <f>Profiles!E5468+Profiles!F5468</f>
        <v/>
      </c>
      <c r="B5468" s="6">
        <f>Profiles!D5468*sel_solar</f>
        <v/>
      </c>
      <c r="C5468" s="6">
        <f>MIN(B5468,A5468)</f>
        <v/>
      </c>
      <c r="D5468" s="6">
        <f>B5468-C5468</f>
        <v/>
      </c>
      <c r="E5468" s="6">
        <f>A5468-C5468</f>
        <v/>
      </c>
      <c r="F5468" s="6">
        <f>MIN(D5468,in_batt_pw,IF(sel_batt=0,0,(sel_batt-H5467)/in_rte))</f>
        <v/>
      </c>
      <c r="G5468" s="6">
        <f>MIN(E5468,in_batt_pw,H5467)</f>
        <v/>
      </c>
      <c r="H5468" s="6">
        <f>H5467+F5468*in_rte-G5468</f>
        <v/>
      </c>
      <c r="I5468" s="6">
        <f>IF(sel_og=1,0,E5468-G5468)</f>
        <v/>
      </c>
      <c r="J5468" s="6">
        <f>IF(sel_og=1,0,D5468-F5468)</f>
        <v/>
      </c>
      <c r="K5468" s="6">
        <f>IF(sel_og=1,E5468-G5468,0)</f>
        <v/>
      </c>
    </row>
    <row r="5469">
      <c r="A5469" s="6">
        <f>Profiles!E5469+Profiles!F5469</f>
        <v/>
      </c>
      <c r="B5469" s="6">
        <f>Profiles!D5469*sel_solar</f>
        <v/>
      </c>
      <c r="C5469" s="6">
        <f>MIN(B5469,A5469)</f>
        <v/>
      </c>
      <c r="D5469" s="6">
        <f>B5469-C5469</f>
        <v/>
      </c>
      <c r="E5469" s="6">
        <f>A5469-C5469</f>
        <v/>
      </c>
      <c r="F5469" s="6">
        <f>MIN(D5469,in_batt_pw,IF(sel_batt=0,0,(sel_batt-H5468)/in_rte))</f>
        <v/>
      </c>
      <c r="G5469" s="6">
        <f>MIN(E5469,in_batt_pw,H5468)</f>
        <v/>
      </c>
      <c r="H5469" s="6">
        <f>H5468+F5469*in_rte-G5469</f>
        <v/>
      </c>
      <c r="I5469" s="6">
        <f>IF(sel_og=1,0,E5469-G5469)</f>
        <v/>
      </c>
      <c r="J5469" s="6">
        <f>IF(sel_og=1,0,D5469-F5469)</f>
        <v/>
      </c>
      <c r="K5469" s="6">
        <f>IF(sel_og=1,E5469-G5469,0)</f>
        <v/>
      </c>
    </row>
    <row r="5470">
      <c r="A5470" s="6">
        <f>Profiles!E5470+Profiles!F5470</f>
        <v/>
      </c>
      <c r="B5470" s="6">
        <f>Profiles!D5470*sel_solar</f>
        <v/>
      </c>
      <c r="C5470" s="6">
        <f>MIN(B5470,A5470)</f>
        <v/>
      </c>
      <c r="D5470" s="6">
        <f>B5470-C5470</f>
        <v/>
      </c>
      <c r="E5470" s="6">
        <f>A5470-C5470</f>
        <v/>
      </c>
      <c r="F5470" s="6">
        <f>MIN(D5470,in_batt_pw,IF(sel_batt=0,0,(sel_batt-H5469)/in_rte))</f>
        <v/>
      </c>
      <c r="G5470" s="6">
        <f>MIN(E5470,in_batt_pw,H5469)</f>
        <v/>
      </c>
      <c r="H5470" s="6">
        <f>H5469+F5470*in_rte-G5470</f>
        <v/>
      </c>
      <c r="I5470" s="6">
        <f>IF(sel_og=1,0,E5470-G5470)</f>
        <v/>
      </c>
      <c r="J5470" s="6">
        <f>IF(sel_og=1,0,D5470-F5470)</f>
        <v/>
      </c>
      <c r="K5470" s="6">
        <f>IF(sel_og=1,E5470-G5470,0)</f>
        <v/>
      </c>
    </row>
    <row r="5471">
      <c r="A5471" s="6">
        <f>Profiles!E5471+Profiles!F5471</f>
        <v/>
      </c>
      <c r="B5471" s="6">
        <f>Profiles!D5471*sel_solar</f>
        <v/>
      </c>
      <c r="C5471" s="6">
        <f>MIN(B5471,A5471)</f>
        <v/>
      </c>
      <c r="D5471" s="6">
        <f>B5471-C5471</f>
        <v/>
      </c>
      <c r="E5471" s="6">
        <f>A5471-C5471</f>
        <v/>
      </c>
      <c r="F5471" s="6">
        <f>MIN(D5471,in_batt_pw,IF(sel_batt=0,0,(sel_batt-H5470)/in_rte))</f>
        <v/>
      </c>
      <c r="G5471" s="6">
        <f>MIN(E5471,in_batt_pw,H5470)</f>
        <v/>
      </c>
      <c r="H5471" s="6">
        <f>H5470+F5471*in_rte-G5471</f>
        <v/>
      </c>
      <c r="I5471" s="6">
        <f>IF(sel_og=1,0,E5471-G5471)</f>
        <v/>
      </c>
      <c r="J5471" s="6">
        <f>IF(sel_og=1,0,D5471-F5471)</f>
        <v/>
      </c>
      <c r="K5471" s="6">
        <f>IF(sel_og=1,E5471-G5471,0)</f>
        <v/>
      </c>
    </row>
    <row r="5472">
      <c r="A5472" s="6">
        <f>Profiles!E5472+Profiles!F5472</f>
        <v/>
      </c>
      <c r="B5472" s="6">
        <f>Profiles!D5472*sel_solar</f>
        <v/>
      </c>
      <c r="C5472" s="6">
        <f>MIN(B5472,A5472)</f>
        <v/>
      </c>
      <c r="D5472" s="6">
        <f>B5472-C5472</f>
        <v/>
      </c>
      <c r="E5472" s="6">
        <f>A5472-C5472</f>
        <v/>
      </c>
      <c r="F5472" s="6">
        <f>MIN(D5472,in_batt_pw,IF(sel_batt=0,0,(sel_batt-H5471)/in_rte))</f>
        <v/>
      </c>
      <c r="G5472" s="6">
        <f>MIN(E5472,in_batt_pw,H5471)</f>
        <v/>
      </c>
      <c r="H5472" s="6">
        <f>H5471+F5472*in_rte-G5472</f>
        <v/>
      </c>
      <c r="I5472" s="6">
        <f>IF(sel_og=1,0,E5472-G5472)</f>
        <v/>
      </c>
      <c r="J5472" s="6">
        <f>IF(sel_og=1,0,D5472-F5472)</f>
        <v/>
      </c>
      <c r="K5472" s="6">
        <f>IF(sel_og=1,E5472-G5472,0)</f>
        <v/>
      </c>
    </row>
    <row r="5473">
      <c r="A5473" s="6">
        <f>Profiles!E5473+Profiles!F5473</f>
        <v/>
      </c>
      <c r="B5473" s="6">
        <f>Profiles!D5473*sel_solar</f>
        <v/>
      </c>
      <c r="C5473" s="6">
        <f>MIN(B5473,A5473)</f>
        <v/>
      </c>
      <c r="D5473" s="6">
        <f>B5473-C5473</f>
        <v/>
      </c>
      <c r="E5473" s="6">
        <f>A5473-C5473</f>
        <v/>
      </c>
      <c r="F5473" s="6">
        <f>MIN(D5473,in_batt_pw,IF(sel_batt=0,0,(sel_batt-H5472)/in_rte))</f>
        <v/>
      </c>
      <c r="G5473" s="6">
        <f>MIN(E5473,in_batt_pw,H5472)</f>
        <v/>
      </c>
      <c r="H5473" s="6">
        <f>H5472+F5473*in_rte-G5473</f>
        <v/>
      </c>
      <c r="I5473" s="6">
        <f>IF(sel_og=1,0,E5473-G5473)</f>
        <v/>
      </c>
      <c r="J5473" s="6">
        <f>IF(sel_og=1,0,D5473-F5473)</f>
        <v/>
      </c>
      <c r="K5473" s="6">
        <f>IF(sel_og=1,E5473-G5473,0)</f>
        <v/>
      </c>
    </row>
    <row r="5474">
      <c r="A5474" s="6">
        <f>Profiles!E5474+Profiles!F5474</f>
        <v/>
      </c>
      <c r="B5474" s="6">
        <f>Profiles!D5474*sel_solar</f>
        <v/>
      </c>
      <c r="C5474" s="6">
        <f>MIN(B5474,A5474)</f>
        <v/>
      </c>
      <c r="D5474" s="6">
        <f>B5474-C5474</f>
        <v/>
      </c>
      <c r="E5474" s="6">
        <f>A5474-C5474</f>
        <v/>
      </c>
      <c r="F5474" s="6">
        <f>MIN(D5474,in_batt_pw,IF(sel_batt=0,0,(sel_batt-H5473)/in_rte))</f>
        <v/>
      </c>
      <c r="G5474" s="6">
        <f>MIN(E5474,in_batt_pw,H5473)</f>
        <v/>
      </c>
      <c r="H5474" s="6">
        <f>H5473+F5474*in_rte-G5474</f>
        <v/>
      </c>
      <c r="I5474" s="6">
        <f>IF(sel_og=1,0,E5474-G5474)</f>
        <v/>
      </c>
      <c r="J5474" s="6">
        <f>IF(sel_og=1,0,D5474-F5474)</f>
        <v/>
      </c>
      <c r="K5474" s="6">
        <f>IF(sel_og=1,E5474-G5474,0)</f>
        <v/>
      </c>
    </row>
    <row r="5475">
      <c r="A5475" s="6">
        <f>Profiles!E5475+Profiles!F5475</f>
        <v/>
      </c>
      <c r="B5475" s="6">
        <f>Profiles!D5475*sel_solar</f>
        <v/>
      </c>
      <c r="C5475" s="6">
        <f>MIN(B5475,A5475)</f>
        <v/>
      </c>
      <c r="D5475" s="6">
        <f>B5475-C5475</f>
        <v/>
      </c>
      <c r="E5475" s="6">
        <f>A5475-C5475</f>
        <v/>
      </c>
      <c r="F5475" s="6">
        <f>MIN(D5475,in_batt_pw,IF(sel_batt=0,0,(sel_batt-H5474)/in_rte))</f>
        <v/>
      </c>
      <c r="G5475" s="6">
        <f>MIN(E5475,in_batt_pw,H5474)</f>
        <v/>
      </c>
      <c r="H5475" s="6">
        <f>H5474+F5475*in_rte-G5475</f>
        <v/>
      </c>
      <c r="I5475" s="6">
        <f>IF(sel_og=1,0,E5475-G5475)</f>
        <v/>
      </c>
      <c r="J5475" s="6">
        <f>IF(sel_og=1,0,D5475-F5475)</f>
        <v/>
      </c>
      <c r="K5475" s="6">
        <f>IF(sel_og=1,E5475-G5475,0)</f>
        <v/>
      </c>
    </row>
    <row r="5476">
      <c r="A5476" s="6">
        <f>Profiles!E5476+Profiles!F5476</f>
        <v/>
      </c>
      <c r="B5476" s="6">
        <f>Profiles!D5476*sel_solar</f>
        <v/>
      </c>
      <c r="C5476" s="6">
        <f>MIN(B5476,A5476)</f>
        <v/>
      </c>
      <c r="D5476" s="6">
        <f>B5476-C5476</f>
        <v/>
      </c>
      <c r="E5476" s="6">
        <f>A5476-C5476</f>
        <v/>
      </c>
      <c r="F5476" s="6">
        <f>MIN(D5476,in_batt_pw,IF(sel_batt=0,0,(sel_batt-H5475)/in_rte))</f>
        <v/>
      </c>
      <c r="G5476" s="6">
        <f>MIN(E5476,in_batt_pw,H5475)</f>
        <v/>
      </c>
      <c r="H5476" s="6">
        <f>H5475+F5476*in_rte-G5476</f>
        <v/>
      </c>
      <c r="I5476" s="6">
        <f>IF(sel_og=1,0,E5476-G5476)</f>
        <v/>
      </c>
      <c r="J5476" s="6">
        <f>IF(sel_og=1,0,D5476-F5476)</f>
        <v/>
      </c>
      <c r="K5476" s="6">
        <f>IF(sel_og=1,E5476-G5476,0)</f>
        <v/>
      </c>
    </row>
    <row r="5477">
      <c r="A5477" s="6">
        <f>Profiles!E5477+Profiles!F5477</f>
        <v/>
      </c>
      <c r="B5477" s="6">
        <f>Profiles!D5477*sel_solar</f>
        <v/>
      </c>
      <c r="C5477" s="6">
        <f>MIN(B5477,A5477)</f>
        <v/>
      </c>
      <c r="D5477" s="6">
        <f>B5477-C5477</f>
        <v/>
      </c>
      <c r="E5477" s="6">
        <f>A5477-C5477</f>
        <v/>
      </c>
      <c r="F5477" s="6">
        <f>MIN(D5477,in_batt_pw,IF(sel_batt=0,0,(sel_batt-H5476)/in_rte))</f>
        <v/>
      </c>
      <c r="G5477" s="6">
        <f>MIN(E5477,in_batt_pw,H5476)</f>
        <v/>
      </c>
      <c r="H5477" s="6">
        <f>H5476+F5477*in_rte-G5477</f>
        <v/>
      </c>
      <c r="I5477" s="6">
        <f>IF(sel_og=1,0,E5477-G5477)</f>
        <v/>
      </c>
      <c r="J5477" s="6">
        <f>IF(sel_og=1,0,D5477-F5477)</f>
        <v/>
      </c>
      <c r="K5477" s="6">
        <f>IF(sel_og=1,E5477-G5477,0)</f>
        <v/>
      </c>
    </row>
    <row r="5478">
      <c r="A5478" s="6">
        <f>Profiles!E5478+Profiles!F5478</f>
        <v/>
      </c>
      <c r="B5478" s="6">
        <f>Profiles!D5478*sel_solar</f>
        <v/>
      </c>
      <c r="C5478" s="6">
        <f>MIN(B5478,A5478)</f>
        <v/>
      </c>
      <c r="D5478" s="6">
        <f>B5478-C5478</f>
        <v/>
      </c>
      <c r="E5478" s="6">
        <f>A5478-C5478</f>
        <v/>
      </c>
      <c r="F5478" s="6">
        <f>MIN(D5478,in_batt_pw,IF(sel_batt=0,0,(sel_batt-H5477)/in_rte))</f>
        <v/>
      </c>
      <c r="G5478" s="6">
        <f>MIN(E5478,in_batt_pw,H5477)</f>
        <v/>
      </c>
      <c r="H5478" s="6">
        <f>H5477+F5478*in_rte-G5478</f>
        <v/>
      </c>
      <c r="I5478" s="6">
        <f>IF(sel_og=1,0,E5478-G5478)</f>
        <v/>
      </c>
      <c r="J5478" s="6">
        <f>IF(sel_og=1,0,D5478-F5478)</f>
        <v/>
      </c>
      <c r="K5478" s="6">
        <f>IF(sel_og=1,E5478-G5478,0)</f>
        <v/>
      </c>
    </row>
    <row r="5479">
      <c r="A5479" s="6">
        <f>Profiles!E5479+Profiles!F5479</f>
        <v/>
      </c>
      <c r="B5479" s="6">
        <f>Profiles!D5479*sel_solar</f>
        <v/>
      </c>
      <c r="C5479" s="6">
        <f>MIN(B5479,A5479)</f>
        <v/>
      </c>
      <c r="D5479" s="6">
        <f>B5479-C5479</f>
        <v/>
      </c>
      <c r="E5479" s="6">
        <f>A5479-C5479</f>
        <v/>
      </c>
      <c r="F5479" s="6">
        <f>MIN(D5479,in_batt_pw,IF(sel_batt=0,0,(sel_batt-H5478)/in_rte))</f>
        <v/>
      </c>
      <c r="G5479" s="6">
        <f>MIN(E5479,in_batt_pw,H5478)</f>
        <v/>
      </c>
      <c r="H5479" s="6">
        <f>H5478+F5479*in_rte-G5479</f>
        <v/>
      </c>
      <c r="I5479" s="6">
        <f>IF(sel_og=1,0,E5479-G5479)</f>
        <v/>
      </c>
      <c r="J5479" s="6">
        <f>IF(sel_og=1,0,D5479-F5479)</f>
        <v/>
      </c>
      <c r="K5479" s="6">
        <f>IF(sel_og=1,E5479-G5479,0)</f>
        <v/>
      </c>
    </row>
    <row r="5480">
      <c r="A5480" s="6">
        <f>Profiles!E5480+Profiles!F5480</f>
        <v/>
      </c>
      <c r="B5480" s="6">
        <f>Profiles!D5480*sel_solar</f>
        <v/>
      </c>
      <c r="C5480" s="6">
        <f>MIN(B5480,A5480)</f>
        <v/>
      </c>
      <c r="D5480" s="6">
        <f>B5480-C5480</f>
        <v/>
      </c>
      <c r="E5480" s="6">
        <f>A5480-C5480</f>
        <v/>
      </c>
      <c r="F5480" s="6">
        <f>MIN(D5480,in_batt_pw,IF(sel_batt=0,0,(sel_batt-H5479)/in_rte))</f>
        <v/>
      </c>
      <c r="G5480" s="6">
        <f>MIN(E5480,in_batt_pw,H5479)</f>
        <v/>
      </c>
      <c r="H5480" s="6">
        <f>H5479+F5480*in_rte-G5480</f>
        <v/>
      </c>
      <c r="I5480" s="6">
        <f>IF(sel_og=1,0,E5480-G5480)</f>
        <v/>
      </c>
      <c r="J5480" s="6">
        <f>IF(sel_og=1,0,D5480-F5480)</f>
        <v/>
      </c>
      <c r="K5480" s="6">
        <f>IF(sel_og=1,E5480-G5480,0)</f>
        <v/>
      </c>
    </row>
    <row r="5481">
      <c r="A5481" s="6">
        <f>Profiles!E5481+Profiles!F5481</f>
        <v/>
      </c>
      <c r="B5481" s="6">
        <f>Profiles!D5481*sel_solar</f>
        <v/>
      </c>
      <c r="C5481" s="6">
        <f>MIN(B5481,A5481)</f>
        <v/>
      </c>
      <c r="D5481" s="6">
        <f>B5481-C5481</f>
        <v/>
      </c>
      <c r="E5481" s="6">
        <f>A5481-C5481</f>
        <v/>
      </c>
      <c r="F5481" s="6">
        <f>MIN(D5481,in_batt_pw,IF(sel_batt=0,0,(sel_batt-H5480)/in_rte))</f>
        <v/>
      </c>
      <c r="G5481" s="6">
        <f>MIN(E5481,in_batt_pw,H5480)</f>
        <v/>
      </c>
      <c r="H5481" s="6">
        <f>H5480+F5481*in_rte-G5481</f>
        <v/>
      </c>
      <c r="I5481" s="6">
        <f>IF(sel_og=1,0,E5481-G5481)</f>
        <v/>
      </c>
      <c r="J5481" s="6">
        <f>IF(sel_og=1,0,D5481-F5481)</f>
        <v/>
      </c>
      <c r="K5481" s="6">
        <f>IF(sel_og=1,E5481-G5481,0)</f>
        <v/>
      </c>
    </row>
    <row r="5482">
      <c r="A5482" s="6">
        <f>Profiles!E5482+Profiles!F5482</f>
        <v/>
      </c>
      <c r="B5482" s="6">
        <f>Profiles!D5482*sel_solar</f>
        <v/>
      </c>
      <c r="C5482" s="6">
        <f>MIN(B5482,A5482)</f>
        <v/>
      </c>
      <c r="D5482" s="6">
        <f>B5482-C5482</f>
        <v/>
      </c>
      <c r="E5482" s="6">
        <f>A5482-C5482</f>
        <v/>
      </c>
      <c r="F5482" s="6">
        <f>MIN(D5482,in_batt_pw,IF(sel_batt=0,0,(sel_batt-H5481)/in_rte))</f>
        <v/>
      </c>
      <c r="G5482" s="6">
        <f>MIN(E5482,in_batt_pw,H5481)</f>
        <v/>
      </c>
      <c r="H5482" s="6">
        <f>H5481+F5482*in_rte-G5482</f>
        <v/>
      </c>
      <c r="I5482" s="6">
        <f>IF(sel_og=1,0,E5482-G5482)</f>
        <v/>
      </c>
      <c r="J5482" s="6">
        <f>IF(sel_og=1,0,D5482-F5482)</f>
        <v/>
      </c>
      <c r="K5482" s="6">
        <f>IF(sel_og=1,E5482-G5482,0)</f>
        <v/>
      </c>
    </row>
    <row r="5483">
      <c r="A5483" s="6">
        <f>Profiles!E5483+Profiles!F5483</f>
        <v/>
      </c>
      <c r="B5483" s="6">
        <f>Profiles!D5483*sel_solar</f>
        <v/>
      </c>
      <c r="C5483" s="6">
        <f>MIN(B5483,A5483)</f>
        <v/>
      </c>
      <c r="D5483" s="6">
        <f>B5483-C5483</f>
        <v/>
      </c>
      <c r="E5483" s="6">
        <f>A5483-C5483</f>
        <v/>
      </c>
      <c r="F5483" s="6">
        <f>MIN(D5483,in_batt_pw,IF(sel_batt=0,0,(sel_batt-H5482)/in_rte))</f>
        <v/>
      </c>
      <c r="G5483" s="6">
        <f>MIN(E5483,in_batt_pw,H5482)</f>
        <v/>
      </c>
      <c r="H5483" s="6">
        <f>H5482+F5483*in_rte-G5483</f>
        <v/>
      </c>
      <c r="I5483" s="6">
        <f>IF(sel_og=1,0,E5483-G5483)</f>
        <v/>
      </c>
      <c r="J5483" s="6">
        <f>IF(sel_og=1,0,D5483-F5483)</f>
        <v/>
      </c>
      <c r="K5483" s="6">
        <f>IF(sel_og=1,E5483-G5483,0)</f>
        <v/>
      </c>
    </row>
    <row r="5484">
      <c r="A5484" s="6">
        <f>Profiles!E5484+Profiles!F5484</f>
        <v/>
      </c>
      <c r="B5484" s="6">
        <f>Profiles!D5484*sel_solar</f>
        <v/>
      </c>
      <c r="C5484" s="6">
        <f>MIN(B5484,A5484)</f>
        <v/>
      </c>
      <c r="D5484" s="6">
        <f>B5484-C5484</f>
        <v/>
      </c>
      <c r="E5484" s="6">
        <f>A5484-C5484</f>
        <v/>
      </c>
      <c r="F5484" s="6">
        <f>MIN(D5484,in_batt_pw,IF(sel_batt=0,0,(sel_batt-H5483)/in_rte))</f>
        <v/>
      </c>
      <c r="G5484" s="6">
        <f>MIN(E5484,in_batt_pw,H5483)</f>
        <v/>
      </c>
      <c r="H5484" s="6">
        <f>H5483+F5484*in_rte-G5484</f>
        <v/>
      </c>
      <c r="I5484" s="6">
        <f>IF(sel_og=1,0,E5484-G5484)</f>
        <v/>
      </c>
      <c r="J5484" s="6">
        <f>IF(sel_og=1,0,D5484-F5484)</f>
        <v/>
      </c>
      <c r="K5484" s="6">
        <f>IF(sel_og=1,E5484-G5484,0)</f>
        <v/>
      </c>
    </row>
    <row r="5485">
      <c r="A5485" s="6">
        <f>Profiles!E5485+Profiles!F5485</f>
        <v/>
      </c>
      <c r="B5485" s="6">
        <f>Profiles!D5485*sel_solar</f>
        <v/>
      </c>
      <c r="C5485" s="6">
        <f>MIN(B5485,A5485)</f>
        <v/>
      </c>
      <c r="D5485" s="6">
        <f>B5485-C5485</f>
        <v/>
      </c>
      <c r="E5485" s="6">
        <f>A5485-C5485</f>
        <v/>
      </c>
      <c r="F5485" s="6">
        <f>MIN(D5485,in_batt_pw,IF(sel_batt=0,0,(sel_batt-H5484)/in_rte))</f>
        <v/>
      </c>
      <c r="G5485" s="6">
        <f>MIN(E5485,in_batt_pw,H5484)</f>
        <v/>
      </c>
      <c r="H5485" s="6">
        <f>H5484+F5485*in_rte-G5485</f>
        <v/>
      </c>
      <c r="I5485" s="6">
        <f>IF(sel_og=1,0,E5485-G5485)</f>
        <v/>
      </c>
      <c r="J5485" s="6">
        <f>IF(sel_og=1,0,D5485-F5485)</f>
        <v/>
      </c>
      <c r="K5485" s="6">
        <f>IF(sel_og=1,E5485-G5485,0)</f>
        <v/>
      </c>
    </row>
    <row r="5486">
      <c r="A5486" s="6">
        <f>Profiles!E5486+Profiles!F5486</f>
        <v/>
      </c>
      <c r="B5486" s="6">
        <f>Profiles!D5486*sel_solar</f>
        <v/>
      </c>
      <c r="C5486" s="6">
        <f>MIN(B5486,A5486)</f>
        <v/>
      </c>
      <c r="D5486" s="6">
        <f>B5486-C5486</f>
        <v/>
      </c>
      <c r="E5486" s="6">
        <f>A5486-C5486</f>
        <v/>
      </c>
      <c r="F5486" s="6">
        <f>MIN(D5486,in_batt_pw,IF(sel_batt=0,0,(sel_batt-H5485)/in_rte))</f>
        <v/>
      </c>
      <c r="G5486" s="6">
        <f>MIN(E5486,in_batt_pw,H5485)</f>
        <v/>
      </c>
      <c r="H5486" s="6">
        <f>H5485+F5486*in_rte-G5486</f>
        <v/>
      </c>
      <c r="I5486" s="6">
        <f>IF(sel_og=1,0,E5486-G5486)</f>
        <v/>
      </c>
      <c r="J5486" s="6">
        <f>IF(sel_og=1,0,D5486-F5486)</f>
        <v/>
      </c>
      <c r="K5486" s="6">
        <f>IF(sel_og=1,E5486-G5486,0)</f>
        <v/>
      </c>
    </row>
    <row r="5487">
      <c r="A5487" s="6">
        <f>Profiles!E5487+Profiles!F5487</f>
        <v/>
      </c>
      <c r="B5487" s="6">
        <f>Profiles!D5487*sel_solar</f>
        <v/>
      </c>
      <c r="C5487" s="6">
        <f>MIN(B5487,A5487)</f>
        <v/>
      </c>
      <c r="D5487" s="6">
        <f>B5487-C5487</f>
        <v/>
      </c>
      <c r="E5487" s="6">
        <f>A5487-C5487</f>
        <v/>
      </c>
      <c r="F5487" s="6">
        <f>MIN(D5487,in_batt_pw,IF(sel_batt=0,0,(sel_batt-H5486)/in_rte))</f>
        <v/>
      </c>
      <c r="G5487" s="6">
        <f>MIN(E5487,in_batt_pw,H5486)</f>
        <v/>
      </c>
      <c r="H5487" s="6">
        <f>H5486+F5487*in_rte-G5487</f>
        <v/>
      </c>
      <c r="I5487" s="6">
        <f>IF(sel_og=1,0,E5487-G5487)</f>
        <v/>
      </c>
      <c r="J5487" s="6">
        <f>IF(sel_og=1,0,D5487-F5487)</f>
        <v/>
      </c>
      <c r="K5487" s="6">
        <f>IF(sel_og=1,E5487-G5487,0)</f>
        <v/>
      </c>
    </row>
    <row r="5488">
      <c r="A5488" s="6">
        <f>Profiles!E5488+Profiles!F5488</f>
        <v/>
      </c>
      <c r="B5488" s="6">
        <f>Profiles!D5488*sel_solar</f>
        <v/>
      </c>
      <c r="C5488" s="6">
        <f>MIN(B5488,A5488)</f>
        <v/>
      </c>
      <c r="D5488" s="6">
        <f>B5488-C5488</f>
        <v/>
      </c>
      <c r="E5488" s="6">
        <f>A5488-C5488</f>
        <v/>
      </c>
      <c r="F5488" s="6">
        <f>MIN(D5488,in_batt_pw,IF(sel_batt=0,0,(sel_batt-H5487)/in_rte))</f>
        <v/>
      </c>
      <c r="G5488" s="6">
        <f>MIN(E5488,in_batt_pw,H5487)</f>
        <v/>
      </c>
      <c r="H5488" s="6">
        <f>H5487+F5488*in_rte-G5488</f>
        <v/>
      </c>
      <c r="I5488" s="6">
        <f>IF(sel_og=1,0,E5488-G5488)</f>
        <v/>
      </c>
      <c r="J5488" s="6">
        <f>IF(sel_og=1,0,D5488-F5488)</f>
        <v/>
      </c>
      <c r="K5488" s="6">
        <f>IF(sel_og=1,E5488-G5488,0)</f>
        <v/>
      </c>
    </row>
    <row r="5489">
      <c r="A5489" s="6">
        <f>Profiles!E5489+Profiles!F5489</f>
        <v/>
      </c>
      <c r="B5489" s="6">
        <f>Profiles!D5489*sel_solar</f>
        <v/>
      </c>
      <c r="C5489" s="6">
        <f>MIN(B5489,A5489)</f>
        <v/>
      </c>
      <c r="D5489" s="6">
        <f>B5489-C5489</f>
        <v/>
      </c>
      <c r="E5489" s="6">
        <f>A5489-C5489</f>
        <v/>
      </c>
      <c r="F5489" s="6">
        <f>MIN(D5489,in_batt_pw,IF(sel_batt=0,0,(sel_batt-H5488)/in_rte))</f>
        <v/>
      </c>
      <c r="G5489" s="6">
        <f>MIN(E5489,in_batt_pw,H5488)</f>
        <v/>
      </c>
      <c r="H5489" s="6">
        <f>H5488+F5489*in_rte-G5489</f>
        <v/>
      </c>
      <c r="I5489" s="6">
        <f>IF(sel_og=1,0,E5489-G5489)</f>
        <v/>
      </c>
      <c r="J5489" s="6">
        <f>IF(sel_og=1,0,D5489-F5489)</f>
        <v/>
      </c>
      <c r="K5489" s="6">
        <f>IF(sel_og=1,E5489-G5489,0)</f>
        <v/>
      </c>
    </row>
    <row r="5490">
      <c r="A5490" s="6">
        <f>Profiles!E5490+Profiles!F5490</f>
        <v/>
      </c>
      <c r="B5490" s="6">
        <f>Profiles!D5490*sel_solar</f>
        <v/>
      </c>
      <c r="C5490" s="6">
        <f>MIN(B5490,A5490)</f>
        <v/>
      </c>
      <c r="D5490" s="6">
        <f>B5490-C5490</f>
        <v/>
      </c>
      <c r="E5490" s="6">
        <f>A5490-C5490</f>
        <v/>
      </c>
      <c r="F5490" s="6">
        <f>MIN(D5490,in_batt_pw,IF(sel_batt=0,0,(sel_batt-H5489)/in_rte))</f>
        <v/>
      </c>
      <c r="G5490" s="6">
        <f>MIN(E5490,in_batt_pw,H5489)</f>
        <v/>
      </c>
      <c r="H5490" s="6">
        <f>H5489+F5490*in_rte-G5490</f>
        <v/>
      </c>
      <c r="I5490" s="6">
        <f>IF(sel_og=1,0,E5490-G5490)</f>
        <v/>
      </c>
      <c r="J5490" s="6">
        <f>IF(sel_og=1,0,D5490-F5490)</f>
        <v/>
      </c>
      <c r="K5490" s="6">
        <f>IF(sel_og=1,E5490-G5490,0)</f>
        <v/>
      </c>
    </row>
    <row r="5491">
      <c r="A5491" s="6">
        <f>Profiles!E5491+Profiles!F5491</f>
        <v/>
      </c>
      <c r="B5491" s="6">
        <f>Profiles!D5491*sel_solar</f>
        <v/>
      </c>
      <c r="C5491" s="6">
        <f>MIN(B5491,A5491)</f>
        <v/>
      </c>
      <c r="D5491" s="6">
        <f>B5491-C5491</f>
        <v/>
      </c>
      <c r="E5491" s="6">
        <f>A5491-C5491</f>
        <v/>
      </c>
      <c r="F5491" s="6">
        <f>MIN(D5491,in_batt_pw,IF(sel_batt=0,0,(sel_batt-H5490)/in_rte))</f>
        <v/>
      </c>
      <c r="G5491" s="6">
        <f>MIN(E5491,in_batt_pw,H5490)</f>
        <v/>
      </c>
      <c r="H5491" s="6">
        <f>H5490+F5491*in_rte-G5491</f>
        <v/>
      </c>
      <c r="I5491" s="6">
        <f>IF(sel_og=1,0,E5491-G5491)</f>
        <v/>
      </c>
      <c r="J5491" s="6">
        <f>IF(sel_og=1,0,D5491-F5491)</f>
        <v/>
      </c>
      <c r="K5491" s="6">
        <f>IF(sel_og=1,E5491-G5491,0)</f>
        <v/>
      </c>
    </row>
    <row r="5492">
      <c r="A5492" s="6">
        <f>Profiles!E5492+Profiles!F5492</f>
        <v/>
      </c>
      <c r="B5492" s="6">
        <f>Profiles!D5492*sel_solar</f>
        <v/>
      </c>
      <c r="C5492" s="6">
        <f>MIN(B5492,A5492)</f>
        <v/>
      </c>
      <c r="D5492" s="6">
        <f>B5492-C5492</f>
        <v/>
      </c>
      <c r="E5492" s="6">
        <f>A5492-C5492</f>
        <v/>
      </c>
      <c r="F5492" s="6">
        <f>MIN(D5492,in_batt_pw,IF(sel_batt=0,0,(sel_batt-H5491)/in_rte))</f>
        <v/>
      </c>
      <c r="G5492" s="6">
        <f>MIN(E5492,in_batt_pw,H5491)</f>
        <v/>
      </c>
      <c r="H5492" s="6">
        <f>H5491+F5492*in_rte-G5492</f>
        <v/>
      </c>
      <c r="I5492" s="6">
        <f>IF(sel_og=1,0,E5492-G5492)</f>
        <v/>
      </c>
      <c r="J5492" s="6">
        <f>IF(sel_og=1,0,D5492-F5492)</f>
        <v/>
      </c>
      <c r="K5492" s="6">
        <f>IF(sel_og=1,E5492-G5492,0)</f>
        <v/>
      </c>
    </row>
    <row r="5493">
      <c r="A5493" s="6">
        <f>Profiles!E5493+Profiles!F5493</f>
        <v/>
      </c>
      <c r="B5493" s="6">
        <f>Profiles!D5493*sel_solar</f>
        <v/>
      </c>
      <c r="C5493" s="6">
        <f>MIN(B5493,A5493)</f>
        <v/>
      </c>
      <c r="D5493" s="6">
        <f>B5493-C5493</f>
        <v/>
      </c>
      <c r="E5493" s="6">
        <f>A5493-C5493</f>
        <v/>
      </c>
      <c r="F5493" s="6">
        <f>MIN(D5493,in_batt_pw,IF(sel_batt=0,0,(sel_batt-H5492)/in_rte))</f>
        <v/>
      </c>
      <c r="G5493" s="6">
        <f>MIN(E5493,in_batt_pw,H5492)</f>
        <v/>
      </c>
      <c r="H5493" s="6">
        <f>H5492+F5493*in_rte-G5493</f>
        <v/>
      </c>
      <c r="I5493" s="6">
        <f>IF(sel_og=1,0,E5493-G5493)</f>
        <v/>
      </c>
      <c r="J5493" s="6">
        <f>IF(sel_og=1,0,D5493-F5493)</f>
        <v/>
      </c>
      <c r="K5493" s="6">
        <f>IF(sel_og=1,E5493-G5493,0)</f>
        <v/>
      </c>
    </row>
    <row r="5494">
      <c r="A5494" s="6">
        <f>Profiles!E5494+Profiles!F5494</f>
        <v/>
      </c>
      <c r="B5494" s="6">
        <f>Profiles!D5494*sel_solar</f>
        <v/>
      </c>
      <c r="C5494" s="6">
        <f>MIN(B5494,A5494)</f>
        <v/>
      </c>
      <c r="D5494" s="6">
        <f>B5494-C5494</f>
        <v/>
      </c>
      <c r="E5494" s="6">
        <f>A5494-C5494</f>
        <v/>
      </c>
      <c r="F5494" s="6">
        <f>MIN(D5494,in_batt_pw,IF(sel_batt=0,0,(sel_batt-H5493)/in_rte))</f>
        <v/>
      </c>
      <c r="G5494" s="6">
        <f>MIN(E5494,in_batt_pw,H5493)</f>
        <v/>
      </c>
      <c r="H5494" s="6">
        <f>H5493+F5494*in_rte-G5494</f>
        <v/>
      </c>
      <c r="I5494" s="6">
        <f>IF(sel_og=1,0,E5494-G5494)</f>
        <v/>
      </c>
      <c r="J5494" s="6">
        <f>IF(sel_og=1,0,D5494-F5494)</f>
        <v/>
      </c>
      <c r="K5494" s="6">
        <f>IF(sel_og=1,E5494-G5494,0)</f>
        <v/>
      </c>
    </row>
    <row r="5495">
      <c r="A5495" s="6">
        <f>Profiles!E5495+Profiles!F5495</f>
        <v/>
      </c>
      <c r="B5495" s="6">
        <f>Profiles!D5495*sel_solar</f>
        <v/>
      </c>
      <c r="C5495" s="6">
        <f>MIN(B5495,A5495)</f>
        <v/>
      </c>
      <c r="D5495" s="6">
        <f>B5495-C5495</f>
        <v/>
      </c>
      <c r="E5495" s="6">
        <f>A5495-C5495</f>
        <v/>
      </c>
      <c r="F5495" s="6">
        <f>MIN(D5495,in_batt_pw,IF(sel_batt=0,0,(sel_batt-H5494)/in_rte))</f>
        <v/>
      </c>
      <c r="G5495" s="6">
        <f>MIN(E5495,in_batt_pw,H5494)</f>
        <v/>
      </c>
      <c r="H5495" s="6">
        <f>H5494+F5495*in_rte-G5495</f>
        <v/>
      </c>
      <c r="I5495" s="6">
        <f>IF(sel_og=1,0,E5495-G5495)</f>
        <v/>
      </c>
      <c r="J5495" s="6">
        <f>IF(sel_og=1,0,D5495-F5495)</f>
        <v/>
      </c>
      <c r="K5495" s="6">
        <f>IF(sel_og=1,E5495-G5495,0)</f>
        <v/>
      </c>
    </row>
    <row r="5496">
      <c r="A5496" s="6">
        <f>Profiles!E5496+Profiles!F5496</f>
        <v/>
      </c>
      <c r="B5496" s="6">
        <f>Profiles!D5496*sel_solar</f>
        <v/>
      </c>
      <c r="C5496" s="6">
        <f>MIN(B5496,A5496)</f>
        <v/>
      </c>
      <c r="D5496" s="6">
        <f>B5496-C5496</f>
        <v/>
      </c>
      <c r="E5496" s="6">
        <f>A5496-C5496</f>
        <v/>
      </c>
      <c r="F5496" s="6">
        <f>MIN(D5496,in_batt_pw,IF(sel_batt=0,0,(sel_batt-H5495)/in_rte))</f>
        <v/>
      </c>
      <c r="G5496" s="6">
        <f>MIN(E5496,in_batt_pw,H5495)</f>
        <v/>
      </c>
      <c r="H5496" s="6">
        <f>H5495+F5496*in_rte-G5496</f>
        <v/>
      </c>
      <c r="I5496" s="6">
        <f>IF(sel_og=1,0,E5496-G5496)</f>
        <v/>
      </c>
      <c r="J5496" s="6">
        <f>IF(sel_og=1,0,D5496-F5496)</f>
        <v/>
      </c>
      <c r="K5496" s="6">
        <f>IF(sel_og=1,E5496-G5496,0)</f>
        <v/>
      </c>
    </row>
    <row r="5497">
      <c r="A5497" s="6">
        <f>Profiles!E5497+Profiles!F5497</f>
        <v/>
      </c>
      <c r="B5497" s="6">
        <f>Profiles!D5497*sel_solar</f>
        <v/>
      </c>
      <c r="C5497" s="6">
        <f>MIN(B5497,A5497)</f>
        <v/>
      </c>
      <c r="D5497" s="6">
        <f>B5497-C5497</f>
        <v/>
      </c>
      <c r="E5497" s="6">
        <f>A5497-C5497</f>
        <v/>
      </c>
      <c r="F5497" s="6">
        <f>MIN(D5497,in_batt_pw,IF(sel_batt=0,0,(sel_batt-H5496)/in_rte))</f>
        <v/>
      </c>
      <c r="G5497" s="6">
        <f>MIN(E5497,in_batt_pw,H5496)</f>
        <v/>
      </c>
      <c r="H5497" s="6">
        <f>H5496+F5497*in_rte-G5497</f>
        <v/>
      </c>
      <c r="I5497" s="6">
        <f>IF(sel_og=1,0,E5497-G5497)</f>
        <v/>
      </c>
      <c r="J5497" s="6">
        <f>IF(sel_og=1,0,D5497-F5497)</f>
        <v/>
      </c>
      <c r="K5497" s="6">
        <f>IF(sel_og=1,E5497-G5497,0)</f>
        <v/>
      </c>
    </row>
    <row r="5498">
      <c r="A5498" s="6">
        <f>Profiles!E5498+Profiles!F5498</f>
        <v/>
      </c>
      <c r="B5498" s="6">
        <f>Profiles!D5498*sel_solar</f>
        <v/>
      </c>
      <c r="C5498" s="6">
        <f>MIN(B5498,A5498)</f>
        <v/>
      </c>
      <c r="D5498" s="6">
        <f>B5498-C5498</f>
        <v/>
      </c>
      <c r="E5498" s="6">
        <f>A5498-C5498</f>
        <v/>
      </c>
      <c r="F5498" s="6">
        <f>MIN(D5498,in_batt_pw,IF(sel_batt=0,0,(sel_batt-H5497)/in_rte))</f>
        <v/>
      </c>
      <c r="G5498" s="6">
        <f>MIN(E5498,in_batt_pw,H5497)</f>
        <v/>
      </c>
      <c r="H5498" s="6">
        <f>H5497+F5498*in_rte-G5498</f>
        <v/>
      </c>
      <c r="I5498" s="6">
        <f>IF(sel_og=1,0,E5498-G5498)</f>
        <v/>
      </c>
      <c r="J5498" s="6">
        <f>IF(sel_og=1,0,D5498-F5498)</f>
        <v/>
      </c>
      <c r="K5498" s="6">
        <f>IF(sel_og=1,E5498-G5498,0)</f>
        <v/>
      </c>
    </row>
    <row r="5499">
      <c r="A5499" s="6">
        <f>Profiles!E5499+Profiles!F5499</f>
        <v/>
      </c>
      <c r="B5499" s="6">
        <f>Profiles!D5499*sel_solar</f>
        <v/>
      </c>
      <c r="C5499" s="6">
        <f>MIN(B5499,A5499)</f>
        <v/>
      </c>
      <c r="D5499" s="6">
        <f>B5499-C5499</f>
        <v/>
      </c>
      <c r="E5499" s="6">
        <f>A5499-C5499</f>
        <v/>
      </c>
      <c r="F5499" s="6">
        <f>MIN(D5499,in_batt_pw,IF(sel_batt=0,0,(sel_batt-H5498)/in_rte))</f>
        <v/>
      </c>
      <c r="G5499" s="6">
        <f>MIN(E5499,in_batt_pw,H5498)</f>
        <v/>
      </c>
      <c r="H5499" s="6">
        <f>H5498+F5499*in_rte-G5499</f>
        <v/>
      </c>
      <c r="I5499" s="6">
        <f>IF(sel_og=1,0,E5499-G5499)</f>
        <v/>
      </c>
      <c r="J5499" s="6">
        <f>IF(sel_og=1,0,D5499-F5499)</f>
        <v/>
      </c>
      <c r="K5499" s="6">
        <f>IF(sel_og=1,E5499-G5499,0)</f>
        <v/>
      </c>
    </row>
    <row r="5500">
      <c r="A5500" s="6">
        <f>Profiles!E5500+Profiles!F5500</f>
        <v/>
      </c>
      <c r="B5500" s="6">
        <f>Profiles!D5500*sel_solar</f>
        <v/>
      </c>
      <c r="C5500" s="6">
        <f>MIN(B5500,A5500)</f>
        <v/>
      </c>
      <c r="D5500" s="6">
        <f>B5500-C5500</f>
        <v/>
      </c>
      <c r="E5500" s="6">
        <f>A5500-C5500</f>
        <v/>
      </c>
      <c r="F5500" s="6">
        <f>MIN(D5500,in_batt_pw,IF(sel_batt=0,0,(sel_batt-H5499)/in_rte))</f>
        <v/>
      </c>
      <c r="G5500" s="6">
        <f>MIN(E5500,in_batt_pw,H5499)</f>
        <v/>
      </c>
      <c r="H5500" s="6">
        <f>H5499+F5500*in_rte-G5500</f>
        <v/>
      </c>
      <c r="I5500" s="6">
        <f>IF(sel_og=1,0,E5500-G5500)</f>
        <v/>
      </c>
      <c r="J5500" s="6">
        <f>IF(sel_og=1,0,D5500-F5500)</f>
        <v/>
      </c>
      <c r="K5500" s="6">
        <f>IF(sel_og=1,E5500-G5500,0)</f>
        <v/>
      </c>
    </row>
    <row r="5501">
      <c r="A5501" s="6">
        <f>Profiles!E5501+Profiles!F5501</f>
        <v/>
      </c>
      <c r="B5501" s="6">
        <f>Profiles!D5501*sel_solar</f>
        <v/>
      </c>
      <c r="C5501" s="6">
        <f>MIN(B5501,A5501)</f>
        <v/>
      </c>
      <c r="D5501" s="6">
        <f>B5501-C5501</f>
        <v/>
      </c>
      <c r="E5501" s="6">
        <f>A5501-C5501</f>
        <v/>
      </c>
      <c r="F5501" s="6">
        <f>MIN(D5501,in_batt_pw,IF(sel_batt=0,0,(sel_batt-H5500)/in_rte))</f>
        <v/>
      </c>
      <c r="G5501" s="6">
        <f>MIN(E5501,in_batt_pw,H5500)</f>
        <v/>
      </c>
      <c r="H5501" s="6">
        <f>H5500+F5501*in_rte-G5501</f>
        <v/>
      </c>
      <c r="I5501" s="6">
        <f>IF(sel_og=1,0,E5501-G5501)</f>
        <v/>
      </c>
      <c r="J5501" s="6">
        <f>IF(sel_og=1,0,D5501-F5501)</f>
        <v/>
      </c>
      <c r="K5501" s="6">
        <f>IF(sel_og=1,E5501-G5501,0)</f>
        <v/>
      </c>
    </row>
    <row r="5502">
      <c r="A5502" s="6">
        <f>Profiles!E5502+Profiles!F5502</f>
        <v/>
      </c>
      <c r="B5502" s="6">
        <f>Profiles!D5502*sel_solar</f>
        <v/>
      </c>
      <c r="C5502" s="6">
        <f>MIN(B5502,A5502)</f>
        <v/>
      </c>
      <c r="D5502" s="6">
        <f>B5502-C5502</f>
        <v/>
      </c>
      <c r="E5502" s="6">
        <f>A5502-C5502</f>
        <v/>
      </c>
      <c r="F5502" s="6">
        <f>MIN(D5502,in_batt_pw,IF(sel_batt=0,0,(sel_batt-H5501)/in_rte))</f>
        <v/>
      </c>
      <c r="G5502" s="6">
        <f>MIN(E5502,in_batt_pw,H5501)</f>
        <v/>
      </c>
      <c r="H5502" s="6">
        <f>H5501+F5502*in_rte-G5502</f>
        <v/>
      </c>
      <c r="I5502" s="6">
        <f>IF(sel_og=1,0,E5502-G5502)</f>
        <v/>
      </c>
      <c r="J5502" s="6">
        <f>IF(sel_og=1,0,D5502-F5502)</f>
        <v/>
      </c>
      <c r="K5502" s="6">
        <f>IF(sel_og=1,E5502-G5502,0)</f>
        <v/>
      </c>
    </row>
    <row r="5503">
      <c r="A5503" s="6">
        <f>Profiles!E5503+Profiles!F5503</f>
        <v/>
      </c>
      <c r="B5503" s="6">
        <f>Profiles!D5503*sel_solar</f>
        <v/>
      </c>
      <c r="C5503" s="6">
        <f>MIN(B5503,A5503)</f>
        <v/>
      </c>
      <c r="D5503" s="6">
        <f>B5503-C5503</f>
        <v/>
      </c>
      <c r="E5503" s="6">
        <f>A5503-C5503</f>
        <v/>
      </c>
      <c r="F5503" s="6">
        <f>MIN(D5503,in_batt_pw,IF(sel_batt=0,0,(sel_batt-H5502)/in_rte))</f>
        <v/>
      </c>
      <c r="G5503" s="6">
        <f>MIN(E5503,in_batt_pw,H5502)</f>
        <v/>
      </c>
      <c r="H5503" s="6">
        <f>H5502+F5503*in_rte-G5503</f>
        <v/>
      </c>
      <c r="I5503" s="6">
        <f>IF(sel_og=1,0,E5503-G5503)</f>
        <v/>
      </c>
      <c r="J5503" s="6">
        <f>IF(sel_og=1,0,D5503-F5503)</f>
        <v/>
      </c>
      <c r="K5503" s="6">
        <f>IF(sel_og=1,E5503-G5503,0)</f>
        <v/>
      </c>
    </row>
    <row r="5504">
      <c r="A5504" s="6">
        <f>Profiles!E5504+Profiles!F5504</f>
        <v/>
      </c>
      <c r="B5504" s="6">
        <f>Profiles!D5504*sel_solar</f>
        <v/>
      </c>
      <c r="C5504" s="6">
        <f>MIN(B5504,A5504)</f>
        <v/>
      </c>
      <c r="D5504" s="6">
        <f>B5504-C5504</f>
        <v/>
      </c>
      <c r="E5504" s="6">
        <f>A5504-C5504</f>
        <v/>
      </c>
      <c r="F5504" s="6">
        <f>MIN(D5504,in_batt_pw,IF(sel_batt=0,0,(sel_batt-H5503)/in_rte))</f>
        <v/>
      </c>
      <c r="G5504" s="6">
        <f>MIN(E5504,in_batt_pw,H5503)</f>
        <v/>
      </c>
      <c r="H5504" s="6">
        <f>H5503+F5504*in_rte-G5504</f>
        <v/>
      </c>
      <c r="I5504" s="6">
        <f>IF(sel_og=1,0,E5504-G5504)</f>
        <v/>
      </c>
      <c r="J5504" s="6">
        <f>IF(sel_og=1,0,D5504-F5504)</f>
        <v/>
      </c>
      <c r="K5504" s="6">
        <f>IF(sel_og=1,E5504-G5504,0)</f>
        <v/>
      </c>
    </row>
    <row r="5505">
      <c r="A5505" s="6">
        <f>Profiles!E5505+Profiles!F5505</f>
        <v/>
      </c>
      <c r="B5505" s="6">
        <f>Profiles!D5505*sel_solar</f>
        <v/>
      </c>
      <c r="C5505" s="6">
        <f>MIN(B5505,A5505)</f>
        <v/>
      </c>
      <c r="D5505" s="6">
        <f>B5505-C5505</f>
        <v/>
      </c>
      <c r="E5505" s="6">
        <f>A5505-C5505</f>
        <v/>
      </c>
      <c r="F5505" s="6">
        <f>MIN(D5505,in_batt_pw,IF(sel_batt=0,0,(sel_batt-H5504)/in_rte))</f>
        <v/>
      </c>
      <c r="G5505" s="6">
        <f>MIN(E5505,in_batt_pw,H5504)</f>
        <v/>
      </c>
      <c r="H5505" s="6">
        <f>H5504+F5505*in_rte-G5505</f>
        <v/>
      </c>
      <c r="I5505" s="6">
        <f>IF(sel_og=1,0,E5505-G5505)</f>
        <v/>
      </c>
      <c r="J5505" s="6">
        <f>IF(sel_og=1,0,D5505-F5505)</f>
        <v/>
      </c>
      <c r="K5505" s="6">
        <f>IF(sel_og=1,E5505-G5505,0)</f>
        <v/>
      </c>
    </row>
    <row r="5506">
      <c r="A5506" s="6">
        <f>Profiles!E5506+Profiles!F5506</f>
        <v/>
      </c>
      <c r="B5506" s="6">
        <f>Profiles!D5506*sel_solar</f>
        <v/>
      </c>
      <c r="C5506" s="6">
        <f>MIN(B5506,A5506)</f>
        <v/>
      </c>
      <c r="D5506" s="6">
        <f>B5506-C5506</f>
        <v/>
      </c>
      <c r="E5506" s="6">
        <f>A5506-C5506</f>
        <v/>
      </c>
      <c r="F5506" s="6">
        <f>MIN(D5506,in_batt_pw,IF(sel_batt=0,0,(sel_batt-H5505)/in_rte))</f>
        <v/>
      </c>
      <c r="G5506" s="6">
        <f>MIN(E5506,in_batt_pw,H5505)</f>
        <v/>
      </c>
      <c r="H5506" s="6">
        <f>H5505+F5506*in_rte-G5506</f>
        <v/>
      </c>
      <c r="I5506" s="6">
        <f>IF(sel_og=1,0,E5506-G5506)</f>
        <v/>
      </c>
      <c r="J5506" s="6">
        <f>IF(sel_og=1,0,D5506-F5506)</f>
        <v/>
      </c>
      <c r="K5506" s="6">
        <f>IF(sel_og=1,E5506-G5506,0)</f>
        <v/>
      </c>
    </row>
    <row r="5507">
      <c r="A5507" s="6">
        <f>Profiles!E5507+Profiles!F5507</f>
        <v/>
      </c>
      <c r="B5507" s="6">
        <f>Profiles!D5507*sel_solar</f>
        <v/>
      </c>
      <c r="C5507" s="6">
        <f>MIN(B5507,A5507)</f>
        <v/>
      </c>
      <c r="D5507" s="6">
        <f>B5507-C5507</f>
        <v/>
      </c>
      <c r="E5507" s="6">
        <f>A5507-C5507</f>
        <v/>
      </c>
      <c r="F5507" s="6">
        <f>MIN(D5507,in_batt_pw,IF(sel_batt=0,0,(sel_batt-H5506)/in_rte))</f>
        <v/>
      </c>
      <c r="G5507" s="6">
        <f>MIN(E5507,in_batt_pw,H5506)</f>
        <v/>
      </c>
      <c r="H5507" s="6">
        <f>H5506+F5507*in_rte-G5507</f>
        <v/>
      </c>
      <c r="I5507" s="6">
        <f>IF(sel_og=1,0,E5507-G5507)</f>
        <v/>
      </c>
      <c r="J5507" s="6">
        <f>IF(sel_og=1,0,D5507-F5507)</f>
        <v/>
      </c>
      <c r="K5507" s="6">
        <f>IF(sel_og=1,E5507-G5507,0)</f>
        <v/>
      </c>
    </row>
    <row r="5508">
      <c r="A5508" s="6">
        <f>Profiles!E5508+Profiles!F5508</f>
        <v/>
      </c>
      <c r="B5508" s="6">
        <f>Profiles!D5508*sel_solar</f>
        <v/>
      </c>
      <c r="C5508" s="6">
        <f>MIN(B5508,A5508)</f>
        <v/>
      </c>
      <c r="D5508" s="6">
        <f>B5508-C5508</f>
        <v/>
      </c>
      <c r="E5508" s="6">
        <f>A5508-C5508</f>
        <v/>
      </c>
      <c r="F5508" s="6">
        <f>MIN(D5508,in_batt_pw,IF(sel_batt=0,0,(sel_batt-H5507)/in_rte))</f>
        <v/>
      </c>
      <c r="G5508" s="6">
        <f>MIN(E5508,in_batt_pw,H5507)</f>
        <v/>
      </c>
      <c r="H5508" s="6">
        <f>H5507+F5508*in_rte-G5508</f>
        <v/>
      </c>
      <c r="I5508" s="6">
        <f>IF(sel_og=1,0,E5508-G5508)</f>
        <v/>
      </c>
      <c r="J5508" s="6">
        <f>IF(sel_og=1,0,D5508-F5508)</f>
        <v/>
      </c>
      <c r="K5508" s="6">
        <f>IF(sel_og=1,E5508-G5508,0)</f>
        <v/>
      </c>
    </row>
    <row r="5509">
      <c r="A5509" s="6">
        <f>Profiles!E5509+Profiles!F5509</f>
        <v/>
      </c>
      <c r="B5509" s="6">
        <f>Profiles!D5509*sel_solar</f>
        <v/>
      </c>
      <c r="C5509" s="6">
        <f>MIN(B5509,A5509)</f>
        <v/>
      </c>
      <c r="D5509" s="6">
        <f>B5509-C5509</f>
        <v/>
      </c>
      <c r="E5509" s="6">
        <f>A5509-C5509</f>
        <v/>
      </c>
      <c r="F5509" s="6">
        <f>MIN(D5509,in_batt_pw,IF(sel_batt=0,0,(sel_batt-H5508)/in_rte))</f>
        <v/>
      </c>
      <c r="G5509" s="6">
        <f>MIN(E5509,in_batt_pw,H5508)</f>
        <v/>
      </c>
      <c r="H5509" s="6">
        <f>H5508+F5509*in_rte-G5509</f>
        <v/>
      </c>
      <c r="I5509" s="6">
        <f>IF(sel_og=1,0,E5509-G5509)</f>
        <v/>
      </c>
      <c r="J5509" s="6">
        <f>IF(sel_og=1,0,D5509-F5509)</f>
        <v/>
      </c>
      <c r="K5509" s="6">
        <f>IF(sel_og=1,E5509-G5509,0)</f>
        <v/>
      </c>
    </row>
    <row r="5510">
      <c r="A5510" s="6">
        <f>Profiles!E5510+Profiles!F5510</f>
        <v/>
      </c>
      <c r="B5510" s="6">
        <f>Profiles!D5510*sel_solar</f>
        <v/>
      </c>
      <c r="C5510" s="6">
        <f>MIN(B5510,A5510)</f>
        <v/>
      </c>
      <c r="D5510" s="6">
        <f>B5510-C5510</f>
        <v/>
      </c>
      <c r="E5510" s="6">
        <f>A5510-C5510</f>
        <v/>
      </c>
      <c r="F5510" s="6">
        <f>MIN(D5510,in_batt_pw,IF(sel_batt=0,0,(sel_batt-H5509)/in_rte))</f>
        <v/>
      </c>
      <c r="G5510" s="6">
        <f>MIN(E5510,in_batt_pw,H5509)</f>
        <v/>
      </c>
      <c r="H5510" s="6">
        <f>H5509+F5510*in_rte-G5510</f>
        <v/>
      </c>
      <c r="I5510" s="6">
        <f>IF(sel_og=1,0,E5510-G5510)</f>
        <v/>
      </c>
      <c r="J5510" s="6">
        <f>IF(sel_og=1,0,D5510-F5510)</f>
        <v/>
      </c>
      <c r="K5510" s="6">
        <f>IF(sel_og=1,E5510-G5510,0)</f>
        <v/>
      </c>
    </row>
    <row r="5511">
      <c r="A5511" s="6">
        <f>Profiles!E5511+Profiles!F5511</f>
        <v/>
      </c>
      <c r="B5511" s="6">
        <f>Profiles!D5511*sel_solar</f>
        <v/>
      </c>
      <c r="C5511" s="6">
        <f>MIN(B5511,A5511)</f>
        <v/>
      </c>
      <c r="D5511" s="6">
        <f>B5511-C5511</f>
        <v/>
      </c>
      <c r="E5511" s="6">
        <f>A5511-C5511</f>
        <v/>
      </c>
      <c r="F5511" s="6">
        <f>MIN(D5511,in_batt_pw,IF(sel_batt=0,0,(sel_batt-H5510)/in_rte))</f>
        <v/>
      </c>
      <c r="G5511" s="6">
        <f>MIN(E5511,in_batt_pw,H5510)</f>
        <v/>
      </c>
      <c r="H5511" s="6">
        <f>H5510+F5511*in_rte-G5511</f>
        <v/>
      </c>
      <c r="I5511" s="6">
        <f>IF(sel_og=1,0,E5511-G5511)</f>
        <v/>
      </c>
      <c r="J5511" s="6">
        <f>IF(sel_og=1,0,D5511-F5511)</f>
        <v/>
      </c>
      <c r="K5511" s="6">
        <f>IF(sel_og=1,E5511-G5511,0)</f>
        <v/>
      </c>
    </row>
    <row r="5512">
      <c r="A5512" s="6">
        <f>Profiles!E5512+Profiles!F5512</f>
        <v/>
      </c>
      <c r="B5512" s="6">
        <f>Profiles!D5512*sel_solar</f>
        <v/>
      </c>
      <c r="C5512" s="6">
        <f>MIN(B5512,A5512)</f>
        <v/>
      </c>
      <c r="D5512" s="6">
        <f>B5512-C5512</f>
        <v/>
      </c>
      <c r="E5512" s="6">
        <f>A5512-C5512</f>
        <v/>
      </c>
      <c r="F5512" s="6">
        <f>MIN(D5512,in_batt_pw,IF(sel_batt=0,0,(sel_batt-H5511)/in_rte))</f>
        <v/>
      </c>
      <c r="G5512" s="6">
        <f>MIN(E5512,in_batt_pw,H5511)</f>
        <v/>
      </c>
      <c r="H5512" s="6">
        <f>H5511+F5512*in_rte-G5512</f>
        <v/>
      </c>
      <c r="I5512" s="6">
        <f>IF(sel_og=1,0,E5512-G5512)</f>
        <v/>
      </c>
      <c r="J5512" s="6">
        <f>IF(sel_og=1,0,D5512-F5512)</f>
        <v/>
      </c>
      <c r="K5512" s="6">
        <f>IF(sel_og=1,E5512-G5512,0)</f>
        <v/>
      </c>
    </row>
    <row r="5513">
      <c r="A5513" s="6">
        <f>Profiles!E5513+Profiles!F5513</f>
        <v/>
      </c>
      <c r="B5513" s="6">
        <f>Profiles!D5513*sel_solar</f>
        <v/>
      </c>
      <c r="C5513" s="6">
        <f>MIN(B5513,A5513)</f>
        <v/>
      </c>
      <c r="D5513" s="6">
        <f>B5513-C5513</f>
        <v/>
      </c>
      <c r="E5513" s="6">
        <f>A5513-C5513</f>
        <v/>
      </c>
      <c r="F5513" s="6">
        <f>MIN(D5513,in_batt_pw,IF(sel_batt=0,0,(sel_batt-H5512)/in_rte))</f>
        <v/>
      </c>
      <c r="G5513" s="6">
        <f>MIN(E5513,in_batt_pw,H5512)</f>
        <v/>
      </c>
      <c r="H5513" s="6">
        <f>H5512+F5513*in_rte-G5513</f>
        <v/>
      </c>
      <c r="I5513" s="6">
        <f>IF(sel_og=1,0,E5513-G5513)</f>
        <v/>
      </c>
      <c r="J5513" s="6">
        <f>IF(sel_og=1,0,D5513-F5513)</f>
        <v/>
      </c>
      <c r="K5513" s="6">
        <f>IF(sel_og=1,E5513-G5513,0)</f>
        <v/>
      </c>
    </row>
    <row r="5514">
      <c r="A5514" s="6">
        <f>Profiles!E5514+Profiles!F5514</f>
        <v/>
      </c>
      <c r="B5514" s="6">
        <f>Profiles!D5514*sel_solar</f>
        <v/>
      </c>
      <c r="C5514" s="6">
        <f>MIN(B5514,A5514)</f>
        <v/>
      </c>
      <c r="D5514" s="6">
        <f>B5514-C5514</f>
        <v/>
      </c>
      <c r="E5514" s="6">
        <f>A5514-C5514</f>
        <v/>
      </c>
      <c r="F5514" s="6">
        <f>MIN(D5514,in_batt_pw,IF(sel_batt=0,0,(sel_batt-H5513)/in_rte))</f>
        <v/>
      </c>
      <c r="G5514" s="6">
        <f>MIN(E5514,in_batt_pw,H5513)</f>
        <v/>
      </c>
      <c r="H5514" s="6">
        <f>H5513+F5514*in_rte-G5514</f>
        <v/>
      </c>
      <c r="I5514" s="6">
        <f>IF(sel_og=1,0,E5514-G5514)</f>
        <v/>
      </c>
      <c r="J5514" s="6">
        <f>IF(sel_og=1,0,D5514-F5514)</f>
        <v/>
      </c>
      <c r="K5514" s="6">
        <f>IF(sel_og=1,E5514-G5514,0)</f>
        <v/>
      </c>
    </row>
    <row r="5515">
      <c r="A5515" s="6">
        <f>Profiles!E5515+Profiles!F5515</f>
        <v/>
      </c>
      <c r="B5515" s="6">
        <f>Profiles!D5515*sel_solar</f>
        <v/>
      </c>
      <c r="C5515" s="6">
        <f>MIN(B5515,A5515)</f>
        <v/>
      </c>
      <c r="D5515" s="6">
        <f>B5515-C5515</f>
        <v/>
      </c>
      <c r="E5515" s="6">
        <f>A5515-C5515</f>
        <v/>
      </c>
      <c r="F5515" s="6">
        <f>MIN(D5515,in_batt_pw,IF(sel_batt=0,0,(sel_batt-H5514)/in_rte))</f>
        <v/>
      </c>
      <c r="G5515" s="6">
        <f>MIN(E5515,in_batt_pw,H5514)</f>
        <v/>
      </c>
      <c r="H5515" s="6">
        <f>H5514+F5515*in_rte-G5515</f>
        <v/>
      </c>
      <c r="I5515" s="6">
        <f>IF(sel_og=1,0,E5515-G5515)</f>
        <v/>
      </c>
      <c r="J5515" s="6">
        <f>IF(sel_og=1,0,D5515-F5515)</f>
        <v/>
      </c>
      <c r="K5515" s="6">
        <f>IF(sel_og=1,E5515-G5515,0)</f>
        <v/>
      </c>
    </row>
    <row r="5516">
      <c r="A5516" s="6">
        <f>Profiles!E5516+Profiles!F5516</f>
        <v/>
      </c>
      <c r="B5516" s="6">
        <f>Profiles!D5516*sel_solar</f>
        <v/>
      </c>
      <c r="C5516" s="6">
        <f>MIN(B5516,A5516)</f>
        <v/>
      </c>
      <c r="D5516" s="6">
        <f>B5516-C5516</f>
        <v/>
      </c>
      <c r="E5516" s="6">
        <f>A5516-C5516</f>
        <v/>
      </c>
      <c r="F5516" s="6">
        <f>MIN(D5516,in_batt_pw,IF(sel_batt=0,0,(sel_batt-H5515)/in_rte))</f>
        <v/>
      </c>
      <c r="G5516" s="6">
        <f>MIN(E5516,in_batt_pw,H5515)</f>
        <v/>
      </c>
      <c r="H5516" s="6">
        <f>H5515+F5516*in_rte-G5516</f>
        <v/>
      </c>
      <c r="I5516" s="6">
        <f>IF(sel_og=1,0,E5516-G5516)</f>
        <v/>
      </c>
      <c r="J5516" s="6">
        <f>IF(sel_og=1,0,D5516-F5516)</f>
        <v/>
      </c>
      <c r="K5516" s="6">
        <f>IF(sel_og=1,E5516-G5516,0)</f>
        <v/>
      </c>
    </row>
    <row r="5517">
      <c r="A5517" s="6">
        <f>Profiles!E5517+Profiles!F5517</f>
        <v/>
      </c>
      <c r="B5517" s="6">
        <f>Profiles!D5517*sel_solar</f>
        <v/>
      </c>
      <c r="C5517" s="6">
        <f>MIN(B5517,A5517)</f>
        <v/>
      </c>
      <c r="D5517" s="6">
        <f>B5517-C5517</f>
        <v/>
      </c>
      <c r="E5517" s="6">
        <f>A5517-C5517</f>
        <v/>
      </c>
      <c r="F5517" s="6">
        <f>MIN(D5517,in_batt_pw,IF(sel_batt=0,0,(sel_batt-H5516)/in_rte))</f>
        <v/>
      </c>
      <c r="G5517" s="6">
        <f>MIN(E5517,in_batt_pw,H5516)</f>
        <v/>
      </c>
      <c r="H5517" s="6">
        <f>H5516+F5517*in_rte-G5517</f>
        <v/>
      </c>
      <c r="I5517" s="6">
        <f>IF(sel_og=1,0,E5517-G5517)</f>
        <v/>
      </c>
      <c r="J5517" s="6">
        <f>IF(sel_og=1,0,D5517-F5517)</f>
        <v/>
      </c>
      <c r="K5517" s="6">
        <f>IF(sel_og=1,E5517-G5517,0)</f>
        <v/>
      </c>
    </row>
    <row r="5518">
      <c r="A5518" s="6">
        <f>Profiles!E5518+Profiles!F5518</f>
        <v/>
      </c>
      <c r="B5518" s="6">
        <f>Profiles!D5518*sel_solar</f>
        <v/>
      </c>
      <c r="C5518" s="6">
        <f>MIN(B5518,A5518)</f>
        <v/>
      </c>
      <c r="D5518" s="6">
        <f>B5518-C5518</f>
        <v/>
      </c>
      <c r="E5518" s="6">
        <f>A5518-C5518</f>
        <v/>
      </c>
      <c r="F5518" s="6">
        <f>MIN(D5518,in_batt_pw,IF(sel_batt=0,0,(sel_batt-H5517)/in_rte))</f>
        <v/>
      </c>
      <c r="G5518" s="6">
        <f>MIN(E5518,in_batt_pw,H5517)</f>
        <v/>
      </c>
      <c r="H5518" s="6">
        <f>H5517+F5518*in_rte-G5518</f>
        <v/>
      </c>
      <c r="I5518" s="6">
        <f>IF(sel_og=1,0,E5518-G5518)</f>
        <v/>
      </c>
      <c r="J5518" s="6">
        <f>IF(sel_og=1,0,D5518-F5518)</f>
        <v/>
      </c>
      <c r="K5518" s="6">
        <f>IF(sel_og=1,E5518-G5518,0)</f>
        <v/>
      </c>
    </row>
    <row r="5519">
      <c r="A5519" s="6">
        <f>Profiles!E5519+Profiles!F5519</f>
        <v/>
      </c>
      <c r="B5519" s="6">
        <f>Profiles!D5519*sel_solar</f>
        <v/>
      </c>
      <c r="C5519" s="6">
        <f>MIN(B5519,A5519)</f>
        <v/>
      </c>
      <c r="D5519" s="6">
        <f>B5519-C5519</f>
        <v/>
      </c>
      <c r="E5519" s="6">
        <f>A5519-C5519</f>
        <v/>
      </c>
      <c r="F5519" s="6">
        <f>MIN(D5519,in_batt_pw,IF(sel_batt=0,0,(sel_batt-H5518)/in_rte))</f>
        <v/>
      </c>
      <c r="G5519" s="6">
        <f>MIN(E5519,in_batt_pw,H5518)</f>
        <v/>
      </c>
      <c r="H5519" s="6">
        <f>H5518+F5519*in_rte-G5519</f>
        <v/>
      </c>
      <c r="I5519" s="6">
        <f>IF(sel_og=1,0,E5519-G5519)</f>
        <v/>
      </c>
      <c r="J5519" s="6">
        <f>IF(sel_og=1,0,D5519-F5519)</f>
        <v/>
      </c>
      <c r="K5519" s="6">
        <f>IF(sel_og=1,E5519-G5519,0)</f>
        <v/>
      </c>
    </row>
    <row r="5520">
      <c r="A5520" s="6">
        <f>Profiles!E5520+Profiles!F5520</f>
        <v/>
      </c>
      <c r="B5520" s="6">
        <f>Profiles!D5520*sel_solar</f>
        <v/>
      </c>
      <c r="C5520" s="6">
        <f>MIN(B5520,A5520)</f>
        <v/>
      </c>
      <c r="D5520" s="6">
        <f>B5520-C5520</f>
        <v/>
      </c>
      <c r="E5520" s="6">
        <f>A5520-C5520</f>
        <v/>
      </c>
      <c r="F5520" s="6">
        <f>MIN(D5520,in_batt_pw,IF(sel_batt=0,0,(sel_batt-H5519)/in_rte))</f>
        <v/>
      </c>
      <c r="G5520" s="6">
        <f>MIN(E5520,in_batt_pw,H5519)</f>
        <v/>
      </c>
      <c r="H5520" s="6">
        <f>H5519+F5520*in_rte-G5520</f>
        <v/>
      </c>
      <c r="I5520" s="6">
        <f>IF(sel_og=1,0,E5520-G5520)</f>
        <v/>
      </c>
      <c r="J5520" s="6">
        <f>IF(sel_og=1,0,D5520-F5520)</f>
        <v/>
      </c>
      <c r="K5520" s="6">
        <f>IF(sel_og=1,E5520-G5520,0)</f>
        <v/>
      </c>
    </row>
    <row r="5521">
      <c r="A5521" s="6">
        <f>Profiles!E5521+Profiles!F5521</f>
        <v/>
      </c>
      <c r="B5521" s="6">
        <f>Profiles!D5521*sel_solar</f>
        <v/>
      </c>
      <c r="C5521" s="6">
        <f>MIN(B5521,A5521)</f>
        <v/>
      </c>
      <c r="D5521" s="6">
        <f>B5521-C5521</f>
        <v/>
      </c>
      <c r="E5521" s="6">
        <f>A5521-C5521</f>
        <v/>
      </c>
      <c r="F5521" s="6">
        <f>MIN(D5521,in_batt_pw,IF(sel_batt=0,0,(sel_batt-H5520)/in_rte))</f>
        <v/>
      </c>
      <c r="G5521" s="6">
        <f>MIN(E5521,in_batt_pw,H5520)</f>
        <v/>
      </c>
      <c r="H5521" s="6">
        <f>H5520+F5521*in_rte-G5521</f>
        <v/>
      </c>
      <c r="I5521" s="6">
        <f>IF(sel_og=1,0,E5521-G5521)</f>
        <v/>
      </c>
      <c r="J5521" s="6">
        <f>IF(sel_og=1,0,D5521-F5521)</f>
        <v/>
      </c>
      <c r="K5521" s="6">
        <f>IF(sel_og=1,E5521-G5521,0)</f>
        <v/>
      </c>
    </row>
    <row r="5522">
      <c r="A5522" s="6">
        <f>Profiles!E5522+Profiles!F5522</f>
        <v/>
      </c>
      <c r="B5522" s="6">
        <f>Profiles!D5522*sel_solar</f>
        <v/>
      </c>
      <c r="C5522" s="6">
        <f>MIN(B5522,A5522)</f>
        <v/>
      </c>
      <c r="D5522" s="6">
        <f>B5522-C5522</f>
        <v/>
      </c>
      <c r="E5522" s="6">
        <f>A5522-C5522</f>
        <v/>
      </c>
      <c r="F5522" s="6">
        <f>MIN(D5522,in_batt_pw,IF(sel_batt=0,0,(sel_batt-H5521)/in_rte))</f>
        <v/>
      </c>
      <c r="G5522" s="6">
        <f>MIN(E5522,in_batt_pw,H5521)</f>
        <v/>
      </c>
      <c r="H5522" s="6">
        <f>H5521+F5522*in_rte-G5522</f>
        <v/>
      </c>
      <c r="I5522" s="6">
        <f>IF(sel_og=1,0,E5522-G5522)</f>
        <v/>
      </c>
      <c r="J5522" s="6">
        <f>IF(sel_og=1,0,D5522-F5522)</f>
        <v/>
      </c>
      <c r="K5522" s="6">
        <f>IF(sel_og=1,E5522-G5522,0)</f>
        <v/>
      </c>
    </row>
    <row r="5523">
      <c r="A5523" s="6">
        <f>Profiles!E5523+Profiles!F5523</f>
        <v/>
      </c>
      <c r="B5523" s="6">
        <f>Profiles!D5523*sel_solar</f>
        <v/>
      </c>
      <c r="C5523" s="6">
        <f>MIN(B5523,A5523)</f>
        <v/>
      </c>
      <c r="D5523" s="6">
        <f>B5523-C5523</f>
        <v/>
      </c>
      <c r="E5523" s="6">
        <f>A5523-C5523</f>
        <v/>
      </c>
      <c r="F5523" s="6">
        <f>MIN(D5523,in_batt_pw,IF(sel_batt=0,0,(sel_batt-H5522)/in_rte))</f>
        <v/>
      </c>
      <c r="G5523" s="6">
        <f>MIN(E5523,in_batt_pw,H5522)</f>
        <v/>
      </c>
      <c r="H5523" s="6">
        <f>H5522+F5523*in_rte-G5523</f>
        <v/>
      </c>
      <c r="I5523" s="6">
        <f>IF(sel_og=1,0,E5523-G5523)</f>
        <v/>
      </c>
      <c r="J5523" s="6">
        <f>IF(sel_og=1,0,D5523-F5523)</f>
        <v/>
      </c>
      <c r="K5523" s="6">
        <f>IF(sel_og=1,E5523-G5523,0)</f>
        <v/>
      </c>
    </row>
    <row r="5524">
      <c r="A5524" s="6">
        <f>Profiles!E5524+Profiles!F5524</f>
        <v/>
      </c>
      <c r="B5524" s="6">
        <f>Profiles!D5524*sel_solar</f>
        <v/>
      </c>
      <c r="C5524" s="6">
        <f>MIN(B5524,A5524)</f>
        <v/>
      </c>
      <c r="D5524" s="6">
        <f>B5524-C5524</f>
        <v/>
      </c>
      <c r="E5524" s="6">
        <f>A5524-C5524</f>
        <v/>
      </c>
      <c r="F5524" s="6">
        <f>MIN(D5524,in_batt_pw,IF(sel_batt=0,0,(sel_batt-H5523)/in_rte))</f>
        <v/>
      </c>
      <c r="G5524" s="6">
        <f>MIN(E5524,in_batt_pw,H5523)</f>
        <v/>
      </c>
      <c r="H5524" s="6">
        <f>H5523+F5524*in_rte-G5524</f>
        <v/>
      </c>
      <c r="I5524" s="6">
        <f>IF(sel_og=1,0,E5524-G5524)</f>
        <v/>
      </c>
      <c r="J5524" s="6">
        <f>IF(sel_og=1,0,D5524-F5524)</f>
        <v/>
      </c>
      <c r="K5524" s="6">
        <f>IF(sel_og=1,E5524-G5524,0)</f>
        <v/>
      </c>
    </row>
    <row r="5525">
      <c r="A5525" s="6">
        <f>Profiles!E5525+Profiles!F5525</f>
        <v/>
      </c>
      <c r="B5525" s="6">
        <f>Profiles!D5525*sel_solar</f>
        <v/>
      </c>
      <c r="C5525" s="6">
        <f>MIN(B5525,A5525)</f>
        <v/>
      </c>
      <c r="D5525" s="6">
        <f>B5525-C5525</f>
        <v/>
      </c>
      <c r="E5525" s="6">
        <f>A5525-C5525</f>
        <v/>
      </c>
      <c r="F5525" s="6">
        <f>MIN(D5525,in_batt_pw,IF(sel_batt=0,0,(sel_batt-H5524)/in_rte))</f>
        <v/>
      </c>
      <c r="G5525" s="6">
        <f>MIN(E5525,in_batt_pw,H5524)</f>
        <v/>
      </c>
      <c r="H5525" s="6">
        <f>H5524+F5525*in_rte-G5525</f>
        <v/>
      </c>
      <c r="I5525" s="6">
        <f>IF(sel_og=1,0,E5525-G5525)</f>
        <v/>
      </c>
      <c r="J5525" s="6">
        <f>IF(sel_og=1,0,D5525-F5525)</f>
        <v/>
      </c>
      <c r="K5525" s="6">
        <f>IF(sel_og=1,E5525-G5525,0)</f>
        <v/>
      </c>
    </row>
    <row r="5526">
      <c r="A5526" s="6">
        <f>Profiles!E5526+Profiles!F5526</f>
        <v/>
      </c>
      <c r="B5526" s="6">
        <f>Profiles!D5526*sel_solar</f>
        <v/>
      </c>
      <c r="C5526" s="6">
        <f>MIN(B5526,A5526)</f>
        <v/>
      </c>
      <c r="D5526" s="6">
        <f>B5526-C5526</f>
        <v/>
      </c>
      <c r="E5526" s="6">
        <f>A5526-C5526</f>
        <v/>
      </c>
      <c r="F5526" s="6">
        <f>MIN(D5526,in_batt_pw,IF(sel_batt=0,0,(sel_batt-H5525)/in_rte))</f>
        <v/>
      </c>
      <c r="G5526" s="6">
        <f>MIN(E5526,in_batt_pw,H5525)</f>
        <v/>
      </c>
      <c r="H5526" s="6">
        <f>H5525+F5526*in_rte-G5526</f>
        <v/>
      </c>
      <c r="I5526" s="6">
        <f>IF(sel_og=1,0,E5526-G5526)</f>
        <v/>
      </c>
      <c r="J5526" s="6">
        <f>IF(sel_og=1,0,D5526-F5526)</f>
        <v/>
      </c>
      <c r="K5526" s="6">
        <f>IF(sel_og=1,E5526-G5526,0)</f>
        <v/>
      </c>
    </row>
    <row r="5527">
      <c r="A5527" s="6">
        <f>Profiles!E5527+Profiles!F5527</f>
        <v/>
      </c>
      <c r="B5527" s="6">
        <f>Profiles!D5527*sel_solar</f>
        <v/>
      </c>
      <c r="C5527" s="6">
        <f>MIN(B5527,A5527)</f>
        <v/>
      </c>
      <c r="D5527" s="6">
        <f>B5527-C5527</f>
        <v/>
      </c>
      <c r="E5527" s="6">
        <f>A5527-C5527</f>
        <v/>
      </c>
      <c r="F5527" s="6">
        <f>MIN(D5527,in_batt_pw,IF(sel_batt=0,0,(sel_batt-H5526)/in_rte))</f>
        <v/>
      </c>
      <c r="G5527" s="6">
        <f>MIN(E5527,in_batt_pw,H5526)</f>
        <v/>
      </c>
      <c r="H5527" s="6">
        <f>H5526+F5527*in_rte-G5527</f>
        <v/>
      </c>
      <c r="I5527" s="6">
        <f>IF(sel_og=1,0,E5527-G5527)</f>
        <v/>
      </c>
      <c r="J5527" s="6">
        <f>IF(sel_og=1,0,D5527-F5527)</f>
        <v/>
      </c>
      <c r="K5527" s="6">
        <f>IF(sel_og=1,E5527-G5527,0)</f>
        <v/>
      </c>
    </row>
    <row r="5528">
      <c r="A5528" s="6">
        <f>Profiles!E5528+Profiles!F5528</f>
        <v/>
      </c>
      <c r="B5528" s="6">
        <f>Profiles!D5528*sel_solar</f>
        <v/>
      </c>
      <c r="C5528" s="6">
        <f>MIN(B5528,A5528)</f>
        <v/>
      </c>
      <c r="D5528" s="6">
        <f>B5528-C5528</f>
        <v/>
      </c>
      <c r="E5528" s="6">
        <f>A5528-C5528</f>
        <v/>
      </c>
      <c r="F5528" s="6">
        <f>MIN(D5528,in_batt_pw,IF(sel_batt=0,0,(sel_batt-H5527)/in_rte))</f>
        <v/>
      </c>
      <c r="G5528" s="6">
        <f>MIN(E5528,in_batt_pw,H5527)</f>
        <v/>
      </c>
      <c r="H5528" s="6">
        <f>H5527+F5528*in_rte-G5528</f>
        <v/>
      </c>
      <c r="I5528" s="6">
        <f>IF(sel_og=1,0,E5528-G5528)</f>
        <v/>
      </c>
      <c r="J5528" s="6">
        <f>IF(sel_og=1,0,D5528-F5528)</f>
        <v/>
      </c>
      <c r="K5528" s="6">
        <f>IF(sel_og=1,E5528-G5528,0)</f>
        <v/>
      </c>
    </row>
    <row r="5529">
      <c r="A5529" s="6">
        <f>Profiles!E5529+Profiles!F5529</f>
        <v/>
      </c>
      <c r="B5529" s="6">
        <f>Profiles!D5529*sel_solar</f>
        <v/>
      </c>
      <c r="C5529" s="6">
        <f>MIN(B5529,A5529)</f>
        <v/>
      </c>
      <c r="D5529" s="6">
        <f>B5529-C5529</f>
        <v/>
      </c>
      <c r="E5529" s="6">
        <f>A5529-C5529</f>
        <v/>
      </c>
      <c r="F5529" s="6">
        <f>MIN(D5529,in_batt_pw,IF(sel_batt=0,0,(sel_batt-H5528)/in_rte))</f>
        <v/>
      </c>
      <c r="G5529" s="6">
        <f>MIN(E5529,in_batt_pw,H5528)</f>
        <v/>
      </c>
      <c r="H5529" s="6">
        <f>H5528+F5529*in_rte-G5529</f>
        <v/>
      </c>
      <c r="I5529" s="6">
        <f>IF(sel_og=1,0,E5529-G5529)</f>
        <v/>
      </c>
      <c r="J5529" s="6">
        <f>IF(sel_og=1,0,D5529-F5529)</f>
        <v/>
      </c>
      <c r="K5529" s="6">
        <f>IF(sel_og=1,E5529-G5529,0)</f>
        <v/>
      </c>
    </row>
    <row r="5530">
      <c r="A5530" s="6">
        <f>Profiles!E5530+Profiles!F5530</f>
        <v/>
      </c>
      <c r="B5530" s="6">
        <f>Profiles!D5530*sel_solar</f>
        <v/>
      </c>
      <c r="C5530" s="6">
        <f>MIN(B5530,A5530)</f>
        <v/>
      </c>
      <c r="D5530" s="6">
        <f>B5530-C5530</f>
        <v/>
      </c>
      <c r="E5530" s="6">
        <f>A5530-C5530</f>
        <v/>
      </c>
      <c r="F5530" s="6">
        <f>MIN(D5530,in_batt_pw,IF(sel_batt=0,0,(sel_batt-H5529)/in_rte))</f>
        <v/>
      </c>
      <c r="G5530" s="6">
        <f>MIN(E5530,in_batt_pw,H5529)</f>
        <v/>
      </c>
      <c r="H5530" s="6">
        <f>H5529+F5530*in_rte-G5530</f>
        <v/>
      </c>
      <c r="I5530" s="6">
        <f>IF(sel_og=1,0,E5530-G5530)</f>
        <v/>
      </c>
      <c r="J5530" s="6">
        <f>IF(sel_og=1,0,D5530-F5530)</f>
        <v/>
      </c>
      <c r="K5530" s="6">
        <f>IF(sel_og=1,E5530-G5530,0)</f>
        <v/>
      </c>
    </row>
    <row r="5531">
      <c r="A5531" s="6">
        <f>Profiles!E5531+Profiles!F5531</f>
        <v/>
      </c>
      <c r="B5531" s="6">
        <f>Profiles!D5531*sel_solar</f>
        <v/>
      </c>
      <c r="C5531" s="6">
        <f>MIN(B5531,A5531)</f>
        <v/>
      </c>
      <c r="D5531" s="6">
        <f>B5531-C5531</f>
        <v/>
      </c>
      <c r="E5531" s="6">
        <f>A5531-C5531</f>
        <v/>
      </c>
      <c r="F5531" s="6">
        <f>MIN(D5531,in_batt_pw,IF(sel_batt=0,0,(sel_batt-H5530)/in_rte))</f>
        <v/>
      </c>
      <c r="G5531" s="6">
        <f>MIN(E5531,in_batt_pw,H5530)</f>
        <v/>
      </c>
      <c r="H5531" s="6">
        <f>H5530+F5531*in_rte-G5531</f>
        <v/>
      </c>
      <c r="I5531" s="6">
        <f>IF(sel_og=1,0,E5531-G5531)</f>
        <v/>
      </c>
      <c r="J5531" s="6">
        <f>IF(sel_og=1,0,D5531-F5531)</f>
        <v/>
      </c>
      <c r="K5531" s="6">
        <f>IF(sel_og=1,E5531-G5531,0)</f>
        <v/>
      </c>
    </row>
    <row r="5532">
      <c r="A5532" s="6">
        <f>Profiles!E5532+Profiles!F5532</f>
        <v/>
      </c>
      <c r="B5532" s="6">
        <f>Profiles!D5532*sel_solar</f>
        <v/>
      </c>
      <c r="C5532" s="6">
        <f>MIN(B5532,A5532)</f>
        <v/>
      </c>
      <c r="D5532" s="6">
        <f>B5532-C5532</f>
        <v/>
      </c>
      <c r="E5532" s="6">
        <f>A5532-C5532</f>
        <v/>
      </c>
      <c r="F5532" s="6">
        <f>MIN(D5532,in_batt_pw,IF(sel_batt=0,0,(sel_batt-H5531)/in_rte))</f>
        <v/>
      </c>
      <c r="G5532" s="6">
        <f>MIN(E5532,in_batt_pw,H5531)</f>
        <v/>
      </c>
      <c r="H5532" s="6">
        <f>H5531+F5532*in_rte-G5532</f>
        <v/>
      </c>
      <c r="I5532" s="6">
        <f>IF(sel_og=1,0,E5532-G5532)</f>
        <v/>
      </c>
      <c r="J5532" s="6">
        <f>IF(sel_og=1,0,D5532-F5532)</f>
        <v/>
      </c>
      <c r="K5532" s="6">
        <f>IF(sel_og=1,E5532-G5532,0)</f>
        <v/>
      </c>
    </row>
    <row r="5533">
      <c r="A5533" s="6">
        <f>Profiles!E5533+Profiles!F5533</f>
        <v/>
      </c>
      <c r="B5533" s="6">
        <f>Profiles!D5533*sel_solar</f>
        <v/>
      </c>
      <c r="C5533" s="6">
        <f>MIN(B5533,A5533)</f>
        <v/>
      </c>
      <c r="D5533" s="6">
        <f>B5533-C5533</f>
        <v/>
      </c>
      <c r="E5533" s="6">
        <f>A5533-C5533</f>
        <v/>
      </c>
      <c r="F5533" s="6">
        <f>MIN(D5533,in_batt_pw,IF(sel_batt=0,0,(sel_batt-H5532)/in_rte))</f>
        <v/>
      </c>
      <c r="G5533" s="6">
        <f>MIN(E5533,in_batt_pw,H5532)</f>
        <v/>
      </c>
      <c r="H5533" s="6">
        <f>H5532+F5533*in_rte-G5533</f>
        <v/>
      </c>
      <c r="I5533" s="6">
        <f>IF(sel_og=1,0,E5533-G5533)</f>
        <v/>
      </c>
      <c r="J5533" s="6">
        <f>IF(sel_og=1,0,D5533-F5533)</f>
        <v/>
      </c>
      <c r="K5533" s="6">
        <f>IF(sel_og=1,E5533-G5533,0)</f>
        <v/>
      </c>
    </row>
    <row r="5534">
      <c r="A5534" s="6">
        <f>Profiles!E5534+Profiles!F5534</f>
        <v/>
      </c>
      <c r="B5534" s="6">
        <f>Profiles!D5534*sel_solar</f>
        <v/>
      </c>
      <c r="C5534" s="6">
        <f>MIN(B5534,A5534)</f>
        <v/>
      </c>
      <c r="D5534" s="6">
        <f>B5534-C5534</f>
        <v/>
      </c>
      <c r="E5534" s="6">
        <f>A5534-C5534</f>
        <v/>
      </c>
      <c r="F5534" s="6">
        <f>MIN(D5534,in_batt_pw,IF(sel_batt=0,0,(sel_batt-H5533)/in_rte))</f>
        <v/>
      </c>
      <c r="G5534" s="6">
        <f>MIN(E5534,in_batt_pw,H5533)</f>
        <v/>
      </c>
      <c r="H5534" s="6">
        <f>H5533+F5534*in_rte-G5534</f>
        <v/>
      </c>
      <c r="I5534" s="6">
        <f>IF(sel_og=1,0,E5534-G5534)</f>
        <v/>
      </c>
      <c r="J5534" s="6">
        <f>IF(sel_og=1,0,D5534-F5534)</f>
        <v/>
      </c>
      <c r="K5534" s="6">
        <f>IF(sel_og=1,E5534-G5534,0)</f>
        <v/>
      </c>
    </row>
    <row r="5535">
      <c r="A5535" s="6">
        <f>Profiles!E5535+Profiles!F5535</f>
        <v/>
      </c>
      <c r="B5535" s="6">
        <f>Profiles!D5535*sel_solar</f>
        <v/>
      </c>
      <c r="C5535" s="6">
        <f>MIN(B5535,A5535)</f>
        <v/>
      </c>
      <c r="D5535" s="6">
        <f>B5535-C5535</f>
        <v/>
      </c>
      <c r="E5535" s="6">
        <f>A5535-C5535</f>
        <v/>
      </c>
      <c r="F5535" s="6">
        <f>MIN(D5535,in_batt_pw,IF(sel_batt=0,0,(sel_batt-H5534)/in_rte))</f>
        <v/>
      </c>
      <c r="G5535" s="6">
        <f>MIN(E5535,in_batt_pw,H5534)</f>
        <v/>
      </c>
      <c r="H5535" s="6">
        <f>H5534+F5535*in_rte-G5535</f>
        <v/>
      </c>
      <c r="I5535" s="6">
        <f>IF(sel_og=1,0,E5535-G5535)</f>
        <v/>
      </c>
      <c r="J5535" s="6">
        <f>IF(sel_og=1,0,D5535-F5535)</f>
        <v/>
      </c>
      <c r="K5535" s="6">
        <f>IF(sel_og=1,E5535-G5535,0)</f>
        <v/>
      </c>
    </row>
    <row r="5536">
      <c r="A5536" s="6">
        <f>Profiles!E5536+Profiles!F5536</f>
        <v/>
      </c>
      <c r="B5536" s="6">
        <f>Profiles!D5536*sel_solar</f>
        <v/>
      </c>
      <c r="C5536" s="6">
        <f>MIN(B5536,A5536)</f>
        <v/>
      </c>
      <c r="D5536" s="6">
        <f>B5536-C5536</f>
        <v/>
      </c>
      <c r="E5536" s="6">
        <f>A5536-C5536</f>
        <v/>
      </c>
      <c r="F5536" s="6">
        <f>MIN(D5536,in_batt_pw,IF(sel_batt=0,0,(sel_batt-H5535)/in_rte))</f>
        <v/>
      </c>
      <c r="G5536" s="6">
        <f>MIN(E5536,in_batt_pw,H5535)</f>
        <v/>
      </c>
      <c r="H5536" s="6">
        <f>H5535+F5536*in_rte-G5536</f>
        <v/>
      </c>
      <c r="I5536" s="6">
        <f>IF(sel_og=1,0,E5536-G5536)</f>
        <v/>
      </c>
      <c r="J5536" s="6">
        <f>IF(sel_og=1,0,D5536-F5536)</f>
        <v/>
      </c>
      <c r="K5536" s="6">
        <f>IF(sel_og=1,E5536-G5536,0)</f>
        <v/>
      </c>
    </row>
    <row r="5537">
      <c r="A5537" s="6">
        <f>Profiles!E5537+Profiles!F5537</f>
        <v/>
      </c>
      <c r="B5537" s="6">
        <f>Profiles!D5537*sel_solar</f>
        <v/>
      </c>
      <c r="C5537" s="6">
        <f>MIN(B5537,A5537)</f>
        <v/>
      </c>
      <c r="D5537" s="6">
        <f>B5537-C5537</f>
        <v/>
      </c>
      <c r="E5537" s="6">
        <f>A5537-C5537</f>
        <v/>
      </c>
      <c r="F5537" s="6">
        <f>MIN(D5537,in_batt_pw,IF(sel_batt=0,0,(sel_batt-H5536)/in_rte))</f>
        <v/>
      </c>
      <c r="G5537" s="6">
        <f>MIN(E5537,in_batt_pw,H5536)</f>
        <v/>
      </c>
      <c r="H5537" s="6">
        <f>H5536+F5537*in_rte-G5537</f>
        <v/>
      </c>
      <c r="I5537" s="6">
        <f>IF(sel_og=1,0,E5537-G5537)</f>
        <v/>
      </c>
      <c r="J5537" s="6">
        <f>IF(sel_og=1,0,D5537-F5537)</f>
        <v/>
      </c>
      <c r="K5537" s="6">
        <f>IF(sel_og=1,E5537-G5537,0)</f>
        <v/>
      </c>
    </row>
    <row r="5538">
      <c r="A5538" s="6">
        <f>Profiles!E5538+Profiles!F5538</f>
        <v/>
      </c>
      <c r="B5538" s="6">
        <f>Profiles!D5538*sel_solar</f>
        <v/>
      </c>
      <c r="C5538" s="6">
        <f>MIN(B5538,A5538)</f>
        <v/>
      </c>
      <c r="D5538" s="6">
        <f>B5538-C5538</f>
        <v/>
      </c>
      <c r="E5538" s="6">
        <f>A5538-C5538</f>
        <v/>
      </c>
      <c r="F5538" s="6">
        <f>MIN(D5538,in_batt_pw,IF(sel_batt=0,0,(sel_batt-H5537)/in_rte))</f>
        <v/>
      </c>
      <c r="G5538" s="6">
        <f>MIN(E5538,in_batt_pw,H5537)</f>
        <v/>
      </c>
      <c r="H5538" s="6">
        <f>H5537+F5538*in_rte-G5538</f>
        <v/>
      </c>
      <c r="I5538" s="6">
        <f>IF(sel_og=1,0,E5538-G5538)</f>
        <v/>
      </c>
      <c r="J5538" s="6">
        <f>IF(sel_og=1,0,D5538-F5538)</f>
        <v/>
      </c>
      <c r="K5538" s="6">
        <f>IF(sel_og=1,E5538-G5538,0)</f>
        <v/>
      </c>
    </row>
    <row r="5539">
      <c r="A5539" s="6">
        <f>Profiles!E5539+Profiles!F5539</f>
        <v/>
      </c>
      <c r="B5539" s="6">
        <f>Profiles!D5539*sel_solar</f>
        <v/>
      </c>
      <c r="C5539" s="6">
        <f>MIN(B5539,A5539)</f>
        <v/>
      </c>
      <c r="D5539" s="6">
        <f>B5539-C5539</f>
        <v/>
      </c>
      <c r="E5539" s="6">
        <f>A5539-C5539</f>
        <v/>
      </c>
      <c r="F5539" s="6">
        <f>MIN(D5539,in_batt_pw,IF(sel_batt=0,0,(sel_batt-H5538)/in_rte))</f>
        <v/>
      </c>
      <c r="G5539" s="6">
        <f>MIN(E5539,in_batt_pw,H5538)</f>
        <v/>
      </c>
      <c r="H5539" s="6">
        <f>H5538+F5539*in_rte-G5539</f>
        <v/>
      </c>
      <c r="I5539" s="6">
        <f>IF(sel_og=1,0,E5539-G5539)</f>
        <v/>
      </c>
      <c r="J5539" s="6">
        <f>IF(sel_og=1,0,D5539-F5539)</f>
        <v/>
      </c>
      <c r="K5539" s="6">
        <f>IF(sel_og=1,E5539-G5539,0)</f>
        <v/>
      </c>
    </row>
    <row r="5540">
      <c r="A5540" s="6">
        <f>Profiles!E5540+Profiles!F5540</f>
        <v/>
      </c>
      <c r="B5540" s="6">
        <f>Profiles!D5540*sel_solar</f>
        <v/>
      </c>
      <c r="C5540" s="6">
        <f>MIN(B5540,A5540)</f>
        <v/>
      </c>
      <c r="D5540" s="6">
        <f>B5540-C5540</f>
        <v/>
      </c>
      <c r="E5540" s="6">
        <f>A5540-C5540</f>
        <v/>
      </c>
      <c r="F5540" s="6">
        <f>MIN(D5540,in_batt_pw,IF(sel_batt=0,0,(sel_batt-H5539)/in_rte))</f>
        <v/>
      </c>
      <c r="G5540" s="6">
        <f>MIN(E5540,in_batt_pw,H5539)</f>
        <v/>
      </c>
      <c r="H5540" s="6">
        <f>H5539+F5540*in_rte-G5540</f>
        <v/>
      </c>
      <c r="I5540" s="6">
        <f>IF(sel_og=1,0,E5540-G5540)</f>
        <v/>
      </c>
      <c r="J5540" s="6">
        <f>IF(sel_og=1,0,D5540-F5540)</f>
        <v/>
      </c>
      <c r="K5540" s="6">
        <f>IF(sel_og=1,E5540-G5540,0)</f>
        <v/>
      </c>
    </row>
    <row r="5541">
      <c r="A5541" s="6">
        <f>Profiles!E5541+Profiles!F5541</f>
        <v/>
      </c>
      <c r="B5541" s="6">
        <f>Profiles!D5541*sel_solar</f>
        <v/>
      </c>
      <c r="C5541" s="6">
        <f>MIN(B5541,A5541)</f>
        <v/>
      </c>
      <c r="D5541" s="6">
        <f>B5541-C5541</f>
        <v/>
      </c>
      <c r="E5541" s="6">
        <f>A5541-C5541</f>
        <v/>
      </c>
      <c r="F5541" s="6">
        <f>MIN(D5541,in_batt_pw,IF(sel_batt=0,0,(sel_batt-H5540)/in_rte))</f>
        <v/>
      </c>
      <c r="G5541" s="6">
        <f>MIN(E5541,in_batt_pw,H5540)</f>
        <v/>
      </c>
      <c r="H5541" s="6">
        <f>H5540+F5541*in_rte-G5541</f>
        <v/>
      </c>
      <c r="I5541" s="6">
        <f>IF(sel_og=1,0,E5541-G5541)</f>
        <v/>
      </c>
      <c r="J5541" s="6">
        <f>IF(sel_og=1,0,D5541-F5541)</f>
        <v/>
      </c>
      <c r="K5541" s="6">
        <f>IF(sel_og=1,E5541-G5541,0)</f>
        <v/>
      </c>
    </row>
    <row r="5542">
      <c r="A5542" s="6">
        <f>Profiles!E5542+Profiles!F5542</f>
        <v/>
      </c>
      <c r="B5542" s="6">
        <f>Profiles!D5542*sel_solar</f>
        <v/>
      </c>
      <c r="C5542" s="6">
        <f>MIN(B5542,A5542)</f>
        <v/>
      </c>
      <c r="D5542" s="6">
        <f>B5542-C5542</f>
        <v/>
      </c>
      <c r="E5542" s="6">
        <f>A5542-C5542</f>
        <v/>
      </c>
      <c r="F5542" s="6">
        <f>MIN(D5542,in_batt_pw,IF(sel_batt=0,0,(sel_batt-H5541)/in_rte))</f>
        <v/>
      </c>
      <c r="G5542" s="6">
        <f>MIN(E5542,in_batt_pw,H5541)</f>
        <v/>
      </c>
      <c r="H5542" s="6">
        <f>H5541+F5542*in_rte-G5542</f>
        <v/>
      </c>
      <c r="I5542" s="6">
        <f>IF(sel_og=1,0,E5542-G5542)</f>
        <v/>
      </c>
      <c r="J5542" s="6">
        <f>IF(sel_og=1,0,D5542-F5542)</f>
        <v/>
      </c>
      <c r="K5542" s="6">
        <f>IF(sel_og=1,E5542-G5542,0)</f>
        <v/>
      </c>
    </row>
    <row r="5543">
      <c r="A5543" s="6">
        <f>Profiles!E5543+Profiles!F5543</f>
        <v/>
      </c>
      <c r="B5543" s="6">
        <f>Profiles!D5543*sel_solar</f>
        <v/>
      </c>
      <c r="C5543" s="6">
        <f>MIN(B5543,A5543)</f>
        <v/>
      </c>
      <c r="D5543" s="6">
        <f>B5543-C5543</f>
        <v/>
      </c>
      <c r="E5543" s="6">
        <f>A5543-C5543</f>
        <v/>
      </c>
      <c r="F5543" s="6">
        <f>MIN(D5543,in_batt_pw,IF(sel_batt=0,0,(sel_batt-H5542)/in_rte))</f>
        <v/>
      </c>
      <c r="G5543" s="6">
        <f>MIN(E5543,in_batt_pw,H5542)</f>
        <v/>
      </c>
      <c r="H5543" s="6">
        <f>H5542+F5543*in_rte-G5543</f>
        <v/>
      </c>
      <c r="I5543" s="6">
        <f>IF(sel_og=1,0,E5543-G5543)</f>
        <v/>
      </c>
      <c r="J5543" s="6">
        <f>IF(sel_og=1,0,D5543-F5543)</f>
        <v/>
      </c>
      <c r="K5543" s="6">
        <f>IF(sel_og=1,E5543-G5543,0)</f>
        <v/>
      </c>
    </row>
    <row r="5544">
      <c r="A5544" s="6">
        <f>Profiles!E5544+Profiles!F5544</f>
        <v/>
      </c>
      <c r="B5544" s="6">
        <f>Profiles!D5544*sel_solar</f>
        <v/>
      </c>
      <c r="C5544" s="6">
        <f>MIN(B5544,A5544)</f>
        <v/>
      </c>
      <c r="D5544" s="6">
        <f>B5544-C5544</f>
        <v/>
      </c>
      <c r="E5544" s="6">
        <f>A5544-C5544</f>
        <v/>
      </c>
      <c r="F5544" s="6">
        <f>MIN(D5544,in_batt_pw,IF(sel_batt=0,0,(sel_batt-H5543)/in_rte))</f>
        <v/>
      </c>
      <c r="G5544" s="6">
        <f>MIN(E5544,in_batt_pw,H5543)</f>
        <v/>
      </c>
      <c r="H5544" s="6">
        <f>H5543+F5544*in_rte-G5544</f>
        <v/>
      </c>
      <c r="I5544" s="6">
        <f>IF(sel_og=1,0,E5544-G5544)</f>
        <v/>
      </c>
      <c r="J5544" s="6">
        <f>IF(sel_og=1,0,D5544-F5544)</f>
        <v/>
      </c>
      <c r="K5544" s="6">
        <f>IF(sel_og=1,E5544-G5544,0)</f>
        <v/>
      </c>
    </row>
    <row r="5545">
      <c r="A5545" s="6">
        <f>Profiles!E5545+Profiles!F5545</f>
        <v/>
      </c>
      <c r="B5545" s="6">
        <f>Profiles!D5545*sel_solar</f>
        <v/>
      </c>
      <c r="C5545" s="6">
        <f>MIN(B5545,A5545)</f>
        <v/>
      </c>
      <c r="D5545" s="6">
        <f>B5545-C5545</f>
        <v/>
      </c>
      <c r="E5545" s="6">
        <f>A5545-C5545</f>
        <v/>
      </c>
      <c r="F5545" s="6">
        <f>MIN(D5545,in_batt_pw,IF(sel_batt=0,0,(sel_batt-H5544)/in_rte))</f>
        <v/>
      </c>
      <c r="G5545" s="6">
        <f>MIN(E5545,in_batt_pw,H5544)</f>
        <v/>
      </c>
      <c r="H5545" s="6">
        <f>H5544+F5545*in_rte-G5545</f>
        <v/>
      </c>
      <c r="I5545" s="6">
        <f>IF(sel_og=1,0,E5545-G5545)</f>
        <v/>
      </c>
      <c r="J5545" s="6">
        <f>IF(sel_og=1,0,D5545-F5545)</f>
        <v/>
      </c>
      <c r="K5545" s="6">
        <f>IF(sel_og=1,E5545-G5545,0)</f>
        <v/>
      </c>
    </row>
    <row r="5546">
      <c r="A5546" s="6">
        <f>Profiles!E5546+Profiles!F5546</f>
        <v/>
      </c>
      <c r="B5546" s="6">
        <f>Profiles!D5546*sel_solar</f>
        <v/>
      </c>
      <c r="C5546" s="6">
        <f>MIN(B5546,A5546)</f>
        <v/>
      </c>
      <c r="D5546" s="6">
        <f>B5546-C5546</f>
        <v/>
      </c>
      <c r="E5546" s="6">
        <f>A5546-C5546</f>
        <v/>
      </c>
      <c r="F5546" s="6">
        <f>MIN(D5546,in_batt_pw,IF(sel_batt=0,0,(sel_batt-H5545)/in_rte))</f>
        <v/>
      </c>
      <c r="G5546" s="6">
        <f>MIN(E5546,in_batt_pw,H5545)</f>
        <v/>
      </c>
      <c r="H5546" s="6">
        <f>H5545+F5546*in_rte-G5546</f>
        <v/>
      </c>
      <c r="I5546" s="6">
        <f>IF(sel_og=1,0,E5546-G5546)</f>
        <v/>
      </c>
      <c r="J5546" s="6">
        <f>IF(sel_og=1,0,D5546-F5546)</f>
        <v/>
      </c>
      <c r="K5546" s="6">
        <f>IF(sel_og=1,E5546-G5546,0)</f>
        <v/>
      </c>
    </row>
    <row r="5547">
      <c r="A5547" s="6">
        <f>Profiles!E5547+Profiles!F5547</f>
        <v/>
      </c>
      <c r="B5547" s="6">
        <f>Profiles!D5547*sel_solar</f>
        <v/>
      </c>
      <c r="C5547" s="6">
        <f>MIN(B5547,A5547)</f>
        <v/>
      </c>
      <c r="D5547" s="6">
        <f>B5547-C5547</f>
        <v/>
      </c>
      <c r="E5547" s="6">
        <f>A5547-C5547</f>
        <v/>
      </c>
      <c r="F5547" s="6">
        <f>MIN(D5547,in_batt_pw,IF(sel_batt=0,0,(sel_batt-H5546)/in_rte))</f>
        <v/>
      </c>
      <c r="G5547" s="6">
        <f>MIN(E5547,in_batt_pw,H5546)</f>
        <v/>
      </c>
      <c r="H5547" s="6">
        <f>H5546+F5547*in_rte-G5547</f>
        <v/>
      </c>
      <c r="I5547" s="6">
        <f>IF(sel_og=1,0,E5547-G5547)</f>
        <v/>
      </c>
      <c r="J5547" s="6">
        <f>IF(sel_og=1,0,D5547-F5547)</f>
        <v/>
      </c>
      <c r="K5547" s="6">
        <f>IF(sel_og=1,E5547-G5547,0)</f>
        <v/>
      </c>
    </row>
    <row r="5548">
      <c r="A5548" s="6">
        <f>Profiles!E5548+Profiles!F5548</f>
        <v/>
      </c>
      <c r="B5548" s="6">
        <f>Profiles!D5548*sel_solar</f>
        <v/>
      </c>
      <c r="C5548" s="6">
        <f>MIN(B5548,A5548)</f>
        <v/>
      </c>
      <c r="D5548" s="6">
        <f>B5548-C5548</f>
        <v/>
      </c>
      <c r="E5548" s="6">
        <f>A5548-C5548</f>
        <v/>
      </c>
      <c r="F5548" s="6">
        <f>MIN(D5548,in_batt_pw,IF(sel_batt=0,0,(sel_batt-H5547)/in_rte))</f>
        <v/>
      </c>
      <c r="G5548" s="6">
        <f>MIN(E5548,in_batt_pw,H5547)</f>
        <v/>
      </c>
      <c r="H5548" s="6">
        <f>H5547+F5548*in_rte-G5548</f>
        <v/>
      </c>
      <c r="I5548" s="6">
        <f>IF(sel_og=1,0,E5548-G5548)</f>
        <v/>
      </c>
      <c r="J5548" s="6">
        <f>IF(sel_og=1,0,D5548-F5548)</f>
        <v/>
      </c>
      <c r="K5548" s="6">
        <f>IF(sel_og=1,E5548-G5548,0)</f>
        <v/>
      </c>
    </row>
    <row r="5549">
      <c r="A5549" s="6">
        <f>Profiles!E5549+Profiles!F5549</f>
        <v/>
      </c>
      <c r="B5549" s="6">
        <f>Profiles!D5549*sel_solar</f>
        <v/>
      </c>
      <c r="C5549" s="6">
        <f>MIN(B5549,A5549)</f>
        <v/>
      </c>
      <c r="D5549" s="6">
        <f>B5549-C5549</f>
        <v/>
      </c>
      <c r="E5549" s="6">
        <f>A5549-C5549</f>
        <v/>
      </c>
      <c r="F5549" s="6">
        <f>MIN(D5549,in_batt_pw,IF(sel_batt=0,0,(sel_batt-H5548)/in_rte))</f>
        <v/>
      </c>
      <c r="G5549" s="6">
        <f>MIN(E5549,in_batt_pw,H5548)</f>
        <v/>
      </c>
      <c r="H5549" s="6">
        <f>H5548+F5549*in_rte-G5549</f>
        <v/>
      </c>
      <c r="I5549" s="6">
        <f>IF(sel_og=1,0,E5549-G5549)</f>
        <v/>
      </c>
      <c r="J5549" s="6">
        <f>IF(sel_og=1,0,D5549-F5549)</f>
        <v/>
      </c>
      <c r="K5549" s="6">
        <f>IF(sel_og=1,E5549-G5549,0)</f>
        <v/>
      </c>
    </row>
    <row r="5550">
      <c r="A5550" s="6">
        <f>Profiles!E5550+Profiles!F5550</f>
        <v/>
      </c>
      <c r="B5550" s="6">
        <f>Profiles!D5550*sel_solar</f>
        <v/>
      </c>
      <c r="C5550" s="6">
        <f>MIN(B5550,A5550)</f>
        <v/>
      </c>
      <c r="D5550" s="6">
        <f>B5550-C5550</f>
        <v/>
      </c>
      <c r="E5550" s="6">
        <f>A5550-C5550</f>
        <v/>
      </c>
      <c r="F5550" s="6">
        <f>MIN(D5550,in_batt_pw,IF(sel_batt=0,0,(sel_batt-H5549)/in_rte))</f>
        <v/>
      </c>
      <c r="G5550" s="6">
        <f>MIN(E5550,in_batt_pw,H5549)</f>
        <v/>
      </c>
      <c r="H5550" s="6">
        <f>H5549+F5550*in_rte-G5550</f>
        <v/>
      </c>
      <c r="I5550" s="6">
        <f>IF(sel_og=1,0,E5550-G5550)</f>
        <v/>
      </c>
      <c r="J5550" s="6">
        <f>IF(sel_og=1,0,D5550-F5550)</f>
        <v/>
      </c>
      <c r="K5550" s="6">
        <f>IF(sel_og=1,E5550-G5550,0)</f>
        <v/>
      </c>
    </row>
    <row r="5551">
      <c r="A5551" s="6">
        <f>Profiles!E5551+Profiles!F5551</f>
        <v/>
      </c>
      <c r="B5551" s="6">
        <f>Profiles!D5551*sel_solar</f>
        <v/>
      </c>
      <c r="C5551" s="6">
        <f>MIN(B5551,A5551)</f>
        <v/>
      </c>
      <c r="D5551" s="6">
        <f>B5551-C5551</f>
        <v/>
      </c>
      <c r="E5551" s="6">
        <f>A5551-C5551</f>
        <v/>
      </c>
      <c r="F5551" s="6">
        <f>MIN(D5551,in_batt_pw,IF(sel_batt=0,0,(sel_batt-H5550)/in_rte))</f>
        <v/>
      </c>
      <c r="G5551" s="6">
        <f>MIN(E5551,in_batt_pw,H5550)</f>
        <v/>
      </c>
      <c r="H5551" s="6">
        <f>H5550+F5551*in_rte-G5551</f>
        <v/>
      </c>
      <c r="I5551" s="6">
        <f>IF(sel_og=1,0,E5551-G5551)</f>
        <v/>
      </c>
      <c r="J5551" s="6">
        <f>IF(sel_og=1,0,D5551-F5551)</f>
        <v/>
      </c>
      <c r="K5551" s="6">
        <f>IF(sel_og=1,E5551-G5551,0)</f>
        <v/>
      </c>
    </row>
    <row r="5552">
      <c r="A5552" s="6">
        <f>Profiles!E5552+Profiles!F5552</f>
        <v/>
      </c>
      <c r="B5552" s="6">
        <f>Profiles!D5552*sel_solar</f>
        <v/>
      </c>
      <c r="C5552" s="6">
        <f>MIN(B5552,A5552)</f>
        <v/>
      </c>
      <c r="D5552" s="6">
        <f>B5552-C5552</f>
        <v/>
      </c>
      <c r="E5552" s="6">
        <f>A5552-C5552</f>
        <v/>
      </c>
      <c r="F5552" s="6">
        <f>MIN(D5552,in_batt_pw,IF(sel_batt=0,0,(sel_batt-H5551)/in_rte))</f>
        <v/>
      </c>
      <c r="G5552" s="6">
        <f>MIN(E5552,in_batt_pw,H5551)</f>
        <v/>
      </c>
      <c r="H5552" s="6">
        <f>H5551+F5552*in_rte-G5552</f>
        <v/>
      </c>
      <c r="I5552" s="6">
        <f>IF(sel_og=1,0,E5552-G5552)</f>
        <v/>
      </c>
      <c r="J5552" s="6">
        <f>IF(sel_og=1,0,D5552-F5552)</f>
        <v/>
      </c>
      <c r="K5552" s="6">
        <f>IF(sel_og=1,E5552-G5552,0)</f>
        <v/>
      </c>
    </row>
    <row r="5553">
      <c r="A5553" s="6">
        <f>Profiles!E5553+Profiles!F5553</f>
        <v/>
      </c>
      <c r="B5553" s="6">
        <f>Profiles!D5553*sel_solar</f>
        <v/>
      </c>
      <c r="C5553" s="6">
        <f>MIN(B5553,A5553)</f>
        <v/>
      </c>
      <c r="D5553" s="6">
        <f>B5553-C5553</f>
        <v/>
      </c>
      <c r="E5553" s="6">
        <f>A5553-C5553</f>
        <v/>
      </c>
      <c r="F5553" s="6">
        <f>MIN(D5553,in_batt_pw,IF(sel_batt=0,0,(sel_batt-H5552)/in_rte))</f>
        <v/>
      </c>
      <c r="G5553" s="6">
        <f>MIN(E5553,in_batt_pw,H5552)</f>
        <v/>
      </c>
      <c r="H5553" s="6">
        <f>H5552+F5553*in_rte-G5553</f>
        <v/>
      </c>
      <c r="I5553" s="6">
        <f>IF(sel_og=1,0,E5553-G5553)</f>
        <v/>
      </c>
      <c r="J5553" s="6">
        <f>IF(sel_og=1,0,D5553-F5553)</f>
        <v/>
      </c>
      <c r="K5553" s="6">
        <f>IF(sel_og=1,E5553-G5553,0)</f>
        <v/>
      </c>
    </row>
    <row r="5554">
      <c r="A5554" s="6">
        <f>Profiles!E5554+Profiles!F5554</f>
        <v/>
      </c>
      <c r="B5554" s="6">
        <f>Profiles!D5554*sel_solar</f>
        <v/>
      </c>
      <c r="C5554" s="6">
        <f>MIN(B5554,A5554)</f>
        <v/>
      </c>
      <c r="D5554" s="6">
        <f>B5554-C5554</f>
        <v/>
      </c>
      <c r="E5554" s="6">
        <f>A5554-C5554</f>
        <v/>
      </c>
      <c r="F5554" s="6">
        <f>MIN(D5554,in_batt_pw,IF(sel_batt=0,0,(sel_batt-H5553)/in_rte))</f>
        <v/>
      </c>
      <c r="G5554" s="6">
        <f>MIN(E5554,in_batt_pw,H5553)</f>
        <v/>
      </c>
      <c r="H5554" s="6">
        <f>H5553+F5554*in_rte-G5554</f>
        <v/>
      </c>
      <c r="I5554" s="6">
        <f>IF(sel_og=1,0,E5554-G5554)</f>
        <v/>
      </c>
      <c r="J5554" s="6">
        <f>IF(sel_og=1,0,D5554-F5554)</f>
        <v/>
      </c>
      <c r="K5554" s="6">
        <f>IF(sel_og=1,E5554-G5554,0)</f>
        <v/>
      </c>
    </row>
    <row r="5555">
      <c r="A5555" s="6">
        <f>Profiles!E5555+Profiles!F5555</f>
        <v/>
      </c>
      <c r="B5555" s="6">
        <f>Profiles!D5555*sel_solar</f>
        <v/>
      </c>
      <c r="C5555" s="6">
        <f>MIN(B5555,A5555)</f>
        <v/>
      </c>
      <c r="D5555" s="6">
        <f>B5555-C5555</f>
        <v/>
      </c>
      <c r="E5555" s="6">
        <f>A5555-C5555</f>
        <v/>
      </c>
      <c r="F5555" s="6">
        <f>MIN(D5555,in_batt_pw,IF(sel_batt=0,0,(sel_batt-H5554)/in_rte))</f>
        <v/>
      </c>
      <c r="G5555" s="6">
        <f>MIN(E5555,in_batt_pw,H5554)</f>
        <v/>
      </c>
      <c r="H5555" s="6">
        <f>H5554+F5555*in_rte-G5555</f>
        <v/>
      </c>
      <c r="I5555" s="6">
        <f>IF(sel_og=1,0,E5555-G5555)</f>
        <v/>
      </c>
      <c r="J5555" s="6">
        <f>IF(sel_og=1,0,D5555-F5555)</f>
        <v/>
      </c>
      <c r="K5555" s="6">
        <f>IF(sel_og=1,E5555-G5555,0)</f>
        <v/>
      </c>
    </row>
    <row r="5556">
      <c r="A5556" s="6">
        <f>Profiles!E5556+Profiles!F5556</f>
        <v/>
      </c>
      <c r="B5556" s="6">
        <f>Profiles!D5556*sel_solar</f>
        <v/>
      </c>
      <c r="C5556" s="6">
        <f>MIN(B5556,A5556)</f>
        <v/>
      </c>
      <c r="D5556" s="6">
        <f>B5556-C5556</f>
        <v/>
      </c>
      <c r="E5556" s="6">
        <f>A5556-C5556</f>
        <v/>
      </c>
      <c r="F5556" s="6">
        <f>MIN(D5556,in_batt_pw,IF(sel_batt=0,0,(sel_batt-H5555)/in_rte))</f>
        <v/>
      </c>
      <c r="G5556" s="6">
        <f>MIN(E5556,in_batt_pw,H5555)</f>
        <v/>
      </c>
      <c r="H5556" s="6">
        <f>H5555+F5556*in_rte-G5556</f>
        <v/>
      </c>
      <c r="I5556" s="6">
        <f>IF(sel_og=1,0,E5556-G5556)</f>
        <v/>
      </c>
      <c r="J5556" s="6">
        <f>IF(sel_og=1,0,D5556-F5556)</f>
        <v/>
      </c>
      <c r="K5556" s="6">
        <f>IF(sel_og=1,E5556-G5556,0)</f>
        <v/>
      </c>
    </row>
    <row r="5557">
      <c r="A5557" s="6">
        <f>Profiles!E5557+Profiles!F5557</f>
        <v/>
      </c>
      <c r="B5557" s="6">
        <f>Profiles!D5557*sel_solar</f>
        <v/>
      </c>
      <c r="C5557" s="6">
        <f>MIN(B5557,A5557)</f>
        <v/>
      </c>
      <c r="D5557" s="6">
        <f>B5557-C5557</f>
        <v/>
      </c>
      <c r="E5557" s="6">
        <f>A5557-C5557</f>
        <v/>
      </c>
      <c r="F5557" s="6">
        <f>MIN(D5557,in_batt_pw,IF(sel_batt=0,0,(sel_batt-H5556)/in_rte))</f>
        <v/>
      </c>
      <c r="G5557" s="6">
        <f>MIN(E5557,in_batt_pw,H5556)</f>
        <v/>
      </c>
      <c r="H5557" s="6">
        <f>H5556+F5557*in_rte-G5557</f>
        <v/>
      </c>
      <c r="I5557" s="6">
        <f>IF(sel_og=1,0,E5557-G5557)</f>
        <v/>
      </c>
      <c r="J5557" s="6">
        <f>IF(sel_og=1,0,D5557-F5557)</f>
        <v/>
      </c>
      <c r="K5557" s="6">
        <f>IF(sel_og=1,E5557-G5557,0)</f>
        <v/>
      </c>
    </row>
    <row r="5558">
      <c r="A5558" s="6">
        <f>Profiles!E5558+Profiles!F5558</f>
        <v/>
      </c>
      <c r="B5558" s="6">
        <f>Profiles!D5558*sel_solar</f>
        <v/>
      </c>
      <c r="C5558" s="6">
        <f>MIN(B5558,A5558)</f>
        <v/>
      </c>
      <c r="D5558" s="6">
        <f>B5558-C5558</f>
        <v/>
      </c>
      <c r="E5558" s="6">
        <f>A5558-C5558</f>
        <v/>
      </c>
      <c r="F5558" s="6">
        <f>MIN(D5558,in_batt_pw,IF(sel_batt=0,0,(sel_batt-H5557)/in_rte))</f>
        <v/>
      </c>
      <c r="G5558" s="6">
        <f>MIN(E5558,in_batt_pw,H5557)</f>
        <v/>
      </c>
      <c r="H5558" s="6">
        <f>H5557+F5558*in_rte-G5558</f>
        <v/>
      </c>
      <c r="I5558" s="6">
        <f>IF(sel_og=1,0,E5558-G5558)</f>
        <v/>
      </c>
      <c r="J5558" s="6">
        <f>IF(sel_og=1,0,D5558-F5558)</f>
        <v/>
      </c>
      <c r="K5558" s="6">
        <f>IF(sel_og=1,E5558-G5558,0)</f>
        <v/>
      </c>
    </row>
    <row r="5559">
      <c r="A5559" s="6">
        <f>Profiles!E5559+Profiles!F5559</f>
        <v/>
      </c>
      <c r="B5559" s="6">
        <f>Profiles!D5559*sel_solar</f>
        <v/>
      </c>
      <c r="C5559" s="6">
        <f>MIN(B5559,A5559)</f>
        <v/>
      </c>
      <c r="D5559" s="6">
        <f>B5559-C5559</f>
        <v/>
      </c>
      <c r="E5559" s="6">
        <f>A5559-C5559</f>
        <v/>
      </c>
      <c r="F5559" s="6">
        <f>MIN(D5559,in_batt_pw,IF(sel_batt=0,0,(sel_batt-H5558)/in_rte))</f>
        <v/>
      </c>
      <c r="G5559" s="6">
        <f>MIN(E5559,in_batt_pw,H5558)</f>
        <v/>
      </c>
      <c r="H5559" s="6">
        <f>H5558+F5559*in_rte-G5559</f>
        <v/>
      </c>
      <c r="I5559" s="6">
        <f>IF(sel_og=1,0,E5559-G5559)</f>
        <v/>
      </c>
      <c r="J5559" s="6">
        <f>IF(sel_og=1,0,D5559-F5559)</f>
        <v/>
      </c>
      <c r="K5559" s="6">
        <f>IF(sel_og=1,E5559-G5559,0)</f>
        <v/>
      </c>
    </row>
    <row r="5560">
      <c r="A5560" s="6">
        <f>Profiles!E5560+Profiles!F5560</f>
        <v/>
      </c>
      <c r="B5560" s="6">
        <f>Profiles!D5560*sel_solar</f>
        <v/>
      </c>
      <c r="C5560" s="6">
        <f>MIN(B5560,A5560)</f>
        <v/>
      </c>
      <c r="D5560" s="6">
        <f>B5560-C5560</f>
        <v/>
      </c>
      <c r="E5560" s="6">
        <f>A5560-C5560</f>
        <v/>
      </c>
      <c r="F5560" s="6">
        <f>MIN(D5560,in_batt_pw,IF(sel_batt=0,0,(sel_batt-H5559)/in_rte))</f>
        <v/>
      </c>
      <c r="G5560" s="6">
        <f>MIN(E5560,in_batt_pw,H5559)</f>
        <v/>
      </c>
      <c r="H5560" s="6">
        <f>H5559+F5560*in_rte-G5560</f>
        <v/>
      </c>
      <c r="I5560" s="6">
        <f>IF(sel_og=1,0,E5560-G5560)</f>
        <v/>
      </c>
      <c r="J5560" s="6">
        <f>IF(sel_og=1,0,D5560-F5560)</f>
        <v/>
      </c>
      <c r="K5560" s="6">
        <f>IF(sel_og=1,E5560-G5560,0)</f>
        <v/>
      </c>
    </row>
    <row r="5561">
      <c r="A5561" s="6">
        <f>Profiles!E5561+Profiles!F5561</f>
        <v/>
      </c>
      <c r="B5561" s="6">
        <f>Profiles!D5561*sel_solar</f>
        <v/>
      </c>
      <c r="C5561" s="6">
        <f>MIN(B5561,A5561)</f>
        <v/>
      </c>
      <c r="D5561" s="6">
        <f>B5561-C5561</f>
        <v/>
      </c>
      <c r="E5561" s="6">
        <f>A5561-C5561</f>
        <v/>
      </c>
      <c r="F5561" s="6">
        <f>MIN(D5561,in_batt_pw,IF(sel_batt=0,0,(sel_batt-H5560)/in_rte))</f>
        <v/>
      </c>
      <c r="G5561" s="6">
        <f>MIN(E5561,in_batt_pw,H5560)</f>
        <v/>
      </c>
      <c r="H5561" s="6">
        <f>H5560+F5561*in_rte-G5561</f>
        <v/>
      </c>
      <c r="I5561" s="6">
        <f>IF(sel_og=1,0,E5561-G5561)</f>
        <v/>
      </c>
      <c r="J5561" s="6">
        <f>IF(sel_og=1,0,D5561-F5561)</f>
        <v/>
      </c>
      <c r="K5561" s="6">
        <f>IF(sel_og=1,E5561-G5561,0)</f>
        <v/>
      </c>
    </row>
    <row r="5562">
      <c r="A5562" s="6">
        <f>Profiles!E5562+Profiles!F5562</f>
        <v/>
      </c>
      <c r="B5562" s="6">
        <f>Profiles!D5562*sel_solar</f>
        <v/>
      </c>
      <c r="C5562" s="6">
        <f>MIN(B5562,A5562)</f>
        <v/>
      </c>
      <c r="D5562" s="6">
        <f>B5562-C5562</f>
        <v/>
      </c>
      <c r="E5562" s="6">
        <f>A5562-C5562</f>
        <v/>
      </c>
      <c r="F5562" s="6">
        <f>MIN(D5562,in_batt_pw,IF(sel_batt=0,0,(sel_batt-H5561)/in_rte))</f>
        <v/>
      </c>
      <c r="G5562" s="6">
        <f>MIN(E5562,in_batt_pw,H5561)</f>
        <v/>
      </c>
      <c r="H5562" s="6">
        <f>H5561+F5562*in_rte-G5562</f>
        <v/>
      </c>
      <c r="I5562" s="6">
        <f>IF(sel_og=1,0,E5562-G5562)</f>
        <v/>
      </c>
      <c r="J5562" s="6">
        <f>IF(sel_og=1,0,D5562-F5562)</f>
        <v/>
      </c>
      <c r="K5562" s="6">
        <f>IF(sel_og=1,E5562-G5562,0)</f>
        <v/>
      </c>
    </row>
    <row r="5563">
      <c r="A5563" s="6">
        <f>Profiles!E5563+Profiles!F5563</f>
        <v/>
      </c>
      <c r="B5563" s="6">
        <f>Profiles!D5563*sel_solar</f>
        <v/>
      </c>
      <c r="C5563" s="6">
        <f>MIN(B5563,A5563)</f>
        <v/>
      </c>
      <c r="D5563" s="6">
        <f>B5563-C5563</f>
        <v/>
      </c>
      <c r="E5563" s="6">
        <f>A5563-C5563</f>
        <v/>
      </c>
      <c r="F5563" s="6">
        <f>MIN(D5563,in_batt_pw,IF(sel_batt=0,0,(sel_batt-H5562)/in_rte))</f>
        <v/>
      </c>
      <c r="G5563" s="6">
        <f>MIN(E5563,in_batt_pw,H5562)</f>
        <v/>
      </c>
      <c r="H5563" s="6">
        <f>H5562+F5563*in_rte-G5563</f>
        <v/>
      </c>
      <c r="I5563" s="6">
        <f>IF(sel_og=1,0,E5563-G5563)</f>
        <v/>
      </c>
      <c r="J5563" s="6">
        <f>IF(sel_og=1,0,D5563-F5563)</f>
        <v/>
      </c>
      <c r="K5563" s="6">
        <f>IF(sel_og=1,E5563-G5563,0)</f>
        <v/>
      </c>
    </row>
    <row r="5564">
      <c r="A5564" s="6">
        <f>Profiles!E5564+Profiles!F5564</f>
        <v/>
      </c>
      <c r="B5564" s="6">
        <f>Profiles!D5564*sel_solar</f>
        <v/>
      </c>
      <c r="C5564" s="6">
        <f>MIN(B5564,A5564)</f>
        <v/>
      </c>
      <c r="D5564" s="6">
        <f>B5564-C5564</f>
        <v/>
      </c>
      <c r="E5564" s="6">
        <f>A5564-C5564</f>
        <v/>
      </c>
      <c r="F5564" s="6">
        <f>MIN(D5564,in_batt_pw,IF(sel_batt=0,0,(sel_batt-H5563)/in_rte))</f>
        <v/>
      </c>
      <c r="G5564" s="6">
        <f>MIN(E5564,in_batt_pw,H5563)</f>
        <v/>
      </c>
      <c r="H5564" s="6">
        <f>H5563+F5564*in_rte-G5564</f>
        <v/>
      </c>
      <c r="I5564" s="6">
        <f>IF(sel_og=1,0,E5564-G5564)</f>
        <v/>
      </c>
      <c r="J5564" s="6">
        <f>IF(sel_og=1,0,D5564-F5564)</f>
        <v/>
      </c>
      <c r="K5564" s="6">
        <f>IF(sel_og=1,E5564-G5564,0)</f>
        <v/>
      </c>
    </row>
    <row r="5565">
      <c r="A5565" s="6">
        <f>Profiles!E5565+Profiles!F5565</f>
        <v/>
      </c>
      <c r="B5565" s="6">
        <f>Profiles!D5565*sel_solar</f>
        <v/>
      </c>
      <c r="C5565" s="6">
        <f>MIN(B5565,A5565)</f>
        <v/>
      </c>
      <c r="D5565" s="6">
        <f>B5565-C5565</f>
        <v/>
      </c>
      <c r="E5565" s="6">
        <f>A5565-C5565</f>
        <v/>
      </c>
      <c r="F5565" s="6">
        <f>MIN(D5565,in_batt_pw,IF(sel_batt=0,0,(sel_batt-H5564)/in_rte))</f>
        <v/>
      </c>
      <c r="G5565" s="6">
        <f>MIN(E5565,in_batt_pw,H5564)</f>
        <v/>
      </c>
      <c r="H5565" s="6">
        <f>H5564+F5565*in_rte-G5565</f>
        <v/>
      </c>
      <c r="I5565" s="6">
        <f>IF(sel_og=1,0,E5565-G5565)</f>
        <v/>
      </c>
      <c r="J5565" s="6">
        <f>IF(sel_og=1,0,D5565-F5565)</f>
        <v/>
      </c>
      <c r="K5565" s="6">
        <f>IF(sel_og=1,E5565-G5565,0)</f>
        <v/>
      </c>
    </row>
    <row r="5566">
      <c r="A5566" s="6">
        <f>Profiles!E5566+Profiles!F5566</f>
        <v/>
      </c>
      <c r="B5566" s="6">
        <f>Profiles!D5566*sel_solar</f>
        <v/>
      </c>
      <c r="C5566" s="6">
        <f>MIN(B5566,A5566)</f>
        <v/>
      </c>
      <c r="D5566" s="6">
        <f>B5566-C5566</f>
        <v/>
      </c>
      <c r="E5566" s="6">
        <f>A5566-C5566</f>
        <v/>
      </c>
      <c r="F5566" s="6">
        <f>MIN(D5566,in_batt_pw,IF(sel_batt=0,0,(sel_batt-H5565)/in_rte))</f>
        <v/>
      </c>
      <c r="G5566" s="6">
        <f>MIN(E5566,in_batt_pw,H5565)</f>
        <v/>
      </c>
      <c r="H5566" s="6">
        <f>H5565+F5566*in_rte-G5566</f>
        <v/>
      </c>
      <c r="I5566" s="6">
        <f>IF(sel_og=1,0,E5566-G5566)</f>
        <v/>
      </c>
      <c r="J5566" s="6">
        <f>IF(sel_og=1,0,D5566-F5566)</f>
        <v/>
      </c>
      <c r="K5566" s="6">
        <f>IF(sel_og=1,E5566-G5566,0)</f>
        <v/>
      </c>
    </row>
    <row r="5567">
      <c r="A5567" s="6">
        <f>Profiles!E5567+Profiles!F5567</f>
        <v/>
      </c>
      <c r="B5567" s="6">
        <f>Profiles!D5567*sel_solar</f>
        <v/>
      </c>
      <c r="C5567" s="6">
        <f>MIN(B5567,A5567)</f>
        <v/>
      </c>
      <c r="D5567" s="6">
        <f>B5567-C5567</f>
        <v/>
      </c>
      <c r="E5567" s="6">
        <f>A5567-C5567</f>
        <v/>
      </c>
      <c r="F5567" s="6">
        <f>MIN(D5567,in_batt_pw,IF(sel_batt=0,0,(sel_batt-H5566)/in_rte))</f>
        <v/>
      </c>
      <c r="G5567" s="6">
        <f>MIN(E5567,in_batt_pw,H5566)</f>
        <v/>
      </c>
      <c r="H5567" s="6">
        <f>H5566+F5567*in_rte-G5567</f>
        <v/>
      </c>
      <c r="I5567" s="6">
        <f>IF(sel_og=1,0,E5567-G5567)</f>
        <v/>
      </c>
      <c r="J5567" s="6">
        <f>IF(sel_og=1,0,D5567-F5567)</f>
        <v/>
      </c>
      <c r="K5567" s="6">
        <f>IF(sel_og=1,E5567-G5567,0)</f>
        <v/>
      </c>
    </row>
    <row r="5568">
      <c r="A5568" s="6">
        <f>Profiles!E5568+Profiles!F5568</f>
        <v/>
      </c>
      <c r="B5568" s="6">
        <f>Profiles!D5568*sel_solar</f>
        <v/>
      </c>
      <c r="C5568" s="6">
        <f>MIN(B5568,A5568)</f>
        <v/>
      </c>
      <c r="D5568" s="6">
        <f>B5568-C5568</f>
        <v/>
      </c>
      <c r="E5568" s="6">
        <f>A5568-C5568</f>
        <v/>
      </c>
      <c r="F5568" s="6">
        <f>MIN(D5568,in_batt_pw,IF(sel_batt=0,0,(sel_batt-H5567)/in_rte))</f>
        <v/>
      </c>
      <c r="G5568" s="6">
        <f>MIN(E5568,in_batt_pw,H5567)</f>
        <v/>
      </c>
      <c r="H5568" s="6">
        <f>H5567+F5568*in_rte-G5568</f>
        <v/>
      </c>
      <c r="I5568" s="6">
        <f>IF(sel_og=1,0,E5568-G5568)</f>
        <v/>
      </c>
      <c r="J5568" s="6">
        <f>IF(sel_og=1,0,D5568-F5568)</f>
        <v/>
      </c>
      <c r="K5568" s="6">
        <f>IF(sel_og=1,E5568-G5568,0)</f>
        <v/>
      </c>
    </row>
    <row r="5569">
      <c r="A5569" s="6">
        <f>Profiles!E5569+Profiles!F5569</f>
        <v/>
      </c>
      <c r="B5569" s="6">
        <f>Profiles!D5569*sel_solar</f>
        <v/>
      </c>
      <c r="C5569" s="6">
        <f>MIN(B5569,A5569)</f>
        <v/>
      </c>
      <c r="D5569" s="6">
        <f>B5569-C5569</f>
        <v/>
      </c>
      <c r="E5569" s="6">
        <f>A5569-C5569</f>
        <v/>
      </c>
      <c r="F5569" s="6">
        <f>MIN(D5569,in_batt_pw,IF(sel_batt=0,0,(sel_batt-H5568)/in_rte))</f>
        <v/>
      </c>
      <c r="G5569" s="6">
        <f>MIN(E5569,in_batt_pw,H5568)</f>
        <v/>
      </c>
      <c r="H5569" s="6">
        <f>H5568+F5569*in_rte-G5569</f>
        <v/>
      </c>
      <c r="I5569" s="6">
        <f>IF(sel_og=1,0,E5569-G5569)</f>
        <v/>
      </c>
      <c r="J5569" s="6">
        <f>IF(sel_og=1,0,D5569-F5569)</f>
        <v/>
      </c>
      <c r="K5569" s="6">
        <f>IF(sel_og=1,E5569-G5569,0)</f>
        <v/>
      </c>
    </row>
    <row r="5570">
      <c r="A5570" s="6">
        <f>Profiles!E5570+Profiles!F5570</f>
        <v/>
      </c>
      <c r="B5570" s="6">
        <f>Profiles!D5570*sel_solar</f>
        <v/>
      </c>
      <c r="C5570" s="6">
        <f>MIN(B5570,A5570)</f>
        <v/>
      </c>
      <c r="D5570" s="6">
        <f>B5570-C5570</f>
        <v/>
      </c>
      <c r="E5570" s="6">
        <f>A5570-C5570</f>
        <v/>
      </c>
      <c r="F5570" s="6">
        <f>MIN(D5570,in_batt_pw,IF(sel_batt=0,0,(sel_batt-H5569)/in_rte))</f>
        <v/>
      </c>
      <c r="G5570" s="6">
        <f>MIN(E5570,in_batt_pw,H5569)</f>
        <v/>
      </c>
      <c r="H5570" s="6">
        <f>H5569+F5570*in_rte-G5570</f>
        <v/>
      </c>
      <c r="I5570" s="6">
        <f>IF(sel_og=1,0,E5570-G5570)</f>
        <v/>
      </c>
      <c r="J5570" s="6">
        <f>IF(sel_og=1,0,D5570-F5570)</f>
        <v/>
      </c>
      <c r="K5570" s="6">
        <f>IF(sel_og=1,E5570-G5570,0)</f>
        <v/>
      </c>
    </row>
    <row r="5571">
      <c r="A5571" s="6">
        <f>Profiles!E5571+Profiles!F5571</f>
        <v/>
      </c>
      <c r="B5571" s="6">
        <f>Profiles!D5571*sel_solar</f>
        <v/>
      </c>
      <c r="C5571" s="6">
        <f>MIN(B5571,A5571)</f>
        <v/>
      </c>
      <c r="D5571" s="6">
        <f>B5571-C5571</f>
        <v/>
      </c>
      <c r="E5571" s="6">
        <f>A5571-C5571</f>
        <v/>
      </c>
      <c r="F5571" s="6">
        <f>MIN(D5571,in_batt_pw,IF(sel_batt=0,0,(sel_batt-H5570)/in_rte))</f>
        <v/>
      </c>
      <c r="G5571" s="6">
        <f>MIN(E5571,in_batt_pw,H5570)</f>
        <v/>
      </c>
      <c r="H5571" s="6">
        <f>H5570+F5571*in_rte-G5571</f>
        <v/>
      </c>
      <c r="I5571" s="6">
        <f>IF(sel_og=1,0,E5571-G5571)</f>
        <v/>
      </c>
      <c r="J5571" s="6">
        <f>IF(sel_og=1,0,D5571-F5571)</f>
        <v/>
      </c>
      <c r="K5571" s="6">
        <f>IF(sel_og=1,E5571-G5571,0)</f>
        <v/>
      </c>
    </row>
    <row r="5572">
      <c r="A5572" s="6">
        <f>Profiles!E5572+Profiles!F5572</f>
        <v/>
      </c>
      <c r="B5572" s="6">
        <f>Profiles!D5572*sel_solar</f>
        <v/>
      </c>
      <c r="C5572" s="6">
        <f>MIN(B5572,A5572)</f>
        <v/>
      </c>
      <c r="D5572" s="6">
        <f>B5572-C5572</f>
        <v/>
      </c>
      <c r="E5572" s="6">
        <f>A5572-C5572</f>
        <v/>
      </c>
      <c r="F5572" s="6">
        <f>MIN(D5572,in_batt_pw,IF(sel_batt=0,0,(sel_batt-H5571)/in_rte))</f>
        <v/>
      </c>
      <c r="G5572" s="6">
        <f>MIN(E5572,in_batt_pw,H5571)</f>
        <v/>
      </c>
      <c r="H5572" s="6">
        <f>H5571+F5572*in_rte-G5572</f>
        <v/>
      </c>
      <c r="I5572" s="6">
        <f>IF(sel_og=1,0,E5572-G5572)</f>
        <v/>
      </c>
      <c r="J5572" s="6">
        <f>IF(sel_og=1,0,D5572-F5572)</f>
        <v/>
      </c>
      <c r="K5572" s="6">
        <f>IF(sel_og=1,E5572-G5572,0)</f>
        <v/>
      </c>
    </row>
    <row r="5573">
      <c r="A5573" s="6">
        <f>Profiles!E5573+Profiles!F5573</f>
        <v/>
      </c>
      <c r="B5573" s="6">
        <f>Profiles!D5573*sel_solar</f>
        <v/>
      </c>
      <c r="C5573" s="6">
        <f>MIN(B5573,A5573)</f>
        <v/>
      </c>
      <c r="D5573" s="6">
        <f>B5573-C5573</f>
        <v/>
      </c>
      <c r="E5573" s="6">
        <f>A5573-C5573</f>
        <v/>
      </c>
      <c r="F5573" s="6">
        <f>MIN(D5573,in_batt_pw,IF(sel_batt=0,0,(sel_batt-H5572)/in_rte))</f>
        <v/>
      </c>
      <c r="G5573" s="6">
        <f>MIN(E5573,in_batt_pw,H5572)</f>
        <v/>
      </c>
      <c r="H5573" s="6">
        <f>H5572+F5573*in_rte-G5573</f>
        <v/>
      </c>
      <c r="I5573" s="6">
        <f>IF(sel_og=1,0,E5573-G5573)</f>
        <v/>
      </c>
      <c r="J5573" s="6">
        <f>IF(sel_og=1,0,D5573-F5573)</f>
        <v/>
      </c>
      <c r="K5573" s="6">
        <f>IF(sel_og=1,E5573-G5573,0)</f>
        <v/>
      </c>
    </row>
    <row r="5574">
      <c r="A5574" s="6">
        <f>Profiles!E5574+Profiles!F5574</f>
        <v/>
      </c>
      <c r="B5574" s="6">
        <f>Profiles!D5574*sel_solar</f>
        <v/>
      </c>
      <c r="C5574" s="6">
        <f>MIN(B5574,A5574)</f>
        <v/>
      </c>
      <c r="D5574" s="6">
        <f>B5574-C5574</f>
        <v/>
      </c>
      <c r="E5574" s="6">
        <f>A5574-C5574</f>
        <v/>
      </c>
      <c r="F5574" s="6">
        <f>MIN(D5574,in_batt_pw,IF(sel_batt=0,0,(sel_batt-H5573)/in_rte))</f>
        <v/>
      </c>
      <c r="G5574" s="6">
        <f>MIN(E5574,in_batt_pw,H5573)</f>
        <v/>
      </c>
      <c r="H5574" s="6">
        <f>H5573+F5574*in_rte-G5574</f>
        <v/>
      </c>
      <c r="I5574" s="6">
        <f>IF(sel_og=1,0,E5574-G5574)</f>
        <v/>
      </c>
      <c r="J5574" s="6">
        <f>IF(sel_og=1,0,D5574-F5574)</f>
        <v/>
      </c>
      <c r="K5574" s="6">
        <f>IF(sel_og=1,E5574-G5574,0)</f>
        <v/>
      </c>
    </row>
    <row r="5575">
      <c r="A5575" s="6">
        <f>Profiles!E5575+Profiles!F5575</f>
        <v/>
      </c>
      <c r="B5575" s="6">
        <f>Profiles!D5575*sel_solar</f>
        <v/>
      </c>
      <c r="C5575" s="6">
        <f>MIN(B5575,A5575)</f>
        <v/>
      </c>
      <c r="D5575" s="6">
        <f>B5575-C5575</f>
        <v/>
      </c>
      <c r="E5575" s="6">
        <f>A5575-C5575</f>
        <v/>
      </c>
      <c r="F5575" s="6">
        <f>MIN(D5575,in_batt_pw,IF(sel_batt=0,0,(sel_batt-H5574)/in_rte))</f>
        <v/>
      </c>
      <c r="G5575" s="6">
        <f>MIN(E5575,in_batt_pw,H5574)</f>
        <v/>
      </c>
      <c r="H5575" s="6">
        <f>H5574+F5575*in_rte-G5575</f>
        <v/>
      </c>
      <c r="I5575" s="6">
        <f>IF(sel_og=1,0,E5575-G5575)</f>
        <v/>
      </c>
      <c r="J5575" s="6">
        <f>IF(sel_og=1,0,D5575-F5575)</f>
        <v/>
      </c>
      <c r="K5575" s="6">
        <f>IF(sel_og=1,E5575-G5575,0)</f>
        <v/>
      </c>
    </row>
    <row r="5576">
      <c r="A5576" s="6">
        <f>Profiles!E5576+Profiles!F5576</f>
        <v/>
      </c>
      <c r="B5576" s="6">
        <f>Profiles!D5576*sel_solar</f>
        <v/>
      </c>
      <c r="C5576" s="6">
        <f>MIN(B5576,A5576)</f>
        <v/>
      </c>
      <c r="D5576" s="6">
        <f>B5576-C5576</f>
        <v/>
      </c>
      <c r="E5576" s="6">
        <f>A5576-C5576</f>
        <v/>
      </c>
      <c r="F5576" s="6">
        <f>MIN(D5576,in_batt_pw,IF(sel_batt=0,0,(sel_batt-H5575)/in_rte))</f>
        <v/>
      </c>
      <c r="G5576" s="6">
        <f>MIN(E5576,in_batt_pw,H5575)</f>
        <v/>
      </c>
      <c r="H5576" s="6">
        <f>H5575+F5576*in_rte-G5576</f>
        <v/>
      </c>
      <c r="I5576" s="6">
        <f>IF(sel_og=1,0,E5576-G5576)</f>
        <v/>
      </c>
      <c r="J5576" s="6">
        <f>IF(sel_og=1,0,D5576-F5576)</f>
        <v/>
      </c>
      <c r="K5576" s="6">
        <f>IF(sel_og=1,E5576-G5576,0)</f>
        <v/>
      </c>
    </row>
    <row r="5577">
      <c r="A5577" s="6">
        <f>Profiles!E5577+Profiles!F5577</f>
        <v/>
      </c>
      <c r="B5577" s="6">
        <f>Profiles!D5577*sel_solar</f>
        <v/>
      </c>
      <c r="C5577" s="6">
        <f>MIN(B5577,A5577)</f>
        <v/>
      </c>
      <c r="D5577" s="6">
        <f>B5577-C5577</f>
        <v/>
      </c>
      <c r="E5577" s="6">
        <f>A5577-C5577</f>
        <v/>
      </c>
      <c r="F5577" s="6">
        <f>MIN(D5577,in_batt_pw,IF(sel_batt=0,0,(sel_batt-H5576)/in_rte))</f>
        <v/>
      </c>
      <c r="G5577" s="6">
        <f>MIN(E5577,in_batt_pw,H5576)</f>
        <v/>
      </c>
      <c r="H5577" s="6">
        <f>H5576+F5577*in_rte-G5577</f>
        <v/>
      </c>
      <c r="I5577" s="6">
        <f>IF(sel_og=1,0,E5577-G5577)</f>
        <v/>
      </c>
      <c r="J5577" s="6">
        <f>IF(sel_og=1,0,D5577-F5577)</f>
        <v/>
      </c>
      <c r="K5577" s="6">
        <f>IF(sel_og=1,E5577-G5577,0)</f>
        <v/>
      </c>
    </row>
    <row r="5578">
      <c r="A5578" s="6">
        <f>Profiles!E5578+Profiles!F5578</f>
        <v/>
      </c>
      <c r="B5578" s="6">
        <f>Profiles!D5578*sel_solar</f>
        <v/>
      </c>
      <c r="C5578" s="6">
        <f>MIN(B5578,A5578)</f>
        <v/>
      </c>
      <c r="D5578" s="6">
        <f>B5578-C5578</f>
        <v/>
      </c>
      <c r="E5578" s="6">
        <f>A5578-C5578</f>
        <v/>
      </c>
      <c r="F5578" s="6">
        <f>MIN(D5578,in_batt_pw,IF(sel_batt=0,0,(sel_batt-H5577)/in_rte))</f>
        <v/>
      </c>
      <c r="G5578" s="6">
        <f>MIN(E5578,in_batt_pw,H5577)</f>
        <v/>
      </c>
      <c r="H5578" s="6">
        <f>H5577+F5578*in_rte-G5578</f>
        <v/>
      </c>
      <c r="I5578" s="6">
        <f>IF(sel_og=1,0,E5578-G5578)</f>
        <v/>
      </c>
      <c r="J5578" s="6">
        <f>IF(sel_og=1,0,D5578-F5578)</f>
        <v/>
      </c>
      <c r="K5578" s="6">
        <f>IF(sel_og=1,E5578-G5578,0)</f>
        <v/>
      </c>
    </row>
    <row r="5579">
      <c r="A5579" s="6">
        <f>Profiles!E5579+Profiles!F5579</f>
        <v/>
      </c>
      <c r="B5579" s="6">
        <f>Profiles!D5579*sel_solar</f>
        <v/>
      </c>
      <c r="C5579" s="6">
        <f>MIN(B5579,A5579)</f>
        <v/>
      </c>
      <c r="D5579" s="6">
        <f>B5579-C5579</f>
        <v/>
      </c>
      <c r="E5579" s="6">
        <f>A5579-C5579</f>
        <v/>
      </c>
      <c r="F5579" s="6">
        <f>MIN(D5579,in_batt_pw,IF(sel_batt=0,0,(sel_batt-H5578)/in_rte))</f>
        <v/>
      </c>
      <c r="G5579" s="6">
        <f>MIN(E5579,in_batt_pw,H5578)</f>
        <v/>
      </c>
      <c r="H5579" s="6">
        <f>H5578+F5579*in_rte-G5579</f>
        <v/>
      </c>
      <c r="I5579" s="6">
        <f>IF(sel_og=1,0,E5579-G5579)</f>
        <v/>
      </c>
      <c r="J5579" s="6">
        <f>IF(sel_og=1,0,D5579-F5579)</f>
        <v/>
      </c>
      <c r="K5579" s="6">
        <f>IF(sel_og=1,E5579-G5579,0)</f>
        <v/>
      </c>
    </row>
    <row r="5580">
      <c r="A5580" s="6">
        <f>Profiles!E5580+Profiles!F5580</f>
        <v/>
      </c>
      <c r="B5580" s="6">
        <f>Profiles!D5580*sel_solar</f>
        <v/>
      </c>
      <c r="C5580" s="6">
        <f>MIN(B5580,A5580)</f>
        <v/>
      </c>
      <c r="D5580" s="6">
        <f>B5580-C5580</f>
        <v/>
      </c>
      <c r="E5580" s="6">
        <f>A5580-C5580</f>
        <v/>
      </c>
      <c r="F5580" s="6">
        <f>MIN(D5580,in_batt_pw,IF(sel_batt=0,0,(sel_batt-H5579)/in_rte))</f>
        <v/>
      </c>
      <c r="G5580" s="6">
        <f>MIN(E5580,in_batt_pw,H5579)</f>
        <v/>
      </c>
      <c r="H5580" s="6">
        <f>H5579+F5580*in_rte-G5580</f>
        <v/>
      </c>
      <c r="I5580" s="6">
        <f>IF(sel_og=1,0,E5580-G5580)</f>
        <v/>
      </c>
      <c r="J5580" s="6">
        <f>IF(sel_og=1,0,D5580-F5580)</f>
        <v/>
      </c>
      <c r="K5580" s="6">
        <f>IF(sel_og=1,E5580-G5580,0)</f>
        <v/>
      </c>
    </row>
    <row r="5581">
      <c r="A5581" s="6">
        <f>Profiles!E5581+Profiles!F5581</f>
        <v/>
      </c>
      <c r="B5581" s="6">
        <f>Profiles!D5581*sel_solar</f>
        <v/>
      </c>
      <c r="C5581" s="6">
        <f>MIN(B5581,A5581)</f>
        <v/>
      </c>
      <c r="D5581" s="6">
        <f>B5581-C5581</f>
        <v/>
      </c>
      <c r="E5581" s="6">
        <f>A5581-C5581</f>
        <v/>
      </c>
      <c r="F5581" s="6">
        <f>MIN(D5581,in_batt_pw,IF(sel_batt=0,0,(sel_batt-H5580)/in_rte))</f>
        <v/>
      </c>
      <c r="G5581" s="6">
        <f>MIN(E5581,in_batt_pw,H5580)</f>
        <v/>
      </c>
      <c r="H5581" s="6">
        <f>H5580+F5581*in_rte-G5581</f>
        <v/>
      </c>
      <c r="I5581" s="6">
        <f>IF(sel_og=1,0,E5581-G5581)</f>
        <v/>
      </c>
      <c r="J5581" s="6">
        <f>IF(sel_og=1,0,D5581-F5581)</f>
        <v/>
      </c>
      <c r="K5581" s="6">
        <f>IF(sel_og=1,E5581-G5581,0)</f>
        <v/>
      </c>
    </row>
    <row r="5582">
      <c r="A5582" s="6">
        <f>Profiles!E5582+Profiles!F5582</f>
        <v/>
      </c>
      <c r="B5582" s="6">
        <f>Profiles!D5582*sel_solar</f>
        <v/>
      </c>
      <c r="C5582" s="6">
        <f>MIN(B5582,A5582)</f>
        <v/>
      </c>
      <c r="D5582" s="6">
        <f>B5582-C5582</f>
        <v/>
      </c>
      <c r="E5582" s="6">
        <f>A5582-C5582</f>
        <v/>
      </c>
      <c r="F5582" s="6">
        <f>MIN(D5582,in_batt_pw,IF(sel_batt=0,0,(sel_batt-H5581)/in_rte))</f>
        <v/>
      </c>
      <c r="G5582" s="6">
        <f>MIN(E5582,in_batt_pw,H5581)</f>
        <v/>
      </c>
      <c r="H5582" s="6">
        <f>H5581+F5582*in_rte-G5582</f>
        <v/>
      </c>
      <c r="I5582" s="6">
        <f>IF(sel_og=1,0,E5582-G5582)</f>
        <v/>
      </c>
      <c r="J5582" s="6">
        <f>IF(sel_og=1,0,D5582-F5582)</f>
        <v/>
      </c>
      <c r="K5582" s="6">
        <f>IF(sel_og=1,E5582-G5582,0)</f>
        <v/>
      </c>
    </row>
    <row r="5583">
      <c r="A5583" s="6">
        <f>Profiles!E5583+Profiles!F5583</f>
        <v/>
      </c>
      <c r="B5583" s="6">
        <f>Profiles!D5583*sel_solar</f>
        <v/>
      </c>
      <c r="C5583" s="6">
        <f>MIN(B5583,A5583)</f>
        <v/>
      </c>
      <c r="D5583" s="6">
        <f>B5583-C5583</f>
        <v/>
      </c>
      <c r="E5583" s="6">
        <f>A5583-C5583</f>
        <v/>
      </c>
      <c r="F5583" s="6">
        <f>MIN(D5583,in_batt_pw,IF(sel_batt=0,0,(sel_batt-H5582)/in_rte))</f>
        <v/>
      </c>
      <c r="G5583" s="6">
        <f>MIN(E5583,in_batt_pw,H5582)</f>
        <v/>
      </c>
      <c r="H5583" s="6">
        <f>H5582+F5583*in_rte-G5583</f>
        <v/>
      </c>
      <c r="I5583" s="6">
        <f>IF(sel_og=1,0,E5583-G5583)</f>
        <v/>
      </c>
      <c r="J5583" s="6">
        <f>IF(sel_og=1,0,D5583-F5583)</f>
        <v/>
      </c>
      <c r="K5583" s="6">
        <f>IF(sel_og=1,E5583-G5583,0)</f>
        <v/>
      </c>
    </row>
    <row r="5584">
      <c r="A5584" s="6">
        <f>Profiles!E5584+Profiles!F5584</f>
        <v/>
      </c>
      <c r="B5584" s="6">
        <f>Profiles!D5584*sel_solar</f>
        <v/>
      </c>
      <c r="C5584" s="6">
        <f>MIN(B5584,A5584)</f>
        <v/>
      </c>
      <c r="D5584" s="6">
        <f>B5584-C5584</f>
        <v/>
      </c>
      <c r="E5584" s="6">
        <f>A5584-C5584</f>
        <v/>
      </c>
      <c r="F5584" s="6">
        <f>MIN(D5584,in_batt_pw,IF(sel_batt=0,0,(sel_batt-H5583)/in_rte))</f>
        <v/>
      </c>
      <c r="G5584" s="6">
        <f>MIN(E5584,in_batt_pw,H5583)</f>
        <v/>
      </c>
      <c r="H5584" s="6">
        <f>H5583+F5584*in_rte-G5584</f>
        <v/>
      </c>
      <c r="I5584" s="6">
        <f>IF(sel_og=1,0,E5584-G5584)</f>
        <v/>
      </c>
      <c r="J5584" s="6">
        <f>IF(sel_og=1,0,D5584-F5584)</f>
        <v/>
      </c>
      <c r="K5584" s="6">
        <f>IF(sel_og=1,E5584-G5584,0)</f>
        <v/>
      </c>
    </row>
    <row r="5585">
      <c r="A5585" s="6">
        <f>Profiles!E5585+Profiles!F5585</f>
        <v/>
      </c>
      <c r="B5585" s="6">
        <f>Profiles!D5585*sel_solar</f>
        <v/>
      </c>
      <c r="C5585" s="6">
        <f>MIN(B5585,A5585)</f>
        <v/>
      </c>
      <c r="D5585" s="6">
        <f>B5585-C5585</f>
        <v/>
      </c>
      <c r="E5585" s="6">
        <f>A5585-C5585</f>
        <v/>
      </c>
      <c r="F5585" s="6">
        <f>MIN(D5585,in_batt_pw,IF(sel_batt=0,0,(sel_batt-H5584)/in_rte))</f>
        <v/>
      </c>
      <c r="G5585" s="6">
        <f>MIN(E5585,in_batt_pw,H5584)</f>
        <v/>
      </c>
      <c r="H5585" s="6">
        <f>H5584+F5585*in_rte-G5585</f>
        <v/>
      </c>
      <c r="I5585" s="6">
        <f>IF(sel_og=1,0,E5585-G5585)</f>
        <v/>
      </c>
      <c r="J5585" s="6">
        <f>IF(sel_og=1,0,D5585-F5585)</f>
        <v/>
      </c>
      <c r="K5585" s="6">
        <f>IF(sel_og=1,E5585-G5585,0)</f>
        <v/>
      </c>
    </row>
    <row r="5586">
      <c r="A5586" s="6">
        <f>Profiles!E5586+Profiles!F5586</f>
        <v/>
      </c>
      <c r="B5586" s="6">
        <f>Profiles!D5586*sel_solar</f>
        <v/>
      </c>
      <c r="C5586" s="6">
        <f>MIN(B5586,A5586)</f>
        <v/>
      </c>
      <c r="D5586" s="6">
        <f>B5586-C5586</f>
        <v/>
      </c>
      <c r="E5586" s="6">
        <f>A5586-C5586</f>
        <v/>
      </c>
      <c r="F5586" s="6">
        <f>MIN(D5586,in_batt_pw,IF(sel_batt=0,0,(sel_batt-H5585)/in_rte))</f>
        <v/>
      </c>
      <c r="G5586" s="6">
        <f>MIN(E5586,in_batt_pw,H5585)</f>
        <v/>
      </c>
      <c r="H5586" s="6">
        <f>H5585+F5586*in_rte-G5586</f>
        <v/>
      </c>
      <c r="I5586" s="6">
        <f>IF(sel_og=1,0,E5586-G5586)</f>
        <v/>
      </c>
      <c r="J5586" s="6">
        <f>IF(sel_og=1,0,D5586-F5586)</f>
        <v/>
      </c>
      <c r="K5586" s="6">
        <f>IF(sel_og=1,E5586-G5586,0)</f>
        <v/>
      </c>
    </row>
    <row r="5587">
      <c r="A5587" s="6">
        <f>Profiles!E5587+Profiles!F5587</f>
        <v/>
      </c>
      <c r="B5587" s="6">
        <f>Profiles!D5587*sel_solar</f>
        <v/>
      </c>
      <c r="C5587" s="6">
        <f>MIN(B5587,A5587)</f>
        <v/>
      </c>
      <c r="D5587" s="6">
        <f>B5587-C5587</f>
        <v/>
      </c>
      <c r="E5587" s="6">
        <f>A5587-C5587</f>
        <v/>
      </c>
      <c r="F5587" s="6">
        <f>MIN(D5587,in_batt_pw,IF(sel_batt=0,0,(sel_batt-H5586)/in_rte))</f>
        <v/>
      </c>
      <c r="G5587" s="6">
        <f>MIN(E5587,in_batt_pw,H5586)</f>
        <v/>
      </c>
      <c r="H5587" s="6">
        <f>H5586+F5587*in_rte-G5587</f>
        <v/>
      </c>
      <c r="I5587" s="6">
        <f>IF(sel_og=1,0,E5587-G5587)</f>
        <v/>
      </c>
      <c r="J5587" s="6">
        <f>IF(sel_og=1,0,D5587-F5587)</f>
        <v/>
      </c>
      <c r="K5587" s="6">
        <f>IF(sel_og=1,E5587-G5587,0)</f>
        <v/>
      </c>
    </row>
    <row r="5588">
      <c r="A5588" s="6">
        <f>Profiles!E5588+Profiles!F5588</f>
        <v/>
      </c>
      <c r="B5588" s="6">
        <f>Profiles!D5588*sel_solar</f>
        <v/>
      </c>
      <c r="C5588" s="6">
        <f>MIN(B5588,A5588)</f>
        <v/>
      </c>
      <c r="D5588" s="6">
        <f>B5588-C5588</f>
        <v/>
      </c>
      <c r="E5588" s="6">
        <f>A5588-C5588</f>
        <v/>
      </c>
      <c r="F5588" s="6">
        <f>MIN(D5588,in_batt_pw,IF(sel_batt=0,0,(sel_batt-H5587)/in_rte))</f>
        <v/>
      </c>
      <c r="G5588" s="6">
        <f>MIN(E5588,in_batt_pw,H5587)</f>
        <v/>
      </c>
      <c r="H5588" s="6">
        <f>H5587+F5588*in_rte-G5588</f>
        <v/>
      </c>
      <c r="I5588" s="6">
        <f>IF(sel_og=1,0,E5588-G5588)</f>
        <v/>
      </c>
      <c r="J5588" s="6">
        <f>IF(sel_og=1,0,D5588-F5588)</f>
        <v/>
      </c>
      <c r="K5588" s="6">
        <f>IF(sel_og=1,E5588-G5588,0)</f>
        <v/>
      </c>
    </row>
    <row r="5589">
      <c r="A5589" s="6">
        <f>Profiles!E5589+Profiles!F5589</f>
        <v/>
      </c>
      <c r="B5589" s="6">
        <f>Profiles!D5589*sel_solar</f>
        <v/>
      </c>
      <c r="C5589" s="6">
        <f>MIN(B5589,A5589)</f>
        <v/>
      </c>
      <c r="D5589" s="6">
        <f>B5589-C5589</f>
        <v/>
      </c>
      <c r="E5589" s="6">
        <f>A5589-C5589</f>
        <v/>
      </c>
      <c r="F5589" s="6">
        <f>MIN(D5589,in_batt_pw,IF(sel_batt=0,0,(sel_batt-H5588)/in_rte))</f>
        <v/>
      </c>
      <c r="G5589" s="6">
        <f>MIN(E5589,in_batt_pw,H5588)</f>
        <v/>
      </c>
      <c r="H5589" s="6">
        <f>H5588+F5589*in_rte-G5589</f>
        <v/>
      </c>
      <c r="I5589" s="6">
        <f>IF(sel_og=1,0,E5589-G5589)</f>
        <v/>
      </c>
      <c r="J5589" s="6">
        <f>IF(sel_og=1,0,D5589-F5589)</f>
        <v/>
      </c>
      <c r="K5589" s="6">
        <f>IF(sel_og=1,E5589-G5589,0)</f>
        <v/>
      </c>
    </row>
    <row r="5590">
      <c r="A5590" s="6">
        <f>Profiles!E5590+Profiles!F5590</f>
        <v/>
      </c>
      <c r="B5590" s="6">
        <f>Profiles!D5590*sel_solar</f>
        <v/>
      </c>
      <c r="C5590" s="6">
        <f>MIN(B5590,A5590)</f>
        <v/>
      </c>
      <c r="D5590" s="6">
        <f>B5590-C5590</f>
        <v/>
      </c>
      <c r="E5590" s="6">
        <f>A5590-C5590</f>
        <v/>
      </c>
      <c r="F5590" s="6">
        <f>MIN(D5590,in_batt_pw,IF(sel_batt=0,0,(sel_batt-H5589)/in_rte))</f>
        <v/>
      </c>
      <c r="G5590" s="6">
        <f>MIN(E5590,in_batt_pw,H5589)</f>
        <v/>
      </c>
      <c r="H5590" s="6">
        <f>H5589+F5590*in_rte-G5590</f>
        <v/>
      </c>
      <c r="I5590" s="6">
        <f>IF(sel_og=1,0,E5590-G5590)</f>
        <v/>
      </c>
      <c r="J5590" s="6">
        <f>IF(sel_og=1,0,D5590-F5590)</f>
        <v/>
      </c>
      <c r="K5590" s="6">
        <f>IF(sel_og=1,E5590-G5590,0)</f>
        <v/>
      </c>
    </row>
    <row r="5591">
      <c r="A5591" s="6">
        <f>Profiles!E5591+Profiles!F5591</f>
        <v/>
      </c>
      <c r="B5591" s="6">
        <f>Profiles!D5591*sel_solar</f>
        <v/>
      </c>
      <c r="C5591" s="6">
        <f>MIN(B5591,A5591)</f>
        <v/>
      </c>
      <c r="D5591" s="6">
        <f>B5591-C5591</f>
        <v/>
      </c>
      <c r="E5591" s="6">
        <f>A5591-C5591</f>
        <v/>
      </c>
      <c r="F5591" s="6">
        <f>MIN(D5591,in_batt_pw,IF(sel_batt=0,0,(sel_batt-H5590)/in_rte))</f>
        <v/>
      </c>
      <c r="G5591" s="6">
        <f>MIN(E5591,in_batt_pw,H5590)</f>
        <v/>
      </c>
      <c r="H5591" s="6">
        <f>H5590+F5591*in_rte-G5591</f>
        <v/>
      </c>
      <c r="I5591" s="6">
        <f>IF(sel_og=1,0,E5591-G5591)</f>
        <v/>
      </c>
      <c r="J5591" s="6">
        <f>IF(sel_og=1,0,D5591-F5591)</f>
        <v/>
      </c>
      <c r="K5591" s="6">
        <f>IF(sel_og=1,E5591-G5591,0)</f>
        <v/>
      </c>
    </row>
    <row r="5592">
      <c r="A5592" s="6">
        <f>Profiles!E5592+Profiles!F5592</f>
        <v/>
      </c>
      <c r="B5592" s="6">
        <f>Profiles!D5592*sel_solar</f>
        <v/>
      </c>
      <c r="C5592" s="6">
        <f>MIN(B5592,A5592)</f>
        <v/>
      </c>
      <c r="D5592" s="6">
        <f>B5592-C5592</f>
        <v/>
      </c>
      <c r="E5592" s="6">
        <f>A5592-C5592</f>
        <v/>
      </c>
      <c r="F5592" s="6">
        <f>MIN(D5592,in_batt_pw,IF(sel_batt=0,0,(sel_batt-H5591)/in_rte))</f>
        <v/>
      </c>
      <c r="G5592" s="6">
        <f>MIN(E5592,in_batt_pw,H5591)</f>
        <v/>
      </c>
      <c r="H5592" s="6">
        <f>H5591+F5592*in_rte-G5592</f>
        <v/>
      </c>
      <c r="I5592" s="6">
        <f>IF(sel_og=1,0,E5592-G5592)</f>
        <v/>
      </c>
      <c r="J5592" s="6">
        <f>IF(sel_og=1,0,D5592-F5592)</f>
        <v/>
      </c>
      <c r="K5592" s="6">
        <f>IF(sel_og=1,E5592-G5592,0)</f>
        <v/>
      </c>
    </row>
    <row r="5593">
      <c r="A5593" s="6">
        <f>Profiles!E5593+Profiles!F5593</f>
        <v/>
      </c>
      <c r="B5593" s="6">
        <f>Profiles!D5593*sel_solar</f>
        <v/>
      </c>
      <c r="C5593" s="6">
        <f>MIN(B5593,A5593)</f>
        <v/>
      </c>
      <c r="D5593" s="6">
        <f>B5593-C5593</f>
        <v/>
      </c>
      <c r="E5593" s="6">
        <f>A5593-C5593</f>
        <v/>
      </c>
      <c r="F5593" s="6">
        <f>MIN(D5593,in_batt_pw,IF(sel_batt=0,0,(sel_batt-H5592)/in_rte))</f>
        <v/>
      </c>
      <c r="G5593" s="6">
        <f>MIN(E5593,in_batt_pw,H5592)</f>
        <v/>
      </c>
      <c r="H5593" s="6">
        <f>H5592+F5593*in_rte-G5593</f>
        <v/>
      </c>
      <c r="I5593" s="6">
        <f>IF(sel_og=1,0,E5593-G5593)</f>
        <v/>
      </c>
      <c r="J5593" s="6">
        <f>IF(sel_og=1,0,D5593-F5593)</f>
        <v/>
      </c>
      <c r="K5593" s="6">
        <f>IF(sel_og=1,E5593-G5593,0)</f>
        <v/>
      </c>
    </row>
    <row r="5594">
      <c r="A5594" s="6">
        <f>Profiles!E5594+Profiles!F5594</f>
        <v/>
      </c>
      <c r="B5594" s="6">
        <f>Profiles!D5594*sel_solar</f>
        <v/>
      </c>
      <c r="C5594" s="6">
        <f>MIN(B5594,A5594)</f>
        <v/>
      </c>
      <c r="D5594" s="6">
        <f>B5594-C5594</f>
        <v/>
      </c>
      <c r="E5594" s="6">
        <f>A5594-C5594</f>
        <v/>
      </c>
      <c r="F5594" s="6">
        <f>MIN(D5594,in_batt_pw,IF(sel_batt=0,0,(sel_batt-H5593)/in_rte))</f>
        <v/>
      </c>
      <c r="G5594" s="6">
        <f>MIN(E5594,in_batt_pw,H5593)</f>
        <v/>
      </c>
      <c r="H5594" s="6">
        <f>H5593+F5594*in_rte-G5594</f>
        <v/>
      </c>
      <c r="I5594" s="6">
        <f>IF(sel_og=1,0,E5594-G5594)</f>
        <v/>
      </c>
      <c r="J5594" s="6">
        <f>IF(sel_og=1,0,D5594-F5594)</f>
        <v/>
      </c>
      <c r="K5594" s="6">
        <f>IF(sel_og=1,E5594-G5594,0)</f>
        <v/>
      </c>
    </row>
    <row r="5595">
      <c r="A5595" s="6">
        <f>Profiles!E5595+Profiles!F5595</f>
        <v/>
      </c>
      <c r="B5595" s="6">
        <f>Profiles!D5595*sel_solar</f>
        <v/>
      </c>
      <c r="C5595" s="6">
        <f>MIN(B5595,A5595)</f>
        <v/>
      </c>
      <c r="D5595" s="6">
        <f>B5595-C5595</f>
        <v/>
      </c>
      <c r="E5595" s="6">
        <f>A5595-C5595</f>
        <v/>
      </c>
      <c r="F5595" s="6">
        <f>MIN(D5595,in_batt_pw,IF(sel_batt=0,0,(sel_batt-H5594)/in_rte))</f>
        <v/>
      </c>
      <c r="G5595" s="6">
        <f>MIN(E5595,in_batt_pw,H5594)</f>
        <v/>
      </c>
      <c r="H5595" s="6">
        <f>H5594+F5595*in_rte-G5595</f>
        <v/>
      </c>
      <c r="I5595" s="6">
        <f>IF(sel_og=1,0,E5595-G5595)</f>
        <v/>
      </c>
      <c r="J5595" s="6">
        <f>IF(sel_og=1,0,D5595-F5595)</f>
        <v/>
      </c>
      <c r="K5595" s="6">
        <f>IF(sel_og=1,E5595-G5595,0)</f>
        <v/>
      </c>
    </row>
    <row r="5596">
      <c r="A5596" s="6">
        <f>Profiles!E5596+Profiles!F5596</f>
        <v/>
      </c>
      <c r="B5596" s="6">
        <f>Profiles!D5596*sel_solar</f>
        <v/>
      </c>
      <c r="C5596" s="6">
        <f>MIN(B5596,A5596)</f>
        <v/>
      </c>
      <c r="D5596" s="6">
        <f>B5596-C5596</f>
        <v/>
      </c>
      <c r="E5596" s="6">
        <f>A5596-C5596</f>
        <v/>
      </c>
      <c r="F5596" s="6">
        <f>MIN(D5596,in_batt_pw,IF(sel_batt=0,0,(sel_batt-H5595)/in_rte))</f>
        <v/>
      </c>
      <c r="G5596" s="6">
        <f>MIN(E5596,in_batt_pw,H5595)</f>
        <v/>
      </c>
      <c r="H5596" s="6">
        <f>H5595+F5596*in_rte-G5596</f>
        <v/>
      </c>
      <c r="I5596" s="6">
        <f>IF(sel_og=1,0,E5596-G5596)</f>
        <v/>
      </c>
      <c r="J5596" s="6">
        <f>IF(sel_og=1,0,D5596-F5596)</f>
        <v/>
      </c>
      <c r="K5596" s="6">
        <f>IF(sel_og=1,E5596-G5596,0)</f>
        <v/>
      </c>
    </row>
    <row r="5597">
      <c r="A5597" s="6">
        <f>Profiles!E5597+Profiles!F5597</f>
        <v/>
      </c>
      <c r="B5597" s="6">
        <f>Profiles!D5597*sel_solar</f>
        <v/>
      </c>
      <c r="C5597" s="6">
        <f>MIN(B5597,A5597)</f>
        <v/>
      </c>
      <c r="D5597" s="6">
        <f>B5597-C5597</f>
        <v/>
      </c>
      <c r="E5597" s="6">
        <f>A5597-C5597</f>
        <v/>
      </c>
      <c r="F5597" s="6">
        <f>MIN(D5597,in_batt_pw,IF(sel_batt=0,0,(sel_batt-H5596)/in_rte))</f>
        <v/>
      </c>
      <c r="G5597" s="6">
        <f>MIN(E5597,in_batt_pw,H5596)</f>
        <v/>
      </c>
      <c r="H5597" s="6">
        <f>H5596+F5597*in_rte-G5597</f>
        <v/>
      </c>
      <c r="I5597" s="6">
        <f>IF(sel_og=1,0,E5597-G5597)</f>
        <v/>
      </c>
      <c r="J5597" s="6">
        <f>IF(sel_og=1,0,D5597-F5597)</f>
        <v/>
      </c>
      <c r="K5597" s="6">
        <f>IF(sel_og=1,E5597-G5597,0)</f>
        <v/>
      </c>
    </row>
    <row r="5598">
      <c r="A5598" s="6">
        <f>Profiles!E5598+Profiles!F5598</f>
        <v/>
      </c>
      <c r="B5598" s="6">
        <f>Profiles!D5598*sel_solar</f>
        <v/>
      </c>
      <c r="C5598" s="6">
        <f>MIN(B5598,A5598)</f>
        <v/>
      </c>
      <c r="D5598" s="6">
        <f>B5598-C5598</f>
        <v/>
      </c>
      <c r="E5598" s="6">
        <f>A5598-C5598</f>
        <v/>
      </c>
      <c r="F5598" s="6">
        <f>MIN(D5598,in_batt_pw,IF(sel_batt=0,0,(sel_batt-H5597)/in_rte))</f>
        <v/>
      </c>
      <c r="G5598" s="6">
        <f>MIN(E5598,in_batt_pw,H5597)</f>
        <v/>
      </c>
      <c r="H5598" s="6">
        <f>H5597+F5598*in_rte-G5598</f>
        <v/>
      </c>
      <c r="I5598" s="6">
        <f>IF(sel_og=1,0,E5598-G5598)</f>
        <v/>
      </c>
      <c r="J5598" s="6">
        <f>IF(sel_og=1,0,D5598-F5598)</f>
        <v/>
      </c>
      <c r="K5598" s="6">
        <f>IF(sel_og=1,E5598-G5598,0)</f>
        <v/>
      </c>
    </row>
    <row r="5599">
      <c r="A5599" s="6">
        <f>Profiles!E5599+Profiles!F5599</f>
        <v/>
      </c>
      <c r="B5599" s="6">
        <f>Profiles!D5599*sel_solar</f>
        <v/>
      </c>
      <c r="C5599" s="6">
        <f>MIN(B5599,A5599)</f>
        <v/>
      </c>
      <c r="D5599" s="6">
        <f>B5599-C5599</f>
        <v/>
      </c>
      <c r="E5599" s="6">
        <f>A5599-C5599</f>
        <v/>
      </c>
      <c r="F5599" s="6">
        <f>MIN(D5599,in_batt_pw,IF(sel_batt=0,0,(sel_batt-H5598)/in_rte))</f>
        <v/>
      </c>
      <c r="G5599" s="6">
        <f>MIN(E5599,in_batt_pw,H5598)</f>
        <v/>
      </c>
      <c r="H5599" s="6">
        <f>H5598+F5599*in_rte-G5599</f>
        <v/>
      </c>
      <c r="I5599" s="6">
        <f>IF(sel_og=1,0,E5599-G5599)</f>
        <v/>
      </c>
      <c r="J5599" s="6">
        <f>IF(sel_og=1,0,D5599-F5599)</f>
        <v/>
      </c>
      <c r="K5599" s="6">
        <f>IF(sel_og=1,E5599-G5599,0)</f>
        <v/>
      </c>
    </row>
    <row r="5600">
      <c r="A5600" s="6">
        <f>Profiles!E5600+Profiles!F5600</f>
        <v/>
      </c>
      <c r="B5600" s="6">
        <f>Profiles!D5600*sel_solar</f>
        <v/>
      </c>
      <c r="C5600" s="6">
        <f>MIN(B5600,A5600)</f>
        <v/>
      </c>
      <c r="D5600" s="6">
        <f>B5600-C5600</f>
        <v/>
      </c>
      <c r="E5600" s="6">
        <f>A5600-C5600</f>
        <v/>
      </c>
      <c r="F5600" s="6">
        <f>MIN(D5600,in_batt_pw,IF(sel_batt=0,0,(sel_batt-H5599)/in_rte))</f>
        <v/>
      </c>
      <c r="G5600" s="6">
        <f>MIN(E5600,in_batt_pw,H5599)</f>
        <v/>
      </c>
      <c r="H5600" s="6">
        <f>H5599+F5600*in_rte-G5600</f>
        <v/>
      </c>
      <c r="I5600" s="6">
        <f>IF(sel_og=1,0,E5600-G5600)</f>
        <v/>
      </c>
      <c r="J5600" s="6">
        <f>IF(sel_og=1,0,D5600-F5600)</f>
        <v/>
      </c>
      <c r="K5600" s="6">
        <f>IF(sel_og=1,E5600-G5600,0)</f>
        <v/>
      </c>
    </row>
    <row r="5601">
      <c r="A5601" s="6">
        <f>Profiles!E5601+Profiles!F5601</f>
        <v/>
      </c>
      <c r="B5601" s="6">
        <f>Profiles!D5601*sel_solar</f>
        <v/>
      </c>
      <c r="C5601" s="6">
        <f>MIN(B5601,A5601)</f>
        <v/>
      </c>
      <c r="D5601" s="6">
        <f>B5601-C5601</f>
        <v/>
      </c>
      <c r="E5601" s="6">
        <f>A5601-C5601</f>
        <v/>
      </c>
      <c r="F5601" s="6">
        <f>MIN(D5601,in_batt_pw,IF(sel_batt=0,0,(sel_batt-H5600)/in_rte))</f>
        <v/>
      </c>
      <c r="G5601" s="6">
        <f>MIN(E5601,in_batt_pw,H5600)</f>
        <v/>
      </c>
      <c r="H5601" s="6">
        <f>H5600+F5601*in_rte-G5601</f>
        <v/>
      </c>
      <c r="I5601" s="6">
        <f>IF(sel_og=1,0,E5601-G5601)</f>
        <v/>
      </c>
      <c r="J5601" s="6">
        <f>IF(sel_og=1,0,D5601-F5601)</f>
        <v/>
      </c>
      <c r="K5601" s="6">
        <f>IF(sel_og=1,E5601-G5601,0)</f>
        <v/>
      </c>
    </row>
    <row r="5602">
      <c r="A5602" s="6">
        <f>Profiles!E5602+Profiles!F5602</f>
        <v/>
      </c>
      <c r="B5602" s="6">
        <f>Profiles!D5602*sel_solar</f>
        <v/>
      </c>
      <c r="C5602" s="6">
        <f>MIN(B5602,A5602)</f>
        <v/>
      </c>
      <c r="D5602" s="6">
        <f>B5602-C5602</f>
        <v/>
      </c>
      <c r="E5602" s="6">
        <f>A5602-C5602</f>
        <v/>
      </c>
      <c r="F5602" s="6">
        <f>MIN(D5602,in_batt_pw,IF(sel_batt=0,0,(sel_batt-H5601)/in_rte))</f>
        <v/>
      </c>
      <c r="G5602" s="6">
        <f>MIN(E5602,in_batt_pw,H5601)</f>
        <v/>
      </c>
      <c r="H5602" s="6">
        <f>H5601+F5602*in_rte-G5602</f>
        <v/>
      </c>
      <c r="I5602" s="6">
        <f>IF(sel_og=1,0,E5602-G5602)</f>
        <v/>
      </c>
      <c r="J5602" s="6">
        <f>IF(sel_og=1,0,D5602-F5602)</f>
        <v/>
      </c>
      <c r="K5602" s="6">
        <f>IF(sel_og=1,E5602-G5602,0)</f>
        <v/>
      </c>
    </row>
    <row r="5603">
      <c r="A5603" s="6">
        <f>Profiles!E5603+Profiles!F5603</f>
        <v/>
      </c>
      <c r="B5603" s="6">
        <f>Profiles!D5603*sel_solar</f>
        <v/>
      </c>
      <c r="C5603" s="6">
        <f>MIN(B5603,A5603)</f>
        <v/>
      </c>
      <c r="D5603" s="6">
        <f>B5603-C5603</f>
        <v/>
      </c>
      <c r="E5603" s="6">
        <f>A5603-C5603</f>
        <v/>
      </c>
      <c r="F5603" s="6">
        <f>MIN(D5603,in_batt_pw,IF(sel_batt=0,0,(sel_batt-H5602)/in_rte))</f>
        <v/>
      </c>
      <c r="G5603" s="6">
        <f>MIN(E5603,in_batt_pw,H5602)</f>
        <v/>
      </c>
      <c r="H5603" s="6">
        <f>H5602+F5603*in_rte-G5603</f>
        <v/>
      </c>
      <c r="I5603" s="6">
        <f>IF(sel_og=1,0,E5603-G5603)</f>
        <v/>
      </c>
      <c r="J5603" s="6">
        <f>IF(sel_og=1,0,D5603-F5603)</f>
        <v/>
      </c>
      <c r="K5603" s="6">
        <f>IF(sel_og=1,E5603-G5603,0)</f>
        <v/>
      </c>
    </row>
    <row r="5604">
      <c r="A5604" s="6">
        <f>Profiles!E5604+Profiles!F5604</f>
        <v/>
      </c>
      <c r="B5604" s="6">
        <f>Profiles!D5604*sel_solar</f>
        <v/>
      </c>
      <c r="C5604" s="6">
        <f>MIN(B5604,A5604)</f>
        <v/>
      </c>
      <c r="D5604" s="6">
        <f>B5604-C5604</f>
        <v/>
      </c>
      <c r="E5604" s="6">
        <f>A5604-C5604</f>
        <v/>
      </c>
      <c r="F5604" s="6">
        <f>MIN(D5604,in_batt_pw,IF(sel_batt=0,0,(sel_batt-H5603)/in_rte))</f>
        <v/>
      </c>
      <c r="G5604" s="6">
        <f>MIN(E5604,in_batt_pw,H5603)</f>
        <v/>
      </c>
      <c r="H5604" s="6">
        <f>H5603+F5604*in_rte-G5604</f>
        <v/>
      </c>
      <c r="I5604" s="6">
        <f>IF(sel_og=1,0,E5604-G5604)</f>
        <v/>
      </c>
      <c r="J5604" s="6">
        <f>IF(sel_og=1,0,D5604-F5604)</f>
        <v/>
      </c>
      <c r="K5604" s="6">
        <f>IF(sel_og=1,E5604-G5604,0)</f>
        <v/>
      </c>
    </row>
    <row r="5605">
      <c r="A5605" s="6">
        <f>Profiles!E5605+Profiles!F5605</f>
        <v/>
      </c>
      <c r="B5605" s="6">
        <f>Profiles!D5605*sel_solar</f>
        <v/>
      </c>
      <c r="C5605" s="6">
        <f>MIN(B5605,A5605)</f>
        <v/>
      </c>
      <c r="D5605" s="6">
        <f>B5605-C5605</f>
        <v/>
      </c>
      <c r="E5605" s="6">
        <f>A5605-C5605</f>
        <v/>
      </c>
      <c r="F5605" s="6">
        <f>MIN(D5605,in_batt_pw,IF(sel_batt=0,0,(sel_batt-H5604)/in_rte))</f>
        <v/>
      </c>
      <c r="G5605" s="6">
        <f>MIN(E5605,in_batt_pw,H5604)</f>
        <v/>
      </c>
      <c r="H5605" s="6">
        <f>H5604+F5605*in_rte-G5605</f>
        <v/>
      </c>
      <c r="I5605" s="6">
        <f>IF(sel_og=1,0,E5605-G5605)</f>
        <v/>
      </c>
      <c r="J5605" s="6">
        <f>IF(sel_og=1,0,D5605-F5605)</f>
        <v/>
      </c>
      <c r="K5605" s="6">
        <f>IF(sel_og=1,E5605-G5605,0)</f>
        <v/>
      </c>
    </row>
    <row r="5606">
      <c r="A5606" s="6">
        <f>Profiles!E5606+Profiles!F5606</f>
        <v/>
      </c>
      <c r="B5606" s="6">
        <f>Profiles!D5606*sel_solar</f>
        <v/>
      </c>
      <c r="C5606" s="6">
        <f>MIN(B5606,A5606)</f>
        <v/>
      </c>
      <c r="D5606" s="6">
        <f>B5606-C5606</f>
        <v/>
      </c>
      <c r="E5606" s="6">
        <f>A5606-C5606</f>
        <v/>
      </c>
      <c r="F5606" s="6">
        <f>MIN(D5606,in_batt_pw,IF(sel_batt=0,0,(sel_batt-H5605)/in_rte))</f>
        <v/>
      </c>
      <c r="G5606" s="6">
        <f>MIN(E5606,in_batt_pw,H5605)</f>
        <v/>
      </c>
      <c r="H5606" s="6">
        <f>H5605+F5606*in_rte-G5606</f>
        <v/>
      </c>
      <c r="I5606" s="6">
        <f>IF(sel_og=1,0,E5606-G5606)</f>
        <v/>
      </c>
      <c r="J5606" s="6">
        <f>IF(sel_og=1,0,D5606-F5606)</f>
        <v/>
      </c>
      <c r="K5606" s="6">
        <f>IF(sel_og=1,E5606-G5606,0)</f>
        <v/>
      </c>
    </row>
    <row r="5607">
      <c r="A5607" s="6">
        <f>Profiles!E5607+Profiles!F5607</f>
        <v/>
      </c>
      <c r="B5607" s="6">
        <f>Profiles!D5607*sel_solar</f>
        <v/>
      </c>
      <c r="C5607" s="6">
        <f>MIN(B5607,A5607)</f>
        <v/>
      </c>
      <c r="D5607" s="6">
        <f>B5607-C5607</f>
        <v/>
      </c>
      <c r="E5607" s="6">
        <f>A5607-C5607</f>
        <v/>
      </c>
      <c r="F5607" s="6">
        <f>MIN(D5607,in_batt_pw,IF(sel_batt=0,0,(sel_batt-H5606)/in_rte))</f>
        <v/>
      </c>
      <c r="G5607" s="6">
        <f>MIN(E5607,in_batt_pw,H5606)</f>
        <v/>
      </c>
      <c r="H5607" s="6">
        <f>H5606+F5607*in_rte-G5607</f>
        <v/>
      </c>
      <c r="I5607" s="6">
        <f>IF(sel_og=1,0,E5607-G5607)</f>
        <v/>
      </c>
      <c r="J5607" s="6">
        <f>IF(sel_og=1,0,D5607-F5607)</f>
        <v/>
      </c>
      <c r="K5607" s="6">
        <f>IF(sel_og=1,E5607-G5607,0)</f>
        <v/>
      </c>
    </row>
    <row r="5608">
      <c r="A5608" s="6">
        <f>Profiles!E5608+Profiles!F5608</f>
        <v/>
      </c>
      <c r="B5608" s="6">
        <f>Profiles!D5608*sel_solar</f>
        <v/>
      </c>
      <c r="C5608" s="6">
        <f>MIN(B5608,A5608)</f>
        <v/>
      </c>
      <c r="D5608" s="6">
        <f>B5608-C5608</f>
        <v/>
      </c>
      <c r="E5608" s="6">
        <f>A5608-C5608</f>
        <v/>
      </c>
      <c r="F5608" s="6">
        <f>MIN(D5608,in_batt_pw,IF(sel_batt=0,0,(sel_batt-H5607)/in_rte))</f>
        <v/>
      </c>
      <c r="G5608" s="6">
        <f>MIN(E5608,in_batt_pw,H5607)</f>
        <v/>
      </c>
      <c r="H5608" s="6">
        <f>H5607+F5608*in_rte-G5608</f>
        <v/>
      </c>
      <c r="I5608" s="6">
        <f>IF(sel_og=1,0,E5608-G5608)</f>
        <v/>
      </c>
      <c r="J5608" s="6">
        <f>IF(sel_og=1,0,D5608-F5608)</f>
        <v/>
      </c>
      <c r="K5608" s="6">
        <f>IF(sel_og=1,E5608-G5608,0)</f>
        <v/>
      </c>
    </row>
    <row r="5609">
      <c r="A5609" s="6">
        <f>Profiles!E5609+Profiles!F5609</f>
        <v/>
      </c>
      <c r="B5609" s="6">
        <f>Profiles!D5609*sel_solar</f>
        <v/>
      </c>
      <c r="C5609" s="6">
        <f>MIN(B5609,A5609)</f>
        <v/>
      </c>
      <c r="D5609" s="6">
        <f>B5609-C5609</f>
        <v/>
      </c>
      <c r="E5609" s="6">
        <f>A5609-C5609</f>
        <v/>
      </c>
      <c r="F5609" s="6">
        <f>MIN(D5609,in_batt_pw,IF(sel_batt=0,0,(sel_batt-H5608)/in_rte))</f>
        <v/>
      </c>
      <c r="G5609" s="6">
        <f>MIN(E5609,in_batt_pw,H5608)</f>
        <v/>
      </c>
      <c r="H5609" s="6">
        <f>H5608+F5609*in_rte-G5609</f>
        <v/>
      </c>
      <c r="I5609" s="6">
        <f>IF(sel_og=1,0,E5609-G5609)</f>
        <v/>
      </c>
      <c r="J5609" s="6">
        <f>IF(sel_og=1,0,D5609-F5609)</f>
        <v/>
      </c>
      <c r="K5609" s="6">
        <f>IF(sel_og=1,E5609-G5609,0)</f>
        <v/>
      </c>
    </row>
    <row r="5610">
      <c r="A5610" s="6">
        <f>Profiles!E5610+Profiles!F5610</f>
        <v/>
      </c>
      <c r="B5610" s="6">
        <f>Profiles!D5610*sel_solar</f>
        <v/>
      </c>
      <c r="C5610" s="6">
        <f>MIN(B5610,A5610)</f>
        <v/>
      </c>
      <c r="D5610" s="6">
        <f>B5610-C5610</f>
        <v/>
      </c>
      <c r="E5610" s="6">
        <f>A5610-C5610</f>
        <v/>
      </c>
      <c r="F5610" s="6">
        <f>MIN(D5610,in_batt_pw,IF(sel_batt=0,0,(sel_batt-H5609)/in_rte))</f>
        <v/>
      </c>
      <c r="G5610" s="6">
        <f>MIN(E5610,in_batt_pw,H5609)</f>
        <v/>
      </c>
      <c r="H5610" s="6">
        <f>H5609+F5610*in_rte-G5610</f>
        <v/>
      </c>
      <c r="I5610" s="6">
        <f>IF(sel_og=1,0,E5610-G5610)</f>
        <v/>
      </c>
      <c r="J5610" s="6">
        <f>IF(sel_og=1,0,D5610-F5610)</f>
        <v/>
      </c>
      <c r="K5610" s="6">
        <f>IF(sel_og=1,E5610-G5610,0)</f>
        <v/>
      </c>
    </row>
    <row r="5611">
      <c r="A5611" s="6">
        <f>Profiles!E5611+Profiles!F5611</f>
        <v/>
      </c>
      <c r="B5611" s="6">
        <f>Profiles!D5611*sel_solar</f>
        <v/>
      </c>
      <c r="C5611" s="6">
        <f>MIN(B5611,A5611)</f>
        <v/>
      </c>
      <c r="D5611" s="6">
        <f>B5611-C5611</f>
        <v/>
      </c>
      <c r="E5611" s="6">
        <f>A5611-C5611</f>
        <v/>
      </c>
      <c r="F5611" s="6">
        <f>MIN(D5611,in_batt_pw,IF(sel_batt=0,0,(sel_batt-H5610)/in_rte))</f>
        <v/>
      </c>
      <c r="G5611" s="6">
        <f>MIN(E5611,in_batt_pw,H5610)</f>
        <v/>
      </c>
      <c r="H5611" s="6">
        <f>H5610+F5611*in_rte-G5611</f>
        <v/>
      </c>
      <c r="I5611" s="6">
        <f>IF(sel_og=1,0,E5611-G5611)</f>
        <v/>
      </c>
      <c r="J5611" s="6">
        <f>IF(sel_og=1,0,D5611-F5611)</f>
        <v/>
      </c>
      <c r="K5611" s="6">
        <f>IF(sel_og=1,E5611-G5611,0)</f>
        <v/>
      </c>
    </row>
    <row r="5612">
      <c r="A5612" s="6">
        <f>Profiles!E5612+Profiles!F5612</f>
        <v/>
      </c>
      <c r="B5612" s="6">
        <f>Profiles!D5612*sel_solar</f>
        <v/>
      </c>
      <c r="C5612" s="6">
        <f>MIN(B5612,A5612)</f>
        <v/>
      </c>
      <c r="D5612" s="6">
        <f>B5612-C5612</f>
        <v/>
      </c>
      <c r="E5612" s="6">
        <f>A5612-C5612</f>
        <v/>
      </c>
      <c r="F5612" s="6">
        <f>MIN(D5612,in_batt_pw,IF(sel_batt=0,0,(sel_batt-H5611)/in_rte))</f>
        <v/>
      </c>
      <c r="G5612" s="6">
        <f>MIN(E5612,in_batt_pw,H5611)</f>
        <v/>
      </c>
      <c r="H5612" s="6">
        <f>H5611+F5612*in_rte-G5612</f>
        <v/>
      </c>
      <c r="I5612" s="6">
        <f>IF(sel_og=1,0,E5612-G5612)</f>
        <v/>
      </c>
      <c r="J5612" s="6">
        <f>IF(sel_og=1,0,D5612-F5612)</f>
        <v/>
      </c>
      <c r="K5612" s="6">
        <f>IF(sel_og=1,E5612-G5612,0)</f>
        <v/>
      </c>
    </row>
    <row r="5613">
      <c r="A5613" s="6">
        <f>Profiles!E5613+Profiles!F5613</f>
        <v/>
      </c>
      <c r="B5613" s="6">
        <f>Profiles!D5613*sel_solar</f>
        <v/>
      </c>
      <c r="C5613" s="6">
        <f>MIN(B5613,A5613)</f>
        <v/>
      </c>
      <c r="D5613" s="6">
        <f>B5613-C5613</f>
        <v/>
      </c>
      <c r="E5613" s="6">
        <f>A5613-C5613</f>
        <v/>
      </c>
      <c r="F5613" s="6">
        <f>MIN(D5613,in_batt_pw,IF(sel_batt=0,0,(sel_batt-H5612)/in_rte))</f>
        <v/>
      </c>
      <c r="G5613" s="6">
        <f>MIN(E5613,in_batt_pw,H5612)</f>
        <v/>
      </c>
      <c r="H5613" s="6">
        <f>H5612+F5613*in_rte-G5613</f>
        <v/>
      </c>
      <c r="I5613" s="6">
        <f>IF(sel_og=1,0,E5613-G5613)</f>
        <v/>
      </c>
      <c r="J5613" s="6">
        <f>IF(sel_og=1,0,D5613-F5613)</f>
        <v/>
      </c>
      <c r="K5613" s="6">
        <f>IF(sel_og=1,E5613-G5613,0)</f>
        <v/>
      </c>
    </row>
    <row r="5614">
      <c r="A5614" s="6">
        <f>Profiles!E5614+Profiles!F5614</f>
        <v/>
      </c>
      <c r="B5614" s="6">
        <f>Profiles!D5614*sel_solar</f>
        <v/>
      </c>
      <c r="C5614" s="6">
        <f>MIN(B5614,A5614)</f>
        <v/>
      </c>
      <c r="D5614" s="6">
        <f>B5614-C5614</f>
        <v/>
      </c>
      <c r="E5614" s="6">
        <f>A5614-C5614</f>
        <v/>
      </c>
      <c r="F5614" s="6">
        <f>MIN(D5614,in_batt_pw,IF(sel_batt=0,0,(sel_batt-H5613)/in_rte))</f>
        <v/>
      </c>
      <c r="G5614" s="6">
        <f>MIN(E5614,in_batt_pw,H5613)</f>
        <v/>
      </c>
      <c r="H5614" s="6">
        <f>H5613+F5614*in_rte-G5614</f>
        <v/>
      </c>
      <c r="I5614" s="6">
        <f>IF(sel_og=1,0,E5614-G5614)</f>
        <v/>
      </c>
      <c r="J5614" s="6">
        <f>IF(sel_og=1,0,D5614-F5614)</f>
        <v/>
      </c>
      <c r="K5614" s="6">
        <f>IF(sel_og=1,E5614-G5614,0)</f>
        <v/>
      </c>
    </row>
    <row r="5615">
      <c r="A5615" s="6">
        <f>Profiles!E5615+Profiles!F5615</f>
        <v/>
      </c>
      <c r="B5615" s="6">
        <f>Profiles!D5615*sel_solar</f>
        <v/>
      </c>
      <c r="C5615" s="6">
        <f>MIN(B5615,A5615)</f>
        <v/>
      </c>
      <c r="D5615" s="6">
        <f>B5615-C5615</f>
        <v/>
      </c>
      <c r="E5615" s="6">
        <f>A5615-C5615</f>
        <v/>
      </c>
      <c r="F5615" s="6">
        <f>MIN(D5615,in_batt_pw,IF(sel_batt=0,0,(sel_batt-H5614)/in_rte))</f>
        <v/>
      </c>
      <c r="G5615" s="6">
        <f>MIN(E5615,in_batt_pw,H5614)</f>
        <v/>
      </c>
      <c r="H5615" s="6">
        <f>H5614+F5615*in_rte-G5615</f>
        <v/>
      </c>
      <c r="I5615" s="6">
        <f>IF(sel_og=1,0,E5615-G5615)</f>
        <v/>
      </c>
      <c r="J5615" s="6">
        <f>IF(sel_og=1,0,D5615-F5615)</f>
        <v/>
      </c>
      <c r="K5615" s="6">
        <f>IF(sel_og=1,E5615-G5615,0)</f>
        <v/>
      </c>
    </row>
    <row r="5616">
      <c r="A5616" s="6">
        <f>Profiles!E5616+Profiles!F5616</f>
        <v/>
      </c>
      <c r="B5616" s="6">
        <f>Profiles!D5616*sel_solar</f>
        <v/>
      </c>
      <c r="C5616" s="6">
        <f>MIN(B5616,A5616)</f>
        <v/>
      </c>
      <c r="D5616" s="6">
        <f>B5616-C5616</f>
        <v/>
      </c>
      <c r="E5616" s="6">
        <f>A5616-C5616</f>
        <v/>
      </c>
      <c r="F5616" s="6">
        <f>MIN(D5616,in_batt_pw,IF(sel_batt=0,0,(sel_batt-H5615)/in_rte))</f>
        <v/>
      </c>
      <c r="G5616" s="6">
        <f>MIN(E5616,in_batt_pw,H5615)</f>
        <v/>
      </c>
      <c r="H5616" s="6">
        <f>H5615+F5616*in_rte-G5616</f>
        <v/>
      </c>
      <c r="I5616" s="6">
        <f>IF(sel_og=1,0,E5616-G5616)</f>
        <v/>
      </c>
      <c r="J5616" s="6">
        <f>IF(sel_og=1,0,D5616-F5616)</f>
        <v/>
      </c>
      <c r="K5616" s="6">
        <f>IF(sel_og=1,E5616-G5616,0)</f>
        <v/>
      </c>
    </row>
    <row r="5617">
      <c r="A5617" s="6">
        <f>Profiles!E5617+Profiles!F5617</f>
        <v/>
      </c>
      <c r="B5617" s="6">
        <f>Profiles!D5617*sel_solar</f>
        <v/>
      </c>
      <c r="C5617" s="6">
        <f>MIN(B5617,A5617)</f>
        <v/>
      </c>
      <c r="D5617" s="6">
        <f>B5617-C5617</f>
        <v/>
      </c>
      <c r="E5617" s="6">
        <f>A5617-C5617</f>
        <v/>
      </c>
      <c r="F5617" s="6">
        <f>MIN(D5617,in_batt_pw,IF(sel_batt=0,0,(sel_batt-H5616)/in_rte))</f>
        <v/>
      </c>
      <c r="G5617" s="6">
        <f>MIN(E5617,in_batt_pw,H5616)</f>
        <v/>
      </c>
      <c r="H5617" s="6">
        <f>H5616+F5617*in_rte-G5617</f>
        <v/>
      </c>
      <c r="I5617" s="6">
        <f>IF(sel_og=1,0,E5617-G5617)</f>
        <v/>
      </c>
      <c r="J5617" s="6">
        <f>IF(sel_og=1,0,D5617-F5617)</f>
        <v/>
      </c>
      <c r="K5617" s="6">
        <f>IF(sel_og=1,E5617-G5617,0)</f>
        <v/>
      </c>
    </row>
    <row r="5618">
      <c r="A5618" s="6">
        <f>Profiles!E5618+Profiles!F5618</f>
        <v/>
      </c>
      <c r="B5618" s="6">
        <f>Profiles!D5618*sel_solar</f>
        <v/>
      </c>
      <c r="C5618" s="6">
        <f>MIN(B5618,A5618)</f>
        <v/>
      </c>
      <c r="D5618" s="6">
        <f>B5618-C5618</f>
        <v/>
      </c>
      <c r="E5618" s="6">
        <f>A5618-C5618</f>
        <v/>
      </c>
      <c r="F5618" s="6">
        <f>MIN(D5618,in_batt_pw,IF(sel_batt=0,0,(sel_batt-H5617)/in_rte))</f>
        <v/>
      </c>
      <c r="G5618" s="6">
        <f>MIN(E5618,in_batt_pw,H5617)</f>
        <v/>
      </c>
      <c r="H5618" s="6">
        <f>H5617+F5618*in_rte-G5618</f>
        <v/>
      </c>
      <c r="I5618" s="6">
        <f>IF(sel_og=1,0,E5618-G5618)</f>
        <v/>
      </c>
      <c r="J5618" s="6">
        <f>IF(sel_og=1,0,D5618-F5618)</f>
        <v/>
      </c>
      <c r="K5618" s="6">
        <f>IF(sel_og=1,E5618-G5618,0)</f>
        <v/>
      </c>
    </row>
    <row r="5619">
      <c r="A5619" s="6">
        <f>Profiles!E5619+Profiles!F5619</f>
        <v/>
      </c>
      <c r="B5619" s="6">
        <f>Profiles!D5619*sel_solar</f>
        <v/>
      </c>
      <c r="C5619" s="6">
        <f>MIN(B5619,A5619)</f>
        <v/>
      </c>
      <c r="D5619" s="6">
        <f>B5619-C5619</f>
        <v/>
      </c>
      <c r="E5619" s="6">
        <f>A5619-C5619</f>
        <v/>
      </c>
      <c r="F5619" s="6">
        <f>MIN(D5619,in_batt_pw,IF(sel_batt=0,0,(sel_batt-H5618)/in_rte))</f>
        <v/>
      </c>
      <c r="G5619" s="6">
        <f>MIN(E5619,in_batt_pw,H5618)</f>
        <v/>
      </c>
      <c r="H5619" s="6">
        <f>H5618+F5619*in_rte-G5619</f>
        <v/>
      </c>
      <c r="I5619" s="6">
        <f>IF(sel_og=1,0,E5619-G5619)</f>
        <v/>
      </c>
      <c r="J5619" s="6">
        <f>IF(sel_og=1,0,D5619-F5619)</f>
        <v/>
      </c>
      <c r="K5619" s="6">
        <f>IF(sel_og=1,E5619-G5619,0)</f>
        <v/>
      </c>
    </row>
    <row r="5620">
      <c r="A5620" s="6">
        <f>Profiles!E5620+Profiles!F5620</f>
        <v/>
      </c>
      <c r="B5620" s="6">
        <f>Profiles!D5620*sel_solar</f>
        <v/>
      </c>
      <c r="C5620" s="6">
        <f>MIN(B5620,A5620)</f>
        <v/>
      </c>
      <c r="D5620" s="6">
        <f>B5620-C5620</f>
        <v/>
      </c>
      <c r="E5620" s="6">
        <f>A5620-C5620</f>
        <v/>
      </c>
      <c r="F5620" s="6">
        <f>MIN(D5620,in_batt_pw,IF(sel_batt=0,0,(sel_batt-H5619)/in_rte))</f>
        <v/>
      </c>
      <c r="G5620" s="6">
        <f>MIN(E5620,in_batt_pw,H5619)</f>
        <v/>
      </c>
      <c r="H5620" s="6">
        <f>H5619+F5620*in_rte-G5620</f>
        <v/>
      </c>
      <c r="I5620" s="6">
        <f>IF(sel_og=1,0,E5620-G5620)</f>
        <v/>
      </c>
      <c r="J5620" s="6">
        <f>IF(sel_og=1,0,D5620-F5620)</f>
        <v/>
      </c>
      <c r="K5620" s="6">
        <f>IF(sel_og=1,E5620-G5620,0)</f>
        <v/>
      </c>
    </row>
    <row r="5621">
      <c r="A5621" s="6">
        <f>Profiles!E5621+Profiles!F5621</f>
        <v/>
      </c>
      <c r="B5621" s="6">
        <f>Profiles!D5621*sel_solar</f>
        <v/>
      </c>
      <c r="C5621" s="6">
        <f>MIN(B5621,A5621)</f>
        <v/>
      </c>
      <c r="D5621" s="6">
        <f>B5621-C5621</f>
        <v/>
      </c>
      <c r="E5621" s="6">
        <f>A5621-C5621</f>
        <v/>
      </c>
      <c r="F5621" s="6">
        <f>MIN(D5621,in_batt_pw,IF(sel_batt=0,0,(sel_batt-H5620)/in_rte))</f>
        <v/>
      </c>
      <c r="G5621" s="6">
        <f>MIN(E5621,in_batt_pw,H5620)</f>
        <v/>
      </c>
      <c r="H5621" s="6">
        <f>H5620+F5621*in_rte-G5621</f>
        <v/>
      </c>
      <c r="I5621" s="6">
        <f>IF(sel_og=1,0,E5621-G5621)</f>
        <v/>
      </c>
      <c r="J5621" s="6">
        <f>IF(sel_og=1,0,D5621-F5621)</f>
        <v/>
      </c>
      <c r="K5621" s="6">
        <f>IF(sel_og=1,E5621-G5621,0)</f>
        <v/>
      </c>
    </row>
    <row r="5622">
      <c r="A5622" s="6">
        <f>Profiles!E5622+Profiles!F5622</f>
        <v/>
      </c>
      <c r="B5622" s="6">
        <f>Profiles!D5622*sel_solar</f>
        <v/>
      </c>
      <c r="C5622" s="6">
        <f>MIN(B5622,A5622)</f>
        <v/>
      </c>
      <c r="D5622" s="6">
        <f>B5622-C5622</f>
        <v/>
      </c>
      <c r="E5622" s="6">
        <f>A5622-C5622</f>
        <v/>
      </c>
      <c r="F5622" s="6">
        <f>MIN(D5622,in_batt_pw,IF(sel_batt=0,0,(sel_batt-H5621)/in_rte))</f>
        <v/>
      </c>
      <c r="G5622" s="6">
        <f>MIN(E5622,in_batt_pw,H5621)</f>
        <v/>
      </c>
      <c r="H5622" s="6">
        <f>H5621+F5622*in_rte-G5622</f>
        <v/>
      </c>
      <c r="I5622" s="6">
        <f>IF(sel_og=1,0,E5622-G5622)</f>
        <v/>
      </c>
      <c r="J5622" s="6">
        <f>IF(sel_og=1,0,D5622-F5622)</f>
        <v/>
      </c>
      <c r="K5622" s="6">
        <f>IF(sel_og=1,E5622-G5622,0)</f>
        <v/>
      </c>
    </row>
    <row r="5623">
      <c r="A5623" s="6">
        <f>Profiles!E5623+Profiles!F5623</f>
        <v/>
      </c>
      <c r="B5623" s="6">
        <f>Profiles!D5623*sel_solar</f>
        <v/>
      </c>
      <c r="C5623" s="6">
        <f>MIN(B5623,A5623)</f>
        <v/>
      </c>
      <c r="D5623" s="6">
        <f>B5623-C5623</f>
        <v/>
      </c>
      <c r="E5623" s="6">
        <f>A5623-C5623</f>
        <v/>
      </c>
      <c r="F5623" s="6">
        <f>MIN(D5623,in_batt_pw,IF(sel_batt=0,0,(sel_batt-H5622)/in_rte))</f>
        <v/>
      </c>
      <c r="G5623" s="6">
        <f>MIN(E5623,in_batt_pw,H5622)</f>
        <v/>
      </c>
      <c r="H5623" s="6">
        <f>H5622+F5623*in_rte-G5623</f>
        <v/>
      </c>
      <c r="I5623" s="6">
        <f>IF(sel_og=1,0,E5623-G5623)</f>
        <v/>
      </c>
      <c r="J5623" s="6">
        <f>IF(sel_og=1,0,D5623-F5623)</f>
        <v/>
      </c>
      <c r="K5623" s="6">
        <f>IF(sel_og=1,E5623-G5623,0)</f>
        <v/>
      </c>
    </row>
    <row r="5624">
      <c r="A5624" s="6">
        <f>Profiles!E5624+Profiles!F5624</f>
        <v/>
      </c>
      <c r="B5624" s="6">
        <f>Profiles!D5624*sel_solar</f>
        <v/>
      </c>
      <c r="C5624" s="6">
        <f>MIN(B5624,A5624)</f>
        <v/>
      </c>
      <c r="D5624" s="6">
        <f>B5624-C5624</f>
        <v/>
      </c>
      <c r="E5624" s="6">
        <f>A5624-C5624</f>
        <v/>
      </c>
      <c r="F5624" s="6">
        <f>MIN(D5624,in_batt_pw,IF(sel_batt=0,0,(sel_batt-H5623)/in_rte))</f>
        <v/>
      </c>
      <c r="G5624" s="6">
        <f>MIN(E5624,in_batt_pw,H5623)</f>
        <v/>
      </c>
      <c r="H5624" s="6">
        <f>H5623+F5624*in_rte-G5624</f>
        <v/>
      </c>
      <c r="I5624" s="6">
        <f>IF(sel_og=1,0,E5624-G5624)</f>
        <v/>
      </c>
      <c r="J5624" s="6">
        <f>IF(sel_og=1,0,D5624-F5624)</f>
        <v/>
      </c>
      <c r="K5624" s="6">
        <f>IF(sel_og=1,E5624-G5624,0)</f>
        <v/>
      </c>
    </row>
    <row r="5625">
      <c r="A5625" s="6">
        <f>Profiles!E5625+Profiles!F5625</f>
        <v/>
      </c>
      <c r="B5625" s="6">
        <f>Profiles!D5625*sel_solar</f>
        <v/>
      </c>
      <c r="C5625" s="6">
        <f>MIN(B5625,A5625)</f>
        <v/>
      </c>
      <c r="D5625" s="6">
        <f>B5625-C5625</f>
        <v/>
      </c>
      <c r="E5625" s="6">
        <f>A5625-C5625</f>
        <v/>
      </c>
      <c r="F5625" s="6">
        <f>MIN(D5625,in_batt_pw,IF(sel_batt=0,0,(sel_batt-H5624)/in_rte))</f>
        <v/>
      </c>
      <c r="G5625" s="6">
        <f>MIN(E5625,in_batt_pw,H5624)</f>
        <v/>
      </c>
      <c r="H5625" s="6">
        <f>H5624+F5625*in_rte-G5625</f>
        <v/>
      </c>
      <c r="I5625" s="6">
        <f>IF(sel_og=1,0,E5625-G5625)</f>
        <v/>
      </c>
      <c r="J5625" s="6">
        <f>IF(sel_og=1,0,D5625-F5625)</f>
        <v/>
      </c>
      <c r="K5625" s="6">
        <f>IF(sel_og=1,E5625-G5625,0)</f>
        <v/>
      </c>
    </row>
    <row r="5626">
      <c r="A5626" s="6">
        <f>Profiles!E5626+Profiles!F5626</f>
        <v/>
      </c>
      <c r="B5626" s="6">
        <f>Profiles!D5626*sel_solar</f>
        <v/>
      </c>
      <c r="C5626" s="6">
        <f>MIN(B5626,A5626)</f>
        <v/>
      </c>
      <c r="D5626" s="6">
        <f>B5626-C5626</f>
        <v/>
      </c>
      <c r="E5626" s="6">
        <f>A5626-C5626</f>
        <v/>
      </c>
      <c r="F5626" s="6">
        <f>MIN(D5626,in_batt_pw,IF(sel_batt=0,0,(sel_batt-H5625)/in_rte))</f>
        <v/>
      </c>
      <c r="G5626" s="6">
        <f>MIN(E5626,in_batt_pw,H5625)</f>
        <v/>
      </c>
      <c r="H5626" s="6">
        <f>H5625+F5626*in_rte-G5626</f>
        <v/>
      </c>
      <c r="I5626" s="6">
        <f>IF(sel_og=1,0,E5626-G5626)</f>
        <v/>
      </c>
      <c r="J5626" s="6">
        <f>IF(sel_og=1,0,D5626-F5626)</f>
        <v/>
      </c>
      <c r="K5626" s="6">
        <f>IF(sel_og=1,E5626-G5626,0)</f>
        <v/>
      </c>
    </row>
    <row r="5627">
      <c r="A5627" s="6">
        <f>Profiles!E5627+Profiles!F5627</f>
        <v/>
      </c>
      <c r="B5627" s="6">
        <f>Profiles!D5627*sel_solar</f>
        <v/>
      </c>
      <c r="C5627" s="6">
        <f>MIN(B5627,A5627)</f>
        <v/>
      </c>
      <c r="D5627" s="6">
        <f>B5627-C5627</f>
        <v/>
      </c>
      <c r="E5627" s="6">
        <f>A5627-C5627</f>
        <v/>
      </c>
      <c r="F5627" s="6">
        <f>MIN(D5627,in_batt_pw,IF(sel_batt=0,0,(sel_batt-H5626)/in_rte))</f>
        <v/>
      </c>
      <c r="G5627" s="6">
        <f>MIN(E5627,in_batt_pw,H5626)</f>
        <v/>
      </c>
      <c r="H5627" s="6">
        <f>H5626+F5627*in_rte-G5627</f>
        <v/>
      </c>
      <c r="I5627" s="6">
        <f>IF(sel_og=1,0,E5627-G5627)</f>
        <v/>
      </c>
      <c r="J5627" s="6">
        <f>IF(sel_og=1,0,D5627-F5627)</f>
        <v/>
      </c>
      <c r="K5627" s="6">
        <f>IF(sel_og=1,E5627-G5627,0)</f>
        <v/>
      </c>
    </row>
    <row r="5628">
      <c r="A5628" s="6">
        <f>Profiles!E5628+Profiles!F5628</f>
        <v/>
      </c>
      <c r="B5628" s="6">
        <f>Profiles!D5628*sel_solar</f>
        <v/>
      </c>
      <c r="C5628" s="6">
        <f>MIN(B5628,A5628)</f>
        <v/>
      </c>
      <c r="D5628" s="6">
        <f>B5628-C5628</f>
        <v/>
      </c>
      <c r="E5628" s="6">
        <f>A5628-C5628</f>
        <v/>
      </c>
      <c r="F5628" s="6">
        <f>MIN(D5628,in_batt_pw,IF(sel_batt=0,0,(sel_batt-H5627)/in_rte))</f>
        <v/>
      </c>
      <c r="G5628" s="6">
        <f>MIN(E5628,in_batt_pw,H5627)</f>
        <v/>
      </c>
      <c r="H5628" s="6">
        <f>H5627+F5628*in_rte-G5628</f>
        <v/>
      </c>
      <c r="I5628" s="6">
        <f>IF(sel_og=1,0,E5628-G5628)</f>
        <v/>
      </c>
      <c r="J5628" s="6">
        <f>IF(sel_og=1,0,D5628-F5628)</f>
        <v/>
      </c>
      <c r="K5628" s="6">
        <f>IF(sel_og=1,E5628-G5628,0)</f>
        <v/>
      </c>
    </row>
    <row r="5629">
      <c r="A5629" s="6">
        <f>Profiles!E5629+Profiles!F5629</f>
        <v/>
      </c>
      <c r="B5629" s="6">
        <f>Profiles!D5629*sel_solar</f>
        <v/>
      </c>
      <c r="C5629" s="6">
        <f>MIN(B5629,A5629)</f>
        <v/>
      </c>
      <c r="D5629" s="6">
        <f>B5629-C5629</f>
        <v/>
      </c>
      <c r="E5629" s="6">
        <f>A5629-C5629</f>
        <v/>
      </c>
      <c r="F5629" s="6">
        <f>MIN(D5629,in_batt_pw,IF(sel_batt=0,0,(sel_batt-H5628)/in_rte))</f>
        <v/>
      </c>
      <c r="G5629" s="6">
        <f>MIN(E5629,in_batt_pw,H5628)</f>
        <v/>
      </c>
      <c r="H5629" s="6">
        <f>H5628+F5629*in_rte-G5629</f>
        <v/>
      </c>
      <c r="I5629" s="6">
        <f>IF(sel_og=1,0,E5629-G5629)</f>
        <v/>
      </c>
      <c r="J5629" s="6">
        <f>IF(sel_og=1,0,D5629-F5629)</f>
        <v/>
      </c>
      <c r="K5629" s="6">
        <f>IF(sel_og=1,E5629-G5629,0)</f>
        <v/>
      </c>
    </row>
    <row r="5630">
      <c r="A5630" s="6">
        <f>Profiles!E5630+Profiles!F5630</f>
        <v/>
      </c>
      <c r="B5630" s="6">
        <f>Profiles!D5630*sel_solar</f>
        <v/>
      </c>
      <c r="C5630" s="6">
        <f>MIN(B5630,A5630)</f>
        <v/>
      </c>
      <c r="D5630" s="6">
        <f>B5630-C5630</f>
        <v/>
      </c>
      <c r="E5630" s="6">
        <f>A5630-C5630</f>
        <v/>
      </c>
      <c r="F5630" s="6">
        <f>MIN(D5630,in_batt_pw,IF(sel_batt=0,0,(sel_batt-H5629)/in_rte))</f>
        <v/>
      </c>
      <c r="G5630" s="6">
        <f>MIN(E5630,in_batt_pw,H5629)</f>
        <v/>
      </c>
      <c r="H5630" s="6">
        <f>H5629+F5630*in_rte-G5630</f>
        <v/>
      </c>
      <c r="I5630" s="6">
        <f>IF(sel_og=1,0,E5630-G5630)</f>
        <v/>
      </c>
      <c r="J5630" s="6">
        <f>IF(sel_og=1,0,D5630-F5630)</f>
        <v/>
      </c>
      <c r="K5630" s="6">
        <f>IF(sel_og=1,E5630-G5630,0)</f>
        <v/>
      </c>
    </row>
    <row r="5631">
      <c r="A5631" s="6">
        <f>Profiles!E5631+Profiles!F5631</f>
        <v/>
      </c>
      <c r="B5631" s="6">
        <f>Profiles!D5631*sel_solar</f>
        <v/>
      </c>
      <c r="C5631" s="6">
        <f>MIN(B5631,A5631)</f>
        <v/>
      </c>
      <c r="D5631" s="6">
        <f>B5631-C5631</f>
        <v/>
      </c>
      <c r="E5631" s="6">
        <f>A5631-C5631</f>
        <v/>
      </c>
      <c r="F5631" s="6">
        <f>MIN(D5631,in_batt_pw,IF(sel_batt=0,0,(sel_batt-H5630)/in_rte))</f>
        <v/>
      </c>
      <c r="G5631" s="6">
        <f>MIN(E5631,in_batt_pw,H5630)</f>
        <v/>
      </c>
      <c r="H5631" s="6">
        <f>H5630+F5631*in_rte-G5631</f>
        <v/>
      </c>
      <c r="I5631" s="6">
        <f>IF(sel_og=1,0,E5631-G5631)</f>
        <v/>
      </c>
      <c r="J5631" s="6">
        <f>IF(sel_og=1,0,D5631-F5631)</f>
        <v/>
      </c>
      <c r="K5631" s="6">
        <f>IF(sel_og=1,E5631-G5631,0)</f>
        <v/>
      </c>
    </row>
    <row r="5632">
      <c r="A5632" s="6">
        <f>Profiles!E5632+Profiles!F5632</f>
        <v/>
      </c>
      <c r="B5632" s="6">
        <f>Profiles!D5632*sel_solar</f>
        <v/>
      </c>
      <c r="C5632" s="6">
        <f>MIN(B5632,A5632)</f>
        <v/>
      </c>
      <c r="D5632" s="6">
        <f>B5632-C5632</f>
        <v/>
      </c>
      <c r="E5632" s="6">
        <f>A5632-C5632</f>
        <v/>
      </c>
      <c r="F5632" s="6">
        <f>MIN(D5632,in_batt_pw,IF(sel_batt=0,0,(sel_batt-H5631)/in_rte))</f>
        <v/>
      </c>
      <c r="G5632" s="6">
        <f>MIN(E5632,in_batt_pw,H5631)</f>
        <v/>
      </c>
      <c r="H5632" s="6">
        <f>H5631+F5632*in_rte-G5632</f>
        <v/>
      </c>
      <c r="I5632" s="6">
        <f>IF(sel_og=1,0,E5632-G5632)</f>
        <v/>
      </c>
      <c r="J5632" s="6">
        <f>IF(sel_og=1,0,D5632-F5632)</f>
        <v/>
      </c>
      <c r="K5632" s="6">
        <f>IF(sel_og=1,E5632-G5632,0)</f>
        <v/>
      </c>
    </row>
    <row r="5633">
      <c r="A5633" s="6">
        <f>Profiles!E5633+Profiles!F5633</f>
        <v/>
      </c>
      <c r="B5633" s="6">
        <f>Profiles!D5633*sel_solar</f>
        <v/>
      </c>
      <c r="C5633" s="6">
        <f>MIN(B5633,A5633)</f>
        <v/>
      </c>
      <c r="D5633" s="6">
        <f>B5633-C5633</f>
        <v/>
      </c>
      <c r="E5633" s="6">
        <f>A5633-C5633</f>
        <v/>
      </c>
      <c r="F5633" s="6">
        <f>MIN(D5633,in_batt_pw,IF(sel_batt=0,0,(sel_batt-H5632)/in_rte))</f>
        <v/>
      </c>
      <c r="G5633" s="6">
        <f>MIN(E5633,in_batt_pw,H5632)</f>
        <v/>
      </c>
      <c r="H5633" s="6">
        <f>H5632+F5633*in_rte-G5633</f>
        <v/>
      </c>
      <c r="I5633" s="6">
        <f>IF(sel_og=1,0,E5633-G5633)</f>
        <v/>
      </c>
      <c r="J5633" s="6">
        <f>IF(sel_og=1,0,D5633-F5633)</f>
        <v/>
      </c>
      <c r="K5633" s="6">
        <f>IF(sel_og=1,E5633-G5633,0)</f>
        <v/>
      </c>
    </row>
    <row r="5634">
      <c r="A5634" s="6">
        <f>Profiles!E5634+Profiles!F5634</f>
        <v/>
      </c>
      <c r="B5634" s="6">
        <f>Profiles!D5634*sel_solar</f>
        <v/>
      </c>
      <c r="C5634" s="6">
        <f>MIN(B5634,A5634)</f>
        <v/>
      </c>
      <c r="D5634" s="6">
        <f>B5634-C5634</f>
        <v/>
      </c>
      <c r="E5634" s="6">
        <f>A5634-C5634</f>
        <v/>
      </c>
      <c r="F5634" s="6">
        <f>MIN(D5634,in_batt_pw,IF(sel_batt=0,0,(sel_batt-H5633)/in_rte))</f>
        <v/>
      </c>
      <c r="G5634" s="6">
        <f>MIN(E5634,in_batt_pw,H5633)</f>
        <v/>
      </c>
      <c r="H5634" s="6">
        <f>H5633+F5634*in_rte-G5634</f>
        <v/>
      </c>
      <c r="I5634" s="6">
        <f>IF(sel_og=1,0,E5634-G5634)</f>
        <v/>
      </c>
      <c r="J5634" s="6">
        <f>IF(sel_og=1,0,D5634-F5634)</f>
        <v/>
      </c>
      <c r="K5634" s="6">
        <f>IF(sel_og=1,E5634-G5634,0)</f>
        <v/>
      </c>
    </row>
    <row r="5635">
      <c r="A5635" s="6">
        <f>Profiles!E5635+Profiles!F5635</f>
        <v/>
      </c>
      <c r="B5635" s="6">
        <f>Profiles!D5635*sel_solar</f>
        <v/>
      </c>
      <c r="C5635" s="6">
        <f>MIN(B5635,A5635)</f>
        <v/>
      </c>
      <c r="D5635" s="6">
        <f>B5635-C5635</f>
        <v/>
      </c>
      <c r="E5635" s="6">
        <f>A5635-C5635</f>
        <v/>
      </c>
      <c r="F5635" s="6">
        <f>MIN(D5635,in_batt_pw,IF(sel_batt=0,0,(sel_batt-H5634)/in_rte))</f>
        <v/>
      </c>
      <c r="G5635" s="6">
        <f>MIN(E5635,in_batt_pw,H5634)</f>
        <v/>
      </c>
      <c r="H5635" s="6">
        <f>H5634+F5635*in_rte-G5635</f>
        <v/>
      </c>
      <c r="I5635" s="6">
        <f>IF(sel_og=1,0,E5635-G5635)</f>
        <v/>
      </c>
      <c r="J5635" s="6">
        <f>IF(sel_og=1,0,D5635-F5635)</f>
        <v/>
      </c>
      <c r="K5635" s="6">
        <f>IF(sel_og=1,E5635-G5635,0)</f>
        <v/>
      </c>
    </row>
    <row r="5636">
      <c r="A5636" s="6">
        <f>Profiles!E5636+Profiles!F5636</f>
        <v/>
      </c>
      <c r="B5636" s="6">
        <f>Profiles!D5636*sel_solar</f>
        <v/>
      </c>
      <c r="C5636" s="6">
        <f>MIN(B5636,A5636)</f>
        <v/>
      </c>
      <c r="D5636" s="6">
        <f>B5636-C5636</f>
        <v/>
      </c>
      <c r="E5636" s="6">
        <f>A5636-C5636</f>
        <v/>
      </c>
      <c r="F5636" s="6">
        <f>MIN(D5636,in_batt_pw,IF(sel_batt=0,0,(sel_batt-H5635)/in_rte))</f>
        <v/>
      </c>
      <c r="G5636" s="6">
        <f>MIN(E5636,in_batt_pw,H5635)</f>
        <v/>
      </c>
      <c r="H5636" s="6">
        <f>H5635+F5636*in_rte-G5636</f>
        <v/>
      </c>
      <c r="I5636" s="6">
        <f>IF(sel_og=1,0,E5636-G5636)</f>
        <v/>
      </c>
      <c r="J5636" s="6">
        <f>IF(sel_og=1,0,D5636-F5636)</f>
        <v/>
      </c>
      <c r="K5636" s="6">
        <f>IF(sel_og=1,E5636-G5636,0)</f>
        <v/>
      </c>
    </row>
    <row r="5637">
      <c r="A5637" s="6">
        <f>Profiles!E5637+Profiles!F5637</f>
        <v/>
      </c>
      <c r="B5637" s="6">
        <f>Profiles!D5637*sel_solar</f>
        <v/>
      </c>
      <c r="C5637" s="6">
        <f>MIN(B5637,A5637)</f>
        <v/>
      </c>
      <c r="D5637" s="6">
        <f>B5637-C5637</f>
        <v/>
      </c>
      <c r="E5637" s="6">
        <f>A5637-C5637</f>
        <v/>
      </c>
      <c r="F5637" s="6">
        <f>MIN(D5637,in_batt_pw,IF(sel_batt=0,0,(sel_batt-H5636)/in_rte))</f>
        <v/>
      </c>
      <c r="G5637" s="6">
        <f>MIN(E5637,in_batt_pw,H5636)</f>
        <v/>
      </c>
      <c r="H5637" s="6">
        <f>H5636+F5637*in_rte-G5637</f>
        <v/>
      </c>
      <c r="I5637" s="6">
        <f>IF(sel_og=1,0,E5637-G5637)</f>
        <v/>
      </c>
      <c r="J5637" s="6">
        <f>IF(sel_og=1,0,D5637-F5637)</f>
        <v/>
      </c>
      <c r="K5637" s="6">
        <f>IF(sel_og=1,E5637-G5637,0)</f>
        <v/>
      </c>
    </row>
    <row r="5638">
      <c r="A5638" s="6">
        <f>Profiles!E5638+Profiles!F5638</f>
        <v/>
      </c>
      <c r="B5638" s="6">
        <f>Profiles!D5638*sel_solar</f>
        <v/>
      </c>
      <c r="C5638" s="6">
        <f>MIN(B5638,A5638)</f>
        <v/>
      </c>
      <c r="D5638" s="6">
        <f>B5638-C5638</f>
        <v/>
      </c>
      <c r="E5638" s="6">
        <f>A5638-C5638</f>
        <v/>
      </c>
      <c r="F5638" s="6">
        <f>MIN(D5638,in_batt_pw,IF(sel_batt=0,0,(sel_batt-H5637)/in_rte))</f>
        <v/>
      </c>
      <c r="G5638" s="6">
        <f>MIN(E5638,in_batt_pw,H5637)</f>
        <v/>
      </c>
      <c r="H5638" s="6">
        <f>H5637+F5638*in_rte-G5638</f>
        <v/>
      </c>
      <c r="I5638" s="6">
        <f>IF(sel_og=1,0,E5638-G5638)</f>
        <v/>
      </c>
      <c r="J5638" s="6">
        <f>IF(sel_og=1,0,D5638-F5638)</f>
        <v/>
      </c>
      <c r="K5638" s="6">
        <f>IF(sel_og=1,E5638-G5638,0)</f>
        <v/>
      </c>
    </row>
    <row r="5639">
      <c r="A5639" s="6">
        <f>Profiles!E5639+Profiles!F5639</f>
        <v/>
      </c>
      <c r="B5639" s="6">
        <f>Profiles!D5639*sel_solar</f>
        <v/>
      </c>
      <c r="C5639" s="6">
        <f>MIN(B5639,A5639)</f>
        <v/>
      </c>
      <c r="D5639" s="6">
        <f>B5639-C5639</f>
        <v/>
      </c>
      <c r="E5639" s="6">
        <f>A5639-C5639</f>
        <v/>
      </c>
      <c r="F5639" s="6">
        <f>MIN(D5639,in_batt_pw,IF(sel_batt=0,0,(sel_batt-H5638)/in_rte))</f>
        <v/>
      </c>
      <c r="G5639" s="6">
        <f>MIN(E5639,in_batt_pw,H5638)</f>
        <v/>
      </c>
      <c r="H5639" s="6">
        <f>H5638+F5639*in_rte-G5639</f>
        <v/>
      </c>
      <c r="I5639" s="6">
        <f>IF(sel_og=1,0,E5639-G5639)</f>
        <v/>
      </c>
      <c r="J5639" s="6">
        <f>IF(sel_og=1,0,D5639-F5639)</f>
        <v/>
      </c>
      <c r="K5639" s="6">
        <f>IF(sel_og=1,E5639-G5639,0)</f>
        <v/>
      </c>
    </row>
    <row r="5640">
      <c r="A5640" s="6">
        <f>Profiles!E5640+Profiles!F5640</f>
        <v/>
      </c>
      <c r="B5640" s="6">
        <f>Profiles!D5640*sel_solar</f>
        <v/>
      </c>
      <c r="C5640" s="6">
        <f>MIN(B5640,A5640)</f>
        <v/>
      </c>
      <c r="D5640" s="6">
        <f>B5640-C5640</f>
        <v/>
      </c>
      <c r="E5640" s="6">
        <f>A5640-C5640</f>
        <v/>
      </c>
      <c r="F5640" s="6">
        <f>MIN(D5640,in_batt_pw,IF(sel_batt=0,0,(sel_batt-H5639)/in_rte))</f>
        <v/>
      </c>
      <c r="G5640" s="6">
        <f>MIN(E5640,in_batt_pw,H5639)</f>
        <v/>
      </c>
      <c r="H5640" s="6">
        <f>H5639+F5640*in_rte-G5640</f>
        <v/>
      </c>
      <c r="I5640" s="6">
        <f>IF(sel_og=1,0,E5640-G5640)</f>
        <v/>
      </c>
      <c r="J5640" s="6">
        <f>IF(sel_og=1,0,D5640-F5640)</f>
        <v/>
      </c>
      <c r="K5640" s="6">
        <f>IF(sel_og=1,E5640-G5640,0)</f>
        <v/>
      </c>
    </row>
    <row r="5641">
      <c r="A5641" s="6">
        <f>Profiles!E5641+Profiles!F5641</f>
        <v/>
      </c>
      <c r="B5641" s="6">
        <f>Profiles!D5641*sel_solar</f>
        <v/>
      </c>
      <c r="C5641" s="6">
        <f>MIN(B5641,A5641)</f>
        <v/>
      </c>
      <c r="D5641" s="6">
        <f>B5641-C5641</f>
        <v/>
      </c>
      <c r="E5641" s="6">
        <f>A5641-C5641</f>
        <v/>
      </c>
      <c r="F5641" s="6">
        <f>MIN(D5641,in_batt_pw,IF(sel_batt=0,0,(sel_batt-H5640)/in_rte))</f>
        <v/>
      </c>
      <c r="G5641" s="6">
        <f>MIN(E5641,in_batt_pw,H5640)</f>
        <v/>
      </c>
      <c r="H5641" s="6">
        <f>H5640+F5641*in_rte-G5641</f>
        <v/>
      </c>
      <c r="I5641" s="6">
        <f>IF(sel_og=1,0,E5641-G5641)</f>
        <v/>
      </c>
      <c r="J5641" s="6">
        <f>IF(sel_og=1,0,D5641-F5641)</f>
        <v/>
      </c>
      <c r="K5641" s="6">
        <f>IF(sel_og=1,E5641-G5641,0)</f>
        <v/>
      </c>
    </row>
    <row r="5642">
      <c r="A5642" s="6">
        <f>Profiles!E5642+Profiles!F5642</f>
        <v/>
      </c>
      <c r="B5642" s="6">
        <f>Profiles!D5642*sel_solar</f>
        <v/>
      </c>
      <c r="C5642" s="6">
        <f>MIN(B5642,A5642)</f>
        <v/>
      </c>
      <c r="D5642" s="6">
        <f>B5642-C5642</f>
        <v/>
      </c>
      <c r="E5642" s="6">
        <f>A5642-C5642</f>
        <v/>
      </c>
      <c r="F5642" s="6">
        <f>MIN(D5642,in_batt_pw,IF(sel_batt=0,0,(sel_batt-H5641)/in_rte))</f>
        <v/>
      </c>
      <c r="G5642" s="6">
        <f>MIN(E5642,in_batt_pw,H5641)</f>
        <v/>
      </c>
      <c r="H5642" s="6">
        <f>H5641+F5642*in_rte-G5642</f>
        <v/>
      </c>
      <c r="I5642" s="6">
        <f>IF(sel_og=1,0,E5642-G5642)</f>
        <v/>
      </c>
      <c r="J5642" s="6">
        <f>IF(sel_og=1,0,D5642-F5642)</f>
        <v/>
      </c>
      <c r="K5642" s="6">
        <f>IF(sel_og=1,E5642-G5642,0)</f>
        <v/>
      </c>
    </row>
    <row r="5643">
      <c r="A5643" s="6">
        <f>Profiles!E5643+Profiles!F5643</f>
        <v/>
      </c>
      <c r="B5643" s="6">
        <f>Profiles!D5643*sel_solar</f>
        <v/>
      </c>
      <c r="C5643" s="6">
        <f>MIN(B5643,A5643)</f>
        <v/>
      </c>
      <c r="D5643" s="6">
        <f>B5643-C5643</f>
        <v/>
      </c>
      <c r="E5643" s="6">
        <f>A5643-C5643</f>
        <v/>
      </c>
      <c r="F5643" s="6">
        <f>MIN(D5643,in_batt_pw,IF(sel_batt=0,0,(sel_batt-H5642)/in_rte))</f>
        <v/>
      </c>
      <c r="G5643" s="6">
        <f>MIN(E5643,in_batt_pw,H5642)</f>
        <v/>
      </c>
      <c r="H5643" s="6">
        <f>H5642+F5643*in_rte-G5643</f>
        <v/>
      </c>
      <c r="I5643" s="6">
        <f>IF(sel_og=1,0,E5643-G5643)</f>
        <v/>
      </c>
      <c r="J5643" s="6">
        <f>IF(sel_og=1,0,D5643-F5643)</f>
        <v/>
      </c>
      <c r="K5643" s="6">
        <f>IF(sel_og=1,E5643-G5643,0)</f>
        <v/>
      </c>
    </row>
    <row r="5644">
      <c r="A5644" s="6">
        <f>Profiles!E5644+Profiles!F5644</f>
        <v/>
      </c>
      <c r="B5644" s="6">
        <f>Profiles!D5644*sel_solar</f>
        <v/>
      </c>
      <c r="C5644" s="6">
        <f>MIN(B5644,A5644)</f>
        <v/>
      </c>
      <c r="D5644" s="6">
        <f>B5644-C5644</f>
        <v/>
      </c>
      <c r="E5644" s="6">
        <f>A5644-C5644</f>
        <v/>
      </c>
      <c r="F5644" s="6">
        <f>MIN(D5644,in_batt_pw,IF(sel_batt=0,0,(sel_batt-H5643)/in_rte))</f>
        <v/>
      </c>
      <c r="G5644" s="6">
        <f>MIN(E5644,in_batt_pw,H5643)</f>
        <v/>
      </c>
      <c r="H5644" s="6">
        <f>H5643+F5644*in_rte-G5644</f>
        <v/>
      </c>
      <c r="I5644" s="6">
        <f>IF(sel_og=1,0,E5644-G5644)</f>
        <v/>
      </c>
      <c r="J5644" s="6">
        <f>IF(sel_og=1,0,D5644-F5644)</f>
        <v/>
      </c>
      <c r="K5644" s="6">
        <f>IF(sel_og=1,E5644-G5644,0)</f>
        <v/>
      </c>
    </row>
    <row r="5645">
      <c r="A5645" s="6">
        <f>Profiles!E5645+Profiles!F5645</f>
        <v/>
      </c>
      <c r="B5645" s="6">
        <f>Profiles!D5645*sel_solar</f>
        <v/>
      </c>
      <c r="C5645" s="6">
        <f>MIN(B5645,A5645)</f>
        <v/>
      </c>
      <c r="D5645" s="6">
        <f>B5645-C5645</f>
        <v/>
      </c>
      <c r="E5645" s="6">
        <f>A5645-C5645</f>
        <v/>
      </c>
      <c r="F5645" s="6">
        <f>MIN(D5645,in_batt_pw,IF(sel_batt=0,0,(sel_batt-H5644)/in_rte))</f>
        <v/>
      </c>
      <c r="G5645" s="6">
        <f>MIN(E5645,in_batt_pw,H5644)</f>
        <v/>
      </c>
      <c r="H5645" s="6">
        <f>H5644+F5645*in_rte-G5645</f>
        <v/>
      </c>
      <c r="I5645" s="6">
        <f>IF(sel_og=1,0,E5645-G5645)</f>
        <v/>
      </c>
      <c r="J5645" s="6">
        <f>IF(sel_og=1,0,D5645-F5645)</f>
        <v/>
      </c>
      <c r="K5645" s="6">
        <f>IF(sel_og=1,E5645-G5645,0)</f>
        <v/>
      </c>
    </row>
    <row r="5646">
      <c r="A5646" s="6">
        <f>Profiles!E5646+Profiles!F5646</f>
        <v/>
      </c>
      <c r="B5646" s="6">
        <f>Profiles!D5646*sel_solar</f>
        <v/>
      </c>
      <c r="C5646" s="6">
        <f>MIN(B5646,A5646)</f>
        <v/>
      </c>
      <c r="D5646" s="6">
        <f>B5646-C5646</f>
        <v/>
      </c>
      <c r="E5646" s="6">
        <f>A5646-C5646</f>
        <v/>
      </c>
      <c r="F5646" s="6">
        <f>MIN(D5646,in_batt_pw,IF(sel_batt=0,0,(sel_batt-H5645)/in_rte))</f>
        <v/>
      </c>
      <c r="G5646" s="6">
        <f>MIN(E5646,in_batt_pw,H5645)</f>
        <v/>
      </c>
      <c r="H5646" s="6">
        <f>H5645+F5646*in_rte-G5646</f>
        <v/>
      </c>
      <c r="I5646" s="6">
        <f>IF(sel_og=1,0,E5646-G5646)</f>
        <v/>
      </c>
      <c r="J5646" s="6">
        <f>IF(sel_og=1,0,D5646-F5646)</f>
        <v/>
      </c>
      <c r="K5646" s="6">
        <f>IF(sel_og=1,E5646-G5646,0)</f>
        <v/>
      </c>
    </row>
    <row r="5647">
      <c r="A5647" s="6">
        <f>Profiles!E5647+Profiles!F5647</f>
        <v/>
      </c>
      <c r="B5647" s="6">
        <f>Profiles!D5647*sel_solar</f>
        <v/>
      </c>
      <c r="C5647" s="6">
        <f>MIN(B5647,A5647)</f>
        <v/>
      </c>
      <c r="D5647" s="6">
        <f>B5647-C5647</f>
        <v/>
      </c>
      <c r="E5647" s="6">
        <f>A5647-C5647</f>
        <v/>
      </c>
      <c r="F5647" s="6">
        <f>MIN(D5647,in_batt_pw,IF(sel_batt=0,0,(sel_batt-H5646)/in_rte))</f>
        <v/>
      </c>
      <c r="G5647" s="6">
        <f>MIN(E5647,in_batt_pw,H5646)</f>
        <v/>
      </c>
      <c r="H5647" s="6">
        <f>H5646+F5647*in_rte-G5647</f>
        <v/>
      </c>
      <c r="I5647" s="6">
        <f>IF(sel_og=1,0,E5647-G5647)</f>
        <v/>
      </c>
      <c r="J5647" s="6">
        <f>IF(sel_og=1,0,D5647-F5647)</f>
        <v/>
      </c>
      <c r="K5647" s="6">
        <f>IF(sel_og=1,E5647-G5647,0)</f>
        <v/>
      </c>
    </row>
    <row r="5648">
      <c r="A5648" s="6">
        <f>Profiles!E5648+Profiles!F5648</f>
        <v/>
      </c>
      <c r="B5648" s="6">
        <f>Profiles!D5648*sel_solar</f>
        <v/>
      </c>
      <c r="C5648" s="6">
        <f>MIN(B5648,A5648)</f>
        <v/>
      </c>
      <c r="D5648" s="6">
        <f>B5648-C5648</f>
        <v/>
      </c>
      <c r="E5648" s="6">
        <f>A5648-C5648</f>
        <v/>
      </c>
      <c r="F5648" s="6">
        <f>MIN(D5648,in_batt_pw,IF(sel_batt=0,0,(sel_batt-H5647)/in_rte))</f>
        <v/>
      </c>
      <c r="G5648" s="6">
        <f>MIN(E5648,in_batt_pw,H5647)</f>
        <v/>
      </c>
      <c r="H5648" s="6">
        <f>H5647+F5648*in_rte-G5648</f>
        <v/>
      </c>
      <c r="I5648" s="6">
        <f>IF(sel_og=1,0,E5648-G5648)</f>
        <v/>
      </c>
      <c r="J5648" s="6">
        <f>IF(sel_og=1,0,D5648-F5648)</f>
        <v/>
      </c>
      <c r="K5648" s="6">
        <f>IF(sel_og=1,E5648-G5648,0)</f>
        <v/>
      </c>
    </row>
    <row r="5649">
      <c r="A5649" s="6">
        <f>Profiles!E5649+Profiles!F5649</f>
        <v/>
      </c>
      <c r="B5649" s="6">
        <f>Profiles!D5649*sel_solar</f>
        <v/>
      </c>
      <c r="C5649" s="6">
        <f>MIN(B5649,A5649)</f>
        <v/>
      </c>
      <c r="D5649" s="6">
        <f>B5649-C5649</f>
        <v/>
      </c>
      <c r="E5649" s="6">
        <f>A5649-C5649</f>
        <v/>
      </c>
      <c r="F5649" s="6">
        <f>MIN(D5649,in_batt_pw,IF(sel_batt=0,0,(sel_batt-H5648)/in_rte))</f>
        <v/>
      </c>
      <c r="G5649" s="6">
        <f>MIN(E5649,in_batt_pw,H5648)</f>
        <v/>
      </c>
      <c r="H5649" s="6">
        <f>H5648+F5649*in_rte-G5649</f>
        <v/>
      </c>
      <c r="I5649" s="6">
        <f>IF(sel_og=1,0,E5649-G5649)</f>
        <v/>
      </c>
      <c r="J5649" s="6">
        <f>IF(sel_og=1,0,D5649-F5649)</f>
        <v/>
      </c>
      <c r="K5649" s="6">
        <f>IF(sel_og=1,E5649-G5649,0)</f>
        <v/>
      </c>
    </row>
    <row r="5650">
      <c r="A5650" s="6">
        <f>Profiles!E5650+Profiles!F5650</f>
        <v/>
      </c>
      <c r="B5650" s="6">
        <f>Profiles!D5650*sel_solar</f>
        <v/>
      </c>
      <c r="C5650" s="6">
        <f>MIN(B5650,A5650)</f>
        <v/>
      </c>
      <c r="D5650" s="6">
        <f>B5650-C5650</f>
        <v/>
      </c>
      <c r="E5650" s="6">
        <f>A5650-C5650</f>
        <v/>
      </c>
      <c r="F5650" s="6">
        <f>MIN(D5650,in_batt_pw,IF(sel_batt=0,0,(sel_batt-H5649)/in_rte))</f>
        <v/>
      </c>
      <c r="G5650" s="6">
        <f>MIN(E5650,in_batt_pw,H5649)</f>
        <v/>
      </c>
      <c r="H5650" s="6">
        <f>H5649+F5650*in_rte-G5650</f>
        <v/>
      </c>
      <c r="I5650" s="6">
        <f>IF(sel_og=1,0,E5650-G5650)</f>
        <v/>
      </c>
      <c r="J5650" s="6">
        <f>IF(sel_og=1,0,D5650-F5650)</f>
        <v/>
      </c>
      <c r="K5650" s="6">
        <f>IF(sel_og=1,E5650-G5650,0)</f>
        <v/>
      </c>
    </row>
    <row r="5651">
      <c r="A5651" s="6">
        <f>Profiles!E5651+Profiles!F5651</f>
        <v/>
      </c>
      <c r="B5651" s="6">
        <f>Profiles!D5651*sel_solar</f>
        <v/>
      </c>
      <c r="C5651" s="6">
        <f>MIN(B5651,A5651)</f>
        <v/>
      </c>
      <c r="D5651" s="6">
        <f>B5651-C5651</f>
        <v/>
      </c>
      <c r="E5651" s="6">
        <f>A5651-C5651</f>
        <v/>
      </c>
      <c r="F5651" s="6">
        <f>MIN(D5651,in_batt_pw,IF(sel_batt=0,0,(sel_batt-H5650)/in_rte))</f>
        <v/>
      </c>
      <c r="G5651" s="6">
        <f>MIN(E5651,in_batt_pw,H5650)</f>
        <v/>
      </c>
      <c r="H5651" s="6">
        <f>H5650+F5651*in_rte-G5651</f>
        <v/>
      </c>
      <c r="I5651" s="6">
        <f>IF(sel_og=1,0,E5651-G5651)</f>
        <v/>
      </c>
      <c r="J5651" s="6">
        <f>IF(sel_og=1,0,D5651-F5651)</f>
        <v/>
      </c>
      <c r="K5651" s="6">
        <f>IF(sel_og=1,E5651-G5651,0)</f>
        <v/>
      </c>
    </row>
    <row r="5652">
      <c r="A5652" s="6">
        <f>Profiles!E5652+Profiles!F5652</f>
        <v/>
      </c>
      <c r="B5652" s="6">
        <f>Profiles!D5652*sel_solar</f>
        <v/>
      </c>
      <c r="C5652" s="6">
        <f>MIN(B5652,A5652)</f>
        <v/>
      </c>
      <c r="D5652" s="6">
        <f>B5652-C5652</f>
        <v/>
      </c>
      <c r="E5652" s="6">
        <f>A5652-C5652</f>
        <v/>
      </c>
      <c r="F5652" s="6">
        <f>MIN(D5652,in_batt_pw,IF(sel_batt=0,0,(sel_batt-H5651)/in_rte))</f>
        <v/>
      </c>
      <c r="G5652" s="6">
        <f>MIN(E5652,in_batt_pw,H5651)</f>
        <v/>
      </c>
      <c r="H5652" s="6">
        <f>H5651+F5652*in_rte-G5652</f>
        <v/>
      </c>
      <c r="I5652" s="6">
        <f>IF(sel_og=1,0,E5652-G5652)</f>
        <v/>
      </c>
      <c r="J5652" s="6">
        <f>IF(sel_og=1,0,D5652-F5652)</f>
        <v/>
      </c>
      <c r="K5652" s="6">
        <f>IF(sel_og=1,E5652-G5652,0)</f>
        <v/>
      </c>
    </row>
    <row r="5653">
      <c r="A5653" s="6">
        <f>Profiles!E5653+Profiles!F5653</f>
        <v/>
      </c>
      <c r="B5653" s="6">
        <f>Profiles!D5653*sel_solar</f>
        <v/>
      </c>
      <c r="C5653" s="6">
        <f>MIN(B5653,A5653)</f>
        <v/>
      </c>
      <c r="D5653" s="6">
        <f>B5653-C5653</f>
        <v/>
      </c>
      <c r="E5653" s="6">
        <f>A5653-C5653</f>
        <v/>
      </c>
      <c r="F5653" s="6">
        <f>MIN(D5653,in_batt_pw,IF(sel_batt=0,0,(sel_batt-H5652)/in_rte))</f>
        <v/>
      </c>
      <c r="G5653" s="6">
        <f>MIN(E5653,in_batt_pw,H5652)</f>
        <v/>
      </c>
      <c r="H5653" s="6">
        <f>H5652+F5653*in_rte-G5653</f>
        <v/>
      </c>
      <c r="I5653" s="6">
        <f>IF(sel_og=1,0,E5653-G5653)</f>
        <v/>
      </c>
      <c r="J5653" s="6">
        <f>IF(sel_og=1,0,D5653-F5653)</f>
        <v/>
      </c>
      <c r="K5653" s="6">
        <f>IF(sel_og=1,E5653-G5653,0)</f>
        <v/>
      </c>
    </row>
    <row r="5654">
      <c r="A5654" s="6">
        <f>Profiles!E5654+Profiles!F5654</f>
        <v/>
      </c>
      <c r="B5654" s="6">
        <f>Profiles!D5654*sel_solar</f>
        <v/>
      </c>
      <c r="C5654" s="6">
        <f>MIN(B5654,A5654)</f>
        <v/>
      </c>
      <c r="D5654" s="6">
        <f>B5654-C5654</f>
        <v/>
      </c>
      <c r="E5654" s="6">
        <f>A5654-C5654</f>
        <v/>
      </c>
      <c r="F5654" s="6">
        <f>MIN(D5654,in_batt_pw,IF(sel_batt=0,0,(sel_batt-H5653)/in_rte))</f>
        <v/>
      </c>
      <c r="G5654" s="6">
        <f>MIN(E5654,in_batt_pw,H5653)</f>
        <v/>
      </c>
      <c r="H5654" s="6">
        <f>H5653+F5654*in_rte-G5654</f>
        <v/>
      </c>
      <c r="I5654" s="6">
        <f>IF(sel_og=1,0,E5654-G5654)</f>
        <v/>
      </c>
      <c r="J5654" s="6">
        <f>IF(sel_og=1,0,D5654-F5654)</f>
        <v/>
      </c>
      <c r="K5654" s="6">
        <f>IF(sel_og=1,E5654-G5654,0)</f>
        <v/>
      </c>
    </row>
    <row r="5655">
      <c r="A5655" s="6">
        <f>Profiles!E5655+Profiles!F5655</f>
        <v/>
      </c>
      <c r="B5655" s="6">
        <f>Profiles!D5655*sel_solar</f>
        <v/>
      </c>
      <c r="C5655" s="6">
        <f>MIN(B5655,A5655)</f>
        <v/>
      </c>
      <c r="D5655" s="6">
        <f>B5655-C5655</f>
        <v/>
      </c>
      <c r="E5655" s="6">
        <f>A5655-C5655</f>
        <v/>
      </c>
      <c r="F5655" s="6">
        <f>MIN(D5655,in_batt_pw,IF(sel_batt=0,0,(sel_batt-H5654)/in_rte))</f>
        <v/>
      </c>
      <c r="G5655" s="6">
        <f>MIN(E5655,in_batt_pw,H5654)</f>
        <v/>
      </c>
      <c r="H5655" s="6">
        <f>H5654+F5655*in_rte-G5655</f>
        <v/>
      </c>
      <c r="I5655" s="6">
        <f>IF(sel_og=1,0,E5655-G5655)</f>
        <v/>
      </c>
      <c r="J5655" s="6">
        <f>IF(sel_og=1,0,D5655-F5655)</f>
        <v/>
      </c>
      <c r="K5655" s="6">
        <f>IF(sel_og=1,E5655-G5655,0)</f>
        <v/>
      </c>
    </row>
    <row r="5656">
      <c r="A5656" s="6">
        <f>Profiles!E5656+Profiles!F5656</f>
        <v/>
      </c>
      <c r="B5656" s="6">
        <f>Profiles!D5656*sel_solar</f>
        <v/>
      </c>
      <c r="C5656" s="6">
        <f>MIN(B5656,A5656)</f>
        <v/>
      </c>
      <c r="D5656" s="6">
        <f>B5656-C5656</f>
        <v/>
      </c>
      <c r="E5656" s="6">
        <f>A5656-C5656</f>
        <v/>
      </c>
      <c r="F5656" s="6">
        <f>MIN(D5656,in_batt_pw,IF(sel_batt=0,0,(sel_batt-H5655)/in_rte))</f>
        <v/>
      </c>
      <c r="G5656" s="6">
        <f>MIN(E5656,in_batt_pw,H5655)</f>
        <v/>
      </c>
      <c r="H5656" s="6">
        <f>H5655+F5656*in_rte-G5656</f>
        <v/>
      </c>
      <c r="I5656" s="6">
        <f>IF(sel_og=1,0,E5656-G5656)</f>
        <v/>
      </c>
      <c r="J5656" s="6">
        <f>IF(sel_og=1,0,D5656-F5656)</f>
        <v/>
      </c>
      <c r="K5656" s="6">
        <f>IF(sel_og=1,E5656-G5656,0)</f>
        <v/>
      </c>
    </row>
    <row r="5657">
      <c r="A5657" s="6">
        <f>Profiles!E5657+Profiles!F5657</f>
        <v/>
      </c>
      <c r="B5657" s="6">
        <f>Profiles!D5657*sel_solar</f>
        <v/>
      </c>
      <c r="C5657" s="6">
        <f>MIN(B5657,A5657)</f>
        <v/>
      </c>
      <c r="D5657" s="6">
        <f>B5657-C5657</f>
        <v/>
      </c>
      <c r="E5657" s="6">
        <f>A5657-C5657</f>
        <v/>
      </c>
      <c r="F5657" s="6">
        <f>MIN(D5657,in_batt_pw,IF(sel_batt=0,0,(sel_batt-H5656)/in_rte))</f>
        <v/>
      </c>
      <c r="G5657" s="6">
        <f>MIN(E5657,in_batt_pw,H5656)</f>
        <v/>
      </c>
      <c r="H5657" s="6">
        <f>H5656+F5657*in_rte-G5657</f>
        <v/>
      </c>
      <c r="I5657" s="6">
        <f>IF(sel_og=1,0,E5657-G5657)</f>
        <v/>
      </c>
      <c r="J5657" s="6">
        <f>IF(sel_og=1,0,D5657-F5657)</f>
        <v/>
      </c>
      <c r="K5657" s="6">
        <f>IF(sel_og=1,E5657-G5657,0)</f>
        <v/>
      </c>
    </row>
    <row r="5658">
      <c r="A5658" s="6">
        <f>Profiles!E5658+Profiles!F5658</f>
        <v/>
      </c>
      <c r="B5658" s="6">
        <f>Profiles!D5658*sel_solar</f>
        <v/>
      </c>
      <c r="C5658" s="6">
        <f>MIN(B5658,A5658)</f>
        <v/>
      </c>
      <c r="D5658" s="6">
        <f>B5658-C5658</f>
        <v/>
      </c>
      <c r="E5658" s="6">
        <f>A5658-C5658</f>
        <v/>
      </c>
      <c r="F5658" s="6">
        <f>MIN(D5658,in_batt_pw,IF(sel_batt=0,0,(sel_batt-H5657)/in_rte))</f>
        <v/>
      </c>
      <c r="G5658" s="6">
        <f>MIN(E5658,in_batt_pw,H5657)</f>
        <v/>
      </c>
      <c r="H5658" s="6">
        <f>H5657+F5658*in_rte-G5658</f>
        <v/>
      </c>
      <c r="I5658" s="6">
        <f>IF(sel_og=1,0,E5658-G5658)</f>
        <v/>
      </c>
      <c r="J5658" s="6">
        <f>IF(sel_og=1,0,D5658-F5658)</f>
        <v/>
      </c>
      <c r="K5658" s="6">
        <f>IF(sel_og=1,E5658-G5658,0)</f>
        <v/>
      </c>
    </row>
    <row r="5659">
      <c r="A5659" s="6">
        <f>Profiles!E5659+Profiles!F5659</f>
        <v/>
      </c>
      <c r="B5659" s="6">
        <f>Profiles!D5659*sel_solar</f>
        <v/>
      </c>
      <c r="C5659" s="6">
        <f>MIN(B5659,A5659)</f>
        <v/>
      </c>
      <c r="D5659" s="6">
        <f>B5659-C5659</f>
        <v/>
      </c>
      <c r="E5659" s="6">
        <f>A5659-C5659</f>
        <v/>
      </c>
      <c r="F5659" s="6">
        <f>MIN(D5659,in_batt_pw,IF(sel_batt=0,0,(sel_batt-H5658)/in_rte))</f>
        <v/>
      </c>
      <c r="G5659" s="6">
        <f>MIN(E5659,in_batt_pw,H5658)</f>
        <v/>
      </c>
      <c r="H5659" s="6">
        <f>H5658+F5659*in_rte-G5659</f>
        <v/>
      </c>
      <c r="I5659" s="6">
        <f>IF(sel_og=1,0,E5659-G5659)</f>
        <v/>
      </c>
      <c r="J5659" s="6">
        <f>IF(sel_og=1,0,D5659-F5659)</f>
        <v/>
      </c>
      <c r="K5659" s="6">
        <f>IF(sel_og=1,E5659-G5659,0)</f>
        <v/>
      </c>
    </row>
    <row r="5660">
      <c r="A5660" s="6">
        <f>Profiles!E5660+Profiles!F5660</f>
        <v/>
      </c>
      <c r="B5660" s="6">
        <f>Profiles!D5660*sel_solar</f>
        <v/>
      </c>
      <c r="C5660" s="6">
        <f>MIN(B5660,A5660)</f>
        <v/>
      </c>
      <c r="D5660" s="6">
        <f>B5660-C5660</f>
        <v/>
      </c>
      <c r="E5660" s="6">
        <f>A5660-C5660</f>
        <v/>
      </c>
      <c r="F5660" s="6">
        <f>MIN(D5660,in_batt_pw,IF(sel_batt=0,0,(sel_batt-H5659)/in_rte))</f>
        <v/>
      </c>
      <c r="G5660" s="6">
        <f>MIN(E5660,in_batt_pw,H5659)</f>
        <v/>
      </c>
      <c r="H5660" s="6">
        <f>H5659+F5660*in_rte-G5660</f>
        <v/>
      </c>
      <c r="I5660" s="6">
        <f>IF(sel_og=1,0,E5660-G5660)</f>
        <v/>
      </c>
      <c r="J5660" s="6">
        <f>IF(sel_og=1,0,D5660-F5660)</f>
        <v/>
      </c>
      <c r="K5660" s="6">
        <f>IF(sel_og=1,E5660-G5660,0)</f>
        <v/>
      </c>
    </row>
    <row r="5661">
      <c r="A5661" s="6">
        <f>Profiles!E5661+Profiles!F5661</f>
        <v/>
      </c>
      <c r="B5661" s="6">
        <f>Profiles!D5661*sel_solar</f>
        <v/>
      </c>
      <c r="C5661" s="6">
        <f>MIN(B5661,A5661)</f>
        <v/>
      </c>
      <c r="D5661" s="6">
        <f>B5661-C5661</f>
        <v/>
      </c>
      <c r="E5661" s="6">
        <f>A5661-C5661</f>
        <v/>
      </c>
      <c r="F5661" s="6">
        <f>MIN(D5661,in_batt_pw,IF(sel_batt=0,0,(sel_batt-H5660)/in_rte))</f>
        <v/>
      </c>
      <c r="G5661" s="6">
        <f>MIN(E5661,in_batt_pw,H5660)</f>
        <v/>
      </c>
      <c r="H5661" s="6">
        <f>H5660+F5661*in_rte-G5661</f>
        <v/>
      </c>
      <c r="I5661" s="6">
        <f>IF(sel_og=1,0,E5661-G5661)</f>
        <v/>
      </c>
      <c r="J5661" s="6">
        <f>IF(sel_og=1,0,D5661-F5661)</f>
        <v/>
      </c>
      <c r="K5661" s="6">
        <f>IF(sel_og=1,E5661-G5661,0)</f>
        <v/>
      </c>
    </row>
    <row r="5662">
      <c r="A5662" s="6">
        <f>Profiles!E5662+Profiles!F5662</f>
        <v/>
      </c>
      <c r="B5662" s="6">
        <f>Profiles!D5662*sel_solar</f>
        <v/>
      </c>
      <c r="C5662" s="6">
        <f>MIN(B5662,A5662)</f>
        <v/>
      </c>
      <c r="D5662" s="6">
        <f>B5662-C5662</f>
        <v/>
      </c>
      <c r="E5662" s="6">
        <f>A5662-C5662</f>
        <v/>
      </c>
      <c r="F5662" s="6">
        <f>MIN(D5662,in_batt_pw,IF(sel_batt=0,0,(sel_batt-H5661)/in_rte))</f>
        <v/>
      </c>
      <c r="G5662" s="6">
        <f>MIN(E5662,in_batt_pw,H5661)</f>
        <v/>
      </c>
      <c r="H5662" s="6">
        <f>H5661+F5662*in_rte-G5662</f>
        <v/>
      </c>
      <c r="I5662" s="6">
        <f>IF(sel_og=1,0,E5662-G5662)</f>
        <v/>
      </c>
      <c r="J5662" s="6">
        <f>IF(sel_og=1,0,D5662-F5662)</f>
        <v/>
      </c>
      <c r="K5662" s="6">
        <f>IF(sel_og=1,E5662-G5662,0)</f>
        <v/>
      </c>
    </row>
    <row r="5663">
      <c r="A5663" s="6">
        <f>Profiles!E5663+Profiles!F5663</f>
        <v/>
      </c>
      <c r="B5663" s="6">
        <f>Profiles!D5663*sel_solar</f>
        <v/>
      </c>
      <c r="C5663" s="6">
        <f>MIN(B5663,A5663)</f>
        <v/>
      </c>
      <c r="D5663" s="6">
        <f>B5663-C5663</f>
        <v/>
      </c>
      <c r="E5663" s="6">
        <f>A5663-C5663</f>
        <v/>
      </c>
      <c r="F5663" s="6">
        <f>MIN(D5663,in_batt_pw,IF(sel_batt=0,0,(sel_batt-H5662)/in_rte))</f>
        <v/>
      </c>
      <c r="G5663" s="6">
        <f>MIN(E5663,in_batt_pw,H5662)</f>
        <v/>
      </c>
      <c r="H5663" s="6">
        <f>H5662+F5663*in_rte-G5663</f>
        <v/>
      </c>
      <c r="I5663" s="6">
        <f>IF(sel_og=1,0,E5663-G5663)</f>
        <v/>
      </c>
      <c r="J5663" s="6">
        <f>IF(sel_og=1,0,D5663-F5663)</f>
        <v/>
      </c>
      <c r="K5663" s="6">
        <f>IF(sel_og=1,E5663-G5663,0)</f>
        <v/>
      </c>
    </row>
    <row r="5664">
      <c r="A5664" s="6">
        <f>Profiles!E5664+Profiles!F5664</f>
        <v/>
      </c>
      <c r="B5664" s="6">
        <f>Profiles!D5664*sel_solar</f>
        <v/>
      </c>
      <c r="C5664" s="6">
        <f>MIN(B5664,A5664)</f>
        <v/>
      </c>
      <c r="D5664" s="6">
        <f>B5664-C5664</f>
        <v/>
      </c>
      <c r="E5664" s="6">
        <f>A5664-C5664</f>
        <v/>
      </c>
      <c r="F5664" s="6">
        <f>MIN(D5664,in_batt_pw,IF(sel_batt=0,0,(sel_batt-H5663)/in_rte))</f>
        <v/>
      </c>
      <c r="G5664" s="6">
        <f>MIN(E5664,in_batt_pw,H5663)</f>
        <v/>
      </c>
      <c r="H5664" s="6">
        <f>H5663+F5664*in_rte-G5664</f>
        <v/>
      </c>
      <c r="I5664" s="6">
        <f>IF(sel_og=1,0,E5664-G5664)</f>
        <v/>
      </c>
      <c r="J5664" s="6">
        <f>IF(sel_og=1,0,D5664-F5664)</f>
        <v/>
      </c>
      <c r="K5664" s="6">
        <f>IF(sel_og=1,E5664-G5664,0)</f>
        <v/>
      </c>
    </row>
    <row r="5665">
      <c r="A5665" s="6">
        <f>Profiles!E5665+Profiles!F5665</f>
        <v/>
      </c>
      <c r="B5665" s="6">
        <f>Profiles!D5665*sel_solar</f>
        <v/>
      </c>
      <c r="C5665" s="6">
        <f>MIN(B5665,A5665)</f>
        <v/>
      </c>
      <c r="D5665" s="6">
        <f>B5665-C5665</f>
        <v/>
      </c>
      <c r="E5665" s="6">
        <f>A5665-C5665</f>
        <v/>
      </c>
      <c r="F5665" s="6">
        <f>MIN(D5665,in_batt_pw,IF(sel_batt=0,0,(sel_batt-H5664)/in_rte))</f>
        <v/>
      </c>
      <c r="G5665" s="6">
        <f>MIN(E5665,in_batt_pw,H5664)</f>
        <v/>
      </c>
      <c r="H5665" s="6">
        <f>H5664+F5665*in_rte-G5665</f>
        <v/>
      </c>
      <c r="I5665" s="6">
        <f>IF(sel_og=1,0,E5665-G5665)</f>
        <v/>
      </c>
      <c r="J5665" s="6">
        <f>IF(sel_og=1,0,D5665-F5665)</f>
        <v/>
      </c>
      <c r="K5665" s="6">
        <f>IF(sel_og=1,E5665-G5665,0)</f>
        <v/>
      </c>
    </row>
    <row r="5666">
      <c r="A5666" s="6">
        <f>Profiles!E5666+Profiles!F5666</f>
        <v/>
      </c>
      <c r="B5666" s="6">
        <f>Profiles!D5666*sel_solar</f>
        <v/>
      </c>
      <c r="C5666" s="6">
        <f>MIN(B5666,A5666)</f>
        <v/>
      </c>
      <c r="D5666" s="6">
        <f>B5666-C5666</f>
        <v/>
      </c>
      <c r="E5666" s="6">
        <f>A5666-C5666</f>
        <v/>
      </c>
      <c r="F5666" s="6">
        <f>MIN(D5666,in_batt_pw,IF(sel_batt=0,0,(sel_batt-H5665)/in_rte))</f>
        <v/>
      </c>
      <c r="G5666" s="6">
        <f>MIN(E5666,in_batt_pw,H5665)</f>
        <v/>
      </c>
      <c r="H5666" s="6">
        <f>H5665+F5666*in_rte-G5666</f>
        <v/>
      </c>
      <c r="I5666" s="6">
        <f>IF(sel_og=1,0,E5666-G5666)</f>
        <v/>
      </c>
      <c r="J5666" s="6">
        <f>IF(sel_og=1,0,D5666-F5666)</f>
        <v/>
      </c>
      <c r="K5666" s="6">
        <f>IF(sel_og=1,E5666-G5666,0)</f>
        <v/>
      </c>
    </row>
    <row r="5667">
      <c r="A5667" s="6">
        <f>Profiles!E5667+Profiles!F5667</f>
        <v/>
      </c>
      <c r="B5667" s="6">
        <f>Profiles!D5667*sel_solar</f>
        <v/>
      </c>
      <c r="C5667" s="6">
        <f>MIN(B5667,A5667)</f>
        <v/>
      </c>
      <c r="D5667" s="6">
        <f>B5667-C5667</f>
        <v/>
      </c>
      <c r="E5667" s="6">
        <f>A5667-C5667</f>
        <v/>
      </c>
      <c r="F5667" s="6">
        <f>MIN(D5667,in_batt_pw,IF(sel_batt=0,0,(sel_batt-H5666)/in_rte))</f>
        <v/>
      </c>
      <c r="G5667" s="6">
        <f>MIN(E5667,in_batt_pw,H5666)</f>
        <v/>
      </c>
      <c r="H5667" s="6">
        <f>H5666+F5667*in_rte-G5667</f>
        <v/>
      </c>
      <c r="I5667" s="6">
        <f>IF(sel_og=1,0,E5667-G5667)</f>
        <v/>
      </c>
      <c r="J5667" s="6">
        <f>IF(sel_og=1,0,D5667-F5667)</f>
        <v/>
      </c>
      <c r="K5667" s="6">
        <f>IF(sel_og=1,E5667-G5667,0)</f>
        <v/>
      </c>
    </row>
    <row r="5668">
      <c r="A5668" s="6">
        <f>Profiles!E5668+Profiles!F5668</f>
        <v/>
      </c>
      <c r="B5668" s="6">
        <f>Profiles!D5668*sel_solar</f>
        <v/>
      </c>
      <c r="C5668" s="6">
        <f>MIN(B5668,A5668)</f>
        <v/>
      </c>
      <c r="D5668" s="6">
        <f>B5668-C5668</f>
        <v/>
      </c>
      <c r="E5668" s="6">
        <f>A5668-C5668</f>
        <v/>
      </c>
      <c r="F5668" s="6">
        <f>MIN(D5668,in_batt_pw,IF(sel_batt=0,0,(sel_batt-H5667)/in_rte))</f>
        <v/>
      </c>
      <c r="G5668" s="6">
        <f>MIN(E5668,in_batt_pw,H5667)</f>
        <v/>
      </c>
      <c r="H5668" s="6">
        <f>H5667+F5668*in_rte-G5668</f>
        <v/>
      </c>
      <c r="I5668" s="6">
        <f>IF(sel_og=1,0,E5668-G5668)</f>
        <v/>
      </c>
      <c r="J5668" s="6">
        <f>IF(sel_og=1,0,D5668-F5668)</f>
        <v/>
      </c>
      <c r="K5668" s="6">
        <f>IF(sel_og=1,E5668-G5668,0)</f>
        <v/>
      </c>
    </row>
    <row r="5669">
      <c r="A5669" s="6">
        <f>Profiles!E5669+Profiles!F5669</f>
        <v/>
      </c>
      <c r="B5669" s="6">
        <f>Profiles!D5669*sel_solar</f>
        <v/>
      </c>
      <c r="C5669" s="6">
        <f>MIN(B5669,A5669)</f>
        <v/>
      </c>
      <c r="D5669" s="6">
        <f>B5669-C5669</f>
        <v/>
      </c>
      <c r="E5669" s="6">
        <f>A5669-C5669</f>
        <v/>
      </c>
      <c r="F5669" s="6">
        <f>MIN(D5669,in_batt_pw,IF(sel_batt=0,0,(sel_batt-H5668)/in_rte))</f>
        <v/>
      </c>
      <c r="G5669" s="6">
        <f>MIN(E5669,in_batt_pw,H5668)</f>
        <v/>
      </c>
      <c r="H5669" s="6">
        <f>H5668+F5669*in_rte-G5669</f>
        <v/>
      </c>
      <c r="I5669" s="6">
        <f>IF(sel_og=1,0,E5669-G5669)</f>
        <v/>
      </c>
      <c r="J5669" s="6">
        <f>IF(sel_og=1,0,D5669-F5669)</f>
        <v/>
      </c>
      <c r="K5669" s="6">
        <f>IF(sel_og=1,E5669-G5669,0)</f>
        <v/>
      </c>
    </row>
    <row r="5670">
      <c r="A5670" s="6">
        <f>Profiles!E5670+Profiles!F5670</f>
        <v/>
      </c>
      <c r="B5670" s="6">
        <f>Profiles!D5670*sel_solar</f>
        <v/>
      </c>
      <c r="C5670" s="6">
        <f>MIN(B5670,A5670)</f>
        <v/>
      </c>
      <c r="D5670" s="6">
        <f>B5670-C5670</f>
        <v/>
      </c>
      <c r="E5670" s="6">
        <f>A5670-C5670</f>
        <v/>
      </c>
      <c r="F5670" s="6">
        <f>MIN(D5670,in_batt_pw,IF(sel_batt=0,0,(sel_batt-H5669)/in_rte))</f>
        <v/>
      </c>
      <c r="G5670" s="6">
        <f>MIN(E5670,in_batt_pw,H5669)</f>
        <v/>
      </c>
      <c r="H5670" s="6">
        <f>H5669+F5670*in_rte-G5670</f>
        <v/>
      </c>
      <c r="I5670" s="6">
        <f>IF(sel_og=1,0,E5670-G5670)</f>
        <v/>
      </c>
      <c r="J5670" s="6">
        <f>IF(sel_og=1,0,D5670-F5670)</f>
        <v/>
      </c>
      <c r="K5670" s="6">
        <f>IF(sel_og=1,E5670-G5670,0)</f>
        <v/>
      </c>
    </row>
    <row r="5671">
      <c r="A5671" s="6">
        <f>Profiles!E5671+Profiles!F5671</f>
        <v/>
      </c>
      <c r="B5671" s="6">
        <f>Profiles!D5671*sel_solar</f>
        <v/>
      </c>
      <c r="C5671" s="6">
        <f>MIN(B5671,A5671)</f>
        <v/>
      </c>
      <c r="D5671" s="6">
        <f>B5671-C5671</f>
        <v/>
      </c>
      <c r="E5671" s="6">
        <f>A5671-C5671</f>
        <v/>
      </c>
      <c r="F5671" s="6">
        <f>MIN(D5671,in_batt_pw,IF(sel_batt=0,0,(sel_batt-H5670)/in_rte))</f>
        <v/>
      </c>
      <c r="G5671" s="6">
        <f>MIN(E5671,in_batt_pw,H5670)</f>
        <v/>
      </c>
      <c r="H5671" s="6">
        <f>H5670+F5671*in_rte-G5671</f>
        <v/>
      </c>
      <c r="I5671" s="6">
        <f>IF(sel_og=1,0,E5671-G5671)</f>
        <v/>
      </c>
      <c r="J5671" s="6">
        <f>IF(sel_og=1,0,D5671-F5671)</f>
        <v/>
      </c>
      <c r="K5671" s="6">
        <f>IF(sel_og=1,E5671-G5671,0)</f>
        <v/>
      </c>
    </row>
    <row r="5672">
      <c r="A5672" s="6">
        <f>Profiles!E5672+Profiles!F5672</f>
        <v/>
      </c>
      <c r="B5672" s="6">
        <f>Profiles!D5672*sel_solar</f>
        <v/>
      </c>
      <c r="C5672" s="6">
        <f>MIN(B5672,A5672)</f>
        <v/>
      </c>
      <c r="D5672" s="6">
        <f>B5672-C5672</f>
        <v/>
      </c>
      <c r="E5672" s="6">
        <f>A5672-C5672</f>
        <v/>
      </c>
      <c r="F5672" s="6">
        <f>MIN(D5672,in_batt_pw,IF(sel_batt=0,0,(sel_batt-H5671)/in_rte))</f>
        <v/>
      </c>
      <c r="G5672" s="6">
        <f>MIN(E5672,in_batt_pw,H5671)</f>
        <v/>
      </c>
      <c r="H5672" s="6">
        <f>H5671+F5672*in_rte-G5672</f>
        <v/>
      </c>
      <c r="I5672" s="6">
        <f>IF(sel_og=1,0,E5672-G5672)</f>
        <v/>
      </c>
      <c r="J5672" s="6">
        <f>IF(sel_og=1,0,D5672-F5672)</f>
        <v/>
      </c>
      <c r="K5672" s="6">
        <f>IF(sel_og=1,E5672-G5672,0)</f>
        <v/>
      </c>
    </row>
    <row r="5673">
      <c r="A5673" s="6">
        <f>Profiles!E5673+Profiles!F5673</f>
        <v/>
      </c>
      <c r="B5673" s="6">
        <f>Profiles!D5673*sel_solar</f>
        <v/>
      </c>
      <c r="C5673" s="6">
        <f>MIN(B5673,A5673)</f>
        <v/>
      </c>
      <c r="D5673" s="6">
        <f>B5673-C5673</f>
        <v/>
      </c>
      <c r="E5673" s="6">
        <f>A5673-C5673</f>
        <v/>
      </c>
      <c r="F5673" s="6">
        <f>MIN(D5673,in_batt_pw,IF(sel_batt=0,0,(sel_batt-H5672)/in_rte))</f>
        <v/>
      </c>
      <c r="G5673" s="6">
        <f>MIN(E5673,in_batt_pw,H5672)</f>
        <v/>
      </c>
      <c r="H5673" s="6">
        <f>H5672+F5673*in_rte-G5673</f>
        <v/>
      </c>
      <c r="I5673" s="6">
        <f>IF(sel_og=1,0,E5673-G5673)</f>
        <v/>
      </c>
      <c r="J5673" s="6">
        <f>IF(sel_og=1,0,D5673-F5673)</f>
        <v/>
      </c>
      <c r="K5673" s="6">
        <f>IF(sel_og=1,E5673-G5673,0)</f>
        <v/>
      </c>
    </row>
    <row r="5674">
      <c r="A5674" s="6">
        <f>Profiles!E5674+Profiles!F5674</f>
        <v/>
      </c>
      <c r="B5674" s="6">
        <f>Profiles!D5674*sel_solar</f>
        <v/>
      </c>
      <c r="C5674" s="6">
        <f>MIN(B5674,A5674)</f>
        <v/>
      </c>
      <c r="D5674" s="6">
        <f>B5674-C5674</f>
        <v/>
      </c>
      <c r="E5674" s="6">
        <f>A5674-C5674</f>
        <v/>
      </c>
      <c r="F5674" s="6">
        <f>MIN(D5674,in_batt_pw,IF(sel_batt=0,0,(sel_batt-H5673)/in_rte))</f>
        <v/>
      </c>
      <c r="G5674" s="6">
        <f>MIN(E5674,in_batt_pw,H5673)</f>
        <v/>
      </c>
      <c r="H5674" s="6">
        <f>H5673+F5674*in_rte-G5674</f>
        <v/>
      </c>
      <c r="I5674" s="6">
        <f>IF(sel_og=1,0,E5674-G5674)</f>
        <v/>
      </c>
      <c r="J5674" s="6">
        <f>IF(sel_og=1,0,D5674-F5674)</f>
        <v/>
      </c>
      <c r="K5674" s="6">
        <f>IF(sel_og=1,E5674-G5674,0)</f>
        <v/>
      </c>
    </row>
    <row r="5675">
      <c r="A5675" s="6">
        <f>Profiles!E5675+Profiles!F5675</f>
        <v/>
      </c>
      <c r="B5675" s="6">
        <f>Profiles!D5675*sel_solar</f>
        <v/>
      </c>
      <c r="C5675" s="6">
        <f>MIN(B5675,A5675)</f>
        <v/>
      </c>
      <c r="D5675" s="6">
        <f>B5675-C5675</f>
        <v/>
      </c>
      <c r="E5675" s="6">
        <f>A5675-C5675</f>
        <v/>
      </c>
      <c r="F5675" s="6">
        <f>MIN(D5675,in_batt_pw,IF(sel_batt=0,0,(sel_batt-H5674)/in_rte))</f>
        <v/>
      </c>
      <c r="G5675" s="6">
        <f>MIN(E5675,in_batt_pw,H5674)</f>
        <v/>
      </c>
      <c r="H5675" s="6">
        <f>H5674+F5675*in_rte-G5675</f>
        <v/>
      </c>
      <c r="I5675" s="6">
        <f>IF(sel_og=1,0,E5675-G5675)</f>
        <v/>
      </c>
      <c r="J5675" s="6">
        <f>IF(sel_og=1,0,D5675-F5675)</f>
        <v/>
      </c>
      <c r="K5675" s="6">
        <f>IF(sel_og=1,E5675-G5675,0)</f>
        <v/>
      </c>
    </row>
    <row r="5676">
      <c r="A5676" s="6">
        <f>Profiles!E5676+Profiles!F5676</f>
        <v/>
      </c>
      <c r="B5676" s="6">
        <f>Profiles!D5676*sel_solar</f>
        <v/>
      </c>
      <c r="C5676" s="6">
        <f>MIN(B5676,A5676)</f>
        <v/>
      </c>
      <c r="D5676" s="6">
        <f>B5676-C5676</f>
        <v/>
      </c>
      <c r="E5676" s="6">
        <f>A5676-C5676</f>
        <v/>
      </c>
      <c r="F5676" s="6">
        <f>MIN(D5676,in_batt_pw,IF(sel_batt=0,0,(sel_batt-H5675)/in_rte))</f>
        <v/>
      </c>
      <c r="G5676" s="6">
        <f>MIN(E5676,in_batt_pw,H5675)</f>
        <v/>
      </c>
      <c r="H5676" s="6">
        <f>H5675+F5676*in_rte-G5676</f>
        <v/>
      </c>
      <c r="I5676" s="6">
        <f>IF(sel_og=1,0,E5676-G5676)</f>
        <v/>
      </c>
      <c r="J5676" s="6">
        <f>IF(sel_og=1,0,D5676-F5676)</f>
        <v/>
      </c>
      <c r="K5676" s="6">
        <f>IF(sel_og=1,E5676-G5676,0)</f>
        <v/>
      </c>
    </row>
    <row r="5677">
      <c r="A5677" s="6">
        <f>Profiles!E5677+Profiles!F5677</f>
        <v/>
      </c>
      <c r="B5677" s="6">
        <f>Profiles!D5677*sel_solar</f>
        <v/>
      </c>
      <c r="C5677" s="6">
        <f>MIN(B5677,A5677)</f>
        <v/>
      </c>
      <c r="D5677" s="6">
        <f>B5677-C5677</f>
        <v/>
      </c>
      <c r="E5677" s="6">
        <f>A5677-C5677</f>
        <v/>
      </c>
      <c r="F5677" s="6">
        <f>MIN(D5677,in_batt_pw,IF(sel_batt=0,0,(sel_batt-H5676)/in_rte))</f>
        <v/>
      </c>
      <c r="G5677" s="6">
        <f>MIN(E5677,in_batt_pw,H5676)</f>
        <v/>
      </c>
      <c r="H5677" s="6">
        <f>H5676+F5677*in_rte-G5677</f>
        <v/>
      </c>
      <c r="I5677" s="6">
        <f>IF(sel_og=1,0,E5677-G5677)</f>
        <v/>
      </c>
      <c r="J5677" s="6">
        <f>IF(sel_og=1,0,D5677-F5677)</f>
        <v/>
      </c>
      <c r="K5677" s="6">
        <f>IF(sel_og=1,E5677-G5677,0)</f>
        <v/>
      </c>
    </row>
    <row r="5678">
      <c r="A5678" s="6">
        <f>Profiles!E5678+Profiles!F5678</f>
        <v/>
      </c>
      <c r="B5678" s="6">
        <f>Profiles!D5678*sel_solar</f>
        <v/>
      </c>
      <c r="C5678" s="6">
        <f>MIN(B5678,A5678)</f>
        <v/>
      </c>
      <c r="D5678" s="6">
        <f>B5678-C5678</f>
        <v/>
      </c>
      <c r="E5678" s="6">
        <f>A5678-C5678</f>
        <v/>
      </c>
      <c r="F5678" s="6">
        <f>MIN(D5678,in_batt_pw,IF(sel_batt=0,0,(sel_batt-H5677)/in_rte))</f>
        <v/>
      </c>
      <c r="G5678" s="6">
        <f>MIN(E5678,in_batt_pw,H5677)</f>
        <v/>
      </c>
      <c r="H5678" s="6">
        <f>H5677+F5678*in_rte-G5678</f>
        <v/>
      </c>
      <c r="I5678" s="6">
        <f>IF(sel_og=1,0,E5678-G5678)</f>
        <v/>
      </c>
      <c r="J5678" s="6">
        <f>IF(sel_og=1,0,D5678-F5678)</f>
        <v/>
      </c>
      <c r="K5678" s="6">
        <f>IF(sel_og=1,E5678-G5678,0)</f>
        <v/>
      </c>
    </row>
    <row r="5679">
      <c r="A5679" s="6">
        <f>Profiles!E5679+Profiles!F5679</f>
        <v/>
      </c>
      <c r="B5679" s="6">
        <f>Profiles!D5679*sel_solar</f>
        <v/>
      </c>
      <c r="C5679" s="6">
        <f>MIN(B5679,A5679)</f>
        <v/>
      </c>
      <c r="D5679" s="6">
        <f>B5679-C5679</f>
        <v/>
      </c>
      <c r="E5679" s="6">
        <f>A5679-C5679</f>
        <v/>
      </c>
      <c r="F5679" s="6">
        <f>MIN(D5679,in_batt_pw,IF(sel_batt=0,0,(sel_batt-H5678)/in_rte))</f>
        <v/>
      </c>
      <c r="G5679" s="6">
        <f>MIN(E5679,in_batt_pw,H5678)</f>
        <v/>
      </c>
      <c r="H5679" s="6">
        <f>H5678+F5679*in_rte-G5679</f>
        <v/>
      </c>
      <c r="I5679" s="6">
        <f>IF(sel_og=1,0,E5679-G5679)</f>
        <v/>
      </c>
      <c r="J5679" s="6">
        <f>IF(sel_og=1,0,D5679-F5679)</f>
        <v/>
      </c>
      <c r="K5679" s="6">
        <f>IF(sel_og=1,E5679-G5679,0)</f>
        <v/>
      </c>
    </row>
    <row r="5680">
      <c r="A5680" s="6">
        <f>Profiles!E5680+Profiles!F5680</f>
        <v/>
      </c>
      <c r="B5680" s="6">
        <f>Profiles!D5680*sel_solar</f>
        <v/>
      </c>
      <c r="C5680" s="6">
        <f>MIN(B5680,A5680)</f>
        <v/>
      </c>
      <c r="D5680" s="6">
        <f>B5680-C5680</f>
        <v/>
      </c>
      <c r="E5680" s="6">
        <f>A5680-C5680</f>
        <v/>
      </c>
      <c r="F5680" s="6">
        <f>MIN(D5680,in_batt_pw,IF(sel_batt=0,0,(sel_batt-H5679)/in_rte))</f>
        <v/>
      </c>
      <c r="G5680" s="6">
        <f>MIN(E5680,in_batt_pw,H5679)</f>
        <v/>
      </c>
      <c r="H5680" s="6">
        <f>H5679+F5680*in_rte-G5680</f>
        <v/>
      </c>
      <c r="I5680" s="6">
        <f>IF(sel_og=1,0,E5680-G5680)</f>
        <v/>
      </c>
      <c r="J5680" s="6">
        <f>IF(sel_og=1,0,D5680-F5680)</f>
        <v/>
      </c>
      <c r="K5680" s="6">
        <f>IF(sel_og=1,E5680-G5680,0)</f>
        <v/>
      </c>
    </row>
    <row r="5681">
      <c r="A5681" s="6">
        <f>Profiles!E5681+Profiles!F5681</f>
        <v/>
      </c>
      <c r="B5681" s="6">
        <f>Profiles!D5681*sel_solar</f>
        <v/>
      </c>
      <c r="C5681" s="6">
        <f>MIN(B5681,A5681)</f>
        <v/>
      </c>
      <c r="D5681" s="6">
        <f>B5681-C5681</f>
        <v/>
      </c>
      <c r="E5681" s="6">
        <f>A5681-C5681</f>
        <v/>
      </c>
      <c r="F5681" s="6">
        <f>MIN(D5681,in_batt_pw,IF(sel_batt=0,0,(sel_batt-H5680)/in_rte))</f>
        <v/>
      </c>
      <c r="G5681" s="6">
        <f>MIN(E5681,in_batt_pw,H5680)</f>
        <v/>
      </c>
      <c r="H5681" s="6">
        <f>H5680+F5681*in_rte-G5681</f>
        <v/>
      </c>
      <c r="I5681" s="6">
        <f>IF(sel_og=1,0,E5681-G5681)</f>
        <v/>
      </c>
      <c r="J5681" s="6">
        <f>IF(sel_og=1,0,D5681-F5681)</f>
        <v/>
      </c>
      <c r="K5681" s="6">
        <f>IF(sel_og=1,E5681-G5681,0)</f>
        <v/>
      </c>
    </row>
    <row r="5682">
      <c r="A5682" s="6">
        <f>Profiles!E5682+Profiles!F5682</f>
        <v/>
      </c>
      <c r="B5682" s="6">
        <f>Profiles!D5682*sel_solar</f>
        <v/>
      </c>
      <c r="C5682" s="6">
        <f>MIN(B5682,A5682)</f>
        <v/>
      </c>
      <c r="D5682" s="6">
        <f>B5682-C5682</f>
        <v/>
      </c>
      <c r="E5682" s="6">
        <f>A5682-C5682</f>
        <v/>
      </c>
      <c r="F5682" s="6">
        <f>MIN(D5682,in_batt_pw,IF(sel_batt=0,0,(sel_batt-H5681)/in_rte))</f>
        <v/>
      </c>
      <c r="G5682" s="6">
        <f>MIN(E5682,in_batt_pw,H5681)</f>
        <v/>
      </c>
      <c r="H5682" s="6">
        <f>H5681+F5682*in_rte-G5682</f>
        <v/>
      </c>
      <c r="I5682" s="6">
        <f>IF(sel_og=1,0,E5682-G5682)</f>
        <v/>
      </c>
      <c r="J5682" s="6">
        <f>IF(sel_og=1,0,D5682-F5682)</f>
        <v/>
      </c>
      <c r="K5682" s="6">
        <f>IF(sel_og=1,E5682-G5682,0)</f>
        <v/>
      </c>
    </row>
    <row r="5683">
      <c r="A5683" s="6">
        <f>Profiles!E5683+Profiles!F5683</f>
        <v/>
      </c>
      <c r="B5683" s="6">
        <f>Profiles!D5683*sel_solar</f>
        <v/>
      </c>
      <c r="C5683" s="6">
        <f>MIN(B5683,A5683)</f>
        <v/>
      </c>
      <c r="D5683" s="6">
        <f>B5683-C5683</f>
        <v/>
      </c>
      <c r="E5683" s="6">
        <f>A5683-C5683</f>
        <v/>
      </c>
      <c r="F5683" s="6">
        <f>MIN(D5683,in_batt_pw,IF(sel_batt=0,0,(sel_batt-H5682)/in_rte))</f>
        <v/>
      </c>
      <c r="G5683" s="6">
        <f>MIN(E5683,in_batt_pw,H5682)</f>
        <v/>
      </c>
      <c r="H5683" s="6">
        <f>H5682+F5683*in_rte-G5683</f>
        <v/>
      </c>
      <c r="I5683" s="6">
        <f>IF(sel_og=1,0,E5683-G5683)</f>
        <v/>
      </c>
      <c r="J5683" s="6">
        <f>IF(sel_og=1,0,D5683-F5683)</f>
        <v/>
      </c>
      <c r="K5683" s="6">
        <f>IF(sel_og=1,E5683-G5683,0)</f>
        <v/>
      </c>
    </row>
    <row r="5684">
      <c r="A5684" s="6">
        <f>Profiles!E5684+Profiles!F5684</f>
        <v/>
      </c>
      <c r="B5684" s="6">
        <f>Profiles!D5684*sel_solar</f>
        <v/>
      </c>
      <c r="C5684" s="6">
        <f>MIN(B5684,A5684)</f>
        <v/>
      </c>
      <c r="D5684" s="6">
        <f>B5684-C5684</f>
        <v/>
      </c>
      <c r="E5684" s="6">
        <f>A5684-C5684</f>
        <v/>
      </c>
      <c r="F5684" s="6">
        <f>MIN(D5684,in_batt_pw,IF(sel_batt=0,0,(sel_batt-H5683)/in_rte))</f>
        <v/>
      </c>
      <c r="G5684" s="6">
        <f>MIN(E5684,in_batt_pw,H5683)</f>
        <v/>
      </c>
      <c r="H5684" s="6">
        <f>H5683+F5684*in_rte-G5684</f>
        <v/>
      </c>
      <c r="I5684" s="6">
        <f>IF(sel_og=1,0,E5684-G5684)</f>
        <v/>
      </c>
      <c r="J5684" s="6">
        <f>IF(sel_og=1,0,D5684-F5684)</f>
        <v/>
      </c>
      <c r="K5684" s="6">
        <f>IF(sel_og=1,E5684-G5684,0)</f>
        <v/>
      </c>
    </row>
    <row r="5685">
      <c r="A5685" s="6">
        <f>Profiles!E5685+Profiles!F5685</f>
        <v/>
      </c>
      <c r="B5685" s="6">
        <f>Profiles!D5685*sel_solar</f>
        <v/>
      </c>
      <c r="C5685" s="6">
        <f>MIN(B5685,A5685)</f>
        <v/>
      </c>
      <c r="D5685" s="6">
        <f>B5685-C5685</f>
        <v/>
      </c>
      <c r="E5685" s="6">
        <f>A5685-C5685</f>
        <v/>
      </c>
      <c r="F5685" s="6">
        <f>MIN(D5685,in_batt_pw,IF(sel_batt=0,0,(sel_batt-H5684)/in_rte))</f>
        <v/>
      </c>
      <c r="G5685" s="6">
        <f>MIN(E5685,in_batt_pw,H5684)</f>
        <v/>
      </c>
      <c r="H5685" s="6">
        <f>H5684+F5685*in_rte-G5685</f>
        <v/>
      </c>
      <c r="I5685" s="6">
        <f>IF(sel_og=1,0,E5685-G5685)</f>
        <v/>
      </c>
      <c r="J5685" s="6">
        <f>IF(sel_og=1,0,D5685-F5685)</f>
        <v/>
      </c>
      <c r="K5685" s="6">
        <f>IF(sel_og=1,E5685-G5685,0)</f>
        <v/>
      </c>
    </row>
    <row r="5686">
      <c r="A5686" s="6">
        <f>Profiles!E5686+Profiles!F5686</f>
        <v/>
      </c>
      <c r="B5686" s="6">
        <f>Profiles!D5686*sel_solar</f>
        <v/>
      </c>
      <c r="C5686" s="6">
        <f>MIN(B5686,A5686)</f>
        <v/>
      </c>
      <c r="D5686" s="6">
        <f>B5686-C5686</f>
        <v/>
      </c>
      <c r="E5686" s="6">
        <f>A5686-C5686</f>
        <v/>
      </c>
      <c r="F5686" s="6">
        <f>MIN(D5686,in_batt_pw,IF(sel_batt=0,0,(sel_batt-H5685)/in_rte))</f>
        <v/>
      </c>
      <c r="G5686" s="6">
        <f>MIN(E5686,in_batt_pw,H5685)</f>
        <v/>
      </c>
      <c r="H5686" s="6">
        <f>H5685+F5686*in_rte-G5686</f>
        <v/>
      </c>
      <c r="I5686" s="6">
        <f>IF(sel_og=1,0,E5686-G5686)</f>
        <v/>
      </c>
      <c r="J5686" s="6">
        <f>IF(sel_og=1,0,D5686-F5686)</f>
        <v/>
      </c>
      <c r="K5686" s="6">
        <f>IF(sel_og=1,E5686-G5686,0)</f>
        <v/>
      </c>
    </row>
    <row r="5687">
      <c r="A5687" s="6">
        <f>Profiles!E5687+Profiles!F5687</f>
        <v/>
      </c>
      <c r="B5687" s="6">
        <f>Profiles!D5687*sel_solar</f>
        <v/>
      </c>
      <c r="C5687" s="6">
        <f>MIN(B5687,A5687)</f>
        <v/>
      </c>
      <c r="D5687" s="6">
        <f>B5687-C5687</f>
        <v/>
      </c>
      <c r="E5687" s="6">
        <f>A5687-C5687</f>
        <v/>
      </c>
      <c r="F5687" s="6">
        <f>MIN(D5687,in_batt_pw,IF(sel_batt=0,0,(sel_batt-H5686)/in_rte))</f>
        <v/>
      </c>
      <c r="G5687" s="6">
        <f>MIN(E5687,in_batt_pw,H5686)</f>
        <v/>
      </c>
      <c r="H5687" s="6">
        <f>H5686+F5687*in_rte-G5687</f>
        <v/>
      </c>
      <c r="I5687" s="6">
        <f>IF(sel_og=1,0,E5687-G5687)</f>
        <v/>
      </c>
      <c r="J5687" s="6">
        <f>IF(sel_og=1,0,D5687-F5687)</f>
        <v/>
      </c>
      <c r="K5687" s="6">
        <f>IF(sel_og=1,E5687-G5687,0)</f>
        <v/>
      </c>
    </row>
    <row r="5688">
      <c r="A5688" s="6">
        <f>Profiles!E5688+Profiles!F5688</f>
        <v/>
      </c>
      <c r="B5688" s="6">
        <f>Profiles!D5688*sel_solar</f>
        <v/>
      </c>
      <c r="C5688" s="6">
        <f>MIN(B5688,A5688)</f>
        <v/>
      </c>
      <c r="D5688" s="6">
        <f>B5688-C5688</f>
        <v/>
      </c>
      <c r="E5688" s="6">
        <f>A5688-C5688</f>
        <v/>
      </c>
      <c r="F5688" s="6">
        <f>MIN(D5688,in_batt_pw,IF(sel_batt=0,0,(sel_batt-H5687)/in_rte))</f>
        <v/>
      </c>
      <c r="G5688" s="6">
        <f>MIN(E5688,in_batt_pw,H5687)</f>
        <v/>
      </c>
      <c r="H5688" s="6">
        <f>H5687+F5688*in_rte-G5688</f>
        <v/>
      </c>
      <c r="I5688" s="6">
        <f>IF(sel_og=1,0,E5688-G5688)</f>
        <v/>
      </c>
      <c r="J5688" s="6">
        <f>IF(sel_og=1,0,D5688-F5688)</f>
        <v/>
      </c>
      <c r="K5688" s="6">
        <f>IF(sel_og=1,E5688-G5688,0)</f>
        <v/>
      </c>
    </row>
    <row r="5689">
      <c r="A5689" s="6">
        <f>Profiles!E5689+Profiles!F5689</f>
        <v/>
      </c>
      <c r="B5689" s="6">
        <f>Profiles!D5689*sel_solar</f>
        <v/>
      </c>
      <c r="C5689" s="6">
        <f>MIN(B5689,A5689)</f>
        <v/>
      </c>
      <c r="D5689" s="6">
        <f>B5689-C5689</f>
        <v/>
      </c>
      <c r="E5689" s="6">
        <f>A5689-C5689</f>
        <v/>
      </c>
      <c r="F5689" s="6">
        <f>MIN(D5689,in_batt_pw,IF(sel_batt=0,0,(sel_batt-H5688)/in_rte))</f>
        <v/>
      </c>
      <c r="G5689" s="6">
        <f>MIN(E5689,in_batt_pw,H5688)</f>
        <v/>
      </c>
      <c r="H5689" s="6">
        <f>H5688+F5689*in_rte-G5689</f>
        <v/>
      </c>
      <c r="I5689" s="6">
        <f>IF(sel_og=1,0,E5689-G5689)</f>
        <v/>
      </c>
      <c r="J5689" s="6">
        <f>IF(sel_og=1,0,D5689-F5689)</f>
        <v/>
      </c>
      <c r="K5689" s="6">
        <f>IF(sel_og=1,E5689-G5689,0)</f>
        <v/>
      </c>
    </row>
    <row r="5690">
      <c r="A5690" s="6">
        <f>Profiles!E5690+Profiles!F5690</f>
        <v/>
      </c>
      <c r="B5690" s="6">
        <f>Profiles!D5690*sel_solar</f>
        <v/>
      </c>
      <c r="C5690" s="6">
        <f>MIN(B5690,A5690)</f>
        <v/>
      </c>
      <c r="D5690" s="6">
        <f>B5690-C5690</f>
        <v/>
      </c>
      <c r="E5690" s="6">
        <f>A5690-C5690</f>
        <v/>
      </c>
      <c r="F5690" s="6">
        <f>MIN(D5690,in_batt_pw,IF(sel_batt=0,0,(sel_batt-H5689)/in_rte))</f>
        <v/>
      </c>
      <c r="G5690" s="6">
        <f>MIN(E5690,in_batt_pw,H5689)</f>
        <v/>
      </c>
      <c r="H5690" s="6">
        <f>H5689+F5690*in_rte-G5690</f>
        <v/>
      </c>
      <c r="I5690" s="6">
        <f>IF(sel_og=1,0,E5690-G5690)</f>
        <v/>
      </c>
      <c r="J5690" s="6">
        <f>IF(sel_og=1,0,D5690-F5690)</f>
        <v/>
      </c>
      <c r="K5690" s="6">
        <f>IF(sel_og=1,E5690-G5690,0)</f>
        <v/>
      </c>
    </row>
    <row r="5691">
      <c r="A5691" s="6">
        <f>Profiles!E5691+Profiles!F5691</f>
        <v/>
      </c>
      <c r="B5691" s="6">
        <f>Profiles!D5691*sel_solar</f>
        <v/>
      </c>
      <c r="C5691" s="6">
        <f>MIN(B5691,A5691)</f>
        <v/>
      </c>
      <c r="D5691" s="6">
        <f>B5691-C5691</f>
        <v/>
      </c>
      <c r="E5691" s="6">
        <f>A5691-C5691</f>
        <v/>
      </c>
      <c r="F5691" s="6">
        <f>MIN(D5691,in_batt_pw,IF(sel_batt=0,0,(sel_batt-H5690)/in_rte))</f>
        <v/>
      </c>
      <c r="G5691" s="6">
        <f>MIN(E5691,in_batt_pw,H5690)</f>
        <v/>
      </c>
      <c r="H5691" s="6">
        <f>H5690+F5691*in_rte-G5691</f>
        <v/>
      </c>
      <c r="I5691" s="6">
        <f>IF(sel_og=1,0,E5691-G5691)</f>
        <v/>
      </c>
      <c r="J5691" s="6">
        <f>IF(sel_og=1,0,D5691-F5691)</f>
        <v/>
      </c>
      <c r="K5691" s="6">
        <f>IF(sel_og=1,E5691-G5691,0)</f>
        <v/>
      </c>
    </row>
    <row r="5692">
      <c r="A5692" s="6">
        <f>Profiles!E5692+Profiles!F5692</f>
        <v/>
      </c>
      <c r="B5692" s="6">
        <f>Profiles!D5692*sel_solar</f>
        <v/>
      </c>
      <c r="C5692" s="6">
        <f>MIN(B5692,A5692)</f>
        <v/>
      </c>
      <c r="D5692" s="6">
        <f>B5692-C5692</f>
        <v/>
      </c>
      <c r="E5692" s="6">
        <f>A5692-C5692</f>
        <v/>
      </c>
      <c r="F5692" s="6">
        <f>MIN(D5692,in_batt_pw,IF(sel_batt=0,0,(sel_batt-H5691)/in_rte))</f>
        <v/>
      </c>
      <c r="G5692" s="6">
        <f>MIN(E5692,in_batt_pw,H5691)</f>
        <v/>
      </c>
      <c r="H5692" s="6">
        <f>H5691+F5692*in_rte-G5692</f>
        <v/>
      </c>
      <c r="I5692" s="6">
        <f>IF(sel_og=1,0,E5692-G5692)</f>
        <v/>
      </c>
      <c r="J5692" s="6">
        <f>IF(sel_og=1,0,D5692-F5692)</f>
        <v/>
      </c>
      <c r="K5692" s="6">
        <f>IF(sel_og=1,E5692-G5692,0)</f>
        <v/>
      </c>
    </row>
    <row r="5693">
      <c r="A5693" s="6">
        <f>Profiles!E5693+Profiles!F5693</f>
        <v/>
      </c>
      <c r="B5693" s="6">
        <f>Profiles!D5693*sel_solar</f>
        <v/>
      </c>
      <c r="C5693" s="6">
        <f>MIN(B5693,A5693)</f>
        <v/>
      </c>
      <c r="D5693" s="6">
        <f>B5693-C5693</f>
        <v/>
      </c>
      <c r="E5693" s="6">
        <f>A5693-C5693</f>
        <v/>
      </c>
      <c r="F5693" s="6">
        <f>MIN(D5693,in_batt_pw,IF(sel_batt=0,0,(sel_batt-H5692)/in_rte))</f>
        <v/>
      </c>
      <c r="G5693" s="6">
        <f>MIN(E5693,in_batt_pw,H5692)</f>
        <v/>
      </c>
      <c r="H5693" s="6">
        <f>H5692+F5693*in_rte-G5693</f>
        <v/>
      </c>
      <c r="I5693" s="6">
        <f>IF(sel_og=1,0,E5693-G5693)</f>
        <v/>
      </c>
      <c r="J5693" s="6">
        <f>IF(sel_og=1,0,D5693-F5693)</f>
        <v/>
      </c>
      <c r="K5693" s="6">
        <f>IF(sel_og=1,E5693-G5693,0)</f>
        <v/>
      </c>
    </row>
    <row r="5694">
      <c r="A5694" s="6">
        <f>Profiles!E5694+Profiles!F5694</f>
        <v/>
      </c>
      <c r="B5694" s="6">
        <f>Profiles!D5694*sel_solar</f>
        <v/>
      </c>
      <c r="C5694" s="6">
        <f>MIN(B5694,A5694)</f>
        <v/>
      </c>
      <c r="D5694" s="6">
        <f>B5694-C5694</f>
        <v/>
      </c>
      <c r="E5694" s="6">
        <f>A5694-C5694</f>
        <v/>
      </c>
      <c r="F5694" s="6">
        <f>MIN(D5694,in_batt_pw,IF(sel_batt=0,0,(sel_batt-H5693)/in_rte))</f>
        <v/>
      </c>
      <c r="G5694" s="6">
        <f>MIN(E5694,in_batt_pw,H5693)</f>
        <v/>
      </c>
      <c r="H5694" s="6">
        <f>H5693+F5694*in_rte-G5694</f>
        <v/>
      </c>
      <c r="I5694" s="6">
        <f>IF(sel_og=1,0,E5694-G5694)</f>
        <v/>
      </c>
      <c r="J5694" s="6">
        <f>IF(sel_og=1,0,D5694-F5694)</f>
        <v/>
      </c>
      <c r="K5694" s="6">
        <f>IF(sel_og=1,E5694-G5694,0)</f>
        <v/>
      </c>
    </row>
    <row r="5695">
      <c r="A5695" s="6">
        <f>Profiles!E5695+Profiles!F5695</f>
        <v/>
      </c>
      <c r="B5695" s="6">
        <f>Profiles!D5695*sel_solar</f>
        <v/>
      </c>
      <c r="C5695" s="6">
        <f>MIN(B5695,A5695)</f>
        <v/>
      </c>
      <c r="D5695" s="6">
        <f>B5695-C5695</f>
        <v/>
      </c>
      <c r="E5695" s="6">
        <f>A5695-C5695</f>
        <v/>
      </c>
      <c r="F5695" s="6">
        <f>MIN(D5695,in_batt_pw,IF(sel_batt=0,0,(sel_batt-H5694)/in_rte))</f>
        <v/>
      </c>
      <c r="G5695" s="6">
        <f>MIN(E5695,in_batt_pw,H5694)</f>
        <v/>
      </c>
      <c r="H5695" s="6">
        <f>H5694+F5695*in_rte-G5695</f>
        <v/>
      </c>
      <c r="I5695" s="6">
        <f>IF(sel_og=1,0,E5695-G5695)</f>
        <v/>
      </c>
      <c r="J5695" s="6">
        <f>IF(sel_og=1,0,D5695-F5695)</f>
        <v/>
      </c>
      <c r="K5695" s="6">
        <f>IF(sel_og=1,E5695-G5695,0)</f>
        <v/>
      </c>
    </row>
    <row r="5696">
      <c r="A5696" s="6">
        <f>Profiles!E5696+Profiles!F5696</f>
        <v/>
      </c>
      <c r="B5696" s="6">
        <f>Profiles!D5696*sel_solar</f>
        <v/>
      </c>
      <c r="C5696" s="6">
        <f>MIN(B5696,A5696)</f>
        <v/>
      </c>
      <c r="D5696" s="6">
        <f>B5696-C5696</f>
        <v/>
      </c>
      <c r="E5696" s="6">
        <f>A5696-C5696</f>
        <v/>
      </c>
      <c r="F5696" s="6">
        <f>MIN(D5696,in_batt_pw,IF(sel_batt=0,0,(sel_batt-H5695)/in_rte))</f>
        <v/>
      </c>
      <c r="G5696" s="6">
        <f>MIN(E5696,in_batt_pw,H5695)</f>
        <v/>
      </c>
      <c r="H5696" s="6">
        <f>H5695+F5696*in_rte-G5696</f>
        <v/>
      </c>
      <c r="I5696" s="6">
        <f>IF(sel_og=1,0,E5696-G5696)</f>
        <v/>
      </c>
      <c r="J5696" s="6">
        <f>IF(sel_og=1,0,D5696-F5696)</f>
        <v/>
      </c>
      <c r="K5696" s="6">
        <f>IF(sel_og=1,E5696-G5696,0)</f>
        <v/>
      </c>
    </row>
    <row r="5697">
      <c r="A5697" s="6">
        <f>Profiles!E5697+Profiles!F5697</f>
        <v/>
      </c>
      <c r="B5697" s="6">
        <f>Profiles!D5697*sel_solar</f>
        <v/>
      </c>
      <c r="C5697" s="6">
        <f>MIN(B5697,A5697)</f>
        <v/>
      </c>
      <c r="D5697" s="6">
        <f>B5697-C5697</f>
        <v/>
      </c>
      <c r="E5697" s="6">
        <f>A5697-C5697</f>
        <v/>
      </c>
      <c r="F5697" s="6">
        <f>MIN(D5697,in_batt_pw,IF(sel_batt=0,0,(sel_batt-H5696)/in_rte))</f>
        <v/>
      </c>
      <c r="G5697" s="6">
        <f>MIN(E5697,in_batt_pw,H5696)</f>
        <v/>
      </c>
      <c r="H5697" s="6">
        <f>H5696+F5697*in_rte-G5697</f>
        <v/>
      </c>
      <c r="I5697" s="6">
        <f>IF(sel_og=1,0,E5697-G5697)</f>
        <v/>
      </c>
      <c r="J5697" s="6">
        <f>IF(sel_og=1,0,D5697-F5697)</f>
        <v/>
      </c>
      <c r="K5697" s="6">
        <f>IF(sel_og=1,E5697-G5697,0)</f>
        <v/>
      </c>
    </row>
    <row r="5698">
      <c r="A5698" s="6">
        <f>Profiles!E5698+Profiles!F5698</f>
        <v/>
      </c>
      <c r="B5698" s="6">
        <f>Profiles!D5698*sel_solar</f>
        <v/>
      </c>
      <c r="C5698" s="6">
        <f>MIN(B5698,A5698)</f>
        <v/>
      </c>
      <c r="D5698" s="6">
        <f>B5698-C5698</f>
        <v/>
      </c>
      <c r="E5698" s="6">
        <f>A5698-C5698</f>
        <v/>
      </c>
      <c r="F5698" s="6">
        <f>MIN(D5698,in_batt_pw,IF(sel_batt=0,0,(sel_batt-H5697)/in_rte))</f>
        <v/>
      </c>
      <c r="G5698" s="6">
        <f>MIN(E5698,in_batt_pw,H5697)</f>
        <v/>
      </c>
      <c r="H5698" s="6">
        <f>H5697+F5698*in_rte-G5698</f>
        <v/>
      </c>
      <c r="I5698" s="6">
        <f>IF(sel_og=1,0,E5698-G5698)</f>
        <v/>
      </c>
      <c r="J5698" s="6">
        <f>IF(sel_og=1,0,D5698-F5698)</f>
        <v/>
      </c>
      <c r="K5698" s="6">
        <f>IF(sel_og=1,E5698-G5698,0)</f>
        <v/>
      </c>
    </row>
    <row r="5699">
      <c r="A5699" s="6">
        <f>Profiles!E5699+Profiles!F5699</f>
        <v/>
      </c>
      <c r="B5699" s="6">
        <f>Profiles!D5699*sel_solar</f>
        <v/>
      </c>
      <c r="C5699" s="6">
        <f>MIN(B5699,A5699)</f>
        <v/>
      </c>
      <c r="D5699" s="6">
        <f>B5699-C5699</f>
        <v/>
      </c>
      <c r="E5699" s="6">
        <f>A5699-C5699</f>
        <v/>
      </c>
      <c r="F5699" s="6">
        <f>MIN(D5699,in_batt_pw,IF(sel_batt=0,0,(sel_batt-H5698)/in_rte))</f>
        <v/>
      </c>
      <c r="G5699" s="6">
        <f>MIN(E5699,in_batt_pw,H5698)</f>
        <v/>
      </c>
      <c r="H5699" s="6">
        <f>H5698+F5699*in_rte-G5699</f>
        <v/>
      </c>
      <c r="I5699" s="6">
        <f>IF(sel_og=1,0,E5699-G5699)</f>
        <v/>
      </c>
      <c r="J5699" s="6">
        <f>IF(sel_og=1,0,D5699-F5699)</f>
        <v/>
      </c>
      <c r="K5699" s="6">
        <f>IF(sel_og=1,E5699-G5699,0)</f>
        <v/>
      </c>
    </row>
    <row r="5700">
      <c r="A5700" s="6">
        <f>Profiles!E5700+Profiles!F5700</f>
        <v/>
      </c>
      <c r="B5700" s="6">
        <f>Profiles!D5700*sel_solar</f>
        <v/>
      </c>
      <c r="C5700" s="6">
        <f>MIN(B5700,A5700)</f>
        <v/>
      </c>
      <c r="D5700" s="6">
        <f>B5700-C5700</f>
        <v/>
      </c>
      <c r="E5700" s="6">
        <f>A5700-C5700</f>
        <v/>
      </c>
      <c r="F5700" s="6">
        <f>MIN(D5700,in_batt_pw,IF(sel_batt=0,0,(sel_batt-H5699)/in_rte))</f>
        <v/>
      </c>
      <c r="G5700" s="6">
        <f>MIN(E5700,in_batt_pw,H5699)</f>
        <v/>
      </c>
      <c r="H5700" s="6">
        <f>H5699+F5700*in_rte-G5700</f>
        <v/>
      </c>
      <c r="I5700" s="6">
        <f>IF(sel_og=1,0,E5700-G5700)</f>
        <v/>
      </c>
      <c r="J5700" s="6">
        <f>IF(sel_og=1,0,D5700-F5700)</f>
        <v/>
      </c>
      <c r="K5700" s="6">
        <f>IF(sel_og=1,E5700-G5700,0)</f>
        <v/>
      </c>
    </row>
    <row r="5701">
      <c r="A5701" s="6">
        <f>Profiles!E5701+Profiles!F5701</f>
        <v/>
      </c>
      <c r="B5701" s="6">
        <f>Profiles!D5701*sel_solar</f>
        <v/>
      </c>
      <c r="C5701" s="6">
        <f>MIN(B5701,A5701)</f>
        <v/>
      </c>
      <c r="D5701" s="6">
        <f>B5701-C5701</f>
        <v/>
      </c>
      <c r="E5701" s="6">
        <f>A5701-C5701</f>
        <v/>
      </c>
      <c r="F5701" s="6">
        <f>MIN(D5701,in_batt_pw,IF(sel_batt=0,0,(sel_batt-H5700)/in_rte))</f>
        <v/>
      </c>
      <c r="G5701" s="6">
        <f>MIN(E5701,in_batt_pw,H5700)</f>
        <v/>
      </c>
      <c r="H5701" s="6">
        <f>H5700+F5701*in_rte-G5701</f>
        <v/>
      </c>
      <c r="I5701" s="6">
        <f>IF(sel_og=1,0,E5701-G5701)</f>
        <v/>
      </c>
      <c r="J5701" s="6">
        <f>IF(sel_og=1,0,D5701-F5701)</f>
        <v/>
      </c>
      <c r="K5701" s="6">
        <f>IF(sel_og=1,E5701-G5701,0)</f>
        <v/>
      </c>
    </row>
    <row r="5702">
      <c r="A5702" s="6">
        <f>Profiles!E5702+Profiles!F5702</f>
        <v/>
      </c>
      <c r="B5702" s="6">
        <f>Profiles!D5702*sel_solar</f>
        <v/>
      </c>
      <c r="C5702" s="6">
        <f>MIN(B5702,A5702)</f>
        <v/>
      </c>
      <c r="D5702" s="6">
        <f>B5702-C5702</f>
        <v/>
      </c>
      <c r="E5702" s="6">
        <f>A5702-C5702</f>
        <v/>
      </c>
      <c r="F5702" s="6">
        <f>MIN(D5702,in_batt_pw,IF(sel_batt=0,0,(sel_batt-H5701)/in_rte))</f>
        <v/>
      </c>
      <c r="G5702" s="6">
        <f>MIN(E5702,in_batt_pw,H5701)</f>
        <v/>
      </c>
      <c r="H5702" s="6">
        <f>H5701+F5702*in_rte-G5702</f>
        <v/>
      </c>
      <c r="I5702" s="6">
        <f>IF(sel_og=1,0,E5702-G5702)</f>
        <v/>
      </c>
      <c r="J5702" s="6">
        <f>IF(sel_og=1,0,D5702-F5702)</f>
        <v/>
      </c>
      <c r="K5702" s="6">
        <f>IF(sel_og=1,E5702-G5702,0)</f>
        <v/>
      </c>
    </row>
    <row r="5703">
      <c r="A5703" s="6">
        <f>Profiles!E5703+Profiles!F5703</f>
        <v/>
      </c>
      <c r="B5703" s="6">
        <f>Profiles!D5703*sel_solar</f>
        <v/>
      </c>
      <c r="C5703" s="6">
        <f>MIN(B5703,A5703)</f>
        <v/>
      </c>
      <c r="D5703" s="6">
        <f>B5703-C5703</f>
        <v/>
      </c>
      <c r="E5703" s="6">
        <f>A5703-C5703</f>
        <v/>
      </c>
      <c r="F5703" s="6">
        <f>MIN(D5703,in_batt_pw,IF(sel_batt=0,0,(sel_batt-H5702)/in_rte))</f>
        <v/>
      </c>
      <c r="G5703" s="6">
        <f>MIN(E5703,in_batt_pw,H5702)</f>
        <v/>
      </c>
      <c r="H5703" s="6">
        <f>H5702+F5703*in_rte-G5703</f>
        <v/>
      </c>
      <c r="I5703" s="6">
        <f>IF(sel_og=1,0,E5703-G5703)</f>
        <v/>
      </c>
      <c r="J5703" s="6">
        <f>IF(sel_og=1,0,D5703-F5703)</f>
        <v/>
      </c>
      <c r="K5703" s="6">
        <f>IF(sel_og=1,E5703-G5703,0)</f>
        <v/>
      </c>
    </row>
    <row r="5704">
      <c r="A5704" s="6">
        <f>Profiles!E5704+Profiles!F5704</f>
        <v/>
      </c>
      <c r="B5704" s="6">
        <f>Profiles!D5704*sel_solar</f>
        <v/>
      </c>
      <c r="C5704" s="6">
        <f>MIN(B5704,A5704)</f>
        <v/>
      </c>
      <c r="D5704" s="6">
        <f>B5704-C5704</f>
        <v/>
      </c>
      <c r="E5704" s="6">
        <f>A5704-C5704</f>
        <v/>
      </c>
      <c r="F5704" s="6">
        <f>MIN(D5704,in_batt_pw,IF(sel_batt=0,0,(sel_batt-H5703)/in_rte))</f>
        <v/>
      </c>
      <c r="G5704" s="6">
        <f>MIN(E5704,in_batt_pw,H5703)</f>
        <v/>
      </c>
      <c r="H5704" s="6">
        <f>H5703+F5704*in_rte-G5704</f>
        <v/>
      </c>
      <c r="I5704" s="6">
        <f>IF(sel_og=1,0,E5704-G5704)</f>
        <v/>
      </c>
      <c r="J5704" s="6">
        <f>IF(sel_og=1,0,D5704-F5704)</f>
        <v/>
      </c>
      <c r="K5704" s="6">
        <f>IF(sel_og=1,E5704-G5704,0)</f>
        <v/>
      </c>
    </row>
    <row r="5705">
      <c r="A5705" s="6">
        <f>Profiles!E5705+Profiles!F5705</f>
        <v/>
      </c>
      <c r="B5705" s="6">
        <f>Profiles!D5705*sel_solar</f>
        <v/>
      </c>
      <c r="C5705" s="6">
        <f>MIN(B5705,A5705)</f>
        <v/>
      </c>
      <c r="D5705" s="6">
        <f>B5705-C5705</f>
        <v/>
      </c>
      <c r="E5705" s="6">
        <f>A5705-C5705</f>
        <v/>
      </c>
      <c r="F5705" s="6">
        <f>MIN(D5705,in_batt_pw,IF(sel_batt=0,0,(sel_batt-H5704)/in_rte))</f>
        <v/>
      </c>
      <c r="G5705" s="6">
        <f>MIN(E5705,in_batt_pw,H5704)</f>
        <v/>
      </c>
      <c r="H5705" s="6">
        <f>H5704+F5705*in_rte-G5705</f>
        <v/>
      </c>
      <c r="I5705" s="6">
        <f>IF(sel_og=1,0,E5705-G5705)</f>
        <v/>
      </c>
      <c r="J5705" s="6">
        <f>IF(sel_og=1,0,D5705-F5705)</f>
        <v/>
      </c>
      <c r="K5705" s="6">
        <f>IF(sel_og=1,E5705-G5705,0)</f>
        <v/>
      </c>
    </row>
    <row r="5706">
      <c r="A5706" s="6">
        <f>Profiles!E5706+Profiles!F5706</f>
        <v/>
      </c>
      <c r="B5706" s="6">
        <f>Profiles!D5706*sel_solar</f>
        <v/>
      </c>
      <c r="C5706" s="6">
        <f>MIN(B5706,A5706)</f>
        <v/>
      </c>
      <c r="D5706" s="6">
        <f>B5706-C5706</f>
        <v/>
      </c>
      <c r="E5706" s="6">
        <f>A5706-C5706</f>
        <v/>
      </c>
      <c r="F5706" s="6">
        <f>MIN(D5706,in_batt_pw,IF(sel_batt=0,0,(sel_batt-H5705)/in_rte))</f>
        <v/>
      </c>
      <c r="G5706" s="6">
        <f>MIN(E5706,in_batt_pw,H5705)</f>
        <v/>
      </c>
      <c r="H5706" s="6">
        <f>H5705+F5706*in_rte-G5706</f>
        <v/>
      </c>
      <c r="I5706" s="6">
        <f>IF(sel_og=1,0,E5706-G5706)</f>
        <v/>
      </c>
      <c r="J5706" s="6">
        <f>IF(sel_og=1,0,D5706-F5706)</f>
        <v/>
      </c>
      <c r="K5706" s="6">
        <f>IF(sel_og=1,E5706-G5706,0)</f>
        <v/>
      </c>
    </row>
    <row r="5707">
      <c r="A5707" s="6">
        <f>Profiles!E5707+Profiles!F5707</f>
        <v/>
      </c>
      <c r="B5707" s="6">
        <f>Profiles!D5707*sel_solar</f>
        <v/>
      </c>
      <c r="C5707" s="6">
        <f>MIN(B5707,A5707)</f>
        <v/>
      </c>
      <c r="D5707" s="6">
        <f>B5707-C5707</f>
        <v/>
      </c>
      <c r="E5707" s="6">
        <f>A5707-C5707</f>
        <v/>
      </c>
      <c r="F5707" s="6">
        <f>MIN(D5707,in_batt_pw,IF(sel_batt=0,0,(sel_batt-H5706)/in_rte))</f>
        <v/>
      </c>
      <c r="G5707" s="6">
        <f>MIN(E5707,in_batt_pw,H5706)</f>
        <v/>
      </c>
      <c r="H5707" s="6">
        <f>H5706+F5707*in_rte-G5707</f>
        <v/>
      </c>
      <c r="I5707" s="6">
        <f>IF(sel_og=1,0,E5707-G5707)</f>
        <v/>
      </c>
      <c r="J5707" s="6">
        <f>IF(sel_og=1,0,D5707-F5707)</f>
        <v/>
      </c>
      <c r="K5707" s="6">
        <f>IF(sel_og=1,E5707-G5707,0)</f>
        <v/>
      </c>
    </row>
    <row r="5708">
      <c r="A5708" s="6">
        <f>Profiles!E5708+Profiles!F5708</f>
        <v/>
      </c>
      <c r="B5708" s="6">
        <f>Profiles!D5708*sel_solar</f>
        <v/>
      </c>
      <c r="C5708" s="6">
        <f>MIN(B5708,A5708)</f>
        <v/>
      </c>
      <c r="D5708" s="6">
        <f>B5708-C5708</f>
        <v/>
      </c>
      <c r="E5708" s="6">
        <f>A5708-C5708</f>
        <v/>
      </c>
      <c r="F5708" s="6">
        <f>MIN(D5708,in_batt_pw,IF(sel_batt=0,0,(sel_batt-H5707)/in_rte))</f>
        <v/>
      </c>
      <c r="G5708" s="6">
        <f>MIN(E5708,in_batt_pw,H5707)</f>
        <v/>
      </c>
      <c r="H5708" s="6">
        <f>H5707+F5708*in_rte-G5708</f>
        <v/>
      </c>
      <c r="I5708" s="6">
        <f>IF(sel_og=1,0,E5708-G5708)</f>
        <v/>
      </c>
      <c r="J5708" s="6">
        <f>IF(sel_og=1,0,D5708-F5708)</f>
        <v/>
      </c>
      <c r="K5708" s="6">
        <f>IF(sel_og=1,E5708-G5708,0)</f>
        <v/>
      </c>
    </row>
    <row r="5709">
      <c r="A5709" s="6">
        <f>Profiles!E5709+Profiles!F5709</f>
        <v/>
      </c>
      <c r="B5709" s="6">
        <f>Profiles!D5709*sel_solar</f>
        <v/>
      </c>
      <c r="C5709" s="6">
        <f>MIN(B5709,A5709)</f>
        <v/>
      </c>
      <c r="D5709" s="6">
        <f>B5709-C5709</f>
        <v/>
      </c>
      <c r="E5709" s="6">
        <f>A5709-C5709</f>
        <v/>
      </c>
      <c r="F5709" s="6">
        <f>MIN(D5709,in_batt_pw,IF(sel_batt=0,0,(sel_batt-H5708)/in_rte))</f>
        <v/>
      </c>
      <c r="G5709" s="6">
        <f>MIN(E5709,in_batt_pw,H5708)</f>
        <v/>
      </c>
      <c r="H5709" s="6">
        <f>H5708+F5709*in_rte-G5709</f>
        <v/>
      </c>
      <c r="I5709" s="6">
        <f>IF(sel_og=1,0,E5709-G5709)</f>
        <v/>
      </c>
      <c r="J5709" s="6">
        <f>IF(sel_og=1,0,D5709-F5709)</f>
        <v/>
      </c>
      <c r="K5709" s="6">
        <f>IF(sel_og=1,E5709-G5709,0)</f>
        <v/>
      </c>
    </row>
    <row r="5710">
      <c r="A5710" s="6">
        <f>Profiles!E5710+Profiles!F5710</f>
        <v/>
      </c>
      <c r="B5710" s="6">
        <f>Profiles!D5710*sel_solar</f>
        <v/>
      </c>
      <c r="C5710" s="6">
        <f>MIN(B5710,A5710)</f>
        <v/>
      </c>
      <c r="D5710" s="6">
        <f>B5710-C5710</f>
        <v/>
      </c>
      <c r="E5710" s="6">
        <f>A5710-C5710</f>
        <v/>
      </c>
      <c r="F5710" s="6">
        <f>MIN(D5710,in_batt_pw,IF(sel_batt=0,0,(sel_batt-H5709)/in_rte))</f>
        <v/>
      </c>
      <c r="G5710" s="6">
        <f>MIN(E5710,in_batt_pw,H5709)</f>
        <v/>
      </c>
      <c r="H5710" s="6">
        <f>H5709+F5710*in_rte-G5710</f>
        <v/>
      </c>
      <c r="I5710" s="6">
        <f>IF(sel_og=1,0,E5710-G5710)</f>
        <v/>
      </c>
      <c r="J5710" s="6">
        <f>IF(sel_og=1,0,D5710-F5710)</f>
        <v/>
      </c>
      <c r="K5710" s="6">
        <f>IF(sel_og=1,E5710-G5710,0)</f>
        <v/>
      </c>
    </row>
    <row r="5711">
      <c r="A5711" s="6">
        <f>Profiles!E5711+Profiles!F5711</f>
        <v/>
      </c>
      <c r="B5711" s="6">
        <f>Profiles!D5711*sel_solar</f>
        <v/>
      </c>
      <c r="C5711" s="6">
        <f>MIN(B5711,A5711)</f>
        <v/>
      </c>
      <c r="D5711" s="6">
        <f>B5711-C5711</f>
        <v/>
      </c>
      <c r="E5711" s="6">
        <f>A5711-C5711</f>
        <v/>
      </c>
      <c r="F5711" s="6">
        <f>MIN(D5711,in_batt_pw,IF(sel_batt=0,0,(sel_batt-H5710)/in_rte))</f>
        <v/>
      </c>
      <c r="G5711" s="6">
        <f>MIN(E5711,in_batt_pw,H5710)</f>
        <v/>
      </c>
      <c r="H5711" s="6">
        <f>H5710+F5711*in_rte-G5711</f>
        <v/>
      </c>
      <c r="I5711" s="6">
        <f>IF(sel_og=1,0,E5711-G5711)</f>
        <v/>
      </c>
      <c r="J5711" s="6">
        <f>IF(sel_og=1,0,D5711-F5711)</f>
        <v/>
      </c>
      <c r="K5711" s="6">
        <f>IF(sel_og=1,E5711-G5711,0)</f>
        <v/>
      </c>
    </row>
    <row r="5712">
      <c r="A5712" s="6">
        <f>Profiles!E5712+Profiles!F5712</f>
        <v/>
      </c>
      <c r="B5712" s="6">
        <f>Profiles!D5712*sel_solar</f>
        <v/>
      </c>
      <c r="C5712" s="6">
        <f>MIN(B5712,A5712)</f>
        <v/>
      </c>
      <c r="D5712" s="6">
        <f>B5712-C5712</f>
        <v/>
      </c>
      <c r="E5712" s="6">
        <f>A5712-C5712</f>
        <v/>
      </c>
      <c r="F5712" s="6">
        <f>MIN(D5712,in_batt_pw,IF(sel_batt=0,0,(sel_batt-H5711)/in_rte))</f>
        <v/>
      </c>
      <c r="G5712" s="6">
        <f>MIN(E5712,in_batt_pw,H5711)</f>
        <v/>
      </c>
      <c r="H5712" s="6">
        <f>H5711+F5712*in_rte-G5712</f>
        <v/>
      </c>
      <c r="I5712" s="6">
        <f>IF(sel_og=1,0,E5712-G5712)</f>
        <v/>
      </c>
      <c r="J5712" s="6">
        <f>IF(sel_og=1,0,D5712-F5712)</f>
        <v/>
      </c>
      <c r="K5712" s="6">
        <f>IF(sel_og=1,E5712-G5712,0)</f>
        <v/>
      </c>
    </row>
    <row r="5713">
      <c r="A5713" s="6">
        <f>Profiles!E5713+Profiles!F5713</f>
        <v/>
      </c>
      <c r="B5713" s="6">
        <f>Profiles!D5713*sel_solar</f>
        <v/>
      </c>
      <c r="C5713" s="6">
        <f>MIN(B5713,A5713)</f>
        <v/>
      </c>
      <c r="D5713" s="6">
        <f>B5713-C5713</f>
        <v/>
      </c>
      <c r="E5713" s="6">
        <f>A5713-C5713</f>
        <v/>
      </c>
      <c r="F5713" s="6">
        <f>MIN(D5713,in_batt_pw,IF(sel_batt=0,0,(sel_batt-H5712)/in_rte))</f>
        <v/>
      </c>
      <c r="G5713" s="6">
        <f>MIN(E5713,in_batt_pw,H5712)</f>
        <v/>
      </c>
      <c r="H5713" s="6">
        <f>H5712+F5713*in_rte-G5713</f>
        <v/>
      </c>
      <c r="I5713" s="6">
        <f>IF(sel_og=1,0,E5713-G5713)</f>
        <v/>
      </c>
      <c r="J5713" s="6">
        <f>IF(sel_og=1,0,D5713-F5713)</f>
        <v/>
      </c>
      <c r="K5713" s="6">
        <f>IF(sel_og=1,E5713-G5713,0)</f>
        <v/>
      </c>
    </row>
    <row r="5714">
      <c r="A5714" s="6">
        <f>Profiles!E5714+Profiles!F5714</f>
        <v/>
      </c>
      <c r="B5714" s="6">
        <f>Profiles!D5714*sel_solar</f>
        <v/>
      </c>
      <c r="C5714" s="6">
        <f>MIN(B5714,A5714)</f>
        <v/>
      </c>
      <c r="D5714" s="6">
        <f>B5714-C5714</f>
        <v/>
      </c>
      <c r="E5714" s="6">
        <f>A5714-C5714</f>
        <v/>
      </c>
      <c r="F5714" s="6">
        <f>MIN(D5714,in_batt_pw,IF(sel_batt=0,0,(sel_batt-H5713)/in_rte))</f>
        <v/>
      </c>
      <c r="G5714" s="6">
        <f>MIN(E5714,in_batt_pw,H5713)</f>
        <v/>
      </c>
      <c r="H5714" s="6">
        <f>H5713+F5714*in_rte-G5714</f>
        <v/>
      </c>
      <c r="I5714" s="6">
        <f>IF(sel_og=1,0,E5714-G5714)</f>
        <v/>
      </c>
      <c r="J5714" s="6">
        <f>IF(sel_og=1,0,D5714-F5714)</f>
        <v/>
      </c>
      <c r="K5714" s="6">
        <f>IF(sel_og=1,E5714-G5714,0)</f>
        <v/>
      </c>
    </row>
    <row r="5715">
      <c r="A5715" s="6">
        <f>Profiles!E5715+Profiles!F5715</f>
        <v/>
      </c>
      <c r="B5715" s="6">
        <f>Profiles!D5715*sel_solar</f>
        <v/>
      </c>
      <c r="C5715" s="6">
        <f>MIN(B5715,A5715)</f>
        <v/>
      </c>
      <c r="D5715" s="6">
        <f>B5715-C5715</f>
        <v/>
      </c>
      <c r="E5715" s="6">
        <f>A5715-C5715</f>
        <v/>
      </c>
      <c r="F5715" s="6">
        <f>MIN(D5715,in_batt_pw,IF(sel_batt=0,0,(sel_batt-H5714)/in_rte))</f>
        <v/>
      </c>
      <c r="G5715" s="6">
        <f>MIN(E5715,in_batt_pw,H5714)</f>
        <v/>
      </c>
      <c r="H5715" s="6">
        <f>H5714+F5715*in_rte-G5715</f>
        <v/>
      </c>
      <c r="I5715" s="6">
        <f>IF(sel_og=1,0,E5715-G5715)</f>
        <v/>
      </c>
      <c r="J5715" s="6">
        <f>IF(sel_og=1,0,D5715-F5715)</f>
        <v/>
      </c>
      <c r="K5715" s="6">
        <f>IF(sel_og=1,E5715-G5715,0)</f>
        <v/>
      </c>
    </row>
    <row r="5716">
      <c r="A5716" s="6">
        <f>Profiles!E5716+Profiles!F5716</f>
        <v/>
      </c>
      <c r="B5716" s="6">
        <f>Profiles!D5716*sel_solar</f>
        <v/>
      </c>
      <c r="C5716" s="6">
        <f>MIN(B5716,A5716)</f>
        <v/>
      </c>
      <c r="D5716" s="6">
        <f>B5716-C5716</f>
        <v/>
      </c>
      <c r="E5716" s="6">
        <f>A5716-C5716</f>
        <v/>
      </c>
      <c r="F5716" s="6">
        <f>MIN(D5716,in_batt_pw,IF(sel_batt=0,0,(sel_batt-H5715)/in_rte))</f>
        <v/>
      </c>
      <c r="G5716" s="6">
        <f>MIN(E5716,in_batt_pw,H5715)</f>
        <v/>
      </c>
      <c r="H5716" s="6">
        <f>H5715+F5716*in_rte-G5716</f>
        <v/>
      </c>
      <c r="I5716" s="6">
        <f>IF(sel_og=1,0,E5716-G5716)</f>
        <v/>
      </c>
      <c r="J5716" s="6">
        <f>IF(sel_og=1,0,D5716-F5716)</f>
        <v/>
      </c>
      <c r="K5716" s="6">
        <f>IF(sel_og=1,E5716-G5716,0)</f>
        <v/>
      </c>
    </row>
    <row r="5717">
      <c r="A5717" s="6">
        <f>Profiles!E5717+Profiles!F5717</f>
        <v/>
      </c>
      <c r="B5717" s="6">
        <f>Profiles!D5717*sel_solar</f>
        <v/>
      </c>
      <c r="C5717" s="6">
        <f>MIN(B5717,A5717)</f>
        <v/>
      </c>
      <c r="D5717" s="6">
        <f>B5717-C5717</f>
        <v/>
      </c>
      <c r="E5717" s="6">
        <f>A5717-C5717</f>
        <v/>
      </c>
      <c r="F5717" s="6">
        <f>MIN(D5717,in_batt_pw,IF(sel_batt=0,0,(sel_batt-H5716)/in_rte))</f>
        <v/>
      </c>
      <c r="G5717" s="6">
        <f>MIN(E5717,in_batt_pw,H5716)</f>
        <v/>
      </c>
      <c r="H5717" s="6">
        <f>H5716+F5717*in_rte-G5717</f>
        <v/>
      </c>
      <c r="I5717" s="6">
        <f>IF(sel_og=1,0,E5717-G5717)</f>
        <v/>
      </c>
      <c r="J5717" s="6">
        <f>IF(sel_og=1,0,D5717-F5717)</f>
        <v/>
      </c>
      <c r="K5717" s="6">
        <f>IF(sel_og=1,E5717-G5717,0)</f>
        <v/>
      </c>
    </row>
    <row r="5718">
      <c r="A5718" s="6">
        <f>Profiles!E5718+Profiles!F5718</f>
        <v/>
      </c>
      <c r="B5718" s="6">
        <f>Profiles!D5718*sel_solar</f>
        <v/>
      </c>
      <c r="C5718" s="6">
        <f>MIN(B5718,A5718)</f>
        <v/>
      </c>
      <c r="D5718" s="6">
        <f>B5718-C5718</f>
        <v/>
      </c>
      <c r="E5718" s="6">
        <f>A5718-C5718</f>
        <v/>
      </c>
      <c r="F5718" s="6">
        <f>MIN(D5718,in_batt_pw,IF(sel_batt=0,0,(sel_batt-H5717)/in_rte))</f>
        <v/>
      </c>
      <c r="G5718" s="6">
        <f>MIN(E5718,in_batt_pw,H5717)</f>
        <v/>
      </c>
      <c r="H5718" s="6">
        <f>H5717+F5718*in_rte-G5718</f>
        <v/>
      </c>
      <c r="I5718" s="6">
        <f>IF(sel_og=1,0,E5718-G5718)</f>
        <v/>
      </c>
      <c r="J5718" s="6">
        <f>IF(sel_og=1,0,D5718-F5718)</f>
        <v/>
      </c>
      <c r="K5718" s="6">
        <f>IF(sel_og=1,E5718-G5718,0)</f>
        <v/>
      </c>
    </row>
    <row r="5719">
      <c r="A5719" s="6">
        <f>Profiles!E5719+Profiles!F5719</f>
        <v/>
      </c>
      <c r="B5719" s="6">
        <f>Profiles!D5719*sel_solar</f>
        <v/>
      </c>
      <c r="C5719" s="6">
        <f>MIN(B5719,A5719)</f>
        <v/>
      </c>
      <c r="D5719" s="6">
        <f>B5719-C5719</f>
        <v/>
      </c>
      <c r="E5719" s="6">
        <f>A5719-C5719</f>
        <v/>
      </c>
      <c r="F5719" s="6">
        <f>MIN(D5719,in_batt_pw,IF(sel_batt=0,0,(sel_batt-H5718)/in_rte))</f>
        <v/>
      </c>
      <c r="G5719" s="6">
        <f>MIN(E5719,in_batt_pw,H5718)</f>
        <v/>
      </c>
      <c r="H5719" s="6">
        <f>H5718+F5719*in_rte-G5719</f>
        <v/>
      </c>
      <c r="I5719" s="6">
        <f>IF(sel_og=1,0,E5719-G5719)</f>
        <v/>
      </c>
      <c r="J5719" s="6">
        <f>IF(sel_og=1,0,D5719-F5719)</f>
        <v/>
      </c>
      <c r="K5719" s="6">
        <f>IF(sel_og=1,E5719-G5719,0)</f>
        <v/>
      </c>
    </row>
    <row r="5720">
      <c r="A5720" s="6">
        <f>Profiles!E5720+Profiles!F5720</f>
        <v/>
      </c>
      <c r="B5720" s="6">
        <f>Profiles!D5720*sel_solar</f>
        <v/>
      </c>
      <c r="C5720" s="6">
        <f>MIN(B5720,A5720)</f>
        <v/>
      </c>
      <c r="D5720" s="6">
        <f>B5720-C5720</f>
        <v/>
      </c>
      <c r="E5720" s="6">
        <f>A5720-C5720</f>
        <v/>
      </c>
      <c r="F5720" s="6">
        <f>MIN(D5720,in_batt_pw,IF(sel_batt=0,0,(sel_batt-H5719)/in_rte))</f>
        <v/>
      </c>
      <c r="G5720" s="6">
        <f>MIN(E5720,in_batt_pw,H5719)</f>
        <v/>
      </c>
      <c r="H5720" s="6">
        <f>H5719+F5720*in_rte-G5720</f>
        <v/>
      </c>
      <c r="I5720" s="6">
        <f>IF(sel_og=1,0,E5720-G5720)</f>
        <v/>
      </c>
      <c r="J5720" s="6">
        <f>IF(sel_og=1,0,D5720-F5720)</f>
        <v/>
      </c>
      <c r="K5720" s="6">
        <f>IF(sel_og=1,E5720-G5720,0)</f>
        <v/>
      </c>
    </row>
    <row r="5721">
      <c r="A5721" s="6">
        <f>Profiles!E5721+Profiles!F5721</f>
        <v/>
      </c>
      <c r="B5721" s="6">
        <f>Profiles!D5721*sel_solar</f>
        <v/>
      </c>
      <c r="C5721" s="6">
        <f>MIN(B5721,A5721)</f>
        <v/>
      </c>
      <c r="D5721" s="6">
        <f>B5721-C5721</f>
        <v/>
      </c>
      <c r="E5721" s="6">
        <f>A5721-C5721</f>
        <v/>
      </c>
      <c r="F5721" s="6">
        <f>MIN(D5721,in_batt_pw,IF(sel_batt=0,0,(sel_batt-H5720)/in_rte))</f>
        <v/>
      </c>
      <c r="G5721" s="6">
        <f>MIN(E5721,in_batt_pw,H5720)</f>
        <v/>
      </c>
      <c r="H5721" s="6">
        <f>H5720+F5721*in_rte-G5721</f>
        <v/>
      </c>
      <c r="I5721" s="6">
        <f>IF(sel_og=1,0,E5721-G5721)</f>
        <v/>
      </c>
      <c r="J5721" s="6">
        <f>IF(sel_og=1,0,D5721-F5721)</f>
        <v/>
      </c>
      <c r="K5721" s="6">
        <f>IF(sel_og=1,E5721-G5721,0)</f>
        <v/>
      </c>
    </row>
    <row r="5722">
      <c r="A5722" s="6">
        <f>Profiles!E5722+Profiles!F5722</f>
        <v/>
      </c>
      <c r="B5722" s="6">
        <f>Profiles!D5722*sel_solar</f>
        <v/>
      </c>
      <c r="C5722" s="6">
        <f>MIN(B5722,A5722)</f>
        <v/>
      </c>
      <c r="D5722" s="6">
        <f>B5722-C5722</f>
        <v/>
      </c>
      <c r="E5722" s="6">
        <f>A5722-C5722</f>
        <v/>
      </c>
      <c r="F5722" s="6">
        <f>MIN(D5722,in_batt_pw,IF(sel_batt=0,0,(sel_batt-H5721)/in_rte))</f>
        <v/>
      </c>
      <c r="G5722" s="6">
        <f>MIN(E5722,in_batt_pw,H5721)</f>
        <v/>
      </c>
      <c r="H5722" s="6">
        <f>H5721+F5722*in_rte-G5722</f>
        <v/>
      </c>
      <c r="I5722" s="6">
        <f>IF(sel_og=1,0,E5722-G5722)</f>
        <v/>
      </c>
      <c r="J5722" s="6">
        <f>IF(sel_og=1,0,D5722-F5722)</f>
        <v/>
      </c>
      <c r="K5722" s="6">
        <f>IF(sel_og=1,E5722-G5722,0)</f>
        <v/>
      </c>
    </row>
    <row r="5723">
      <c r="A5723" s="6">
        <f>Profiles!E5723+Profiles!F5723</f>
        <v/>
      </c>
      <c r="B5723" s="6">
        <f>Profiles!D5723*sel_solar</f>
        <v/>
      </c>
      <c r="C5723" s="6">
        <f>MIN(B5723,A5723)</f>
        <v/>
      </c>
      <c r="D5723" s="6">
        <f>B5723-C5723</f>
        <v/>
      </c>
      <c r="E5723" s="6">
        <f>A5723-C5723</f>
        <v/>
      </c>
      <c r="F5723" s="6">
        <f>MIN(D5723,in_batt_pw,IF(sel_batt=0,0,(sel_batt-H5722)/in_rte))</f>
        <v/>
      </c>
      <c r="G5723" s="6">
        <f>MIN(E5723,in_batt_pw,H5722)</f>
        <v/>
      </c>
      <c r="H5723" s="6">
        <f>H5722+F5723*in_rte-G5723</f>
        <v/>
      </c>
      <c r="I5723" s="6">
        <f>IF(sel_og=1,0,E5723-G5723)</f>
        <v/>
      </c>
      <c r="J5723" s="6">
        <f>IF(sel_og=1,0,D5723-F5723)</f>
        <v/>
      </c>
      <c r="K5723" s="6">
        <f>IF(sel_og=1,E5723-G5723,0)</f>
        <v/>
      </c>
    </row>
    <row r="5724">
      <c r="A5724" s="6">
        <f>Profiles!E5724+Profiles!F5724</f>
        <v/>
      </c>
      <c r="B5724" s="6">
        <f>Profiles!D5724*sel_solar</f>
        <v/>
      </c>
      <c r="C5724" s="6">
        <f>MIN(B5724,A5724)</f>
        <v/>
      </c>
      <c r="D5724" s="6">
        <f>B5724-C5724</f>
        <v/>
      </c>
      <c r="E5724" s="6">
        <f>A5724-C5724</f>
        <v/>
      </c>
      <c r="F5724" s="6">
        <f>MIN(D5724,in_batt_pw,IF(sel_batt=0,0,(sel_batt-H5723)/in_rte))</f>
        <v/>
      </c>
      <c r="G5724" s="6">
        <f>MIN(E5724,in_batt_pw,H5723)</f>
        <v/>
      </c>
      <c r="H5724" s="6">
        <f>H5723+F5724*in_rte-G5724</f>
        <v/>
      </c>
      <c r="I5724" s="6">
        <f>IF(sel_og=1,0,E5724-G5724)</f>
        <v/>
      </c>
      <c r="J5724" s="6">
        <f>IF(sel_og=1,0,D5724-F5724)</f>
        <v/>
      </c>
      <c r="K5724" s="6">
        <f>IF(sel_og=1,E5724-G5724,0)</f>
        <v/>
      </c>
    </row>
    <row r="5725">
      <c r="A5725" s="6">
        <f>Profiles!E5725+Profiles!F5725</f>
        <v/>
      </c>
      <c r="B5725" s="6">
        <f>Profiles!D5725*sel_solar</f>
        <v/>
      </c>
      <c r="C5725" s="6">
        <f>MIN(B5725,A5725)</f>
        <v/>
      </c>
      <c r="D5725" s="6">
        <f>B5725-C5725</f>
        <v/>
      </c>
      <c r="E5725" s="6">
        <f>A5725-C5725</f>
        <v/>
      </c>
      <c r="F5725" s="6">
        <f>MIN(D5725,in_batt_pw,IF(sel_batt=0,0,(sel_batt-H5724)/in_rte))</f>
        <v/>
      </c>
      <c r="G5725" s="6">
        <f>MIN(E5725,in_batt_pw,H5724)</f>
        <v/>
      </c>
      <c r="H5725" s="6">
        <f>H5724+F5725*in_rte-G5725</f>
        <v/>
      </c>
      <c r="I5725" s="6">
        <f>IF(sel_og=1,0,E5725-G5725)</f>
        <v/>
      </c>
      <c r="J5725" s="6">
        <f>IF(sel_og=1,0,D5725-F5725)</f>
        <v/>
      </c>
      <c r="K5725" s="6">
        <f>IF(sel_og=1,E5725-G5725,0)</f>
        <v/>
      </c>
    </row>
    <row r="5726">
      <c r="A5726" s="6">
        <f>Profiles!E5726+Profiles!F5726</f>
        <v/>
      </c>
      <c r="B5726" s="6">
        <f>Profiles!D5726*sel_solar</f>
        <v/>
      </c>
      <c r="C5726" s="6">
        <f>MIN(B5726,A5726)</f>
        <v/>
      </c>
      <c r="D5726" s="6">
        <f>B5726-C5726</f>
        <v/>
      </c>
      <c r="E5726" s="6">
        <f>A5726-C5726</f>
        <v/>
      </c>
      <c r="F5726" s="6">
        <f>MIN(D5726,in_batt_pw,IF(sel_batt=0,0,(sel_batt-H5725)/in_rte))</f>
        <v/>
      </c>
      <c r="G5726" s="6">
        <f>MIN(E5726,in_batt_pw,H5725)</f>
        <v/>
      </c>
      <c r="H5726" s="6">
        <f>H5725+F5726*in_rte-G5726</f>
        <v/>
      </c>
      <c r="I5726" s="6">
        <f>IF(sel_og=1,0,E5726-G5726)</f>
        <v/>
      </c>
      <c r="J5726" s="6">
        <f>IF(sel_og=1,0,D5726-F5726)</f>
        <v/>
      </c>
      <c r="K5726" s="6">
        <f>IF(sel_og=1,E5726-G5726,0)</f>
        <v/>
      </c>
    </row>
    <row r="5727">
      <c r="A5727" s="6">
        <f>Profiles!E5727+Profiles!F5727</f>
        <v/>
      </c>
      <c r="B5727" s="6">
        <f>Profiles!D5727*sel_solar</f>
        <v/>
      </c>
      <c r="C5727" s="6">
        <f>MIN(B5727,A5727)</f>
        <v/>
      </c>
      <c r="D5727" s="6">
        <f>B5727-C5727</f>
        <v/>
      </c>
      <c r="E5727" s="6">
        <f>A5727-C5727</f>
        <v/>
      </c>
      <c r="F5727" s="6">
        <f>MIN(D5727,in_batt_pw,IF(sel_batt=0,0,(sel_batt-H5726)/in_rte))</f>
        <v/>
      </c>
      <c r="G5727" s="6">
        <f>MIN(E5727,in_batt_pw,H5726)</f>
        <v/>
      </c>
      <c r="H5727" s="6">
        <f>H5726+F5727*in_rte-G5727</f>
        <v/>
      </c>
      <c r="I5727" s="6">
        <f>IF(sel_og=1,0,E5727-G5727)</f>
        <v/>
      </c>
      <c r="J5727" s="6">
        <f>IF(sel_og=1,0,D5727-F5727)</f>
        <v/>
      </c>
      <c r="K5727" s="6">
        <f>IF(sel_og=1,E5727-G5727,0)</f>
        <v/>
      </c>
    </row>
    <row r="5728">
      <c r="A5728" s="6">
        <f>Profiles!E5728+Profiles!F5728</f>
        <v/>
      </c>
      <c r="B5728" s="6">
        <f>Profiles!D5728*sel_solar</f>
        <v/>
      </c>
      <c r="C5728" s="6">
        <f>MIN(B5728,A5728)</f>
        <v/>
      </c>
      <c r="D5728" s="6">
        <f>B5728-C5728</f>
        <v/>
      </c>
      <c r="E5728" s="6">
        <f>A5728-C5728</f>
        <v/>
      </c>
      <c r="F5728" s="6">
        <f>MIN(D5728,in_batt_pw,IF(sel_batt=0,0,(sel_batt-H5727)/in_rte))</f>
        <v/>
      </c>
      <c r="G5728" s="6">
        <f>MIN(E5728,in_batt_pw,H5727)</f>
        <v/>
      </c>
      <c r="H5728" s="6">
        <f>H5727+F5728*in_rte-G5728</f>
        <v/>
      </c>
      <c r="I5728" s="6">
        <f>IF(sel_og=1,0,E5728-G5728)</f>
        <v/>
      </c>
      <c r="J5728" s="6">
        <f>IF(sel_og=1,0,D5728-F5728)</f>
        <v/>
      </c>
      <c r="K5728" s="6">
        <f>IF(sel_og=1,E5728-G5728,0)</f>
        <v/>
      </c>
    </row>
    <row r="5729">
      <c r="A5729" s="6">
        <f>Profiles!E5729+Profiles!F5729</f>
        <v/>
      </c>
      <c r="B5729" s="6">
        <f>Profiles!D5729*sel_solar</f>
        <v/>
      </c>
      <c r="C5729" s="6">
        <f>MIN(B5729,A5729)</f>
        <v/>
      </c>
      <c r="D5729" s="6">
        <f>B5729-C5729</f>
        <v/>
      </c>
      <c r="E5729" s="6">
        <f>A5729-C5729</f>
        <v/>
      </c>
      <c r="F5729" s="6">
        <f>MIN(D5729,in_batt_pw,IF(sel_batt=0,0,(sel_batt-H5728)/in_rte))</f>
        <v/>
      </c>
      <c r="G5729" s="6">
        <f>MIN(E5729,in_batt_pw,H5728)</f>
        <v/>
      </c>
      <c r="H5729" s="6">
        <f>H5728+F5729*in_rte-G5729</f>
        <v/>
      </c>
      <c r="I5729" s="6">
        <f>IF(sel_og=1,0,E5729-G5729)</f>
        <v/>
      </c>
      <c r="J5729" s="6">
        <f>IF(sel_og=1,0,D5729-F5729)</f>
        <v/>
      </c>
      <c r="K5729" s="6">
        <f>IF(sel_og=1,E5729-G5729,0)</f>
        <v/>
      </c>
    </row>
    <row r="5730">
      <c r="A5730" s="6">
        <f>Profiles!E5730+Profiles!F5730</f>
        <v/>
      </c>
      <c r="B5730" s="6">
        <f>Profiles!D5730*sel_solar</f>
        <v/>
      </c>
      <c r="C5730" s="6">
        <f>MIN(B5730,A5730)</f>
        <v/>
      </c>
      <c r="D5730" s="6">
        <f>B5730-C5730</f>
        <v/>
      </c>
      <c r="E5730" s="6">
        <f>A5730-C5730</f>
        <v/>
      </c>
      <c r="F5730" s="6">
        <f>MIN(D5730,in_batt_pw,IF(sel_batt=0,0,(sel_batt-H5729)/in_rte))</f>
        <v/>
      </c>
      <c r="G5730" s="6">
        <f>MIN(E5730,in_batt_pw,H5729)</f>
        <v/>
      </c>
      <c r="H5730" s="6">
        <f>H5729+F5730*in_rte-G5730</f>
        <v/>
      </c>
      <c r="I5730" s="6">
        <f>IF(sel_og=1,0,E5730-G5730)</f>
        <v/>
      </c>
      <c r="J5730" s="6">
        <f>IF(sel_og=1,0,D5730-F5730)</f>
        <v/>
      </c>
      <c r="K5730" s="6">
        <f>IF(sel_og=1,E5730-G5730,0)</f>
        <v/>
      </c>
    </row>
    <row r="5731">
      <c r="A5731" s="6">
        <f>Profiles!E5731+Profiles!F5731</f>
        <v/>
      </c>
      <c r="B5731" s="6">
        <f>Profiles!D5731*sel_solar</f>
        <v/>
      </c>
      <c r="C5731" s="6">
        <f>MIN(B5731,A5731)</f>
        <v/>
      </c>
      <c r="D5731" s="6">
        <f>B5731-C5731</f>
        <v/>
      </c>
      <c r="E5731" s="6">
        <f>A5731-C5731</f>
        <v/>
      </c>
      <c r="F5731" s="6">
        <f>MIN(D5731,in_batt_pw,IF(sel_batt=0,0,(sel_batt-H5730)/in_rte))</f>
        <v/>
      </c>
      <c r="G5731" s="6">
        <f>MIN(E5731,in_batt_pw,H5730)</f>
        <v/>
      </c>
      <c r="H5731" s="6">
        <f>H5730+F5731*in_rte-G5731</f>
        <v/>
      </c>
      <c r="I5731" s="6">
        <f>IF(sel_og=1,0,E5731-G5731)</f>
        <v/>
      </c>
      <c r="J5731" s="6">
        <f>IF(sel_og=1,0,D5731-F5731)</f>
        <v/>
      </c>
      <c r="K5731" s="6">
        <f>IF(sel_og=1,E5731-G5731,0)</f>
        <v/>
      </c>
    </row>
    <row r="5732">
      <c r="A5732" s="6">
        <f>Profiles!E5732+Profiles!F5732</f>
        <v/>
      </c>
      <c r="B5732" s="6">
        <f>Profiles!D5732*sel_solar</f>
        <v/>
      </c>
      <c r="C5732" s="6">
        <f>MIN(B5732,A5732)</f>
        <v/>
      </c>
      <c r="D5732" s="6">
        <f>B5732-C5732</f>
        <v/>
      </c>
      <c r="E5732" s="6">
        <f>A5732-C5732</f>
        <v/>
      </c>
      <c r="F5732" s="6">
        <f>MIN(D5732,in_batt_pw,IF(sel_batt=0,0,(sel_batt-H5731)/in_rte))</f>
        <v/>
      </c>
      <c r="G5732" s="6">
        <f>MIN(E5732,in_batt_pw,H5731)</f>
        <v/>
      </c>
      <c r="H5732" s="6">
        <f>H5731+F5732*in_rte-G5732</f>
        <v/>
      </c>
      <c r="I5732" s="6">
        <f>IF(sel_og=1,0,E5732-G5732)</f>
        <v/>
      </c>
      <c r="J5732" s="6">
        <f>IF(sel_og=1,0,D5732-F5732)</f>
        <v/>
      </c>
      <c r="K5732" s="6">
        <f>IF(sel_og=1,E5732-G5732,0)</f>
        <v/>
      </c>
    </row>
    <row r="5733">
      <c r="A5733" s="6">
        <f>Profiles!E5733+Profiles!F5733</f>
        <v/>
      </c>
      <c r="B5733" s="6">
        <f>Profiles!D5733*sel_solar</f>
        <v/>
      </c>
      <c r="C5733" s="6">
        <f>MIN(B5733,A5733)</f>
        <v/>
      </c>
      <c r="D5733" s="6">
        <f>B5733-C5733</f>
        <v/>
      </c>
      <c r="E5733" s="6">
        <f>A5733-C5733</f>
        <v/>
      </c>
      <c r="F5733" s="6">
        <f>MIN(D5733,in_batt_pw,IF(sel_batt=0,0,(sel_batt-H5732)/in_rte))</f>
        <v/>
      </c>
      <c r="G5733" s="6">
        <f>MIN(E5733,in_batt_pw,H5732)</f>
        <v/>
      </c>
      <c r="H5733" s="6">
        <f>H5732+F5733*in_rte-G5733</f>
        <v/>
      </c>
      <c r="I5733" s="6">
        <f>IF(sel_og=1,0,E5733-G5733)</f>
        <v/>
      </c>
      <c r="J5733" s="6">
        <f>IF(sel_og=1,0,D5733-F5733)</f>
        <v/>
      </c>
      <c r="K5733" s="6">
        <f>IF(sel_og=1,E5733-G5733,0)</f>
        <v/>
      </c>
    </row>
    <row r="5734">
      <c r="A5734" s="6">
        <f>Profiles!E5734+Profiles!F5734</f>
        <v/>
      </c>
      <c r="B5734" s="6">
        <f>Profiles!D5734*sel_solar</f>
        <v/>
      </c>
      <c r="C5734" s="6">
        <f>MIN(B5734,A5734)</f>
        <v/>
      </c>
      <c r="D5734" s="6">
        <f>B5734-C5734</f>
        <v/>
      </c>
      <c r="E5734" s="6">
        <f>A5734-C5734</f>
        <v/>
      </c>
      <c r="F5734" s="6">
        <f>MIN(D5734,in_batt_pw,IF(sel_batt=0,0,(sel_batt-H5733)/in_rte))</f>
        <v/>
      </c>
      <c r="G5734" s="6">
        <f>MIN(E5734,in_batt_pw,H5733)</f>
        <v/>
      </c>
      <c r="H5734" s="6">
        <f>H5733+F5734*in_rte-G5734</f>
        <v/>
      </c>
      <c r="I5734" s="6">
        <f>IF(sel_og=1,0,E5734-G5734)</f>
        <v/>
      </c>
      <c r="J5734" s="6">
        <f>IF(sel_og=1,0,D5734-F5734)</f>
        <v/>
      </c>
      <c r="K5734" s="6">
        <f>IF(sel_og=1,E5734-G5734,0)</f>
        <v/>
      </c>
    </row>
    <row r="5735">
      <c r="A5735" s="6">
        <f>Profiles!E5735+Profiles!F5735</f>
        <v/>
      </c>
      <c r="B5735" s="6">
        <f>Profiles!D5735*sel_solar</f>
        <v/>
      </c>
      <c r="C5735" s="6">
        <f>MIN(B5735,A5735)</f>
        <v/>
      </c>
      <c r="D5735" s="6">
        <f>B5735-C5735</f>
        <v/>
      </c>
      <c r="E5735" s="6">
        <f>A5735-C5735</f>
        <v/>
      </c>
      <c r="F5735" s="6">
        <f>MIN(D5735,in_batt_pw,IF(sel_batt=0,0,(sel_batt-H5734)/in_rte))</f>
        <v/>
      </c>
      <c r="G5735" s="6">
        <f>MIN(E5735,in_batt_pw,H5734)</f>
        <v/>
      </c>
      <c r="H5735" s="6">
        <f>H5734+F5735*in_rte-G5735</f>
        <v/>
      </c>
      <c r="I5735" s="6">
        <f>IF(sel_og=1,0,E5735-G5735)</f>
        <v/>
      </c>
      <c r="J5735" s="6">
        <f>IF(sel_og=1,0,D5735-F5735)</f>
        <v/>
      </c>
      <c r="K5735" s="6">
        <f>IF(sel_og=1,E5735-G5735,0)</f>
        <v/>
      </c>
    </row>
    <row r="5736">
      <c r="A5736" s="6">
        <f>Profiles!E5736+Profiles!F5736</f>
        <v/>
      </c>
      <c r="B5736" s="6">
        <f>Profiles!D5736*sel_solar</f>
        <v/>
      </c>
      <c r="C5736" s="6">
        <f>MIN(B5736,A5736)</f>
        <v/>
      </c>
      <c r="D5736" s="6">
        <f>B5736-C5736</f>
        <v/>
      </c>
      <c r="E5736" s="6">
        <f>A5736-C5736</f>
        <v/>
      </c>
      <c r="F5736" s="6">
        <f>MIN(D5736,in_batt_pw,IF(sel_batt=0,0,(sel_batt-H5735)/in_rte))</f>
        <v/>
      </c>
      <c r="G5736" s="6">
        <f>MIN(E5736,in_batt_pw,H5735)</f>
        <v/>
      </c>
      <c r="H5736" s="6">
        <f>H5735+F5736*in_rte-G5736</f>
        <v/>
      </c>
      <c r="I5736" s="6">
        <f>IF(sel_og=1,0,E5736-G5736)</f>
        <v/>
      </c>
      <c r="J5736" s="6">
        <f>IF(sel_og=1,0,D5736-F5736)</f>
        <v/>
      </c>
      <c r="K5736" s="6">
        <f>IF(sel_og=1,E5736-G5736,0)</f>
        <v/>
      </c>
    </row>
    <row r="5737">
      <c r="A5737" s="6">
        <f>Profiles!E5737+Profiles!F5737</f>
        <v/>
      </c>
      <c r="B5737" s="6">
        <f>Profiles!D5737*sel_solar</f>
        <v/>
      </c>
      <c r="C5737" s="6">
        <f>MIN(B5737,A5737)</f>
        <v/>
      </c>
      <c r="D5737" s="6">
        <f>B5737-C5737</f>
        <v/>
      </c>
      <c r="E5737" s="6">
        <f>A5737-C5737</f>
        <v/>
      </c>
      <c r="F5737" s="6">
        <f>MIN(D5737,in_batt_pw,IF(sel_batt=0,0,(sel_batt-H5736)/in_rte))</f>
        <v/>
      </c>
      <c r="G5737" s="6">
        <f>MIN(E5737,in_batt_pw,H5736)</f>
        <v/>
      </c>
      <c r="H5737" s="6">
        <f>H5736+F5737*in_rte-G5737</f>
        <v/>
      </c>
      <c r="I5737" s="6">
        <f>IF(sel_og=1,0,E5737-G5737)</f>
        <v/>
      </c>
      <c r="J5737" s="6">
        <f>IF(sel_og=1,0,D5737-F5737)</f>
        <v/>
      </c>
      <c r="K5737" s="6">
        <f>IF(sel_og=1,E5737-G5737,0)</f>
        <v/>
      </c>
    </row>
    <row r="5738">
      <c r="A5738" s="6">
        <f>Profiles!E5738+Profiles!F5738</f>
        <v/>
      </c>
      <c r="B5738" s="6">
        <f>Profiles!D5738*sel_solar</f>
        <v/>
      </c>
      <c r="C5738" s="6">
        <f>MIN(B5738,A5738)</f>
        <v/>
      </c>
      <c r="D5738" s="6">
        <f>B5738-C5738</f>
        <v/>
      </c>
      <c r="E5738" s="6">
        <f>A5738-C5738</f>
        <v/>
      </c>
      <c r="F5738" s="6">
        <f>MIN(D5738,in_batt_pw,IF(sel_batt=0,0,(sel_batt-H5737)/in_rte))</f>
        <v/>
      </c>
      <c r="G5738" s="6">
        <f>MIN(E5738,in_batt_pw,H5737)</f>
        <v/>
      </c>
      <c r="H5738" s="6">
        <f>H5737+F5738*in_rte-G5738</f>
        <v/>
      </c>
      <c r="I5738" s="6">
        <f>IF(sel_og=1,0,E5738-G5738)</f>
        <v/>
      </c>
      <c r="J5738" s="6">
        <f>IF(sel_og=1,0,D5738-F5738)</f>
        <v/>
      </c>
      <c r="K5738" s="6">
        <f>IF(sel_og=1,E5738-G5738,0)</f>
        <v/>
      </c>
    </row>
    <row r="5739">
      <c r="A5739" s="6">
        <f>Profiles!E5739+Profiles!F5739</f>
        <v/>
      </c>
      <c r="B5739" s="6">
        <f>Profiles!D5739*sel_solar</f>
        <v/>
      </c>
      <c r="C5739" s="6">
        <f>MIN(B5739,A5739)</f>
        <v/>
      </c>
      <c r="D5739" s="6">
        <f>B5739-C5739</f>
        <v/>
      </c>
      <c r="E5739" s="6">
        <f>A5739-C5739</f>
        <v/>
      </c>
      <c r="F5739" s="6">
        <f>MIN(D5739,in_batt_pw,IF(sel_batt=0,0,(sel_batt-H5738)/in_rte))</f>
        <v/>
      </c>
      <c r="G5739" s="6">
        <f>MIN(E5739,in_batt_pw,H5738)</f>
        <v/>
      </c>
      <c r="H5739" s="6">
        <f>H5738+F5739*in_rte-G5739</f>
        <v/>
      </c>
      <c r="I5739" s="6">
        <f>IF(sel_og=1,0,E5739-G5739)</f>
        <v/>
      </c>
      <c r="J5739" s="6">
        <f>IF(sel_og=1,0,D5739-F5739)</f>
        <v/>
      </c>
      <c r="K5739" s="6">
        <f>IF(sel_og=1,E5739-G5739,0)</f>
        <v/>
      </c>
    </row>
    <row r="5740">
      <c r="A5740" s="6">
        <f>Profiles!E5740+Profiles!F5740</f>
        <v/>
      </c>
      <c r="B5740" s="6">
        <f>Profiles!D5740*sel_solar</f>
        <v/>
      </c>
      <c r="C5740" s="6">
        <f>MIN(B5740,A5740)</f>
        <v/>
      </c>
      <c r="D5740" s="6">
        <f>B5740-C5740</f>
        <v/>
      </c>
      <c r="E5740" s="6">
        <f>A5740-C5740</f>
        <v/>
      </c>
      <c r="F5740" s="6">
        <f>MIN(D5740,in_batt_pw,IF(sel_batt=0,0,(sel_batt-H5739)/in_rte))</f>
        <v/>
      </c>
      <c r="G5740" s="6">
        <f>MIN(E5740,in_batt_pw,H5739)</f>
        <v/>
      </c>
      <c r="H5740" s="6">
        <f>H5739+F5740*in_rte-G5740</f>
        <v/>
      </c>
      <c r="I5740" s="6">
        <f>IF(sel_og=1,0,E5740-G5740)</f>
        <v/>
      </c>
      <c r="J5740" s="6">
        <f>IF(sel_og=1,0,D5740-F5740)</f>
        <v/>
      </c>
      <c r="K5740" s="6">
        <f>IF(sel_og=1,E5740-G5740,0)</f>
        <v/>
      </c>
    </row>
    <row r="5741">
      <c r="A5741" s="6">
        <f>Profiles!E5741+Profiles!F5741</f>
        <v/>
      </c>
      <c r="B5741" s="6">
        <f>Profiles!D5741*sel_solar</f>
        <v/>
      </c>
      <c r="C5741" s="6">
        <f>MIN(B5741,A5741)</f>
        <v/>
      </c>
      <c r="D5741" s="6">
        <f>B5741-C5741</f>
        <v/>
      </c>
      <c r="E5741" s="6">
        <f>A5741-C5741</f>
        <v/>
      </c>
      <c r="F5741" s="6">
        <f>MIN(D5741,in_batt_pw,IF(sel_batt=0,0,(sel_batt-H5740)/in_rte))</f>
        <v/>
      </c>
      <c r="G5741" s="6">
        <f>MIN(E5741,in_batt_pw,H5740)</f>
        <v/>
      </c>
      <c r="H5741" s="6">
        <f>H5740+F5741*in_rte-G5741</f>
        <v/>
      </c>
      <c r="I5741" s="6">
        <f>IF(sel_og=1,0,E5741-G5741)</f>
        <v/>
      </c>
      <c r="J5741" s="6">
        <f>IF(sel_og=1,0,D5741-F5741)</f>
        <v/>
      </c>
      <c r="K5741" s="6">
        <f>IF(sel_og=1,E5741-G5741,0)</f>
        <v/>
      </c>
    </row>
    <row r="5742">
      <c r="A5742" s="6">
        <f>Profiles!E5742+Profiles!F5742</f>
        <v/>
      </c>
      <c r="B5742" s="6">
        <f>Profiles!D5742*sel_solar</f>
        <v/>
      </c>
      <c r="C5742" s="6">
        <f>MIN(B5742,A5742)</f>
        <v/>
      </c>
      <c r="D5742" s="6">
        <f>B5742-C5742</f>
        <v/>
      </c>
      <c r="E5742" s="6">
        <f>A5742-C5742</f>
        <v/>
      </c>
      <c r="F5742" s="6">
        <f>MIN(D5742,in_batt_pw,IF(sel_batt=0,0,(sel_batt-H5741)/in_rte))</f>
        <v/>
      </c>
      <c r="G5742" s="6">
        <f>MIN(E5742,in_batt_pw,H5741)</f>
        <v/>
      </c>
      <c r="H5742" s="6">
        <f>H5741+F5742*in_rte-G5742</f>
        <v/>
      </c>
      <c r="I5742" s="6">
        <f>IF(sel_og=1,0,E5742-G5742)</f>
        <v/>
      </c>
      <c r="J5742" s="6">
        <f>IF(sel_og=1,0,D5742-F5742)</f>
        <v/>
      </c>
      <c r="K5742" s="6">
        <f>IF(sel_og=1,E5742-G5742,0)</f>
        <v/>
      </c>
    </row>
    <row r="5743">
      <c r="A5743" s="6">
        <f>Profiles!E5743+Profiles!F5743</f>
        <v/>
      </c>
      <c r="B5743" s="6">
        <f>Profiles!D5743*sel_solar</f>
        <v/>
      </c>
      <c r="C5743" s="6">
        <f>MIN(B5743,A5743)</f>
        <v/>
      </c>
      <c r="D5743" s="6">
        <f>B5743-C5743</f>
        <v/>
      </c>
      <c r="E5743" s="6">
        <f>A5743-C5743</f>
        <v/>
      </c>
      <c r="F5743" s="6">
        <f>MIN(D5743,in_batt_pw,IF(sel_batt=0,0,(sel_batt-H5742)/in_rte))</f>
        <v/>
      </c>
      <c r="G5743" s="6">
        <f>MIN(E5743,in_batt_pw,H5742)</f>
        <v/>
      </c>
      <c r="H5743" s="6">
        <f>H5742+F5743*in_rte-G5743</f>
        <v/>
      </c>
      <c r="I5743" s="6">
        <f>IF(sel_og=1,0,E5743-G5743)</f>
        <v/>
      </c>
      <c r="J5743" s="6">
        <f>IF(sel_og=1,0,D5743-F5743)</f>
        <v/>
      </c>
      <c r="K5743" s="6">
        <f>IF(sel_og=1,E5743-G5743,0)</f>
        <v/>
      </c>
    </row>
    <row r="5744">
      <c r="A5744" s="6">
        <f>Profiles!E5744+Profiles!F5744</f>
        <v/>
      </c>
      <c r="B5744" s="6">
        <f>Profiles!D5744*sel_solar</f>
        <v/>
      </c>
      <c r="C5744" s="6">
        <f>MIN(B5744,A5744)</f>
        <v/>
      </c>
      <c r="D5744" s="6">
        <f>B5744-C5744</f>
        <v/>
      </c>
      <c r="E5744" s="6">
        <f>A5744-C5744</f>
        <v/>
      </c>
      <c r="F5744" s="6">
        <f>MIN(D5744,in_batt_pw,IF(sel_batt=0,0,(sel_batt-H5743)/in_rte))</f>
        <v/>
      </c>
      <c r="G5744" s="6">
        <f>MIN(E5744,in_batt_pw,H5743)</f>
        <v/>
      </c>
      <c r="H5744" s="6">
        <f>H5743+F5744*in_rte-G5744</f>
        <v/>
      </c>
      <c r="I5744" s="6">
        <f>IF(sel_og=1,0,E5744-G5744)</f>
        <v/>
      </c>
      <c r="J5744" s="6">
        <f>IF(sel_og=1,0,D5744-F5744)</f>
        <v/>
      </c>
      <c r="K5744" s="6">
        <f>IF(sel_og=1,E5744-G5744,0)</f>
        <v/>
      </c>
    </row>
    <row r="5745">
      <c r="A5745" s="6">
        <f>Profiles!E5745+Profiles!F5745</f>
        <v/>
      </c>
      <c r="B5745" s="6">
        <f>Profiles!D5745*sel_solar</f>
        <v/>
      </c>
      <c r="C5745" s="6">
        <f>MIN(B5745,A5745)</f>
        <v/>
      </c>
      <c r="D5745" s="6">
        <f>B5745-C5745</f>
        <v/>
      </c>
      <c r="E5745" s="6">
        <f>A5745-C5745</f>
        <v/>
      </c>
      <c r="F5745" s="6">
        <f>MIN(D5745,in_batt_pw,IF(sel_batt=0,0,(sel_batt-H5744)/in_rte))</f>
        <v/>
      </c>
      <c r="G5745" s="6">
        <f>MIN(E5745,in_batt_pw,H5744)</f>
        <v/>
      </c>
      <c r="H5745" s="6">
        <f>H5744+F5745*in_rte-G5745</f>
        <v/>
      </c>
      <c r="I5745" s="6">
        <f>IF(sel_og=1,0,E5745-G5745)</f>
        <v/>
      </c>
      <c r="J5745" s="6">
        <f>IF(sel_og=1,0,D5745-F5745)</f>
        <v/>
      </c>
      <c r="K5745" s="6">
        <f>IF(sel_og=1,E5745-G5745,0)</f>
        <v/>
      </c>
    </row>
    <row r="5746">
      <c r="A5746" s="6">
        <f>Profiles!E5746+Profiles!F5746</f>
        <v/>
      </c>
      <c r="B5746" s="6">
        <f>Profiles!D5746*sel_solar</f>
        <v/>
      </c>
      <c r="C5746" s="6">
        <f>MIN(B5746,A5746)</f>
        <v/>
      </c>
      <c r="D5746" s="6">
        <f>B5746-C5746</f>
        <v/>
      </c>
      <c r="E5746" s="6">
        <f>A5746-C5746</f>
        <v/>
      </c>
      <c r="F5746" s="6">
        <f>MIN(D5746,in_batt_pw,IF(sel_batt=0,0,(sel_batt-H5745)/in_rte))</f>
        <v/>
      </c>
      <c r="G5746" s="6">
        <f>MIN(E5746,in_batt_pw,H5745)</f>
        <v/>
      </c>
      <c r="H5746" s="6">
        <f>H5745+F5746*in_rte-G5746</f>
        <v/>
      </c>
      <c r="I5746" s="6">
        <f>IF(sel_og=1,0,E5746-G5746)</f>
        <v/>
      </c>
      <c r="J5746" s="6">
        <f>IF(sel_og=1,0,D5746-F5746)</f>
        <v/>
      </c>
      <c r="K5746" s="6">
        <f>IF(sel_og=1,E5746-G5746,0)</f>
        <v/>
      </c>
    </row>
    <row r="5747">
      <c r="A5747" s="6">
        <f>Profiles!E5747+Profiles!F5747</f>
        <v/>
      </c>
      <c r="B5747" s="6">
        <f>Profiles!D5747*sel_solar</f>
        <v/>
      </c>
      <c r="C5747" s="6">
        <f>MIN(B5747,A5747)</f>
        <v/>
      </c>
      <c r="D5747" s="6">
        <f>B5747-C5747</f>
        <v/>
      </c>
      <c r="E5747" s="6">
        <f>A5747-C5747</f>
        <v/>
      </c>
      <c r="F5747" s="6">
        <f>MIN(D5747,in_batt_pw,IF(sel_batt=0,0,(sel_batt-H5746)/in_rte))</f>
        <v/>
      </c>
      <c r="G5747" s="6">
        <f>MIN(E5747,in_batt_pw,H5746)</f>
        <v/>
      </c>
      <c r="H5747" s="6">
        <f>H5746+F5747*in_rte-G5747</f>
        <v/>
      </c>
      <c r="I5747" s="6">
        <f>IF(sel_og=1,0,E5747-G5747)</f>
        <v/>
      </c>
      <c r="J5747" s="6">
        <f>IF(sel_og=1,0,D5747-F5747)</f>
        <v/>
      </c>
      <c r="K5747" s="6">
        <f>IF(sel_og=1,E5747-G5747,0)</f>
        <v/>
      </c>
    </row>
    <row r="5748">
      <c r="A5748" s="6">
        <f>Profiles!E5748+Profiles!F5748</f>
        <v/>
      </c>
      <c r="B5748" s="6">
        <f>Profiles!D5748*sel_solar</f>
        <v/>
      </c>
      <c r="C5748" s="6">
        <f>MIN(B5748,A5748)</f>
        <v/>
      </c>
      <c r="D5748" s="6">
        <f>B5748-C5748</f>
        <v/>
      </c>
      <c r="E5748" s="6">
        <f>A5748-C5748</f>
        <v/>
      </c>
      <c r="F5748" s="6">
        <f>MIN(D5748,in_batt_pw,IF(sel_batt=0,0,(sel_batt-H5747)/in_rte))</f>
        <v/>
      </c>
      <c r="G5748" s="6">
        <f>MIN(E5748,in_batt_pw,H5747)</f>
        <v/>
      </c>
      <c r="H5748" s="6">
        <f>H5747+F5748*in_rte-G5748</f>
        <v/>
      </c>
      <c r="I5748" s="6">
        <f>IF(sel_og=1,0,E5748-G5748)</f>
        <v/>
      </c>
      <c r="J5748" s="6">
        <f>IF(sel_og=1,0,D5748-F5748)</f>
        <v/>
      </c>
      <c r="K5748" s="6">
        <f>IF(sel_og=1,E5748-G5748,0)</f>
        <v/>
      </c>
    </row>
    <row r="5749">
      <c r="A5749" s="6">
        <f>Profiles!E5749+Profiles!F5749</f>
        <v/>
      </c>
      <c r="B5749" s="6">
        <f>Profiles!D5749*sel_solar</f>
        <v/>
      </c>
      <c r="C5749" s="6">
        <f>MIN(B5749,A5749)</f>
        <v/>
      </c>
      <c r="D5749" s="6">
        <f>B5749-C5749</f>
        <v/>
      </c>
      <c r="E5749" s="6">
        <f>A5749-C5749</f>
        <v/>
      </c>
      <c r="F5749" s="6">
        <f>MIN(D5749,in_batt_pw,IF(sel_batt=0,0,(sel_batt-H5748)/in_rte))</f>
        <v/>
      </c>
      <c r="G5749" s="6">
        <f>MIN(E5749,in_batt_pw,H5748)</f>
        <v/>
      </c>
      <c r="H5749" s="6">
        <f>H5748+F5749*in_rte-G5749</f>
        <v/>
      </c>
      <c r="I5749" s="6">
        <f>IF(sel_og=1,0,E5749-G5749)</f>
        <v/>
      </c>
      <c r="J5749" s="6">
        <f>IF(sel_og=1,0,D5749-F5749)</f>
        <v/>
      </c>
      <c r="K5749" s="6">
        <f>IF(sel_og=1,E5749-G5749,0)</f>
        <v/>
      </c>
    </row>
    <row r="5750">
      <c r="A5750" s="6">
        <f>Profiles!E5750+Profiles!F5750</f>
        <v/>
      </c>
      <c r="B5750" s="6">
        <f>Profiles!D5750*sel_solar</f>
        <v/>
      </c>
      <c r="C5750" s="6">
        <f>MIN(B5750,A5750)</f>
        <v/>
      </c>
      <c r="D5750" s="6">
        <f>B5750-C5750</f>
        <v/>
      </c>
      <c r="E5750" s="6">
        <f>A5750-C5750</f>
        <v/>
      </c>
      <c r="F5750" s="6">
        <f>MIN(D5750,in_batt_pw,IF(sel_batt=0,0,(sel_batt-H5749)/in_rte))</f>
        <v/>
      </c>
      <c r="G5750" s="6">
        <f>MIN(E5750,in_batt_pw,H5749)</f>
        <v/>
      </c>
      <c r="H5750" s="6">
        <f>H5749+F5750*in_rte-G5750</f>
        <v/>
      </c>
      <c r="I5750" s="6">
        <f>IF(sel_og=1,0,E5750-G5750)</f>
        <v/>
      </c>
      <c r="J5750" s="6">
        <f>IF(sel_og=1,0,D5750-F5750)</f>
        <v/>
      </c>
      <c r="K5750" s="6">
        <f>IF(sel_og=1,E5750-G5750,0)</f>
        <v/>
      </c>
    </row>
    <row r="5751">
      <c r="A5751" s="6">
        <f>Profiles!E5751+Profiles!F5751</f>
        <v/>
      </c>
      <c r="B5751" s="6">
        <f>Profiles!D5751*sel_solar</f>
        <v/>
      </c>
      <c r="C5751" s="6">
        <f>MIN(B5751,A5751)</f>
        <v/>
      </c>
      <c r="D5751" s="6">
        <f>B5751-C5751</f>
        <v/>
      </c>
      <c r="E5751" s="6">
        <f>A5751-C5751</f>
        <v/>
      </c>
      <c r="F5751" s="6">
        <f>MIN(D5751,in_batt_pw,IF(sel_batt=0,0,(sel_batt-H5750)/in_rte))</f>
        <v/>
      </c>
      <c r="G5751" s="6">
        <f>MIN(E5751,in_batt_pw,H5750)</f>
        <v/>
      </c>
      <c r="H5751" s="6">
        <f>H5750+F5751*in_rte-G5751</f>
        <v/>
      </c>
      <c r="I5751" s="6">
        <f>IF(sel_og=1,0,E5751-G5751)</f>
        <v/>
      </c>
      <c r="J5751" s="6">
        <f>IF(sel_og=1,0,D5751-F5751)</f>
        <v/>
      </c>
      <c r="K5751" s="6">
        <f>IF(sel_og=1,E5751-G5751,0)</f>
        <v/>
      </c>
    </row>
    <row r="5752">
      <c r="A5752" s="6">
        <f>Profiles!E5752+Profiles!F5752</f>
        <v/>
      </c>
      <c r="B5752" s="6">
        <f>Profiles!D5752*sel_solar</f>
        <v/>
      </c>
      <c r="C5752" s="6">
        <f>MIN(B5752,A5752)</f>
        <v/>
      </c>
      <c r="D5752" s="6">
        <f>B5752-C5752</f>
        <v/>
      </c>
      <c r="E5752" s="6">
        <f>A5752-C5752</f>
        <v/>
      </c>
      <c r="F5752" s="6">
        <f>MIN(D5752,in_batt_pw,IF(sel_batt=0,0,(sel_batt-H5751)/in_rte))</f>
        <v/>
      </c>
      <c r="G5752" s="6">
        <f>MIN(E5752,in_batt_pw,H5751)</f>
        <v/>
      </c>
      <c r="H5752" s="6">
        <f>H5751+F5752*in_rte-G5752</f>
        <v/>
      </c>
      <c r="I5752" s="6">
        <f>IF(sel_og=1,0,E5752-G5752)</f>
        <v/>
      </c>
      <c r="J5752" s="6">
        <f>IF(sel_og=1,0,D5752-F5752)</f>
        <v/>
      </c>
      <c r="K5752" s="6">
        <f>IF(sel_og=1,E5752-G5752,0)</f>
        <v/>
      </c>
    </row>
    <row r="5753">
      <c r="A5753" s="6">
        <f>Profiles!E5753+Profiles!F5753</f>
        <v/>
      </c>
      <c r="B5753" s="6">
        <f>Profiles!D5753*sel_solar</f>
        <v/>
      </c>
      <c r="C5753" s="6">
        <f>MIN(B5753,A5753)</f>
        <v/>
      </c>
      <c r="D5753" s="6">
        <f>B5753-C5753</f>
        <v/>
      </c>
      <c r="E5753" s="6">
        <f>A5753-C5753</f>
        <v/>
      </c>
      <c r="F5753" s="6">
        <f>MIN(D5753,in_batt_pw,IF(sel_batt=0,0,(sel_batt-H5752)/in_rte))</f>
        <v/>
      </c>
      <c r="G5753" s="6">
        <f>MIN(E5753,in_batt_pw,H5752)</f>
        <v/>
      </c>
      <c r="H5753" s="6">
        <f>H5752+F5753*in_rte-G5753</f>
        <v/>
      </c>
      <c r="I5753" s="6">
        <f>IF(sel_og=1,0,E5753-G5753)</f>
        <v/>
      </c>
      <c r="J5753" s="6">
        <f>IF(sel_og=1,0,D5753-F5753)</f>
        <v/>
      </c>
      <c r="K5753" s="6">
        <f>IF(sel_og=1,E5753-G5753,0)</f>
        <v/>
      </c>
    </row>
    <row r="5754">
      <c r="A5754" s="6">
        <f>Profiles!E5754+Profiles!F5754</f>
        <v/>
      </c>
      <c r="B5754" s="6">
        <f>Profiles!D5754*sel_solar</f>
        <v/>
      </c>
      <c r="C5754" s="6">
        <f>MIN(B5754,A5754)</f>
        <v/>
      </c>
      <c r="D5754" s="6">
        <f>B5754-C5754</f>
        <v/>
      </c>
      <c r="E5754" s="6">
        <f>A5754-C5754</f>
        <v/>
      </c>
      <c r="F5754" s="6">
        <f>MIN(D5754,in_batt_pw,IF(sel_batt=0,0,(sel_batt-H5753)/in_rte))</f>
        <v/>
      </c>
      <c r="G5754" s="6">
        <f>MIN(E5754,in_batt_pw,H5753)</f>
        <v/>
      </c>
      <c r="H5754" s="6">
        <f>H5753+F5754*in_rte-G5754</f>
        <v/>
      </c>
      <c r="I5754" s="6">
        <f>IF(sel_og=1,0,E5754-G5754)</f>
        <v/>
      </c>
      <c r="J5754" s="6">
        <f>IF(sel_og=1,0,D5754-F5754)</f>
        <v/>
      </c>
      <c r="K5754" s="6">
        <f>IF(sel_og=1,E5754-G5754,0)</f>
        <v/>
      </c>
    </row>
    <row r="5755">
      <c r="A5755" s="6">
        <f>Profiles!E5755+Profiles!F5755</f>
        <v/>
      </c>
      <c r="B5755" s="6">
        <f>Profiles!D5755*sel_solar</f>
        <v/>
      </c>
      <c r="C5755" s="6">
        <f>MIN(B5755,A5755)</f>
        <v/>
      </c>
      <c r="D5755" s="6">
        <f>B5755-C5755</f>
        <v/>
      </c>
      <c r="E5755" s="6">
        <f>A5755-C5755</f>
        <v/>
      </c>
      <c r="F5755" s="6">
        <f>MIN(D5755,in_batt_pw,IF(sel_batt=0,0,(sel_batt-H5754)/in_rte))</f>
        <v/>
      </c>
      <c r="G5755" s="6">
        <f>MIN(E5755,in_batt_pw,H5754)</f>
        <v/>
      </c>
      <c r="H5755" s="6">
        <f>H5754+F5755*in_rte-G5755</f>
        <v/>
      </c>
      <c r="I5755" s="6">
        <f>IF(sel_og=1,0,E5755-G5755)</f>
        <v/>
      </c>
      <c r="J5755" s="6">
        <f>IF(sel_og=1,0,D5755-F5755)</f>
        <v/>
      </c>
      <c r="K5755" s="6">
        <f>IF(sel_og=1,E5755-G5755,0)</f>
        <v/>
      </c>
    </row>
    <row r="5756">
      <c r="A5756" s="6">
        <f>Profiles!E5756+Profiles!F5756</f>
        <v/>
      </c>
      <c r="B5756" s="6">
        <f>Profiles!D5756*sel_solar</f>
        <v/>
      </c>
      <c r="C5756" s="6">
        <f>MIN(B5756,A5756)</f>
        <v/>
      </c>
      <c r="D5756" s="6">
        <f>B5756-C5756</f>
        <v/>
      </c>
      <c r="E5756" s="6">
        <f>A5756-C5756</f>
        <v/>
      </c>
      <c r="F5756" s="6">
        <f>MIN(D5756,in_batt_pw,IF(sel_batt=0,0,(sel_batt-H5755)/in_rte))</f>
        <v/>
      </c>
      <c r="G5756" s="6">
        <f>MIN(E5756,in_batt_pw,H5755)</f>
        <v/>
      </c>
      <c r="H5756" s="6">
        <f>H5755+F5756*in_rte-G5756</f>
        <v/>
      </c>
      <c r="I5756" s="6">
        <f>IF(sel_og=1,0,E5756-G5756)</f>
        <v/>
      </c>
      <c r="J5756" s="6">
        <f>IF(sel_og=1,0,D5756-F5756)</f>
        <v/>
      </c>
      <c r="K5756" s="6">
        <f>IF(sel_og=1,E5756-G5756,0)</f>
        <v/>
      </c>
    </row>
    <row r="5757">
      <c r="A5757" s="6">
        <f>Profiles!E5757+Profiles!F5757</f>
        <v/>
      </c>
      <c r="B5757" s="6">
        <f>Profiles!D5757*sel_solar</f>
        <v/>
      </c>
      <c r="C5757" s="6">
        <f>MIN(B5757,A5757)</f>
        <v/>
      </c>
      <c r="D5757" s="6">
        <f>B5757-C5757</f>
        <v/>
      </c>
      <c r="E5757" s="6">
        <f>A5757-C5757</f>
        <v/>
      </c>
      <c r="F5757" s="6">
        <f>MIN(D5757,in_batt_pw,IF(sel_batt=0,0,(sel_batt-H5756)/in_rte))</f>
        <v/>
      </c>
      <c r="G5757" s="6">
        <f>MIN(E5757,in_batt_pw,H5756)</f>
        <v/>
      </c>
      <c r="H5757" s="6">
        <f>H5756+F5757*in_rte-G5757</f>
        <v/>
      </c>
      <c r="I5757" s="6">
        <f>IF(sel_og=1,0,E5757-G5757)</f>
        <v/>
      </c>
      <c r="J5757" s="6">
        <f>IF(sel_og=1,0,D5757-F5757)</f>
        <v/>
      </c>
      <c r="K5757" s="6">
        <f>IF(sel_og=1,E5757-G5757,0)</f>
        <v/>
      </c>
    </row>
    <row r="5758">
      <c r="A5758" s="6">
        <f>Profiles!E5758+Profiles!F5758</f>
        <v/>
      </c>
      <c r="B5758" s="6">
        <f>Profiles!D5758*sel_solar</f>
        <v/>
      </c>
      <c r="C5758" s="6">
        <f>MIN(B5758,A5758)</f>
        <v/>
      </c>
      <c r="D5758" s="6">
        <f>B5758-C5758</f>
        <v/>
      </c>
      <c r="E5758" s="6">
        <f>A5758-C5758</f>
        <v/>
      </c>
      <c r="F5758" s="6">
        <f>MIN(D5758,in_batt_pw,IF(sel_batt=0,0,(sel_batt-H5757)/in_rte))</f>
        <v/>
      </c>
      <c r="G5758" s="6">
        <f>MIN(E5758,in_batt_pw,H5757)</f>
        <v/>
      </c>
      <c r="H5758" s="6">
        <f>H5757+F5758*in_rte-G5758</f>
        <v/>
      </c>
      <c r="I5758" s="6">
        <f>IF(sel_og=1,0,E5758-G5758)</f>
        <v/>
      </c>
      <c r="J5758" s="6">
        <f>IF(sel_og=1,0,D5758-F5758)</f>
        <v/>
      </c>
      <c r="K5758" s="6">
        <f>IF(sel_og=1,E5758-G5758,0)</f>
        <v/>
      </c>
    </row>
    <row r="5759">
      <c r="A5759" s="6">
        <f>Profiles!E5759+Profiles!F5759</f>
        <v/>
      </c>
      <c r="B5759" s="6">
        <f>Profiles!D5759*sel_solar</f>
        <v/>
      </c>
      <c r="C5759" s="6">
        <f>MIN(B5759,A5759)</f>
        <v/>
      </c>
      <c r="D5759" s="6">
        <f>B5759-C5759</f>
        <v/>
      </c>
      <c r="E5759" s="6">
        <f>A5759-C5759</f>
        <v/>
      </c>
      <c r="F5759" s="6">
        <f>MIN(D5759,in_batt_pw,IF(sel_batt=0,0,(sel_batt-H5758)/in_rte))</f>
        <v/>
      </c>
      <c r="G5759" s="6">
        <f>MIN(E5759,in_batt_pw,H5758)</f>
        <v/>
      </c>
      <c r="H5759" s="6">
        <f>H5758+F5759*in_rte-G5759</f>
        <v/>
      </c>
      <c r="I5759" s="6">
        <f>IF(sel_og=1,0,E5759-G5759)</f>
        <v/>
      </c>
      <c r="J5759" s="6">
        <f>IF(sel_og=1,0,D5759-F5759)</f>
        <v/>
      </c>
      <c r="K5759" s="6">
        <f>IF(sel_og=1,E5759-G5759,0)</f>
        <v/>
      </c>
    </row>
    <row r="5760">
      <c r="A5760" s="6">
        <f>Profiles!E5760+Profiles!F5760</f>
        <v/>
      </c>
      <c r="B5760" s="6">
        <f>Profiles!D5760*sel_solar</f>
        <v/>
      </c>
      <c r="C5760" s="6">
        <f>MIN(B5760,A5760)</f>
        <v/>
      </c>
      <c r="D5760" s="6">
        <f>B5760-C5760</f>
        <v/>
      </c>
      <c r="E5760" s="6">
        <f>A5760-C5760</f>
        <v/>
      </c>
      <c r="F5760" s="6">
        <f>MIN(D5760,in_batt_pw,IF(sel_batt=0,0,(sel_batt-H5759)/in_rte))</f>
        <v/>
      </c>
      <c r="G5760" s="6">
        <f>MIN(E5760,in_batt_pw,H5759)</f>
        <v/>
      </c>
      <c r="H5760" s="6">
        <f>H5759+F5760*in_rte-G5760</f>
        <v/>
      </c>
      <c r="I5760" s="6">
        <f>IF(sel_og=1,0,E5760-G5760)</f>
        <v/>
      </c>
      <c r="J5760" s="6">
        <f>IF(sel_og=1,0,D5760-F5760)</f>
        <v/>
      </c>
      <c r="K5760" s="6">
        <f>IF(sel_og=1,E5760-G5760,0)</f>
        <v/>
      </c>
    </row>
    <row r="5761">
      <c r="A5761" s="6">
        <f>Profiles!E5761+Profiles!F5761</f>
        <v/>
      </c>
      <c r="B5761" s="6">
        <f>Profiles!D5761*sel_solar</f>
        <v/>
      </c>
      <c r="C5761" s="6">
        <f>MIN(B5761,A5761)</f>
        <v/>
      </c>
      <c r="D5761" s="6">
        <f>B5761-C5761</f>
        <v/>
      </c>
      <c r="E5761" s="6">
        <f>A5761-C5761</f>
        <v/>
      </c>
      <c r="F5761" s="6">
        <f>MIN(D5761,in_batt_pw,IF(sel_batt=0,0,(sel_batt-H5760)/in_rte))</f>
        <v/>
      </c>
      <c r="G5761" s="6">
        <f>MIN(E5761,in_batt_pw,H5760)</f>
        <v/>
      </c>
      <c r="H5761" s="6">
        <f>H5760+F5761*in_rte-G5761</f>
        <v/>
      </c>
      <c r="I5761" s="6">
        <f>IF(sel_og=1,0,E5761-G5761)</f>
        <v/>
      </c>
      <c r="J5761" s="6">
        <f>IF(sel_og=1,0,D5761-F5761)</f>
        <v/>
      </c>
      <c r="K5761" s="6">
        <f>IF(sel_og=1,E5761-G5761,0)</f>
        <v/>
      </c>
    </row>
    <row r="5762">
      <c r="A5762" s="6">
        <f>Profiles!E5762+Profiles!F5762</f>
        <v/>
      </c>
      <c r="B5762" s="6">
        <f>Profiles!D5762*sel_solar</f>
        <v/>
      </c>
      <c r="C5762" s="6">
        <f>MIN(B5762,A5762)</f>
        <v/>
      </c>
      <c r="D5762" s="6">
        <f>B5762-C5762</f>
        <v/>
      </c>
      <c r="E5762" s="6">
        <f>A5762-C5762</f>
        <v/>
      </c>
      <c r="F5762" s="6">
        <f>MIN(D5762,in_batt_pw,IF(sel_batt=0,0,(sel_batt-H5761)/in_rte))</f>
        <v/>
      </c>
      <c r="G5762" s="6">
        <f>MIN(E5762,in_batt_pw,H5761)</f>
        <v/>
      </c>
      <c r="H5762" s="6">
        <f>H5761+F5762*in_rte-G5762</f>
        <v/>
      </c>
      <c r="I5762" s="6">
        <f>IF(sel_og=1,0,E5762-G5762)</f>
        <v/>
      </c>
      <c r="J5762" s="6">
        <f>IF(sel_og=1,0,D5762-F5762)</f>
        <v/>
      </c>
      <c r="K5762" s="6">
        <f>IF(sel_og=1,E5762-G5762,0)</f>
        <v/>
      </c>
    </row>
    <row r="5763">
      <c r="A5763" s="6">
        <f>Profiles!E5763+Profiles!F5763</f>
        <v/>
      </c>
      <c r="B5763" s="6">
        <f>Profiles!D5763*sel_solar</f>
        <v/>
      </c>
      <c r="C5763" s="6">
        <f>MIN(B5763,A5763)</f>
        <v/>
      </c>
      <c r="D5763" s="6">
        <f>B5763-C5763</f>
        <v/>
      </c>
      <c r="E5763" s="6">
        <f>A5763-C5763</f>
        <v/>
      </c>
      <c r="F5763" s="6">
        <f>MIN(D5763,in_batt_pw,IF(sel_batt=0,0,(sel_batt-H5762)/in_rte))</f>
        <v/>
      </c>
      <c r="G5763" s="6">
        <f>MIN(E5763,in_batt_pw,H5762)</f>
        <v/>
      </c>
      <c r="H5763" s="6">
        <f>H5762+F5763*in_rte-G5763</f>
        <v/>
      </c>
      <c r="I5763" s="6">
        <f>IF(sel_og=1,0,E5763-G5763)</f>
        <v/>
      </c>
      <c r="J5763" s="6">
        <f>IF(sel_og=1,0,D5763-F5763)</f>
        <v/>
      </c>
      <c r="K5763" s="6">
        <f>IF(sel_og=1,E5763-G5763,0)</f>
        <v/>
      </c>
    </row>
    <row r="5764">
      <c r="A5764" s="6">
        <f>Profiles!E5764+Profiles!F5764</f>
        <v/>
      </c>
      <c r="B5764" s="6">
        <f>Profiles!D5764*sel_solar</f>
        <v/>
      </c>
      <c r="C5764" s="6">
        <f>MIN(B5764,A5764)</f>
        <v/>
      </c>
      <c r="D5764" s="6">
        <f>B5764-C5764</f>
        <v/>
      </c>
      <c r="E5764" s="6">
        <f>A5764-C5764</f>
        <v/>
      </c>
      <c r="F5764" s="6">
        <f>MIN(D5764,in_batt_pw,IF(sel_batt=0,0,(sel_batt-H5763)/in_rte))</f>
        <v/>
      </c>
      <c r="G5764" s="6">
        <f>MIN(E5764,in_batt_pw,H5763)</f>
        <v/>
      </c>
      <c r="H5764" s="6">
        <f>H5763+F5764*in_rte-G5764</f>
        <v/>
      </c>
      <c r="I5764" s="6">
        <f>IF(sel_og=1,0,E5764-G5764)</f>
        <v/>
      </c>
      <c r="J5764" s="6">
        <f>IF(sel_og=1,0,D5764-F5764)</f>
        <v/>
      </c>
      <c r="K5764" s="6">
        <f>IF(sel_og=1,E5764-G5764,0)</f>
        <v/>
      </c>
    </row>
    <row r="5765">
      <c r="A5765" s="6">
        <f>Profiles!E5765+Profiles!F5765</f>
        <v/>
      </c>
      <c r="B5765" s="6">
        <f>Profiles!D5765*sel_solar</f>
        <v/>
      </c>
      <c r="C5765" s="6">
        <f>MIN(B5765,A5765)</f>
        <v/>
      </c>
      <c r="D5765" s="6">
        <f>B5765-C5765</f>
        <v/>
      </c>
      <c r="E5765" s="6">
        <f>A5765-C5765</f>
        <v/>
      </c>
      <c r="F5765" s="6">
        <f>MIN(D5765,in_batt_pw,IF(sel_batt=0,0,(sel_batt-H5764)/in_rte))</f>
        <v/>
      </c>
      <c r="G5765" s="6">
        <f>MIN(E5765,in_batt_pw,H5764)</f>
        <v/>
      </c>
      <c r="H5765" s="6">
        <f>H5764+F5765*in_rte-G5765</f>
        <v/>
      </c>
      <c r="I5765" s="6">
        <f>IF(sel_og=1,0,E5765-G5765)</f>
        <v/>
      </c>
      <c r="J5765" s="6">
        <f>IF(sel_og=1,0,D5765-F5765)</f>
        <v/>
      </c>
      <c r="K5765" s="6">
        <f>IF(sel_og=1,E5765-G5765,0)</f>
        <v/>
      </c>
    </row>
    <row r="5766">
      <c r="A5766" s="6">
        <f>Profiles!E5766+Profiles!F5766</f>
        <v/>
      </c>
      <c r="B5766" s="6">
        <f>Profiles!D5766*sel_solar</f>
        <v/>
      </c>
      <c r="C5766" s="6">
        <f>MIN(B5766,A5766)</f>
        <v/>
      </c>
      <c r="D5766" s="6">
        <f>B5766-C5766</f>
        <v/>
      </c>
      <c r="E5766" s="6">
        <f>A5766-C5766</f>
        <v/>
      </c>
      <c r="F5766" s="6">
        <f>MIN(D5766,in_batt_pw,IF(sel_batt=0,0,(sel_batt-H5765)/in_rte))</f>
        <v/>
      </c>
      <c r="G5766" s="6">
        <f>MIN(E5766,in_batt_pw,H5765)</f>
        <v/>
      </c>
      <c r="H5766" s="6">
        <f>H5765+F5766*in_rte-G5766</f>
        <v/>
      </c>
      <c r="I5766" s="6">
        <f>IF(sel_og=1,0,E5766-G5766)</f>
        <v/>
      </c>
      <c r="J5766" s="6">
        <f>IF(sel_og=1,0,D5766-F5766)</f>
        <v/>
      </c>
      <c r="K5766" s="6">
        <f>IF(sel_og=1,E5766-G5766,0)</f>
        <v/>
      </c>
    </row>
    <row r="5767">
      <c r="A5767" s="6">
        <f>Profiles!E5767+Profiles!F5767</f>
        <v/>
      </c>
      <c r="B5767" s="6">
        <f>Profiles!D5767*sel_solar</f>
        <v/>
      </c>
      <c r="C5767" s="6">
        <f>MIN(B5767,A5767)</f>
        <v/>
      </c>
      <c r="D5767" s="6">
        <f>B5767-C5767</f>
        <v/>
      </c>
      <c r="E5767" s="6">
        <f>A5767-C5767</f>
        <v/>
      </c>
      <c r="F5767" s="6">
        <f>MIN(D5767,in_batt_pw,IF(sel_batt=0,0,(sel_batt-H5766)/in_rte))</f>
        <v/>
      </c>
      <c r="G5767" s="6">
        <f>MIN(E5767,in_batt_pw,H5766)</f>
        <v/>
      </c>
      <c r="H5767" s="6">
        <f>H5766+F5767*in_rte-G5767</f>
        <v/>
      </c>
      <c r="I5767" s="6">
        <f>IF(sel_og=1,0,E5767-G5767)</f>
        <v/>
      </c>
      <c r="J5767" s="6">
        <f>IF(sel_og=1,0,D5767-F5767)</f>
        <v/>
      </c>
      <c r="K5767" s="6">
        <f>IF(sel_og=1,E5767-G5767,0)</f>
        <v/>
      </c>
    </row>
    <row r="5768">
      <c r="A5768" s="6">
        <f>Profiles!E5768+Profiles!F5768</f>
        <v/>
      </c>
      <c r="B5768" s="6">
        <f>Profiles!D5768*sel_solar</f>
        <v/>
      </c>
      <c r="C5768" s="6">
        <f>MIN(B5768,A5768)</f>
        <v/>
      </c>
      <c r="D5768" s="6">
        <f>B5768-C5768</f>
        <v/>
      </c>
      <c r="E5768" s="6">
        <f>A5768-C5768</f>
        <v/>
      </c>
      <c r="F5768" s="6">
        <f>MIN(D5768,in_batt_pw,IF(sel_batt=0,0,(sel_batt-H5767)/in_rte))</f>
        <v/>
      </c>
      <c r="G5768" s="6">
        <f>MIN(E5768,in_batt_pw,H5767)</f>
        <v/>
      </c>
      <c r="H5768" s="6">
        <f>H5767+F5768*in_rte-G5768</f>
        <v/>
      </c>
      <c r="I5768" s="6">
        <f>IF(sel_og=1,0,E5768-G5768)</f>
        <v/>
      </c>
      <c r="J5768" s="6">
        <f>IF(sel_og=1,0,D5768-F5768)</f>
        <v/>
      </c>
      <c r="K5768" s="6">
        <f>IF(sel_og=1,E5768-G5768,0)</f>
        <v/>
      </c>
    </row>
    <row r="5769">
      <c r="A5769" s="6">
        <f>Profiles!E5769+Profiles!F5769</f>
        <v/>
      </c>
      <c r="B5769" s="6">
        <f>Profiles!D5769*sel_solar</f>
        <v/>
      </c>
      <c r="C5769" s="6">
        <f>MIN(B5769,A5769)</f>
        <v/>
      </c>
      <c r="D5769" s="6">
        <f>B5769-C5769</f>
        <v/>
      </c>
      <c r="E5769" s="6">
        <f>A5769-C5769</f>
        <v/>
      </c>
      <c r="F5769" s="6">
        <f>MIN(D5769,in_batt_pw,IF(sel_batt=0,0,(sel_batt-H5768)/in_rte))</f>
        <v/>
      </c>
      <c r="G5769" s="6">
        <f>MIN(E5769,in_batt_pw,H5768)</f>
        <v/>
      </c>
      <c r="H5769" s="6">
        <f>H5768+F5769*in_rte-G5769</f>
        <v/>
      </c>
      <c r="I5769" s="6">
        <f>IF(sel_og=1,0,E5769-G5769)</f>
        <v/>
      </c>
      <c r="J5769" s="6">
        <f>IF(sel_og=1,0,D5769-F5769)</f>
        <v/>
      </c>
      <c r="K5769" s="6">
        <f>IF(sel_og=1,E5769-G5769,0)</f>
        <v/>
      </c>
    </row>
    <row r="5770">
      <c r="A5770" s="6">
        <f>Profiles!E5770+Profiles!F5770</f>
        <v/>
      </c>
      <c r="B5770" s="6">
        <f>Profiles!D5770*sel_solar</f>
        <v/>
      </c>
      <c r="C5770" s="6">
        <f>MIN(B5770,A5770)</f>
        <v/>
      </c>
      <c r="D5770" s="6">
        <f>B5770-C5770</f>
        <v/>
      </c>
      <c r="E5770" s="6">
        <f>A5770-C5770</f>
        <v/>
      </c>
      <c r="F5770" s="6">
        <f>MIN(D5770,in_batt_pw,IF(sel_batt=0,0,(sel_batt-H5769)/in_rte))</f>
        <v/>
      </c>
      <c r="G5770" s="6">
        <f>MIN(E5770,in_batt_pw,H5769)</f>
        <v/>
      </c>
      <c r="H5770" s="6">
        <f>H5769+F5770*in_rte-G5770</f>
        <v/>
      </c>
      <c r="I5770" s="6">
        <f>IF(sel_og=1,0,E5770-G5770)</f>
        <v/>
      </c>
      <c r="J5770" s="6">
        <f>IF(sel_og=1,0,D5770-F5770)</f>
        <v/>
      </c>
      <c r="K5770" s="6">
        <f>IF(sel_og=1,E5770-G5770,0)</f>
        <v/>
      </c>
    </row>
    <row r="5771">
      <c r="A5771" s="6">
        <f>Profiles!E5771+Profiles!F5771</f>
        <v/>
      </c>
      <c r="B5771" s="6">
        <f>Profiles!D5771*sel_solar</f>
        <v/>
      </c>
      <c r="C5771" s="6">
        <f>MIN(B5771,A5771)</f>
        <v/>
      </c>
      <c r="D5771" s="6">
        <f>B5771-C5771</f>
        <v/>
      </c>
      <c r="E5771" s="6">
        <f>A5771-C5771</f>
        <v/>
      </c>
      <c r="F5771" s="6">
        <f>MIN(D5771,in_batt_pw,IF(sel_batt=0,0,(sel_batt-H5770)/in_rte))</f>
        <v/>
      </c>
      <c r="G5771" s="6">
        <f>MIN(E5771,in_batt_pw,H5770)</f>
        <v/>
      </c>
      <c r="H5771" s="6">
        <f>H5770+F5771*in_rte-G5771</f>
        <v/>
      </c>
      <c r="I5771" s="6">
        <f>IF(sel_og=1,0,E5771-G5771)</f>
        <v/>
      </c>
      <c r="J5771" s="6">
        <f>IF(sel_og=1,0,D5771-F5771)</f>
        <v/>
      </c>
      <c r="K5771" s="6">
        <f>IF(sel_og=1,E5771-G5771,0)</f>
        <v/>
      </c>
    </row>
    <row r="5772">
      <c r="A5772" s="6">
        <f>Profiles!E5772+Profiles!F5772</f>
        <v/>
      </c>
      <c r="B5772" s="6">
        <f>Profiles!D5772*sel_solar</f>
        <v/>
      </c>
      <c r="C5772" s="6">
        <f>MIN(B5772,A5772)</f>
        <v/>
      </c>
      <c r="D5772" s="6">
        <f>B5772-C5772</f>
        <v/>
      </c>
      <c r="E5772" s="6">
        <f>A5772-C5772</f>
        <v/>
      </c>
      <c r="F5772" s="6">
        <f>MIN(D5772,in_batt_pw,IF(sel_batt=0,0,(sel_batt-H5771)/in_rte))</f>
        <v/>
      </c>
      <c r="G5772" s="6">
        <f>MIN(E5772,in_batt_pw,H5771)</f>
        <v/>
      </c>
      <c r="H5772" s="6">
        <f>H5771+F5772*in_rte-G5772</f>
        <v/>
      </c>
      <c r="I5772" s="6">
        <f>IF(sel_og=1,0,E5772-G5772)</f>
        <v/>
      </c>
      <c r="J5772" s="6">
        <f>IF(sel_og=1,0,D5772-F5772)</f>
        <v/>
      </c>
      <c r="K5772" s="6">
        <f>IF(sel_og=1,E5772-G5772,0)</f>
        <v/>
      </c>
    </row>
    <row r="5773">
      <c r="A5773" s="6">
        <f>Profiles!E5773+Profiles!F5773</f>
        <v/>
      </c>
      <c r="B5773" s="6">
        <f>Profiles!D5773*sel_solar</f>
        <v/>
      </c>
      <c r="C5773" s="6">
        <f>MIN(B5773,A5773)</f>
        <v/>
      </c>
      <c r="D5773" s="6">
        <f>B5773-C5773</f>
        <v/>
      </c>
      <c r="E5773" s="6">
        <f>A5773-C5773</f>
        <v/>
      </c>
      <c r="F5773" s="6">
        <f>MIN(D5773,in_batt_pw,IF(sel_batt=0,0,(sel_batt-H5772)/in_rte))</f>
        <v/>
      </c>
      <c r="G5773" s="6">
        <f>MIN(E5773,in_batt_pw,H5772)</f>
        <v/>
      </c>
      <c r="H5773" s="6">
        <f>H5772+F5773*in_rte-G5773</f>
        <v/>
      </c>
      <c r="I5773" s="6">
        <f>IF(sel_og=1,0,E5773-G5773)</f>
        <v/>
      </c>
      <c r="J5773" s="6">
        <f>IF(sel_og=1,0,D5773-F5773)</f>
        <v/>
      </c>
      <c r="K5773" s="6">
        <f>IF(sel_og=1,E5773-G5773,0)</f>
        <v/>
      </c>
    </row>
    <row r="5774">
      <c r="A5774" s="6">
        <f>Profiles!E5774+Profiles!F5774</f>
        <v/>
      </c>
      <c r="B5774" s="6">
        <f>Profiles!D5774*sel_solar</f>
        <v/>
      </c>
      <c r="C5774" s="6">
        <f>MIN(B5774,A5774)</f>
        <v/>
      </c>
      <c r="D5774" s="6">
        <f>B5774-C5774</f>
        <v/>
      </c>
      <c r="E5774" s="6">
        <f>A5774-C5774</f>
        <v/>
      </c>
      <c r="F5774" s="6">
        <f>MIN(D5774,in_batt_pw,IF(sel_batt=0,0,(sel_batt-H5773)/in_rte))</f>
        <v/>
      </c>
      <c r="G5774" s="6">
        <f>MIN(E5774,in_batt_pw,H5773)</f>
        <v/>
      </c>
      <c r="H5774" s="6">
        <f>H5773+F5774*in_rte-G5774</f>
        <v/>
      </c>
      <c r="I5774" s="6">
        <f>IF(sel_og=1,0,E5774-G5774)</f>
        <v/>
      </c>
      <c r="J5774" s="6">
        <f>IF(sel_og=1,0,D5774-F5774)</f>
        <v/>
      </c>
      <c r="K5774" s="6">
        <f>IF(sel_og=1,E5774-G5774,0)</f>
        <v/>
      </c>
    </row>
    <row r="5775">
      <c r="A5775" s="6">
        <f>Profiles!E5775+Profiles!F5775</f>
        <v/>
      </c>
      <c r="B5775" s="6">
        <f>Profiles!D5775*sel_solar</f>
        <v/>
      </c>
      <c r="C5775" s="6">
        <f>MIN(B5775,A5775)</f>
        <v/>
      </c>
      <c r="D5775" s="6">
        <f>B5775-C5775</f>
        <v/>
      </c>
      <c r="E5775" s="6">
        <f>A5775-C5775</f>
        <v/>
      </c>
      <c r="F5775" s="6">
        <f>MIN(D5775,in_batt_pw,IF(sel_batt=0,0,(sel_batt-H5774)/in_rte))</f>
        <v/>
      </c>
      <c r="G5775" s="6">
        <f>MIN(E5775,in_batt_pw,H5774)</f>
        <v/>
      </c>
      <c r="H5775" s="6">
        <f>H5774+F5775*in_rte-G5775</f>
        <v/>
      </c>
      <c r="I5775" s="6">
        <f>IF(sel_og=1,0,E5775-G5775)</f>
        <v/>
      </c>
      <c r="J5775" s="6">
        <f>IF(sel_og=1,0,D5775-F5775)</f>
        <v/>
      </c>
      <c r="K5775" s="6">
        <f>IF(sel_og=1,E5775-G5775,0)</f>
        <v/>
      </c>
    </row>
    <row r="5776">
      <c r="A5776" s="6">
        <f>Profiles!E5776+Profiles!F5776</f>
        <v/>
      </c>
      <c r="B5776" s="6">
        <f>Profiles!D5776*sel_solar</f>
        <v/>
      </c>
      <c r="C5776" s="6">
        <f>MIN(B5776,A5776)</f>
        <v/>
      </c>
      <c r="D5776" s="6">
        <f>B5776-C5776</f>
        <v/>
      </c>
      <c r="E5776" s="6">
        <f>A5776-C5776</f>
        <v/>
      </c>
      <c r="F5776" s="6">
        <f>MIN(D5776,in_batt_pw,IF(sel_batt=0,0,(sel_batt-H5775)/in_rte))</f>
        <v/>
      </c>
      <c r="G5776" s="6">
        <f>MIN(E5776,in_batt_pw,H5775)</f>
        <v/>
      </c>
      <c r="H5776" s="6">
        <f>H5775+F5776*in_rte-G5776</f>
        <v/>
      </c>
      <c r="I5776" s="6">
        <f>IF(sel_og=1,0,E5776-G5776)</f>
        <v/>
      </c>
      <c r="J5776" s="6">
        <f>IF(sel_og=1,0,D5776-F5776)</f>
        <v/>
      </c>
      <c r="K5776" s="6">
        <f>IF(sel_og=1,E5776-G5776,0)</f>
        <v/>
      </c>
    </row>
    <row r="5777">
      <c r="A5777" s="6">
        <f>Profiles!E5777+Profiles!F5777</f>
        <v/>
      </c>
      <c r="B5777" s="6">
        <f>Profiles!D5777*sel_solar</f>
        <v/>
      </c>
      <c r="C5777" s="6">
        <f>MIN(B5777,A5777)</f>
        <v/>
      </c>
      <c r="D5777" s="6">
        <f>B5777-C5777</f>
        <v/>
      </c>
      <c r="E5777" s="6">
        <f>A5777-C5777</f>
        <v/>
      </c>
      <c r="F5777" s="6">
        <f>MIN(D5777,in_batt_pw,IF(sel_batt=0,0,(sel_batt-H5776)/in_rte))</f>
        <v/>
      </c>
      <c r="G5777" s="6">
        <f>MIN(E5777,in_batt_pw,H5776)</f>
        <v/>
      </c>
      <c r="H5777" s="6">
        <f>H5776+F5777*in_rte-G5777</f>
        <v/>
      </c>
      <c r="I5777" s="6">
        <f>IF(sel_og=1,0,E5777-G5777)</f>
        <v/>
      </c>
      <c r="J5777" s="6">
        <f>IF(sel_og=1,0,D5777-F5777)</f>
        <v/>
      </c>
      <c r="K5777" s="6">
        <f>IF(sel_og=1,E5777-G5777,0)</f>
        <v/>
      </c>
    </row>
    <row r="5778">
      <c r="A5778" s="6">
        <f>Profiles!E5778+Profiles!F5778</f>
        <v/>
      </c>
      <c r="B5778" s="6">
        <f>Profiles!D5778*sel_solar</f>
        <v/>
      </c>
      <c r="C5778" s="6">
        <f>MIN(B5778,A5778)</f>
        <v/>
      </c>
      <c r="D5778" s="6">
        <f>B5778-C5778</f>
        <v/>
      </c>
      <c r="E5778" s="6">
        <f>A5778-C5778</f>
        <v/>
      </c>
      <c r="F5778" s="6">
        <f>MIN(D5778,in_batt_pw,IF(sel_batt=0,0,(sel_batt-H5777)/in_rte))</f>
        <v/>
      </c>
      <c r="G5778" s="6">
        <f>MIN(E5778,in_batt_pw,H5777)</f>
        <v/>
      </c>
      <c r="H5778" s="6">
        <f>H5777+F5778*in_rte-G5778</f>
        <v/>
      </c>
      <c r="I5778" s="6">
        <f>IF(sel_og=1,0,E5778-G5778)</f>
        <v/>
      </c>
      <c r="J5778" s="6">
        <f>IF(sel_og=1,0,D5778-F5778)</f>
        <v/>
      </c>
      <c r="K5778" s="6">
        <f>IF(sel_og=1,E5778-G5778,0)</f>
        <v/>
      </c>
    </row>
    <row r="5779">
      <c r="A5779" s="6">
        <f>Profiles!E5779+Profiles!F5779</f>
        <v/>
      </c>
      <c r="B5779" s="6">
        <f>Profiles!D5779*sel_solar</f>
        <v/>
      </c>
      <c r="C5779" s="6">
        <f>MIN(B5779,A5779)</f>
        <v/>
      </c>
      <c r="D5779" s="6">
        <f>B5779-C5779</f>
        <v/>
      </c>
      <c r="E5779" s="6">
        <f>A5779-C5779</f>
        <v/>
      </c>
      <c r="F5779" s="6">
        <f>MIN(D5779,in_batt_pw,IF(sel_batt=0,0,(sel_batt-H5778)/in_rte))</f>
        <v/>
      </c>
      <c r="G5779" s="6">
        <f>MIN(E5779,in_batt_pw,H5778)</f>
        <v/>
      </c>
      <c r="H5779" s="6">
        <f>H5778+F5779*in_rte-G5779</f>
        <v/>
      </c>
      <c r="I5779" s="6">
        <f>IF(sel_og=1,0,E5779-G5779)</f>
        <v/>
      </c>
      <c r="J5779" s="6">
        <f>IF(sel_og=1,0,D5779-F5779)</f>
        <v/>
      </c>
      <c r="K5779" s="6">
        <f>IF(sel_og=1,E5779-G5779,0)</f>
        <v/>
      </c>
    </row>
    <row r="5780">
      <c r="A5780" s="6">
        <f>Profiles!E5780+Profiles!F5780</f>
        <v/>
      </c>
      <c r="B5780" s="6">
        <f>Profiles!D5780*sel_solar</f>
        <v/>
      </c>
      <c r="C5780" s="6">
        <f>MIN(B5780,A5780)</f>
        <v/>
      </c>
      <c r="D5780" s="6">
        <f>B5780-C5780</f>
        <v/>
      </c>
      <c r="E5780" s="6">
        <f>A5780-C5780</f>
        <v/>
      </c>
      <c r="F5780" s="6">
        <f>MIN(D5780,in_batt_pw,IF(sel_batt=0,0,(sel_batt-H5779)/in_rte))</f>
        <v/>
      </c>
      <c r="G5780" s="6">
        <f>MIN(E5780,in_batt_pw,H5779)</f>
        <v/>
      </c>
      <c r="H5780" s="6">
        <f>H5779+F5780*in_rte-G5780</f>
        <v/>
      </c>
      <c r="I5780" s="6">
        <f>IF(sel_og=1,0,E5780-G5780)</f>
        <v/>
      </c>
      <c r="J5780" s="6">
        <f>IF(sel_og=1,0,D5780-F5780)</f>
        <v/>
      </c>
      <c r="K5780" s="6">
        <f>IF(sel_og=1,E5780-G5780,0)</f>
        <v/>
      </c>
    </row>
    <row r="5781">
      <c r="A5781" s="6">
        <f>Profiles!E5781+Profiles!F5781</f>
        <v/>
      </c>
      <c r="B5781" s="6">
        <f>Profiles!D5781*sel_solar</f>
        <v/>
      </c>
      <c r="C5781" s="6">
        <f>MIN(B5781,A5781)</f>
        <v/>
      </c>
      <c r="D5781" s="6">
        <f>B5781-C5781</f>
        <v/>
      </c>
      <c r="E5781" s="6">
        <f>A5781-C5781</f>
        <v/>
      </c>
      <c r="F5781" s="6">
        <f>MIN(D5781,in_batt_pw,IF(sel_batt=0,0,(sel_batt-H5780)/in_rte))</f>
        <v/>
      </c>
      <c r="G5781" s="6">
        <f>MIN(E5781,in_batt_pw,H5780)</f>
        <v/>
      </c>
      <c r="H5781" s="6">
        <f>H5780+F5781*in_rte-G5781</f>
        <v/>
      </c>
      <c r="I5781" s="6">
        <f>IF(sel_og=1,0,E5781-G5781)</f>
        <v/>
      </c>
      <c r="J5781" s="6">
        <f>IF(sel_og=1,0,D5781-F5781)</f>
        <v/>
      </c>
      <c r="K5781" s="6">
        <f>IF(sel_og=1,E5781-G5781,0)</f>
        <v/>
      </c>
    </row>
    <row r="5782">
      <c r="A5782" s="6">
        <f>Profiles!E5782+Profiles!F5782</f>
        <v/>
      </c>
      <c r="B5782" s="6">
        <f>Profiles!D5782*sel_solar</f>
        <v/>
      </c>
      <c r="C5782" s="6">
        <f>MIN(B5782,A5782)</f>
        <v/>
      </c>
      <c r="D5782" s="6">
        <f>B5782-C5782</f>
        <v/>
      </c>
      <c r="E5782" s="6">
        <f>A5782-C5782</f>
        <v/>
      </c>
      <c r="F5782" s="6">
        <f>MIN(D5782,in_batt_pw,IF(sel_batt=0,0,(sel_batt-H5781)/in_rte))</f>
        <v/>
      </c>
      <c r="G5782" s="6">
        <f>MIN(E5782,in_batt_pw,H5781)</f>
        <v/>
      </c>
      <c r="H5782" s="6">
        <f>H5781+F5782*in_rte-G5782</f>
        <v/>
      </c>
      <c r="I5782" s="6">
        <f>IF(sel_og=1,0,E5782-G5782)</f>
        <v/>
      </c>
      <c r="J5782" s="6">
        <f>IF(sel_og=1,0,D5782-F5782)</f>
        <v/>
      </c>
      <c r="K5782" s="6">
        <f>IF(sel_og=1,E5782-G5782,0)</f>
        <v/>
      </c>
    </row>
    <row r="5783">
      <c r="A5783" s="6">
        <f>Profiles!E5783+Profiles!F5783</f>
        <v/>
      </c>
      <c r="B5783" s="6">
        <f>Profiles!D5783*sel_solar</f>
        <v/>
      </c>
      <c r="C5783" s="6">
        <f>MIN(B5783,A5783)</f>
        <v/>
      </c>
      <c r="D5783" s="6">
        <f>B5783-C5783</f>
        <v/>
      </c>
      <c r="E5783" s="6">
        <f>A5783-C5783</f>
        <v/>
      </c>
      <c r="F5783" s="6">
        <f>MIN(D5783,in_batt_pw,IF(sel_batt=0,0,(sel_batt-H5782)/in_rte))</f>
        <v/>
      </c>
      <c r="G5783" s="6">
        <f>MIN(E5783,in_batt_pw,H5782)</f>
        <v/>
      </c>
      <c r="H5783" s="6">
        <f>H5782+F5783*in_rte-G5783</f>
        <v/>
      </c>
      <c r="I5783" s="6">
        <f>IF(sel_og=1,0,E5783-G5783)</f>
        <v/>
      </c>
      <c r="J5783" s="6">
        <f>IF(sel_og=1,0,D5783-F5783)</f>
        <v/>
      </c>
      <c r="K5783" s="6">
        <f>IF(sel_og=1,E5783-G5783,0)</f>
        <v/>
      </c>
    </row>
    <row r="5784">
      <c r="A5784" s="6">
        <f>Profiles!E5784+Profiles!F5784</f>
        <v/>
      </c>
      <c r="B5784" s="6">
        <f>Profiles!D5784*sel_solar</f>
        <v/>
      </c>
      <c r="C5784" s="6">
        <f>MIN(B5784,A5784)</f>
        <v/>
      </c>
      <c r="D5784" s="6">
        <f>B5784-C5784</f>
        <v/>
      </c>
      <c r="E5784" s="6">
        <f>A5784-C5784</f>
        <v/>
      </c>
      <c r="F5784" s="6">
        <f>MIN(D5784,in_batt_pw,IF(sel_batt=0,0,(sel_batt-H5783)/in_rte))</f>
        <v/>
      </c>
      <c r="G5784" s="6">
        <f>MIN(E5784,in_batt_pw,H5783)</f>
        <v/>
      </c>
      <c r="H5784" s="6">
        <f>H5783+F5784*in_rte-G5784</f>
        <v/>
      </c>
      <c r="I5784" s="6">
        <f>IF(sel_og=1,0,E5784-G5784)</f>
        <v/>
      </c>
      <c r="J5784" s="6">
        <f>IF(sel_og=1,0,D5784-F5784)</f>
        <v/>
      </c>
      <c r="K5784" s="6">
        <f>IF(sel_og=1,E5784-G5784,0)</f>
        <v/>
      </c>
    </row>
    <row r="5785">
      <c r="A5785" s="6">
        <f>Profiles!E5785+Profiles!F5785</f>
        <v/>
      </c>
      <c r="B5785" s="6">
        <f>Profiles!D5785*sel_solar</f>
        <v/>
      </c>
      <c r="C5785" s="6">
        <f>MIN(B5785,A5785)</f>
        <v/>
      </c>
      <c r="D5785" s="6">
        <f>B5785-C5785</f>
        <v/>
      </c>
      <c r="E5785" s="6">
        <f>A5785-C5785</f>
        <v/>
      </c>
      <c r="F5785" s="6">
        <f>MIN(D5785,in_batt_pw,IF(sel_batt=0,0,(sel_batt-H5784)/in_rte))</f>
        <v/>
      </c>
      <c r="G5785" s="6">
        <f>MIN(E5785,in_batt_pw,H5784)</f>
        <v/>
      </c>
      <c r="H5785" s="6">
        <f>H5784+F5785*in_rte-G5785</f>
        <v/>
      </c>
      <c r="I5785" s="6">
        <f>IF(sel_og=1,0,E5785-G5785)</f>
        <v/>
      </c>
      <c r="J5785" s="6">
        <f>IF(sel_og=1,0,D5785-F5785)</f>
        <v/>
      </c>
      <c r="K5785" s="6">
        <f>IF(sel_og=1,E5785-G5785,0)</f>
        <v/>
      </c>
    </row>
    <row r="5786">
      <c r="A5786" s="6">
        <f>Profiles!E5786+Profiles!F5786</f>
        <v/>
      </c>
      <c r="B5786" s="6">
        <f>Profiles!D5786*sel_solar</f>
        <v/>
      </c>
      <c r="C5786" s="6">
        <f>MIN(B5786,A5786)</f>
        <v/>
      </c>
      <c r="D5786" s="6">
        <f>B5786-C5786</f>
        <v/>
      </c>
      <c r="E5786" s="6">
        <f>A5786-C5786</f>
        <v/>
      </c>
      <c r="F5786" s="6">
        <f>MIN(D5786,in_batt_pw,IF(sel_batt=0,0,(sel_batt-H5785)/in_rte))</f>
        <v/>
      </c>
      <c r="G5786" s="6">
        <f>MIN(E5786,in_batt_pw,H5785)</f>
        <v/>
      </c>
      <c r="H5786" s="6">
        <f>H5785+F5786*in_rte-G5786</f>
        <v/>
      </c>
      <c r="I5786" s="6">
        <f>IF(sel_og=1,0,E5786-G5786)</f>
        <v/>
      </c>
      <c r="J5786" s="6">
        <f>IF(sel_og=1,0,D5786-F5786)</f>
        <v/>
      </c>
      <c r="K5786" s="6">
        <f>IF(sel_og=1,E5786-G5786,0)</f>
        <v/>
      </c>
    </row>
    <row r="5787">
      <c r="A5787" s="6">
        <f>Profiles!E5787+Profiles!F5787</f>
        <v/>
      </c>
      <c r="B5787" s="6">
        <f>Profiles!D5787*sel_solar</f>
        <v/>
      </c>
      <c r="C5787" s="6">
        <f>MIN(B5787,A5787)</f>
        <v/>
      </c>
      <c r="D5787" s="6">
        <f>B5787-C5787</f>
        <v/>
      </c>
      <c r="E5787" s="6">
        <f>A5787-C5787</f>
        <v/>
      </c>
      <c r="F5787" s="6">
        <f>MIN(D5787,in_batt_pw,IF(sel_batt=0,0,(sel_batt-H5786)/in_rte))</f>
        <v/>
      </c>
      <c r="G5787" s="6">
        <f>MIN(E5787,in_batt_pw,H5786)</f>
        <v/>
      </c>
      <c r="H5787" s="6">
        <f>H5786+F5787*in_rte-G5787</f>
        <v/>
      </c>
      <c r="I5787" s="6">
        <f>IF(sel_og=1,0,E5787-G5787)</f>
        <v/>
      </c>
      <c r="J5787" s="6">
        <f>IF(sel_og=1,0,D5787-F5787)</f>
        <v/>
      </c>
      <c r="K5787" s="6">
        <f>IF(sel_og=1,E5787-G5787,0)</f>
        <v/>
      </c>
    </row>
    <row r="5788">
      <c r="A5788" s="6">
        <f>Profiles!E5788+Profiles!F5788</f>
        <v/>
      </c>
      <c r="B5788" s="6">
        <f>Profiles!D5788*sel_solar</f>
        <v/>
      </c>
      <c r="C5788" s="6">
        <f>MIN(B5788,A5788)</f>
        <v/>
      </c>
      <c r="D5788" s="6">
        <f>B5788-C5788</f>
        <v/>
      </c>
      <c r="E5788" s="6">
        <f>A5788-C5788</f>
        <v/>
      </c>
      <c r="F5788" s="6">
        <f>MIN(D5788,in_batt_pw,IF(sel_batt=0,0,(sel_batt-H5787)/in_rte))</f>
        <v/>
      </c>
      <c r="G5788" s="6">
        <f>MIN(E5788,in_batt_pw,H5787)</f>
        <v/>
      </c>
      <c r="H5788" s="6">
        <f>H5787+F5788*in_rte-G5788</f>
        <v/>
      </c>
      <c r="I5788" s="6">
        <f>IF(sel_og=1,0,E5788-G5788)</f>
        <v/>
      </c>
      <c r="J5788" s="6">
        <f>IF(sel_og=1,0,D5788-F5788)</f>
        <v/>
      </c>
      <c r="K5788" s="6">
        <f>IF(sel_og=1,E5788-G5788,0)</f>
        <v/>
      </c>
    </row>
    <row r="5789">
      <c r="A5789" s="6">
        <f>Profiles!E5789+Profiles!F5789</f>
        <v/>
      </c>
      <c r="B5789" s="6">
        <f>Profiles!D5789*sel_solar</f>
        <v/>
      </c>
      <c r="C5789" s="6">
        <f>MIN(B5789,A5789)</f>
        <v/>
      </c>
      <c r="D5789" s="6">
        <f>B5789-C5789</f>
        <v/>
      </c>
      <c r="E5789" s="6">
        <f>A5789-C5789</f>
        <v/>
      </c>
      <c r="F5789" s="6">
        <f>MIN(D5789,in_batt_pw,IF(sel_batt=0,0,(sel_batt-H5788)/in_rte))</f>
        <v/>
      </c>
      <c r="G5789" s="6">
        <f>MIN(E5789,in_batt_pw,H5788)</f>
        <v/>
      </c>
      <c r="H5789" s="6">
        <f>H5788+F5789*in_rte-G5789</f>
        <v/>
      </c>
      <c r="I5789" s="6">
        <f>IF(sel_og=1,0,E5789-G5789)</f>
        <v/>
      </c>
      <c r="J5789" s="6">
        <f>IF(sel_og=1,0,D5789-F5789)</f>
        <v/>
      </c>
      <c r="K5789" s="6">
        <f>IF(sel_og=1,E5789-G5789,0)</f>
        <v/>
      </c>
    </row>
    <row r="5790">
      <c r="A5790" s="6">
        <f>Profiles!E5790+Profiles!F5790</f>
        <v/>
      </c>
      <c r="B5790" s="6">
        <f>Profiles!D5790*sel_solar</f>
        <v/>
      </c>
      <c r="C5790" s="6">
        <f>MIN(B5790,A5790)</f>
        <v/>
      </c>
      <c r="D5790" s="6">
        <f>B5790-C5790</f>
        <v/>
      </c>
      <c r="E5790" s="6">
        <f>A5790-C5790</f>
        <v/>
      </c>
      <c r="F5790" s="6">
        <f>MIN(D5790,in_batt_pw,IF(sel_batt=0,0,(sel_batt-H5789)/in_rte))</f>
        <v/>
      </c>
      <c r="G5790" s="6">
        <f>MIN(E5790,in_batt_pw,H5789)</f>
        <v/>
      </c>
      <c r="H5790" s="6">
        <f>H5789+F5790*in_rte-G5790</f>
        <v/>
      </c>
      <c r="I5790" s="6">
        <f>IF(sel_og=1,0,E5790-G5790)</f>
        <v/>
      </c>
      <c r="J5790" s="6">
        <f>IF(sel_og=1,0,D5790-F5790)</f>
        <v/>
      </c>
      <c r="K5790" s="6">
        <f>IF(sel_og=1,E5790-G5790,0)</f>
        <v/>
      </c>
    </row>
    <row r="5791">
      <c r="A5791" s="6">
        <f>Profiles!E5791+Profiles!F5791</f>
        <v/>
      </c>
      <c r="B5791" s="6">
        <f>Profiles!D5791*sel_solar</f>
        <v/>
      </c>
      <c r="C5791" s="6">
        <f>MIN(B5791,A5791)</f>
        <v/>
      </c>
      <c r="D5791" s="6">
        <f>B5791-C5791</f>
        <v/>
      </c>
      <c r="E5791" s="6">
        <f>A5791-C5791</f>
        <v/>
      </c>
      <c r="F5791" s="6">
        <f>MIN(D5791,in_batt_pw,IF(sel_batt=0,0,(sel_batt-H5790)/in_rte))</f>
        <v/>
      </c>
      <c r="G5791" s="6">
        <f>MIN(E5791,in_batt_pw,H5790)</f>
        <v/>
      </c>
      <c r="H5791" s="6">
        <f>H5790+F5791*in_rte-G5791</f>
        <v/>
      </c>
      <c r="I5791" s="6">
        <f>IF(sel_og=1,0,E5791-G5791)</f>
        <v/>
      </c>
      <c r="J5791" s="6">
        <f>IF(sel_og=1,0,D5791-F5791)</f>
        <v/>
      </c>
      <c r="K5791" s="6">
        <f>IF(sel_og=1,E5791-G5791,0)</f>
        <v/>
      </c>
    </row>
    <row r="5792">
      <c r="A5792" s="6">
        <f>Profiles!E5792+Profiles!F5792</f>
        <v/>
      </c>
      <c r="B5792" s="6">
        <f>Profiles!D5792*sel_solar</f>
        <v/>
      </c>
      <c r="C5792" s="6">
        <f>MIN(B5792,A5792)</f>
        <v/>
      </c>
      <c r="D5792" s="6">
        <f>B5792-C5792</f>
        <v/>
      </c>
      <c r="E5792" s="6">
        <f>A5792-C5792</f>
        <v/>
      </c>
      <c r="F5792" s="6">
        <f>MIN(D5792,in_batt_pw,IF(sel_batt=0,0,(sel_batt-H5791)/in_rte))</f>
        <v/>
      </c>
      <c r="G5792" s="6">
        <f>MIN(E5792,in_batt_pw,H5791)</f>
        <v/>
      </c>
      <c r="H5792" s="6">
        <f>H5791+F5792*in_rte-G5792</f>
        <v/>
      </c>
      <c r="I5792" s="6">
        <f>IF(sel_og=1,0,E5792-G5792)</f>
        <v/>
      </c>
      <c r="J5792" s="6">
        <f>IF(sel_og=1,0,D5792-F5792)</f>
        <v/>
      </c>
      <c r="K5792" s="6">
        <f>IF(sel_og=1,E5792-G5792,0)</f>
        <v/>
      </c>
    </row>
    <row r="5793">
      <c r="A5793" s="6">
        <f>Profiles!E5793+Profiles!F5793</f>
        <v/>
      </c>
      <c r="B5793" s="6">
        <f>Profiles!D5793*sel_solar</f>
        <v/>
      </c>
      <c r="C5793" s="6">
        <f>MIN(B5793,A5793)</f>
        <v/>
      </c>
      <c r="D5793" s="6">
        <f>B5793-C5793</f>
        <v/>
      </c>
      <c r="E5793" s="6">
        <f>A5793-C5793</f>
        <v/>
      </c>
      <c r="F5793" s="6">
        <f>MIN(D5793,in_batt_pw,IF(sel_batt=0,0,(sel_batt-H5792)/in_rte))</f>
        <v/>
      </c>
      <c r="G5793" s="6">
        <f>MIN(E5793,in_batt_pw,H5792)</f>
        <v/>
      </c>
      <c r="H5793" s="6">
        <f>H5792+F5793*in_rte-G5793</f>
        <v/>
      </c>
      <c r="I5793" s="6">
        <f>IF(sel_og=1,0,E5793-G5793)</f>
        <v/>
      </c>
      <c r="J5793" s="6">
        <f>IF(sel_og=1,0,D5793-F5793)</f>
        <v/>
      </c>
      <c r="K5793" s="6">
        <f>IF(sel_og=1,E5793-G5793,0)</f>
        <v/>
      </c>
    </row>
    <row r="5794">
      <c r="A5794" s="6">
        <f>Profiles!E5794+Profiles!F5794</f>
        <v/>
      </c>
      <c r="B5794" s="6">
        <f>Profiles!D5794*sel_solar</f>
        <v/>
      </c>
      <c r="C5794" s="6">
        <f>MIN(B5794,A5794)</f>
        <v/>
      </c>
      <c r="D5794" s="6">
        <f>B5794-C5794</f>
        <v/>
      </c>
      <c r="E5794" s="6">
        <f>A5794-C5794</f>
        <v/>
      </c>
      <c r="F5794" s="6">
        <f>MIN(D5794,in_batt_pw,IF(sel_batt=0,0,(sel_batt-H5793)/in_rte))</f>
        <v/>
      </c>
      <c r="G5794" s="6">
        <f>MIN(E5794,in_batt_pw,H5793)</f>
        <v/>
      </c>
      <c r="H5794" s="6">
        <f>H5793+F5794*in_rte-G5794</f>
        <v/>
      </c>
      <c r="I5794" s="6">
        <f>IF(sel_og=1,0,E5794-G5794)</f>
        <v/>
      </c>
      <c r="J5794" s="6">
        <f>IF(sel_og=1,0,D5794-F5794)</f>
        <v/>
      </c>
      <c r="K5794" s="6">
        <f>IF(sel_og=1,E5794-G5794,0)</f>
        <v/>
      </c>
    </row>
    <row r="5795">
      <c r="A5795" s="6">
        <f>Profiles!E5795+Profiles!F5795</f>
        <v/>
      </c>
      <c r="B5795" s="6">
        <f>Profiles!D5795*sel_solar</f>
        <v/>
      </c>
      <c r="C5795" s="6">
        <f>MIN(B5795,A5795)</f>
        <v/>
      </c>
      <c r="D5795" s="6">
        <f>B5795-C5795</f>
        <v/>
      </c>
      <c r="E5795" s="6">
        <f>A5795-C5795</f>
        <v/>
      </c>
      <c r="F5795" s="6">
        <f>MIN(D5795,in_batt_pw,IF(sel_batt=0,0,(sel_batt-H5794)/in_rte))</f>
        <v/>
      </c>
      <c r="G5795" s="6">
        <f>MIN(E5795,in_batt_pw,H5794)</f>
        <v/>
      </c>
      <c r="H5795" s="6">
        <f>H5794+F5795*in_rte-G5795</f>
        <v/>
      </c>
      <c r="I5795" s="6">
        <f>IF(sel_og=1,0,E5795-G5795)</f>
        <v/>
      </c>
      <c r="J5795" s="6">
        <f>IF(sel_og=1,0,D5795-F5795)</f>
        <v/>
      </c>
      <c r="K5795" s="6">
        <f>IF(sel_og=1,E5795-G5795,0)</f>
        <v/>
      </c>
    </row>
    <row r="5796">
      <c r="A5796" s="6">
        <f>Profiles!E5796+Profiles!F5796</f>
        <v/>
      </c>
      <c r="B5796" s="6">
        <f>Profiles!D5796*sel_solar</f>
        <v/>
      </c>
      <c r="C5796" s="6">
        <f>MIN(B5796,A5796)</f>
        <v/>
      </c>
      <c r="D5796" s="6">
        <f>B5796-C5796</f>
        <v/>
      </c>
      <c r="E5796" s="6">
        <f>A5796-C5796</f>
        <v/>
      </c>
      <c r="F5796" s="6">
        <f>MIN(D5796,in_batt_pw,IF(sel_batt=0,0,(sel_batt-H5795)/in_rte))</f>
        <v/>
      </c>
      <c r="G5796" s="6">
        <f>MIN(E5796,in_batt_pw,H5795)</f>
        <v/>
      </c>
      <c r="H5796" s="6">
        <f>H5795+F5796*in_rte-G5796</f>
        <v/>
      </c>
      <c r="I5796" s="6">
        <f>IF(sel_og=1,0,E5796-G5796)</f>
        <v/>
      </c>
      <c r="J5796" s="6">
        <f>IF(sel_og=1,0,D5796-F5796)</f>
        <v/>
      </c>
      <c r="K5796" s="6">
        <f>IF(sel_og=1,E5796-G5796,0)</f>
        <v/>
      </c>
    </row>
    <row r="5797">
      <c r="A5797" s="6">
        <f>Profiles!E5797+Profiles!F5797</f>
        <v/>
      </c>
      <c r="B5797" s="6">
        <f>Profiles!D5797*sel_solar</f>
        <v/>
      </c>
      <c r="C5797" s="6">
        <f>MIN(B5797,A5797)</f>
        <v/>
      </c>
      <c r="D5797" s="6">
        <f>B5797-C5797</f>
        <v/>
      </c>
      <c r="E5797" s="6">
        <f>A5797-C5797</f>
        <v/>
      </c>
      <c r="F5797" s="6">
        <f>MIN(D5797,in_batt_pw,IF(sel_batt=0,0,(sel_batt-H5796)/in_rte))</f>
        <v/>
      </c>
      <c r="G5797" s="6">
        <f>MIN(E5797,in_batt_pw,H5796)</f>
        <v/>
      </c>
      <c r="H5797" s="6">
        <f>H5796+F5797*in_rte-G5797</f>
        <v/>
      </c>
      <c r="I5797" s="6">
        <f>IF(sel_og=1,0,E5797-G5797)</f>
        <v/>
      </c>
      <c r="J5797" s="6">
        <f>IF(sel_og=1,0,D5797-F5797)</f>
        <v/>
      </c>
      <c r="K5797" s="6">
        <f>IF(sel_og=1,E5797-G5797,0)</f>
        <v/>
      </c>
    </row>
    <row r="5798">
      <c r="A5798" s="6">
        <f>Profiles!E5798+Profiles!F5798</f>
        <v/>
      </c>
      <c r="B5798" s="6">
        <f>Profiles!D5798*sel_solar</f>
        <v/>
      </c>
      <c r="C5798" s="6">
        <f>MIN(B5798,A5798)</f>
        <v/>
      </c>
      <c r="D5798" s="6">
        <f>B5798-C5798</f>
        <v/>
      </c>
      <c r="E5798" s="6">
        <f>A5798-C5798</f>
        <v/>
      </c>
      <c r="F5798" s="6">
        <f>MIN(D5798,in_batt_pw,IF(sel_batt=0,0,(sel_batt-H5797)/in_rte))</f>
        <v/>
      </c>
      <c r="G5798" s="6">
        <f>MIN(E5798,in_batt_pw,H5797)</f>
        <v/>
      </c>
      <c r="H5798" s="6">
        <f>H5797+F5798*in_rte-G5798</f>
        <v/>
      </c>
      <c r="I5798" s="6">
        <f>IF(sel_og=1,0,E5798-G5798)</f>
        <v/>
      </c>
      <c r="J5798" s="6">
        <f>IF(sel_og=1,0,D5798-F5798)</f>
        <v/>
      </c>
      <c r="K5798" s="6">
        <f>IF(sel_og=1,E5798-G5798,0)</f>
        <v/>
      </c>
    </row>
    <row r="5799">
      <c r="A5799" s="6">
        <f>Profiles!E5799+Profiles!F5799</f>
        <v/>
      </c>
      <c r="B5799" s="6">
        <f>Profiles!D5799*sel_solar</f>
        <v/>
      </c>
      <c r="C5799" s="6">
        <f>MIN(B5799,A5799)</f>
        <v/>
      </c>
      <c r="D5799" s="6">
        <f>B5799-C5799</f>
        <v/>
      </c>
      <c r="E5799" s="6">
        <f>A5799-C5799</f>
        <v/>
      </c>
      <c r="F5799" s="6">
        <f>MIN(D5799,in_batt_pw,IF(sel_batt=0,0,(sel_batt-H5798)/in_rte))</f>
        <v/>
      </c>
      <c r="G5799" s="6">
        <f>MIN(E5799,in_batt_pw,H5798)</f>
        <v/>
      </c>
      <c r="H5799" s="6">
        <f>H5798+F5799*in_rte-G5799</f>
        <v/>
      </c>
      <c r="I5799" s="6">
        <f>IF(sel_og=1,0,E5799-G5799)</f>
        <v/>
      </c>
      <c r="J5799" s="6">
        <f>IF(sel_og=1,0,D5799-F5799)</f>
        <v/>
      </c>
      <c r="K5799" s="6">
        <f>IF(sel_og=1,E5799-G5799,0)</f>
        <v/>
      </c>
    </row>
    <row r="5800">
      <c r="A5800" s="6">
        <f>Profiles!E5800+Profiles!F5800</f>
        <v/>
      </c>
      <c r="B5800" s="6">
        <f>Profiles!D5800*sel_solar</f>
        <v/>
      </c>
      <c r="C5800" s="6">
        <f>MIN(B5800,A5800)</f>
        <v/>
      </c>
      <c r="D5800" s="6">
        <f>B5800-C5800</f>
        <v/>
      </c>
      <c r="E5800" s="6">
        <f>A5800-C5800</f>
        <v/>
      </c>
      <c r="F5800" s="6">
        <f>MIN(D5800,in_batt_pw,IF(sel_batt=0,0,(sel_batt-H5799)/in_rte))</f>
        <v/>
      </c>
      <c r="G5800" s="6">
        <f>MIN(E5800,in_batt_pw,H5799)</f>
        <v/>
      </c>
      <c r="H5800" s="6">
        <f>H5799+F5800*in_rte-G5800</f>
        <v/>
      </c>
      <c r="I5800" s="6">
        <f>IF(sel_og=1,0,E5800-G5800)</f>
        <v/>
      </c>
      <c r="J5800" s="6">
        <f>IF(sel_og=1,0,D5800-F5800)</f>
        <v/>
      </c>
      <c r="K5800" s="6">
        <f>IF(sel_og=1,E5800-G5800,0)</f>
        <v/>
      </c>
    </row>
    <row r="5801">
      <c r="A5801" s="6">
        <f>Profiles!E5801+Profiles!F5801</f>
        <v/>
      </c>
      <c r="B5801" s="6">
        <f>Profiles!D5801*sel_solar</f>
        <v/>
      </c>
      <c r="C5801" s="6">
        <f>MIN(B5801,A5801)</f>
        <v/>
      </c>
      <c r="D5801" s="6">
        <f>B5801-C5801</f>
        <v/>
      </c>
      <c r="E5801" s="6">
        <f>A5801-C5801</f>
        <v/>
      </c>
      <c r="F5801" s="6">
        <f>MIN(D5801,in_batt_pw,IF(sel_batt=0,0,(sel_batt-H5800)/in_rte))</f>
        <v/>
      </c>
      <c r="G5801" s="6">
        <f>MIN(E5801,in_batt_pw,H5800)</f>
        <v/>
      </c>
      <c r="H5801" s="6">
        <f>H5800+F5801*in_rte-G5801</f>
        <v/>
      </c>
      <c r="I5801" s="6">
        <f>IF(sel_og=1,0,E5801-G5801)</f>
        <v/>
      </c>
      <c r="J5801" s="6">
        <f>IF(sel_og=1,0,D5801-F5801)</f>
        <v/>
      </c>
      <c r="K5801" s="6">
        <f>IF(sel_og=1,E5801-G5801,0)</f>
        <v/>
      </c>
    </row>
    <row r="5802">
      <c r="A5802" s="6">
        <f>Profiles!E5802+Profiles!F5802</f>
        <v/>
      </c>
      <c r="B5802" s="6">
        <f>Profiles!D5802*sel_solar</f>
        <v/>
      </c>
      <c r="C5802" s="6">
        <f>MIN(B5802,A5802)</f>
        <v/>
      </c>
      <c r="D5802" s="6">
        <f>B5802-C5802</f>
        <v/>
      </c>
      <c r="E5802" s="6">
        <f>A5802-C5802</f>
        <v/>
      </c>
      <c r="F5802" s="6">
        <f>MIN(D5802,in_batt_pw,IF(sel_batt=0,0,(sel_batt-H5801)/in_rte))</f>
        <v/>
      </c>
      <c r="G5802" s="6">
        <f>MIN(E5802,in_batt_pw,H5801)</f>
        <v/>
      </c>
      <c r="H5802" s="6">
        <f>H5801+F5802*in_rte-G5802</f>
        <v/>
      </c>
      <c r="I5802" s="6">
        <f>IF(sel_og=1,0,E5802-G5802)</f>
        <v/>
      </c>
      <c r="J5802" s="6">
        <f>IF(sel_og=1,0,D5802-F5802)</f>
        <v/>
      </c>
      <c r="K5802" s="6">
        <f>IF(sel_og=1,E5802-G5802,0)</f>
        <v/>
      </c>
    </row>
    <row r="5803">
      <c r="A5803" s="6">
        <f>Profiles!E5803+Profiles!F5803</f>
        <v/>
      </c>
      <c r="B5803" s="6">
        <f>Profiles!D5803*sel_solar</f>
        <v/>
      </c>
      <c r="C5803" s="6">
        <f>MIN(B5803,A5803)</f>
        <v/>
      </c>
      <c r="D5803" s="6">
        <f>B5803-C5803</f>
        <v/>
      </c>
      <c r="E5803" s="6">
        <f>A5803-C5803</f>
        <v/>
      </c>
      <c r="F5803" s="6">
        <f>MIN(D5803,in_batt_pw,IF(sel_batt=0,0,(sel_batt-H5802)/in_rte))</f>
        <v/>
      </c>
      <c r="G5803" s="6">
        <f>MIN(E5803,in_batt_pw,H5802)</f>
        <v/>
      </c>
      <c r="H5803" s="6">
        <f>H5802+F5803*in_rte-G5803</f>
        <v/>
      </c>
      <c r="I5803" s="6">
        <f>IF(sel_og=1,0,E5803-G5803)</f>
        <v/>
      </c>
      <c r="J5803" s="6">
        <f>IF(sel_og=1,0,D5803-F5803)</f>
        <v/>
      </c>
      <c r="K5803" s="6">
        <f>IF(sel_og=1,E5803-G5803,0)</f>
        <v/>
      </c>
    </row>
    <row r="5804">
      <c r="A5804" s="6">
        <f>Profiles!E5804+Profiles!F5804</f>
        <v/>
      </c>
      <c r="B5804" s="6">
        <f>Profiles!D5804*sel_solar</f>
        <v/>
      </c>
      <c r="C5804" s="6">
        <f>MIN(B5804,A5804)</f>
        <v/>
      </c>
      <c r="D5804" s="6">
        <f>B5804-C5804</f>
        <v/>
      </c>
      <c r="E5804" s="6">
        <f>A5804-C5804</f>
        <v/>
      </c>
      <c r="F5804" s="6">
        <f>MIN(D5804,in_batt_pw,IF(sel_batt=0,0,(sel_batt-H5803)/in_rte))</f>
        <v/>
      </c>
      <c r="G5804" s="6">
        <f>MIN(E5804,in_batt_pw,H5803)</f>
        <v/>
      </c>
      <c r="H5804" s="6">
        <f>H5803+F5804*in_rte-G5804</f>
        <v/>
      </c>
      <c r="I5804" s="6">
        <f>IF(sel_og=1,0,E5804-G5804)</f>
        <v/>
      </c>
      <c r="J5804" s="6">
        <f>IF(sel_og=1,0,D5804-F5804)</f>
        <v/>
      </c>
      <c r="K5804" s="6">
        <f>IF(sel_og=1,E5804-G5804,0)</f>
        <v/>
      </c>
    </row>
    <row r="5805">
      <c r="A5805" s="6">
        <f>Profiles!E5805+Profiles!F5805</f>
        <v/>
      </c>
      <c r="B5805" s="6">
        <f>Profiles!D5805*sel_solar</f>
        <v/>
      </c>
      <c r="C5805" s="6">
        <f>MIN(B5805,A5805)</f>
        <v/>
      </c>
      <c r="D5805" s="6">
        <f>B5805-C5805</f>
        <v/>
      </c>
      <c r="E5805" s="6">
        <f>A5805-C5805</f>
        <v/>
      </c>
      <c r="F5805" s="6">
        <f>MIN(D5805,in_batt_pw,IF(sel_batt=0,0,(sel_batt-H5804)/in_rte))</f>
        <v/>
      </c>
      <c r="G5805" s="6">
        <f>MIN(E5805,in_batt_pw,H5804)</f>
        <v/>
      </c>
      <c r="H5805" s="6">
        <f>H5804+F5805*in_rte-G5805</f>
        <v/>
      </c>
      <c r="I5805" s="6">
        <f>IF(sel_og=1,0,E5805-G5805)</f>
        <v/>
      </c>
      <c r="J5805" s="6">
        <f>IF(sel_og=1,0,D5805-F5805)</f>
        <v/>
      </c>
      <c r="K5805" s="6">
        <f>IF(sel_og=1,E5805-G5805,0)</f>
        <v/>
      </c>
    </row>
    <row r="5806">
      <c r="A5806" s="6">
        <f>Profiles!E5806+Profiles!F5806</f>
        <v/>
      </c>
      <c r="B5806" s="6">
        <f>Profiles!D5806*sel_solar</f>
        <v/>
      </c>
      <c r="C5806" s="6">
        <f>MIN(B5806,A5806)</f>
        <v/>
      </c>
      <c r="D5806" s="6">
        <f>B5806-C5806</f>
        <v/>
      </c>
      <c r="E5806" s="6">
        <f>A5806-C5806</f>
        <v/>
      </c>
      <c r="F5806" s="6">
        <f>MIN(D5806,in_batt_pw,IF(sel_batt=0,0,(sel_batt-H5805)/in_rte))</f>
        <v/>
      </c>
      <c r="G5806" s="6">
        <f>MIN(E5806,in_batt_pw,H5805)</f>
        <v/>
      </c>
      <c r="H5806" s="6">
        <f>H5805+F5806*in_rte-G5806</f>
        <v/>
      </c>
      <c r="I5806" s="6">
        <f>IF(sel_og=1,0,E5806-G5806)</f>
        <v/>
      </c>
      <c r="J5806" s="6">
        <f>IF(sel_og=1,0,D5806-F5806)</f>
        <v/>
      </c>
      <c r="K5806" s="6">
        <f>IF(sel_og=1,E5806-G5806,0)</f>
        <v/>
      </c>
    </row>
    <row r="5807">
      <c r="A5807" s="6">
        <f>Profiles!E5807+Profiles!F5807</f>
        <v/>
      </c>
      <c r="B5807" s="6">
        <f>Profiles!D5807*sel_solar</f>
        <v/>
      </c>
      <c r="C5807" s="6">
        <f>MIN(B5807,A5807)</f>
        <v/>
      </c>
      <c r="D5807" s="6">
        <f>B5807-C5807</f>
        <v/>
      </c>
      <c r="E5807" s="6">
        <f>A5807-C5807</f>
        <v/>
      </c>
      <c r="F5807" s="6">
        <f>MIN(D5807,in_batt_pw,IF(sel_batt=0,0,(sel_batt-H5806)/in_rte))</f>
        <v/>
      </c>
      <c r="G5807" s="6">
        <f>MIN(E5807,in_batt_pw,H5806)</f>
        <v/>
      </c>
      <c r="H5807" s="6">
        <f>H5806+F5807*in_rte-G5807</f>
        <v/>
      </c>
      <c r="I5807" s="6">
        <f>IF(sel_og=1,0,E5807-G5807)</f>
        <v/>
      </c>
      <c r="J5807" s="6">
        <f>IF(sel_og=1,0,D5807-F5807)</f>
        <v/>
      </c>
      <c r="K5807" s="6">
        <f>IF(sel_og=1,E5807-G5807,0)</f>
        <v/>
      </c>
    </row>
    <row r="5808">
      <c r="A5808" s="6">
        <f>Profiles!E5808+Profiles!F5808</f>
        <v/>
      </c>
      <c r="B5808" s="6">
        <f>Profiles!D5808*sel_solar</f>
        <v/>
      </c>
      <c r="C5808" s="6">
        <f>MIN(B5808,A5808)</f>
        <v/>
      </c>
      <c r="D5808" s="6">
        <f>B5808-C5808</f>
        <v/>
      </c>
      <c r="E5808" s="6">
        <f>A5808-C5808</f>
        <v/>
      </c>
      <c r="F5808" s="6">
        <f>MIN(D5808,in_batt_pw,IF(sel_batt=0,0,(sel_batt-H5807)/in_rte))</f>
        <v/>
      </c>
      <c r="G5808" s="6">
        <f>MIN(E5808,in_batt_pw,H5807)</f>
        <v/>
      </c>
      <c r="H5808" s="6">
        <f>H5807+F5808*in_rte-G5808</f>
        <v/>
      </c>
      <c r="I5808" s="6">
        <f>IF(sel_og=1,0,E5808-G5808)</f>
        <v/>
      </c>
      <c r="J5808" s="6">
        <f>IF(sel_og=1,0,D5808-F5808)</f>
        <v/>
      </c>
      <c r="K5808" s="6">
        <f>IF(sel_og=1,E5808-G5808,0)</f>
        <v/>
      </c>
    </row>
    <row r="5809">
      <c r="A5809" s="6">
        <f>Profiles!E5809+Profiles!F5809</f>
        <v/>
      </c>
      <c r="B5809" s="6">
        <f>Profiles!D5809*sel_solar</f>
        <v/>
      </c>
      <c r="C5809" s="6">
        <f>MIN(B5809,A5809)</f>
        <v/>
      </c>
      <c r="D5809" s="6">
        <f>B5809-C5809</f>
        <v/>
      </c>
      <c r="E5809" s="6">
        <f>A5809-C5809</f>
        <v/>
      </c>
      <c r="F5809" s="6">
        <f>MIN(D5809,in_batt_pw,IF(sel_batt=0,0,(sel_batt-H5808)/in_rte))</f>
        <v/>
      </c>
      <c r="G5809" s="6">
        <f>MIN(E5809,in_batt_pw,H5808)</f>
        <v/>
      </c>
      <c r="H5809" s="6">
        <f>H5808+F5809*in_rte-G5809</f>
        <v/>
      </c>
      <c r="I5809" s="6">
        <f>IF(sel_og=1,0,E5809-G5809)</f>
        <v/>
      </c>
      <c r="J5809" s="6">
        <f>IF(sel_og=1,0,D5809-F5809)</f>
        <v/>
      </c>
      <c r="K5809" s="6">
        <f>IF(sel_og=1,E5809-G5809,0)</f>
        <v/>
      </c>
    </row>
    <row r="5810">
      <c r="A5810" s="6">
        <f>Profiles!E5810+Profiles!F5810</f>
        <v/>
      </c>
      <c r="B5810" s="6">
        <f>Profiles!D5810*sel_solar</f>
        <v/>
      </c>
      <c r="C5810" s="6">
        <f>MIN(B5810,A5810)</f>
        <v/>
      </c>
      <c r="D5810" s="6">
        <f>B5810-C5810</f>
        <v/>
      </c>
      <c r="E5810" s="6">
        <f>A5810-C5810</f>
        <v/>
      </c>
      <c r="F5810" s="6">
        <f>MIN(D5810,in_batt_pw,IF(sel_batt=0,0,(sel_batt-H5809)/in_rte))</f>
        <v/>
      </c>
      <c r="G5810" s="6">
        <f>MIN(E5810,in_batt_pw,H5809)</f>
        <v/>
      </c>
      <c r="H5810" s="6">
        <f>H5809+F5810*in_rte-G5810</f>
        <v/>
      </c>
      <c r="I5810" s="6">
        <f>IF(sel_og=1,0,E5810-G5810)</f>
        <v/>
      </c>
      <c r="J5810" s="6">
        <f>IF(sel_og=1,0,D5810-F5810)</f>
        <v/>
      </c>
      <c r="K5810" s="6">
        <f>IF(sel_og=1,E5810-G5810,0)</f>
        <v/>
      </c>
    </row>
    <row r="5811">
      <c r="A5811" s="6">
        <f>Profiles!E5811+Profiles!F5811</f>
        <v/>
      </c>
      <c r="B5811" s="6">
        <f>Profiles!D5811*sel_solar</f>
        <v/>
      </c>
      <c r="C5811" s="6">
        <f>MIN(B5811,A5811)</f>
        <v/>
      </c>
      <c r="D5811" s="6">
        <f>B5811-C5811</f>
        <v/>
      </c>
      <c r="E5811" s="6">
        <f>A5811-C5811</f>
        <v/>
      </c>
      <c r="F5811" s="6">
        <f>MIN(D5811,in_batt_pw,IF(sel_batt=0,0,(sel_batt-H5810)/in_rte))</f>
        <v/>
      </c>
      <c r="G5811" s="6">
        <f>MIN(E5811,in_batt_pw,H5810)</f>
        <v/>
      </c>
      <c r="H5811" s="6">
        <f>H5810+F5811*in_rte-G5811</f>
        <v/>
      </c>
      <c r="I5811" s="6">
        <f>IF(sel_og=1,0,E5811-G5811)</f>
        <v/>
      </c>
      <c r="J5811" s="6">
        <f>IF(sel_og=1,0,D5811-F5811)</f>
        <v/>
      </c>
      <c r="K5811" s="6">
        <f>IF(sel_og=1,E5811-G5811,0)</f>
        <v/>
      </c>
    </row>
    <row r="5812">
      <c r="A5812" s="6">
        <f>Profiles!E5812+Profiles!F5812</f>
        <v/>
      </c>
      <c r="B5812" s="6">
        <f>Profiles!D5812*sel_solar</f>
        <v/>
      </c>
      <c r="C5812" s="6">
        <f>MIN(B5812,A5812)</f>
        <v/>
      </c>
      <c r="D5812" s="6">
        <f>B5812-C5812</f>
        <v/>
      </c>
      <c r="E5812" s="6">
        <f>A5812-C5812</f>
        <v/>
      </c>
      <c r="F5812" s="6">
        <f>MIN(D5812,in_batt_pw,IF(sel_batt=0,0,(sel_batt-H5811)/in_rte))</f>
        <v/>
      </c>
      <c r="G5812" s="6">
        <f>MIN(E5812,in_batt_pw,H5811)</f>
        <v/>
      </c>
      <c r="H5812" s="6">
        <f>H5811+F5812*in_rte-G5812</f>
        <v/>
      </c>
      <c r="I5812" s="6">
        <f>IF(sel_og=1,0,E5812-G5812)</f>
        <v/>
      </c>
      <c r="J5812" s="6">
        <f>IF(sel_og=1,0,D5812-F5812)</f>
        <v/>
      </c>
      <c r="K5812" s="6">
        <f>IF(sel_og=1,E5812-G5812,0)</f>
        <v/>
      </c>
    </row>
    <row r="5813">
      <c r="A5813" s="6">
        <f>Profiles!E5813+Profiles!F5813</f>
        <v/>
      </c>
      <c r="B5813" s="6">
        <f>Profiles!D5813*sel_solar</f>
        <v/>
      </c>
      <c r="C5813" s="6">
        <f>MIN(B5813,A5813)</f>
        <v/>
      </c>
      <c r="D5813" s="6">
        <f>B5813-C5813</f>
        <v/>
      </c>
      <c r="E5813" s="6">
        <f>A5813-C5813</f>
        <v/>
      </c>
      <c r="F5813" s="6">
        <f>MIN(D5813,in_batt_pw,IF(sel_batt=0,0,(sel_batt-H5812)/in_rte))</f>
        <v/>
      </c>
      <c r="G5813" s="6">
        <f>MIN(E5813,in_batt_pw,H5812)</f>
        <v/>
      </c>
      <c r="H5813" s="6">
        <f>H5812+F5813*in_rte-G5813</f>
        <v/>
      </c>
      <c r="I5813" s="6">
        <f>IF(sel_og=1,0,E5813-G5813)</f>
        <v/>
      </c>
      <c r="J5813" s="6">
        <f>IF(sel_og=1,0,D5813-F5813)</f>
        <v/>
      </c>
      <c r="K5813" s="6">
        <f>IF(sel_og=1,E5813-G5813,0)</f>
        <v/>
      </c>
    </row>
    <row r="5814">
      <c r="A5814" s="6">
        <f>Profiles!E5814+Profiles!F5814</f>
        <v/>
      </c>
      <c r="B5814" s="6">
        <f>Profiles!D5814*sel_solar</f>
        <v/>
      </c>
      <c r="C5814" s="6">
        <f>MIN(B5814,A5814)</f>
        <v/>
      </c>
      <c r="D5814" s="6">
        <f>B5814-C5814</f>
        <v/>
      </c>
      <c r="E5814" s="6">
        <f>A5814-C5814</f>
        <v/>
      </c>
      <c r="F5814" s="6">
        <f>MIN(D5814,in_batt_pw,IF(sel_batt=0,0,(sel_batt-H5813)/in_rte))</f>
        <v/>
      </c>
      <c r="G5814" s="6">
        <f>MIN(E5814,in_batt_pw,H5813)</f>
        <v/>
      </c>
      <c r="H5814" s="6">
        <f>H5813+F5814*in_rte-G5814</f>
        <v/>
      </c>
      <c r="I5814" s="6">
        <f>IF(sel_og=1,0,E5814-G5814)</f>
        <v/>
      </c>
      <c r="J5814" s="6">
        <f>IF(sel_og=1,0,D5814-F5814)</f>
        <v/>
      </c>
      <c r="K5814" s="6">
        <f>IF(sel_og=1,E5814-G5814,0)</f>
        <v/>
      </c>
    </row>
    <row r="5815">
      <c r="A5815" s="6">
        <f>Profiles!E5815+Profiles!F5815</f>
        <v/>
      </c>
      <c r="B5815" s="6">
        <f>Profiles!D5815*sel_solar</f>
        <v/>
      </c>
      <c r="C5815" s="6">
        <f>MIN(B5815,A5815)</f>
        <v/>
      </c>
      <c r="D5815" s="6">
        <f>B5815-C5815</f>
        <v/>
      </c>
      <c r="E5815" s="6">
        <f>A5815-C5815</f>
        <v/>
      </c>
      <c r="F5815" s="6">
        <f>MIN(D5815,in_batt_pw,IF(sel_batt=0,0,(sel_batt-H5814)/in_rte))</f>
        <v/>
      </c>
      <c r="G5815" s="6">
        <f>MIN(E5815,in_batt_pw,H5814)</f>
        <v/>
      </c>
      <c r="H5815" s="6">
        <f>H5814+F5815*in_rte-G5815</f>
        <v/>
      </c>
      <c r="I5815" s="6">
        <f>IF(sel_og=1,0,E5815-G5815)</f>
        <v/>
      </c>
      <c r="J5815" s="6">
        <f>IF(sel_og=1,0,D5815-F5815)</f>
        <v/>
      </c>
      <c r="K5815" s="6">
        <f>IF(sel_og=1,E5815-G5815,0)</f>
        <v/>
      </c>
    </row>
    <row r="5816">
      <c r="A5816" s="6">
        <f>Profiles!E5816+Profiles!F5816</f>
        <v/>
      </c>
      <c r="B5816" s="6">
        <f>Profiles!D5816*sel_solar</f>
        <v/>
      </c>
      <c r="C5816" s="6">
        <f>MIN(B5816,A5816)</f>
        <v/>
      </c>
      <c r="D5816" s="6">
        <f>B5816-C5816</f>
        <v/>
      </c>
      <c r="E5816" s="6">
        <f>A5816-C5816</f>
        <v/>
      </c>
      <c r="F5816" s="6">
        <f>MIN(D5816,in_batt_pw,IF(sel_batt=0,0,(sel_batt-H5815)/in_rte))</f>
        <v/>
      </c>
      <c r="G5816" s="6">
        <f>MIN(E5816,in_batt_pw,H5815)</f>
        <v/>
      </c>
      <c r="H5816" s="6">
        <f>H5815+F5816*in_rte-G5816</f>
        <v/>
      </c>
      <c r="I5816" s="6">
        <f>IF(sel_og=1,0,E5816-G5816)</f>
        <v/>
      </c>
      <c r="J5816" s="6">
        <f>IF(sel_og=1,0,D5816-F5816)</f>
        <v/>
      </c>
      <c r="K5816" s="6">
        <f>IF(sel_og=1,E5816-G5816,0)</f>
        <v/>
      </c>
    </row>
    <row r="5817">
      <c r="A5817" s="6">
        <f>Profiles!E5817+Profiles!F5817</f>
        <v/>
      </c>
      <c r="B5817" s="6">
        <f>Profiles!D5817*sel_solar</f>
        <v/>
      </c>
      <c r="C5817" s="6">
        <f>MIN(B5817,A5817)</f>
        <v/>
      </c>
      <c r="D5817" s="6">
        <f>B5817-C5817</f>
        <v/>
      </c>
      <c r="E5817" s="6">
        <f>A5817-C5817</f>
        <v/>
      </c>
      <c r="F5817" s="6">
        <f>MIN(D5817,in_batt_pw,IF(sel_batt=0,0,(sel_batt-H5816)/in_rte))</f>
        <v/>
      </c>
      <c r="G5817" s="6">
        <f>MIN(E5817,in_batt_pw,H5816)</f>
        <v/>
      </c>
      <c r="H5817" s="6">
        <f>H5816+F5817*in_rte-G5817</f>
        <v/>
      </c>
      <c r="I5817" s="6">
        <f>IF(sel_og=1,0,E5817-G5817)</f>
        <v/>
      </c>
      <c r="J5817" s="6">
        <f>IF(sel_og=1,0,D5817-F5817)</f>
        <v/>
      </c>
      <c r="K5817" s="6">
        <f>IF(sel_og=1,E5817-G5817,0)</f>
        <v/>
      </c>
    </row>
    <row r="5818">
      <c r="A5818" s="6">
        <f>Profiles!E5818+Profiles!F5818</f>
        <v/>
      </c>
      <c r="B5818" s="6">
        <f>Profiles!D5818*sel_solar</f>
        <v/>
      </c>
      <c r="C5818" s="6">
        <f>MIN(B5818,A5818)</f>
        <v/>
      </c>
      <c r="D5818" s="6">
        <f>B5818-C5818</f>
        <v/>
      </c>
      <c r="E5818" s="6">
        <f>A5818-C5818</f>
        <v/>
      </c>
      <c r="F5818" s="6">
        <f>MIN(D5818,in_batt_pw,IF(sel_batt=0,0,(sel_batt-H5817)/in_rte))</f>
        <v/>
      </c>
      <c r="G5818" s="6">
        <f>MIN(E5818,in_batt_pw,H5817)</f>
        <v/>
      </c>
      <c r="H5818" s="6">
        <f>H5817+F5818*in_rte-G5818</f>
        <v/>
      </c>
      <c r="I5818" s="6">
        <f>IF(sel_og=1,0,E5818-G5818)</f>
        <v/>
      </c>
      <c r="J5818" s="6">
        <f>IF(sel_og=1,0,D5818-F5818)</f>
        <v/>
      </c>
      <c r="K5818" s="6">
        <f>IF(sel_og=1,E5818-G5818,0)</f>
        <v/>
      </c>
    </row>
    <row r="5819">
      <c r="A5819" s="6">
        <f>Profiles!E5819+Profiles!F5819</f>
        <v/>
      </c>
      <c r="B5819" s="6">
        <f>Profiles!D5819*sel_solar</f>
        <v/>
      </c>
      <c r="C5819" s="6">
        <f>MIN(B5819,A5819)</f>
        <v/>
      </c>
      <c r="D5819" s="6">
        <f>B5819-C5819</f>
        <v/>
      </c>
      <c r="E5819" s="6">
        <f>A5819-C5819</f>
        <v/>
      </c>
      <c r="F5819" s="6">
        <f>MIN(D5819,in_batt_pw,IF(sel_batt=0,0,(sel_batt-H5818)/in_rte))</f>
        <v/>
      </c>
      <c r="G5819" s="6">
        <f>MIN(E5819,in_batt_pw,H5818)</f>
        <v/>
      </c>
      <c r="H5819" s="6">
        <f>H5818+F5819*in_rte-G5819</f>
        <v/>
      </c>
      <c r="I5819" s="6">
        <f>IF(sel_og=1,0,E5819-G5819)</f>
        <v/>
      </c>
      <c r="J5819" s="6">
        <f>IF(sel_og=1,0,D5819-F5819)</f>
        <v/>
      </c>
      <c r="K5819" s="6">
        <f>IF(sel_og=1,E5819-G5819,0)</f>
        <v/>
      </c>
    </row>
    <row r="5820">
      <c r="A5820" s="6">
        <f>Profiles!E5820+Profiles!F5820</f>
        <v/>
      </c>
      <c r="B5820" s="6">
        <f>Profiles!D5820*sel_solar</f>
        <v/>
      </c>
      <c r="C5820" s="6">
        <f>MIN(B5820,A5820)</f>
        <v/>
      </c>
      <c r="D5820" s="6">
        <f>B5820-C5820</f>
        <v/>
      </c>
      <c r="E5820" s="6">
        <f>A5820-C5820</f>
        <v/>
      </c>
      <c r="F5820" s="6">
        <f>MIN(D5820,in_batt_pw,IF(sel_batt=0,0,(sel_batt-H5819)/in_rte))</f>
        <v/>
      </c>
      <c r="G5820" s="6">
        <f>MIN(E5820,in_batt_pw,H5819)</f>
        <v/>
      </c>
      <c r="H5820" s="6">
        <f>H5819+F5820*in_rte-G5820</f>
        <v/>
      </c>
      <c r="I5820" s="6">
        <f>IF(sel_og=1,0,E5820-G5820)</f>
        <v/>
      </c>
      <c r="J5820" s="6">
        <f>IF(sel_og=1,0,D5820-F5820)</f>
        <v/>
      </c>
      <c r="K5820" s="6">
        <f>IF(sel_og=1,E5820-G5820,0)</f>
        <v/>
      </c>
    </row>
    <row r="5821">
      <c r="A5821" s="6">
        <f>Profiles!E5821+Profiles!F5821</f>
        <v/>
      </c>
      <c r="B5821" s="6">
        <f>Profiles!D5821*sel_solar</f>
        <v/>
      </c>
      <c r="C5821" s="6">
        <f>MIN(B5821,A5821)</f>
        <v/>
      </c>
      <c r="D5821" s="6">
        <f>B5821-C5821</f>
        <v/>
      </c>
      <c r="E5821" s="6">
        <f>A5821-C5821</f>
        <v/>
      </c>
      <c r="F5821" s="6">
        <f>MIN(D5821,in_batt_pw,IF(sel_batt=0,0,(sel_batt-H5820)/in_rte))</f>
        <v/>
      </c>
      <c r="G5821" s="6">
        <f>MIN(E5821,in_batt_pw,H5820)</f>
        <v/>
      </c>
      <c r="H5821" s="6">
        <f>H5820+F5821*in_rte-G5821</f>
        <v/>
      </c>
      <c r="I5821" s="6">
        <f>IF(sel_og=1,0,E5821-G5821)</f>
        <v/>
      </c>
      <c r="J5821" s="6">
        <f>IF(sel_og=1,0,D5821-F5821)</f>
        <v/>
      </c>
      <c r="K5821" s="6">
        <f>IF(sel_og=1,E5821-G5821,0)</f>
        <v/>
      </c>
    </row>
    <row r="5822">
      <c r="A5822" s="6">
        <f>Profiles!E5822+Profiles!F5822</f>
        <v/>
      </c>
      <c r="B5822" s="6">
        <f>Profiles!D5822*sel_solar</f>
        <v/>
      </c>
      <c r="C5822" s="6">
        <f>MIN(B5822,A5822)</f>
        <v/>
      </c>
      <c r="D5822" s="6">
        <f>B5822-C5822</f>
        <v/>
      </c>
      <c r="E5822" s="6">
        <f>A5822-C5822</f>
        <v/>
      </c>
      <c r="F5822" s="6">
        <f>MIN(D5822,in_batt_pw,IF(sel_batt=0,0,(sel_batt-H5821)/in_rte))</f>
        <v/>
      </c>
      <c r="G5822" s="6">
        <f>MIN(E5822,in_batt_pw,H5821)</f>
        <v/>
      </c>
      <c r="H5822" s="6">
        <f>H5821+F5822*in_rte-G5822</f>
        <v/>
      </c>
      <c r="I5822" s="6">
        <f>IF(sel_og=1,0,E5822-G5822)</f>
        <v/>
      </c>
      <c r="J5822" s="6">
        <f>IF(sel_og=1,0,D5822-F5822)</f>
        <v/>
      </c>
      <c r="K5822" s="6">
        <f>IF(sel_og=1,E5822-G5822,0)</f>
        <v/>
      </c>
    </row>
    <row r="5823">
      <c r="A5823" s="6">
        <f>Profiles!E5823+Profiles!F5823</f>
        <v/>
      </c>
      <c r="B5823" s="6">
        <f>Profiles!D5823*sel_solar</f>
        <v/>
      </c>
      <c r="C5823" s="6">
        <f>MIN(B5823,A5823)</f>
        <v/>
      </c>
      <c r="D5823" s="6">
        <f>B5823-C5823</f>
        <v/>
      </c>
      <c r="E5823" s="6">
        <f>A5823-C5823</f>
        <v/>
      </c>
      <c r="F5823" s="6">
        <f>MIN(D5823,in_batt_pw,IF(sel_batt=0,0,(sel_batt-H5822)/in_rte))</f>
        <v/>
      </c>
      <c r="G5823" s="6">
        <f>MIN(E5823,in_batt_pw,H5822)</f>
        <v/>
      </c>
      <c r="H5823" s="6">
        <f>H5822+F5823*in_rte-G5823</f>
        <v/>
      </c>
      <c r="I5823" s="6">
        <f>IF(sel_og=1,0,E5823-G5823)</f>
        <v/>
      </c>
      <c r="J5823" s="6">
        <f>IF(sel_og=1,0,D5823-F5823)</f>
        <v/>
      </c>
      <c r="K5823" s="6">
        <f>IF(sel_og=1,E5823-G5823,0)</f>
        <v/>
      </c>
    </row>
    <row r="5824">
      <c r="A5824" s="6">
        <f>Profiles!E5824+Profiles!F5824</f>
        <v/>
      </c>
      <c r="B5824" s="6">
        <f>Profiles!D5824*sel_solar</f>
        <v/>
      </c>
      <c r="C5824" s="6">
        <f>MIN(B5824,A5824)</f>
        <v/>
      </c>
      <c r="D5824" s="6">
        <f>B5824-C5824</f>
        <v/>
      </c>
      <c r="E5824" s="6">
        <f>A5824-C5824</f>
        <v/>
      </c>
      <c r="F5824" s="6">
        <f>MIN(D5824,in_batt_pw,IF(sel_batt=0,0,(sel_batt-H5823)/in_rte))</f>
        <v/>
      </c>
      <c r="G5824" s="6">
        <f>MIN(E5824,in_batt_pw,H5823)</f>
        <v/>
      </c>
      <c r="H5824" s="6">
        <f>H5823+F5824*in_rte-G5824</f>
        <v/>
      </c>
      <c r="I5824" s="6">
        <f>IF(sel_og=1,0,E5824-G5824)</f>
        <v/>
      </c>
      <c r="J5824" s="6">
        <f>IF(sel_og=1,0,D5824-F5824)</f>
        <v/>
      </c>
      <c r="K5824" s="6">
        <f>IF(sel_og=1,E5824-G5824,0)</f>
        <v/>
      </c>
    </row>
    <row r="5825">
      <c r="A5825" s="6">
        <f>Profiles!E5825+Profiles!F5825</f>
        <v/>
      </c>
      <c r="B5825" s="6">
        <f>Profiles!D5825*sel_solar</f>
        <v/>
      </c>
      <c r="C5825" s="6">
        <f>MIN(B5825,A5825)</f>
        <v/>
      </c>
      <c r="D5825" s="6">
        <f>B5825-C5825</f>
        <v/>
      </c>
      <c r="E5825" s="6">
        <f>A5825-C5825</f>
        <v/>
      </c>
      <c r="F5825" s="6">
        <f>MIN(D5825,in_batt_pw,IF(sel_batt=0,0,(sel_batt-H5824)/in_rte))</f>
        <v/>
      </c>
      <c r="G5825" s="6">
        <f>MIN(E5825,in_batt_pw,H5824)</f>
        <v/>
      </c>
      <c r="H5825" s="6">
        <f>H5824+F5825*in_rte-G5825</f>
        <v/>
      </c>
      <c r="I5825" s="6">
        <f>IF(sel_og=1,0,E5825-G5825)</f>
        <v/>
      </c>
      <c r="J5825" s="6">
        <f>IF(sel_og=1,0,D5825-F5825)</f>
        <v/>
      </c>
      <c r="K5825" s="6">
        <f>IF(sel_og=1,E5825-G5825,0)</f>
        <v/>
      </c>
    </row>
    <row r="5826">
      <c r="A5826" s="6">
        <f>Profiles!E5826+Profiles!F5826</f>
        <v/>
      </c>
      <c r="B5826" s="6">
        <f>Profiles!D5826*sel_solar</f>
        <v/>
      </c>
      <c r="C5826" s="6">
        <f>MIN(B5826,A5826)</f>
        <v/>
      </c>
      <c r="D5826" s="6">
        <f>B5826-C5826</f>
        <v/>
      </c>
      <c r="E5826" s="6">
        <f>A5826-C5826</f>
        <v/>
      </c>
      <c r="F5826" s="6">
        <f>MIN(D5826,in_batt_pw,IF(sel_batt=0,0,(sel_batt-H5825)/in_rte))</f>
        <v/>
      </c>
      <c r="G5826" s="6">
        <f>MIN(E5826,in_batt_pw,H5825)</f>
        <v/>
      </c>
      <c r="H5826" s="6">
        <f>H5825+F5826*in_rte-G5826</f>
        <v/>
      </c>
      <c r="I5826" s="6">
        <f>IF(sel_og=1,0,E5826-G5826)</f>
        <v/>
      </c>
      <c r="J5826" s="6">
        <f>IF(sel_og=1,0,D5826-F5826)</f>
        <v/>
      </c>
      <c r="K5826" s="6">
        <f>IF(sel_og=1,E5826-G5826,0)</f>
        <v/>
      </c>
    </row>
    <row r="5827">
      <c r="A5827" s="6">
        <f>Profiles!E5827+Profiles!F5827</f>
        <v/>
      </c>
      <c r="B5827" s="6">
        <f>Profiles!D5827*sel_solar</f>
        <v/>
      </c>
      <c r="C5827" s="6">
        <f>MIN(B5827,A5827)</f>
        <v/>
      </c>
      <c r="D5827" s="6">
        <f>B5827-C5827</f>
        <v/>
      </c>
      <c r="E5827" s="6">
        <f>A5827-C5827</f>
        <v/>
      </c>
      <c r="F5827" s="6">
        <f>MIN(D5827,in_batt_pw,IF(sel_batt=0,0,(sel_batt-H5826)/in_rte))</f>
        <v/>
      </c>
      <c r="G5827" s="6">
        <f>MIN(E5827,in_batt_pw,H5826)</f>
        <v/>
      </c>
      <c r="H5827" s="6">
        <f>H5826+F5827*in_rte-G5827</f>
        <v/>
      </c>
      <c r="I5827" s="6">
        <f>IF(sel_og=1,0,E5827-G5827)</f>
        <v/>
      </c>
      <c r="J5827" s="6">
        <f>IF(sel_og=1,0,D5827-F5827)</f>
        <v/>
      </c>
      <c r="K5827" s="6">
        <f>IF(sel_og=1,E5827-G5827,0)</f>
        <v/>
      </c>
    </row>
    <row r="5828">
      <c r="A5828" s="6">
        <f>Profiles!E5828+Profiles!F5828</f>
        <v/>
      </c>
      <c r="B5828" s="6">
        <f>Profiles!D5828*sel_solar</f>
        <v/>
      </c>
      <c r="C5828" s="6">
        <f>MIN(B5828,A5828)</f>
        <v/>
      </c>
      <c r="D5828" s="6">
        <f>B5828-C5828</f>
        <v/>
      </c>
      <c r="E5828" s="6">
        <f>A5828-C5828</f>
        <v/>
      </c>
      <c r="F5828" s="6">
        <f>MIN(D5828,in_batt_pw,IF(sel_batt=0,0,(sel_batt-H5827)/in_rte))</f>
        <v/>
      </c>
      <c r="G5828" s="6">
        <f>MIN(E5828,in_batt_pw,H5827)</f>
        <v/>
      </c>
      <c r="H5828" s="6">
        <f>H5827+F5828*in_rte-G5828</f>
        <v/>
      </c>
      <c r="I5828" s="6">
        <f>IF(sel_og=1,0,E5828-G5828)</f>
        <v/>
      </c>
      <c r="J5828" s="6">
        <f>IF(sel_og=1,0,D5828-F5828)</f>
        <v/>
      </c>
      <c r="K5828" s="6">
        <f>IF(sel_og=1,E5828-G5828,0)</f>
        <v/>
      </c>
    </row>
    <row r="5829">
      <c r="A5829" s="6">
        <f>Profiles!E5829+Profiles!F5829</f>
        <v/>
      </c>
      <c r="B5829" s="6">
        <f>Profiles!D5829*sel_solar</f>
        <v/>
      </c>
      <c r="C5829" s="6">
        <f>MIN(B5829,A5829)</f>
        <v/>
      </c>
      <c r="D5829" s="6">
        <f>B5829-C5829</f>
        <v/>
      </c>
      <c r="E5829" s="6">
        <f>A5829-C5829</f>
        <v/>
      </c>
      <c r="F5829" s="6">
        <f>MIN(D5829,in_batt_pw,IF(sel_batt=0,0,(sel_batt-H5828)/in_rte))</f>
        <v/>
      </c>
      <c r="G5829" s="6">
        <f>MIN(E5829,in_batt_pw,H5828)</f>
        <v/>
      </c>
      <c r="H5829" s="6">
        <f>H5828+F5829*in_rte-G5829</f>
        <v/>
      </c>
      <c r="I5829" s="6">
        <f>IF(sel_og=1,0,E5829-G5829)</f>
        <v/>
      </c>
      <c r="J5829" s="6">
        <f>IF(sel_og=1,0,D5829-F5829)</f>
        <v/>
      </c>
      <c r="K5829" s="6">
        <f>IF(sel_og=1,E5829-G5829,0)</f>
        <v/>
      </c>
    </row>
    <row r="5830">
      <c r="A5830" s="6">
        <f>Profiles!E5830+Profiles!F5830</f>
        <v/>
      </c>
      <c r="B5830" s="6">
        <f>Profiles!D5830*sel_solar</f>
        <v/>
      </c>
      <c r="C5830" s="6">
        <f>MIN(B5830,A5830)</f>
        <v/>
      </c>
      <c r="D5830" s="6">
        <f>B5830-C5830</f>
        <v/>
      </c>
      <c r="E5830" s="6">
        <f>A5830-C5830</f>
        <v/>
      </c>
      <c r="F5830" s="6">
        <f>MIN(D5830,in_batt_pw,IF(sel_batt=0,0,(sel_batt-H5829)/in_rte))</f>
        <v/>
      </c>
      <c r="G5830" s="6">
        <f>MIN(E5830,in_batt_pw,H5829)</f>
        <v/>
      </c>
      <c r="H5830" s="6">
        <f>H5829+F5830*in_rte-G5830</f>
        <v/>
      </c>
      <c r="I5830" s="6">
        <f>IF(sel_og=1,0,E5830-G5830)</f>
        <v/>
      </c>
      <c r="J5830" s="6">
        <f>IF(sel_og=1,0,D5830-F5830)</f>
        <v/>
      </c>
      <c r="K5830" s="6">
        <f>IF(sel_og=1,E5830-G5830,0)</f>
        <v/>
      </c>
    </row>
    <row r="5831">
      <c r="A5831" s="6">
        <f>Profiles!E5831+Profiles!F5831</f>
        <v/>
      </c>
      <c r="B5831" s="6">
        <f>Profiles!D5831*sel_solar</f>
        <v/>
      </c>
      <c r="C5831" s="6">
        <f>MIN(B5831,A5831)</f>
        <v/>
      </c>
      <c r="D5831" s="6">
        <f>B5831-C5831</f>
        <v/>
      </c>
      <c r="E5831" s="6">
        <f>A5831-C5831</f>
        <v/>
      </c>
      <c r="F5831" s="6">
        <f>MIN(D5831,in_batt_pw,IF(sel_batt=0,0,(sel_batt-H5830)/in_rte))</f>
        <v/>
      </c>
      <c r="G5831" s="6">
        <f>MIN(E5831,in_batt_pw,H5830)</f>
        <v/>
      </c>
      <c r="H5831" s="6">
        <f>H5830+F5831*in_rte-G5831</f>
        <v/>
      </c>
      <c r="I5831" s="6">
        <f>IF(sel_og=1,0,E5831-G5831)</f>
        <v/>
      </c>
      <c r="J5831" s="6">
        <f>IF(sel_og=1,0,D5831-F5831)</f>
        <v/>
      </c>
      <c r="K5831" s="6">
        <f>IF(sel_og=1,E5831-G5831,0)</f>
        <v/>
      </c>
    </row>
    <row r="5832">
      <c r="A5832" s="6">
        <f>Profiles!E5832+Profiles!F5832</f>
        <v/>
      </c>
      <c r="B5832" s="6">
        <f>Profiles!D5832*sel_solar</f>
        <v/>
      </c>
      <c r="C5832" s="6">
        <f>MIN(B5832,A5832)</f>
        <v/>
      </c>
      <c r="D5832" s="6">
        <f>B5832-C5832</f>
        <v/>
      </c>
      <c r="E5832" s="6">
        <f>A5832-C5832</f>
        <v/>
      </c>
      <c r="F5832" s="6">
        <f>MIN(D5832,in_batt_pw,IF(sel_batt=0,0,(sel_batt-H5831)/in_rte))</f>
        <v/>
      </c>
      <c r="G5832" s="6">
        <f>MIN(E5832,in_batt_pw,H5831)</f>
        <v/>
      </c>
      <c r="H5832" s="6">
        <f>H5831+F5832*in_rte-G5832</f>
        <v/>
      </c>
      <c r="I5832" s="6">
        <f>IF(sel_og=1,0,E5832-G5832)</f>
        <v/>
      </c>
      <c r="J5832" s="6">
        <f>IF(sel_og=1,0,D5832-F5832)</f>
        <v/>
      </c>
      <c r="K5832" s="6">
        <f>IF(sel_og=1,E5832-G5832,0)</f>
        <v/>
      </c>
    </row>
    <row r="5833">
      <c r="A5833" s="6">
        <f>Profiles!E5833+Profiles!F5833</f>
        <v/>
      </c>
      <c r="B5833" s="6">
        <f>Profiles!D5833*sel_solar</f>
        <v/>
      </c>
      <c r="C5833" s="6">
        <f>MIN(B5833,A5833)</f>
        <v/>
      </c>
      <c r="D5833" s="6">
        <f>B5833-C5833</f>
        <v/>
      </c>
      <c r="E5833" s="6">
        <f>A5833-C5833</f>
        <v/>
      </c>
      <c r="F5833" s="6">
        <f>MIN(D5833,in_batt_pw,IF(sel_batt=0,0,(sel_batt-H5832)/in_rte))</f>
        <v/>
      </c>
      <c r="G5833" s="6">
        <f>MIN(E5833,in_batt_pw,H5832)</f>
        <v/>
      </c>
      <c r="H5833" s="6">
        <f>H5832+F5833*in_rte-G5833</f>
        <v/>
      </c>
      <c r="I5833" s="6">
        <f>IF(sel_og=1,0,E5833-G5833)</f>
        <v/>
      </c>
      <c r="J5833" s="6">
        <f>IF(sel_og=1,0,D5833-F5833)</f>
        <v/>
      </c>
      <c r="K5833" s="6">
        <f>IF(sel_og=1,E5833-G5833,0)</f>
        <v/>
      </c>
    </row>
    <row r="5834">
      <c r="A5834" s="6">
        <f>Profiles!E5834+Profiles!F5834</f>
        <v/>
      </c>
      <c r="B5834" s="6">
        <f>Profiles!D5834*sel_solar</f>
        <v/>
      </c>
      <c r="C5834" s="6">
        <f>MIN(B5834,A5834)</f>
        <v/>
      </c>
      <c r="D5834" s="6">
        <f>B5834-C5834</f>
        <v/>
      </c>
      <c r="E5834" s="6">
        <f>A5834-C5834</f>
        <v/>
      </c>
      <c r="F5834" s="6">
        <f>MIN(D5834,in_batt_pw,IF(sel_batt=0,0,(sel_batt-H5833)/in_rte))</f>
        <v/>
      </c>
      <c r="G5834" s="6">
        <f>MIN(E5834,in_batt_pw,H5833)</f>
        <v/>
      </c>
      <c r="H5834" s="6">
        <f>H5833+F5834*in_rte-G5834</f>
        <v/>
      </c>
      <c r="I5834" s="6">
        <f>IF(sel_og=1,0,E5834-G5834)</f>
        <v/>
      </c>
      <c r="J5834" s="6">
        <f>IF(sel_og=1,0,D5834-F5834)</f>
        <v/>
      </c>
      <c r="K5834" s="6">
        <f>IF(sel_og=1,E5834-G5834,0)</f>
        <v/>
      </c>
    </row>
    <row r="5835">
      <c r="A5835" s="6">
        <f>Profiles!E5835+Profiles!F5835</f>
        <v/>
      </c>
      <c r="B5835" s="6">
        <f>Profiles!D5835*sel_solar</f>
        <v/>
      </c>
      <c r="C5835" s="6">
        <f>MIN(B5835,A5835)</f>
        <v/>
      </c>
      <c r="D5835" s="6">
        <f>B5835-C5835</f>
        <v/>
      </c>
      <c r="E5835" s="6">
        <f>A5835-C5835</f>
        <v/>
      </c>
      <c r="F5835" s="6">
        <f>MIN(D5835,in_batt_pw,IF(sel_batt=0,0,(sel_batt-H5834)/in_rte))</f>
        <v/>
      </c>
      <c r="G5835" s="6">
        <f>MIN(E5835,in_batt_pw,H5834)</f>
        <v/>
      </c>
      <c r="H5835" s="6">
        <f>H5834+F5835*in_rte-G5835</f>
        <v/>
      </c>
      <c r="I5835" s="6">
        <f>IF(sel_og=1,0,E5835-G5835)</f>
        <v/>
      </c>
      <c r="J5835" s="6">
        <f>IF(sel_og=1,0,D5835-F5835)</f>
        <v/>
      </c>
      <c r="K5835" s="6">
        <f>IF(sel_og=1,E5835-G5835,0)</f>
        <v/>
      </c>
    </row>
    <row r="5836">
      <c r="A5836" s="6">
        <f>Profiles!E5836+Profiles!F5836</f>
        <v/>
      </c>
      <c r="B5836" s="6">
        <f>Profiles!D5836*sel_solar</f>
        <v/>
      </c>
      <c r="C5836" s="6">
        <f>MIN(B5836,A5836)</f>
        <v/>
      </c>
      <c r="D5836" s="6">
        <f>B5836-C5836</f>
        <v/>
      </c>
      <c r="E5836" s="6">
        <f>A5836-C5836</f>
        <v/>
      </c>
      <c r="F5836" s="6">
        <f>MIN(D5836,in_batt_pw,IF(sel_batt=0,0,(sel_batt-H5835)/in_rte))</f>
        <v/>
      </c>
      <c r="G5836" s="6">
        <f>MIN(E5836,in_batt_pw,H5835)</f>
        <v/>
      </c>
      <c r="H5836" s="6">
        <f>H5835+F5836*in_rte-G5836</f>
        <v/>
      </c>
      <c r="I5836" s="6">
        <f>IF(sel_og=1,0,E5836-G5836)</f>
        <v/>
      </c>
      <c r="J5836" s="6">
        <f>IF(sel_og=1,0,D5836-F5836)</f>
        <v/>
      </c>
      <c r="K5836" s="6">
        <f>IF(sel_og=1,E5836-G5836,0)</f>
        <v/>
      </c>
    </row>
    <row r="5837">
      <c r="A5837" s="6">
        <f>Profiles!E5837+Profiles!F5837</f>
        <v/>
      </c>
      <c r="B5837" s="6">
        <f>Profiles!D5837*sel_solar</f>
        <v/>
      </c>
      <c r="C5837" s="6">
        <f>MIN(B5837,A5837)</f>
        <v/>
      </c>
      <c r="D5837" s="6">
        <f>B5837-C5837</f>
        <v/>
      </c>
      <c r="E5837" s="6">
        <f>A5837-C5837</f>
        <v/>
      </c>
      <c r="F5837" s="6">
        <f>MIN(D5837,in_batt_pw,IF(sel_batt=0,0,(sel_batt-H5836)/in_rte))</f>
        <v/>
      </c>
      <c r="G5837" s="6">
        <f>MIN(E5837,in_batt_pw,H5836)</f>
        <v/>
      </c>
      <c r="H5837" s="6">
        <f>H5836+F5837*in_rte-G5837</f>
        <v/>
      </c>
      <c r="I5837" s="6">
        <f>IF(sel_og=1,0,E5837-G5837)</f>
        <v/>
      </c>
      <c r="J5837" s="6">
        <f>IF(sel_og=1,0,D5837-F5837)</f>
        <v/>
      </c>
      <c r="K5837" s="6">
        <f>IF(sel_og=1,E5837-G5837,0)</f>
        <v/>
      </c>
    </row>
    <row r="5838">
      <c r="A5838" s="6">
        <f>Profiles!E5838+Profiles!F5838</f>
        <v/>
      </c>
      <c r="B5838" s="6">
        <f>Profiles!D5838*sel_solar</f>
        <v/>
      </c>
      <c r="C5838" s="6">
        <f>MIN(B5838,A5838)</f>
        <v/>
      </c>
      <c r="D5838" s="6">
        <f>B5838-C5838</f>
        <v/>
      </c>
      <c r="E5838" s="6">
        <f>A5838-C5838</f>
        <v/>
      </c>
      <c r="F5838" s="6">
        <f>MIN(D5838,in_batt_pw,IF(sel_batt=0,0,(sel_batt-H5837)/in_rte))</f>
        <v/>
      </c>
      <c r="G5838" s="6">
        <f>MIN(E5838,in_batt_pw,H5837)</f>
        <v/>
      </c>
      <c r="H5838" s="6">
        <f>H5837+F5838*in_rte-G5838</f>
        <v/>
      </c>
      <c r="I5838" s="6">
        <f>IF(sel_og=1,0,E5838-G5838)</f>
        <v/>
      </c>
      <c r="J5838" s="6">
        <f>IF(sel_og=1,0,D5838-F5838)</f>
        <v/>
      </c>
      <c r="K5838" s="6">
        <f>IF(sel_og=1,E5838-G5838,0)</f>
        <v/>
      </c>
    </row>
    <row r="5839">
      <c r="A5839" s="6">
        <f>Profiles!E5839+Profiles!F5839</f>
        <v/>
      </c>
      <c r="B5839" s="6">
        <f>Profiles!D5839*sel_solar</f>
        <v/>
      </c>
      <c r="C5839" s="6">
        <f>MIN(B5839,A5839)</f>
        <v/>
      </c>
      <c r="D5839" s="6">
        <f>B5839-C5839</f>
        <v/>
      </c>
      <c r="E5839" s="6">
        <f>A5839-C5839</f>
        <v/>
      </c>
      <c r="F5839" s="6">
        <f>MIN(D5839,in_batt_pw,IF(sel_batt=0,0,(sel_batt-H5838)/in_rte))</f>
        <v/>
      </c>
      <c r="G5839" s="6">
        <f>MIN(E5839,in_batt_pw,H5838)</f>
        <v/>
      </c>
      <c r="H5839" s="6">
        <f>H5838+F5839*in_rte-G5839</f>
        <v/>
      </c>
      <c r="I5839" s="6">
        <f>IF(sel_og=1,0,E5839-G5839)</f>
        <v/>
      </c>
      <c r="J5839" s="6">
        <f>IF(sel_og=1,0,D5839-F5839)</f>
        <v/>
      </c>
      <c r="K5839" s="6">
        <f>IF(sel_og=1,E5839-G5839,0)</f>
        <v/>
      </c>
    </row>
    <row r="5840">
      <c r="A5840" s="6">
        <f>Profiles!E5840+Profiles!F5840</f>
        <v/>
      </c>
      <c r="B5840" s="6">
        <f>Profiles!D5840*sel_solar</f>
        <v/>
      </c>
      <c r="C5840" s="6">
        <f>MIN(B5840,A5840)</f>
        <v/>
      </c>
      <c r="D5840" s="6">
        <f>B5840-C5840</f>
        <v/>
      </c>
      <c r="E5840" s="6">
        <f>A5840-C5840</f>
        <v/>
      </c>
      <c r="F5840" s="6">
        <f>MIN(D5840,in_batt_pw,IF(sel_batt=0,0,(sel_batt-H5839)/in_rte))</f>
        <v/>
      </c>
      <c r="G5840" s="6">
        <f>MIN(E5840,in_batt_pw,H5839)</f>
        <v/>
      </c>
      <c r="H5840" s="6">
        <f>H5839+F5840*in_rte-G5840</f>
        <v/>
      </c>
      <c r="I5840" s="6">
        <f>IF(sel_og=1,0,E5840-G5840)</f>
        <v/>
      </c>
      <c r="J5840" s="6">
        <f>IF(sel_og=1,0,D5840-F5840)</f>
        <v/>
      </c>
      <c r="K5840" s="6">
        <f>IF(sel_og=1,E5840-G5840,0)</f>
        <v/>
      </c>
    </row>
    <row r="5841">
      <c r="A5841" s="6">
        <f>Profiles!E5841+Profiles!F5841</f>
        <v/>
      </c>
      <c r="B5841" s="6">
        <f>Profiles!D5841*sel_solar</f>
        <v/>
      </c>
      <c r="C5841" s="6">
        <f>MIN(B5841,A5841)</f>
        <v/>
      </c>
      <c r="D5841" s="6">
        <f>B5841-C5841</f>
        <v/>
      </c>
      <c r="E5841" s="6">
        <f>A5841-C5841</f>
        <v/>
      </c>
      <c r="F5841" s="6">
        <f>MIN(D5841,in_batt_pw,IF(sel_batt=0,0,(sel_batt-H5840)/in_rte))</f>
        <v/>
      </c>
      <c r="G5841" s="6">
        <f>MIN(E5841,in_batt_pw,H5840)</f>
        <v/>
      </c>
      <c r="H5841" s="6">
        <f>H5840+F5841*in_rte-G5841</f>
        <v/>
      </c>
      <c r="I5841" s="6">
        <f>IF(sel_og=1,0,E5841-G5841)</f>
        <v/>
      </c>
      <c r="J5841" s="6">
        <f>IF(sel_og=1,0,D5841-F5841)</f>
        <v/>
      </c>
      <c r="K5841" s="6">
        <f>IF(sel_og=1,E5841-G5841,0)</f>
        <v/>
      </c>
    </row>
    <row r="5842">
      <c r="A5842" s="6">
        <f>Profiles!E5842+Profiles!F5842</f>
        <v/>
      </c>
      <c r="B5842" s="6">
        <f>Profiles!D5842*sel_solar</f>
        <v/>
      </c>
      <c r="C5842" s="6">
        <f>MIN(B5842,A5842)</f>
        <v/>
      </c>
      <c r="D5842" s="6">
        <f>B5842-C5842</f>
        <v/>
      </c>
      <c r="E5842" s="6">
        <f>A5842-C5842</f>
        <v/>
      </c>
      <c r="F5842" s="6">
        <f>MIN(D5842,in_batt_pw,IF(sel_batt=0,0,(sel_batt-H5841)/in_rte))</f>
        <v/>
      </c>
      <c r="G5842" s="6">
        <f>MIN(E5842,in_batt_pw,H5841)</f>
        <v/>
      </c>
      <c r="H5842" s="6">
        <f>H5841+F5842*in_rte-G5842</f>
        <v/>
      </c>
      <c r="I5842" s="6">
        <f>IF(sel_og=1,0,E5842-G5842)</f>
        <v/>
      </c>
      <c r="J5842" s="6">
        <f>IF(sel_og=1,0,D5842-F5842)</f>
        <v/>
      </c>
      <c r="K5842" s="6">
        <f>IF(sel_og=1,E5842-G5842,0)</f>
        <v/>
      </c>
    </row>
    <row r="5843">
      <c r="A5843" s="6">
        <f>Profiles!E5843+Profiles!F5843</f>
        <v/>
      </c>
      <c r="B5843" s="6">
        <f>Profiles!D5843*sel_solar</f>
        <v/>
      </c>
      <c r="C5843" s="6">
        <f>MIN(B5843,A5843)</f>
        <v/>
      </c>
      <c r="D5843" s="6">
        <f>B5843-C5843</f>
        <v/>
      </c>
      <c r="E5843" s="6">
        <f>A5843-C5843</f>
        <v/>
      </c>
      <c r="F5843" s="6">
        <f>MIN(D5843,in_batt_pw,IF(sel_batt=0,0,(sel_batt-H5842)/in_rte))</f>
        <v/>
      </c>
      <c r="G5843" s="6">
        <f>MIN(E5843,in_batt_pw,H5842)</f>
        <v/>
      </c>
      <c r="H5843" s="6">
        <f>H5842+F5843*in_rte-G5843</f>
        <v/>
      </c>
      <c r="I5843" s="6">
        <f>IF(sel_og=1,0,E5843-G5843)</f>
        <v/>
      </c>
      <c r="J5843" s="6">
        <f>IF(sel_og=1,0,D5843-F5843)</f>
        <v/>
      </c>
      <c r="K5843" s="6">
        <f>IF(sel_og=1,E5843-G5843,0)</f>
        <v/>
      </c>
    </row>
    <row r="5844">
      <c r="A5844" s="6">
        <f>Profiles!E5844+Profiles!F5844</f>
        <v/>
      </c>
      <c r="B5844" s="6">
        <f>Profiles!D5844*sel_solar</f>
        <v/>
      </c>
      <c r="C5844" s="6">
        <f>MIN(B5844,A5844)</f>
        <v/>
      </c>
      <c r="D5844" s="6">
        <f>B5844-C5844</f>
        <v/>
      </c>
      <c r="E5844" s="6">
        <f>A5844-C5844</f>
        <v/>
      </c>
      <c r="F5844" s="6">
        <f>MIN(D5844,in_batt_pw,IF(sel_batt=0,0,(sel_batt-H5843)/in_rte))</f>
        <v/>
      </c>
      <c r="G5844" s="6">
        <f>MIN(E5844,in_batt_pw,H5843)</f>
        <v/>
      </c>
      <c r="H5844" s="6">
        <f>H5843+F5844*in_rte-G5844</f>
        <v/>
      </c>
      <c r="I5844" s="6">
        <f>IF(sel_og=1,0,E5844-G5844)</f>
        <v/>
      </c>
      <c r="J5844" s="6">
        <f>IF(sel_og=1,0,D5844-F5844)</f>
        <v/>
      </c>
      <c r="K5844" s="6">
        <f>IF(sel_og=1,E5844-G5844,0)</f>
        <v/>
      </c>
    </row>
    <row r="5845">
      <c r="A5845" s="6">
        <f>Profiles!E5845+Profiles!F5845</f>
        <v/>
      </c>
      <c r="B5845" s="6">
        <f>Profiles!D5845*sel_solar</f>
        <v/>
      </c>
      <c r="C5845" s="6">
        <f>MIN(B5845,A5845)</f>
        <v/>
      </c>
      <c r="D5845" s="6">
        <f>B5845-C5845</f>
        <v/>
      </c>
      <c r="E5845" s="6">
        <f>A5845-C5845</f>
        <v/>
      </c>
      <c r="F5845" s="6">
        <f>MIN(D5845,in_batt_pw,IF(sel_batt=0,0,(sel_batt-H5844)/in_rte))</f>
        <v/>
      </c>
      <c r="G5845" s="6">
        <f>MIN(E5845,in_batt_pw,H5844)</f>
        <v/>
      </c>
      <c r="H5845" s="6">
        <f>H5844+F5845*in_rte-G5845</f>
        <v/>
      </c>
      <c r="I5845" s="6">
        <f>IF(sel_og=1,0,E5845-G5845)</f>
        <v/>
      </c>
      <c r="J5845" s="6">
        <f>IF(sel_og=1,0,D5845-F5845)</f>
        <v/>
      </c>
      <c r="K5845" s="6">
        <f>IF(sel_og=1,E5845-G5845,0)</f>
        <v/>
      </c>
    </row>
    <row r="5846">
      <c r="A5846" s="6">
        <f>Profiles!E5846+Profiles!F5846</f>
        <v/>
      </c>
      <c r="B5846" s="6">
        <f>Profiles!D5846*sel_solar</f>
        <v/>
      </c>
      <c r="C5846" s="6">
        <f>MIN(B5846,A5846)</f>
        <v/>
      </c>
      <c r="D5846" s="6">
        <f>B5846-C5846</f>
        <v/>
      </c>
      <c r="E5846" s="6">
        <f>A5846-C5846</f>
        <v/>
      </c>
      <c r="F5846" s="6">
        <f>MIN(D5846,in_batt_pw,IF(sel_batt=0,0,(sel_batt-H5845)/in_rte))</f>
        <v/>
      </c>
      <c r="G5846" s="6">
        <f>MIN(E5846,in_batt_pw,H5845)</f>
        <v/>
      </c>
      <c r="H5846" s="6">
        <f>H5845+F5846*in_rte-G5846</f>
        <v/>
      </c>
      <c r="I5846" s="6">
        <f>IF(sel_og=1,0,E5846-G5846)</f>
        <v/>
      </c>
      <c r="J5846" s="6">
        <f>IF(sel_og=1,0,D5846-F5846)</f>
        <v/>
      </c>
      <c r="K5846" s="6">
        <f>IF(sel_og=1,E5846-G5846,0)</f>
        <v/>
      </c>
    </row>
    <row r="5847">
      <c r="A5847" s="6">
        <f>Profiles!E5847+Profiles!F5847</f>
        <v/>
      </c>
      <c r="B5847" s="6">
        <f>Profiles!D5847*sel_solar</f>
        <v/>
      </c>
      <c r="C5847" s="6">
        <f>MIN(B5847,A5847)</f>
        <v/>
      </c>
      <c r="D5847" s="6">
        <f>B5847-C5847</f>
        <v/>
      </c>
      <c r="E5847" s="6">
        <f>A5847-C5847</f>
        <v/>
      </c>
      <c r="F5847" s="6">
        <f>MIN(D5847,in_batt_pw,IF(sel_batt=0,0,(sel_batt-H5846)/in_rte))</f>
        <v/>
      </c>
      <c r="G5847" s="6">
        <f>MIN(E5847,in_batt_pw,H5846)</f>
        <v/>
      </c>
      <c r="H5847" s="6">
        <f>H5846+F5847*in_rte-G5847</f>
        <v/>
      </c>
      <c r="I5847" s="6">
        <f>IF(sel_og=1,0,E5847-G5847)</f>
        <v/>
      </c>
      <c r="J5847" s="6">
        <f>IF(sel_og=1,0,D5847-F5847)</f>
        <v/>
      </c>
      <c r="K5847" s="6">
        <f>IF(sel_og=1,E5847-G5847,0)</f>
        <v/>
      </c>
    </row>
    <row r="5848">
      <c r="A5848" s="6">
        <f>Profiles!E5848+Profiles!F5848</f>
        <v/>
      </c>
      <c r="B5848" s="6">
        <f>Profiles!D5848*sel_solar</f>
        <v/>
      </c>
      <c r="C5848" s="6">
        <f>MIN(B5848,A5848)</f>
        <v/>
      </c>
      <c r="D5848" s="6">
        <f>B5848-C5848</f>
        <v/>
      </c>
      <c r="E5848" s="6">
        <f>A5848-C5848</f>
        <v/>
      </c>
      <c r="F5848" s="6">
        <f>MIN(D5848,in_batt_pw,IF(sel_batt=0,0,(sel_batt-H5847)/in_rte))</f>
        <v/>
      </c>
      <c r="G5848" s="6">
        <f>MIN(E5848,in_batt_pw,H5847)</f>
        <v/>
      </c>
      <c r="H5848" s="6">
        <f>H5847+F5848*in_rte-G5848</f>
        <v/>
      </c>
      <c r="I5848" s="6">
        <f>IF(sel_og=1,0,E5848-G5848)</f>
        <v/>
      </c>
      <c r="J5848" s="6">
        <f>IF(sel_og=1,0,D5848-F5848)</f>
        <v/>
      </c>
      <c r="K5848" s="6">
        <f>IF(sel_og=1,E5848-G5848,0)</f>
        <v/>
      </c>
    </row>
    <row r="5849">
      <c r="A5849" s="6">
        <f>Profiles!E5849+Profiles!F5849</f>
        <v/>
      </c>
      <c r="B5849" s="6">
        <f>Profiles!D5849*sel_solar</f>
        <v/>
      </c>
      <c r="C5849" s="6">
        <f>MIN(B5849,A5849)</f>
        <v/>
      </c>
      <c r="D5849" s="6">
        <f>B5849-C5849</f>
        <v/>
      </c>
      <c r="E5849" s="6">
        <f>A5849-C5849</f>
        <v/>
      </c>
      <c r="F5849" s="6">
        <f>MIN(D5849,in_batt_pw,IF(sel_batt=0,0,(sel_batt-H5848)/in_rte))</f>
        <v/>
      </c>
      <c r="G5849" s="6">
        <f>MIN(E5849,in_batt_pw,H5848)</f>
        <v/>
      </c>
      <c r="H5849" s="6">
        <f>H5848+F5849*in_rte-G5849</f>
        <v/>
      </c>
      <c r="I5849" s="6">
        <f>IF(sel_og=1,0,E5849-G5849)</f>
        <v/>
      </c>
      <c r="J5849" s="6">
        <f>IF(sel_og=1,0,D5849-F5849)</f>
        <v/>
      </c>
      <c r="K5849" s="6">
        <f>IF(sel_og=1,E5849-G5849,0)</f>
        <v/>
      </c>
    </row>
    <row r="5850">
      <c r="A5850" s="6">
        <f>Profiles!E5850+Profiles!F5850</f>
        <v/>
      </c>
      <c r="B5850" s="6">
        <f>Profiles!D5850*sel_solar</f>
        <v/>
      </c>
      <c r="C5850" s="6">
        <f>MIN(B5850,A5850)</f>
        <v/>
      </c>
      <c r="D5850" s="6">
        <f>B5850-C5850</f>
        <v/>
      </c>
      <c r="E5850" s="6">
        <f>A5850-C5850</f>
        <v/>
      </c>
      <c r="F5850" s="6">
        <f>MIN(D5850,in_batt_pw,IF(sel_batt=0,0,(sel_batt-H5849)/in_rte))</f>
        <v/>
      </c>
      <c r="G5850" s="6">
        <f>MIN(E5850,in_batt_pw,H5849)</f>
        <v/>
      </c>
      <c r="H5850" s="6">
        <f>H5849+F5850*in_rte-G5850</f>
        <v/>
      </c>
      <c r="I5850" s="6">
        <f>IF(sel_og=1,0,E5850-G5850)</f>
        <v/>
      </c>
      <c r="J5850" s="6">
        <f>IF(sel_og=1,0,D5850-F5850)</f>
        <v/>
      </c>
      <c r="K5850" s="6">
        <f>IF(sel_og=1,E5850-G5850,0)</f>
        <v/>
      </c>
    </row>
    <row r="5851">
      <c r="A5851" s="6">
        <f>Profiles!E5851+Profiles!F5851</f>
        <v/>
      </c>
      <c r="B5851" s="6">
        <f>Profiles!D5851*sel_solar</f>
        <v/>
      </c>
      <c r="C5851" s="6">
        <f>MIN(B5851,A5851)</f>
        <v/>
      </c>
      <c r="D5851" s="6">
        <f>B5851-C5851</f>
        <v/>
      </c>
      <c r="E5851" s="6">
        <f>A5851-C5851</f>
        <v/>
      </c>
      <c r="F5851" s="6">
        <f>MIN(D5851,in_batt_pw,IF(sel_batt=0,0,(sel_batt-H5850)/in_rte))</f>
        <v/>
      </c>
      <c r="G5851" s="6">
        <f>MIN(E5851,in_batt_pw,H5850)</f>
        <v/>
      </c>
      <c r="H5851" s="6">
        <f>H5850+F5851*in_rte-G5851</f>
        <v/>
      </c>
      <c r="I5851" s="6">
        <f>IF(sel_og=1,0,E5851-G5851)</f>
        <v/>
      </c>
      <c r="J5851" s="6">
        <f>IF(sel_og=1,0,D5851-F5851)</f>
        <v/>
      </c>
      <c r="K5851" s="6">
        <f>IF(sel_og=1,E5851-G5851,0)</f>
        <v/>
      </c>
    </row>
    <row r="5852">
      <c r="A5852" s="6">
        <f>Profiles!E5852+Profiles!F5852</f>
        <v/>
      </c>
      <c r="B5852" s="6">
        <f>Profiles!D5852*sel_solar</f>
        <v/>
      </c>
      <c r="C5852" s="6">
        <f>MIN(B5852,A5852)</f>
        <v/>
      </c>
      <c r="D5852" s="6">
        <f>B5852-C5852</f>
        <v/>
      </c>
      <c r="E5852" s="6">
        <f>A5852-C5852</f>
        <v/>
      </c>
      <c r="F5852" s="6">
        <f>MIN(D5852,in_batt_pw,IF(sel_batt=0,0,(sel_batt-H5851)/in_rte))</f>
        <v/>
      </c>
      <c r="G5852" s="6">
        <f>MIN(E5852,in_batt_pw,H5851)</f>
        <v/>
      </c>
      <c r="H5852" s="6">
        <f>H5851+F5852*in_rte-G5852</f>
        <v/>
      </c>
      <c r="I5852" s="6">
        <f>IF(sel_og=1,0,E5852-G5852)</f>
        <v/>
      </c>
      <c r="J5852" s="6">
        <f>IF(sel_og=1,0,D5852-F5852)</f>
        <v/>
      </c>
      <c r="K5852" s="6">
        <f>IF(sel_og=1,E5852-G5852,0)</f>
        <v/>
      </c>
    </row>
    <row r="5853">
      <c r="A5853" s="6">
        <f>Profiles!E5853+Profiles!F5853</f>
        <v/>
      </c>
      <c r="B5853" s="6">
        <f>Profiles!D5853*sel_solar</f>
        <v/>
      </c>
      <c r="C5853" s="6">
        <f>MIN(B5853,A5853)</f>
        <v/>
      </c>
      <c r="D5853" s="6">
        <f>B5853-C5853</f>
        <v/>
      </c>
      <c r="E5853" s="6">
        <f>A5853-C5853</f>
        <v/>
      </c>
      <c r="F5853" s="6">
        <f>MIN(D5853,in_batt_pw,IF(sel_batt=0,0,(sel_batt-H5852)/in_rte))</f>
        <v/>
      </c>
      <c r="G5853" s="6">
        <f>MIN(E5853,in_batt_pw,H5852)</f>
        <v/>
      </c>
      <c r="H5853" s="6">
        <f>H5852+F5853*in_rte-G5853</f>
        <v/>
      </c>
      <c r="I5853" s="6">
        <f>IF(sel_og=1,0,E5853-G5853)</f>
        <v/>
      </c>
      <c r="J5853" s="6">
        <f>IF(sel_og=1,0,D5853-F5853)</f>
        <v/>
      </c>
      <c r="K5853" s="6">
        <f>IF(sel_og=1,E5853-G5853,0)</f>
        <v/>
      </c>
    </row>
    <row r="5854">
      <c r="A5854" s="6">
        <f>Profiles!E5854+Profiles!F5854</f>
        <v/>
      </c>
      <c r="B5854" s="6">
        <f>Profiles!D5854*sel_solar</f>
        <v/>
      </c>
      <c r="C5854" s="6">
        <f>MIN(B5854,A5854)</f>
        <v/>
      </c>
      <c r="D5854" s="6">
        <f>B5854-C5854</f>
        <v/>
      </c>
      <c r="E5854" s="6">
        <f>A5854-C5854</f>
        <v/>
      </c>
      <c r="F5854" s="6">
        <f>MIN(D5854,in_batt_pw,IF(sel_batt=0,0,(sel_batt-H5853)/in_rte))</f>
        <v/>
      </c>
      <c r="G5854" s="6">
        <f>MIN(E5854,in_batt_pw,H5853)</f>
        <v/>
      </c>
      <c r="H5854" s="6">
        <f>H5853+F5854*in_rte-G5854</f>
        <v/>
      </c>
      <c r="I5854" s="6">
        <f>IF(sel_og=1,0,E5854-G5854)</f>
        <v/>
      </c>
      <c r="J5854" s="6">
        <f>IF(sel_og=1,0,D5854-F5854)</f>
        <v/>
      </c>
      <c r="K5854" s="6">
        <f>IF(sel_og=1,E5854-G5854,0)</f>
        <v/>
      </c>
    </row>
    <row r="5855">
      <c r="A5855" s="6">
        <f>Profiles!E5855+Profiles!F5855</f>
        <v/>
      </c>
      <c r="B5855" s="6">
        <f>Profiles!D5855*sel_solar</f>
        <v/>
      </c>
      <c r="C5855" s="6">
        <f>MIN(B5855,A5855)</f>
        <v/>
      </c>
      <c r="D5855" s="6">
        <f>B5855-C5855</f>
        <v/>
      </c>
      <c r="E5855" s="6">
        <f>A5855-C5855</f>
        <v/>
      </c>
      <c r="F5855" s="6">
        <f>MIN(D5855,in_batt_pw,IF(sel_batt=0,0,(sel_batt-H5854)/in_rte))</f>
        <v/>
      </c>
      <c r="G5855" s="6">
        <f>MIN(E5855,in_batt_pw,H5854)</f>
        <v/>
      </c>
      <c r="H5855" s="6">
        <f>H5854+F5855*in_rte-G5855</f>
        <v/>
      </c>
      <c r="I5855" s="6">
        <f>IF(sel_og=1,0,E5855-G5855)</f>
        <v/>
      </c>
      <c r="J5855" s="6">
        <f>IF(sel_og=1,0,D5855-F5855)</f>
        <v/>
      </c>
      <c r="K5855" s="6">
        <f>IF(sel_og=1,E5855-G5855,0)</f>
        <v/>
      </c>
    </row>
    <row r="5856">
      <c r="A5856" s="6">
        <f>Profiles!E5856+Profiles!F5856</f>
        <v/>
      </c>
      <c r="B5856" s="6">
        <f>Profiles!D5856*sel_solar</f>
        <v/>
      </c>
      <c r="C5856" s="6">
        <f>MIN(B5856,A5856)</f>
        <v/>
      </c>
      <c r="D5856" s="6">
        <f>B5856-C5856</f>
        <v/>
      </c>
      <c r="E5856" s="6">
        <f>A5856-C5856</f>
        <v/>
      </c>
      <c r="F5856" s="6">
        <f>MIN(D5856,in_batt_pw,IF(sel_batt=0,0,(sel_batt-H5855)/in_rte))</f>
        <v/>
      </c>
      <c r="G5856" s="6">
        <f>MIN(E5856,in_batt_pw,H5855)</f>
        <v/>
      </c>
      <c r="H5856" s="6">
        <f>H5855+F5856*in_rte-G5856</f>
        <v/>
      </c>
      <c r="I5856" s="6">
        <f>IF(sel_og=1,0,E5856-G5856)</f>
        <v/>
      </c>
      <c r="J5856" s="6">
        <f>IF(sel_og=1,0,D5856-F5856)</f>
        <v/>
      </c>
      <c r="K5856" s="6">
        <f>IF(sel_og=1,E5856-G5856,0)</f>
        <v/>
      </c>
    </row>
    <row r="5857">
      <c r="A5857" s="6">
        <f>Profiles!E5857+Profiles!F5857</f>
        <v/>
      </c>
      <c r="B5857" s="6">
        <f>Profiles!D5857*sel_solar</f>
        <v/>
      </c>
      <c r="C5857" s="6">
        <f>MIN(B5857,A5857)</f>
        <v/>
      </c>
      <c r="D5857" s="6">
        <f>B5857-C5857</f>
        <v/>
      </c>
      <c r="E5857" s="6">
        <f>A5857-C5857</f>
        <v/>
      </c>
      <c r="F5857" s="6">
        <f>MIN(D5857,in_batt_pw,IF(sel_batt=0,0,(sel_batt-H5856)/in_rte))</f>
        <v/>
      </c>
      <c r="G5857" s="6">
        <f>MIN(E5857,in_batt_pw,H5856)</f>
        <v/>
      </c>
      <c r="H5857" s="6">
        <f>H5856+F5857*in_rte-G5857</f>
        <v/>
      </c>
      <c r="I5857" s="6">
        <f>IF(sel_og=1,0,E5857-G5857)</f>
        <v/>
      </c>
      <c r="J5857" s="6">
        <f>IF(sel_og=1,0,D5857-F5857)</f>
        <v/>
      </c>
      <c r="K5857" s="6">
        <f>IF(sel_og=1,E5857-G5857,0)</f>
        <v/>
      </c>
    </row>
    <row r="5858">
      <c r="A5858" s="6">
        <f>Profiles!E5858+Profiles!F5858</f>
        <v/>
      </c>
      <c r="B5858" s="6">
        <f>Profiles!D5858*sel_solar</f>
        <v/>
      </c>
      <c r="C5858" s="6">
        <f>MIN(B5858,A5858)</f>
        <v/>
      </c>
      <c r="D5858" s="6">
        <f>B5858-C5858</f>
        <v/>
      </c>
      <c r="E5858" s="6">
        <f>A5858-C5858</f>
        <v/>
      </c>
      <c r="F5858" s="6">
        <f>MIN(D5858,in_batt_pw,IF(sel_batt=0,0,(sel_batt-H5857)/in_rte))</f>
        <v/>
      </c>
      <c r="G5858" s="6">
        <f>MIN(E5858,in_batt_pw,H5857)</f>
        <v/>
      </c>
      <c r="H5858" s="6">
        <f>H5857+F5858*in_rte-G5858</f>
        <v/>
      </c>
      <c r="I5858" s="6">
        <f>IF(sel_og=1,0,E5858-G5858)</f>
        <v/>
      </c>
      <c r="J5858" s="6">
        <f>IF(sel_og=1,0,D5858-F5858)</f>
        <v/>
      </c>
      <c r="K5858" s="6">
        <f>IF(sel_og=1,E5858-G5858,0)</f>
        <v/>
      </c>
    </row>
    <row r="5859">
      <c r="A5859" s="6">
        <f>Profiles!E5859+Profiles!F5859</f>
        <v/>
      </c>
      <c r="B5859" s="6">
        <f>Profiles!D5859*sel_solar</f>
        <v/>
      </c>
      <c r="C5859" s="6">
        <f>MIN(B5859,A5859)</f>
        <v/>
      </c>
      <c r="D5859" s="6">
        <f>B5859-C5859</f>
        <v/>
      </c>
      <c r="E5859" s="6">
        <f>A5859-C5859</f>
        <v/>
      </c>
      <c r="F5859" s="6">
        <f>MIN(D5859,in_batt_pw,IF(sel_batt=0,0,(sel_batt-H5858)/in_rte))</f>
        <v/>
      </c>
      <c r="G5859" s="6">
        <f>MIN(E5859,in_batt_pw,H5858)</f>
        <v/>
      </c>
      <c r="H5859" s="6">
        <f>H5858+F5859*in_rte-G5859</f>
        <v/>
      </c>
      <c r="I5859" s="6">
        <f>IF(sel_og=1,0,E5859-G5859)</f>
        <v/>
      </c>
      <c r="J5859" s="6">
        <f>IF(sel_og=1,0,D5859-F5859)</f>
        <v/>
      </c>
      <c r="K5859" s="6">
        <f>IF(sel_og=1,E5859-G5859,0)</f>
        <v/>
      </c>
    </row>
    <row r="5860">
      <c r="A5860" s="6">
        <f>Profiles!E5860+Profiles!F5860</f>
        <v/>
      </c>
      <c r="B5860" s="6">
        <f>Profiles!D5860*sel_solar</f>
        <v/>
      </c>
      <c r="C5860" s="6">
        <f>MIN(B5860,A5860)</f>
        <v/>
      </c>
      <c r="D5860" s="6">
        <f>B5860-C5860</f>
        <v/>
      </c>
      <c r="E5860" s="6">
        <f>A5860-C5860</f>
        <v/>
      </c>
      <c r="F5860" s="6">
        <f>MIN(D5860,in_batt_pw,IF(sel_batt=0,0,(sel_batt-H5859)/in_rte))</f>
        <v/>
      </c>
      <c r="G5860" s="6">
        <f>MIN(E5860,in_batt_pw,H5859)</f>
        <v/>
      </c>
      <c r="H5860" s="6">
        <f>H5859+F5860*in_rte-G5860</f>
        <v/>
      </c>
      <c r="I5860" s="6">
        <f>IF(sel_og=1,0,E5860-G5860)</f>
        <v/>
      </c>
      <c r="J5860" s="6">
        <f>IF(sel_og=1,0,D5860-F5860)</f>
        <v/>
      </c>
      <c r="K5860" s="6">
        <f>IF(sel_og=1,E5860-G5860,0)</f>
        <v/>
      </c>
    </row>
    <row r="5861">
      <c r="A5861" s="6">
        <f>Profiles!E5861+Profiles!F5861</f>
        <v/>
      </c>
      <c r="B5861" s="6">
        <f>Profiles!D5861*sel_solar</f>
        <v/>
      </c>
      <c r="C5861" s="6">
        <f>MIN(B5861,A5861)</f>
        <v/>
      </c>
      <c r="D5861" s="6">
        <f>B5861-C5861</f>
        <v/>
      </c>
      <c r="E5861" s="6">
        <f>A5861-C5861</f>
        <v/>
      </c>
      <c r="F5861" s="6">
        <f>MIN(D5861,in_batt_pw,IF(sel_batt=0,0,(sel_batt-H5860)/in_rte))</f>
        <v/>
      </c>
      <c r="G5861" s="6">
        <f>MIN(E5861,in_batt_pw,H5860)</f>
        <v/>
      </c>
      <c r="H5861" s="6">
        <f>H5860+F5861*in_rte-G5861</f>
        <v/>
      </c>
      <c r="I5861" s="6">
        <f>IF(sel_og=1,0,E5861-G5861)</f>
        <v/>
      </c>
      <c r="J5861" s="6">
        <f>IF(sel_og=1,0,D5861-F5861)</f>
        <v/>
      </c>
      <c r="K5861" s="6">
        <f>IF(sel_og=1,E5861-G5861,0)</f>
        <v/>
      </c>
    </row>
    <row r="5862">
      <c r="A5862" s="6">
        <f>Profiles!E5862+Profiles!F5862</f>
        <v/>
      </c>
      <c r="B5862" s="6">
        <f>Profiles!D5862*sel_solar</f>
        <v/>
      </c>
      <c r="C5862" s="6">
        <f>MIN(B5862,A5862)</f>
        <v/>
      </c>
      <c r="D5862" s="6">
        <f>B5862-C5862</f>
        <v/>
      </c>
      <c r="E5862" s="6">
        <f>A5862-C5862</f>
        <v/>
      </c>
      <c r="F5862" s="6">
        <f>MIN(D5862,in_batt_pw,IF(sel_batt=0,0,(sel_batt-H5861)/in_rte))</f>
        <v/>
      </c>
      <c r="G5862" s="6">
        <f>MIN(E5862,in_batt_pw,H5861)</f>
        <v/>
      </c>
      <c r="H5862" s="6">
        <f>H5861+F5862*in_rte-G5862</f>
        <v/>
      </c>
      <c r="I5862" s="6">
        <f>IF(sel_og=1,0,E5862-G5862)</f>
        <v/>
      </c>
      <c r="J5862" s="6">
        <f>IF(sel_og=1,0,D5862-F5862)</f>
        <v/>
      </c>
      <c r="K5862" s="6">
        <f>IF(sel_og=1,E5862-G5862,0)</f>
        <v/>
      </c>
    </row>
    <row r="5863">
      <c r="A5863" s="6">
        <f>Profiles!E5863+Profiles!F5863</f>
        <v/>
      </c>
      <c r="B5863" s="6">
        <f>Profiles!D5863*sel_solar</f>
        <v/>
      </c>
      <c r="C5863" s="6">
        <f>MIN(B5863,A5863)</f>
        <v/>
      </c>
      <c r="D5863" s="6">
        <f>B5863-C5863</f>
        <v/>
      </c>
      <c r="E5863" s="6">
        <f>A5863-C5863</f>
        <v/>
      </c>
      <c r="F5863" s="6">
        <f>MIN(D5863,in_batt_pw,IF(sel_batt=0,0,(sel_batt-H5862)/in_rte))</f>
        <v/>
      </c>
      <c r="G5863" s="6">
        <f>MIN(E5863,in_batt_pw,H5862)</f>
        <v/>
      </c>
      <c r="H5863" s="6">
        <f>H5862+F5863*in_rte-G5863</f>
        <v/>
      </c>
      <c r="I5863" s="6">
        <f>IF(sel_og=1,0,E5863-G5863)</f>
        <v/>
      </c>
      <c r="J5863" s="6">
        <f>IF(sel_og=1,0,D5863-F5863)</f>
        <v/>
      </c>
      <c r="K5863" s="6">
        <f>IF(sel_og=1,E5863-G5863,0)</f>
        <v/>
      </c>
    </row>
    <row r="5864">
      <c r="A5864" s="6">
        <f>Profiles!E5864+Profiles!F5864</f>
        <v/>
      </c>
      <c r="B5864" s="6">
        <f>Profiles!D5864*sel_solar</f>
        <v/>
      </c>
      <c r="C5864" s="6">
        <f>MIN(B5864,A5864)</f>
        <v/>
      </c>
      <c r="D5864" s="6">
        <f>B5864-C5864</f>
        <v/>
      </c>
      <c r="E5864" s="6">
        <f>A5864-C5864</f>
        <v/>
      </c>
      <c r="F5864" s="6">
        <f>MIN(D5864,in_batt_pw,IF(sel_batt=0,0,(sel_batt-H5863)/in_rte))</f>
        <v/>
      </c>
      <c r="G5864" s="6">
        <f>MIN(E5864,in_batt_pw,H5863)</f>
        <v/>
      </c>
      <c r="H5864" s="6">
        <f>H5863+F5864*in_rte-G5864</f>
        <v/>
      </c>
      <c r="I5864" s="6">
        <f>IF(sel_og=1,0,E5864-G5864)</f>
        <v/>
      </c>
      <c r="J5864" s="6">
        <f>IF(sel_og=1,0,D5864-F5864)</f>
        <v/>
      </c>
      <c r="K5864" s="6">
        <f>IF(sel_og=1,E5864-G5864,0)</f>
        <v/>
      </c>
    </row>
    <row r="5865">
      <c r="A5865" s="6">
        <f>Profiles!E5865+Profiles!F5865</f>
        <v/>
      </c>
      <c r="B5865" s="6">
        <f>Profiles!D5865*sel_solar</f>
        <v/>
      </c>
      <c r="C5865" s="6">
        <f>MIN(B5865,A5865)</f>
        <v/>
      </c>
      <c r="D5865" s="6">
        <f>B5865-C5865</f>
        <v/>
      </c>
      <c r="E5865" s="6">
        <f>A5865-C5865</f>
        <v/>
      </c>
      <c r="F5865" s="6">
        <f>MIN(D5865,in_batt_pw,IF(sel_batt=0,0,(sel_batt-H5864)/in_rte))</f>
        <v/>
      </c>
      <c r="G5865" s="6">
        <f>MIN(E5865,in_batt_pw,H5864)</f>
        <v/>
      </c>
      <c r="H5865" s="6">
        <f>H5864+F5865*in_rte-G5865</f>
        <v/>
      </c>
      <c r="I5865" s="6">
        <f>IF(sel_og=1,0,E5865-G5865)</f>
        <v/>
      </c>
      <c r="J5865" s="6">
        <f>IF(sel_og=1,0,D5865-F5865)</f>
        <v/>
      </c>
      <c r="K5865" s="6">
        <f>IF(sel_og=1,E5865-G5865,0)</f>
        <v/>
      </c>
    </row>
    <row r="5866">
      <c r="A5866" s="6">
        <f>Profiles!E5866+Profiles!F5866</f>
        <v/>
      </c>
      <c r="B5866" s="6">
        <f>Profiles!D5866*sel_solar</f>
        <v/>
      </c>
      <c r="C5866" s="6">
        <f>MIN(B5866,A5866)</f>
        <v/>
      </c>
      <c r="D5866" s="6">
        <f>B5866-C5866</f>
        <v/>
      </c>
      <c r="E5866" s="6">
        <f>A5866-C5866</f>
        <v/>
      </c>
      <c r="F5866" s="6">
        <f>MIN(D5866,in_batt_pw,IF(sel_batt=0,0,(sel_batt-H5865)/in_rte))</f>
        <v/>
      </c>
      <c r="G5866" s="6">
        <f>MIN(E5866,in_batt_pw,H5865)</f>
        <v/>
      </c>
      <c r="H5866" s="6">
        <f>H5865+F5866*in_rte-G5866</f>
        <v/>
      </c>
      <c r="I5866" s="6">
        <f>IF(sel_og=1,0,E5866-G5866)</f>
        <v/>
      </c>
      <c r="J5866" s="6">
        <f>IF(sel_og=1,0,D5866-F5866)</f>
        <v/>
      </c>
      <c r="K5866" s="6">
        <f>IF(sel_og=1,E5866-G5866,0)</f>
        <v/>
      </c>
    </row>
    <row r="5867">
      <c r="A5867" s="6">
        <f>Profiles!E5867+Profiles!F5867</f>
        <v/>
      </c>
      <c r="B5867" s="6">
        <f>Profiles!D5867*sel_solar</f>
        <v/>
      </c>
      <c r="C5867" s="6">
        <f>MIN(B5867,A5867)</f>
        <v/>
      </c>
      <c r="D5867" s="6">
        <f>B5867-C5867</f>
        <v/>
      </c>
      <c r="E5867" s="6">
        <f>A5867-C5867</f>
        <v/>
      </c>
      <c r="F5867" s="6">
        <f>MIN(D5867,in_batt_pw,IF(sel_batt=0,0,(sel_batt-H5866)/in_rte))</f>
        <v/>
      </c>
      <c r="G5867" s="6">
        <f>MIN(E5867,in_batt_pw,H5866)</f>
        <v/>
      </c>
      <c r="H5867" s="6">
        <f>H5866+F5867*in_rte-G5867</f>
        <v/>
      </c>
      <c r="I5867" s="6">
        <f>IF(sel_og=1,0,E5867-G5867)</f>
        <v/>
      </c>
      <c r="J5867" s="6">
        <f>IF(sel_og=1,0,D5867-F5867)</f>
        <v/>
      </c>
      <c r="K5867" s="6">
        <f>IF(sel_og=1,E5867-G5867,0)</f>
        <v/>
      </c>
    </row>
    <row r="5868">
      <c r="A5868" s="6">
        <f>Profiles!E5868+Profiles!F5868</f>
        <v/>
      </c>
      <c r="B5868" s="6">
        <f>Profiles!D5868*sel_solar</f>
        <v/>
      </c>
      <c r="C5868" s="6">
        <f>MIN(B5868,A5868)</f>
        <v/>
      </c>
      <c r="D5868" s="6">
        <f>B5868-C5868</f>
        <v/>
      </c>
      <c r="E5868" s="6">
        <f>A5868-C5868</f>
        <v/>
      </c>
      <c r="F5868" s="6">
        <f>MIN(D5868,in_batt_pw,IF(sel_batt=0,0,(sel_batt-H5867)/in_rte))</f>
        <v/>
      </c>
      <c r="G5868" s="6">
        <f>MIN(E5868,in_batt_pw,H5867)</f>
        <v/>
      </c>
      <c r="H5868" s="6">
        <f>H5867+F5868*in_rte-G5868</f>
        <v/>
      </c>
      <c r="I5868" s="6">
        <f>IF(sel_og=1,0,E5868-G5868)</f>
        <v/>
      </c>
      <c r="J5868" s="6">
        <f>IF(sel_og=1,0,D5868-F5868)</f>
        <v/>
      </c>
      <c r="K5868" s="6">
        <f>IF(sel_og=1,E5868-G5868,0)</f>
        <v/>
      </c>
    </row>
    <row r="5869">
      <c r="A5869" s="6">
        <f>Profiles!E5869+Profiles!F5869</f>
        <v/>
      </c>
      <c r="B5869" s="6">
        <f>Profiles!D5869*sel_solar</f>
        <v/>
      </c>
      <c r="C5869" s="6">
        <f>MIN(B5869,A5869)</f>
        <v/>
      </c>
      <c r="D5869" s="6">
        <f>B5869-C5869</f>
        <v/>
      </c>
      <c r="E5869" s="6">
        <f>A5869-C5869</f>
        <v/>
      </c>
      <c r="F5869" s="6">
        <f>MIN(D5869,in_batt_pw,IF(sel_batt=0,0,(sel_batt-H5868)/in_rte))</f>
        <v/>
      </c>
      <c r="G5869" s="6">
        <f>MIN(E5869,in_batt_pw,H5868)</f>
        <v/>
      </c>
      <c r="H5869" s="6">
        <f>H5868+F5869*in_rte-G5869</f>
        <v/>
      </c>
      <c r="I5869" s="6">
        <f>IF(sel_og=1,0,E5869-G5869)</f>
        <v/>
      </c>
      <c r="J5869" s="6">
        <f>IF(sel_og=1,0,D5869-F5869)</f>
        <v/>
      </c>
      <c r="K5869" s="6">
        <f>IF(sel_og=1,E5869-G5869,0)</f>
        <v/>
      </c>
    </row>
    <row r="5870">
      <c r="A5870" s="6">
        <f>Profiles!E5870+Profiles!F5870</f>
        <v/>
      </c>
      <c r="B5870" s="6">
        <f>Profiles!D5870*sel_solar</f>
        <v/>
      </c>
      <c r="C5870" s="6">
        <f>MIN(B5870,A5870)</f>
        <v/>
      </c>
      <c r="D5870" s="6">
        <f>B5870-C5870</f>
        <v/>
      </c>
      <c r="E5870" s="6">
        <f>A5870-C5870</f>
        <v/>
      </c>
      <c r="F5870" s="6">
        <f>MIN(D5870,in_batt_pw,IF(sel_batt=0,0,(sel_batt-H5869)/in_rte))</f>
        <v/>
      </c>
      <c r="G5870" s="6">
        <f>MIN(E5870,in_batt_pw,H5869)</f>
        <v/>
      </c>
      <c r="H5870" s="6">
        <f>H5869+F5870*in_rte-G5870</f>
        <v/>
      </c>
      <c r="I5870" s="6">
        <f>IF(sel_og=1,0,E5870-G5870)</f>
        <v/>
      </c>
      <c r="J5870" s="6">
        <f>IF(sel_og=1,0,D5870-F5870)</f>
        <v/>
      </c>
      <c r="K5870" s="6">
        <f>IF(sel_og=1,E5870-G5870,0)</f>
        <v/>
      </c>
    </row>
    <row r="5871">
      <c r="A5871" s="6">
        <f>Profiles!E5871+Profiles!F5871</f>
        <v/>
      </c>
      <c r="B5871" s="6">
        <f>Profiles!D5871*sel_solar</f>
        <v/>
      </c>
      <c r="C5871" s="6">
        <f>MIN(B5871,A5871)</f>
        <v/>
      </c>
      <c r="D5871" s="6">
        <f>B5871-C5871</f>
        <v/>
      </c>
      <c r="E5871" s="6">
        <f>A5871-C5871</f>
        <v/>
      </c>
      <c r="F5871" s="6">
        <f>MIN(D5871,in_batt_pw,IF(sel_batt=0,0,(sel_batt-H5870)/in_rte))</f>
        <v/>
      </c>
      <c r="G5871" s="6">
        <f>MIN(E5871,in_batt_pw,H5870)</f>
        <v/>
      </c>
      <c r="H5871" s="6">
        <f>H5870+F5871*in_rte-G5871</f>
        <v/>
      </c>
      <c r="I5871" s="6">
        <f>IF(sel_og=1,0,E5871-G5871)</f>
        <v/>
      </c>
      <c r="J5871" s="6">
        <f>IF(sel_og=1,0,D5871-F5871)</f>
        <v/>
      </c>
      <c r="K5871" s="6">
        <f>IF(sel_og=1,E5871-G5871,0)</f>
        <v/>
      </c>
    </row>
    <row r="5872">
      <c r="A5872" s="6">
        <f>Profiles!E5872+Profiles!F5872</f>
        <v/>
      </c>
      <c r="B5872" s="6">
        <f>Profiles!D5872*sel_solar</f>
        <v/>
      </c>
      <c r="C5872" s="6">
        <f>MIN(B5872,A5872)</f>
        <v/>
      </c>
      <c r="D5872" s="6">
        <f>B5872-C5872</f>
        <v/>
      </c>
      <c r="E5872" s="6">
        <f>A5872-C5872</f>
        <v/>
      </c>
      <c r="F5872" s="6">
        <f>MIN(D5872,in_batt_pw,IF(sel_batt=0,0,(sel_batt-H5871)/in_rte))</f>
        <v/>
      </c>
      <c r="G5872" s="6">
        <f>MIN(E5872,in_batt_pw,H5871)</f>
        <v/>
      </c>
      <c r="H5872" s="6">
        <f>H5871+F5872*in_rte-G5872</f>
        <v/>
      </c>
      <c r="I5872" s="6">
        <f>IF(sel_og=1,0,E5872-G5872)</f>
        <v/>
      </c>
      <c r="J5872" s="6">
        <f>IF(sel_og=1,0,D5872-F5872)</f>
        <v/>
      </c>
      <c r="K5872" s="6">
        <f>IF(sel_og=1,E5872-G5872,0)</f>
        <v/>
      </c>
    </row>
    <row r="5873">
      <c r="A5873" s="6">
        <f>Profiles!E5873+Profiles!F5873</f>
        <v/>
      </c>
      <c r="B5873" s="6">
        <f>Profiles!D5873*sel_solar</f>
        <v/>
      </c>
      <c r="C5873" s="6">
        <f>MIN(B5873,A5873)</f>
        <v/>
      </c>
      <c r="D5873" s="6">
        <f>B5873-C5873</f>
        <v/>
      </c>
      <c r="E5873" s="6">
        <f>A5873-C5873</f>
        <v/>
      </c>
      <c r="F5873" s="6">
        <f>MIN(D5873,in_batt_pw,IF(sel_batt=0,0,(sel_batt-H5872)/in_rte))</f>
        <v/>
      </c>
      <c r="G5873" s="6">
        <f>MIN(E5873,in_batt_pw,H5872)</f>
        <v/>
      </c>
      <c r="H5873" s="6">
        <f>H5872+F5873*in_rte-G5873</f>
        <v/>
      </c>
      <c r="I5873" s="6">
        <f>IF(sel_og=1,0,E5873-G5873)</f>
        <v/>
      </c>
      <c r="J5873" s="6">
        <f>IF(sel_og=1,0,D5873-F5873)</f>
        <v/>
      </c>
      <c r="K5873" s="6">
        <f>IF(sel_og=1,E5873-G5873,0)</f>
        <v/>
      </c>
    </row>
    <row r="5874">
      <c r="A5874" s="6">
        <f>Profiles!E5874+Profiles!F5874</f>
        <v/>
      </c>
      <c r="B5874" s="6">
        <f>Profiles!D5874*sel_solar</f>
        <v/>
      </c>
      <c r="C5874" s="6">
        <f>MIN(B5874,A5874)</f>
        <v/>
      </c>
      <c r="D5874" s="6">
        <f>B5874-C5874</f>
        <v/>
      </c>
      <c r="E5874" s="6">
        <f>A5874-C5874</f>
        <v/>
      </c>
      <c r="F5874" s="6">
        <f>MIN(D5874,in_batt_pw,IF(sel_batt=0,0,(sel_batt-H5873)/in_rte))</f>
        <v/>
      </c>
      <c r="G5874" s="6">
        <f>MIN(E5874,in_batt_pw,H5873)</f>
        <v/>
      </c>
      <c r="H5874" s="6">
        <f>H5873+F5874*in_rte-G5874</f>
        <v/>
      </c>
      <c r="I5874" s="6">
        <f>IF(sel_og=1,0,E5874-G5874)</f>
        <v/>
      </c>
      <c r="J5874" s="6">
        <f>IF(sel_og=1,0,D5874-F5874)</f>
        <v/>
      </c>
      <c r="K5874" s="6">
        <f>IF(sel_og=1,E5874-G5874,0)</f>
        <v/>
      </c>
    </row>
    <row r="5875">
      <c r="A5875" s="6">
        <f>Profiles!E5875+Profiles!F5875</f>
        <v/>
      </c>
      <c r="B5875" s="6">
        <f>Profiles!D5875*sel_solar</f>
        <v/>
      </c>
      <c r="C5875" s="6">
        <f>MIN(B5875,A5875)</f>
        <v/>
      </c>
      <c r="D5875" s="6">
        <f>B5875-C5875</f>
        <v/>
      </c>
      <c r="E5875" s="6">
        <f>A5875-C5875</f>
        <v/>
      </c>
      <c r="F5875" s="6">
        <f>MIN(D5875,in_batt_pw,IF(sel_batt=0,0,(sel_batt-H5874)/in_rte))</f>
        <v/>
      </c>
      <c r="G5875" s="6">
        <f>MIN(E5875,in_batt_pw,H5874)</f>
        <v/>
      </c>
      <c r="H5875" s="6">
        <f>H5874+F5875*in_rte-G5875</f>
        <v/>
      </c>
      <c r="I5875" s="6">
        <f>IF(sel_og=1,0,E5875-G5875)</f>
        <v/>
      </c>
      <c r="J5875" s="6">
        <f>IF(sel_og=1,0,D5875-F5875)</f>
        <v/>
      </c>
      <c r="K5875" s="6">
        <f>IF(sel_og=1,E5875-G5875,0)</f>
        <v/>
      </c>
    </row>
    <row r="5876">
      <c r="A5876" s="6">
        <f>Profiles!E5876+Profiles!F5876</f>
        <v/>
      </c>
      <c r="B5876" s="6">
        <f>Profiles!D5876*sel_solar</f>
        <v/>
      </c>
      <c r="C5876" s="6">
        <f>MIN(B5876,A5876)</f>
        <v/>
      </c>
      <c r="D5876" s="6">
        <f>B5876-C5876</f>
        <v/>
      </c>
      <c r="E5876" s="6">
        <f>A5876-C5876</f>
        <v/>
      </c>
      <c r="F5876" s="6">
        <f>MIN(D5876,in_batt_pw,IF(sel_batt=0,0,(sel_batt-H5875)/in_rte))</f>
        <v/>
      </c>
      <c r="G5876" s="6">
        <f>MIN(E5876,in_batt_pw,H5875)</f>
        <v/>
      </c>
      <c r="H5876" s="6">
        <f>H5875+F5876*in_rte-G5876</f>
        <v/>
      </c>
      <c r="I5876" s="6">
        <f>IF(sel_og=1,0,E5876-G5876)</f>
        <v/>
      </c>
      <c r="J5876" s="6">
        <f>IF(sel_og=1,0,D5876-F5876)</f>
        <v/>
      </c>
      <c r="K5876" s="6">
        <f>IF(sel_og=1,E5876-G5876,0)</f>
        <v/>
      </c>
    </row>
    <row r="5877">
      <c r="A5877" s="6">
        <f>Profiles!E5877+Profiles!F5877</f>
        <v/>
      </c>
      <c r="B5877" s="6">
        <f>Profiles!D5877*sel_solar</f>
        <v/>
      </c>
      <c r="C5877" s="6">
        <f>MIN(B5877,A5877)</f>
        <v/>
      </c>
      <c r="D5877" s="6">
        <f>B5877-C5877</f>
        <v/>
      </c>
      <c r="E5877" s="6">
        <f>A5877-C5877</f>
        <v/>
      </c>
      <c r="F5877" s="6">
        <f>MIN(D5877,in_batt_pw,IF(sel_batt=0,0,(sel_batt-H5876)/in_rte))</f>
        <v/>
      </c>
      <c r="G5877" s="6">
        <f>MIN(E5877,in_batt_pw,H5876)</f>
        <v/>
      </c>
      <c r="H5877" s="6">
        <f>H5876+F5877*in_rte-G5877</f>
        <v/>
      </c>
      <c r="I5877" s="6">
        <f>IF(sel_og=1,0,E5877-G5877)</f>
        <v/>
      </c>
      <c r="J5877" s="6">
        <f>IF(sel_og=1,0,D5877-F5877)</f>
        <v/>
      </c>
      <c r="K5877" s="6">
        <f>IF(sel_og=1,E5877-G5877,0)</f>
        <v/>
      </c>
    </row>
    <row r="5878">
      <c r="A5878" s="6">
        <f>Profiles!E5878+Profiles!F5878</f>
        <v/>
      </c>
      <c r="B5878" s="6">
        <f>Profiles!D5878*sel_solar</f>
        <v/>
      </c>
      <c r="C5878" s="6">
        <f>MIN(B5878,A5878)</f>
        <v/>
      </c>
      <c r="D5878" s="6">
        <f>B5878-C5878</f>
        <v/>
      </c>
      <c r="E5878" s="6">
        <f>A5878-C5878</f>
        <v/>
      </c>
      <c r="F5878" s="6">
        <f>MIN(D5878,in_batt_pw,IF(sel_batt=0,0,(sel_batt-H5877)/in_rte))</f>
        <v/>
      </c>
      <c r="G5878" s="6">
        <f>MIN(E5878,in_batt_pw,H5877)</f>
        <v/>
      </c>
      <c r="H5878" s="6">
        <f>H5877+F5878*in_rte-G5878</f>
        <v/>
      </c>
      <c r="I5878" s="6">
        <f>IF(sel_og=1,0,E5878-G5878)</f>
        <v/>
      </c>
      <c r="J5878" s="6">
        <f>IF(sel_og=1,0,D5878-F5878)</f>
        <v/>
      </c>
      <c r="K5878" s="6">
        <f>IF(sel_og=1,E5878-G5878,0)</f>
        <v/>
      </c>
    </row>
    <row r="5879">
      <c r="A5879" s="6">
        <f>Profiles!E5879+Profiles!F5879</f>
        <v/>
      </c>
      <c r="B5879" s="6">
        <f>Profiles!D5879*sel_solar</f>
        <v/>
      </c>
      <c r="C5879" s="6">
        <f>MIN(B5879,A5879)</f>
        <v/>
      </c>
      <c r="D5879" s="6">
        <f>B5879-C5879</f>
        <v/>
      </c>
      <c r="E5879" s="6">
        <f>A5879-C5879</f>
        <v/>
      </c>
      <c r="F5879" s="6">
        <f>MIN(D5879,in_batt_pw,IF(sel_batt=0,0,(sel_batt-H5878)/in_rte))</f>
        <v/>
      </c>
      <c r="G5879" s="6">
        <f>MIN(E5879,in_batt_pw,H5878)</f>
        <v/>
      </c>
      <c r="H5879" s="6">
        <f>H5878+F5879*in_rte-G5879</f>
        <v/>
      </c>
      <c r="I5879" s="6">
        <f>IF(sel_og=1,0,E5879-G5879)</f>
        <v/>
      </c>
      <c r="J5879" s="6">
        <f>IF(sel_og=1,0,D5879-F5879)</f>
        <v/>
      </c>
      <c r="K5879" s="6">
        <f>IF(sel_og=1,E5879-G5879,0)</f>
        <v/>
      </c>
    </row>
    <row r="5880">
      <c r="A5880" s="6">
        <f>Profiles!E5880+Profiles!F5880</f>
        <v/>
      </c>
      <c r="B5880" s="6">
        <f>Profiles!D5880*sel_solar</f>
        <v/>
      </c>
      <c r="C5880" s="6">
        <f>MIN(B5880,A5880)</f>
        <v/>
      </c>
      <c r="D5880" s="6">
        <f>B5880-C5880</f>
        <v/>
      </c>
      <c r="E5880" s="6">
        <f>A5880-C5880</f>
        <v/>
      </c>
      <c r="F5880" s="6">
        <f>MIN(D5880,in_batt_pw,IF(sel_batt=0,0,(sel_batt-H5879)/in_rte))</f>
        <v/>
      </c>
      <c r="G5880" s="6">
        <f>MIN(E5880,in_batt_pw,H5879)</f>
        <v/>
      </c>
      <c r="H5880" s="6">
        <f>H5879+F5880*in_rte-G5880</f>
        <v/>
      </c>
      <c r="I5880" s="6">
        <f>IF(sel_og=1,0,E5880-G5880)</f>
        <v/>
      </c>
      <c r="J5880" s="6">
        <f>IF(sel_og=1,0,D5880-F5880)</f>
        <v/>
      </c>
      <c r="K5880" s="6">
        <f>IF(sel_og=1,E5880-G5880,0)</f>
        <v/>
      </c>
    </row>
    <row r="5881">
      <c r="A5881" s="6">
        <f>Profiles!E5881+Profiles!F5881</f>
        <v/>
      </c>
      <c r="B5881" s="6">
        <f>Profiles!D5881*sel_solar</f>
        <v/>
      </c>
      <c r="C5881" s="6">
        <f>MIN(B5881,A5881)</f>
        <v/>
      </c>
      <c r="D5881" s="6">
        <f>B5881-C5881</f>
        <v/>
      </c>
      <c r="E5881" s="6">
        <f>A5881-C5881</f>
        <v/>
      </c>
      <c r="F5881" s="6">
        <f>MIN(D5881,in_batt_pw,IF(sel_batt=0,0,(sel_batt-H5880)/in_rte))</f>
        <v/>
      </c>
      <c r="G5881" s="6">
        <f>MIN(E5881,in_batt_pw,H5880)</f>
        <v/>
      </c>
      <c r="H5881" s="6">
        <f>H5880+F5881*in_rte-G5881</f>
        <v/>
      </c>
      <c r="I5881" s="6">
        <f>IF(sel_og=1,0,E5881-G5881)</f>
        <v/>
      </c>
      <c r="J5881" s="6">
        <f>IF(sel_og=1,0,D5881-F5881)</f>
        <v/>
      </c>
      <c r="K5881" s="6">
        <f>IF(sel_og=1,E5881-G5881,0)</f>
        <v/>
      </c>
    </row>
    <row r="5882">
      <c r="A5882" s="6">
        <f>Profiles!E5882+Profiles!F5882</f>
        <v/>
      </c>
      <c r="B5882" s="6">
        <f>Profiles!D5882*sel_solar</f>
        <v/>
      </c>
      <c r="C5882" s="6">
        <f>MIN(B5882,A5882)</f>
        <v/>
      </c>
      <c r="D5882" s="6">
        <f>B5882-C5882</f>
        <v/>
      </c>
      <c r="E5882" s="6">
        <f>A5882-C5882</f>
        <v/>
      </c>
      <c r="F5882" s="6">
        <f>MIN(D5882,in_batt_pw,IF(sel_batt=0,0,(sel_batt-H5881)/in_rte))</f>
        <v/>
      </c>
      <c r="G5882" s="6">
        <f>MIN(E5882,in_batt_pw,H5881)</f>
        <v/>
      </c>
      <c r="H5882" s="6">
        <f>H5881+F5882*in_rte-G5882</f>
        <v/>
      </c>
      <c r="I5882" s="6">
        <f>IF(sel_og=1,0,E5882-G5882)</f>
        <v/>
      </c>
      <c r="J5882" s="6">
        <f>IF(sel_og=1,0,D5882-F5882)</f>
        <v/>
      </c>
      <c r="K5882" s="6">
        <f>IF(sel_og=1,E5882-G5882,0)</f>
        <v/>
      </c>
    </row>
    <row r="5883">
      <c r="A5883" s="6">
        <f>Profiles!E5883+Profiles!F5883</f>
        <v/>
      </c>
      <c r="B5883" s="6">
        <f>Profiles!D5883*sel_solar</f>
        <v/>
      </c>
      <c r="C5883" s="6">
        <f>MIN(B5883,A5883)</f>
        <v/>
      </c>
      <c r="D5883" s="6">
        <f>B5883-C5883</f>
        <v/>
      </c>
      <c r="E5883" s="6">
        <f>A5883-C5883</f>
        <v/>
      </c>
      <c r="F5883" s="6">
        <f>MIN(D5883,in_batt_pw,IF(sel_batt=0,0,(sel_batt-H5882)/in_rte))</f>
        <v/>
      </c>
      <c r="G5883" s="6">
        <f>MIN(E5883,in_batt_pw,H5882)</f>
        <v/>
      </c>
      <c r="H5883" s="6">
        <f>H5882+F5883*in_rte-G5883</f>
        <v/>
      </c>
      <c r="I5883" s="6">
        <f>IF(sel_og=1,0,E5883-G5883)</f>
        <v/>
      </c>
      <c r="J5883" s="6">
        <f>IF(sel_og=1,0,D5883-F5883)</f>
        <v/>
      </c>
      <c r="K5883" s="6">
        <f>IF(sel_og=1,E5883-G5883,0)</f>
        <v/>
      </c>
    </row>
    <row r="5884">
      <c r="A5884" s="6">
        <f>Profiles!E5884+Profiles!F5884</f>
        <v/>
      </c>
      <c r="B5884" s="6">
        <f>Profiles!D5884*sel_solar</f>
        <v/>
      </c>
      <c r="C5884" s="6">
        <f>MIN(B5884,A5884)</f>
        <v/>
      </c>
      <c r="D5884" s="6">
        <f>B5884-C5884</f>
        <v/>
      </c>
      <c r="E5884" s="6">
        <f>A5884-C5884</f>
        <v/>
      </c>
      <c r="F5884" s="6">
        <f>MIN(D5884,in_batt_pw,IF(sel_batt=0,0,(sel_batt-H5883)/in_rte))</f>
        <v/>
      </c>
      <c r="G5884" s="6">
        <f>MIN(E5884,in_batt_pw,H5883)</f>
        <v/>
      </c>
      <c r="H5884" s="6">
        <f>H5883+F5884*in_rte-G5884</f>
        <v/>
      </c>
      <c r="I5884" s="6">
        <f>IF(sel_og=1,0,E5884-G5884)</f>
        <v/>
      </c>
      <c r="J5884" s="6">
        <f>IF(sel_og=1,0,D5884-F5884)</f>
        <v/>
      </c>
      <c r="K5884" s="6">
        <f>IF(sel_og=1,E5884-G5884,0)</f>
        <v/>
      </c>
    </row>
    <row r="5885">
      <c r="A5885" s="6">
        <f>Profiles!E5885+Profiles!F5885</f>
        <v/>
      </c>
      <c r="B5885" s="6">
        <f>Profiles!D5885*sel_solar</f>
        <v/>
      </c>
      <c r="C5885" s="6">
        <f>MIN(B5885,A5885)</f>
        <v/>
      </c>
      <c r="D5885" s="6">
        <f>B5885-C5885</f>
        <v/>
      </c>
      <c r="E5885" s="6">
        <f>A5885-C5885</f>
        <v/>
      </c>
      <c r="F5885" s="6">
        <f>MIN(D5885,in_batt_pw,IF(sel_batt=0,0,(sel_batt-H5884)/in_rte))</f>
        <v/>
      </c>
      <c r="G5885" s="6">
        <f>MIN(E5885,in_batt_pw,H5884)</f>
        <v/>
      </c>
      <c r="H5885" s="6">
        <f>H5884+F5885*in_rte-G5885</f>
        <v/>
      </c>
      <c r="I5885" s="6">
        <f>IF(sel_og=1,0,E5885-G5885)</f>
        <v/>
      </c>
      <c r="J5885" s="6">
        <f>IF(sel_og=1,0,D5885-F5885)</f>
        <v/>
      </c>
      <c r="K5885" s="6">
        <f>IF(sel_og=1,E5885-G5885,0)</f>
        <v/>
      </c>
    </row>
    <row r="5886">
      <c r="A5886" s="6">
        <f>Profiles!E5886+Profiles!F5886</f>
        <v/>
      </c>
      <c r="B5886" s="6">
        <f>Profiles!D5886*sel_solar</f>
        <v/>
      </c>
      <c r="C5886" s="6">
        <f>MIN(B5886,A5886)</f>
        <v/>
      </c>
      <c r="D5886" s="6">
        <f>B5886-C5886</f>
        <v/>
      </c>
      <c r="E5886" s="6">
        <f>A5886-C5886</f>
        <v/>
      </c>
      <c r="F5886" s="6">
        <f>MIN(D5886,in_batt_pw,IF(sel_batt=0,0,(sel_batt-H5885)/in_rte))</f>
        <v/>
      </c>
      <c r="G5886" s="6">
        <f>MIN(E5886,in_batt_pw,H5885)</f>
        <v/>
      </c>
      <c r="H5886" s="6">
        <f>H5885+F5886*in_rte-G5886</f>
        <v/>
      </c>
      <c r="I5886" s="6">
        <f>IF(sel_og=1,0,E5886-G5886)</f>
        <v/>
      </c>
      <c r="J5886" s="6">
        <f>IF(sel_og=1,0,D5886-F5886)</f>
        <v/>
      </c>
      <c r="K5886" s="6">
        <f>IF(sel_og=1,E5886-G5886,0)</f>
        <v/>
      </c>
    </row>
    <row r="5887">
      <c r="A5887" s="6">
        <f>Profiles!E5887+Profiles!F5887</f>
        <v/>
      </c>
      <c r="B5887" s="6">
        <f>Profiles!D5887*sel_solar</f>
        <v/>
      </c>
      <c r="C5887" s="6">
        <f>MIN(B5887,A5887)</f>
        <v/>
      </c>
      <c r="D5887" s="6">
        <f>B5887-C5887</f>
        <v/>
      </c>
      <c r="E5887" s="6">
        <f>A5887-C5887</f>
        <v/>
      </c>
      <c r="F5887" s="6">
        <f>MIN(D5887,in_batt_pw,IF(sel_batt=0,0,(sel_batt-H5886)/in_rte))</f>
        <v/>
      </c>
      <c r="G5887" s="6">
        <f>MIN(E5887,in_batt_pw,H5886)</f>
        <v/>
      </c>
      <c r="H5887" s="6">
        <f>H5886+F5887*in_rte-G5887</f>
        <v/>
      </c>
      <c r="I5887" s="6">
        <f>IF(sel_og=1,0,E5887-G5887)</f>
        <v/>
      </c>
      <c r="J5887" s="6">
        <f>IF(sel_og=1,0,D5887-F5887)</f>
        <v/>
      </c>
      <c r="K5887" s="6">
        <f>IF(sel_og=1,E5887-G5887,0)</f>
        <v/>
      </c>
    </row>
    <row r="5888">
      <c r="A5888" s="6">
        <f>Profiles!E5888+Profiles!F5888</f>
        <v/>
      </c>
      <c r="B5888" s="6">
        <f>Profiles!D5888*sel_solar</f>
        <v/>
      </c>
      <c r="C5888" s="6">
        <f>MIN(B5888,A5888)</f>
        <v/>
      </c>
      <c r="D5888" s="6">
        <f>B5888-C5888</f>
        <v/>
      </c>
      <c r="E5888" s="6">
        <f>A5888-C5888</f>
        <v/>
      </c>
      <c r="F5888" s="6">
        <f>MIN(D5888,in_batt_pw,IF(sel_batt=0,0,(sel_batt-H5887)/in_rte))</f>
        <v/>
      </c>
      <c r="G5888" s="6">
        <f>MIN(E5888,in_batt_pw,H5887)</f>
        <v/>
      </c>
      <c r="H5888" s="6">
        <f>H5887+F5888*in_rte-G5888</f>
        <v/>
      </c>
      <c r="I5888" s="6">
        <f>IF(sel_og=1,0,E5888-G5888)</f>
        <v/>
      </c>
      <c r="J5888" s="6">
        <f>IF(sel_og=1,0,D5888-F5888)</f>
        <v/>
      </c>
      <c r="K5888" s="6">
        <f>IF(sel_og=1,E5888-G5888,0)</f>
        <v/>
      </c>
    </row>
    <row r="5889">
      <c r="A5889" s="6">
        <f>Profiles!E5889+Profiles!F5889</f>
        <v/>
      </c>
      <c r="B5889" s="6">
        <f>Profiles!D5889*sel_solar</f>
        <v/>
      </c>
      <c r="C5889" s="6">
        <f>MIN(B5889,A5889)</f>
        <v/>
      </c>
      <c r="D5889" s="6">
        <f>B5889-C5889</f>
        <v/>
      </c>
      <c r="E5889" s="6">
        <f>A5889-C5889</f>
        <v/>
      </c>
      <c r="F5889" s="6">
        <f>MIN(D5889,in_batt_pw,IF(sel_batt=0,0,(sel_batt-H5888)/in_rte))</f>
        <v/>
      </c>
      <c r="G5889" s="6">
        <f>MIN(E5889,in_batt_pw,H5888)</f>
        <v/>
      </c>
      <c r="H5889" s="6">
        <f>H5888+F5889*in_rte-G5889</f>
        <v/>
      </c>
      <c r="I5889" s="6">
        <f>IF(sel_og=1,0,E5889-G5889)</f>
        <v/>
      </c>
      <c r="J5889" s="6">
        <f>IF(sel_og=1,0,D5889-F5889)</f>
        <v/>
      </c>
      <c r="K5889" s="6">
        <f>IF(sel_og=1,E5889-G5889,0)</f>
        <v/>
      </c>
    </row>
    <row r="5890">
      <c r="A5890" s="6">
        <f>Profiles!E5890+Profiles!F5890</f>
        <v/>
      </c>
      <c r="B5890" s="6">
        <f>Profiles!D5890*sel_solar</f>
        <v/>
      </c>
      <c r="C5890" s="6">
        <f>MIN(B5890,A5890)</f>
        <v/>
      </c>
      <c r="D5890" s="6">
        <f>B5890-C5890</f>
        <v/>
      </c>
      <c r="E5890" s="6">
        <f>A5890-C5890</f>
        <v/>
      </c>
      <c r="F5890" s="6">
        <f>MIN(D5890,in_batt_pw,IF(sel_batt=0,0,(sel_batt-H5889)/in_rte))</f>
        <v/>
      </c>
      <c r="G5890" s="6">
        <f>MIN(E5890,in_batt_pw,H5889)</f>
        <v/>
      </c>
      <c r="H5890" s="6">
        <f>H5889+F5890*in_rte-G5890</f>
        <v/>
      </c>
      <c r="I5890" s="6">
        <f>IF(sel_og=1,0,E5890-G5890)</f>
        <v/>
      </c>
      <c r="J5890" s="6">
        <f>IF(sel_og=1,0,D5890-F5890)</f>
        <v/>
      </c>
      <c r="K5890" s="6">
        <f>IF(sel_og=1,E5890-G5890,0)</f>
        <v/>
      </c>
    </row>
    <row r="5891">
      <c r="A5891" s="6">
        <f>Profiles!E5891+Profiles!F5891</f>
        <v/>
      </c>
      <c r="B5891" s="6">
        <f>Profiles!D5891*sel_solar</f>
        <v/>
      </c>
      <c r="C5891" s="6">
        <f>MIN(B5891,A5891)</f>
        <v/>
      </c>
      <c r="D5891" s="6">
        <f>B5891-C5891</f>
        <v/>
      </c>
      <c r="E5891" s="6">
        <f>A5891-C5891</f>
        <v/>
      </c>
      <c r="F5891" s="6">
        <f>MIN(D5891,in_batt_pw,IF(sel_batt=0,0,(sel_batt-H5890)/in_rte))</f>
        <v/>
      </c>
      <c r="G5891" s="6">
        <f>MIN(E5891,in_batt_pw,H5890)</f>
        <v/>
      </c>
      <c r="H5891" s="6">
        <f>H5890+F5891*in_rte-G5891</f>
        <v/>
      </c>
      <c r="I5891" s="6">
        <f>IF(sel_og=1,0,E5891-G5891)</f>
        <v/>
      </c>
      <c r="J5891" s="6">
        <f>IF(sel_og=1,0,D5891-F5891)</f>
        <v/>
      </c>
      <c r="K5891" s="6">
        <f>IF(sel_og=1,E5891-G5891,0)</f>
        <v/>
      </c>
    </row>
    <row r="5892">
      <c r="A5892" s="6">
        <f>Profiles!E5892+Profiles!F5892</f>
        <v/>
      </c>
      <c r="B5892" s="6">
        <f>Profiles!D5892*sel_solar</f>
        <v/>
      </c>
      <c r="C5892" s="6">
        <f>MIN(B5892,A5892)</f>
        <v/>
      </c>
      <c r="D5892" s="6">
        <f>B5892-C5892</f>
        <v/>
      </c>
      <c r="E5892" s="6">
        <f>A5892-C5892</f>
        <v/>
      </c>
      <c r="F5892" s="6">
        <f>MIN(D5892,in_batt_pw,IF(sel_batt=0,0,(sel_batt-H5891)/in_rte))</f>
        <v/>
      </c>
      <c r="G5892" s="6">
        <f>MIN(E5892,in_batt_pw,H5891)</f>
        <v/>
      </c>
      <c r="H5892" s="6">
        <f>H5891+F5892*in_rte-G5892</f>
        <v/>
      </c>
      <c r="I5892" s="6">
        <f>IF(sel_og=1,0,E5892-G5892)</f>
        <v/>
      </c>
      <c r="J5892" s="6">
        <f>IF(sel_og=1,0,D5892-F5892)</f>
        <v/>
      </c>
      <c r="K5892" s="6">
        <f>IF(sel_og=1,E5892-G5892,0)</f>
        <v/>
      </c>
    </row>
    <row r="5893">
      <c r="A5893" s="6">
        <f>Profiles!E5893+Profiles!F5893</f>
        <v/>
      </c>
      <c r="B5893" s="6">
        <f>Profiles!D5893*sel_solar</f>
        <v/>
      </c>
      <c r="C5893" s="6">
        <f>MIN(B5893,A5893)</f>
        <v/>
      </c>
      <c r="D5893" s="6">
        <f>B5893-C5893</f>
        <v/>
      </c>
      <c r="E5893" s="6">
        <f>A5893-C5893</f>
        <v/>
      </c>
      <c r="F5893" s="6">
        <f>MIN(D5893,in_batt_pw,IF(sel_batt=0,0,(sel_batt-H5892)/in_rte))</f>
        <v/>
      </c>
      <c r="G5893" s="6">
        <f>MIN(E5893,in_batt_pw,H5892)</f>
        <v/>
      </c>
      <c r="H5893" s="6">
        <f>H5892+F5893*in_rte-G5893</f>
        <v/>
      </c>
      <c r="I5893" s="6">
        <f>IF(sel_og=1,0,E5893-G5893)</f>
        <v/>
      </c>
      <c r="J5893" s="6">
        <f>IF(sel_og=1,0,D5893-F5893)</f>
        <v/>
      </c>
      <c r="K5893" s="6">
        <f>IF(sel_og=1,E5893-G5893,0)</f>
        <v/>
      </c>
    </row>
    <row r="5894">
      <c r="A5894" s="6">
        <f>Profiles!E5894+Profiles!F5894</f>
        <v/>
      </c>
      <c r="B5894" s="6">
        <f>Profiles!D5894*sel_solar</f>
        <v/>
      </c>
      <c r="C5894" s="6">
        <f>MIN(B5894,A5894)</f>
        <v/>
      </c>
      <c r="D5894" s="6">
        <f>B5894-C5894</f>
        <v/>
      </c>
      <c r="E5894" s="6">
        <f>A5894-C5894</f>
        <v/>
      </c>
      <c r="F5894" s="6">
        <f>MIN(D5894,in_batt_pw,IF(sel_batt=0,0,(sel_batt-H5893)/in_rte))</f>
        <v/>
      </c>
      <c r="G5894" s="6">
        <f>MIN(E5894,in_batt_pw,H5893)</f>
        <v/>
      </c>
      <c r="H5894" s="6">
        <f>H5893+F5894*in_rte-G5894</f>
        <v/>
      </c>
      <c r="I5894" s="6">
        <f>IF(sel_og=1,0,E5894-G5894)</f>
        <v/>
      </c>
      <c r="J5894" s="6">
        <f>IF(sel_og=1,0,D5894-F5894)</f>
        <v/>
      </c>
      <c r="K5894" s="6">
        <f>IF(sel_og=1,E5894-G5894,0)</f>
        <v/>
      </c>
    </row>
    <row r="5895">
      <c r="A5895" s="6">
        <f>Profiles!E5895+Profiles!F5895</f>
        <v/>
      </c>
      <c r="B5895" s="6">
        <f>Profiles!D5895*sel_solar</f>
        <v/>
      </c>
      <c r="C5895" s="6">
        <f>MIN(B5895,A5895)</f>
        <v/>
      </c>
      <c r="D5895" s="6">
        <f>B5895-C5895</f>
        <v/>
      </c>
      <c r="E5895" s="6">
        <f>A5895-C5895</f>
        <v/>
      </c>
      <c r="F5895" s="6">
        <f>MIN(D5895,in_batt_pw,IF(sel_batt=0,0,(sel_batt-H5894)/in_rte))</f>
        <v/>
      </c>
      <c r="G5895" s="6">
        <f>MIN(E5895,in_batt_pw,H5894)</f>
        <v/>
      </c>
      <c r="H5895" s="6">
        <f>H5894+F5895*in_rte-G5895</f>
        <v/>
      </c>
      <c r="I5895" s="6">
        <f>IF(sel_og=1,0,E5895-G5895)</f>
        <v/>
      </c>
      <c r="J5895" s="6">
        <f>IF(sel_og=1,0,D5895-F5895)</f>
        <v/>
      </c>
      <c r="K5895" s="6">
        <f>IF(sel_og=1,E5895-G5895,0)</f>
        <v/>
      </c>
    </row>
    <row r="5896">
      <c r="A5896" s="6">
        <f>Profiles!E5896+Profiles!F5896</f>
        <v/>
      </c>
      <c r="B5896" s="6">
        <f>Profiles!D5896*sel_solar</f>
        <v/>
      </c>
      <c r="C5896" s="6">
        <f>MIN(B5896,A5896)</f>
        <v/>
      </c>
      <c r="D5896" s="6">
        <f>B5896-C5896</f>
        <v/>
      </c>
      <c r="E5896" s="6">
        <f>A5896-C5896</f>
        <v/>
      </c>
      <c r="F5896" s="6">
        <f>MIN(D5896,in_batt_pw,IF(sel_batt=0,0,(sel_batt-H5895)/in_rte))</f>
        <v/>
      </c>
      <c r="G5896" s="6">
        <f>MIN(E5896,in_batt_pw,H5895)</f>
        <v/>
      </c>
      <c r="H5896" s="6">
        <f>H5895+F5896*in_rte-G5896</f>
        <v/>
      </c>
      <c r="I5896" s="6">
        <f>IF(sel_og=1,0,E5896-G5896)</f>
        <v/>
      </c>
      <c r="J5896" s="6">
        <f>IF(sel_og=1,0,D5896-F5896)</f>
        <v/>
      </c>
      <c r="K5896" s="6">
        <f>IF(sel_og=1,E5896-G5896,0)</f>
        <v/>
      </c>
    </row>
    <row r="5897">
      <c r="A5897" s="6">
        <f>Profiles!E5897+Profiles!F5897</f>
        <v/>
      </c>
      <c r="B5897" s="6">
        <f>Profiles!D5897*sel_solar</f>
        <v/>
      </c>
      <c r="C5897" s="6">
        <f>MIN(B5897,A5897)</f>
        <v/>
      </c>
      <c r="D5897" s="6">
        <f>B5897-C5897</f>
        <v/>
      </c>
      <c r="E5897" s="6">
        <f>A5897-C5897</f>
        <v/>
      </c>
      <c r="F5897" s="6">
        <f>MIN(D5897,in_batt_pw,IF(sel_batt=0,0,(sel_batt-H5896)/in_rte))</f>
        <v/>
      </c>
      <c r="G5897" s="6">
        <f>MIN(E5897,in_batt_pw,H5896)</f>
        <v/>
      </c>
      <c r="H5897" s="6">
        <f>H5896+F5897*in_rte-G5897</f>
        <v/>
      </c>
      <c r="I5897" s="6">
        <f>IF(sel_og=1,0,E5897-G5897)</f>
        <v/>
      </c>
      <c r="J5897" s="6">
        <f>IF(sel_og=1,0,D5897-F5897)</f>
        <v/>
      </c>
      <c r="K5897" s="6">
        <f>IF(sel_og=1,E5897-G5897,0)</f>
        <v/>
      </c>
    </row>
    <row r="5898">
      <c r="A5898" s="6">
        <f>Profiles!E5898+Profiles!F5898</f>
        <v/>
      </c>
      <c r="B5898" s="6">
        <f>Profiles!D5898*sel_solar</f>
        <v/>
      </c>
      <c r="C5898" s="6">
        <f>MIN(B5898,A5898)</f>
        <v/>
      </c>
      <c r="D5898" s="6">
        <f>B5898-C5898</f>
        <v/>
      </c>
      <c r="E5898" s="6">
        <f>A5898-C5898</f>
        <v/>
      </c>
      <c r="F5898" s="6">
        <f>MIN(D5898,in_batt_pw,IF(sel_batt=0,0,(sel_batt-H5897)/in_rte))</f>
        <v/>
      </c>
      <c r="G5898" s="6">
        <f>MIN(E5898,in_batt_pw,H5897)</f>
        <v/>
      </c>
      <c r="H5898" s="6">
        <f>H5897+F5898*in_rte-G5898</f>
        <v/>
      </c>
      <c r="I5898" s="6">
        <f>IF(sel_og=1,0,E5898-G5898)</f>
        <v/>
      </c>
      <c r="J5898" s="6">
        <f>IF(sel_og=1,0,D5898-F5898)</f>
        <v/>
      </c>
      <c r="K5898" s="6">
        <f>IF(sel_og=1,E5898-G5898,0)</f>
        <v/>
      </c>
    </row>
    <row r="5899">
      <c r="A5899" s="6">
        <f>Profiles!E5899+Profiles!F5899</f>
        <v/>
      </c>
      <c r="B5899" s="6">
        <f>Profiles!D5899*sel_solar</f>
        <v/>
      </c>
      <c r="C5899" s="6">
        <f>MIN(B5899,A5899)</f>
        <v/>
      </c>
      <c r="D5899" s="6">
        <f>B5899-C5899</f>
        <v/>
      </c>
      <c r="E5899" s="6">
        <f>A5899-C5899</f>
        <v/>
      </c>
      <c r="F5899" s="6">
        <f>MIN(D5899,in_batt_pw,IF(sel_batt=0,0,(sel_batt-H5898)/in_rte))</f>
        <v/>
      </c>
      <c r="G5899" s="6">
        <f>MIN(E5899,in_batt_pw,H5898)</f>
        <v/>
      </c>
      <c r="H5899" s="6">
        <f>H5898+F5899*in_rte-G5899</f>
        <v/>
      </c>
      <c r="I5899" s="6">
        <f>IF(sel_og=1,0,E5899-G5899)</f>
        <v/>
      </c>
      <c r="J5899" s="6">
        <f>IF(sel_og=1,0,D5899-F5899)</f>
        <v/>
      </c>
      <c r="K5899" s="6">
        <f>IF(sel_og=1,E5899-G5899,0)</f>
        <v/>
      </c>
    </row>
    <row r="5900">
      <c r="A5900" s="6">
        <f>Profiles!E5900+Profiles!F5900</f>
        <v/>
      </c>
      <c r="B5900" s="6">
        <f>Profiles!D5900*sel_solar</f>
        <v/>
      </c>
      <c r="C5900" s="6">
        <f>MIN(B5900,A5900)</f>
        <v/>
      </c>
      <c r="D5900" s="6">
        <f>B5900-C5900</f>
        <v/>
      </c>
      <c r="E5900" s="6">
        <f>A5900-C5900</f>
        <v/>
      </c>
      <c r="F5900" s="6">
        <f>MIN(D5900,in_batt_pw,IF(sel_batt=0,0,(sel_batt-H5899)/in_rte))</f>
        <v/>
      </c>
      <c r="G5900" s="6">
        <f>MIN(E5900,in_batt_pw,H5899)</f>
        <v/>
      </c>
      <c r="H5900" s="6">
        <f>H5899+F5900*in_rte-G5900</f>
        <v/>
      </c>
      <c r="I5900" s="6">
        <f>IF(sel_og=1,0,E5900-G5900)</f>
        <v/>
      </c>
      <c r="J5900" s="6">
        <f>IF(sel_og=1,0,D5900-F5900)</f>
        <v/>
      </c>
      <c r="K5900" s="6">
        <f>IF(sel_og=1,E5900-G5900,0)</f>
        <v/>
      </c>
    </row>
    <row r="5901">
      <c r="A5901" s="6">
        <f>Profiles!E5901+Profiles!F5901</f>
        <v/>
      </c>
      <c r="B5901" s="6">
        <f>Profiles!D5901*sel_solar</f>
        <v/>
      </c>
      <c r="C5901" s="6">
        <f>MIN(B5901,A5901)</f>
        <v/>
      </c>
      <c r="D5901" s="6">
        <f>B5901-C5901</f>
        <v/>
      </c>
      <c r="E5901" s="6">
        <f>A5901-C5901</f>
        <v/>
      </c>
      <c r="F5901" s="6">
        <f>MIN(D5901,in_batt_pw,IF(sel_batt=0,0,(sel_batt-H5900)/in_rte))</f>
        <v/>
      </c>
      <c r="G5901" s="6">
        <f>MIN(E5901,in_batt_pw,H5900)</f>
        <v/>
      </c>
      <c r="H5901" s="6">
        <f>H5900+F5901*in_rte-G5901</f>
        <v/>
      </c>
      <c r="I5901" s="6">
        <f>IF(sel_og=1,0,E5901-G5901)</f>
        <v/>
      </c>
      <c r="J5901" s="6">
        <f>IF(sel_og=1,0,D5901-F5901)</f>
        <v/>
      </c>
      <c r="K5901" s="6">
        <f>IF(sel_og=1,E5901-G5901,0)</f>
        <v/>
      </c>
    </row>
    <row r="5902">
      <c r="A5902" s="6">
        <f>Profiles!E5902+Profiles!F5902</f>
        <v/>
      </c>
      <c r="B5902" s="6">
        <f>Profiles!D5902*sel_solar</f>
        <v/>
      </c>
      <c r="C5902" s="6">
        <f>MIN(B5902,A5902)</f>
        <v/>
      </c>
      <c r="D5902" s="6">
        <f>B5902-C5902</f>
        <v/>
      </c>
      <c r="E5902" s="6">
        <f>A5902-C5902</f>
        <v/>
      </c>
      <c r="F5902" s="6">
        <f>MIN(D5902,in_batt_pw,IF(sel_batt=0,0,(sel_batt-H5901)/in_rte))</f>
        <v/>
      </c>
      <c r="G5902" s="6">
        <f>MIN(E5902,in_batt_pw,H5901)</f>
        <v/>
      </c>
      <c r="H5902" s="6">
        <f>H5901+F5902*in_rte-G5902</f>
        <v/>
      </c>
      <c r="I5902" s="6">
        <f>IF(sel_og=1,0,E5902-G5902)</f>
        <v/>
      </c>
      <c r="J5902" s="6">
        <f>IF(sel_og=1,0,D5902-F5902)</f>
        <v/>
      </c>
      <c r="K5902" s="6">
        <f>IF(sel_og=1,E5902-G5902,0)</f>
        <v/>
      </c>
    </row>
    <row r="5903">
      <c r="A5903" s="6">
        <f>Profiles!E5903+Profiles!F5903</f>
        <v/>
      </c>
      <c r="B5903" s="6">
        <f>Profiles!D5903*sel_solar</f>
        <v/>
      </c>
      <c r="C5903" s="6">
        <f>MIN(B5903,A5903)</f>
        <v/>
      </c>
      <c r="D5903" s="6">
        <f>B5903-C5903</f>
        <v/>
      </c>
      <c r="E5903" s="6">
        <f>A5903-C5903</f>
        <v/>
      </c>
      <c r="F5903" s="6">
        <f>MIN(D5903,in_batt_pw,IF(sel_batt=0,0,(sel_batt-H5902)/in_rte))</f>
        <v/>
      </c>
      <c r="G5903" s="6">
        <f>MIN(E5903,in_batt_pw,H5902)</f>
        <v/>
      </c>
      <c r="H5903" s="6">
        <f>H5902+F5903*in_rte-G5903</f>
        <v/>
      </c>
      <c r="I5903" s="6">
        <f>IF(sel_og=1,0,E5903-G5903)</f>
        <v/>
      </c>
      <c r="J5903" s="6">
        <f>IF(sel_og=1,0,D5903-F5903)</f>
        <v/>
      </c>
      <c r="K5903" s="6">
        <f>IF(sel_og=1,E5903-G5903,0)</f>
        <v/>
      </c>
    </row>
    <row r="5904">
      <c r="A5904" s="6">
        <f>Profiles!E5904+Profiles!F5904</f>
        <v/>
      </c>
      <c r="B5904" s="6">
        <f>Profiles!D5904*sel_solar</f>
        <v/>
      </c>
      <c r="C5904" s="6">
        <f>MIN(B5904,A5904)</f>
        <v/>
      </c>
      <c r="D5904" s="6">
        <f>B5904-C5904</f>
        <v/>
      </c>
      <c r="E5904" s="6">
        <f>A5904-C5904</f>
        <v/>
      </c>
      <c r="F5904" s="6">
        <f>MIN(D5904,in_batt_pw,IF(sel_batt=0,0,(sel_batt-H5903)/in_rte))</f>
        <v/>
      </c>
      <c r="G5904" s="6">
        <f>MIN(E5904,in_batt_pw,H5903)</f>
        <v/>
      </c>
      <c r="H5904" s="6">
        <f>H5903+F5904*in_rte-G5904</f>
        <v/>
      </c>
      <c r="I5904" s="6">
        <f>IF(sel_og=1,0,E5904-G5904)</f>
        <v/>
      </c>
      <c r="J5904" s="6">
        <f>IF(sel_og=1,0,D5904-F5904)</f>
        <v/>
      </c>
      <c r="K5904" s="6">
        <f>IF(sel_og=1,E5904-G5904,0)</f>
        <v/>
      </c>
    </row>
    <row r="5905">
      <c r="A5905" s="6">
        <f>Profiles!E5905+Profiles!F5905</f>
        <v/>
      </c>
      <c r="B5905" s="6">
        <f>Profiles!D5905*sel_solar</f>
        <v/>
      </c>
      <c r="C5905" s="6">
        <f>MIN(B5905,A5905)</f>
        <v/>
      </c>
      <c r="D5905" s="6">
        <f>B5905-C5905</f>
        <v/>
      </c>
      <c r="E5905" s="6">
        <f>A5905-C5905</f>
        <v/>
      </c>
      <c r="F5905" s="6">
        <f>MIN(D5905,in_batt_pw,IF(sel_batt=0,0,(sel_batt-H5904)/in_rte))</f>
        <v/>
      </c>
      <c r="G5905" s="6">
        <f>MIN(E5905,in_batt_pw,H5904)</f>
        <v/>
      </c>
      <c r="H5905" s="6">
        <f>H5904+F5905*in_rte-G5905</f>
        <v/>
      </c>
      <c r="I5905" s="6">
        <f>IF(sel_og=1,0,E5905-G5905)</f>
        <v/>
      </c>
      <c r="J5905" s="6">
        <f>IF(sel_og=1,0,D5905-F5905)</f>
        <v/>
      </c>
      <c r="K5905" s="6">
        <f>IF(sel_og=1,E5905-G5905,0)</f>
        <v/>
      </c>
    </row>
    <row r="5906">
      <c r="A5906" s="6">
        <f>Profiles!E5906+Profiles!F5906</f>
        <v/>
      </c>
      <c r="B5906" s="6">
        <f>Profiles!D5906*sel_solar</f>
        <v/>
      </c>
      <c r="C5906" s="6">
        <f>MIN(B5906,A5906)</f>
        <v/>
      </c>
      <c r="D5906" s="6">
        <f>B5906-C5906</f>
        <v/>
      </c>
      <c r="E5906" s="6">
        <f>A5906-C5906</f>
        <v/>
      </c>
      <c r="F5906" s="6">
        <f>MIN(D5906,in_batt_pw,IF(sel_batt=0,0,(sel_batt-H5905)/in_rte))</f>
        <v/>
      </c>
      <c r="G5906" s="6">
        <f>MIN(E5906,in_batt_pw,H5905)</f>
        <v/>
      </c>
      <c r="H5906" s="6">
        <f>H5905+F5906*in_rte-G5906</f>
        <v/>
      </c>
      <c r="I5906" s="6">
        <f>IF(sel_og=1,0,E5906-G5906)</f>
        <v/>
      </c>
      <c r="J5906" s="6">
        <f>IF(sel_og=1,0,D5906-F5906)</f>
        <v/>
      </c>
      <c r="K5906" s="6">
        <f>IF(sel_og=1,E5906-G5906,0)</f>
        <v/>
      </c>
    </row>
    <row r="5907">
      <c r="A5907" s="6">
        <f>Profiles!E5907+Profiles!F5907</f>
        <v/>
      </c>
      <c r="B5907" s="6">
        <f>Profiles!D5907*sel_solar</f>
        <v/>
      </c>
      <c r="C5907" s="6">
        <f>MIN(B5907,A5907)</f>
        <v/>
      </c>
      <c r="D5907" s="6">
        <f>B5907-C5907</f>
        <v/>
      </c>
      <c r="E5907" s="6">
        <f>A5907-C5907</f>
        <v/>
      </c>
      <c r="F5907" s="6">
        <f>MIN(D5907,in_batt_pw,IF(sel_batt=0,0,(sel_batt-H5906)/in_rte))</f>
        <v/>
      </c>
      <c r="G5907" s="6">
        <f>MIN(E5907,in_batt_pw,H5906)</f>
        <v/>
      </c>
      <c r="H5907" s="6">
        <f>H5906+F5907*in_rte-G5907</f>
        <v/>
      </c>
      <c r="I5907" s="6">
        <f>IF(sel_og=1,0,E5907-G5907)</f>
        <v/>
      </c>
      <c r="J5907" s="6">
        <f>IF(sel_og=1,0,D5907-F5907)</f>
        <v/>
      </c>
      <c r="K5907" s="6">
        <f>IF(sel_og=1,E5907-G5907,0)</f>
        <v/>
      </c>
    </row>
    <row r="5908">
      <c r="A5908" s="6">
        <f>Profiles!E5908+Profiles!F5908</f>
        <v/>
      </c>
      <c r="B5908" s="6">
        <f>Profiles!D5908*sel_solar</f>
        <v/>
      </c>
      <c r="C5908" s="6">
        <f>MIN(B5908,A5908)</f>
        <v/>
      </c>
      <c r="D5908" s="6">
        <f>B5908-C5908</f>
        <v/>
      </c>
      <c r="E5908" s="6">
        <f>A5908-C5908</f>
        <v/>
      </c>
      <c r="F5908" s="6">
        <f>MIN(D5908,in_batt_pw,IF(sel_batt=0,0,(sel_batt-H5907)/in_rte))</f>
        <v/>
      </c>
      <c r="G5908" s="6">
        <f>MIN(E5908,in_batt_pw,H5907)</f>
        <v/>
      </c>
      <c r="H5908" s="6">
        <f>H5907+F5908*in_rte-G5908</f>
        <v/>
      </c>
      <c r="I5908" s="6">
        <f>IF(sel_og=1,0,E5908-G5908)</f>
        <v/>
      </c>
      <c r="J5908" s="6">
        <f>IF(sel_og=1,0,D5908-F5908)</f>
        <v/>
      </c>
      <c r="K5908" s="6">
        <f>IF(sel_og=1,E5908-G5908,0)</f>
        <v/>
      </c>
    </row>
    <row r="5909">
      <c r="A5909" s="6">
        <f>Profiles!E5909+Profiles!F5909</f>
        <v/>
      </c>
      <c r="B5909" s="6">
        <f>Profiles!D5909*sel_solar</f>
        <v/>
      </c>
      <c r="C5909" s="6">
        <f>MIN(B5909,A5909)</f>
        <v/>
      </c>
      <c r="D5909" s="6">
        <f>B5909-C5909</f>
        <v/>
      </c>
      <c r="E5909" s="6">
        <f>A5909-C5909</f>
        <v/>
      </c>
      <c r="F5909" s="6">
        <f>MIN(D5909,in_batt_pw,IF(sel_batt=0,0,(sel_batt-H5908)/in_rte))</f>
        <v/>
      </c>
      <c r="G5909" s="6">
        <f>MIN(E5909,in_batt_pw,H5908)</f>
        <v/>
      </c>
      <c r="H5909" s="6">
        <f>H5908+F5909*in_rte-G5909</f>
        <v/>
      </c>
      <c r="I5909" s="6">
        <f>IF(sel_og=1,0,E5909-G5909)</f>
        <v/>
      </c>
      <c r="J5909" s="6">
        <f>IF(sel_og=1,0,D5909-F5909)</f>
        <v/>
      </c>
      <c r="K5909" s="6">
        <f>IF(sel_og=1,E5909-G5909,0)</f>
        <v/>
      </c>
    </row>
    <row r="5910">
      <c r="A5910" s="6">
        <f>Profiles!E5910+Profiles!F5910</f>
        <v/>
      </c>
      <c r="B5910" s="6">
        <f>Profiles!D5910*sel_solar</f>
        <v/>
      </c>
      <c r="C5910" s="6">
        <f>MIN(B5910,A5910)</f>
        <v/>
      </c>
      <c r="D5910" s="6">
        <f>B5910-C5910</f>
        <v/>
      </c>
      <c r="E5910" s="6">
        <f>A5910-C5910</f>
        <v/>
      </c>
      <c r="F5910" s="6">
        <f>MIN(D5910,in_batt_pw,IF(sel_batt=0,0,(sel_batt-H5909)/in_rte))</f>
        <v/>
      </c>
      <c r="G5910" s="6">
        <f>MIN(E5910,in_batt_pw,H5909)</f>
        <v/>
      </c>
      <c r="H5910" s="6">
        <f>H5909+F5910*in_rte-G5910</f>
        <v/>
      </c>
      <c r="I5910" s="6">
        <f>IF(sel_og=1,0,E5910-G5910)</f>
        <v/>
      </c>
      <c r="J5910" s="6">
        <f>IF(sel_og=1,0,D5910-F5910)</f>
        <v/>
      </c>
      <c r="K5910" s="6">
        <f>IF(sel_og=1,E5910-G5910,0)</f>
        <v/>
      </c>
    </row>
    <row r="5911">
      <c r="A5911" s="6">
        <f>Profiles!E5911+Profiles!F5911</f>
        <v/>
      </c>
      <c r="B5911" s="6">
        <f>Profiles!D5911*sel_solar</f>
        <v/>
      </c>
      <c r="C5911" s="6">
        <f>MIN(B5911,A5911)</f>
        <v/>
      </c>
      <c r="D5911" s="6">
        <f>B5911-C5911</f>
        <v/>
      </c>
      <c r="E5911" s="6">
        <f>A5911-C5911</f>
        <v/>
      </c>
      <c r="F5911" s="6">
        <f>MIN(D5911,in_batt_pw,IF(sel_batt=0,0,(sel_batt-H5910)/in_rte))</f>
        <v/>
      </c>
      <c r="G5911" s="6">
        <f>MIN(E5911,in_batt_pw,H5910)</f>
        <v/>
      </c>
      <c r="H5911" s="6">
        <f>H5910+F5911*in_rte-G5911</f>
        <v/>
      </c>
      <c r="I5911" s="6">
        <f>IF(sel_og=1,0,E5911-G5911)</f>
        <v/>
      </c>
      <c r="J5911" s="6">
        <f>IF(sel_og=1,0,D5911-F5911)</f>
        <v/>
      </c>
      <c r="K5911" s="6">
        <f>IF(sel_og=1,E5911-G5911,0)</f>
        <v/>
      </c>
    </row>
    <row r="5912">
      <c r="A5912" s="6">
        <f>Profiles!E5912+Profiles!F5912</f>
        <v/>
      </c>
      <c r="B5912" s="6">
        <f>Profiles!D5912*sel_solar</f>
        <v/>
      </c>
      <c r="C5912" s="6">
        <f>MIN(B5912,A5912)</f>
        <v/>
      </c>
      <c r="D5912" s="6">
        <f>B5912-C5912</f>
        <v/>
      </c>
      <c r="E5912" s="6">
        <f>A5912-C5912</f>
        <v/>
      </c>
      <c r="F5912" s="6">
        <f>MIN(D5912,in_batt_pw,IF(sel_batt=0,0,(sel_batt-H5911)/in_rte))</f>
        <v/>
      </c>
      <c r="G5912" s="6">
        <f>MIN(E5912,in_batt_pw,H5911)</f>
        <v/>
      </c>
      <c r="H5912" s="6">
        <f>H5911+F5912*in_rte-G5912</f>
        <v/>
      </c>
      <c r="I5912" s="6">
        <f>IF(sel_og=1,0,E5912-G5912)</f>
        <v/>
      </c>
      <c r="J5912" s="6">
        <f>IF(sel_og=1,0,D5912-F5912)</f>
        <v/>
      </c>
      <c r="K5912" s="6">
        <f>IF(sel_og=1,E5912-G5912,0)</f>
        <v/>
      </c>
    </row>
    <row r="5913">
      <c r="A5913" s="6">
        <f>Profiles!E5913+Profiles!F5913</f>
        <v/>
      </c>
      <c r="B5913" s="6">
        <f>Profiles!D5913*sel_solar</f>
        <v/>
      </c>
      <c r="C5913" s="6">
        <f>MIN(B5913,A5913)</f>
        <v/>
      </c>
      <c r="D5913" s="6">
        <f>B5913-C5913</f>
        <v/>
      </c>
      <c r="E5913" s="6">
        <f>A5913-C5913</f>
        <v/>
      </c>
      <c r="F5913" s="6">
        <f>MIN(D5913,in_batt_pw,IF(sel_batt=0,0,(sel_batt-H5912)/in_rte))</f>
        <v/>
      </c>
      <c r="G5913" s="6">
        <f>MIN(E5913,in_batt_pw,H5912)</f>
        <v/>
      </c>
      <c r="H5913" s="6">
        <f>H5912+F5913*in_rte-G5913</f>
        <v/>
      </c>
      <c r="I5913" s="6">
        <f>IF(sel_og=1,0,E5913-G5913)</f>
        <v/>
      </c>
      <c r="J5913" s="6">
        <f>IF(sel_og=1,0,D5913-F5913)</f>
        <v/>
      </c>
      <c r="K5913" s="6">
        <f>IF(sel_og=1,E5913-G5913,0)</f>
        <v/>
      </c>
    </row>
    <row r="5914">
      <c r="A5914" s="6">
        <f>Profiles!E5914+Profiles!F5914</f>
        <v/>
      </c>
      <c r="B5914" s="6">
        <f>Profiles!D5914*sel_solar</f>
        <v/>
      </c>
      <c r="C5914" s="6">
        <f>MIN(B5914,A5914)</f>
        <v/>
      </c>
      <c r="D5914" s="6">
        <f>B5914-C5914</f>
        <v/>
      </c>
      <c r="E5914" s="6">
        <f>A5914-C5914</f>
        <v/>
      </c>
      <c r="F5914" s="6">
        <f>MIN(D5914,in_batt_pw,IF(sel_batt=0,0,(sel_batt-H5913)/in_rte))</f>
        <v/>
      </c>
      <c r="G5914" s="6">
        <f>MIN(E5914,in_batt_pw,H5913)</f>
        <v/>
      </c>
      <c r="H5914" s="6">
        <f>H5913+F5914*in_rte-G5914</f>
        <v/>
      </c>
      <c r="I5914" s="6">
        <f>IF(sel_og=1,0,E5914-G5914)</f>
        <v/>
      </c>
      <c r="J5914" s="6">
        <f>IF(sel_og=1,0,D5914-F5914)</f>
        <v/>
      </c>
      <c r="K5914" s="6">
        <f>IF(sel_og=1,E5914-G5914,0)</f>
        <v/>
      </c>
    </row>
    <row r="5915">
      <c r="A5915" s="6">
        <f>Profiles!E5915+Profiles!F5915</f>
        <v/>
      </c>
      <c r="B5915" s="6">
        <f>Profiles!D5915*sel_solar</f>
        <v/>
      </c>
      <c r="C5915" s="6">
        <f>MIN(B5915,A5915)</f>
        <v/>
      </c>
      <c r="D5915" s="6">
        <f>B5915-C5915</f>
        <v/>
      </c>
      <c r="E5915" s="6">
        <f>A5915-C5915</f>
        <v/>
      </c>
      <c r="F5915" s="6">
        <f>MIN(D5915,in_batt_pw,IF(sel_batt=0,0,(sel_batt-H5914)/in_rte))</f>
        <v/>
      </c>
      <c r="G5915" s="6">
        <f>MIN(E5915,in_batt_pw,H5914)</f>
        <v/>
      </c>
      <c r="H5915" s="6">
        <f>H5914+F5915*in_rte-G5915</f>
        <v/>
      </c>
      <c r="I5915" s="6">
        <f>IF(sel_og=1,0,E5915-G5915)</f>
        <v/>
      </c>
      <c r="J5915" s="6">
        <f>IF(sel_og=1,0,D5915-F5915)</f>
        <v/>
      </c>
      <c r="K5915" s="6">
        <f>IF(sel_og=1,E5915-G5915,0)</f>
        <v/>
      </c>
    </row>
    <row r="5916">
      <c r="A5916" s="6">
        <f>Profiles!E5916+Profiles!F5916</f>
        <v/>
      </c>
      <c r="B5916" s="6">
        <f>Profiles!D5916*sel_solar</f>
        <v/>
      </c>
      <c r="C5916" s="6">
        <f>MIN(B5916,A5916)</f>
        <v/>
      </c>
      <c r="D5916" s="6">
        <f>B5916-C5916</f>
        <v/>
      </c>
      <c r="E5916" s="6">
        <f>A5916-C5916</f>
        <v/>
      </c>
      <c r="F5916" s="6">
        <f>MIN(D5916,in_batt_pw,IF(sel_batt=0,0,(sel_batt-H5915)/in_rte))</f>
        <v/>
      </c>
      <c r="G5916" s="6">
        <f>MIN(E5916,in_batt_pw,H5915)</f>
        <v/>
      </c>
      <c r="H5916" s="6">
        <f>H5915+F5916*in_rte-G5916</f>
        <v/>
      </c>
      <c r="I5916" s="6">
        <f>IF(sel_og=1,0,E5916-G5916)</f>
        <v/>
      </c>
      <c r="J5916" s="6">
        <f>IF(sel_og=1,0,D5916-F5916)</f>
        <v/>
      </c>
      <c r="K5916" s="6">
        <f>IF(sel_og=1,E5916-G5916,0)</f>
        <v/>
      </c>
    </row>
    <row r="5917">
      <c r="A5917" s="6">
        <f>Profiles!E5917+Profiles!F5917</f>
        <v/>
      </c>
      <c r="B5917" s="6">
        <f>Profiles!D5917*sel_solar</f>
        <v/>
      </c>
      <c r="C5917" s="6">
        <f>MIN(B5917,A5917)</f>
        <v/>
      </c>
      <c r="D5917" s="6">
        <f>B5917-C5917</f>
        <v/>
      </c>
      <c r="E5917" s="6">
        <f>A5917-C5917</f>
        <v/>
      </c>
      <c r="F5917" s="6">
        <f>MIN(D5917,in_batt_pw,IF(sel_batt=0,0,(sel_batt-H5916)/in_rte))</f>
        <v/>
      </c>
      <c r="G5917" s="6">
        <f>MIN(E5917,in_batt_pw,H5916)</f>
        <v/>
      </c>
      <c r="H5917" s="6">
        <f>H5916+F5917*in_rte-G5917</f>
        <v/>
      </c>
      <c r="I5917" s="6">
        <f>IF(sel_og=1,0,E5917-G5917)</f>
        <v/>
      </c>
      <c r="J5917" s="6">
        <f>IF(sel_og=1,0,D5917-F5917)</f>
        <v/>
      </c>
      <c r="K5917" s="6">
        <f>IF(sel_og=1,E5917-G5917,0)</f>
        <v/>
      </c>
    </row>
    <row r="5918">
      <c r="A5918" s="6">
        <f>Profiles!E5918+Profiles!F5918</f>
        <v/>
      </c>
      <c r="B5918" s="6">
        <f>Profiles!D5918*sel_solar</f>
        <v/>
      </c>
      <c r="C5918" s="6">
        <f>MIN(B5918,A5918)</f>
        <v/>
      </c>
      <c r="D5918" s="6">
        <f>B5918-C5918</f>
        <v/>
      </c>
      <c r="E5918" s="6">
        <f>A5918-C5918</f>
        <v/>
      </c>
      <c r="F5918" s="6">
        <f>MIN(D5918,in_batt_pw,IF(sel_batt=0,0,(sel_batt-H5917)/in_rte))</f>
        <v/>
      </c>
      <c r="G5918" s="6">
        <f>MIN(E5918,in_batt_pw,H5917)</f>
        <v/>
      </c>
      <c r="H5918" s="6">
        <f>H5917+F5918*in_rte-G5918</f>
        <v/>
      </c>
      <c r="I5918" s="6">
        <f>IF(sel_og=1,0,E5918-G5918)</f>
        <v/>
      </c>
      <c r="J5918" s="6">
        <f>IF(sel_og=1,0,D5918-F5918)</f>
        <v/>
      </c>
      <c r="K5918" s="6">
        <f>IF(sel_og=1,E5918-G5918,0)</f>
        <v/>
      </c>
    </row>
    <row r="5919">
      <c r="A5919" s="6">
        <f>Profiles!E5919+Profiles!F5919</f>
        <v/>
      </c>
      <c r="B5919" s="6">
        <f>Profiles!D5919*sel_solar</f>
        <v/>
      </c>
      <c r="C5919" s="6">
        <f>MIN(B5919,A5919)</f>
        <v/>
      </c>
      <c r="D5919" s="6">
        <f>B5919-C5919</f>
        <v/>
      </c>
      <c r="E5919" s="6">
        <f>A5919-C5919</f>
        <v/>
      </c>
      <c r="F5919" s="6">
        <f>MIN(D5919,in_batt_pw,IF(sel_batt=0,0,(sel_batt-H5918)/in_rte))</f>
        <v/>
      </c>
      <c r="G5919" s="6">
        <f>MIN(E5919,in_batt_pw,H5918)</f>
        <v/>
      </c>
      <c r="H5919" s="6">
        <f>H5918+F5919*in_rte-G5919</f>
        <v/>
      </c>
      <c r="I5919" s="6">
        <f>IF(sel_og=1,0,E5919-G5919)</f>
        <v/>
      </c>
      <c r="J5919" s="6">
        <f>IF(sel_og=1,0,D5919-F5919)</f>
        <v/>
      </c>
      <c r="K5919" s="6">
        <f>IF(sel_og=1,E5919-G5919,0)</f>
        <v/>
      </c>
    </row>
    <row r="5920">
      <c r="A5920" s="6">
        <f>Profiles!E5920+Profiles!F5920</f>
        <v/>
      </c>
      <c r="B5920" s="6">
        <f>Profiles!D5920*sel_solar</f>
        <v/>
      </c>
      <c r="C5920" s="6">
        <f>MIN(B5920,A5920)</f>
        <v/>
      </c>
      <c r="D5920" s="6">
        <f>B5920-C5920</f>
        <v/>
      </c>
      <c r="E5920" s="6">
        <f>A5920-C5920</f>
        <v/>
      </c>
      <c r="F5920" s="6">
        <f>MIN(D5920,in_batt_pw,IF(sel_batt=0,0,(sel_batt-H5919)/in_rte))</f>
        <v/>
      </c>
      <c r="G5920" s="6">
        <f>MIN(E5920,in_batt_pw,H5919)</f>
        <v/>
      </c>
      <c r="H5920" s="6">
        <f>H5919+F5920*in_rte-G5920</f>
        <v/>
      </c>
      <c r="I5920" s="6">
        <f>IF(sel_og=1,0,E5920-G5920)</f>
        <v/>
      </c>
      <c r="J5920" s="6">
        <f>IF(sel_og=1,0,D5920-F5920)</f>
        <v/>
      </c>
      <c r="K5920" s="6">
        <f>IF(sel_og=1,E5920-G5920,0)</f>
        <v/>
      </c>
    </row>
    <row r="5921">
      <c r="A5921" s="6">
        <f>Profiles!E5921+Profiles!F5921</f>
        <v/>
      </c>
      <c r="B5921" s="6">
        <f>Profiles!D5921*sel_solar</f>
        <v/>
      </c>
      <c r="C5921" s="6">
        <f>MIN(B5921,A5921)</f>
        <v/>
      </c>
      <c r="D5921" s="6">
        <f>B5921-C5921</f>
        <v/>
      </c>
      <c r="E5921" s="6">
        <f>A5921-C5921</f>
        <v/>
      </c>
      <c r="F5921" s="6">
        <f>MIN(D5921,in_batt_pw,IF(sel_batt=0,0,(sel_batt-H5920)/in_rte))</f>
        <v/>
      </c>
      <c r="G5921" s="6">
        <f>MIN(E5921,in_batt_pw,H5920)</f>
        <v/>
      </c>
      <c r="H5921" s="6">
        <f>H5920+F5921*in_rte-G5921</f>
        <v/>
      </c>
      <c r="I5921" s="6">
        <f>IF(sel_og=1,0,E5921-G5921)</f>
        <v/>
      </c>
      <c r="J5921" s="6">
        <f>IF(sel_og=1,0,D5921-F5921)</f>
        <v/>
      </c>
      <c r="K5921" s="6">
        <f>IF(sel_og=1,E5921-G5921,0)</f>
        <v/>
      </c>
    </row>
    <row r="5922">
      <c r="A5922" s="6">
        <f>Profiles!E5922+Profiles!F5922</f>
        <v/>
      </c>
      <c r="B5922" s="6">
        <f>Profiles!D5922*sel_solar</f>
        <v/>
      </c>
      <c r="C5922" s="6">
        <f>MIN(B5922,A5922)</f>
        <v/>
      </c>
      <c r="D5922" s="6">
        <f>B5922-C5922</f>
        <v/>
      </c>
      <c r="E5922" s="6">
        <f>A5922-C5922</f>
        <v/>
      </c>
      <c r="F5922" s="6">
        <f>MIN(D5922,in_batt_pw,IF(sel_batt=0,0,(sel_batt-H5921)/in_rte))</f>
        <v/>
      </c>
      <c r="G5922" s="6">
        <f>MIN(E5922,in_batt_pw,H5921)</f>
        <v/>
      </c>
      <c r="H5922" s="6">
        <f>H5921+F5922*in_rte-G5922</f>
        <v/>
      </c>
      <c r="I5922" s="6">
        <f>IF(sel_og=1,0,E5922-G5922)</f>
        <v/>
      </c>
      <c r="J5922" s="6">
        <f>IF(sel_og=1,0,D5922-F5922)</f>
        <v/>
      </c>
      <c r="K5922" s="6">
        <f>IF(sel_og=1,E5922-G5922,0)</f>
        <v/>
      </c>
    </row>
    <row r="5923">
      <c r="A5923" s="6">
        <f>Profiles!E5923+Profiles!F5923</f>
        <v/>
      </c>
      <c r="B5923" s="6">
        <f>Profiles!D5923*sel_solar</f>
        <v/>
      </c>
      <c r="C5923" s="6">
        <f>MIN(B5923,A5923)</f>
        <v/>
      </c>
      <c r="D5923" s="6">
        <f>B5923-C5923</f>
        <v/>
      </c>
      <c r="E5923" s="6">
        <f>A5923-C5923</f>
        <v/>
      </c>
      <c r="F5923" s="6">
        <f>MIN(D5923,in_batt_pw,IF(sel_batt=0,0,(sel_batt-H5922)/in_rte))</f>
        <v/>
      </c>
      <c r="G5923" s="6">
        <f>MIN(E5923,in_batt_pw,H5922)</f>
        <v/>
      </c>
      <c r="H5923" s="6">
        <f>H5922+F5923*in_rte-G5923</f>
        <v/>
      </c>
      <c r="I5923" s="6">
        <f>IF(sel_og=1,0,E5923-G5923)</f>
        <v/>
      </c>
      <c r="J5923" s="6">
        <f>IF(sel_og=1,0,D5923-F5923)</f>
        <v/>
      </c>
      <c r="K5923" s="6">
        <f>IF(sel_og=1,E5923-G5923,0)</f>
        <v/>
      </c>
    </row>
    <row r="5924">
      <c r="A5924" s="6">
        <f>Profiles!E5924+Profiles!F5924</f>
        <v/>
      </c>
      <c r="B5924" s="6">
        <f>Profiles!D5924*sel_solar</f>
        <v/>
      </c>
      <c r="C5924" s="6">
        <f>MIN(B5924,A5924)</f>
        <v/>
      </c>
      <c r="D5924" s="6">
        <f>B5924-C5924</f>
        <v/>
      </c>
      <c r="E5924" s="6">
        <f>A5924-C5924</f>
        <v/>
      </c>
      <c r="F5924" s="6">
        <f>MIN(D5924,in_batt_pw,IF(sel_batt=0,0,(sel_batt-H5923)/in_rte))</f>
        <v/>
      </c>
      <c r="G5924" s="6">
        <f>MIN(E5924,in_batt_pw,H5923)</f>
        <v/>
      </c>
      <c r="H5924" s="6">
        <f>H5923+F5924*in_rte-G5924</f>
        <v/>
      </c>
      <c r="I5924" s="6">
        <f>IF(sel_og=1,0,E5924-G5924)</f>
        <v/>
      </c>
      <c r="J5924" s="6">
        <f>IF(sel_og=1,0,D5924-F5924)</f>
        <v/>
      </c>
      <c r="K5924" s="6">
        <f>IF(sel_og=1,E5924-G5924,0)</f>
        <v/>
      </c>
    </row>
    <row r="5925">
      <c r="A5925" s="6">
        <f>Profiles!E5925+Profiles!F5925</f>
        <v/>
      </c>
      <c r="B5925" s="6">
        <f>Profiles!D5925*sel_solar</f>
        <v/>
      </c>
      <c r="C5925" s="6">
        <f>MIN(B5925,A5925)</f>
        <v/>
      </c>
      <c r="D5925" s="6">
        <f>B5925-C5925</f>
        <v/>
      </c>
      <c r="E5925" s="6">
        <f>A5925-C5925</f>
        <v/>
      </c>
      <c r="F5925" s="6">
        <f>MIN(D5925,in_batt_pw,IF(sel_batt=0,0,(sel_batt-H5924)/in_rte))</f>
        <v/>
      </c>
      <c r="G5925" s="6">
        <f>MIN(E5925,in_batt_pw,H5924)</f>
        <v/>
      </c>
      <c r="H5925" s="6">
        <f>H5924+F5925*in_rte-G5925</f>
        <v/>
      </c>
      <c r="I5925" s="6">
        <f>IF(sel_og=1,0,E5925-G5925)</f>
        <v/>
      </c>
      <c r="J5925" s="6">
        <f>IF(sel_og=1,0,D5925-F5925)</f>
        <v/>
      </c>
      <c r="K5925" s="6">
        <f>IF(sel_og=1,E5925-G5925,0)</f>
        <v/>
      </c>
    </row>
    <row r="5926">
      <c r="A5926" s="6">
        <f>Profiles!E5926+Profiles!F5926</f>
        <v/>
      </c>
      <c r="B5926" s="6">
        <f>Profiles!D5926*sel_solar</f>
        <v/>
      </c>
      <c r="C5926" s="6">
        <f>MIN(B5926,A5926)</f>
        <v/>
      </c>
      <c r="D5926" s="6">
        <f>B5926-C5926</f>
        <v/>
      </c>
      <c r="E5926" s="6">
        <f>A5926-C5926</f>
        <v/>
      </c>
      <c r="F5926" s="6">
        <f>MIN(D5926,in_batt_pw,IF(sel_batt=0,0,(sel_batt-H5925)/in_rte))</f>
        <v/>
      </c>
      <c r="G5926" s="6">
        <f>MIN(E5926,in_batt_pw,H5925)</f>
        <v/>
      </c>
      <c r="H5926" s="6">
        <f>H5925+F5926*in_rte-G5926</f>
        <v/>
      </c>
      <c r="I5926" s="6">
        <f>IF(sel_og=1,0,E5926-G5926)</f>
        <v/>
      </c>
      <c r="J5926" s="6">
        <f>IF(sel_og=1,0,D5926-F5926)</f>
        <v/>
      </c>
      <c r="K5926" s="6">
        <f>IF(sel_og=1,E5926-G5926,0)</f>
        <v/>
      </c>
    </row>
    <row r="5927">
      <c r="A5927" s="6">
        <f>Profiles!E5927+Profiles!F5927</f>
        <v/>
      </c>
      <c r="B5927" s="6">
        <f>Profiles!D5927*sel_solar</f>
        <v/>
      </c>
      <c r="C5927" s="6">
        <f>MIN(B5927,A5927)</f>
        <v/>
      </c>
      <c r="D5927" s="6">
        <f>B5927-C5927</f>
        <v/>
      </c>
      <c r="E5927" s="6">
        <f>A5927-C5927</f>
        <v/>
      </c>
      <c r="F5927" s="6">
        <f>MIN(D5927,in_batt_pw,IF(sel_batt=0,0,(sel_batt-H5926)/in_rte))</f>
        <v/>
      </c>
      <c r="G5927" s="6">
        <f>MIN(E5927,in_batt_pw,H5926)</f>
        <v/>
      </c>
      <c r="H5927" s="6">
        <f>H5926+F5927*in_rte-G5927</f>
        <v/>
      </c>
      <c r="I5927" s="6">
        <f>IF(sel_og=1,0,E5927-G5927)</f>
        <v/>
      </c>
      <c r="J5927" s="6">
        <f>IF(sel_og=1,0,D5927-F5927)</f>
        <v/>
      </c>
      <c r="K5927" s="6">
        <f>IF(sel_og=1,E5927-G5927,0)</f>
        <v/>
      </c>
    </row>
    <row r="5928">
      <c r="A5928" s="6">
        <f>Profiles!E5928+Profiles!F5928</f>
        <v/>
      </c>
      <c r="B5928" s="6">
        <f>Profiles!D5928*sel_solar</f>
        <v/>
      </c>
      <c r="C5928" s="6">
        <f>MIN(B5928,A5928)</f>
        <v/>
      </c>
      <c r="D5928" s="6">
        <f>B5928-C5928</f>
        <v/>
      </c>
      <c r="E5928" s="6">
        <f>A5928-C5928</f>
        <v/>
      </c>
      <c r="F5928" s="6">
        <f>MIN(D5928,in_batt_pw,IF(sel_batt=0,0,(sel_batt-H5927)/in_rte))</f>
        <v/>
      </c>
      <c r="G5928" s="6">
        <f>MIN(E5928,in_batt_pw,H5927)</f>
        <v/>
      </c>
      <c r="H5928" s="6">
        <f>H5927+F5928*in_rte-G5928</f>
        <v/>
      </c>
      <c r="I5928" s="6">
        <f>IF(sel_og=1,0,E5928-G5928)</f>
        <v/>
      </c>
      <c r="J5928" s="6">
        <f>IF(sel_og=1,0,D5928-F5928)</f>
        <v/>
      </c>
      <c r="K5928" s="6">
        <f>IF(sel_og=1,E5928-G5928,0)</f>
        <v/>
      </c>
    </row>
    <row r="5929">
      <c r="A5929" s="6">
        <f>Profiles!E5929+Profiles!F5929</f>
        <v/>
      </c>
      <c r="B5929" s="6">
        <f>Profiles!D5929*sel_solar</f>
        <v/>
      </c>
      <c r="C5929" s="6">
        <f>MIN(B5929,A5929)</f>
        <v/>
      </c>
      <c r="D5929" s="6">
        <f>B5929-C5929</f>
        <v/>
      </c>
      <c r="E5929" s="6">
        <f>A5929-C5929</f>
        <v/>
      </c>
      <c r="F5929" s="6">
        <f>MIN(D5929,in_batt_pw,IF(sel_batt=0,0,(sel_batt-H5928)/in_rte))</f>
        <v/>
      </c>
      <c r="G5929" s="6">
        <f>MIN(E5929,in_batt_pw,H5928)</f>
        <v/>
      </c>
      <c r="H5929" s="6">
        <f>H5928+F5929*in_rte-G5929</f>
        <v/>
      </c>
      <c r="I5929" s="6">
        <f>IF(sel_og=1,0,E5929-G5929)</f>
        <v/>
      </c>
      <c r="J5929" s="6">
        <f>IF(sel_og=1,0,D5929-F5929)</f>
        <v/>
      </c>
      <c r="K5929" s="6">
        <f>IF(sel_og=1,E5929-G5929,0)</f>
        <v/>
      </c>
    </row>
    <row r="5930">
      <c r="A5930" s="6">
        <f>Profiles!E5930+Profiles!F5930</f>
        <v/>
      </c>
      <c r="B5930" s="6">
        <f>Profiles!D5930*sel_solar</f>
        <v/>
      </c>
      <c r="C5930" s="6">
        <f>MIN(B5930,A5930)</f>
        <v/>
      </c>
      <c r="D5930" s="6">
        <f>B5930-C5930</f>
        <v/>
      </c>
      <c r="E5930" s="6">
        <f>A5930-C5930</f>
        <v/>
      </c>
      <c r="F5930" s="6">
        <f>MIN(D5930,in_batt_pw,IF(sel_batt=0,0,(sel_batt-H5929)/in_rte))</f>
        <v/>
      </c>
      <c r="G5930" s="6">
        <f>MIN(E5930,in_batt_pw,H5929)</f>
        <v/>
      </c>
      <c r="H5930" s="6">
        <f>H5929+F5930*in_rte-G5930</f>
        <v/>
      </c>
      <c r="I5930" s="6">
        <f>IF(sel_og=1,0,E5930-G5930)</f>
        <v/>
      </c>
      <c r="J5930" s="6">
        <f>IF(sel_og=1,0,D5930-F5930)</f>
        <v/>
      </c>
      <c r="K5930" s="6">
        <f>IF(sel_og=1,E5930-G5930,0)</f>
        <v/>
      </c>
    </row>
    <row r="5931">
      <c r="A5931" s="6">
        <f>Profiles!E5931+Profiles!F5931</f>
        <v/>
      </c>
      <c r="B5931" s="6">
        <f>Profiles!D5931*sel_solar</f>
        <v/>
      </c>
      <c r="C5931" s="6">
        <f>MIN(B5931,A5931)</f>
        <v/>
      </c>
      <c r="D5931" s="6">
        <f>B5931-C5931</f>
        <v/>
      </c>
      <c r="E5931" s="6">
        <f>A5931-C5931</f>
        <v/>
      </c>
      <c r="F5931" s="6">
        <f>MIN(D5931,in_batt_pw,IF(sel_batt=0,0,(sel_batt-H5930)/in_rte))</f>
        <v/>
      </c>
      <c r="G5931" s="6">
        <f>MIN(E5931,in_batt_pw,H5930)</f>
        <v/>
      </c>
      <c r="H5931" s="6">
        <f>H5930+F5931*in_rte-G5931</f>
        <v/>
      </c>
      <c r="I5931" s="6">
        <f>IF(sel_og=1,0,E5931-G5931)</f>
        <v/>
      </c>
      <c r="J5931" s="6">
        <f>IF(sel_og=1,0,D5931-F5931)</f>
        <v/>
      </c>
      <c r="K5931" s="6">
        <f>IF(sel_og=1,E5931-G5931,0)</f>
        <v/>
      </c>
    </row>
    <row r="5932">
      <c r="A5932" s="6">
        <f>Profiles!E5932+Profiles!F5932</f>
        <v/>
      </c>
      <c r="B5932" s="6">
        <f>Profiles!D5932*sel_solar</f>
        <v/>
      </c>
      <c r="C5932" s="6">
        <f>MIN(B5932,A5932)</f>
        <v/>
      </c>
      <c r="D5932" s="6">
        <f>B5932-C5932</f>
        <v/>
      </c>
      <c r="E5932" s="6">
        <f>A5932-C5932</f>
        <v/>
      </c>
      <c r="F5932" s="6">
        <f>MIN(D5932,in_batt_pw,IF(sel_batt=0,0,(sel_batt-H5931)/in_rte))</f>
        <v/>
      </c>
      <c r="G5932" s="6">
        <f>MIN(E5932,in_batt_pw,H5931)</f>
        <v/>
      </c>
      <c r="H5932" s="6">
        <f>H5931+F5932*in_rte-G5932</f>
        <v/>
      </c>
      <c r="I5932" s="6">
        <f>IF(sel_og=1,0,E5932-G5932)</f>
        <v/>
      </c>
      <c r="J5932" s="6">
        <f>IF(sel_og=1,0,D5932-F5932)</f>
        <v/>
      </c>
      <c r="K5932" s="6">
        <f>IF(sel_og=1,E5932-G5932,0)</f>
        <v/>
      </c>
    </row>
    <row r="5933">
      <c r="A5933" s="6">
        <f>Profiles!E5933+Profiles!F5933</f>
        <v/>
      </c>
      <c r="B5933" s="6">
        <f>Profiles!D5933*sel_solar</f>
        <v/>
      </c>
      <c r="C5933" s="6">
        <f>MIN(B5933,A5933)</f>
        <v/>
      </c>
      <c r="D5933" s="6">
        <f>B5933-C5933</f>
        <v/>
      </c>
      <c r="E5933" s="6">
        <f>A5933-C5933</f>
        <v/>
      </c>
      <c r="F5933" s="6">
        <f>MIN(D5933,in_batt_pw,IF(sel_batt=0,0,(sel_batt-H5932)/in_rte))</f>
        <v/>
      </c>
      <c r="G5933" s="6">
        <f>MIN(E5933,in_batt_pw,H5932)</f>
        <v/>
      </c>
      <c r="H5933" s="6">
        <f>H5932+F5933*in_rte-G5933</f>
        <v/>
      </c>
      <c r="I5933" s="6">
        <f>IF(sel_og=1,0,E5933-G5933)</f>
        <v/>
      </c>
      <c r="J5933" s="6">
        <f>IF(sel_og=1,0,D5933-F5933)</f>
        <v/>
      </c>
      <c r="K5933" s="6">
        <f>IF(sel_og=1,E5933-G5933,0)</f>
        <v/>
      </c>
    </row>
    <row r="5934">
      <c r="A5934" s="6">
        <f>Profiles!E5934+Profiles!F5934</f>
        <v/>
      </c>
      <c r="B5934" s="6">
        <f>Profiles!D5934*sel_solar</f>
        <v/>
      </c>
      <c r="C5934" s="6">
        <f>MIN(B5934,A5934)</f>
        <v/>
      </c>
      <c r="D5934" s="6">
        <f>B5934-C5934</f>
        <v/>
      </c>
      <c r="E5934" s="6">
        <f>A5934-C5934</f>
        <v/>
      </c>
      <c r="F5934" s="6">
        <f>MIN(D5934,in_batt_pw,IF(sel_batt=0,0,(sel_batt-H5933)/in_rte))</f>
        <v/>
      </c>
      <c r="G5934" s="6">
        <f>MIN(E5934,in_batt_pw,H5933)</f>
        <v/>
      </c>
      <c r="H5934" s="6">
        <f>H5933+F5934*in_rte-G5934</f>
        <v/>
      </c>
      <c r="I5934" s="6">
        <f>IF(sel_og=1,0,E5934-G5934)</f>
        <v/>
      </c>
      <c r="J5934" s="6">
        <f>IF(sel_og=1,0,D5934-F5934)</f>
        <v/>
      </c>
      <c r="K5934" s="6">
        <f>IF(sel_og=1,E5934-G5934,0)</f>
        <v/>
      </c>
    </row>
    <row r="5935">
      <c r="A5935" s="6">
        <f>Profiles!E5935+Profiles!F5935</f>
        <v/>
      </c>
      <c r="B5935" s="6">
        <f>Profiles!D5935*sel_solar</f>
        <v/>
      </c>
      <c r="C5935" s="6">
        <f>MIN(B5935,A5935)</f>
        <v/>
      </c>
      <c r="D5935" s="6">
        <f>B5935-C5935</f>
        <v/>
      </c>
      <c r="E5935" s="6">
        <f>A5935-C5935</f>
        <v/>
      </c>
      <c r="F5935" s="6">
        <f>MIN(D5935,in_batt_pw,IF(sel_batt=0,0,(sel_batt-H5934)/in_rte))</f>
        <v/>
      </c>
      <c r="G5935" s="6">
        <f>MIN(E5935,in_batt_pw,H5934)</f>
        <v/>
      </c>
      <c r="H5935" s="6">
        <f>H5934+F5935*in_rte-G5935</f>
        <v/>
      </c>
      <c r="I5935" s="6">
        <f>IF(sel_og=1,0,E5935-G5935)</f>
        <v/>
      </c>
      <c r="J5935" s="6">
        <f>IF(sel_og=1,0,D5935-F5935)</f>
        <v/>
      </c>
      <c r="K5935" s="6">
        <f>IF(sel_og=1,E5935-G5935,0)</f>
        <v/>
      </c>
    </row>
    <row r="5936">
      <c r="A5936" s="6">
        <f>Profiles!E5936+Profiles!F5936</f>
        <v/>
      </c>
      <c r="B5936" s="6">
        <f>Profiles!D5936*sel_solar</f>
        <v/>
      </c>
      <c r="C5936" s="6">
        <f>MIN(B5936,A5936)</f>
        <v/>
      </c>
      <c r="D5936" s="6">
        <f>B5936-C5936</f>
        <v/>
      </c>
      <c r="E5936" s="6">
        <f>A5936-C5936</f>
        <v/>
      </c>
      <c r="F5936" s="6">
        <f>MIN(D5936,in_batt_pw,IF(sel_batt=0,0,(sel_batt-H5935)/in_rte))</f>
        <v/>
      </c>
      <c r="G5936" s="6">
        <f>MIN(E5936,in_batt_pw,H5935)</f>
        <v/>
      </c>
      <c r="H5936" s="6">
        <f>H5935+F5936*in_rte-G5936</f>
        <v/>
      </c>
      <c r="I5936" s="6">
        <f>IF(sel_og=1,0,E5936-G5936)</f>
        <v/>
      </c>
      <c r="J5936" s="6">
        <f>IF(sel_og=1,0,D5936-F5936)</f>
        <v/>
      </c>
      <c r="K5936" s="6">
        <f>IF(sel_og=1,E5936-G5936,0)</f>
        <v/>
      </c>
    </row>
    <row r="5937">
      <c r="A5937" s="6">
        <f>Profiles!E5937+Profiles!F5937</f>
        <v/>
      </c>
      <c r="B5937" s="6">
        <f>Profiles!D5937*sel_solar</f>
        <v/>
      </c>
      <c r="C5937" s="6">
        <f>MIN(B5937,A5937)</f>
        <v/>
      </c>
      <c r="D5937" s="6">
        <f>B5937-C5937</f>
        <v/>
      </c>
      <c r="E5937" s="6">
        <f>A5937-C5937</f>
        <v/>
      </c>
      <c r="F5937" s="6">
        <f>MIN(D5937,in_batt_pw,IF(sel_batt=0,0,(sel_batt-H5936)/in_rte))</f>
        <v/>
      </c>
      <c r="G5937" s="6">
        <f>MIN(E5937,in_batt_pw,H5936)</f>
        <v/>
      </c>
      <c r="H5937" s="6">
        <f>H5936+F5937*in_rte-G5937</f>
        <v/>
      </c>
      <c r="I5937" s="6">
        <f>IF(sel_og=1,0,E5937-G5937)</f>
        <v/>
      </c>
      <c r="J5937" s="6">
        <f>IF(sel_og=1,0,D5937-F5937)</f>
        <v/>
      </c>
      <c r="K5937" s="6">
        <f>IF(sel_og=1,E5937-G5937,0)</f>
        <v/>
      </c>
    </row>
    <row r="5938">
      <c r="A5938" s="6">
        <f>Profiles!E5938+Profiles!F5938</f>
        <v/>
      </c>
      <c r="B5938" s="6">
        <f>Profiles!D5938*sel_solar</f>
        <v/>
      </c>
      <c r="C5938" s="6">
        <f>MIN(B5938,A5938)</f>
        <v/>
      </c>
      <c r="D5938" s="6">
        <f>B5938-C5938</f>
        <v/>
      </c>
      <c r="E5938" s="6">
        <f>A5938-C5938</f>
        <v/>
      </c>
      <c r="F5938" s="6">
        <f>MIN(D5938,in_batt_pw,IF(sel_batt=0,0,(sel_batt-H5937)/in_rte))</f>
        <v/>
      </c>
      <c r="G5938" s="6">
        <f>MIN(E5938,in_batt_pw,H5937)</f>
        <v/>
      </c>
      <c r="H5938" s="6">
        <f>H5937+F5938*in_rte-G5938</f>
        <v/>
      </c>
      <c r="I5938" s="6">
        <f>IF(sel_og=1,0,E5938-G5938)</f>
        <v/>
      </c>
      <c r="J5938" s="6">
        <f>IF(sel_og=1,0,D5938-F5938)</f>
        <v/>
      </c>
      <c r="K5938" s="6">
        <f>IF(sel_og=1,E5938-G5938,0)</f>
        <v/>
      </c>
    </row>
    <row r="5939">
      <c r="A5939" s="6">
        <f>Profiles!E5939+Profiles!F5939</f>
        <v/>
      </c>
      <c r="B5939" s="6">
        <f>Profiles!D5939*sel_solar</f>
        <v/>
      </c>
      <c r="C5939" s="6">
        <f>MIN(B5939,A5939)</f>
        <v/>
      </c>
      <c r="D5939" s="6">
        <f>B5939-C5939</f>
        <v/>
      </c>
      <c r="E5939" s="6">
        <f>A5939-C5939</f>
        <v/>
      </c>
      <c r="F5939" s="6">
        <f>MIN(D5939,in_batt_pw,IF(sel_batt=0,0,(sel_batt-H5938)/in_rte))</f>
        <v/>
      </c>
      <c r="G5939" s="6">
        <f>MIN(E5939,in_batt_pw,H5938)</f>
        <v/>
      </c>
      <c r="H5939" s="6">
        <f>H5938+F5939*in_rte-G5939</f>
        <v/>
      </c>
      <c r="I5939" s="6">
        <f>IF(sel_og=1,0,E5939-G5939)</f>
        <v/>
      </c>
      <c r="J5939" s="6">
        <f>IF(sel_og=1,0,D5939-F5939)</f>
        <v/>
      </c>
      <c r="K5939" s="6">
        <f>IF(sel_og=1,E5939-G5939,0)</f>
        <v/>
      </c>
    </row>
    <row r="5940">
      <c r="A5940" s="6">
        <f>Profiles!E5940+Profiles!F5940</f>
        <v/>
      </c>
      <c r="B5940" s="6">
        <f>Profiles!D5940*sel_solar</f>
        <v/>
      </c>
      <c r="C5940" s="6">
        <f>MIN(B5940,A5940)</f>
        <v/>
      </c>
      <c r="D5940" s="6">
        <f>B5940-C5940</f>
        <v/>
      </c>
      <c r="E5940" s="6">
        <f>A5940-C5940</f>
        <v/>
      </c>
      <c r="F5940" s="6">
        <f>MIN(D5940,in_batt_pw,IF(sel_batt=0,0,(sel_batt-H5939)/in_rte))</f>
        <v/>
      </c>
      <c r="G5940" s="6">
        <f>MIN(E5940,in_batt_pw,H5939)</f>
        <v/>
      </c>
      <c r="H5940" s="6">
        <f>H5939+F5940*in_rte-G5940</f>
        <v/>
      </c>
      <c r="I5940" s="6">
        <f>IF(sel_og=1,0,E5940-G5940)</f>
        <v/>
      </c>
      <c r="J5940" s="6">
        <f>IF(sel_og=1,0,D5940-F5940)</f>
        <v/>
      </c>
      <c r="K5940" s="6">
        <f>IF(sel_og=1,E5940-G5940,0)</f>
        <v/>
      </c>
    </row>
    <row r="5941">
      <c r="A5941" s="6">
        <f>Profiles!E5941+Profiles!F5941</f>
        <v/>
      </c>
      <c r="B5941" s="6">
        <f>Profiles!D5941*sel_solar</f>
        <v/>
      </c>
      <c r="C5941" s="6">
        <f>MIN(B5941,A5941)</f>
        <v/>
      </c>
      <c r="D5941" s="6">
        <f>B5941-C5941</f>
        <v/>
      </c>
      <c r="E5941" s="6">
        <f>A5941-C5941</f>
        <v/>
      </c>
      <c r="F5941" s="6">
        <f>MIN(D5941,in_batt_pw,IF(sel_batt=0,0,(sel_batt-H5940)/in_rte))</f>
        <v/>
      </c>
      <c r="G5941" s="6">
        <f>MIN(E5941,in_batt_pw,H5940)</f>
        <v/>
      </c>
      <c r="H5941" s="6">
        <f>H5940+F5941*in_rte-G5941</f>
        <v/>
      </c>
      <c r="I5941" s="6">
        <f>IF(sel_og=1,0,E5941-G5941)</f>
        <v/>
      </c>
      <c r="J5941" s="6">
        <f>IF(sel_og=1,0,D5941-F5941)</f>
        <v/>
      </c>
      <c r="K5941" s="6">
        <f>IF(sel_og=1,E5941-G5941,0)</f>
        <v/>
      </c>
    </row>
    <row r="5942">
      <c r="A5942" s="6">
        <f>Profiles!E5942+Profiles!F5942</f>
        <v/>
      </c>
      <c r="B5942" s="6">
        <f>Profiles!D5942*sel_solar</f>
        <v/>
      </c>
      <c r="C5942" s="6">
        <f>MIN(B5942,A5942)</f>
        <v/>
      </c>
      <c r="D5942" s="6">
        <f>B5942-C5942</f>
        <v/>
      </c>
      <c r="E5942" s="6">
        <f>A5942-C5942</f>
        <v/>
      </c>
      <c r="F5942" s="6">
        <f>MIN(D5942,in_batt_pw,IF(sel_batt=0,0,(sel_batt-H5941)/in_rte))</f>
        <v/>
      </c>
      <c r="G5942" s="6">
        <f>MIN(E5942,in_batt_pw,H5941)</f>
        <v/>
      </c>
      <c r="H5942" s="6">
        <f>H5941+F5942*in_rte-G5942</f>
        <v/>
      </c>
      <c r="I5942" s="6">
        <f>IF(sel_og=1,0,E5942-G5942)</f>
        <v/>
      </c>
      <c r="J5942" s="6">
        <f>IF(sel_og=1,0,D5942-F5942)</f>
        <v/>
      </c>
      <c r="K5942" s="6">
        <f>IF(sel_og=1,E5942-G5942,0)</f>
        <v/>
      </c>
    </row>
    <row r="5943">
      <c r="A5943" s="6">
        <f>Profiles!E5943+Profiles!F5943</f>
        <v/>
      </c>
      <c r="B5943" s="6">
        <f>Profiles!D5943*sel_solar</f>
        <v/>
      </c>
      <c r="C5943" s="6">
        <f>MIN(B5943,A5943)</f>
        <v/>
      </c>
      <c r="D5943" s="6">
        <f>B5943-C5943</f>
        <v/>
      </c>
      <c r="E5943" s="6">
        <f>A5943-C5943</f>
        <v/>
      </c>
      <c r="F5943" s="6">
        <f>MIN(D5943,in_batt_pw,IF(sel_batt=0,0,(sel_batt-H5942)/in_rte))</f>
        <v/>
      </c>
      <c r="G5943" s="6">
        <f>MIN(E5943,in_batt_pw,H5942)</f>
        <v/>
      </c>
      <c r="H5943" s="6">
        <f>H5942+F5943*in_rte-G5943</f>
        <v/>
      </c>
      <c r="I5943" s="6">
        <f>IF(sel_og=1,0,E5943-G5943)</f>
        <v/>
      </c>
      <c r="J5943" s="6">
        <f>IF(sel_og=1,0,D5943-F5943)</f>
        <v/>
      </c>
      <c r="K5943" s="6">
        <f>IF(sel_og=1,E5943-G5943,0)</f>
        <v/>
      </c>
    </row>
    <row r="5944">
      <c r="A5944" s="6">
        <f>Profiles!E5944+Profiles!F5944</f>
        <v/>
      </c>
      <c r="B5944" s="6">
        <f>Profiles!D5944*sel_solar</f>
        <v/>
      </c>
      <c r="C5944" s="6">
        <f>MIN(B5944,A5944)</f>
        <v/>
      </c>
      <c r="D5944" s="6">
        <f>B5944-C5944</f>
        <v/>
      </c>
      <c r="E5944" s="6">
        <f>A5944-C5944</f>
        <v/>
      </c>
      <c r="F5944" s="6">
        <f>MIN(D5944,in_batt_pw,IF(sel_batt=0,0,(sel_batt-H5943)/in_rte))</f>
        <v/>
      </c>
      <c r="G5944" s="6">
        <f>MIN(E5944,in_batt_pw,H5943)</f>
        <v/>
      </c>
      <c r="H5944" s="6">
        <f>H5943+F5944*in_rte-G5944</f>
        <v/>
      </c>
      <c r="I5944" s="6">
        <f>IF(sel_og=1,0,E5944-G5944)</f>
        <v/>
      </c>
      <c r="J5944" s="6">
        <f>IF(sel_og=1,0,D5944-F5944)</f>
        <v/>
      </c>
      <c r="K5944" s="6">
        <f>IF(sel_og=1,E5944-G5944,0)</f>
        <v/>
      </c>
    </row>
    <row r="5945">
      <c r="A5945" s="6">
        <f>Profiles!E5945+Profiles!F5945</f>
        <v/>
      </c>
      <c r="B5945" s="6">
        <f>Profiles!D5945*sel_solar</f>
        <v/>
      </c>
      <c r="C5945" s="6">
        <f>MIN(B5945,A5945)</f>
        <v/>
      </c>
      <c r="D5945" s="6">
        <f>B5945-C5945</f>
        <v/>
      </c>
      <c r="E5945" s="6">
        <f>A5945-C5945</f>
        <v/>
      </c>
      <c r="F5945" s="6">
        <f>MIN(D5945,in_batt_pw,IF(sel_batt=0,0,(sel_batt-H5944)/in_rte))</f>
        <v/>
      </c>
      <c r="G5945" s="6">
        <f>MIN(E5945,in_batt_pw,H5944)</f>
        <v/>
      </c>
      <c r="H5945" s="6">
        <f>H5944+F5945*in_rte-G5945</f>
        <v/>
      </c>
      <c r="I5945" s="6">
        <f>IF(sel_og=1,0,E5945-G5945)</f>
        <v/>
      </c>
      <c r="J5945" s="6">
        <f>IF(sel_og=1,0,D5945-F5945)</f>
        <v/>
      </c>
      <c r="K5945" s="6">
        <f>IF(sel_og=1,E5945-G5945,0)</f>
        <v/>
      </c>
    </row>
    <row r="5946">
      <c r="A5946" s="6">
        <f>Profiles!E5946+Profiles!F5946</f>
        <v/>
      </c>
      <c r="B5946" s="6">
        <f>Profiles!D5946*sel_solar</f>
        <v/>
      </c>
      <c r="C5946" s="6">
        <f>MIN(B5946,A5946)</f>
        <v/>
      </c>
      <c r="D5946" s="6">
        <f>B5946-C5946</f>
        <v/>
      </c>
      <c r="E5946" s="6">
        <f>A5946-C5946</f>
        <v/>
      </c>
      <c r="F5946" s="6">
        <f>MIN(D5946,in_batt_pw,IF(sel_batt=0,0,(sel_batt-H5945)/in_rte))</f>
        <v/>
      </c>
      <c r="G5946" s="6">
        <f>MIN(E5946,in_batt_pw,H5945)</f>
        <v/>
      </c>
      <c r="H5946" s="6">
        <f>H5945+F5946*in_rte-G5946</f>
        <v/>
      </c>
      <c r="I5946" s="6">
        <f>IF(sel_og=1,0,E5946-G5946)</f>
        <v/>
      </c>
      <c r="J5946" s="6">
        <f>IF(sel_og=1,0,D5946-F5946)</f>
        <v/>
      </c>
      <c r="K5946" s="6">
        <f>IF(sel_og=1,E5946-G5946,0)</f>
        <v/>
      </c>
    </row>
    <row r="5947">
      <c r="A5947" s="6">
        <f>Profiles!E5947+Profiles!F5947</f>
        <v/>
      </c>
      <c r="B5947" s="6">
        <f>Profiles!D5947*sel_solar</f>
        <v/>
      </c>
      <c r="C5947" s="6">
        <f>MIN(B5947,A5947)</f>
        <v/>
      </c>
      <c r="D5947" s="6">
        <f>B5947-C5947</f>
        <v/>
      </c>
      <c r="E5947" s="6">
        <f>A5947-C5947</f>
        <v/>
      </c>
      <c r="F5947" s="6">
        <f>MIN(D5947,in_batt_pw,IF(sel_batt=0,0,(sel_batt-H5946)/in_rte))</f>
        <v/>
      </c>
      <c r="G5947" s="6">
        <f>MIN(E5947,in_batt_pw,H5946)</f>
        <v/>
      </c>
      <c r="H5947" s="6">
        <f>H5946+F5947*in_rte-G5947</f>
        <v/>
      </c>
      <c r="I5947" s="6">
        <f>IF(sel_og=1,0,E5947-G5947)</f>
        <v/>
      </c>
      <c r="J5947" s="6">
        <f>IF(sel_og=1,0,D5947-F5947)</f>
        <v/>
      </c>
      <c r="K5947" s="6">
        <f>IF(sel_og=1,E5947-G5947,0)</f>
        <v/>
      </c>
    </row>
    <row r="5948">
      <c r="A5948" s="6">
        <f>Profiles!E5948+Profiles!F5948</f>
        <v/>
      </c>
      <c r="B5948" s="6">
        <f>Profiles!D5948*sel_solar</f>
        <v/>
      </c>
      <c r="C5948" s="6">
        <f>MIN(B5948,A5948)</f>
        <v/>
      </c>
      <c r="D5948" s="6">
        <f>B5948-C5948</f>
        <v/>
      </c>
      <c r="E5948" s="6">
        <f>A5948-C5948</f>
        <v/>
      </c>
      <c r="F5948" s="6">
        <f>MIN(D5948,in_batt_pw,IF(sel_batt=0,0,(sel_batt-H5947)/in_rte))</f>
        <v/>
      </c>
      <c r="G5948" s="6">
        <f>MIN(E5948,in_batt_pw,H5947)</f>
        <v/>
      </c>
      <c r="H5948" s="6">
        <f>H5947+F5948*in_rte-G5948</f>
        <v/>
      </c>
      <c r="I5948" s="6">
        <f>IF(sel_og=1,0,E5948-G5948)</f>
        <v/>
      </c>
      <c r="J5948" s="6">
        <f>IF(sel_og=1,0,D5948-F5948)</f>
        <v/>
      </c>
      <c r="K5948" s="6">
        <f>IF(sel_og=1,E5948-G5948,0)</f>
        <v/>
      </c>
    </row>
    <row r="5949">
      <c r="A5949" s="6">
        <f>Profiles!E5949+Profiles!F5949</f>
        <v/>
      </c>
      <c r="B5949" s="6">
        <f>Profiles!D5949*sel_solar</f>
        <v/>
      </c>
      <c r="C5949" s="6">
        <f>MIN(B5949,A5949)</f>
        <v/>
      </c>
      <c r="D5949" s="6">
        <f>B5949-C5949</f>
        <v/>
      </c>
      <c r="E5949" s="6">
        <f>A5949-C5949</f>
        <v/>
      </c>
      <c r="F5949" s="6">
        <f>MIN(D5949,in_batt_pw,IF(sel_batt=0,0,(sel_batt-H5948)/in_rte))</f>
        <v/>
      </c>
      <c r="G5949" s="6">
        <f>MIN(E5949,in_batt_pw,H5948)</f>
        <v/>
      </c>
      <c r="H5949" s="6">
        <f>H5948+F5949*in_rte-G5949</f>
        <v/>
      </c>
      <c r="I5949" s="6">
        <f>IF(sel_og=1,0,E5949-G5949)</f>
        <v/>
      </c>
      <c r="J5949" s="6">
        <f>IF(sel_og=1,0,D5949-F5949)</f>
        <v/>
      </c>
      <c r="K5949" s="6">
        <f>IF(sel_og=1,E5949-G5949,0)</f>
        <v/>
      </c>
    </row>
    <row r="5950">
      <c r="A5950" s="6">
        <f>Profiles!E5950+Profiles!F5950</f>
        <v/>
      </c>
      <c r="B5950" s="6">
        <f>Profiles!D5950*sel_solar</f>
        <v/>
      </c>
      <c r="C5950" s="6">
        <f>MIN(B5950,A5950)</f>
        <v/>
      </c>
      <c r="D5950" s="6">
        <f>B5950-C5950</f>
        <v/>
      </c>
      <c r="E5950" s="6">
        <f>A5950-C5950</f>
        <v/>
      </c>
      <c r="F5950" s="6">
        <f>MIN(D5950,in_batt_pw,IF(sel_batt=0,0,(sel_batt-H5949)/in_rte))</f>
        <v/>
      </c>
      <c r="G5950" s="6">
        <f>MIN(E5950,in_batt_pw,H5949)</f>
        <v/>
      </c>
      <c r="H5950" s="6">
        <f>H5949+F5950*in_rte-G5950</f>
        <v/>
      </c>
      <c r="I5950" s="6">
        <f>IF(sel_og=1,0,E5950-G5950)</f>
        <v/>
      </c>
      <c r="J5950" s="6">
        <f>IF(sel_og=1,0,D5950-F5950)</f>
        <v/>
      </c>
      <c r="K5950" s="6">
        <f>IF(sel_og=1,E5950-G5950,0)</f>
        <v/>
      </c>
    </row>
    <row r="5951">
      <c r="A5951" s="6">
        <f>Profiles!E5951+Profiles!F5951</f>
        <v/>
      </c>
      <c r="B5951" s="6">
        <f>Profiles!D5951*sel_solar</f>
        <v/>
      </c>
      <c r="C5951" s="6">
        <f>MIN(B5951,A5951)</f>
        <v/>
      </c>
      <c r="D5951" s="6">
        <f>B5951-C5951</f>
        <v/>
      </c>
      <c r="E5951" s="6">
        <f>A5951-C5951</f>
        <v/>
      </c>
      <c r="F5951" s="6">
        <f>MIN(D5951,in_batt_pw,IF(sel_batt=0,0,(sel_batt-H5950)/in_rte))</f>
        <v/>
      </c>
      <c r="G5951" s="6">
        <f>MIN(E5951,in_batt_pw,H5950)</f>
        <v/>
      </c>
      <c r="H5951" s="6">
        <f>H5950+F5951*in_rte-G5951</f>
        <v/>
      </c>
      <c r="I5951" s="6">
        <f>IF(sel_og=1,0,E5951-G5951)</f>
        <v/>
      </c>
      <c r="J5951" s="6">
        <f>IF(sel_og=1,0,D5951-F5951)</f>
        <v/>
      </c>
      <c r="K5951" s="6">
        <f>IF(sel_og=1,E5951-G5951,0)</f>
        <v/>
      </c>
    </row>
    <row r="5952">
      <c r="A5952" s="6">
        <f>Profiles!E5952+Profiles!F5952</f>
        <v/>
      </c>
      <c r="B5952" s="6">
        <f>Profiles!D5952*sel_solar</f>
        <v/>
      </c>
      <c r="C5952" s="6">
        <f>MIN(B5952,A5952)</f>
        <v/>
      </c>
      <c r="D5952" s="6">
        <f>B5952-C5952</f>
        <v/>
      </c>
      <c r="E5952" s="6">
        <f>A5952-C5952</f>
        <v/>
      </c>
      <c r="F5952" s="6">
        <f>MIN(D5952,in_batt_pw,IF(sel_batt=0,0,(sel_batt-H5951)/in_rte))</f>
        <v/>
      </c>
      <c r="G5952" s="6">
        <f>MIN(E5952,in_batt_pw,H5951)</f>
        <v/>
      </c>
      <c r="H5952" s="6">
        <f>H5951+F5952*in_rte-G5952</f>
        <v/>
      </c>
      <c r="I5952" s="6">
        <f>IF(sel_og=1,0,E5952-G5952)</f>
        <v/>
      </c>
      <c r="J5952" s="6">
        <f>IF(sel_og=1,0,D5952-F5952)</f>
        <v/>
      </c>
      <c r="K5952" s="6">
        <f>IF(sel_og=1,E5952-G5952,0)</f>
        <v/>
      </c>
    </row>
    <row r="5953">
      <c r="A5953" s="6">
        <f>Profiles!E5953+Profiles!F5953</f>
        <v/>
      </c>
      <c r="B5953" s="6">
        <f>Profiles!D5953*sel_solar</f>
        <v/>
      </c>
      <c r="C5953" s="6">
        <f>MIN(B5953,A5953)</f>
        <v/>
      </c>
      <c r="D5953" s="6">
        <f>B5953-C5953</f>
        <v/>
      </c>
      <c r="E5953" s="6">
        <f>A5953-C5953</f>
        <v/>
      </c>
      <c r="F5953" s="6">
        <f>MIN(D5953,in_batt_pw,IF(sel_batt=0,0,(sel_batt-H5952)/in_rte))</f>
        <v/>
      </c>
      <c r="G5953" s="6">
        <f>MIN(E5953,in_batt_pw,H5952)</f>
        <v/>
      </c>
      <c r="H5953" s="6">
        <f>H5952+F5953*in_rte-G5953</f>
        <v/>
      </c>
      <c r="I5953" s="6">
        <f>IF(sel_og=1,0,E5953-G5953)</f>
        <v/>
      </c>
      <c r="J5953" s="6">
        <f>IF(sel_og=1,0,D5953-F5953)</f>
        <v/>
      </c>
      <c r="K5953" s="6">
        <f>IF(sel_og=1,E5953-G5953,0)</f>
        <v/>
      </c>
    </row>
    <row r="5954">
      <c r="A5954" s="6">
        <f>Profiles!E5954+Profiles!F5954</f>
        <v/>
      </c>
      <c r="B5954" s="6">
        <f>Profiles!D5954*sel_solar</f>
        <v/>
      </c>
      <c r="C5954" s="6">
        <f>MIN(B5954,A5954)</f>
        <v/>
      </c>
      <c r="D5954" s="6">
        <f>B5954-C5954</f>
        <v/>
      </c>
      <c r="E5954" s="6">
        <f>A5954-C5954</f>
        <v/>
      </c>
      <c r="F5954" s="6">
        <f>MIN(D5954,in_batt_pw,IF(sel_batt=0,0,(sel_batt-H5953)/in_rte))</f>
        <v/>
      </c>
      <c r="G5954" s="6">
        <f>MIN(E5954,in_batt_pw,H5953)</f>
        <v/>
      </c>
      <c r="H5954" s="6">
        <f>H5953+F5954*in_rte-G5954</f>
        <v/>
      </c>
      <c r="I5954" s="6">
        <f>IF(sel_og=1,0,E5954-G5954)</f>
        <v/>
      </c>
      <c r="J5954" s="6">
        <f>IF(sel_og=1,0,D5954-F5954)</f>
        <v/>
      </c>
      <c r="K5954" s="6">
        <f>IF(sel_og=1,E5954-G5954,0)</f>
        <v/>
      </c>
    </row>
    <row r="5955">
      <c r="A5955" s="6">
        <f>Profiles!E5955+Profiles!F5955</f>
        <v/>
      </c>
      <c r="B5955" s="6">
        <f>Profiles!D5955*sel_solar</f>
        <v/>
      </c>
      <c r="C5955" s="6">
        <f>MIN(B5955,A5955)</f>
        <v/>
      </c>
      <c r="D5955" s="6">
        <f>B5955-C5955</f>
        <v/>
      </c>
      <c r="E5955" s="6">
        <f>A5955-C5955</f>
        <v/>
      </c>
      <c r="F5955" s="6">
        <f>MIN(D5955,in_batt_pw,IF(sel_batt=0,0,(sel_batt-H5954)/in_rte))</f>
        <v/>
      </c>
      <c r="G5955" s="6">
        <f>MIN(E5955,in_batt_pw,H5954)</f>
        <v/>
      </c>
      <c r="H5955" s="6">
        <f>H5954+F5955*in_rte-G5955</f>
        <v/>
      </c>
      <c r="I5955" s="6">
        <f>IF(sel_og=1,0,E5955-G5955)</f>
        <v/>
      </c>
      <c r="J5955" s="6">
        <f>IF(sel_og=1,0,D5955-F5955)</f>
        <v/>
      </c>
      <c r="K5955" s="6">
        <f>IF(sel_og=1,E5955-G5955,0)</f>
        <v/>
      </c>
    </row>
    <row r="5956">
      <c r="A5956" s="6">
        <f>Profiles!E5956+Profiles!F5956</f>
        <v/>
      </c>
      <c r="B5956" s="6">
        <f>Profiles!D5956*sel_solar</f>
        <v/>
      </c>
      <c r="C5956" s="6">
        <f>MIN(B5956,A5956)</f>
        <v/>
      </c>
      <c r="D5956" s="6">
        <f>B5956-C5956</f>
        <v/>
      </c>
      <c r="E5956" s="6">
        <f>A5956-C5956</f>
        <v/>
      </c>
      <c r="F5956" s="6">
        <f>MIN(D5956,in_batt_pw,IF(sel_batt=0,0,(sel_batt-H5955)/in_rte))</f>
        <v/>
      </c>
      <c r="G5956" s="6">
        <f>MIN(E5956,in_batt_pw,H5955)</f>
        <v/>
      </c>
      <c r="H5956" s="6">
        <f>H5955+F5956*in_rte-G5956</f>
        <v/>
      </c>
      <c r="I5956" s="6">
        <f>IF(sel_og=1,0,E5956-G5956)</f>
        <v/>
      </c>
      <c r="J5956" s="6">
        <f>IF(sel_og=1,0,D5956-F5956)</f>
        <v/>
      </c>
      <c r="K5956" s="6">
        <f>IF(sel_og=1,E5956-G5956,0)</f>
        <v/>
      </c>
    </row>
    <row r="5957">
      <c r="A5957" s="6">
        <f>Profiles!E5957+Profiles!F5957</f>
        <v/>
      </c>
      <c r="B5957" s="6">
        <f>Profiles!D5957*sel_solar</f>
        <v/>
      </c>
      <c r="C5957" s="6">
        <f>MIN(B5957,A5957)</f>
        <v/>
      </c>
      <c r="D5957" s="6">
        <f>B5957-C5957</f>
        <v/>
      </c>
      <c r="E5957" s="6">
        <f>A5957-C5957</f>
        <v/>
      </c>
      <c r="F5957" s="6">
        <f>MIN(D5957,in_batt_pw,IF(sel_batt=0,0,(sel_batt-H5956)/in_rte))</f>
        <v/>
      </c>
      <c r="G5957" s="6">
        <f>MIN(E5957,in_batt_pw,H5956)</f>
        <v/>
      </c>
      <c r="H5957" s="6">
        <f>H5956+F5957*in_rte-G5957</f>
        <v/>
      </c>
      <c r="I5957" s="6">
        <f>IF(sel_og=1,0,E5957-G5957)</f>
        <v/>
      </c>
      <c r="J5957" s="6">
        <f>IF(sel_og=1,0,D5957-F5957)</f>
        <v/>
      </c>
      <c r="K5957" s="6">
        <f>IF(sel_og=1,E5957-G5957,0)</f>
        <v/>
      </c>
    </row>
    <row r="5958">
      <c r="A5958" s="6">
        <f>Profiles!E5958+Profiles!F5958</f>
        <v/>
      </c>
      <c r="B5958" s="6">
        <f>Profiles!D5958*sel_solar</f>
        <v/>
      </c>
      <c r="C5958" s="6">
        <f>MIN(B5958,A5958)</f>
        <v/>
      </c>
      <c r="D5958" s="6">
        <f>B5958-C5958</f>
        <v/>
      </c>
      <c r="E5958" s="6">
        <f>A5958-C5958</f>
        <v/>
      </c>
      <c r="F5958" s="6">
        <f>MIN(D5958,in_batt_pw,IF(sel_batt=0,0,(sel_batt-H5957)/in_rte))</f>
        <v/>
      </c>
      <c r="G5958" s="6">
        <f>MIN(E5958,in_batt_pw,H5957)</f>
        <v/>
      </c>
      <c r="H5958" s="6">
        <f>H5957+F5958*in_rte-G5958</f>
        <v/>
      </c>
      <c r="I5958" s="6">
        <f>IF(sel_og=1,0,E5958-G5958)</f>
        <v/>
      </c>
      <c r="J5958" s="6">
        <f>IF(sel_og=1,0,D5958-F5958)</f>
        <v/>
      </c>
      <c r="K5958" s="6">
        <f>IF(sel_og=1,E5958-G5958,0)</f>
        <v/>
      </c>
    </row>
    <row r="5959">
      <c r="A5959" s="6">
        <f>Profiles!E5959+Profiles!F5959</f>
        <v/>
      </c>
      <c r="B5959" s="6">
        <f>Profiles!D5959*sel_solar</f>
        <v/>
      </c>
      <c r="C5959" s="6">
        <f>MIN(B5959,A5959)</f>
        <v/>
      </c>
      <c r="D5959" s="6">
        <f>B5959-C5959</f>
        <v/>
      </c>
      <c r="E5959" s="6">
        <f>A5959-C5959</f>
        <v/>
      </c>
      <c r="F5959" s="6">
        <f>MIN(D5959,in_batt_pw,IF(sel_batt=0,0,(sel_batt-H5958)/in_rte))</f>
        <v/>
      </c>
      <c r="G5959" s="6">
        <f>MIN(E5959,in_batt_pw,H5958)</f>
        <v/>
      </c>
      <c r="H5959" s="6">
        <f>H5958+F5959*in_rte-G5959</f>
        <v/>
      </c>
      <c r="I5959" s="6">
        <f>IF(sel_og=1,0,E5959-G5959)</f>
        <v/>
      </c>
      <c r="J5959" s="6">
        <f>IF(sel_og=1,0,D5959-F5959)</f>
        <v/>
      </c>
      <c r="K5959" s="6">
        <f>IF(sel_og=1,E5959-G5959,0)</f>
        <v/>
      </c>
    </row>
    <row r="5960">
      <c r="A5960" s="6">
        <f>Profiles!E5960+Profiles!F5960</f>
        <v/>
      </c>
      <c r="B5960" s="6">
        <f>Profiles!D5960*sel_solar</f>
        <v/>
      </c>
      <c r="C5960" s="6">
        <f>MIN(B5960,A5960)</f>
        <v/>
      </c>
      <c r="D5960" s="6">
        <f>B5960-C5960</f>
        <v/>
      </c>
      <c r="E5960" s="6">
        <f>A5960-C5960</f>
        <v/>
      </c>
      <c r="F5960" s="6">
        <f>MIN(D5960,in_batt_pw,IF(sel_batt=0,0,(sel_batt-H5959)/in_rte))</f>
        <v/>
      </c>
      <c r="G5960" s="6">
        <f>MIN(E5960,in_batt_pw,H5959)</f>
        <v/>
      </c>
      <c r="H5960" s="6">
        <f>H5959+F5960*in_rte-G5960</f>
        <v/>
      </c>
      <c r="I5960" s="6">
        <f>IF(sel_og=1,0,E5960-G5960)</f>
        <v/>
      </c>
      <c r="J5960" s="6">
        <f>IF(sel_og=1,0,D5960-F5960)</f>
        <v/>
      </c>
      <c r="K5960" s="6">
        <f>IF(sel_og=1,E5960-G5960,0)</f>
        <v/>
      </c>
    </row>
    <row r="5961">
      <c r="A5961" s="6">
        <f>Profiles!E5961+Profiles!F5961</f>
        <v/>
      </c>
      <c r="B5961" s="6">
        <f>Profiles!D5961*sel_solar</f>
        <v/>
      </c>
      <c r="C5961" s="6">
        <f>MIN(B5961,A5961)</f>
        <v/>
      </c>
      <c r="D5961" s="6">
        <f>B5961-C5961</f>
        <v/>
      </c>
      <c r="E5961" s="6">
        <f>A5961-C5961</f>
        <v/>
      </c>
      <c r="F5961" s="6">
        <f>MIN(D5961,in_batt_pw,IF(sel_batt=0,0,(sel_batt-H5960)/in_rte))</f>
        <v/>
      </c>
      <c r="G5961" s="6">
        <f>MIN(E5961,in_batt_pw,H5960)</f>
        <v/>
      </c>
      <c r="H5961" s="6">
        <f>H5960+F5961*in_rte-G5961</f>
        <v/>
      </c>
      <c r="I5961" s="6">
        <f>IF(sel_og=1,0,E5961-G5961)</f>
        <v/>
      </c>
      <c r="J5961" s="6">
        <f>IF(sel_og=1,0,D5961-F5961)</f>
        <v/>
      </c>
      <c r="K5961" s="6">
        <f>IF(sel_og=1,E5961-G5961,0)</f>
        <v/>
      </c>
    </row>
    <row r="5962">
      <c r="A5962" s="6">
        <f>Profiles!E5962+Profiles!F5962</f>
        <v/>
      </c>
      <c r="B5962" s="6">
        <f>Profiles!D5962*sel_solar</f>
        <v/>
      </c>
      <c r="C5962" s="6">
        <f>MIN(B5962,A5962)</f>
        <v/>
      </c>
      <c r="D5962" s="6">
        <f>B5962-C5962</f>
        <v/>
      </c>
      <c r="E5962" s="6">
        <f>A5962-C5962</f>
        <v/>
      </c>
      <c r="F5962" s="6">
        <f>MIN(D5962,in_batt_pw,IF(sel_batt=0,0,(sel_batt-H5961)/in_rte))</f>
        <v/>
      </c>
      <c r="G5962" s="6">
        <f>MIN(E5962,in_batt_pw,H5961)</f>
        <v/>
      </c>
      <c r="H5962" s="6">
        <f>H5961+F5962*in_rte-G5962</f>
        <v/>
      </c>
      <c r="I5962" s="6">
        <f>IF(sel_og=1,0,E5962-G5962)</f>
        <v/>
      </c>
      <c r="J5962" s="6">
        <f>IF(sel_og=1,0,D5962-F5962)</f>
        <v/>
      </c>
      <c r="K5962" s="6">
        <f>IF(sel_og=1,E5962-G5962,0)</f>
        <v/>
      </c>
    </row>
    <row r="5963">
      <c r="A5963" s="6">
        <f>Profiles!E5963+Profiles!F5963</f>
        <v/>
      </c>
      <c r="B5963" s="6">
        <f>Profiles!D5963*sel_solar</f>
        <v/>
      </c>
      <c r="C5963" s="6">
        <f>MIN(B5963,A5963)</f>
        <v/>
      </c>
      <c r="D5963" s="6">
        <f>B5963-C5963</f>
        <v/>
      </c>
      <c r="E5963" s="6">
        <f>A5963-C5963</f>
        <v/>
      </c>
      <c r="F5963" s="6">
        <f>MIN(D5963,in_batt_pw,IF(sel_batt=0,0,(sel_batt-H5962)/in_rte))</f>
        <v/>
      </c>
      <c r="G5963" s="6">
        <f>MIN(E5963,in_batt_pw,H5962)</f>
        <v/>
      </c>
      <c r="H5963" s="6">
        <f>H5962+F5963*in_rte-G5963</f>
        <v/>
      </c>
      <c r="I5963" s="6">
        <f>IF(sel_og=1,0,E5963-G5963)</f>
        <v/>
      </c>
      <c r="J5963" s="6">
        <f>IF(sel_og=1,0,D5963-F5963)</f>
        <v/>
      </c>
      <c r="K5963" s="6">
        <f>IF(sel_og=1,E5963-G5963,0)</f>
        <v/>
      </c>
    </row>
    <row r="5964">
      <c r="A5964" s="6">
        <f>Profiles!E5964+Profiles!F5964</f>
        <v/>
      </c>
      <c r="B5964" s="6">
        <f>Profiles!D5964*sel_solar</f>
        <v/>
      </c>
      <c r="C5964" s="6">
        <f>MIN(B5964,A5964)</f>
        <v/>
      </c>
      <c r="D5964" s="6">
        <f>B5964-C5964</f>
        <v/>
      </c>
      <c r="E5964" s="6">
        <f>A5964-C5964</f>
        <v/>
      </c>
      <c r="F5964" s="6">
        <f>MIN(D5964,in_batt_pw,IF(sel_batt=0,0,(sel_batt-H5963)/in_rte))</f>
        <v/>
      </c>
      <c r="G5964" s="6">
        <f>MIN(E5964,in_batt_pw,H5963)</f>
        <v/>
      </c>
      <c r="H5964" s="6">
        <f>H5963+F5964*in_rte-G5964</f>
        <v/>
      </c>
      <c r="I5964" s="6">
        <f>IF(sel_og=1,0,E5964-G5964)</f>
        <v/>
      </c>
      <c r="J5964" s="6">
        <f>IF(sel_og=1,0,D5964-F5964)</f>
        <v/>
      </c>
      <c r="K5964" s="6">
        <f>IF(sel_og=1,E5964-G5964,0)</f>
        <v/>
      </c>
    </row>
    <row r="5965">
      <c r="A5965" s="6">
        <f>Profiles!E5965+Profiles!F5965</f>
        <v/>
      </c>
      <c r="B5965" s="6">
        <f>Profiles!D5965*sel_solar</f>
        <v/>
      </c>
      <c r="C5965" s="6">
        <f>MIN(B5965,A5965)</f>
        <v/>
      </c>
      <c r="D5965" s="6">
        <f>B5965-C5965</f>
        <v/>
      </c>
      <c r="E5965" s="6">
        <f>A5965-C5965</f>
        <v/>
      </c>
      <c r="F5965" s="6">
        <f>MIN(D5965,in_batt_pw,IF(sel_batt=0,0,(sel_batt-H5964)/in_rte))</f>
        <v/>
      </c>
      <c r="G5965" s="6">
        <f>MIN(E5965,in_batt_pw,H5964)</f>
        <v/>
      </c>
      <c r="H5965" s="6">
        <f>H5964+F5965*in_rte-G5965</f>
        <v/>
      </c>
      <c r="I5965" s="6">
        <f>IF(sel_og=1,0,E5965-G5965)</f>
        <v/>
      </c>
      <c r="J5965" s="6">
        <f>IF(sel_og=1,0,D5965-F5965)</f>
        <v/>
      </c>
      <c r="K5965" s="6">
        <f>IF(sel_og=1,E5965-G5965,0)</f>
        <v/>
      </c>
    </row>
    <row r="5966">
      <c r="A5966" s="6">
        <f>Profiles!E5966+Profiles!F5966</f>
        <v/>
      </c>
      <c r="B5966" s="6">
        <f>Profiles!D5966*sel_solar</f>
        <v/>
      </c>
      <c r="C5966" s="6">
        <f>MIN(B5966,A5966)</f>
        <v/>
      </c>
      <c r="D5966" s="6">
        <f>B5966-C5966</f>
        <v/>
      </c>
      <c r="E5966" s="6">
        <f>A5966-C5966</f>
        <v/>
      </c>
      <c r="F5966" s="6">
        <f>MIN(D5966,in_batt_pw,IF(sel_batt=0,0,(sel_batt-H5965)/in_rte))</f>
        <v/>
      </c>
      <c r="G5966" s="6">
        <f>MIN(E5966,in_batt_pw,H5965)</f>
        <v/>
      </c>
      <c r="H5966" s="6">
        <f>H5965+F5966*in_rte-G5966</f>
        <v/>
      </c>
      <c r="I5966" s="6">
        <f>IF(sel_og=1,0,E5966-G5966)</f>
        <v/>
      </c>
      <c r="J5966" s="6">
        <f>IF(sel_og=1,0,D5966-F5966)</f>
        <v/>
      </c>
      <c r="K5966" s="6">
        <f>IF(sel_og=1,E5966-G5966,0)</f>
        <v/>
      </c>
    </row>
    <row r="5967">
      <c r="A5967" s="6">
        <f>Profiles!E5967+Profiles!F5967</f>
        <v/>
      </c>
      <c r="B5967" s="6">
        <f>Profiles!D5967*sel_solar</f>
        <v/>
      </c>
      <c r="C5967" s="6">
        <f>MIN(B5967,A5967)</f>
        <v/>
      </c>
      <c r="D5967" s="6">
        <f>B5967-C5967</f>
        <v/>
      </c>
      <c r="E5967" s="6">
        <f>A5967-C5967</f>
        <v/>
      </c>
      <c r="F5967" s="6">
        <f>MIN(D5967,in_batt_pw,IF(sel_batt=0,0,(sel_batt-H5966)/in_rte))</f>
        <v/>
      </c>
      <c r="G5967" s="6">
        <f>MIN(E5967,in_batt_pw,H5966)</f>
        <v/>
      </c>
      <c r="H5967" s="6">
        <f>H5966+F5967*in_rte-G5967</f>
        <v/>
      </c>
      <c r="I5967" s="6">
        <f>IF(sel_og=1,0,E5967-G5967)</f>
        <v/>
      </c>
      <c r="J5967" s="6">
        <f>IF(sel_og=1,0,D5967-F5967)</f>
        <v/>
      </c>
      <c r="K5967" s="6">
        <f>IF(sel_og=1,E5967-G5967,0)</f>
        <v/>
      </c>
    </row>
    <row r="5968">
      <c r="A5968" s="6">
        <f>Profiles!E5968+Profiles!F5968</f>
        <v/>
      </c>
      <c r="B5968" s="6">
        <f>Profiles!D5968*sel_solar</f>
        <v/>
      </c>
      <c r="C5968" s="6">
        <f>MIN(B5968,A5968)</f>
        <v/>
      </c>
      <c r="D5968" s="6">
        <f>B5968-C5968</f>
        <v/>
      </c>
      <c r="E5968" s="6">
        <f>A5968-C5968</f>
        <v/>
      </c>
      <c r="F5968" s="6">
        <f>MIN(D5968,in_batt_pw,IF(sel_batt=0,0,(sel_batt-H5967)/in_rte))</f>
        <v/>
      </c>
      <c r="G5968" s="6">
        <f>MIN(E5968,in_batt_pw,H5967)</f>
        <v/>
      </c>
      <c r="H5968" s="6">
        <f>H5967+F5968*in_rte-G5968</f>
        <v/>
      </c>
      <c r="I5968" s="6">
        <f>IF(sel_og=1,0,E5968-G5968)</f>
        <v/>
      </c>
      <c r="J5968" s="6">
        <f>IF(sel_og=1,0,D5968-F5968)</f>
        <v/>
      </c>
      <c r="K5968" s="6">
        <f>IF(sel_og=1,E5968-G5968,0)</f>
        <v/>
      </c>
    </row>
    <row r="5969">
      <c r="A5969" s="6">
        <f>Profiles!E5969+Profiles!F5969</f>
        <v/>
      </c>
      <c r="B5969" s="6">
        <f>Profiles!D5969*sel_solar</f>
        <v/>
      </c>
      <c r="C5969" s="6">
        <f>MIN(B5969,A5969)</f>
        <v/>
      </c>
      <c r="D5969" s="6">
        <f>B5969-C5969</f>
        <v/>
      </c>
      <c r="E5969" s="6">
        <f>A5969-C5969</f>
        <v/>
      </c>
      <c r="F5969" s="6">
        <f>MIN(D5969,in_batt_pw,IF(sel_batt=0,0,(sel_batt-H5968)/in_rte))</f>
        <v/>
      </c>
      <c r="G5969" s="6">
        <f>MIN(E5969,in_batt_pw,H5968)</f>
        <v/>
      </c>
      <c r="H5969" s="6">
        <f>H5968+F5969*in_rte-G5969</f>
        <v/>
      </c>
      <c r="I5969" s="6">
        <f>IF(sel_og=1,0,E5969-G5969)</f>
        <v/>
      </c>
      <c r="J5969" s="6">
        <f>IF(sel_og=1,0,D5969-F5969)</f>
        <v/>
      </c>
      <c r="K5969" s="6">
        <f>IF(sel_og=1,E5969-G5969,0)</f>
        <v/>
      </c>
    </row>
    <row r="5970">
      <c r="A5970" s="6">
        <f>Profiles!E5970+Profiles!F5970</f>
        <v/>
      </c>
      <c r="B5970" s="6">
        <f>Profiles!D5970*sel_solar</f>
        <v/>
      </c>
      <c r="C5970" s="6">
        <f>MIN(B5970,A5970)</f>
        <v/>
      </c>
      <c r="D5970" s="6">
        <f>B5970-C5970</f>
        <v/>
      </c>
      <c r="E5970" s="6">
        <f>A5970-C5970</f>
        <v/>
      </c>
      <c r="F5970" s="6">
        <f>MIN(D5970,in_batt_pw,IF(sel_batt=0,0,(sel_batt-H5969)/in_rte))</f>
        <v/>
      </c>
      <c r="G5970" s="6">
        <f>MIN(E5970,in_batt_pw,H5969)</f>
        <v/>
      </c>
      <c r="H5970" s="6">
        <f>H5969+F5970*in_rte-G5970</f>
        <v/>
      </c>
      <c r="I5970" s="6">
        <f>IF(sel_og=1,0,E5970-G5970)</f>
        <v/>
      </c>
      <c r="J5970" s="6">
        <f>IF(sel_og=1,0,D5970-F5970)</f>
        <v/>
      </c>
      <c r="K5970" s="6">
        <f>IF(sel_og=1,E5970-G5970,0)</f>
        <v/>
      </c>
    </row>
    <row r="5971">
      <c r="A5971" s="6">
        <f>Profiles!E5971+Profiles!F5971</f>
        <v/>
      </c>
      <c r="B5971" s="6">
        <f>Profiles!D5971*sel_solar</f>
        <v/>
      </c>
      <c r="C5971" s="6">
        <f>MIN(B5971,A5971)</f>
        <v/>
      </c>
      <c r="D5971" s="6">
        <f>B5971-C5971</f>
        <v/>
      </c>
      <c r="E5971" s="6">
        <f>A5971-C5971</f>
        <v/>
      </c>
      <c r="F5971" s="6">
        <f>MIN(D5971,in_batt_pw,IF(sel_batt=0,0,(sel_batt-H5970)/in_rte))</f>
        <v/>
      </c>
      <c r="G5971" s="6">
        <f>MIN(E5971,in_batt_pw,H5970)</f>
        <v/>
      </c>
      <c r="H5971" s="6">
        <f>H5970+F5971*in_rte-G5971</f>
        <v/>
      </c>
      <c r="I5971" s="6">
        <f>IF(sel_og=1,0,E5971-G5971)</f>
        <v/>
      </c>
      <c r="J5971" s="6">
        <f>IF(sel_og=1,0,D5971-F5971)</f>
        <v/>
      </c>
      <c r="K5971" s="6">
        <f>IF(sel_og=1,E5971-G5971,0)</f>
        <v/>
      </c>
    </row>
    <row r="5972">
      <c r="A5972" s="6">
        <f>Profiles!E5972+Profiles!F5972</f>
        <v/>
      </c>
      <c r="B5972" s="6">
        <f>Profiles!D5972*sel_solar</f>
        <v/>
      </c>
      <c r="C5972" s="6">
        <f>MIN(B5972,A5972)</f>
        <v/>
      </c>
      <c r="D5972" s="6">
        <f>B5972-C5972</f>
        <v/>
      </c>
      <c r="E5972" s="6">
        <f>A5972-C5972</f>
        <v/>
      </c>
      <c r="F5972" s="6">
        <f>MIN(D5972,in_batt_pw,IF(sel_batt=0,0,(sel_batt-H5971)/in_rte))</f>
        <v/>
      </c>
      <c r="G5972" s="6">
        <f>MIN(E5972,in_batt_pw,H5971)</f>
        <v/>
      </c>
      <c r="H5972" s="6">
        <f>H5971+F5972*in_rte-G5972</f>
        <v/>
      </c>
      <c r="I5972" s="6">
        <f>IF(sel_og=1,0,E5972-G5972)</f>
        <v/>
      </c>
      <c r="J5972" s="6">
        <f>IF(sel_og=1,0,D5972-F5972)</f>
        <v/>
      </c>
      <c r="K5972" s="6">
        <f>IF(sel_og=1,E5972-G5972,0)</f>
        <v/>
      </c>
    </row>
    <row r="5973">
      <c r="A5973" s="6">
        <f>Profiles!E5973+Profiles!F5973</f>
        <v/>
      </c>
      <c r="B5973" s="6">
        <f>Profiles!D5973*sel_solar</f>
        <v/>
      </c>
      <c r="C5973" s="6">
        <f>MIN(B5973,A5973)</f>
        <v/>
      </c>
      <c r="D5973" s="6">
        <f>B5973-C5973</f>
        <v/>
      </c>
      <c r="E5973" s="6">
        <f>A5973-C5973</f>
        <v/>
      </c>
      <c r="F5973" s="6">
        <f>MIN(D5973,in_batt_pw,IF(sel_batt=0,0,(sel_batt-H5972)/in_rte))</f>
        <v/>
      </c>
      <c r="G5973" s="6">
        <f>MIN(E5973,in_batt_pw,H5972)</f>
        <v/>
      </c>
      <c r="H5973" s="6">
        <f>H5972+F5973*in_rte-G5973</f>
        <v/>
      </c>
      <c r="I5973" s="6">
        <f>IF(sel_og=1,0,E5973-G5973)</f>
        <v/>
      </c>
      <c r="J5973" s="6">
        <f>IF(sel_og=1,0,D5973-F5973)</f>
        <v/>
      </c>
      <c r="K5973" s="6">
        <f>IF(sel_og=1,E5973-G5973,0)</f>
        <v/>
      </c>
    </row>
    <row r="5974">
      <c r="A5974" s="6">
        <f>Profiles!E5974+Profiles!F5974</f>
        <v/>
      </c>
      <c r="B5974" s="6">
        <f>Profiles!D5974*sel_solar</f>
        <v/>
      </c>
      <c r="C5974" s="6">
        <f>MIN(B5974,A5974)</f>
        <v/>
      </c>
      <c r="D5974" s="6">
        <f>B5974-C5974</f>
        <v/>
      </c>
      <c r="E5974" s="6">
        <f>A5974-C5974</f>
        <v/>
      </c>
      <c r="F5974" s="6">
        <f>MIN(D5974,in_batt_pw,IF(sel_batt=0,0,(sel_batt-H5973)/in_rte))</f>
        <v/>
      </c>
      <c r="G5974" s="6">
        <f>MIN(E5974,in_batt_pw,H5973)</f>
        <v/>
      </c>
      <c r="H5974" s="6">
        <f>H5973+F5974*in_rte-G5974</f>
        <v/>
      </c>
      <c r="I5974" s="6">
        <f>IF(sel_og=1,0,E5974-G5974)</f>
        <v/>
      </c>
      <c r="J5974" s="6">
        <f>IF(sel_og=1,0,D5974-F5974)</f>
        <v/>
      </c>
      <c r="K5974" s="6">
        <f>IF(sel_og=1,E5974-G5974,0)</f>
        <v/>
      </c>
    </row>
    <row r="5975">
      <c r="A5975" s="6">
        <f>Profiles!E5975+Profiles!F5975</f>
        <v/>
      </c>
      <c r="B5975" s="6">
        <f>Profiles!D5975*sel_solar</f>
        <v/>
      </c>
      <c r="C5975" s="6">
        <f>MIN(B5975,A5975)</f>
        <v/>
      </c>
      <c r="D5975" s="6">
        <f>B5975-C5975</f>
        <v/>
      </c>
      <c r="E5975" s="6">
        <f>A5975-C5975</f>
        <v/>
      </c>
      <c r="F5975" s="6">
        <f>MIN(D5975,in_batt_pw,IF(sel_batt=0,0,(sel_batt-H5974)/in_rte))</f>
        <v/>
      </c>
      <c r="G5975" s="6">
        <f>MIN(E5975,in_batt_pw,H5974)</f>
        <v/>
      </c>
      <c r="H5975" s="6">
        <f>H5974+F5975*in_rte-G5975</f>
        <v/>
      </c>
      <c r="I5975" s="6">
        <f>IF(sel_og=1,0,E5975-G5975)</f>
        <v/>
      </c>
      <c r="J5975" s="6">
        <f>IF(sel_og=1,0,D5975-F5975)</f>
        <v/>
      </c>
      <c r="K5975" s="6">
        <f>IF(sel_og=1,E5975-G5975,0)</f>
        <v/>
      </c>
    </row>
    <row r="5976">
      <c r="A5976" s="6">
        <f>Profiles!E5976+Profiles!F5976</f>
        <v/>
      </c>
      <c r="B5976" s="6">
        <f>Profiles!D5976*sel_solar</f>
        <v/>
      </c>
      <c r="C5976" s="6">
        <f>MIN(B5976,A5976)</f>
        <v/>
      </c>
      <c r="D5976" s="6">
        <f>B5976-C5976</f>
        <v/>
      </c>
      <c r="E5976" s="6">
        <f>A5976-C5976</f>
        <v/>
      </c>
      <c r="F5976" s="6">
        <f>MIN(D5976,in_batt_pw,IF(sel_batt=0,0,(sel_batt-H5975)/in_rte))</f>
        <v/>
      </c>
      <c r="G5976" s="6">
        <f>MIN(E5976,in_batt_pw,H5975)</f>
        <v/>
      </c>
      <c r="H5976" s="6">
        <f>H5975+F5976*in_rte-G5976</f>
        <v/>
      </c>
      <c r="I5976" s="6">
        <f>IF(sel_og=1,0,E5976-G5976)</f>
        <v/>
      </c>
      <c r="J5976" s="6">
        <f>IF(sel_og=1,0,D5976-F5976)</f>
        <v/>
      </c>
      <c r="K5976" s="6">
        <f>IF(sel_og=1,E5976-G5976,0)</f>
        <v/>
      </c>
    </row>
    <row r="5977">
      <c r="A5977" s="6">
        <f>Profiles!E5977+Profiles!F5977</f>
        <v/>
      </c>
      <c r="B5977" s="6">
        <f>Profiles!D5977*sel_solar</f>
        <v/>
      </c>
      <c r="C5977" s="6">
        <f>MIN(B5977,A5977)</f>
        <v/>
      </c>
      <c r="D5977" s="6">
        <f>B5977-C5977</f>
        <v/>
      </c>
      <c r="E5977" s="6">
        <f>A5977-C5977</f>
        <v/>
      </c>
      <c r="F5977" s="6">
        <f>MIN(D5977,in_batt_pw,IF(sel_batt=0,0,(sel_batt-H5976)/in_rte))</f>
        <v/>
      </c>
      <c r="G5977" s="6">
        <f>MIN(E5977,in_batt_pw,H5976)</f>
        <v/>
      </c>
      <c r="H5977" s="6">
        <f>H5976+F5977*in_rte-G5977</f>
        <v/>
      </c>
      <c r="I5977" s="6">
        <f>IF(sel_og=1,0,E5977-G5977)</f>
        <v/>
      </c>
      <c r="J5977" s="6">
        <f>IF(sel_og=1,0,D5977-F5977)</f>
        <v/>
      </c>
      <c r="K5977" s="6">
        <f>IF(sel_og=1,E5977-G5977,0)</f>
        <v/>
      </c>
    </row>
    <row r="5978">
      <c r="A5978" s="6">
        <f>Profiles!E5978+Profiles!F5978</f>
        <v/>
      </c>
      <c r="B5978" s="6">
        <f>Profiles!D5978*sel_solar</f>
        <v/>
      </c>
      <c r="C5978" s="6">
        <f>MIN(B5978,A5978)</f>
        <v/>
      </c>
      <c r="D5978" s="6">
        <f>B5978-C5978</f>
        <v/>
      </c>
      <c r="E5978" s="6">
        <f>A5978-C5978</f>
        <v/>
      </c>
      <c r="F5978" s="6">
        <f>MIN(D5978,in_batt_pw,IF(sel_batt=0,0,(sel_batt-H5977)/in_rte))</f>
        <v/>
      </c>
      <c r="G5978" s="6">
        <f>MIN(E5978,in_batt_pw,H5977)</f>
        <v/>
      </c>
      <c r="H5978" s="6">
        <f>H5977+F5978*in_rte-G5978</f>
        <v/>
      </c>
      <c r="I5978" s="6">
        <f>IF(sel_og=1,0,E5978-G5978)</f>
        <v/>
      </c>
      <c r="J5978" s="6">
        <f>IF(sel_og=1,0,D5978-F5978)</f>
        <v/>
      </c>
      <c r="K5978" s="6">
        <f>IF(sel_og=1,E5978-G5978,0)</f>
        <v/>
      </c>
    </row>
    <row r="5979">
      <c r="A5979" s="6">
        <f>Profiles!E5979+Profiles!F5979</f>
        <v/>
      </c>
      <c r="B5979" s="6">
        <f>Profiles!D5979*sel_solar</f>
        <v/>
      </c>
      <c r="C5979" s="6">
        <f>MIN(B5979,A5979)</f>
        <v/>
      </c>
      <c r="D5979" s="6">
        <f>B5979-C5979</f>
        <v/>
      </c>
      <c r="E5979" s="6">
        <f>A5979-C5979</f>
        <v/>
      </c>
      <c r="F5979" s="6">
        <f>MIN(D5979,in_batt_pw,IF(sel_batt=0,0,(sel_batt-H5978)/in_rte))</f>
        <v/>
      </c>
      <c r="G5979" s="6">
        <f>MIN(E5979,in_batt_pw,H5978)</f>
        <v/>
      </c>
      <c r="H5979" s="6">
        <f>H5978+F5979*in_rte-G5979</f>
        <v/>
      </c>
      <c r="I5979" s="6">
        <f>IF(sel_og=1,0,E5979-G5979)</f>
        <v/>
      </c>
      <c r="J5979" s="6">
        <f>IF(sel_og=1,0,D5979-F5979)</f>
        <v/>
      </c>
      <c r="K5979" s="6">
        <f>IF(sel_og=1,E5979-G5979,0)</f>
        <v/>
      </c>
    </row>
    <row r="5980">
      <c r="A5980" s="6">
        <f>Profiles!E5980+Profiles!F5980</f>
        <v/>
      </c>
      <c r="B5980" s="6">
        <f>Profiles!D5980*sel_solar</f>
        <v/>
      </c>
      <c r="C5980" s="6">
        <f>MIN(B5980,A5980)</f>
        <v/>
      </c>
      <c r="D5980" s="6">
        <f>B5980-C5980</f>
        <v/>
      </c>
      <c r="E5980" s="6">
        <f>A5980-C5980</f>
        <v/>
      </c>
      <c r="F5980" s="6">
        <f>MIN(D5980,in_batt_pw,IF(sel_batt=0,0,(sel_batt-H5979)/in_rte))</f>
        <v/>
      </c>
      <c r="G5980" s="6">
        <f>MIN(E5980,in_batt_pw,H5979)</f>
        <v/>
      </c>
      <c r="H5980" s="6">
        <f>H5979+F5980*in_rte-G5980</f>
        <v/>
      </c>
      <c r="I5980" s="6">
        <f>IF(sel_og=1,0,E5980-G5980)</f>
        <v/>
      </c>
      <c r="J5980" s="6">
        <f>IF(sel_og=1,0,D5980-F5980)</f>
        <v/>
      </c>
      <c r="K5980" s="6">
        <f>IF(sel_og=1,E5980-G5980,0)</f>
        <v/>
      </c>
    </row>
    <row r="5981">
      <c r="A5981" s="6">
        <f>Profiles!E5981+Profiles!F5981</f>
        <v/>
      </c>
      <c r="B5981" s="6">
        <f>Profiles!D5981*sel_solar</f>
        <v/>
      </c>
      <c r="C5981" s="6">
        <f>MIN(B5981,A5981)</f>
        <v/>
      </c>
      <c r="D5981" s="6">
        <f>B5981-C5981</f>
        <v/>
      </c>
      <c r="E5981" s="6">
        <f>A5981-C5981</f>
        <v/>
      </c>
      <c r="F5981" s="6">
        <f>MIN(D5981,in_batt_pw,IF(sel_batt=0,0,(sel_batt-H5980)/in_rte))</f>
        <v/>
      </c>
      <c r="G5981" s="6">
        <f>MIN(E5981,in_batt_pw,H5980)</f>
        <v/>
      </c>
      <c r="H5981" s="6">
        <f>H5980+F5981*in_rte-G5981</f>
        <v/>
      </c>
      <c r="I5981" s="6">
        <f>IF(sel_og=1,0,E5981-G5981)</f>
        <v/>
      </c>
      <c r="J5981" s="6">
        <f>IF(sel_og=1,0,D5981-F5981)</f>
        <v/>
      </c>
      <c r="K5981" s="6">
        <f>IF(sel_og=1,E5981-G5981,0)</f>
        <v/>
      </c>
    </row>
    <row r="5982">
      <c r="A5982" s="6">
        <f>Profiles!E5982+Profiles!F5982</f>
        <v/>
      </c>
      <c r="B5982" s="6">
        <f>Profiles!D5982*sel_solar</f>
        <v/>
      </c>
      <c r="C5982" s="6">
        <f>MIN(B5982,A5982)</f>
        <v/>
      </c>
      <c r="D5982" s="6">
        <f>B5982-C5982</f>
        <v/>
      </c>
      <c r="E5982" s="6">
        <f>A5982-C5982</f>
        <v/>
      </c>
      <c r="F5982" s="6">
        <f>MIN(D5982,in_batt_pw,IF(sel_batt=0,0,(sel_batt-H5981)/in_rte))</f>
        <v/>
      </c>
      <c r="G5982" s="6">
        <f>MIN(E5982,in_batt_pw,H5981)</f>
        <v/>
      </c>
      <c r="H5982" s="6">
        <f>H5981+F5982*in_rte-G5982</f>
        <v/>
      </c>
      <c r="I5982" s="6">
        <f>IF(sel_og=1,0,E5982-G5982)</f>
        <v/>
      </c>
      <c r="J5982" s="6">
        <f>IF(sel_og=1,0,D5982-F5982)</f>
        <v/>
      </c>
      <c r="K5982" s="6">
        <f>IF(sel_og=1,E5982-G5982,0)</f>
        <v/>
      </c>
    </row>
    <row r="5983">
      <c r="A5983" s="6">
        <f>Profiles!E5983+Profiles!F5983</f>
        <v/>
      </c>
      <c r="B5983" s="6">
        <f>Profiles!D5983*sel_solar</f>
        <v/>
      </c>
      <c r="C5983" s="6">
        <f>MIN(B5983,A5983)</f>
        <v/>
      </c>
      <c r="D5983" s="6">
        <f>B5983-C5983</f>
        <v/>
      </c>
      <c r="E5983" s="6">
        <f>A5983-C5983</f>
        <v/>
      </c>
      <c r="F5983" s="6">
        <f>MIN(D5983,in_batt_pw,IF(sel_batt=0,0,(sel_batt-H5982)/in_rte))</f>
        <v/>
      </c>
      <c r="G5983" s="6">
        <f>MIN(E5983,in_batt_pw,H5982)</f>
        <v/>
      </c>
      <c r="H5983" s="6">
        <f>H5982+F5983*in_rte-G5983</f>
        <v/>
      </c>
      <c r="I5983" s="6">
        <f>IF(sel_og=1,0,E5983-G5983)</f>
        <v/>
      </c>
      <c r="J5983" s="6">
        <f>IF(sel_og=1,0,D5983-F5983)</f>
        <v/>
      </c>
      <c r="K5983" s="6">
        <f>IF(sel_og=1,E5983-G5983,0)</f>
        <v/>
      </c>
    </row>
    <row r="5984">
      <c r="A5984" s="6">
        <f>Profiles!E5984+Profiles!F5984</f>
        <v/>
      </c>
      <c r="B5984" s="6">
        <f>Profiles!D5984*sel_solar</f>
        <v/>
      </c>
      <c r="C5984" s="6">
        <f>MIN(B5984,A5984)</f>
        <v/>
      </c>
      <c r="D5984" s="6">
        <f>B5984-C5984</f>
        <v/>
      </c>
      <c r="E5984" s="6">
        <f>A5984-C5984</f>
        <v/>
      </c>
      <c r="F5984" s="6">
        <f>MIN(D5984,in_batt_pw,IF(sel_batt=0,0,(sel_batt-H5983)/in_rte))</f>
        <v/>
      </c>
      <c r="G5984" s="6">
        <f>MIN(E5984,in_batt_pw,H5983)</f>
        <v/>
      </c>
      <c r="H5984" s="6">
        <f>H5983+F5984*in_rte-G5984</f>
        <v/>
      </c>
      <c r="I5984" s="6">
        <f>IF(sel_og=1,0,E5984-G5984)</f>
        <v/>
      </c>
      <c r="J5984" s="6">
        <f>IF(sel_og=1,0,D5984-F5984)</f>
        <v/>
      </c>
      <c r="K5984" s="6">
        <f>IF(sel_og=1,E5984-G5984,0)</f>
        <v/>
      </c>
    </row>
    <row r="5985">
      <c r="A5985" s="6">
        <f>Profiles!E5985+Profiles!F5985</f>
        <v/>
      </c>
      <c r="B5985" s="6">
        <f>Profiles!D5985*sel_solar</f>
        <v/>
      </c>
      <c r="C5985" s="6">
        <f>MIN(B5985,A5985)</f>
        <v/>
      </c>
      <c r="D5985" s="6">
        <f>B5985-C5985</f>
        <v/>
      </c>
      <c r="E5985" s="6">
        <f>A5985-C5985</f>
        <v/>
      </c>
      <c r="F5985" s="6">
        <f>MIN(D5985,in_batt_pw,IF(sel_batt=0,0,(sel_batt-H5984)/in_rte))</f>
        <v/>
      </c>
      <c r="G5985" s="6">
        <f>MIN(E5985,in_batt_pw,H5984)</f>
        <v/>
      </c>
      <c r="H5985" s="6">
        <f>H5984+F5985*in_rte-G5985</f>
        <v/>
      </c>
      <c r="I5985" s="6">
        <f>IF(sel_og=1,0,E5985-G5985)</f>
        <v/>
      </c>
      <c r="J5985" s="6">
        <f>IF(sel_og=1,0,D5985-F5985)</f>
        <v/>
      </c>
      <c r="K5985" s="6">
        <f>IF(sel_og=1,E5985-G5985,0)</f>
        <v/>
      </c>
    </row>
    <row r="5986">
      <c r="A5986" s="6">
        <f>Profiles!E5986+Profiles!F5986</f>
        <v/>
      </c>
      <c r="B5986" s="6">
        <f>Profiles!D5986*sel_solar</f>
        <v/>
      </c>
      <c r="C5986" s="6">
        <f>MIN(B5986,A5986)</f>
        <v/>
      </c>
      <c r="D5986" s="6">
        <f>B5986-C5986</f>
        <v/>
      </c>
      <c r="E5986" s="6">
        <f>A5986-C5986</f>
        <v/>
      </c>
      <c r="F5986" s="6">
        <f>MIN(D5986,in_batt_pw,IF(sel_batt=0,0,(sel_batt-H5985)/in_rte))</f>
        <v/>
      </c>
      <c r="G5986" s="6">
        <f>MIN(E5986,in_batt_pw,H5985)</f>
        <v/>
      </c>
      <c r="H5986" s="6">
        <f>H5985+F5986*in_rte-G5986</f>
        <v/>
      </c>
      <c r="I5986" s="6">
        <f>IF(sel_og=1,0,E5986-G5986)</f>
        <v/>
      </c>
      <c r="J5986" s="6">
        <f>IF(sel_og=1,0,D5986-F5986)</f>
        <v/>
      </c>
      <c r="K5986" s="6">
        <f>IF(sel_og=1,E5986-G5986,0)</f>
        <v/>
      </c>
    </row>
    <row r="5987">
      <c r="A5987" s="6">
        <f>Profiles!E5987+Profiles!F5987</f>
        <v/>
      </c>
      <c r="B5987" s="6">
        <f>Profiles!D5987*sel_solar</f>
        <v/>
      </c>
      <c r="C5987" s="6">
        <f>MIN(B5987,A5987)</f>
        <v/>
      </c>
      <c r="D5987" s="6">
        <f>B5987-C5987</f>
        <v/>
      </c>
      <c r="E5987" s="6">
        <f>A5987-C5987</f>
        <v/>
      </c>
      <c r="F5987" s="6">
        <f>MIN(D5987,in_batt_pw,IF(sel_batt=0,0,(sel_batt-H5986)/in_rte))</f>
        <v/>
      </c>
      <c r="G5987" s="6">
        <f>MIN(E5987,in_batt_pw,H5986)</f>
        <v/>
      </c>
      <c r="H5987" s="6">
        <f>H5986+F5987*in_rte-G5987</f>
        <v/>
      </c>
      <c r="I5987" s="6">
        <f>IF(sel_og=1,0,E5987-G5987)</f>
        <v/>
      </c>
      <c r="J5987" s="6">
        <f>IF(sel_og=1,0,D5987-F5987)</f>
        <v/>
      </c>
      <c r="K5987" s="6">
        <f>IF(sel_og=1,E5987-G5987,0)</f>
        <v/>
      </c>
    </row>
    <row r="5988">
      <c r="A5988" s="6">
        <f>Profiles!E5988+Profiles!F5988</f>
        <v/>
      </c>
      <c r="B5988" s="6">
        <f>Profiles!D5988*sel_solar</f>
        <v/>
      </c>
      <c r="C5988" s="6">
        <f>MIN(B5988,A5988)</f>
        <v/>
      </c>
      <c r="D5988" s="6">
        <f>B5988-C5988</f>
        <v/>
      </c>
      <c r="E5988" s="6">
        <f>A5988-C5988</f>
        <v/>
      </c>
      <c r="F5988" s="6">
        <f>MIN(D5988,in_batt_pw,IF(sel_batt=0,0,(sel_batt-H5987)/in_rte))</f>
        <v/>
      </c>
      <c r="G5988" s="6">
        <f>MIN(E5988,in_batt_pw,H5987)</f>
        <v/>
      </c>
      <c r="H5988" s="6">
        <f>H5987+F5988*in_rte-G5988</f>
        <v/>
      </c>
      <c r="I5988" s="6">
        <f>IF(sel_og=1,0,E5988-G5988)</f>
        <v/>
      </c>
      <c r="J5988" s="6">
        <f>IF(sel_og=1,0,D5988-F5988)</f>
        <v/>
      </c>
      <c r="K5988" s="6">
        <f>IF(sel_og=1,E5988-G5988,0)</f>
        <v/>
      </c>
    </row>
    <row r="5989">
      <c r="A5989" s="6">
        <f>Profiles!E5989+Profiles!F5989</f>
        <v/>
      </c>
      <c r="B5989" s="6">
        <f>Profiles!D5989*sel_solar</f>
        <v/>
      </c>
      <c r="C5989" s="6">
        <f>MIN(B5989,A5989)</f>
        <v/>
      </c>
      <c r="D5989" s="6">
        <f>B5989-C5989</f>
        <v/>
      </c>
      <c r="E5989" s="6">
        <f>A5989-C5989</f>
        <v/>
      </c>
      <c r="F5989" s="6">
        <f>MIN(D5989,in_batt_pw,IF(sel_batt=0,0,(sel_batt-H5988)/in_rte))</f>
        <v/>
      </c>
      <c r="G5989" s="6">
        <f>MIN(E5989,in_batt_pw,H5988)</f>
        <v/>
      </c>
      <c r="H5989" s="6">
        <f>H5988+F5989*in_rte-G5989</f>
        <v/>
      </c>
      <c r="I5989" s="6">
        <f>IF(sel_og=1,0,E5989-G5989)</f>
        <v/>
      </c>
      <c r="J5989" s="6">
        <f>IF(sel_og=1,0,D5989-F5989)</f>
        <v/>
      </c>
      <c r="K5989" s="6">
        <f>IF(sel_og=1,E5989-G5989,0)</f>
        <v/>
      </c>
    </row>
    <row r="5990">
      <c r="A5990" s="6">
        <f>Profiles!E5990+Profiles!F5990</f>
        <v/>
      </c>
      <c r="B5990" s="6">
        <f>Profiles!D5990*sel_solar</f>
        <v/>
      </c>
      <c r="C5990" s="6">
        <f>MIN(B5990,A5990)</f>
        <v/>
      </c>
      <c r="D5990" s="6">
        <f>B5990-C5990</f>
        <v/>
      </c>
      <c r="E5990" s="6">
        <f>A5990-C5990</f>
        <v/>
      </c>
      <c r="F5990" s="6">
        <f>MIN(D5990,in_batt_pw,IF(sel_batt=0,0,(sel_batt-H5989)/in_rte))</f>
        <v/>
      </c>
      <c r="G5990" s="6">
        <f>MIN(E5990,in_batt_pw,H5989)</f>
        <v/>
      </c>
      <c r="H5990" s="6">
        <f>H5989+F5990*in_rte-G5990</f>
        <v/>
      </c>
      <c r="I5990" s="6">
        <f>IF(sel_og=1,0,E5990-G5990)</f>
        <v/>
      </c>
      <c r="J5990" s="6">
        <f>IF(sel_og=1,0,D5990-F5990)</f>
        <v/>
      </c>
      <c r="K5990" s="6">
        <f>IF(sel_og=1,E5990-G5990,0)</f>
        <v/>
      </c>
    </row>
    <row r="5991">
      <c r="A5991" s="6">
        <f>Profiles!E5991+Profiles!F5991</f>
        <v/>
      </c>
      <c r="B5991" s="6">
        <f>Profiles!D5991*sel_solar</f>
        <v/>
      </c>
      <c r="C5991" s="6">
        <f>MIN(B5991,A5991)</f>
        <v/>
      </c>
      <c r="D5991" s="6">
        <f>B5991-C5991</f>
        <v/>
      </c>
      <c r="E5991" s="6">
        <f>A5991-C5991</f>
        <v/>
      </c>
      <c r="F5991" s="6">
        <f>MIN(D5991,in_batt_pw,IF(sel_batt=0,0,(sel_batt-H5990)/in_rte))</f>
        <v/>
      </c>
      <c r="G5991" s="6">
        <f>MIN(E5991,in_batt_pw,H5990)</f>
        <v/>
      </c>
      <c r="H5991" s="6">
        <f>H5990+F5991*in_rte-G5991</f>
        <v/>
      </c>
      <c r="I5991" s="6">
        <f>IF(sel_og=1,0,E5991-G5991)</f>
        <v/>
      </c>
      <c r="J5991" s="6">
        <f>IF(sel_og=1,0,D5991-F5991)</f>
        <v/>
      </c>
      <c r="K5991" s="6">
        <f>IF(sel_og=1,E5991-G5991,0)</f>
        <v/>
      </c>
    </row>
    <row r="5992">
      <c r="A5992" s="6">
        <f>Profiles!E5992+Profiles!F5992</f>
        <v/>
      </c>
      <c r="B5992" s="6">
        <f>Profiles!D5992*sel_solar</f>
        <v/>
      </c>
      <c r="C5992" s="6">
        <f>MIN(B5992,A5992)</f>
        <v/>
      </c>
      <c r="D5992" s="6">
        <f>B5992-C5992</f>
        <v/>
      </c>
      <c r="E5992" s="6">
        <f>A5992-C5992</f>
        <v/>
      </c>
      <c r="F5992" s="6">
        <f>MIN(D5992,in_batt_pw,IF(sel_batt=0,0,(sel_batt-H5991)/in_rte))</f>
        <v/>
      </c>
      <c r="G5992" s="6">
        <f>MIN(E5992,in_batt_pw,H5991)</f>
        <v/>
      </c>
      <c r="H5992" s="6">
        <f>H5991+F5992*in_rte-G5992</f>
        <v/>
      </c>
      <c r="I5992" s="6">
        <f>IF(sel_og=1,0,E5992-G5992)</f>
        <v/>
      </c>
      <c r="J5992" s="6">
        <f>IF(sel_og=1,0,D5992-F5992)</f>
        <v/>
      </c>
      <c r="K5992" s="6">
        <f>IF(sel_og=1,E5992-G5992,0)</f>
        <v/>
      </c>
    </row>
    <row r="5993">
      <c r="A5993" s="6">
        <f>Profiles!E5993+Profiles!F5993</f>
        <v/>
      </c>
      <c r="B5993" s="6">
        <f>Profiles!D5993*sel_solar</f>
        <v/>
      </c>
      <c r="C5993" s="6">
        <f>MIN(B5993,A5993)</f>
        <v/>
      </c>
      <c r="D5993" s="6">
        <f>B5993-C5993</f>
        <v/>
      </c>
      <c r="E5993" s="6">
        <f>A5993-C5993</f>
        <v/>
      </c>
      <c r="F5993" s="6">
        <f>MIN(D5993,in_batt_pw,IF(sel_batt=0,0,(sel_batt-H5992)/in_rte))</f>
        <v/>
      </c>
      <c r="G5993" s="6">
        <f>MIN(E5993,in_batt_pw,H5992)</f>
        <v/>
      </c>
      <c r="H5993" s="6">
        <f>H5992+F5993*in_rte-G5993</f>
        <v/>
      </c>
      <c r="I5993" s="6">
        <f>IF(sel_og=1,0,E5993-G5993)</f>
        <v/>
      </c>
      <c r="J5993" s="6">
        <f>IF(sel_og=1,0,D5993-F5993)</f>
        <v/>
      </c>
      <c r="K5993" s="6">
        <f>IF(sel_og=1,E5993-G5993,0)</f>
        <v/>
      </c>
    </row>
    <row r="5994">
      <c r="A5994" s="6">
        <f>Profiles!E5994+Profiles!F5994</f>
        <v/>
      </c>
      <c r="B5994" s="6">
        <f>Profiles!D5994*sel_solar</f>
        <v/>
      </c>
      <c r="C5994" s="6">
        <f>MIN(B5994,A5994)</f>
        <v/>
      </c>
      <c r="D5994" s="6">
        <f>B5994-C5994</f>
        <v/>
      </c>
      <c r="E5994" s="6">
        <f>A5994-C5994</f>
        <v/>
      </c>
      <c r="F5994" s="6">
        <f>MIN(D5994,in_batt_pw,IF(sel_batt=0,0,(sel_batt-H5993)/in_rte))</f>
        <v/>
      </c>
      <c r="G5994" s="6">
        <f>MIN(E5994,in_batt_pw,H5993)</f>
        <v/>
      </c>
      <c r="H5994" s="6">
        <f>H5993+F5994*in_rte-G5994</f>
        <v/>
      </c>
      <c r="I5994" s="6">
        <f>IF(sel_og=1,0,E5994-G5994)</f>
        <v/>
      </c>
      <c r="J5994" s="6">
        <f>IF(sel_og=1,0,D5994-F5994)</f>
        <v/>
      </c>
      <c r="K5994" s="6">
        <f>IF(sel_og=1,E5994-G5994,0)</f>
        <v/>
      </c>
    </row>
    <row r="5995">
      <c r="A5995" s="6">
        <f>Profiles!E5995+Profiles!F5995</f>
        <v/>
      </c>
      <c r="B5995" s="6">
        <f>Profiles!D5995*sel_solar</f>
        <v/>
      </c>
      <c r="C5995" s="6">
        <f>MIN(B5995,A5995)</f>
        <v/>
      </c>
      <c r="D5995" s="6">
        <f>B5995-C5995</f>
        <v/>
      </c>
      <c r="E5995" s="6">
        <f>A5995-C5995</f>
        <v/>
      </c>
      <c r="F5995" s="6">
        <f>MIN(D5995,in_batt_pw,IF(sel_batt=0,0,(sel_batt-H5994)/in_rte))</f>
        <v/>
      </c>
      <c r="G5995" s="6">
        <f>MIN(E5995,in_batt_pw,H5994)</f>
        <v/>
      </c>
      <c r="H5995" s="6">
        <f>H5994+F5995*in_rte-G5995</f>
        <v/>
      </c>
      <c r="I5995" s="6">
        <f>IF(sel_og=1,0,E5995-G5995)</f>
        <v/>
      </c>
      <c r="J5995" s="6">
        <f>IF(sel_og=1,0,D5995-F5995)</f>
        <v/>
      </c>
      <c r="K5995" s="6">
        <f>IF(sel_og=1,E5995-G5995,0)</f>
        <v/>
      </c>
    </row>
    <row r="5996">
      <c r="A5996" s="6">
        <f>Profiles!E5996+Profiles!F5996</f>
        <v/>
      </c>
      <c r="B5996" s="6">
        <f>Profiles!D5996*sel_solar</f>
        <v/>
      </c>
      <c r="C5996" s="6">
        <f>MIN(B5996,A5996)</f>
        <v/>
      </c>
      <c r="D5996" s="6">
        <f>B5996-C5996</f>
        <v/>
      </c>
      <c r="E5996" s="6">
        <f>A5996-C5996</f>
        <v/>
      </c>
      <c r="F5996" s="6">
        <f>MIN(D5996,in_batt_pw,IF(sel_batt=0,0,(sel_batt-H5995)/in_rte))</f>
        <v/>
      </c>
      <c r="G5996" s="6">
        <f>MIN(E5996,in_batt_pw,H5995)</f>
        <v/>
      </c>
      <c r="H5996" s="6">
        <f>H5995+F5996*in_rte-G5996</f>
        <v/>
      </c>
      <c r="I5996" s="6">
        <f>IF(sel_og=1,0,E5996-G5996)</f>
        <v/>
      </c>
      <c r="J5996" s="6">
        <f>IF(sel_og=1,0,D5996-F5996)</f>
        <v/>
      </c>
      <c r="K5996" s="6">
        <f>IF(sel_og=1,E5996-G5996,0)</f>
        <v/>
      </c>
    </row>
    <row r="5997">
      <c r="A5997" s="6">
        <f>Profiles!E5997+Profiles!F5997</f>
        <v/>
      </c>
      <c r="B5997" s="6">
        <f>Profiles!D5997*sel_solar</f>
        <v/>
      </c>
      <c r="C5997" s="6">
        <f>MIN(B5997,A5997)</f>
        <v/>
      </c>
      <c r="D5997" s="6">
        <f>B5997-C5997</f>
        <v/>
      </c>
      <c r="E5997" s="6">
        <f>A5997-C5997</f>
        <v/>
      </c>
      <c r="F5997" s="6">
        <f>MIN(D5997,in_batt_pw,IF(sel_batt=0,0,(sel_batt-H5996)/in_rte))</f>
        <v/>
      </c>
      <c r="G5997" s="6">
        <f>MIN(E5997,in_batt_pw,H5996)</f>
        <v/>
      </c>
      <c r="H5997" s="6">
        <f>H5996+F5997*in_rte-G5997</f>
        <v/>
      </c>
      <c r="I5997" s="6">
        <f>IF(sel_og=1,0,E5997-G5997)</f>
        <v/>
      </c>
      <c r="J5997" s="6">
        <f>IF(sel_og=1,0,D5997-F5997)</f>
        <v/>
      </c>
      <c r="K5997" s="6">
        <f>IF(sel_og=1,E5997-G5997,0)</f>
        <v/>
      </c>
    </row>
    <row r="5998">
      <c r="A5998" s="6">
        <f>Profiles!E5998+Profiles!F5998</f>
        <v/>
      </c>
      <c r="B5998" s="6">
        <f>Profiles!D5998*sel_solar</f>
        <v/>
      </c>
      <c r="C5998" s="6">
        <f>MIN(B5998,A5998)</f>
        <v/>
      </c>
      <c r="D5998" s="6">
        <f>B5998-C5998</f>
        <v/>
      </c>
      <c r="E5998" s="6">
        <f>A5998-C5998</f>
        <v/>
      </c>
      <c r="F5998" s="6">
        <f>MIN(D5998,in_batt_pw,IF(sel_batt=0,0,(sel_batt-H5997)/in_rte))</f>
        <v/>
      </c>
      <c r="G5998" s="6">
        <f>MIN(E5998,in_batt_pw,H5997)</f>
        <v/>
      </c>
      <c r="H5998" s="6">
        <f>H5997+F5998*in_rte-G5998</f>
        <v/>
      </c>
      <c r="I5998" s="6">
        <f>IF(sel_og=1,0,E5998-G5998)</f>
        <v/>
      </c>
      <c r="J5998" s="6">
        <f>IF(sel_og=1,0,D5998-F5998)</f>
        <v/>
      </c>
      <c r="K5998" s="6">
        <f>IF(sel_og=1,E5998-G5998,0)</f>
        <v/>
      </c>
    </row>
    <row r="5999">
      <c r="A5999" s="6">
        <f>Profiles!E5999+Profiles!F5999</f>
        <v/>
      </c>
      <c r="B5999" s="6">
        <f>Profiles!D5999*sel_solar</f>
        <v/>
      </c>
      <c r="C5999" s="6">
        <f>MIN(B5999,A5999)</f>
        <v/>
      </c>
      <c r="D5999" s="6">
        <f>B5999-C5999</f>
        <v/>
      </c>
      <c r="E5999" s="6">
        <f>A5999-C5999</f>
        <v/>
      </c>
      <c r="F5999" s="6">
        <f>MIN(D5999,in_batt_pw,IF(sel_batt=0,0,(sel_batt-H5998)/in_rte))</f>
        <v/>
      </c>
      <c r="G5999" s="6">
        <f>MIN(E5999,in_batt_pw,H5998)</f>
        <v/>
      </c>
      <c r="H5999" s="6">
        <f>H5998+F5999*in_rte-G5999</f>
        <v/>
      </c>
      <c r="I5999" s="6">
        <f>IF(sel_og=1,0,E5999-G5999)</f>
        <v/>
      </c>
      <c r="J5999" s="6">
        <f>IF(sel_og=1,0,D5999-F5999)</f>
        <v/>
      </c>
      <c r="K5999" s="6">
        <f>IF(sel_og=1,E5999-G5999,0)</f>
        <v/>
      </c>
    </row>
    <row r="6000">
      <c r="A6000" s="6">
        <f>Profiles!E6000+Profiles!F6000</f>
        <v/>
      </c>
      <c r="B6000" s="6">
        <f>Profiles!D6000*sel_solar</f>
        <v/>
      </c>
      <c r="C6000" s="6">
        <f>MIN(B6000,A6000)</f>
        <v/>
      </c>
      <c r="D6000" s="6">
        <f>B6000-C6000</f>
        <v/>
      </c>
      <c r="E6000" s="6">
        <f>A6000-C6000</f>
        <v/>
      </c>
      <c r="F6000" s="6">
        <f>MIN(D6000,in_batt_pw,IF(sel_batt=0,0,(sel_batt-H5999)/in_rte))</f>
        <v/>
      </c>
      <c r="G6000" s="6">
        <f>MIN(E6000,in_batt_pw,H5999)</f>
        <v/>
      </c>
      <c r="H6000" s="6">
        <f>H5999+F6000*in_rte-G6000</f>
        <v/>
      </c>
      <c r="I6000" s="6">
        <f>IF(sel_og=1,0,E6000-G6000)</f>
        <v/>
      </c>
      <c r="J6000" s="6">
        <f>IF(sel_og=1,0,D6000-F6000)</f>
        <v/>
      </c>
      <c r="K6000" s="6">
        <f>IF(sel_og=1,E6000-G6000,0)</f>
        <v/>
      </c>
    </row>
    <row r="6001">
      <c r="A6001" s="6">
        <f>Profiles!E6001+Profiles!F6001</f>
        <v/>
      </c>
      <c r="B6001" s="6">
        <f>Profiles!D6001*sel_solar</f>
        <v/>
      </c>
      <c r="C6001" s="6">
        <f>MIN(B6001,A6001)</f>
        <v/>
      </c>
      <c r="D6001" s="6">
        <f>B6001-C6001</f>
        <v/>
      </c>
      <c r="E6001" s="6">
        <f>A6001-C6001</f>
        <v/>
      </c>
      <c r="F6001" s="6">
        <f>MIN(D6001,in_batt_pw,IF(sel_batt=0,0,(sel_batt-H6000)/in_rte))</f>
        <v/>
      </c>
      <c r="G6001" s="6">
        <f>MIN(E6001,in_batt_pw,H6000)</f>
        <v/>
      </c>
      <c r="H6001" s="6">
        <f>H6000+F6001*in_rte-G6001</f>
        <v/>
      </c>
      <c r="I6001" s="6">
        <f>IF(sel_og=1,0,E6001-G6001)</f>
        <v/>
      </c>
      <c r="J6001" s="6">
        <f>IF(sel_og=1,0,D6001-F6001)</f>
        <v/>
      </c>
      <c r="K6001" s="6">
        <f>IF(sel_og=1,E6001-G6001,0)</f>
        <v/>
      </c>
    </row>
    <row r="6002">
      <c r="A6002" s="6">
        <f>Profiles!E6002+Profiles!F6002</f>
        <v/>
      </c>
      <c r="B6002" s="6">
        <f>Profiles!D6002*sel_solar</f>
        <v/>
      </c>
      <c r="C6002" s="6">
        <f>MIN(B6002,A6002)</f>
        <v/>
      </c>
      <c r="D6002" s="6">
        <f>B6002-C6002</f>
        <v/>
      </c>
      <c r="E6002" s="6">
        <f>A6002-C6002</f>
        <v/>
      </c>
      <c r="F6002" s="6">
        <f>MIN(D6002,in_batt_pw,IF(sel_batt=0,0,(sel_batt-H6001)/in_rte))</f>
        <v/>
      </c>
      <c r="G6002" s="6">
        <f>MIN(E6002,in_batt_pw,H6001)</f>
        <v/>
      </c>
      <c r="H6002" s="6">
        <f>H6001+F6002*in_rte-G6002</f>
        <v/>
      </c>
      <c r="I6002" s="6">
        <f>IF(sel_og=1,0,E6002-G6002)</f>
        <v/>
      </c>
      <c r="J6002" s="6">
        <f>IF(sel_og=1,0,D6002-F6002)</f>
        <v/>
      </c>
      <c r="K6002" s="6">
        <f>IF(sel_og=1,E6002-G6002,0)</f>
        <v/>
      </c>
    </row>
    <row r="6003">
      <c r="A6003" s="6">
        <f>Profiles!E6003+Profiles!F6003</f>
        <v/>
      </c>
      <c r="B6003" s="6">
        <f>Profiles!D6003*sel_solar</f>
        <v/>
      </c>
      <c r="C6003" s="6">
        <f>MIN(B6003,A6003)</f>
        <v/>
      </c>
      <c r="D6003" s="6">
        <f>B6003-C6003</f>
        <v/>
      </c>
      <c r="E6003" s="6">
        <f>A6003-C6003</f>
        <v/>
      </c>
      <c r="F6003" s="6">
        <f>MIN(D6003,in_batt_pw,IF(sel_batt=0,0,(sel_batt-H6002)/in_rte))</f>
        <v/>
      </c>
      <c r="G6003" s="6">
        <f>MIN(E6003,in_batt_pw,H6002)</f>
        <v/>
      </c>
      <c r="H6003" s="6">
        <f>H6002+F6003*in_rte-G6003</f>
        <v/>
      </c>
      <c r="I6003" s="6">
        <f>IF(sel_og=1,0,E6003-G6003)</f>
        <v/>
      </c>
      <c r="J6003" s="6">
        <f>IF(sel_og=1,0,D6003-F6003)</f>
        <v/>
      </c>
      <c r="K6003" s="6">
        <f>IF(sel_og=1,E6003-G6003,0)</f>
        <v/>
      </c>
    </row>
    <row r="6004">
      <c r="A6004" s="6">
        <f>Profiles!E6004+Profiles!F6004</f>
        <v/>
      </c>
      <c r="B6004" s="6">
        <f>Profiles!D6004*sel_solar</f>
        <v/>
      </c>
      <c r="C6004" s="6">
        <f>MIN(B6004,A6004)</f>
        <v/>
      </c>
      <c r="D6004" s="6">
        <f>B6004-C6004</f>
        <v/>
      </c>
      <c r="E6004" s="6">
        <f>A6004-C6004</f>
        <v/>
      </c>
      <c r="F6004" s="6">
        <f>MIN(D6004,in_batt_pw,IF(sel_batt=0,0,(sel_batt-H6003)/in_rte))</f>
        <v/>
      </c>
      <c r="G6004" s="6">
        <f>MIN(E6004,in_batt_pw,H6003)</f>
        <v/>
      </c>
      <c r="H6004" s="6">
        <f>H6003+F6004*in_rte-G6004</f>
        <v/>
      </c>
      <c r="I6004" s="6">
        <f>IF(sel_og=1,0,E6004-G6004)</f>
        <v/>
      </c>
      <c r="J6004" s="6">
        <f>IF(sel_og=1,0,D6004-F6004)</f>
        <v/>
      </c>
      <c r="K6004" s="6">
        <f>IF(sel_og=1,E6004-G6004,0)</f>
        <v/>
      </c>
    </row>
    <row r="6005">
      <c r="A6005" s="6">
        <f>Profiles!E6005+Profiles!F6005</f>
        <v/>
      </c>
      <c r="B6005" s="6">
        <f>Profiles!D6005*sel_solar</f>
        <v/>
      </c>
      <c r="C6005" s="6">
        <f>MIN(B6005,A6005)</f>
        <v/>
      </c>
      <c r="D6005" s="6">
        <f>B6005-C6005</f>
        <v/>
      </c>
      <c r="E6005" s="6">
        <f>A6005-C6005</f>
        <v/>
      </c>
      <c r="F6005" s="6">
        <f>MIN(D6005,in_batt_pw,IF(sel_batt=0,0,(sel_batt-H6004)/in_rte))</f>
        <v/>
      </c>
      <c r="G6005" s="6">
        <f>MIN(E6005,in_batt_pw,H6004)</f>
        <v/>
      </c>
      <c r="H6005" s="6">
        <f>H6004+F6005*in_rte-G6005</f>
        <v/>
      </c>
      <c r="I6005" s="6">
        <f>IF(sel_og=1,0,E6005-G6005)</f>
        <v/>
      </c>
      <c r="J6005" s="6">
        <f>IF(sel_og=1,0,D6005-F6005)</f>
        <v/>
      </c>
      <c r="K6005" s="6">
        <f>IF(sel_og=1,E6005-G6005,0)</f>
        <v/>
      </c>
    </row>
    <row r="6006">
      <c r="A6006" s="6">
        <f>Profiles!E6006+Profiles!F6006</f>
        <v/>
      </c>
      <c r="B6006" s="6">
        <f>Profiles!D6006*sel_solar</f>
        <v/>
      </c>
      <c r="C6006" s="6">
        <f>MIN(B6006,A6006)</f>
        <v/>
      </c>
      <c r="D6006" s="6">
        <f>B6006-C6006</f>
        <v/>
      </c>
      <c r="E6006" s="6">
        <f>A6006-C6006</f>
        <v/>
      </c>
      <c r="F6006" s="6">
        <f>MIN(D6006,in_batt_pw,IF(sel_batt=0,0,(sel_batt-H6005)/in_rte))</f>
        <v/>
      </c>
      <c r="G6006" s="6">
        <f>MIN(E6006,in_batt_pw,H6005)</f>
        <v/>
      </c>
      <c r="H6006" s="6">
        <f>H6005+F6006*in_rte-G6006</f>
        <v/>
      </c>
      <c r="I6006" s="6">
        <f>IF(sel_og=1,0,E6006-G6006)</f>
        <v/>
      </c>
      <c r="J6006" s="6">
        <f>IF(sel_og=1,0,D6006-F6006)</f>
        <v/>
      </c>
      <c r="K6006" s="6">
        <f>IF(sel_og=1,E6006-G6006,0)</f>
        <v/>
      </c>
    </row>
    <row r="6007">
      <c r="A6007" s="6">
        <f>Profiles!E6007+Profiles!F6007</f>
        <v/>
      </c>
      <c r="B6007" s="6">
        <f>Profiles!D6007*sel_solar</f>
        <v/>
      </c>
      <c r="C6007" s="6">
        <f>MIN(B6007,A6007)</f>
        <v/>
      </c>
      <c r="D6007" s="6">
        <f>B6007-C6007</f>
        <v/>
      </c>
      <c r="E6007" s="6">
        <f>A6007-C6007</f>
        <v/>
      </c>
      <c r="F6007" s="6">
        <f>MIN(D6007,in_batt_pw,IF(sel_batt=0,0,(sel_batt-H6006)/in_rte))</f>
        <v/>
      </c>
      <c r="G6007" s="6">
        <f>MIN(E6007,in_batt_pw,H6006)</f>
        <v/>
      </c>
      <c r="H6007" s="6">
        <f>H6006+F6007*in_rte-G6007</f>
        <v/>
      </c>
      <c r="I6007" s="6">
        <f>IF(sel_og=1,0,E6007-G6007)</f>
        <v/>
      </c>
      <c r="J6007" s="6">
        <f>IF(sel_og=1,0,D6007-F6007)</f>
        <v/>
      </c>
      <c r="K6007" s="6">
        <f>IF(sel_og=1,E6007-G6007,0)</f>
        <v/>
      </c>
    </row>
    <row r="6008">
      <c r="A6008" s="6">
        <f>Profiles!E6008+Profiles!F6008</f>
        <v/>
      </c>
      <c r="B6008" s="6">
        <f>Profiles!D6008*sel_solar</f>
        <v/>
      </c>
      <c r="C6008" s="6">
        <f>MIN(B6008,A6008)</f>
        <v/>
      </c>
      <c r="D6008" s="6">
        <f>B6008-C6008</f>
        <v/>
      </c>
      <c r="E6008" s="6">
        <f>A6008-C6008</f>
        <v/>
      </c>
      <c r="F6008" s="6">
        <f>MIN(D6008,in_batt_pw,IF(sel_batt=0,0,(sel_batt-H6007)/in_rte))</f>
        <v/>
      </c>
      <c r="G6008" s="6">
        <f>MIN(E6008,in_batt_pw,H6007)</f>
        <v/>
      </c>
      <c r="H6008" s="6">
        <f>H6007+F6008*in_rte-G6008</f>
        <v/>
      </c>
      <c r="I6008" s="6">
        <f>IF(sel_og=1,0,E6008-G6008)</f>
        <v/>
      </c>
      <c r="J6008" s="6">
        <f>IF(sel_og=1,0,D6008-F6008)</f>
        <v/>
      </c>
      <c r="K6008" s="6">
        <f>IF(sel_og=1,E6008-G6008,0)</f>
        <v/>
      </c>
    </row>
    <row r="6009">
      <c r="A6009" s="6">
        <f>Profiles!E6009+Profiles!F6009</f>
        <v/>
      </c>
      <c r="B6009" s="6">
        <f>Profiles!D6009*sel_solar</f>
        <v/>
      </c>
      <c r="C6009" s="6">
        <f>MIN(B6009,A6009)</f>
        <v/>
      </c>
      <c r="D6009" s="6">
        <f>B6009-C6009</f>
        <v/>
      </c>
      <c r="E6009" s="6">
        <f>A6009-C6009</f>
        <v/>
      </c>
      <c r="F6009" s="6">
        <f>MIN(D6009,in_batt_pw,IF(sel_batt=0,0,(sel_batt-H6008)/in_rte))</f>
        <v/>
      </c>
      <c r="G6009" s="6">
        <f>MIN(E6009,in_batt_pw,H6008)</f>
        <v/>
      </c>
      <c r="H6009" s="6">
        <f>H6008+F6009*in_rte-G6009</f>
        <v/>
      </c>
      <c r="I6009" s="6">
        <f>IF(sel_og=1,0,E6009-G6009)</f>
        <v/>
      </c>
      <c r="J6009" s="6">
        <f>IF(sel_og=1,0,D6009-F6009)</f>
        <v/>
      </c>
      <c r="K6009" s="6">
        <f>IF(sel_og=1,E6009-G6009,0)</f>
        <v/>
      </c>
    </row>
    <row r="6010">
      <c r="A6010" s="6">
        <f>Profiles!E6010+Profiles!F6010</f>
        <v/>
      </c>
      <c r="B6010" s="6">
        <f>Profiles!D6010*sel_solar</f>
        <v/>
      </c>
      <c r="C6010" s="6">
        <f>MIN(B6010,A6010)</f>
        <v/>
      </c>
      <c r="D6010" s="6">
        <f>B6010-C6010</f>
        <v/>
      </c>
      <c r="E6010" s="6">
        <f>A6010-C6010</f>
        <v/>
      </c>
      <c r="F6010" s="6">
        <f>MIN(D6010,in_batt_pw,IF(sel_batt=0,0,(sel_batt-H6009)/in_rte))</f>
        <v/>
      </c>
      <c r="G6010" s="6">
        <f>MIN(E6010,in_batt_pw,H6009)</f>
        <v/>
      </c>
      <c r="H6010" s="6">
        <f>H6009+F6010*in_rte-G6010</f>
        <v/>
      </c>
      <c r="I6010" s="6">
        <f>IF(sel_og=1,0,E6010-G6010)</f>
        <v/>
      </c>
      <c r="J6010" s="6">
        <f>IF(sel_og=1,0,D6010-F6010)</f>
        <v/>
      </c>
      <c r="K6010" s="6">
        <f>IF(sel_og=1,E6010-G6010,0)</f>
        <v/>
      </c>
    </row>
    <row r="6011">
      <c r="A6011" s="6">
        <f>Profiles!E6011+Profiles!F6011</f>
        <v/>
      </c>
      <c r="B6011" s="6">
        <f>Profiles!D6011*sel_solar</f>
        <v/>
      </c>
      <c r="C6011" s="6">
        <f>MIN(B6011,A6011)</f>
        <v/>
      </c>
      <c r="D6011" s="6">
        <f>B6011-C6011</f>
        <v/>
      </c>
      <c r="E6011" s="6">
        <f>A6011-C6011</f>
        <v/>
      </c>
      <c r="F6011" s="6">
        <f>MIN(D6011,in_batt_pw,IF(sel_batt=0,0,(sel_batt-H6010)/in_rte))</f>
        <v/>
      </c>
      <c r="G6011" s="6">
        <f>MIN(E6011,in_batt_pw,H6010)</f>
        <v/>
      </c>
      <c r="H6011" s="6">
        <f>H6010+F6011*in_rte-G6011</f>
        <v/>
      </c>
      <c r="I6011" s="6">
        <f>IF(sel_og=1,0,E6011-G6011)</f>
        <v/>
      </c>
      <c r="J6011" s="6">
        <f>IF(sel_og=1,0,D6011-F6011)</f>
        <v/>
      </c>
      <c r="K6011" s="6">
        <f>IF(sel_og=1,E6011-G6011,0)</f>
        <v/>
      </c>
    </row>
    <row r="6012">
      <c r="A6012" s="6">
        <f>Profiles!E6012+Profiles!F6012</f>
        <v/>
      </c>
      <c r="B6012" s="6">
        <f>Profiles!D6012*sel_solar</f>
        <v/>
      </c>
      <c r="C6012" s="6">
        <f>MIN(B6012,A6012)</f>
        <v/>
      </c>
      <c r="D6012" s="6">
        <f>B6012-C6012</f>
        <v/>
      </c>
      <c r="E6012" s="6">
        <f>A6012-C6012</f>
        <v/>
      </c>
      <c r="F6012" s="6">
        <f>MIN(D6012,in_batt_pw,IF(sel_batt=0,0,(sel_batt-H6011)/in_rte))</f>
        <v/>
      </c>
      <c r="G6012" s="6">
        <f>MIN(E6012,in_batt_pw,H6011)</f>
        <v/>
      </c>
      <c r="H6012" s="6">
        <f>H6011+F6012*in_rte-G6012</f>
        <v/>
      </c>
      <c r="I6012" s="6">
        <f>IF(sel_og=1,0,E6012-G6012)</f>
        <v/>
      </c>
      <c r="J6012" s="6">
        <f>IF(sel_og=1,0,D6012-F6012)</f>
        <v/>
      </c>
      <c r="K6012" s="6">
        <f>IF(sel_og=1,E6012-G6012,0)</f>
        <v/>
      </c>
    </row>
    <row r="6013">
      <c r="A6013" s="6">
        <f>Profiles!E6013+Profiles!F6013</f>
        <v/>
      </c>
      <c r="B6013" s="6">
        <f>Profiles!D6013*sel_solar</f>
        <v/>
      </c>
      <c r="C6013" s="6">
        <f>MIN(B6013,A6013)</f>
        <v/>
      </c>
      <c r="D6013" s="6">
        <f>B6013-C6013</f>
        <v/>
      </c>
      <c r="E6013" s="6">
        <f>A6013-C6013</f>
        <v/>
      </c>
      <c r="F6013" s="6">
        <f>MIN(D6013,in_batt_pw,IF(sel_batt=0,0,(sel_batt-H6012)/in_rte))</f>
        <v/>
      </c>
      <c r="G6013" s="6">
        <f>MIN(E6013,in_batt_pw,H6012)</f>
        <v/>
      </c>
      <c r="H6013" s="6">
        <f>H6012+F6013*in_rte-G6013</f>
        <v/>
      </c>
      <c r="I6013" s="6">
        <f>IF(sel_og=1,0,E6013-G6013)</f>
        <v/>
      </c>
      <c r="J6013" s="6">
        <f>IF(sel_og=1,0,D6013-F6013)</f>
        <v/>
      </c>
      <c r="K6013" s="6">
        <f>IF(sel_og=1,E6013-G6013,0)</f>
        <v/>
      </c>
    </row>
    <row r="6014">
      <c r="A6014" s="6">
        <f>Profiles!E6014+Profiles!F6014</f>
        <v/>
      </c>
      <c r="B6014" s="6">
        <f>Profiles!D6014*sel_solar</f>
        <v/>
      </c>
      <c r="C6014" s="6">
        <f>MIN(B6014,A6014)</f>
        <v/>
      </c>
      <c r="D6014" s="6">
        <f>B6014-C6014</f>
        <v/>
      </c>
      <c r="E6014" s="6">
        <f>A6014-C6014</f>
        <v/>
      </c>
      <c r="F6014" s="6">
        <f>MIN(D6014,in_batt_pw,IF(sel_batt=0,0,(sel_batt-H6013)/in_rte))</f>
        <v/>
      </c>
      <c r="G6014" s="6">
        <f>MIN(E6014,in_batt_pw,H6013)</f>
        <v/>
      </c>
      <c r="H6014" s="6">
        <f>H6013+F6014*in_rte-G6014</f>
        <v/>
      </c>
      <c r="I6014" s="6">
        <f>IF(sel_og=1,0,E6014-G6014)</f>
        <v/>
      </c>
      <c r="J6014" s="6">
        <f>IF(sel_og=1,0,D6014-F6014)</f>
        <v/>
      </c>
      <c r="K6014" s="6">
        <f>IF(sel_og=1,E6014-G6014,0)</f>
        <v/>
      </c>
    </row>
    <row r="6015">
      <c r="A6015" s="6">
        <f>Profiles!E6015+Profiles!F6015</f>
        <v/>
      </c>
      <c r="B6015" s="6">
        <f>Profiles!D6015*sel_solar</f>
        <v/>
      </c>
      <c r="C6015" s="6">
        <f>MIN(B6015,A6015)</f>
        <v/>
      </c>
      <c r="D6015" s="6">
        <f>B6015-C6015</f>
        <v/>
      </c>
      <c r="E6015" s="6">
        <f>A6015-C6015</f>
        <v/>
      </c>
      <c r="F6015" s="6">
        <f>MIN(D6015,in_batt_pw,IF(sel_batt=0,0,(sel_batt-H6014)/in_rte))</f>
        <v/>
      </c>
      <c r="G6015" s="6">
        <f>MIN(E6015,in_batt_pw,H6014)</f>
        <v/>
      </c>
      <c r="H6015" s="6">
        <f>H6014+F6015*in_rte-G6015</f>
        <v/>
      </c>
      <c r="I6015" s="6">
        <f>IF(sel_og=1,0,E6015-G6015)</f>
        <v/>
      </c>
      <c r="J6015" s="6">
        <f>IF(sel_og=1,0,D6015-F6015)</f>
        <v/>
      </c>
      <c r="K6015" s="6">
        <f>IF(sel_og=1,E6015-G6015,0)</f>
        <v/>
      </c>
    </row>
    <row r="6016">
      <c r="A6016" s="6">
        <f>Profiles!E6016+Profiles!F6016</f>
        <v/>
      </c>
      <c r="B6016" s="6">
        <f>Profiles!D6016*sel_solar</f>
        <v/>
      </c>
      <c r="C6016" s="6">
        <f>MIN(B6016,A6016)</f>
        <v/>
      </c>
      <c r="D6016" s="6">
        <f>B6016-C6016</f>
        <v/>
      </c>
      <c r="E6016" s="6">
        <f>A6016-C6016</f>
        <v/>
      </c>
      <c r="F6016" s="6">
        <f>MIN(D6016,in_batt_pw,IF(sel_batt=0,0,(sel_batt-H6015)/in_rte))</f>
        <v/>
      </c>
      <c r="G6016" s="6">
        <f>MIN(E6016,in_batt_pw,H6015)</f>
        <v/>
      </c>
      <c r="H6016" s="6">
        <f>H6015+F6016*in_rte-G6016</f>
        <v/>
      </c>
      <c r="I6016" s="6">
        <f>IF(sel_og=1,0,E6016-G6016)</f>
        <v/>
      </c>
      <c r="J6016" s="6">
        <f>IF(sel_og=1,0,D6016-F6016)</f>
        <v/>
      </c>
      <c r="K6016" s="6">
        <f>IF(sel_og=1,E6016-G6016,0)</f>
        <v/>
      </c>
    </row>
    <row r="6017">
      <c r="A6017" s="6">
        <f>Profiles!E6017+Profiles!F6017</f>
        <v/>
      </c>
      <c r="B6017" s="6">
        <f>Profiles!D6017*sel_solar</f>
        <v/>
      </c>
      <c r="C6017" s="6">
        <f>MIN(B6017,A6017)</f>
        <v/>
      </c>
      <c r="D6017" s="6">
        <f>B6017-C6017</f>
        <v/>
      </c>
      <c r="E6017" s="6">
        <f>A6017-C6017</f>
        <v/>
      </c>
      <c r="F6017" s="6">
        <f>MIN(D6017,in_batt_pw,IF(sel_batt=0,0,(sel_batt-H6016)/in_rte))</f>
        <v/>
      </c>
      <c r="G6017" s="6">
        <f>MIN(E6017,in_batt_pw,H6016)</f>
        <v/>
      </c>
      <c r="H6017" s="6">
        <f>H6016+F6017*in_rte-G6017</f>
        <v/>
      </c>
      <c r="I6017" s="6">
        <f>IF(sel_og=1,0,E6017-G6017)</f>
        <v/>
      </c>
      <c r="J6017" s="6">
        <f>IF(sel_og=1,0,D6017-F6017)</f>
        <v/>
      </c>
      <c r="K6017" s="6">
        <f>IF(sel_og=1,E6017-G6017,0)</f>
        <v/>
      </c>
    </row>
    <row r="6018">
      <c r="A6018" s="6">
        <f>Profiles!E6018+Profiles!F6018</f>
        <v/>
      </c>
      <c r="B6018" s="6">
        <f>Profiles!D6018*sel_solar</f>
        <v/>
      </c>
      <c r="C6018" s="6">
        <f>MIN(B6018,A6018)</f>
        <v/>
      </c>
      <c r="D6018" s="6">
        <f>B6018-C6018</f>
        <v/>
      </c>
      <c r="E6018" s="6">
        <f>A6018-C6018</f>
        <v/>
      </c>
      <c r="F6018" s="6">
        <f>MIN(D6018,in_batt_pw,IF(sel_batt=0,0,(sel_batt-H6017)/in_rte))</f>
        <v/>
      </c>
      <c r="G6018" s="6">
        <f>MIN(E6018,in_batt_pw,H6017)</f>
        <v/>
      </c>
      <c r="H6018" s="6">
        <f>H6017+F6018*in_rte-G6018</f>
        <v/>
      </c>
      <c r="I6018" s="6">
        <f>IF(sel_og=1,0,E6018-G6018)</f>
        <v/>
      </c>
      <c r="J6018" s="6">
        <f>IF(sel_og=1,0,D6018-F6018)</f>
        <v/>
      </c>
      <c r="K6018" s="6">
        <f>IF(sel_og=1,E6018-G6018,0)</f>
        <v/>
      </c>
    </row>
    <row r="6019">
      <c r="A6019" s="6">
        <f>Profiles!E6019+Profiles!F6019</f>
        <v/>
      </c>
      <c r="B6019" s="6">
        <f>Profiles!D6019*sel_solar</f>
        <v/>
      </c>
      <c r="C6019" s="6">
        <f>MIN(B6019,A6019)</f>
        <v/>
      </c>
      <c r="D6019" s="6">
        <f>B6019-C6019</f>
        <v/>
      </c>
      <c r="E6019" s="6">
        <f>A6019-C6019</f>
        <v/>
      </c>
      <c r="F6019" s="6">
        <f>MIN(D6019,in_batt_pw,IF(sel_batt=0,0,(sel_batt-H6018)/in_rte))</f>
        <v/>
      </c>
      <c r="G6019" s="6">
        <f>MIN(E6019,in_batt_pw,H6018)</f>
        <v/>
      </c>
      <c r="H6019" s="6">
        <f>H6018+F6019*in_rte-G6019</f>
        <v/>
      </c>
      <c r="I6019" s="6">
        <f>IF(sel_og=1,0,E6019-G6019)</f>
        <v/>
      </c>
      <c r="J6019" s="6">
        <f>IF(sel_og=1,0,D6019-F6019)</f>
        <v/>
      </c>
      <c r="K6019" s="6">
        <f>IF(sel_og=1,E6019-G6019,0)</f>
        <v/>
      </c>
    </row>
    <row r="6020">
      <c r="A6020" s="6">
        <f>Profiles!E6020+Profiles!F6020</f>
        <v/>
      </c>
      <c r="B6020" s="6">
        <f>Profiles!D6020*sel_solar</f>
        <v/>
      </c>
      <c r="C6020" s="6">
        <f>MIN(B6020,A6020)</f>
        <v/>
      </c>
      <c r="D6020" s="6">
        <f>B6020-C6020</f>
        <v/>
      </c>
      <c r="E6020" s="6">
        <f>A6020-C6020</f>
        <v/>
      </c>
      <c r="F6020" s="6">
        <f>MIN(D6020,in_batt_pw,IF(sel_batt=0,0,(sel_batt-H6019)/in_rte))</f>
        <v/>
      </c>
      <c r="G6020" s="6">
        <f>MIN(E6020,in_batt_pw,H6019)</f>
        <v/>
      </c>
      <c r="H6020" s="6">
        <f>H6019+F6020*in_rte-G6020</f>
        <v/>
      </c>
      <c r="I6020" s="6">
        <f>IF(sel_og=1,0,E6020-G6020)</f>
        <v/>
      </c>
      <c r="J6020" s="6">
        <f>IF(sel_og=1,0,D6020-F6020)</f>
        <v/>
      </c>
      <c r="K6020" s="6">
        <f>IF(sel_og=1,E6020-G6020,0)</f>
        <v/>
      </c>
    </row>
    <row r="6021">
      <c r="A6021" s="6">
        <f>Profiles!E6021+Profiles!F6021</f>
        <v/>
      </c>
      <c r="B6021" s="6">
        <f>Profiles!D6021*sel_solar</f>
        <v/>
      </c>
      <c r="C6021" s="6">
        <f>MIN(B6021,A6021)</f>
        <v/>
      </c>
      <c r="D6021" s="6">
        <f>B6021-C6021</f>
        <v/>
      </c>
      <c r="E6021" s="6">
        <f>A6021-C6021</f>
        <v/>
      </c>
      <c r="F6021" s="6">
        <f>MIN(D6021,in_batt_pw,IF(sel_batt=0,0,(sel_batt-H6020)/in_rte))</f>
        <v/>
      </c>
      <c r="G6021" s="6">
        <f>MIN(E6021,in_batt_pw,H6020)</f>
        <v/>
      </c>
      <c r="H6021" s="6">
        <f>H6020+F6021*in_rte-G6021</f>
        <v/>
      </c>
      <c r="I6021" s="6">
        <f>IF(sel_og=1,0,E6021-G6021)</f>
        <v/>
      </c>
      <c r="J6021" s="6">
        <f>IF(sel_og=1,0,D6021-F6021)</f>
        <v/>
      </c>
      <c r="K6021" s="6">
        <f>IF(sel_og=1,E6021-G6021,0)</f>
        <v/>
      </c>
    </row>
    <row r="6022">
      <c r="A6022" s="6">
        <f>Profiles!E6022+Profiles!F6022</f>
        <v/>
      </c>
      <c r="B6022" s="6">
        <f>Profiles!D6022*sel_solar</f>
        <v/>
      </c>
      <c r="C6022" s="6">
        <f>MIN(B6022,A6022)</f>
        <v/>
      </c>
      <c r="D6022" s="6">
        <f>B6022-C6022</f>
        <v/>
      </c>
      <c r="E6022" s="6">
        <f>A6022-C6022</f>
        <v/>
      </c>
      <c r="F6022" s="6">
        <f>MIN(D6022,in_batt_pw,IF(sel_batt=0,0,(sel_batt-H6021)/in_rte))</f>
        <v/>
      </c>
      <c r="G6022" s="6">
        <f>MIN(E6022,in_batt_pw,H6021)</f>
        <v/>
      </c>
      <c r="H6022" s="6">
        <f>H6021+F6022*in_rte-G6022</f>
        <v/>
      </c>
      <c r="I6022" s="6">
        <f>IF(sel_og=1,0,E6022-G6022)</f>
        <v/>
      </c>
      <c r="J6022" s="6">
        <f>IF(sel_og=1,0,D6022-F6022)</f>
        <v/>
      </c>
      <c r="K6022" s="6">
        <f>IF(sel_og=1,E6022-G6022,0)</f>
        <v/>
      </c>
    </row>
    <row r="6023">
      <c r="A6023" s="6">
        <f>Profiles!E6023+Profiles!F6023</f>
        <v/>
      </c>
      <c r="B6023" s="6">
        <f>Profiles!D6023*sel_solar</f>
        <v/>
      </c>
      <c r="C6023" s="6">
        <f>MIN(B6023,A6023)</f>
        <v/>
      </c>
      <c r="D6023" s="6">
        <f>B6023-C6023</f>
        <v/>
      </c>
      <c r="E6023" s="6">
        <f>A6023-C6023</f>
        <v/>
      </c>
      <c r="F6023" s="6">
        <f>MIN(D6023,in_batt_pw,IF(sel_batt=0,0,(sel_batt-H6022)/in_rte))</f>
        <v/>
      </c>
      <c r="G6023" s="6">
        <f>MIN(E6023,in_batt_pw,H6022)</f>
        <v/>
      </c>
      <c r="H6023" s="6">
        <f>H6022+F6023*in_rte-G6023</f>
        <v/>
      </c>
      <c r="I6023" s="6">
        <f>IF(sel_og=1,0,E6023-G6023)</f>
        <v/>
      </c>
      <c r="J6023" s="6">
        <f>IF(sel_og=1,0,D6023-F6023)</f>
        <v/>
      </c>
      <c r="K6023" s="6">
        <f>IF(sel_og=1,E6023-G6023,0)</f>
        <v/>
      </c>
    </row>
    <row r="6024">
      <c r="A6024" s="6">
        <f>Profiles!E6024+Profiles!F6024</f>
        <v/>
      </c>
      <c r="B6024" s="6">
        <f>Profiles!D6024*sel_solar</f>
        <v/>
      </c>
      <c r="C6024" s="6">
        <f>MIN(B6024,A6024)</f>
        <v/>
      </c>
      <c r="D6024" s="6">
        <f>B6024-C6024</f>
        <v/>
      </c>
      <c r="E6024" s="6">
        <f>A6024-C6024</f>
        <v/>
      </c>
      <c r="F6024" s="6">
        <f>MIN(D6024,in_batt_pw,IF(sel_batt=0,0,(sel_batt-H6023)/in_rte))</f>
        <v/>
      </c>
      <c r="G6024" s="6">
        <f>MIN(E6024,in_batt_pw,H6023)</f>
        <v/>
      </c>
      <c r="H6024" s="6">
        <f>H6023+F6024*in_rte-G6024</f>
        <v/>
      </c>
      <c r="I6024" s="6">
        <f>IF(sel_og=1,0,E6024-G6024)</f>
        <v/>
      </c>
      <c r="J6024" s="6">
        <f>IF(sel_og=1,0,D6024-F6024)</f>
        <v/>
      </c>
      <c r="K6024" s="6">
        <f>IF(sel_og=1,E6024-G6024,0)</f>
        <v/>
      </c>
    </row>
    <row r="6025">
      <c r="A6025" s="6">
        <f>Profiles!E6025+Profiles!F6025</f>
        <v/>
      </c>
      <c r="B6025" s="6">
        <f>Profiles!D6025*sel_solar</f>
        <v/>
      </c>
      <c r="C6025" s="6">
        <f>MIN(B6025,A6025)</f>
        <v/>
      </c>
      <c r="D6025" s="6">
        <f>B6025-C6025</f>
        <v/>
      </c>
      <c r="E6025" s="6">
        <f>A6025-C6025</f>
        <v/>
      </c>
      <c r="F6025" s="6">
        <f>MIN(D6025,in_batt_pw,IF(sel_batt=0,0,(sel_batt-H6024)/in_rte))</f>
        <v/>
      </c>
      <c r="G6025" s="6">
        <f>MIN(E6025,in_batt_pw,H6024)</f>
        <v/>
      </c>
      <c r="H6025" s="6">
        <f>H6024+F6025*in_rte-G6025</f>
        <v/>
      </c>
      <c r="I6025" s="6">
        <f>IF(sel_og=1,0,E6025-G6025)</f>
        <v/>
      </c>
      <c r="J6025" s="6">
        <f>IF(sel_og=1,0,D6025-F6025)</f>
        <v/>
      </c>
      <c r="K6025" s="6">
        <f>IF(sel_og=1,E6025-G6025,0)</f>
        <v/>
      </c>
    </row>
    <row r="6026">
      <c r="A6026" s="6">
        <f>Profiles!E6026+Profiles!F6026</f>
        <v/>
      </c>
      <c r="B6026" s="6">
        <f>Profiles!D6026*sel_solar</f>
        <v/>
      </c>
      <c r="C6026" s="6">
        <f>MIN(B6026,A6026)</f>
        <v/>
      </c>
      <c r="D6026" s="6">
        <f>B6026-C6026</f>
        <v/>
      </c>
      <c r="E6026" s="6">
        <f>A6026-C6026</f>
        <v/>
      </c>
      <c r="F6026" s="6">
        <f>MIN(D6026,in_batt_pw,IF(sel_batt=0,0,(sel_batt-H6025)/in_rte))</f>
        <v/>
      </c>
      <c r="G6026" s="6">
        <f>MIN(E6026,in_batt_pw,H6025)</f>
        <v/>
      </c>
      <c r="H6026" s="6">
        <f>H6025+F6026*in_rte-G6026</f>
        <v/>
      </c>
      <c r="I6026" s="6">
        <f>IF(sel_og=1,0,E6026-G6026)</f>
        <v/>
      </c>
      <c r="J6026" s="6">
        <f>IF(sel_og=1,0,D6026-F6026)</f>
        <v/>
      </c>
      <c r="K6026" s="6">
        <f>IF(sel_og=1,E6026-G6026,0)</f>
        <v/>
      </c>
    </row>
    <row r="6027">
      <c r="A6027" s="6">
        <f>Profiles!E6027+Profiles!F6027</f>
        <v/>
      </c>
      <c r="B6027" s="6">
        <f>Profiles!D6027*sel_solar</f>
        <v/>
      </c>
      <c r="C6027" s="6">
        <f>MIN(B6027,A6027)</f>
        <v/>
      </c>
      <c r="D6027" s="6">
        <f>B6027-C6027</f>
        <v/>
      </c>
      <c r="E6027" s="6">
        <f>A6027-C6027</f>
        <v/>
      </c>
      <c r="F6027" s="6">
        <f>MIN(D6027,in_batt_pw,IF(sel_batt=0,0,(sel_batt-H6026)/in_rte))</f>
        <v/>
      </c>
      <c r="G6027" s="6">
        <f>MIN(E6027,in_batt_pw,H6026)</f>
        <v/>
      </c>
      <c r="H6027" s="6">
        <f>H6026+F6027*in_rte-G6027</f>
        <v/>
      </c>
      <c r="I6027" s="6">
        <f>IF(sel_og=1,0,E6027-G6027)</f>
        <v/>
      </c>
      <c r="J6027" s="6">
        <f>IF(sel_og=1,0,D6027-F6027)</f>
        <v/>
      </c>
      <c r="K6027" s="6">
        <f>IF(sel_og=1,E6027-G6027,0)</f>
        <v/>
      </c>
    </row>
    <row r="6028">
      <c r="A6028" s="6">
        <f>Profiles!E6028+Profiles!F6028</f>
        <v/>
      </c>
      <c r="B6028" s="6">
        <f>Profiles!D6028*sel_solar</f>
        <v/>
      </c>
      <c r="C6028" s="6">
        <f>MIN(B6028,A6028)</f>
        <v/>
      </c>
      <c r="D6028" s="6">
        <f>B6028-C6028</f>
        <v/>
      </c>
      <c r="E6028" s="6">
        <f>A6028-C6028</f>
        <v/>
      </c>
      <c r="F6028" s="6">
        <f>MIN(D6028,in_batt_pw,IF(sel_batt=0,0,(sel_batt-H6027)/in_rte))</f>
        <v/>
      </c>
      <c r="G6028" s="6">
        <f>MIN(E6028,in_batt_pw,H6027)</f>
        <v/>
      </c>
      <c r="H6028" s="6">
        <f>H6027+F6028*in_rte-G6028</f>
        <v/>
      </c>
      <c r="I6028" s="6">
        <f>IF(sel_og=1,0,E6028-G6028)</f>
        <v/>
      </c>
      <c r="J6028" s="6">
        <f>IF(sel_og=1,0,D6028-F6028)</f>
        <v/>
      </c>
      <c r="K6028" s="6">
        <f>IF(sel_og=1,E6028-G6028,0)</f>
        <v/>
      </c>
    </row>
    <row r="6029">
      <c r="A6029" s="6">
        <f>Profiles!E6029+Profiles!F6029</f>
        <v/>
      </c>
      <c r="B6029" s="6">
        <f>Profiles!D6029*sel_solar</f>
        <v/>
      </c>
      <c r="C6029" s="6">
        <f>MIN(B6029,A6029)</f>
        <v/>
      </c>
      <c r="D6029" s="6">
        <f>B6029-C6029</f>
        <v/>
      </c>
      <c r="E6029" s="6">
        <f>A6029-C6029</f>
        <v/>
      </c>
      <c r="F6029" s="6">
        <f>MIN(D6029,in_batt_pw,IF(sel_batt=0,0,(sel_batt-H6028)/in_rte))</f>
        <v/>
      </c>
      <c r="G6029" s="6">
        <f>MIN(E6029,in_batt_pw,H6028)</f>
        <v/>
      </c>
      <c r="H6029" s="6">
        <f>H6028+F6029*in_rte-G6029</f>
        <v/>
      </c>
      <c r="I6029" s="6">
        <f>IF(sel_og=1,0,E6029-G6029)</f>
        <v/>
      </c>
      <c r="J6029" s="6">
        <f>IF(sel_og=1,0,D6029-F6029)</f>
        <v/>
      </c>
      <c r="K6029" s="6">
        <f>IF(sel_og=1,E6029-G6029,0)</f>
        <v/>
      </c>
    </row>
    <row r="6030">
      <c r="A6030" s="6">
        <f>Profiles!E6030+Profiles!F6030</f>
        <v/>
      </c>
      <c r="B6030" s="6">
        <f>Profiles!D6030*sel_solar</f>
        <v/>
      </c>
      <c r="C6030" s="6">
        <f>MIN(B6030,A6030)</f>
        <v/>
      </c>
      <c r="D6030" s="6">
        <f>B6030-C6030</f>
        <v/>
      </c>
      <c r="E6030" s="6">
        <f>A6030-C6030</f>
        <v/>
      </c>
      <c r="F6030" s="6">
        <f>MIN(D6030,in_batt_pw,IF(sel_batt=0,0,(sel_batt-H6029)/in_rte))</f>
        <v/>
      </c>
      <c r="G6030" s="6">
        <f>MIN(E6030,in_batt_pw,H6029)</f>
        <v/>
      </c>
      <c r="H6030" s="6">
        <f>H6029+F6030*in_rte-G6030</f>
        <v/>
      </c>
      <c r="I6030" s="6">
        <f>IF(sel_og=1,0,E6030-G6030)</f>
        <v/>
      </c>
      <c r="J6030" s="6">
        <f>IF(sel_og=1,0,D6030-F6030)</f>
        <v/>
      </c>
      <c r="K6030" s="6">
        <f>IF(sel_og=1,E6030-G6030,0)</f>
        <v/>
      </c>
    </row>
    <row r="6031">
      <c r="A6031" s="6">
        <f>Profiles!E6031+Profiles!F6031</f>
        <v/>
      </c>
      <c r="B6031" s="6">
        <f>Profiles!D6031*sel_solar</f>
        <v/>
      </c>
      <c r="C6031" s="6">
        <f>MIN(B6031,A6031)</f>
        <v/>
      </c>
      <c r="D6031" s="6">
        <f>B6031-C6031</f>
        <v/>
      </c>
      <c r="E6031" s="6">
        <f>A6031-C6031</f>
        <v/>
      </c>
      <c r="F6031" s="6">
        <f>MIN(D6031,in_batt_pw,IF(sel_batt=0,0,(sel_batt-H6030)/in_rte))</f>
        <v/>
      </c>
      <c r="G6031" s="6">
        <f>MIN(E6031,in_batt_pw,H6030)</f>
        <v/>
      </c>
      <c r="H6031" s="6">
        <f>H6030+F6031*in_rte-G6031</f>
        <v/>
      </c>
      <c r="I6031" s="6">
        <f>IF(sel_og=1,0,E6031-G6031)</f>
        <v/>
      </c>
      <c r="J6031" s="6">
        <f>IF(sel_og=1,0,D6031-F6031)</f>
        <v/>
      </c>
      <c r="K6031" s="6">
        <f>IF(sel_og=1,E6031-G6031,0)</f>
        <v/>
      </c>
    </row>
    <row r="6032">
      <c r="A6032" s="6">
        <f>Profiles!E6032+Profiles!F6032</f>
        <v/>
      </c>
      <c r="B6032" s="6">
        <f>Profiles!D6032*sel_solar</f>
        <v/>
      </c>
      <c r="C6032" s="6">
        <f>MIN(B6032,A6032)</f>
        <v/>
      </c>
      <c r="D6032" s="6">
        <f>B6032-C6032</f>
        <v/>
      </c>
      <c r="E6032" s="6">
        <f>A6032-C6032</f>
        <v/>
      </c>
      <c r="F6032" s="6">
        <f>MIN(D6032,in_batt_pw,IF(sel_batt=0,0,(sel_batt-H6031)/in_rte))</f>
        <v/>
      </c>
      <c r="G6032" s="6">
        <f>MIN(E6032,in_batt_pw,H6031)</f>
        <v/>
      </c>
      <c r="H6032" s="6">
        <f>H6031+F6032*in_rte-G6032</f>
        <v/>
      </c>
      <c r="I6032" s="6">
        <f>IF(sel_og=1,0,E6032-G6032)</f>
        <v/>
      </c>
      <c r="J6032" s="6">
        <f>IF(sel_og=1,0,D6032-F6032)</f>
        <v/>
      </c>
      <c r="K6032" s="6">
        <f>IF(sel_og=1,E6032-G6032,0)</f>
        <v/>
      </c>
    </row>
    <row r="6033">
      <c r="A6033" s="6">
        <f>Profiles!E6033+Profiles!F6033</f>
        <v/>
      </c>
      <c r="B6033" s="6">
        <f>Profiles!D6033*sel_solar</f>
        <v/>
      </c>
      <c r="C6033" s="6">
        <f>MIN(B6033,A6033)</f>
        <v/>
      </c>
      <c r="D6033" s="6">
        <f>B6033-C6033</f>
        <v/>
      </c>
      <c r="E6033" s="6">
        <f>A6033-C6033</f>
        <v/>
      </c>
      <c r="F6033" s="6">
        <f>MIN(D6033,in_batt_pw,IF(sel_batt=0,0,(sel_batt-H6032)/in_rte))</f>
        <v/>
      </c>
      <c r="G6033" s="6">
        <f>MIN(E6033,in_batt_pw,H6032)</f>
        <v/>
      </c>
      <c r="H6033" s="6">
        <f>H6032+F6033*in_rte-G6033</f>
        <v/>
      </c>
      <c r="I6033" s="6">
        <f>IF(sel_og=1,0,E6033-G6033)</f>
        <v/>
      </c>
      <c r="J6033" s="6">
        <f>IF(sel_og=1,0,D6033-F6033)</f>
        <v/>
      </c>
      <c r="K6033" s="6">
        <f>IF(sel_og=1,E6033-G6033,0)</f>
        <v/>
      </c>
    </row>
    <row r="6034">
      <c r="A6034" s="6">
        <f>Profiles!E6034+Profiles!F6034</f>
        <v/>
      </c>
      <c r="B6034" s="6">
        <f>Profiles!D6034*sel_solar</f>
        <v/>
      </c>
      <c r="C6034" s="6">
        <f>MIN(B6034,A6034)</f>
        <v/>
      </c>
      <c r="D6034" s="6">
        <f>B6034-C6034</f>
        <v/>
      </c>
      <c r="E6034" s="6">
        <f>A6034-C6034</f>
        <v/>
      </c>
      <c r="F6034" s="6">
        <f>MIN(D6034,in_batt_pw,IF(sel_batt=0,0,(sel_batt-H6033)/in_rte))</f>
        <v/>
      </c>
      <c r="G6034" s="6">
        <f>MIN(E6034,in_batt_pw,H6033)</f>
        <v/>
      </c>
      <c r="H6034" s="6">
        <f>H6033+F6034*in_rte-G6034</f>
        <v/>
      </c>
      <c r="I6034" s="6">
        <f>IF(sel_og=1,0,E6034-G6034)</f>
        <v/>
      </c>
      <c r="J6034" s="6">
        <f>IF(sel_og=1,0,D6034-F6034)</f>
        <v/>
      </c>
      <c r="K6034" s="6">
        <f>IF(sel_og=1,E6034-G6034,0)</f>
        <v/>
      </c>
    </row>
    <row r="6035">
      <c r="A6035" s="6">
        <f>Profiles!E6035+Profiles!F6035</f>
        <v/>
      </c>
      <c r="B6035" s="6">
        <f>Profiles!D6035*sel_solar</f>
        <v/>
      </c>
      <c r="C6035" s="6">
        <f>MIN(B6035,A6035)</f>
        <v/>
      </c>
      <c r="D6035" s="6">
        <f>B6035-C6035</f>
        <v/>
      </c>
      <c r="E6035" s="6">
        <f>A6035-C6035</f>
        <v/>
      </c>
      <c r="F6035" s="6">
        <f>MIN(D6035,in_batt_pw,IF(sel_batt=0,0,(sel_batt-H6034)/in_rte))</f>
        <v/>
      </c>
      <c r="G6035" s="6">
        <f>MIN(E6035,in_batt_pw,H6034)</f>
        <v/>
      </c>
      <c r="H6035" s="6">
        <f>H6034+F6035*in_rte-G6035</f>
        <v/>
      </c>
      <c r="I6035" s="6">
        <f>IF(sel_og=1,0,E6035-G6035)</f>
        <v/>
      </c>
      <c r="J6035" s="6">
        <f>IF(sel_og=1,0,D6035-F6035)</f>
        <v/>
      </c>
      <c r="K6035" s="6">
        <f>IF(sel_og=1,E6035-G6035,0)</f>
        <v/>
      </c>
    </row>
    <row r="6036">
      <c r="A6036" s="6">
        <f>Profiles!E6036+Profiles!F6036</f>
        <v/>
      </c>
      <c r="B6036" s="6">
        <f>Profiles!D6036*sel_solar</f>
        <v/>
      </c>
      <c r="C6036" s="6">
        <f>MIN(B6036,A6036)</f>
        <v/>
      </c>
      <c r="D6036" s="6">
        <f>B6036-C6036</f>
        <v/>
      </c>
      <c r="E6036" s="6">
        <f>A6036-C6036</f>
        <v/>
      </c>
      <c r="F6036" s="6">
        <f>MIN(D6036,in_batt_pw,IF(sel_batt=0,0,(sel_batt-H6035)/in_rte))</f>
        <v/>
      </c>
      <c r="G6036" s="6">
        <f>MIN(E6036,in_batt_pw,H6035)</f>
        <v/>
      </c>
      <c r="H6036" s="6">
        <f>H6035+F6036*in_rte-G6036</f>
        <v/>
      </c>
      <c r="I6036" s="6">
        <f>IF(sel_og=1,0,E6036-G6036)</f>
        <v/>
      </c>
      <c r="J6036" s="6">
        <f>IF(sel_og=1,0,D6036-F6036)</f>
        <v/>
      </c>
      <c r="K6036" s="6">
        <f>IF(sel_og=1,E6036-G6036,0)</f>
        <v/>
      </c>
    </row>
    <row r="6037">
      <c r="A6037" s="6">
        <f>Profiles!E6037+Profiles!F6037</f>
        <v/>
      </c>
      <c r="B6037" s="6">
        <f>Profiles!D6037*sel_solar</f>
        <v/>
      </c>
      <c r="C6037" s="6">
        <f>MIN(B6037,A6037)</f>
        <v/>
      </c>
      <c r="D6037" s="6">
        <f>B6037-C6037</f>
        <v/>
      </c>
      <c r="E6037" s="6">
        <f>A6037-C6037</f>
        <v/>
      </c>
      <c r="F6037" s="6">
        <f>MIN(D6037,in_batt_pw,IF(sel_batt=0,0,(sel_batt-H6036)/in_rte))</f>
        <v/>
      </c>
      <c r="G6037" s="6">
        <f>MIN(E6037,in_batt_pw,H6036)</f>
        <v/>
      </c>
      <c r="H6037" s="6">
        <f>H6036+F6037*in_rte-G6037</f>
        <v/>
      </c>
      <c r="I6037" s="6">
        <f>IF(sel_og=1,0,E6037-G6037)</f>
        <v/>
      </c>
      <c r="J6037" s="6">
        <f>IF(sel_og=1,0,D6037-F6037)</f>
        <v/>
      </c>
      <c r="K6037" s="6">
        <f>IF(sel_og=1,E6037-G6037,0)</f>
        <v/>
      </c>
    </row>
    <row r="6038">
      <c r="A6038" s="6">
        <f>Profiles!E6038+Profiles!F6038</f>
        <v/>
      </c>
      <c r="B6038" s="6">
        <f>Profiles!D6038*sel_solar</f>
        <v/>
      </c>
      <c r="C6038" s="6">
        <f>MIN(B6038,A6038)</f>
        <v/>
      </c>
      <c r="D6038" s="6">
        <f>B6038-C6038</f>
        <v/>
      </c>
      <c r="E6038" s="6">
        <f>A6038-C6038</f>
        <v/>
      </c>
      <c r="F6038" s="6">
        <f>MIN(D6038,in_batt_pw,IF(sel_batt=0,0,(sel_batt-H6037)/in_rte))</f>
        <v/>
      </c>
      <c r="G6038" s="6">
        <f>MIN(E6038,in_batt_pw,H6037)</f>
        <v/>
      </c>
      <c r="H6038" s="6">
        <f>H6037+F6038*in_rte-G6038</f>
        <v/>
      </c>
      <c r="I6038" s="6">
        <f>IF(sel_og=1,0,E6038-G6038)</f>
        <v/>
      </c>
      <c r="J6038" s="6">
        <f>IF(sel_og=1,0,D6038-F6038)</f>
        <v/>
      </c>
      <c r="K6038" s="6">
        <f>IF(sel_og=1,E6038-G6038,0)</f>
        <v/>
      </c>
    </row>
    <row r="6039">
      <c r="A6039" s="6">
        <f>Profiles!E6039+Profiles!F6039</f>
        <v/>
      </c>
      <c r="B6039" s="6">
        <f>Profiles!D6039*sel_solar</f>
        <v/>
      </c>
      <c r="C6039" s="6">
        <f>MIN(B6039,A6039)</f>
        <v/>
      </c>
      <c r="D6039" s="6">
        <f>B6039-C6039</f>
        <v/>
      </c>
      <c r="E6039" s="6">
        <f>A6039-C6039</f>
        <v/>
      </c>
      <c r="F6039" s="6">
        <f>MIN(D6039,in_batt_pw,IF(sel_batt=0,0,(sel_batt-H6038)/in_rte))</f>
        <v/>
      </c>
      <c r="G6039" s="6">
        <f>MIN(E6039,in_batt_pw,H6038)</f>
        <v/>
      </c>
      <c r="H6039" s="6">
        <f>H6038+F6039*in_rte-G6039</f>
        <v/>
      </c>
      <c r="I6039" s="6">
        <f>IF(sel_og=1,0,E6039-G6039)</f>
        <v/>
      </c>
      <c r="J6039" s="6">
        <f>IF(sel_og=1,0,D6039-F6039)</f>
        <v/>
      </c>
      <c r="K6039" s="6">
        <f>IF(sel_og=1,E6039-G6039,0)</f>
        <v/>
      </c>
    </row>
    <row r="6040">
      <c r="A6040" s="6">
        <f>Profiles!E6040+Profiles!F6040</f>
        <v/>
      </c>
      <c r="B6040" s="6">
        <f>Profiles!D6040*sel_solar</f>
        <v/>
      </c>
      <c r="C6040" s="6">
        <f>MIN(B6040,A6040)</f>
        <v/>
      </c>
      <c r="D6040" s="6">
        <f>B6040-C6040</f>
        <v/>
      </c>
      <c r="E6040" s="6">
        <f>A6040-C6040</f>
        <v/>
      </c>
      <c r="F6040" s="6">
        <f>MIN(D6040,in_batt_pw,IF(sel_batt=0,0,(sel_batt-H6039)/in_rte))</f>
        <v/>
      </c>
      <c r="G6040" s="6">
        <f>MIN(E6040,in_batt_pw,H6039)</f>
        <v/>
      </c>
      <c r="H6040" s="6">
        <f>H6039+F6040*in_rte-G6040</f>
        <v/>
      </c>
      <c r="I6040" s="6">
        <f>IF(sel_og=1,0,E6040-G6040)</f>
        <v/>
      </c>
      <c r="J6040" s="6">
        <f>IF(sel_og=1,0,D6040-F6040)</f>
        <v/>
      </c>
      <c r="K6040" s="6">
        <f>IF(sel_og=1,E6040-G6040,0)</f>
        <v/>
      </c>
    </row>
    <row r="6041">
      <c r="A6041" s="6">
        <f>Profiles!E6041+Profiles!F6041</f>
        <v/>
      </c>
      <c r="B6041" s="6">
        <f>Profiles!D6041*sel_solar</f>
        <v/>
      </c>
      <c r="C6041" s="6">
        <f>MIN(B6041,A6041)</f>
        <v/>
      </c>
      <c r="D6041" s="6">
        <f>B6041-C6041</f>
        <v/>
      </c>
      <c r="E6041" s="6">
        <f>A6041-C6041</f>
        <v/>
      </c>
      <c r="F6041" s="6">
        <f>MIN(D6041,in_batt_pw,IF(sel_batt=0,0,(sel_batt-H6040)/in_rte))</f>
        <v/>
      </c>
      <c r="G6041" s="6">
        <f>MIN(E6041,in_batt_pw,H6040)</f>
        <v/>
      </c>
      <c r="H6041" s="6">
        <f>H6040+F6041*in_rte-G6041</f>
        <v/>
      </c>
      <c r="I6041" s="6">
        <f>IF(sel_og=1,0,E6041-G6041)</f>
        <v/>
      </c>
      <c r="J6041" s="6">
        <f>IF(sel_og=1,0,D6041-F6041)</f>
        <v/>
      </c>
      <c r="K6041" s="6">
        <f>IF(sel_og=1,E6041-G6041,0)</f>
        <v/>
      </c>
    </row>
    <row r="6042">
      <c r="A6042" s="6">
        <f>Profiles!E6042+Profiles!F6042</f>
        <v/>
      </c>
      <c r="B6042" s="6">
        <f>Profiles!D6042*sel_solar</f>
        <v/>
      </c>
      <c r="C6042" s="6">
        <f>MIN(B6042,A6042)</f>
        <v/>
      </c>
      <c r="D6042" s="6">
        <f>B6042-C6042</f>
        <v/>
      </c>
      <c r="E6042" s="6">
        <f>A6042-C6042</f>
        <v/>
      </c>
      <c r="F6042" s="6">
        <f>MIN(D6042,in_batt_pw,IF(sel_batt=0,0,(sel_batt-H6041)/in_rte))</f>
        <v/>
      </c>
      <c r="G6042" s="6">
        <f>MIN(E6042,in_batt_pw,H6041)</f>
        <v/>
      </c>
      <c r="H6042" s="6">
        <f>H6041+F6042*in_rte-G6042</f>
        <v/>
      </c>
      <c r="I6042" s="6">
        <f>IF(sel_og=1,0,E6042-G6042)</f>
        <v/>
      </c>
      <c r="J6042" s="6">
        <f>IF(sel_og=1,0,D6042-F6042)</f>
        <v/>
      </c>
      <c r="K6042" s="6">
        <f>IF(sel_og=1,E6042-G6042,0)</f>
        <v/>
      </c>
    </row>
    <row r="6043">
      <c r="A6043" s="6">
        <f>Profiles!E6043+Profiles!F6043</f>
        <v/>
      </c>
      <c r="B6043" s="6">
        <f>Profiles!D6043*sel_solar</f>
        <v/>
      </c>
      <c r="C6043" s="6">
        <f>MIN(B6043,A6043)</f>
        <v/>
      </c>
      <c r="D6043" s="6">
        <f>B6043-C6043</f>
        <v/>
      </c>
      <c r="E6043" s="6">
        <f>A6043-C6043</f>
        <v/>
      </c>
      <c r="F6043" s="6">
        <f>MIN(D6043,in_batt_pw,IF(sel_batt=0,0,(sel_batt-H6042)/in_rte))</f>
        <v/>
      </c>
      <c r="G6043" s="6">
        <f>MIN(E6043,in_batt_pw,H6042)</f>
        <v/>
      </c>
      <c r="H6043" s="6">
        <f>H6042+F6043*in_rte-G6043</f>
        <v/>
      </c>
      <c r="I6043" s="6">
        <f>IF(sel_og=1,0,E6043-G6043)</f>
        <v/>
      </c>
      <c r="J6043" s="6">
        <f>IF(sel_og=1,0,D6043-F6043)</f>
        <v/>
      </c>
      <c r="K6043" s="6">
        <f>IF(sel_og=1,E6043-G6043,0)</f>
        <v/>
      </c>
    </row>
    <row r="6044">
      <c r="A6044" s="6">
        <f>Profiles!E6044+Profiles!F6044</f>
        <v/>
      </c>
      <c r="B6044" s="6">
        <f>Profiles!D6044*sel_solar</f>
        <v/>
      </c>
      <c r="C6044" s="6">
        <f>MIN(B6044,A6044)</f>
        <v/>
      </c>
      <c r="D6044" s="6">
        <f>B6044-C6044</f>
        <v/>
      </c>
      <c r="E6044" s="6">
        <f>A6044-C6044</f>
        <v/>
      </c>
      <c r="F6044" s="6">
        <f>MIN(D6044,in_batt_pw,IF(sel_batt=0,0,(sel_batt-H6043)/in_rte))</f>
        <v/>
      </c>
      <c r="G6044" s="6">
        <f>MIN(E6044,in_batt_pw,H6043)</f>
        <v/>
      </c>
      <c r="H6044" s="6">
        <f>H6043+F6044*in_rte-G6044</f>
        <v/>
      </c>
      <c r="I6044" s="6">
        <f>IF(sel_og=1,0,E6044-G6044)</f>
        <v/>
      </c>
      <c r="J6044" s="6">
        <f>IF(sel_og=1,0,D6044-F6044)</f>
        <v/>
      </c>
      <c r="K6044" s="6">
        <f>IF(sel_og=1,E6044-G6044,0)</f>
        <v/>
      </c>
    </row>
    <row r="6045">
      <c r="A6045" s="6">
        <f>Profiles!E6045+Profiles!F6045</f>
        <v/>
      </c>
      <c r="B6045" s="6">
        <f>Profiles!D6045*sel_solar</f>
        <v/>
      </c>
      <c r="C6045" s="6">
        <f>MIN(B6045,A6045)</f>
        <v/>
      </c>
      <c r="D6045" s="6">
        <f>B6045-C6045</f>
        <v/>
      </c>
      <c r="E6045" s="6">
        <f>A6045-C6045</f>
        <v/>
      </c>
      <c r="F6045" s="6">
        <f>MIN(D6045,in_batt_pw,IF(sel_batt=0,0,(sel_batt-H6044)/in_rte))</f>
        <v/>
      </c>
      <c r="G6045" s="6">
        <f>MIN(E6045,in_batt_pw,H6044)</f>
        <v/>
      </c>
      <c r="H6045" s="6">
        <f>H6044+F6045*in_rte-G6045</f>
        <v/>
      </c>
      <c r="I6045" s="6">
        <f>IF(sel_og=1,0,E6045-G6045)</f>
        <v/>
      </c>
      <c r="J6045" s="6">
        <f>IF(sel_og=1,0,D6045-F6045)</f>
        <v/>
      </c>
      <c r="K6045" s="6">
        <f>IF(sel_og=1,E6045-G6045,0)</f>
        <v/>
      </c>
    </row>
    <row r="6046">
      <c r="A6046" s="6">
        <f>Profiles!E6046+Profiles!F6046</f>
        <v/>
      </c>
      <c r="B6046" s="6">
        <f>Profiles!D6046*sel_solar</f>
        <v/>
      </c>
      <c r="C6046" s="6">
        <f>MIN(B6046,A6046)</f>
        <v/>
      </c>
      <c r="D6046" s="6">
        <f>B6046-C6046</f>
        <v/>
      </c>
      <c r="E6046" s="6">
        <f>A6046-C6046</f>
        <v/>
      </c>
      <c r="F6046" s="6">
        <f>MIN(D6046,in_batt_pw,IF(sel_batt=0,0,(sel_batt-H6045)/in_rte))</f>
        <v/>
      </c>
      <c r="G6046" s="6">
        <f>MIN(E6046,in_batt_pw,H6045)</f>
        <v/>
      </c>
      <c r="H6046" s="6">
        <f>H6045+F6046*in_rte-G6046</f>
        <v/>
      </c>
      <c r="I6046" s="6">
        <f>IF(sel_og=1,0,E6046-G6046)</f>
        <v/>
      </c>
      <c r="J6046" s="6">
        <f>IF(sel_og=1,0,D6046-F6046)</f>
        <v/>
      </c>
      <c r="K6046" s="6">
        <f>IF(sel_og=1,E6046-G6046,0)</f>
        <v/>
      </c>
    </row>
    <row r="6047">
      <c r="A6047" s="6">
        <f>Profiles!E6047+Profiles!F6047</f>
        <v/>
      </c>
      <c r="B6047" s="6">
        <f>Profiles!D6047*sel_solar</f>
        <v/>
      </c>
      <c r="C6047" s="6">
        <f>MIN(B6047,A6047)</f>
        <v/>
      </c>
      <c r="D6047" s="6">
        <f>B6047-C6047</f>
        <v/>
      </c>
      <c r="E6047" s="6">
        <f>A6047-C6047</f>
        <v/>
      </c>
      <c r="F6047" s="6">
        <f>MIN(D6047,in_batt_pw,IF(sel_batt=0,0,(sel_batt-H6046)/in_rte))</f>
        <v/>
      </c>
      <c r="G6047" s="6">
        <f>MIN(E6047,in_batt_pw,H6046)</f>
        <v/>
      </c>
      <c r="H6047" s="6">
        <f>H6046+F6047*in_rte-G6047</f>
        <v/>
      </c>
      <c r="I6047" s="6">
        <f>IF(sel_og=1,0,E6047-G6047)</f>
        <v/>
      </c>
      <c r="J6047" s="6">
        <f>IF(sel_og=1,0,D6047-F6047)</f>
        <v/>
      </c>
      <c r="K6047" s="6">
        <f>IF(sel_og=1,E6047-G6047,0)</f>
        <v/>
      </c>
    </row>
    <row r="6048">
      <c r="A6048" s="6">
        <f>Profiles!E6048+Profiles!F6048</f>
        <v/>
      </c>
      <c r="B6048" s="6">
        <f>Profiles!D6048*sel_solar</f>
        <v/>
      </c>
      <c r="C6048" s="6">
        <f>MIN(B6048,A6048)</f>
        <v/>
      </c>
      <c r="D6048" s="6">
        <f>B6048-C6048</f>
        <v/>
      </c>
      <c r="E6048" s="6">
        <f>A6048-C6048</f>
        <v/>
      </c>
      <c r="F6048" s="6">
        <f>MIN(D6048,in_batt_pw,IF(sel_batt=0,0,(sel_batt-H6047)/in_rte))</f>
        <v/>
      </c>
      <c r="G6048" s="6">
        <f>MIN(E6048,in_batt_pw,H6047)</f>
        <v/>
      </c>
      <c r="H6048" s="6">
        <f>H6047+F6048*in_rte-G6048</f>
        <v/>
      </c>
      <c r="I6048" s="6">
        <f>IF(sel_og=1,0,E6048-G6048)</f>
        <v/>
      </c>
      <c r="J6048" s="6">
        <f>IF(sel_og=1,0,D6048-F6048)</f>
        <v/>
      </c>
      <c r="K6048" s="6">
        <f>IF(sel_og=1,E6048-G6048,0)</f>
        <v/>
      </c>
    </row>
    <row r="6049">
      <c r="A6049" s="6">
        <f>Profiles!E6049+Profiles!F6049</f>
        <v/>
      </c>
      <c r="B6049" s="6">
        <f>Profiles!D6049*sel_solar</f>
        <v/>
      </c>
      <c r="C6049" s="6">
        <f>MIN(B6049,A6049)</f>
        <v/>
      </c>
      <c r="D6049" s="6">
        <f>B6049-C6049</f>
        <v/>
      </c>
      <c r="E6049" s="6">
        <f>A6049-C6049</f>
        <v/>
      </c>
      <c r="F6049" s="6">
        <f>MIN(D6049,in_batt_pw,IF(sel_batt=0,0,(sel_batt-H6048)/in_rte))</f>
        <v/>
      </c>
      <c r="G6049" s="6">
        <f>MIN(E6049,in_batt_pw,H6048)</f>
        <v/>
      </c>
      <c r="H6049" s="6">
        <f>H6048+F6049*in_rte-G6049</f>
        <v/>
      </c>
      <c r="I6049" s="6">
        <f>IF(sel_og=1,0,E6049-G6049)</f>
        <v/>
      </c>
      <c r="J6049" s="6">
        <f>IF(sel_og=1,0,D6049-F6049)</f>
        <v/>
      </c>
      <c r="K6049" s="6">
        <f>IF(sel_og=1,E6049-G6049,0)</f>
        <v/>
      </c>
    </row>
    <row r="6050">
      <c r="A6050" s="6">
        <f>Profiles!E6050+Profiles!F6050</f>
        <v/>
      </c>
      <c r="B6050" s="6">
        <f>Profiles!D6050*sel_solar</f>
        <v/>
      </c>
      <c r="C6050" s="6">
        <f>MIN(B6050,A6050)</f>
        <v/>
      </c>
      <c r="D6050" s="6">
        <f>B6050-C6050</f>
        <v/>
      </c>
      <c r="E6050" s="6">
        <f>A6050-C6050</f>
        <v/>
      </c>
      <c r="F6050" s="6">
        <f>MIN(D6050,in_batt_pw,IF(sel_batt=0,0,(sel_batt-H6049)/in_rte))</f>
        <v/>
      </c>
      <c r="G6050" s="6">
        <f>MIN(E6050,in_batt_pw,H6049)</f>
        <v/>
      </c>
      <c r="H6050" s="6">
        <f>H6049+F6050*in_rte-G6050</f>
        <v/>
      </c>
      <c r="I6050" s="6">
        <f>IF(sel_og=1,0,E6050-G6050)</f>
        <v/>
      </c>
      <c r="J6050" s="6">
        <f>IF(sel_og=1,0,D6050-F6050)</f>
        <v/>
      </c>
      <c r="K6050" s="6">
        <f>IF(sel_og=1,E6050-G6050,0)</f>
        <v/>
      </c>
    </row>
    <row r="6051">
      <c r="A6051" s="6">
        <f>Profiles!E6051+Profiles!F6051</f>
        <v/>
      </c>
      <c r="B6051" s="6">
        <f>Profiles!D6051*sel_solar</f>
        <v/>
      </c>
      <c r="C6051" s="6">
        <f>MIN(B6051,A6051)</f>
        <v/>
      </c>
      <c r="D6051" s="6">
        <f>B6051-C6051</f>
        <v/>
      </c>
      <c r="E6051" s="6">
        <f>A6051-C6051</f>
        <v/>
      </c>
      <c r="F6051" s="6">
        <f>MIN(D6051,in_batt_pw,IF(sel_batt=0,0,(sel_batt-H6050)/in_rte))</f>
        <v/>
      </c>
      <c r="G6051" s="6">
        <f>MIN(E6051,in_batt_pw,H6050)</f>
        <v/>
      </c>
      <c r="H6051" s="6">
        <f>H6050+F6051*in_rte-G6051</f>
        <v/>
      </c>
      <c r="I6051" s="6">
        <f>IF(sel_og=1,0,E6051-G6051)</f>
        <v/>
      </c>
      <c r="J6051" s="6">
        <f>IF(sel_og=1,0,D6051-F6051)</f>
        <v/>
      </c>
      <c r="K6051" s="6">
        <f>IF(sel_og=1,E6051-G6051,0)</f>
        <v/>
      </c>
    </row>
    <row r="6052">
      <c r="A6052" s="6">
        <f>Profiles!E6052+Profiles!F6052</f>
        <v/>
      </c>
      <c r="B6052" s="6">
        <f>Profiles!D6052*sel_solar</f>
        <v/>
      </c>
      <c r="C6052" s="6">
        <f>MIN(B6052,A6052)</f>
        <v/>
      </c>
      <c r="D6052" s="6">
        <f>B6052-C6052</f>
        <v/>
      </c>
      <c r="E6052" s="6">
        <f>A6052-C6052</f>
        <v/>
      </c>
      <c r="F6052" s="6">
        <f>MIN(D6052,in_batt_pw,IF(sel_batt=0,0,(sel_batt-H6051)/in_rte))</f>
        <v/>
      </c>
      <c r="G6052" s="6">
        <f>MIN(E6052,in_batt_pw,H6051)</f>
        <v/>
      </c>
      <c r="H6052" s="6">
        <f>H6051+F6052*in_rte-G6052</f>
        <v/>
      </c>
      <c r="I6052" s="6">
        <f>IF(sel_og=1,0,E6052-G6052)</f>
        <v/>
      </c>
      <c r="J6052" s="6">
        <f>IF(sel_og=1,0,D6052-F6052)</f>
        <v/>
      </c>
      <c r="K6052" s="6">
        <f>IF(sel_og=1,E6052-G6052,0)</f>
        <v/>
      </c>
    </row>
    <row r="6053">
      <c r="A6053" s="6">
        <f>Profiles!E6053+Profiles!F6053</f>
        <v/>
      </c>
      <c r="B6053" s="6">
        <f>Profiles!D6053*sel_solar</f>
        <v/>
      </c>
      <c r="C6053" s="6">
        <f>MIN(B6053,A6053)</f>
        <v/>
      </c>
      <c r="D6053" s="6">
        <f>B6053-C6053</f>
        <v/>
      </c>
      <c r="E6053" s="6">
        <f>A6053-C6053</f>
        <v/>
      </c>
      <c r="F6053" s="6">
        <f>MIN(D6053,in_batt_pw,IF(sel_batt=0,0,(sel_batt-H6052)/in_rte))</f>
        <v/>
      </c>
      <c r="G6053" s="6">
        <f>MIN(E6053,in_batt_pw,H6052)</f>
        <v/>
      </c>
      <c r="H6053" s="6">
        <f>H6052+F6053*in_rte-G6053</f>
        <v/>
      </c>
      <c r="I6053" s="6">
        <f>IF(sel_og=1,0,E6053-G6053)</f>
        <v/>
      </c>
      <c r="J6053" s="6">
        <f>IF(sel_og=1,0,D6053-F6053)</f>
        <v/>
      </c>
      <c r="K6053" s="6">
        <f>IF(sel_og=1,E6053-G6053,0)</f>
        <v/>
      </c>
    </row>
    <row r="6054">
      <c r="A6054" s="6">
        <f>Profiles!E6054+Profiles!F6054</f>
        <v/>
      </c>
      <c r="B6054" s="6">
        <f>Profiles!D6054*sel_solar</f>
        <v/>
      </c>
      <c r="C6054" s="6">
        <f>MIN(B6054,A6054)</f>
        <v/>
      </c>
      <c r="D6054" s="6">
        <f>B6054-C6054</f>
        <v/>
      </c>
      <c r="E6054" s="6">
        <f>A6054-C6054</f>
        <v/>
      </c>
      <c r="F6054" s="6">
        <f>MIN(D6054,in_batt_pw,IF(sel_batt=0,0,(sel_batt-H6053)/in_rte))</f>
        <v/>
      </c>
      <c r="G6054" s="6">
        <f>MIN(E6054,in_batt_pw,H6053)</f>
        <v/>
      </c>
      <c r="H6054" s="6">
        <f>H6053+F6054*in_rte-G6054</f>
        <v/>
      </c>
      <c r="I6054" s="6">
        <f>IF(sel_og=1,0,E6054-G6054)</f>
        <v/>
      </c>
      <c r="J6054" s="6">
        <f>IF(sel_og=1,0,D6054-F6054)</f>
        <v/>
      </c>
      <c r="K6054" s="6">
        <f>IF(sel_og=1,E6054-G6054,0)</f>
        <v/>
      </c>
    </row>
    <row r="6055">
      <c r="A6055" s="6">
        <f>Profiles!E6055+Profiles!F6055</f>
        <v/>
      </c>
      <c r="B6055" s="6">
        <f>Profiles!D6055*sel_solar</f>
        <v/>
      </c>
      <c r="C6055" s="6">
        <f>MIN(B6055,A6055)</f>
        <v/>
      </c>
      <c r="D6055" s="6">
        <f>B6055-C6055</f>
        <v/>
      </c>
      <c r="E6055" s="6">
        <f>A6055-C6055</f>
        <v/>
      </c>
      <c r="F6055" s="6">
        <f>MIN(D6055,in_batt_pw,IF(sel_batt=0,0,(sel_batt-H6054)/in_rte))</f>
        <v/>
      </c>
      <c r="G6055" s="6">
        <f>MIN(E6055,in_batt_pw,H6054)</f>
        <v/>
      </c>
      <c r="H6055" s="6">
        <f>H6054+F6055*in_rte-G6055</f>
        <v/>
      </c>
      <c r="I6055" s="6">
        <f>IF(sel_og=1,0,E6055-G6055)</f>
        <v/>
      </c>
      <c r="J6055" s="6">
        <f>IF(sel_og=1,0,D6055-F6055)</f>
        <v/>
      </c>
      <c r="K6055" s="6">
        <f>IF(sel_og=1,E6055-G6055,0)</f>
        <v/>
      </c>
    </row>
    <row r="6056">
      <c r="A6056" s="6">
        <f>Profiles!E6056+Profiles!F6056</f>
        <v/>
      </c>
      <c r="B6056" s="6">
        <f>Profiles!D6056*sel_solar</f>
        <v/>
      </c>
      <c r="C6056" s="6">
        <f>MIN(B6056,A6056)</f>
        <v/>
      </c>
      <c r="D6056" s="6">
        <f>B6056-C6056</f>
        <v/>
      </c>
      <c r="E6056" s="6">
        <f>A6056-C6056</f>
        <v/>
      </c>
      <c r="F6056" s="6">
        <f>MIN(D6056,in_batt_pw,IF(sel_batt=0,0,(sel_batt-H6055)/in_rte))</f>
        <v/>
      </c>
      <c r="G6056" s="6">
        <f>MIN(E6056,in_batt_pw,H6055)</f>
        <v/>
      </c>
      <c r="H6056" s="6">
        <f>H6055+F6056*in_rte-G6056</f>
        <v/>
      </c>
      <c r="I6056" s="6">
        <f>IF(sel_og=1,0,E6056-G6056)</f>
        <v/>
      </c>
      <c r="J6056" s="6">
        <f>IF(sel_og=1,0,D6056-F6056)</f>
        <v/>
      </c>
      <c r="K6056" s="6">
        <f>IF(sel_og=1,E6056-G6056,0)</f>
        <v/>
      </c>
    </row>
    <row r="6057">
      <c r="A6057" s="6">
        <f>Profiles!E6057+Profiles!F6057</f>
        <v/>
      </c>
      <c r="B6057" s="6">
        <f>Profiles!D6057*sel_solar</f>
        <v/>
      </c>
      <c r="C6057" s="6">
        <f>MIN(B6057,A6057)</f>
        <v/>
      </c>
      <c r="D6057" s="6">
        <f>B6057-C6057</f>
        <v/>
      </c>
      <c r="E6057" s="6">
        <f>A6057-C6057</f>
        <v/>
      </c>
      <c r="F6057" s="6">
        <f>MIN(D6057,in_batt_pw,IF(sel_batt=0,0,(sel_batt-H6056)/in_rte))</f>
        <v/>
      </c>
      <c r="G6057" s="6">
        <f>MIN(E6057,in_batt_pw,H6056)</f>
        <v/>
      </c>
      <c r="H6057" s="6">
        <f>H6056+F6057*in_rte-G6057</f>
        <v/>
      </c>
      <c r="I6057" s="6">
        <f>IF(sel_og=1,0,E6057-G6057)</f>
        <v/>
      </c>
      <c r="J6057" s="6">
        <f>IF(sel_og=1,0,D6057-F6057)</f>
        <v/>
      </c>
      <c r="K6057" s="6">
        <f>IF(sel_og=1,E6057-G6057,0)</f>
        <v/>
      </c>
    </row>
    <row r="6058">
      <c r="A6058" s="6">
        <f>Profiles!E6058+Profiles!F6058</f>
        <v/>
      </c>
      <c r="B6058" s="6">
        <f>Profiles!D6058*sel_solar</f>
        <v/>
      </c>
      <c r="C6058" s="6">
        <f>MIN(B6058,A6058)</f>
        <v/>
      </c>
      <c r="D6058" s="6">
        <f>B6058-C6058</f>
        <v/>
      </c>
      <c r="E6058" s="6">
        <f>A6058-C6058</f>
        <v/>
      </c>
      <c r="F6058" s="6">
        <f>MIN(D6058,in_batt_pw,IF(sel_batt=0,0,(sel_batt-H6057)/in_rte))</f>
        <v/>
      </c>
      <c r="G6058" s="6">
        <f>MIN(E6058,in_batt_pw,H6057)</f>
        <v/>
      </c>
      <c r="H6058" s="6">
        <f>H6057+F6058*in_rte-G6058</f>
        <v/>
      </c>
      <c r="I6058" s="6">
        <f>IF(sel_og=1,0,E6058-G6058)</f>
        <v/>
      </c>
      <c r="J6058" s="6">
        <f>IF(sel_og=1,0,D6058-F6058)</f>
        <v/>
      </c>
      <c r="K6058" s="6">
        <f>IF(sel_og=1,E6058-G6058,0)</f>
        <v/>
      </c>
    </row>
    <row r="6059">
      <c r="A6059" s="6">
        <f>Profiles!E6059+Profiles!F6059</f>
        <v/>
      </c>
      <c r="B6059" s="6">
        <f>Profiles!D6059*sel_solar</f>
        <v/>
      </c>
      <c r="C6059" s="6">
        <f>MIN(B6059,A6059)</f>
        <v/>
      </c>
      <c r="D6059" s="6">
        <f>B6059-C6059</f>
        <v/>
      </c>
      <c r="E6059" s="6">
        <f>A6059-C6059</f>
        <v/>
      </c>
      <c r="F6059" s="6">
        <f>MIN(D6059,in_batt_pw,IF(sel_batt=0,0,(sel_batt-H6058)/in_rte))</f>
        <v/>
      </c>
      <c r="G6059" s="6">
        <f>MIN(E6059,in_batt_pw,H6058)</f>
        <v/>
      </c>
      <c r="H6059" s="6">
        <f>H6058+F6059*in_rte-G6059</f>
        <v/>
      </c>
      <c r="I6059" s="6">
        <f>IF(sel_og=1,0,E6059-G6059)</f>
        <v/>
      </c>
      <c r="J6059" s="6">
        <f>IF(sel_og=1,0,D6059-F6059)</f>
        <v/>
      </c>
      <c r="K6059" s="6">
        <f>IF(sel_og=1,E6059-G6059,0)</f>
        <v/>
      </c>
    </row>
    <row r="6060">
      <c r="A6060" s="6">
        <f>Profiles!E6060+Profiles!F6060</f>
        <v/>
      </c>
      <c r="B6060" s="6">
        <f>Profiles!D6060*sel_solar</f>
        <v/>
      </c>
      <c r="C6060" s="6">
        <f>MIN(B6060,A6060)</f>
        <v/>
      </c>
      <c r="D6060" s="6">
        <f>B6060-C6060</f>
        <v/>
      </c>
      <c r="E6060" s="6">
        <f>A6060-C6060</f>
        <v/>
      </c>
      <c r="F6060" s="6">
        <f>MIN(D6060,in_batt_pw,IF(sel_batt=0,0,(sel_batt-H6059)/in_rte))</f>
        <v/>
      </c>
      <c r="G6060" s="6">
        <f>MIN(E6060,in_batt_pw,H6059)</f>
        <v/>
      </c>
      <c r="H6060" s="6">
        <f>H6059+F6060*in_rte-G6060</f>
        <v/>
      </c>
      <c r="I6060" s="6">
        <f>IF(sel_og=1,0,E6060-G6060)</f>
        <v/>
      </c>
      <c r="J6060" s="6">
        <f>IF(sel_og=1,0,D6060-F6060)</f>
        <v/>
      </c>
      <c r="K6060" s="6">
        <f>IF(sel_og=1,E6060-G6060,0)</f>
        <v/>
      </c>
    </row>
    <row r="6061">
      <c r="A6061" s="6">
        <f>Profiles!E6061+Profiles!F6061</f>
        <v/>
      </c>
      <c r="B6061" s="6">
        <f>Profiles!D6061*sel_solar</f>
        <v/>
      </c>
      <c r="C6061" s="6">
        <f>MIN(B6061,A6061)</f>
        <v/>
      </c>
      <c r="D6061" s="6">
        <f>B6061-C6061</f>
        <v/>
      </c>
      <c r="E6061" s="6">
        <f>A6061-C6061</f>
        <v/>
      </c>
      <c r="F6061" s="6">
        <f>MIN(D6061,in_batt_pw,IF(sel_batt=0,0,(sel_batt-H6060)/in_rte))</f>
        <v/>
      </c>
      <c r="G6061" s="6">
        <f>MIN(E6061,in_batt_pw,H6060)</f>
        <v/>
      </c>
      <c r="H6061" s="6">
        <f>H6060+F6061*in_rte-G6061</f>
        <v/>
      </c>
      <c r="I6061" s="6">
        <f>IF(sel_og=1,0,E6061-G6061)</f>
        <v/>
      </c>
      <c r="J6061" s="6">
        <f>IF(sel_og=1,0,D6061-F6061)</f>
        <v/>
      </c>
      <c r="K6061" s="6">
        <f>IF(sel_og=1,E6061-G6061,0)</f>
        <v/>
      </c>
    </row>
    <row r="6062">
      <c r="A6062" s="6">
        <f>Profiles!E6062+Profiles!F6062</f>
        <v/>
      </c>
      <c r="B6062" s="6">
        <f>Profiles!D6062*sel_solar</f>
        <v/>
      </c>
      <c r="C6062" s="6">
        <f>MIN(B6062,A6062)</f>
        <v/>
      </c>
      <c r="D6062" s="6">
        <f>B6062-C6062</f>
        <v/>
      </c>
      <c r="E6062" s="6">
        <f>A6062-C6062</f>
        <v/>
      </c>
      <c r="F6062" s="6">
        <f>MIN(D6062,in_batt_pw,IF(sel_batt=0,0,(sel_batt-H6061)/in_rte))</f>
        <v/>
      </c>
      <c r="G6062" s="6">
        <f>MIN(E6062,in_batt_pw,H6061)</f>
        <v/>
      </c>
      <c r="H6062" s="6">
        <f>H6061+F6062*in_rte-G6062</f>
        <v/>
      </c>
      <c r="I6062" s="6">
        <f>IF(sel_og=1,0,E6062-G6062)</f>
        <v/>
      </c>
      <c r="J6062" s="6">
        <f>IF(sel_og=1,0,D6062-F6062)</f>
        <v/>
      </c>
      <c r="K6062" s="6">
        <f>IF(sel_og=1,E6062-G6062,0)</f>
        <v/>
      </c>
    </row>
    <row r="6063">
      <c r="A6063" s="6">
        <f>Profiles!E6063+Profiles!F6063</f>
        <v/>
      </c>
      <c r="B6063" s="6">
        <f>Profiles!D6063*sel_solar</f>
        <v/>
      </c>
      <c r="C6063" s="6">
        <f>MIN(B6063,A6063)</f>
        <v/>
      </c>
      <c r="D6063" s="6">
        <f>B6063-C6063</f>
        <v/>
      </c>
      <c r="E6063" s="6">
        <f>A6063-C6063</f>
        <v/>
      </c>
      <c r="F6063" s="6">
        <f>MIN(D6063,in_batt_pw,IF(sel_batt=0,0,(sel_batt-H6062)/in_rte))</f>
        <v/>
      </c>
      <c r="G6063" s="6">
        <f>MIN(E6063,in_batt_pw,H6062)</f>
        <v/>
      </c>
      <c r="H6063" s="6">
        <f>H6062+F6063*in_rte-G6063</f>
        <v/>
      </c>
      <c r="I6063" s="6">
        <f>IF(sel_og=1,0,E6063-G6063)</f>
        <v/>
      </c>
      <c r="J6063" s="6">
        <f>IF(sel_og=1,0,D6063-F6063)</f>
        <v/>
      </c>
      <c r="K6063" s="6">
        <f>IF(sel_og=1,E6063-G6063,0)</f>
        <v/>
      </c>
    </row>
    <row r="6064">
      <c r="A6064" s="6">
        <f>Profiles!E6064+Profiles!F6064</f>
        <v/>
      </c>
      <c r="B6064" s="6">
        <f>Profiles!D6064*sel_solar</f>
        <v/>
      </c>
      <c r="C6064" s="6">
        <f>MIN(B6064,A6064)</f>
        <v/>
      </c>
      <c r="D6064" s="6">
        <f>B6064-C6064</f>
        <v/>
      </c>
      <c r="E6064" s="6">
        <f>A6064-C6064</f>
        <v/>
      </c>
      <c r="F6064" s="6">
        <f>MIN(D6064,in_batt_pw,IF(sel_batt=0,0,(sel_batt-H6063)/in_rte))</f>
        <v/>
      </c>
      <c r="G6064" s="6">
        <f>MIN(E6064,in_batt_pw,H6063)</f>
        <v/>
      </c>
      <c r="H6064" s="6">
        <f>H6063+F6064*in_rte-G6064</f>
        <v/>
      </c>
      <c r="I6064" s="6">
        <f>IF(sel_og=1,0,E6064-G6064)</f>
        <v/>
      </c>
      <c r="J6064" s="6">
        <f>IF(sel_og=1,0,D6064-F6064)</f>
        <v/>
      </c>
      <c r="K6064" s="6">
        <f>IF(sel_og=1,E6064-G6064,0)</f>
        <v/>
      </c>
    </row>
    <row r="6065">
      <c r="A6065" s="6">
        <f>Profiles!E6065+Profiles!F6065</f>
        <v/>
      </c>
      <c r="B6065" s="6">
        <f>Profiles!D6065*sel_solar</f>
        <v/>
      </c>
      <c r="C6065" s="6">
        <f>MIN(B6065,A6065)</f>
        <v/>
      </c>
      <c r="D6065" s="6">
        <f>B6065-C6065</f>
        <v/>
      </c>
      <c r="E6065" s="6">
        <f>A6065-C6065</f>
        <v/>
      </c>
      <c r="F6065" s="6">
        <f>MIN(D6065,in_batt_pw,IF(sel_batt=0,0,(sel_batt-H6064)/in_rte))</f>
        <v/>
      </c>
      <c r="G6065" s="6">
        <f>MIN(E6065,in_batt_pw,H6064)</f>
        <v/>
      </c>
      <c r="H6065" s="6">
        <f>H6064+F6065*in_rte-G6065</f>
        <v/>
      </c>
      <c r="I6065" s="6">
        <f>IF(sel_og=1,0,E6065-G6065)</f>
        <v/>
      </c>
      <c r="J6065" s="6">
        <f>IF(sel_og=1,0,D6065-F6065)</f>
        <v/>
      </c>
      <c r="K6065" s="6">
        <f>IF(sel_og=1,E6065-G6065,0)</f>
        <v/>
      </c>
    </row>
    <row r="6066">
      <c r="A6066" s="6">
        <f>Profiles!E6066+Profiles!F6066</f>
        <v/>
      </c>
      <c r="B6066" s="6">
        <f>Profiles!D6066*sel_solar</f>
        <v/>
      </c>
      <c r="C6066" s="6">
        <f>MIN(B6066,A6066)</f>
        <v/>
      </c>
      <c r="D6066" s="6">
        <f>B6066-C6066</f>
        <v/>
      </c>
      <c r="E6066" s="6">
        <f>A6066-C6066</f>
        <v/>
      </c>
      <c r="F6066" s="6">
        <f>MIN(D6066,in_batt_pw,IF(sel_batt=0,0,(sel_batt-H6065)/in_rte))</f>
        <v/>
      </c>
      <c r="G6066" s="6">
        <f>MIN(E6066,in_batt_pw,H6065)</f>
        <v/>
      </c>
      <c r="H6066" s="6">
        <f>H6065+F6066*in_rte-G6066</f>
        <v/>
      </c>
      <c r="I6066" s="6">
        <f>IF(sel_og=1,0,E6066-G6066)</f>
        <v/>
      </c>
      <c r="J6066" s="6">
        <f>IF(sel_og=1,0,D6066-F6066)</f>
        <v/>
      </c>
      <c r="K6066" s="6">
        <f>IF(sel_og=1,E6066-G6066,0)</f>
        <v/>
      </c>
    </row>
    <row r="6067">
      <c r="A6067" s="6">
        <f>Profiles!E6067+Profiles!F6067</f>
        <v/>
      </c>
      <c r="B6067" s="6">
        <f>Profiles!D6067*sel_solar</f>
        <v/>
      </c>
      <c r="C6067" s="6">
        <f>MIN(B6067,A6067)</f>
        <v/>
      </c>
      <c r="D6067" s="6">
        <f>B6067-C6067</f>
        <v/>
      </c>
      <c r="E6067" s="6">
        <f>A6067-C6067</f>
        <v/>
      </c>
      <c r="F6067" s="6">
        <f>MIN(D6067,in_batt_pw,IF(sel_batt=0,0,(sel_batt-H6066)/in_rte))</f>
        <v/>
      </c>
      <c r="G6067" s="6">
        <f>MIN(E6067,in_batt_pw,H6066)</f>
        <v/>
      </c>
      <c r="H6067" s="6">
        <f>H6066+F6067*in_rte-G6067</f>
        <v/>
      </c>
      <c r="I6067" s="6">
        <f>IF(sel_og=1,0,E6067-G6067)</f>
        <v/>
      </c>
      <c r="J6067" s="6">
        <f>IF(sel_og=1,0,D6067-F6067)</f>
        <v/>
      </c>
      <c r="K6067" s="6">
        <f>IF(sel_og=1,E6067-G6067,0)</f>
        <v/>
      </c>
    </row>
    <row r="6068">
      <c r="A6068" s="6">
        <f>Profiles!E6068+Profiles!F6068</f>
        <v/>
      </c>
      <c r="B6068" s="6">
        <f>Profiles!D6068*sel_solar</f>
        <v/>
      </c>
      <c r="C6068" s="6">
        <f>MIN(B6068,A6068)</f>
        <v/>
      </c>
      <c r="D6068" s="6">
        <f>B6068-C6068</f>
        <v/>
      </c>
      <c r="E6068" s="6">
        <f>A6068-C6068</f>
        <v/>
      </c>
      <c r="F6068" s="6">
        <f>MIN(D6068,in_batt_pw,IF(sel_batt=0,0,(sel_batt-H6067)/in_rte))</f>
        <v/>
      </c>
      <c r="G6068" s="6">
        <f>MIN(E6068,in_batt_pw,H6067)</f>
        <v/>
      </c>
      <c r="H6068" s="6">
        <f>H6067+F6068*in_rte-G6068</f>
        <v/>
      </c>
      <c r="I6068" s="6">
        <f>IF(sel_og=1,0,E6068-G6068)</f>
        <v/>
      </c>
      <c r="J6068" s="6">
        <f>IF(sel_og=1,0,D6068-F6068)</f>
        <v/>
      </c>
      <c r="K6068" s="6">
        <f>IF(sel_og=1,E6068-G6068,0)</f>
        <v/>
      </c>
    </row>
    <row r="6069">
      <c r="A6069" s="6">
        <f>Profiles!E6069+Profiles!F6069</f>
        <v/>
      </c>
      <c r="B6069" s="6">
        <f>Profiles!D6069*sel_solar</f>
        <v/>
      </c>
      <c r="C6069" s="6">
        <f>MIN(B6069,A6069)</f>
        <v/>
      </c>
      <c r="D6069" s="6">
        <f>B6069-C6069</f>
        <v/>
      </c>
      <c r="E6069" s="6">
        <f>A6069-C6069</f>
        <v/>
      </c>
      <c r="F6069" s="6">
        <f>MIN(D6069,in_batt_pw,IF(sel_batt=0,0,(sel_batt-H6068)/in_rte))</f>
        <v/>
      </c>
      <c r="G6069" s="6">
        <f>MIN(E6069,in_batt_pw,H6068)</f>
        <v/>
      </c>
      <c r="H6069" s="6">
        <f>H6068+F6069*in_rte-G6069</f>
        <v/>
      </c>
      <c r="I6069" s="6">
        <f>IF(sel_og=1,0,E6069-G6069)</f>
        <v/>
      </c>
      <c r="J6069" s="6">
        <f>IF(sel_og=1,0,D6069-F6069)</f>
        <v/>
      </c>
      <c r="K6069" s="6">
        <f>IF(sel_og=1,E6069-G6069,0)</f>
        <v/>
      </c>
    </row>
    <row r="6070">
      <c r="A6070" s="6">
        <f>Profiles!E6070+Profiles!F6070</f>
        <v/>
      </c>
      <c r="B6070" s="6">
        <f>Profiles!D6070*sel_solar</f>
        <v/>
      </c>
      <c r="C6070" s="6">
        <f>MIN(B6070,A6070)</f>
        <v/>
      </c>
      <c r="D6070" s="6">
        <f>B6070-C6070</f>
        <v/>
      </c>
      <c r="E6070" s="6">
        <f>A6070-C6070</f>
        <v/>
      </c>
      <c r="F6070" s="6">
        <f>MIN(D6070,in_batt_pw,IF(sel_batt=0,0,(sel_batt-H6069)/in_rte))</f>
        <v/>
      </c>
      <c r="G6070" s="6">
        <f>MIN(E6070,in_batt_pw,H6069)</f>
        <v/>
      </c>
      <c r="H6070" s="6">
        <f>H6069+F6070*in_rte-G6070</f>
        <v/>
      </c>
      <c r="I6070" s="6">
        <f>IF(sel_og=1,0,E6070-G6070)</f>
        <v/>
      </c>
      <c r="J6070" s="6">
        <f>IF(sel_og=1,0,D6070-F6070)</f>
        <v/>
      </c>
      <c r="K6070" s="6">
        <f>IF(sel_og=1,E6070-G6070,0)</f>
        <v/>
      </c>
    </row>
    <row r="6071">
      <c r="A6071" s="6">
        <f>Profiles!E6071+Profiles!F6071</f>
        <v/>
      </c>
      <c r="B6071" s="6">
        <f>Profiles!D6071*sel_solar</f>
        <v/>
      </c>
      <c r="C6071" s="6">
        <f>MIN(B6071,A6071)</f>
        <v/>
      </c>
      <c r="D6071" s="6">
        <f>B6071-C6071</f>
        <v/>
      </c>
      <c r="E6071" s="6">
        <f>A6071-C6071</f>
        <v/>
      </c>
      <c r="F6071" s="6">
        <f>MIN(D6071,in_batt_pw,IF(sel_batt=0,0,(sel_batt-H6070)/in_rte))</f>
        <v/>
      </c>
      <c r="G6071" s="6">
        <f>MIN(E6071,in_batt_pw,H6070)</f>
        <v/>
      </c>
      <c r="H6071" s="6">
        <f>H6070+F6071*in_rte-G6071</f>
        <v/>
      </c>
      <c r="I6071" s="6">
        <f>IF(sel_og=1,0,E6071-G6071)</f>
        <v/>
      </c>
      <c r="J6071" s="6">
        <f>IF(sel_og=1,0,D6071-F6071)</f>
        <v/>
      </c>
      <c r="K6071" s="6">
        <f>IF(sel_og=1,E6071-G6071,0)</f>
        <v/>
      </c>
    </row>
    <row r="6072">
      <c r="A6072" s="6">
        <f>Profiles!E6072+Profiles!F6072</f>
        <v/>
      </c>
      <c r="B6072" s="6">
        <f>Profiles!D6072*sel_solar</f>
        <v/>
      </c>
      <c r="C6072" s="6">
        <f>MIN(B6072,A6072)</f>
        <v/>
      </c>
      <c r="D6072" s="6">
        <f>B6072-C6072</f>
        <v/>
      </c>
      <c r="E6072" s="6">
        <f>A6072-C6072</f>
        <v/>
      </c>
      <c r="F6072" s="6">
        <f>MIN(D6072,in_batt_pw,IF(sel_batt=0,0,(sel_batt-H6071)/in_rte))</f>
        <v/>
      </c>
      <c r="G6072" s="6">
        <f>MIN(E6072,in_batt_pw,H6071)</f>
        <v/>
      </c>
      <c r="H6072" s="6">
        <f>H6071+F6072*in_rte-G6072</f>
        <v/>
      </c>
      <c r="I6072" s="6">
        <f>IF(sel_og=1,0,E6072-G6072)</f>
        <v/>
      </c>
      <c r="J6072" s="6">
        <f>IF(sel_og=1,0,D6072-F6072)</f>
        <v/>
      </c>
      <c r="K6072" s="6">
        <f>IF(sel_og=1,E6072-G6072,0)</f>
        <v/>
      </c>
    </row>
    <row r="6073">
      <c r="A6073" s="6">
        <f>Profiles!E6073+Profiles!F6073</f>
        <v/>
      </c>
      <c r="B6073" s="6">
        <f>Profiles!D6073*sel_solar</f>
        <v/>
      </c>
      <c r="C6073" s="6">
        <f>MIN(B6073,A6073)</f>
        <v/>
      </c>
      <c r="D6073" s="6">
        <f>B6073-C6073</f>
        <v/>
      </c>
      <c r="E6073" s="6">
        <f>A6073-C6073</f>
        <v/>
      </c>
      <c r="F6073" s="6">
        <f>MIN(D6073,in_batt_pw,IF(sel_batt=0,0,(sel_batt-H6072)/in_rte))</f>
        <v/>
      </c>
      <c r="G6073" s="6">
        <f>MIN(E6073,in_batt_pw,H6072)</f>
        <v/>
      </c>
      <c r="H6073" s="6">
        <f>H6072+F6073*in_rte-G6073</f>
        <v/>
      </c>
      <c r="I6073" s="6">
        <f>IF(sel_og=1,0,E6073-G6073)</f>
        <v/>
      </c>
      <c r="J6073" s="6">
        <f>IF(sel_og=1,0,D6073-F6073)</f>
        <v/>
      </c>
      <c r="K6073" s="6">
        <f>IF(sel_og=1,E6073-G6073,0)</f>
        <v/>
      </c>
    </row>
    <row r="6074">
      <c r="A6074" s="6">
        <f>Profiles!E6074+Profiles!F6074</f>
        <v/>
      </c>
      <c r="B6074" s="6">
        <f>Profiles!D6074*sel_solar</f>
        <v/>
      </c>
      <c r="C6074" s="6">
        <f>MIN(B6074,A6074)</f>
        <v/>
      </c>
      <c r="D6074" s="6">
        <f>B6074-C6074</f>
        <v/>
      </c>
      <c r="E6074" s="6">
        <f>A6074-C6074</f>
        <v/>
      </c>
      <c r="F6074" s="6">
        <f>MIN(D6074,in_batt_pw,IF(sel_batt=0,0,(sel_batt-H6073)/in_rte))</f>
        <v/>
      </c>
      <c r="G6074" s="6">
        <f>MIN(E6074,in_batt_pw,H6073)</f>
        <v/>
      </c>
      <c r="H6074" s="6">
        <f>H6073+F6074*in_rte-G6074</f>
        <v/>
      </c>
      <c r="I6074" s="6">
        <f>IF(sel_og=1,0,E6074-G6074)</f>
        <v/>
      </c>
      <c r="J6074" s="6">
        <f>IF(sel_og=1,0,D6074-F6074)</f>
        <v/>
      </c>
      <c r="K6074" s="6">
        <f>IF(sel_og=1,E6074-G6074,0)</f>
        <v/>
      </c>
    </row>
    <row r="6075">
      <c r="A6075" s="6">
        <f>Profiles!E6075+Profiles!F6075</f>
        <v/>
      </c>
      <c r="B6075" s="6">
        <f>Profiles!D6075*sel_solar</f>
        <v/>
      </c>
      <c r="C6075" s="6">
        <f>MIN(B6075,A6075)</f>
        <v/>
      </c>
      <c r="D6075" s="6">
        <f>B6075-C6075</f>
        <v/>
      </c>
      <c r="E6075" s="6">
        <f>A6075-C6075</f>
        <v/>
      </c>
      <c r="F6075" s="6">
        <f>MIN(D6075,in_batt_pw,IF(sel_batt=0,0,(sel_batt-H6074)/in_rte))</f>
        <v/>
      </c>
      <c r="G6075" s="6">
        <f>MIN(E6075,in_batt_pw,H6074)</f>
        <v/>
      </c>
      <c r="H6075" s="6">
        <f>H6074+F6075*in_rte-G6075</f>
        <v/>
      </c>
      <c r="I6075" s="6">
        <f>IF(sel_og=1,0,E6075-G6075)</f>
        <v/>
      </c>
      <c r="J6075" s="6">
        <f>IF(sel_og=1,0,D6075-F6075)</f>
        <v/>
      </c>
      <c r="K6075" s="6">
        <f>IF(sel_og=1,E6075-G6075,0)</f>
        <v/>
      </c>
    </row>
    <row r="6076">
      <c r="A6076" s="6">
        <f>Profiles!E6076+Profiles!F6076</f>
        <v/>
      </c>
      <c r="B6076" s="6">
        <f>Profiles!D6076*sel_solar</f>
        <v/>
      </c>
      <c r="C6076" s="6">
        <f>MIN(B6076,A6076)</f>
        <v/>
      </c>
      <c r="D6076" s="6">
        <f>B6076-C6076</f>
        <v/>
      </c>
      <c r="E6076" s="6">
        <f>A6076-C6076</f>
        <v/>
      </c>
      <c r="F6076" s="6">
        <f>MIN(D6076,in_batt_pw,IF(sel_batt=0,0,(sel_batt-H6075)/in_rte))</f>
        <v/>
      </c>
      <c r="G6076" s="6">
        <f>MIN(E6076,in_batt_pw,H6075)</f>
        <v/>
      </c>
      <c r="H6076" s="6">
        <f>H6075+F6076*in_rte-G6076</f>
        <v/>
      </c>
      <c r="I6076" s="6">
        <f>IF(sel_og=1,0,E6076-G6076)</f>
        <v/>
      </c>
      <c r="J6076" s="6">
        <f>IF(sel_og=1,0,D6076-F6076)</f>
        <v/>
      </c>
      <c r="K6076" s="6">
        <f>IF(sel_og=1,E6076-G6076,0)</f>
        <v/>
      </c>
    </row>
    <row r="6077">
      <c r="A6077" s="6">
        <f>Profiles!E6077+Profiles!F6077</f>
        <v/>
      </c>
      <c r="B6077" s="6">
        <f>Profiles!D6077*sel_solar</f>
        <v/>
      </c>
      <c r="C6077" s="6">
        <f>MIN(B6077,A6077)</f>
        <v/>
      </c>
      <c r="D6077" s="6">
        <f>B6077-C6077</f>
        <v/>
      </c>
      <c r="E6077" s="6">
        <f>A6077-C6077</f>
        <v/>
      </c>
      <c r="F6077" s="6">
        <f>MIN(D6077,in_batt_pw,IF(sel_batt=0,0,(sel_batt-H6076)/in_rte))</f>
        <v/>
      </c>
      <c r="G6077" s="6">
        <f>MIN(E6077,in_batt_pw,H6076)</f>
        <v/>
      </c>
      <c r="H6077" s="6">
        <f>H6076+F6077*in_rte-G6077</f>
        <v/>
      </c>
      <c r="I6077" s="6">
        <f>IF(sel_og=1,0,E6077-G6077)</f>
        <v/>
      </c>
      <c r="J6077" s="6">
        <f>IF(sel_og=1,0,D6077-F6077)</f>
        <v/>
      </c>
      <c r="K6077" s="6">
        <f>IF(sel_og=1,E6077-G6077,0)</f>
        <v/>
      </c>
    </row>
    <row r="6078">
      <c r="A6078" s="6">
        <f>Profiles!E6078+Profiles!F6078</f>
        <v/>
      </c>
      <c r="B6078" s="6">
        <f>Profiles!D6078*sel_solar</f>
        <v/>
      </c>
      <c r="C6078" s="6">
        <f>MIN(B6078,A6078)</f>
        <v/>
      </c>
      <c r="D6078" s="6">
        <f>B6078-C6078</f>
        <v/>
      </c>
      <c r="E6078" s="6">
        <f>A6078-C6078</f>
        <v/>
      </c>
      <c r="F6078" s="6">
        <f>MIN(D6078,in_batt_pw,IF(sel_batt=0,0,(sel_batt-H6077)/in_rte))</f>
        <v/>
      </c>
      <c r="G6078" s="6">
        <f>MIN(E6078,in_batt_pw,H6077)</f>
        <v/>
      </c>
      <c r="H6078" s="6">
        <f>H6077+F6078*in_rte-G6078</f>
        <v/>
      </c>
      <c r="I6078" s="6">
        <f>IF(sel_og=1,0,E6078-G6078)</f>
        <v/>
      </c>
      <c r="J6078" s="6">
        <f>IF(sel_og=1,0,D6078-F6078)</f>
        <v/>
      </c>
      <c r="K6078" s="6">
        <f>IF(sel_og=1,E6078-G6078,0)</f>
        <v/>
      </c>
    </row>
    <row r="6079">
      <c r="A6079" s="6">
        <f>Profiles!E6079+Profiles!F6079</f>
        <v/>
      </c>
      <c r="B6079" s="6">
        <f>Profiles!D6079*sel_solar</f>
        <v/>
      </c>
      <c r="C6079" s="6">
        <f>MIN(B6079,A6079)</f>
        <v/>
      </c>
      <c r="D6079" s="6">
        <f>B6079-C6079</f>
        <v/>
      </c>
      <c r="E6079" s="6">
        <f>A6079-C6079</f>
        <v/>
      </c>
      <c r="F6079" s="6">
        <f>MIN(D6079,in_batt_pw,IF(sel_batt=0,0,(sel_batt-H6078)/in_rte))</f>
        <v/>
      </c>
      <c r="G6079" s="6">
        <f>MIN(E6079,in_batt_pw,H6078)</f>
        <v/>
      </c>
      <c r="H6079" s="6">
        <f>H6078+F6079*in_rte-G6079</f>
        <v/>
      </c>
      <c r="I6079" s="6">
        <f>IF(sel_og=1,0,E6079-G6079)</f>
        <v/>
      </c>
      <c r="J6079" s="6">
        <f>IF(sel_og=1,0,D6079-F6079)</f>
        <v/>
      </c>
      <c r="K6079" s="6">
        <f>IF(sel_og=1,E6079-G6079,0)</f>
        <v/>
      </c>
    </row>
    <row r="6080">
      <c r="A6080" s="6">
        <f>Profiles!E6080+Profiles!F6080</f>
        <v/>
      </c>
      <c r="B6080" s="6">
        <f>Profiles!D6080*sel_solar</f>
        <v/>
      </c>
      <c r="C6080" s="6">
        <f>MIN(B6080,A6080)</f>
        <v/>
      </c>
      <c r="D6080" s="6">
        <f>B6080-C6080</f>
        <v/>
      </c>
      <c r="E6080" s="6">
        <f>A6080-C6080</f>
        <v/>
      </c>
      <c r="F6080" s="6">
        <f>MIN(D6080,in_batt_pw,IF(sel_batt=0,0,(sel_batt-H6079)/in_rte))</f>
        <v/>
      </c>
      <c r="G6080" s="6">
        <f>MIN(E6080,in_batt_pw,H6079)</f>
        <v/>
      </c>
      <c r="H6080" s="6">
        <f>H6079+F6080*in_rte-G6080</f>
        <v/>
      </c>
      <c r="I6080" s="6">
        <f>IF(sel_og=1,0,E6080-G6080)</f>
        <v/>
      </c>
      <c r="J6080" s="6">
        <f>IF(sel_og=1,0,D6080-F6080)</f>
        <v/>
      </c>
      <c r="K6080" s="6">
        <f>IF(sel_og=1,E6080-G6080,0)</f>
        <v/>
      </c>
    </row>
    <row r="6081">
      <c r="A6081" s="6">
        <f>Profiles!E6081+Profiles!F6081</f>
        <v/>
      </c>
      <c r="B6081" s="6">
        <f>Profiles!D6081*sel_solar</f>
        <v/>
      </c>
      <c r="C6081" s="6">
        <f>MIN(B6081,A6081)</f>
        <v/>
      </c>
      <c r="D6081" s="6">
        <f>B6081-C6081</f>
        <v/>
      </c>
      <c r="E6081" s="6">
        <f>A6081-C6081</f>
        <v/>
      </c>
      <c r="F6081" s="6">
        <f>MIN(D6081,in_batt_pw,IF(sel_batt=0,0,(sel_batt-H6080)/in_rte))</f>
        <v/>
      </c>
      <c r="G6081" s="6">
        <f>MIN(E6081,in_batt_pw,H6080)</f>
        <v/>
      </c>
      <c r="H6081" s="6">
        <f>H6080+F6081*in_rte-G6081</f>
        <v/>
      </c>
      <c r="I6081" s="6">
        <f>IF(sel_og=1,0,E6081-G6081)</f>
        <v/>
      </c>
      <c r="J6081" s="6">
        <f>IF(sel_og=1,0,D6081-F6081)</f>
        <v/>
      </c>
      <c r="K6081" s="6">
        <f>IF(sel_og=1,E6081-G6081,0)</f>
        <v/>
      </c>
    </row>
    <row r="6082">
      <c r="A6082" s="6">
        <f>Profiles!E6082+Profiles!F6082</f>
        <v/>
      </c>
      <c r="B6082" s="6">
        <f>Profiles!D6082*sel_solar</f>
        <v/>
      </c>
      <c r="C6082" s="6">
        <f>MIN(B6082,A6082)</f>
        <v/>
      </c>
      <c r="D6082" s="6">
        <f>B6082-C6082</f>
        <v/>
      </c>
      <c r="E6082" s="6">
        <f>A6082-C6082</f>
        <v/>
      </c>
      <c r="F6082" s="6">
        <f>MIN(D6082,in_batt_pw,IF(sel_batt=0,0,(sel_batt-H6081)/in_rte))</f>
        <v/>
      </c>
      <c r="G6082" s="6">
        <f>MIN(E6082,in_batt_pw,H6081)</f>
        <v/>
      </c>
      <c r="H6082" s="6">
        <f>H6081+F6082*in_rte-G6082</f>
        <v/>
      </c>
      <c r="I6082" s="6">
        <f>IF(sel_og=1,0,E6082-G6082)</f>
        <v/>
      </c>
      <c r="J6082" s="6">
        <f>IF(sel_og=1,0,D6082-F6082)</f>
        <v/>
      </c>
      <c r="K6082" s="6">
        <f>IF(sel_og=1,E6082-G6082,0)</f>
        <v/>
      </c>
    </row>
    <row r="6083">
      <c r="A6083" s="6">
        <f>Profiles!E6083+Profiles!F6083</f>
        <v/>
      </c>
      <c r="B6083" s="6">
        <f>Profiles!D6083*sel_solar</f>
        <v/>
      </c>
      <c r="C6083" s="6">
        <f>MIN(B6083,A6083)</f>
        <v/>
      </c>
      <c r="D6083" s="6">
        <f>B6083-C6083</f>
        <v/>
      </c>
      <c r="E6083" s="6">
        <f>A6083-C6083</f>
        <v/>
      </c>
      <c r="F6083" s="6">
        <f>MIN(D6083,in_batt_pw,IF(sel_batt=0,0,(sel_batt-H6082)/in_rte))</f>
        <v/>
      </c>
      <c r="G6083" s="6">
        <f>MIN(E6083,in_batt_pw,H6082)</f>
        <v/>
      </c>
      <c r="H6083" s="6">
        <f>H6082+F6083*in_rte-G6083</f>
        <v/>
      </c>
      <c r="I6083" s="6">
        <f>IF(sel_og=1,0,E6083-G6083)</f>
        <v/>
      </c>
      <c r="J6083" s="6">
        <f>IF(sel_og=1,0,D6083-F6083)</f>
        <v/>
      </c>
      <c r="K6083" s="6">
        <f>IF(sel_og=1,E6083-G6083,0)</f>
        <v/>
      </c>
    </row>
    <row r="6084">
      <c r="A6084" s="6">
        <f>Profiles!E6084+Profiles!F6084</f>
        <v/>
      </c>
      <c r="B6084" s="6">
        <f>Profiles!D6084*sel_solar</f>
        <v/>
      </c>
      <c r="C6084" s="6">
        <f>MIN(B6084,A6084)</f>
        <v/>
      </c>
      <c r="D6084" s="6">
        <f>B6084-C6084</f>
        <v/>
      </c>
      <c r="E6084" s="6">
        <f>A6084-C6084</f>
        <v/>
      </c>
      <c r="F6084" s="6">
        <f>MIN(D6084,in_batt_pw,IF(sel_batt=0,0,(sel_batt-H6083)/in_rte))</f>
        <v/>
      </c>
      <c r="G6084" s="6">
        <f>MIN(E6084,in_batt_pw,H6083)</f>
        <v/>
      </c>
      <c r="H6084" s="6">
        <f>H6083+F6084*in_rte-G6084</f>
        <v/>
      </c>
      <c r="I6084" s="6">
        <f>IF(sel_og=1,0,E6084-G6084)</f>
        <v/>
      </c>
      <c r="J6084" s="6">
        <f>IF(sel_og=1,0,D6084-F6084)</f>
        <v/>
      </c>
      <c r="K6084" s="6">
        <f>IF(sel_og=1,E6084-G6084,0)</f>
        <v/>
      </c>
    </row>
    <row r="6085">
      <c r="A6085" s="6">
        <f>Profiles!E6085+Profiles!F6085</f>
        <v/>
      </c>
      <c r="B6085" s="6">
        <f>Profiles!D6085*sel_solar</f>
        <v/>
      </c>
      <c r="C6085" s="6">
        <f>MIN(B6085,A6085)</f>
        <v/>
      </c>
      <c r="D6085" s="6">
        <f>B6085-C6085</f>
        <v/>
      </c>
      <c r="E6085" s="6">
        <f>A6085-C6085</f>
        <v/>
      </c>
      <c r="F6085" s="6">
        <f>MIN(D6085,in_batt_pw,IF(sel_batt=0,0,(sel_batt-H6084)/in_rte))</f>
        <v/>
      </c>
      <c r="G6085" s="6">
        <f>MIN(E6085,in_batt_pw,H6084)</f>
        <v/>
      </c>
      <c r="H6085" s="6">
        <f>H6084+F6085*in_rte-G6085</f>
        <v/>
      </c>
      <c r="I6085" s="6">
        <f>IF(sel_og=1,0,E6085-G6085)</f>
        <v/>
      </c>
      <c r="J6085" s="6">
        <f>IF(sel_og=1,0,D6085-F6085)</f>
        <v/>
      </c>
      <c r="K6085" s="6">
        <f>IF(sel_og=1,E6085-G6085,0)</f>
        <v/>
      </c>
    </row>
    <row r="6086">
      <c r="A6086" s="6">
        <f>Profiles!E6086+Profiles!F6086</f>
        <v/>
      </c>
      <c r="B6086" s="6">
        <f>Profiles!D6086*sel_solar</f>
        <v/>
      </c>
      <c r="C6086" s="6">
        <f>MIN(B6086,A6086)</f>
        <v/>
      </c>
      <c r="D6086" s="6">
        <f>B6086-C6086</f>
        <v/>
      </c>
      <c r="E6086" s="6">
        <f>A6086-C6086</f>
        <v/>
      </c>
      <c r="F6086" s="6">
        <f>MIN(D6086,in_batt_pw,IF(sel_batt=0,0,(sel_batt-H6085)/in_rte))</f>
        <v/>
      </c>
      <c r="G6086" s="6">
        <f>MIN(E6086,in_batt_pw,H6085)</f>
        <v/>
      </c>
      <c r="H6086" s="6">
        <f>H6085+F6086*in_rte-G6086</f>
        <v/>
      </c>
      <c r="I6086" s="6">
        <f>IF(sel_og=1,0,E6086-G6086)</f>
        <v/>
      </c>
      <c r="J6086" s="6">
        <f>IF(sel_og=1,0,D6086-F6086)</f>
        <v/>
      </c>
      <c r="K6086" s="6">
        <f>IF(sel_og=1,E6086-G6086,0)</f>
        <v/>
      </c>
    </row>
    <row r="6087">
      <c r="A6087" s="6">
        <f>Profiles!E6087+Profiles!F6087</f>
        <v/>
      </c>
      <c r="B6087" s="6">
        <f>Profiles!D6087*sel_solar</f>
        <v/>
      </c>
      <c r="C6087" s="6">
        <f>MIN(B6087,A6087)</f>
        <v/>
      </c>
      <c r="D6087" s="6">
        <f>B6087-C6087</f>
        <v/>
      </c>
      <c r="E6087" s="6">
        <f>A6087-C6087</f>
        <v/>
      </c>
      <c r="F6087" s="6">
        <f>MIN(D6087,in_batt_pw,IF(sel_batt=0,0,(sel_batt-H6086)/in_rte))</f>
        <v/>
      </c>
      <c r="G6087" s="6">
        <f>MIN(E6087,in_batt_pw,H6086)</f>
        <v/>
      </c>
      <c r="H6087" s="6">
        <f>H6086+F6087*in_rte-G6087</f>
        <v/>
      </c>
      <c r="I6087" s="6">
        <f>IF(sel_og=1,0,E6087-G6087)</f>
        <v/>
      </c>
      <c r="J6087" s="6">
        <f>IF(sel_og=1,0,D6087-F6087)</f>
        <v/>
      </c>
      <c r="K6087" s="6">
        <f>IF(sel_og=1,E6087-G6087,0)</f>
        <v/>
      </c>
    </row>
    <row r="6088">
      <c r="A6088" s="6">
        <f>Profiles!E6088+Profiles!F6088</f>
        <v/>
      </c>
      <c r="B6088" s="6">
        <f>Profiles!D6088*sel_solar</f>
        <v/>
      </c>
      <c r="C6088" s="6">
        <f>MIN(B6088,A6088)</f>
        <v/>
      </c>
      <c r="D6088" s="6">
        <f>B6088-C6088</f>
        <v/>
      </c>
      <c r="E6088" s="6">
        <f>A6088-C6088</f>
        <v/>
      </c>
      <c r="F6088" s="6">
        <f>MIN(D6088,in_batt_pw,IF(sel_batt=0,0,(sel_batt-H6087)/in_rte))</f>
        <v/>
      </c>
      <c r="G6088" s="6">
        <f>MIN(E6088,in_batt_pw,H6087)</f>
        <v/>
      </c>
      <c r="H6088" s="6">
        <f>H6087+F6088*in_rte-G6088</f>
        <v/>
      </c>
      <c r="I6088" s="6">
        <f>IF(sel_og=1,0,E6088-G6088)</f>
        <v/>
      </c>
      <c r="J6088" s="6">
        <f>IF(sel_og=1,0,D6088-F6088)</f>
        <v/>
      </c>
      <c r="K6088" s="6">
        <f>IF(sel_og=1,E6088-G6088,0)</f>
        <v/>
      </c>
    </row>
    <row r="6089">
      <c r="A6089" s="6">
        <f>Profiles!E6089+Profiles!F6089</f>
        <v/>
      </c>
      <c r="B6089" s="6">
        <f>Profiles!D6089*sel_solar</f>
        <v/>
      </c>
      <c r="C6089" s="6">
        <f>MIN(B6089,A6089)</f>
        <v/>
      </c>
      <c r="D6089" s="6">
        <f>B6089-C6089</f>
        <v/>
      </c>
      <c r="E6089" s="6">
        <f>A6089-C6089</f>
        <v/>
      </c>
      <c r="F6089" s="6">
        <f>MIN(D6089,in_batt_pw,IF(sel_batt=0,0,(sel_batt-H6088)/in_rte))</f>
        <v/>
      </c>
      <c r="G6089" s="6">
        <f>MIN(E6089,in_batt_pw,H6088)</f>
        <v/>
      </c>
      <c r="H6089" s="6">
        <f>H6088+F6089*in_rte-G6089</f>
        <v/>
      </c>
      <c r="I6089" s="6">
        <f>IF(sel_og=1,0,E6089-G6089)</f>
        <v/>
      </c>
      <c r="J6089" s="6">
        <f>IF(sel_og=1,0,D6089-F6089)</f>
        <v/>
      </c>
      <c r="K6089" s="6">
        <f>IF(sel_og=1,E6089-G6089,0)</f>
        <v/>
      </c>
    </row>
    <row r="6090">
      <c r="A6090" s="6">
        <f>Profiles!E6090+Profiles!F6090</f>
        <v/>
      </c>
      <c r="B6090" s="6">
        <f>Profiles!D6090*sel_solar</f>
        <v/>
      </c>
      <c r="C6090" s="6">
        <f>MIN(B6090,A6090)</f>
        <v/>
      </c>
      <c r="D6090" s="6">
        <f>B6090-C6090</f>
        <v/>
      </c>
      <c r="E6090" s="6">
        <f>A6090-C6090</f>
        <v/>
      </c>
      <c r="F6090" s="6">
        <f>MIN(D6090,in_batt_pw,IF(sel_batt=0,0,(sel_batt-H6089)/in_rte))</f>
        <v/>
      </c>
      <c r="G6090" s="6">
        <f>MIN(E6090,in_batt_pw,H6089)</f>
        <v/>
      </c>
      <c r="H6090" s="6">
        <f>H6089+F6090*in_rte-G6090</f>
        <v/>
      </c>
      <c r="I6090" s="6">
        <f>IF(sel_og=1,0,E6090-G6090)</f>
        <v/>
      </c>
      <c r="J6090" s="6">
        <f>IF(sel_og=1,0,D6090-F6090)</f>
        <v/>
      </c>
      <c r="K6090" s="6">
        <f>IF(sel_og=1,E6090-G6090,0)</f>
        <v/>
      </c>
    </row>
    <row r="6091">
      <c r="A6091" s="6">
        <f>Profiles!E6091+Profiles!F6091</f>
        <v/>
      </c>
      <c r="B6091" s="6">
        <f>Profiles!D6091*sel_solar</f>
        <v/>
      </c>
      <c r="C6091" s="6">
        <f>MIN(B6091,A6091)</f>
        <v/>
      </c>
      <c r="D6091" s="6">
        <f>B6091-C6091</f>
        <v/>
      </c>
      <c r="E6091" s="6">
        <f>A6091-C6091</f>
        <v/>
      </c>
      <c r="F6091" s="6">
        <f>MIN(D6091,in_batt_pw,IF(sel_batt=0,0,(sel_batt-H6090)/in_rte))</f>
        <v/>
      </c>
      <c r="G6091" s="6">
        <f>MIN(E6091,in_batt_pw,H6090)</f>
        <v/>
      </c>
      <c r="H6091" s="6">
        <f>H6090+F6091*in_rte-G6091</f>
        <v/>
      </c>
      <c r="I6091" s="6">
        <f>IF(sel_og=1,0,E6091-G6091)</f>
        <v/>
      </c>
      <c r="J6091" s="6">
        <f>IF(sel_og=1,0,D6091-F6091)</f>
        <v/>
      </c>
      <c r="K6091" s="6">
        <f>IF(sel_og=1,E6091-G6091,0)</f>
        <v/>
      </c>
    </row>
    <row r="6092">
      <c r="A6092" s="6">
        <f>Profiles!E6092+Profiles!F6092</f>
        <v/>
      </c>
      <c r="B6092" s="6">
        <f>Profiles!D6092*sel_solar</f>
        <v/>
      </c>
      <c r="C6092" s="6">
        <f>MIN(B6092,A6092)</f>
        <v/>
      </c>
      <c r="D6092" s="6">
        <f>B6092-C6092</f>
        <v/>
      </c>
      <c r="E6092" s="6">
        <f>A6092-C6092</f>
        <v/>
      </c>
      <c r="F6092" s="6">
        <f>MIN(D6092,in_batt_pw,IF(sel_batt=0,0,(sel_batt-H6091)/in_rte))</f>
        <v/>
      </c>
      <c r="G6092" s="6">
        <f>MIN(E6092,in_batt_pw,H6091)</f>
        <v/>
      </c>
      <c r="H6092" s="6">
        <f>H6091+F6092*in_rte-G6092</f>
        <v/>
      </c>
      <c r="I6092" s="6">
        <f>IF(sel_og=1,0,E6092-G6092)</f>
        <v/>
      </c>
      <c r="J6092" s="6">
        <f>IF(sel_og=1,0,D6092-F6092)</f>
        <v/>
      </c>
      <c r="K6092" s="6">
        <f>IF(sel_og=1,E6092-G6092,0)</f>
        <v/>
      </c>
    </row>
    <row r="6093">
      <c r="A6093" s="6">
        <f>Profiles!E6093+Profiles!F6093</f>
        <v/>
      </c>
      <c r="B6093" s="6">
        <f>Profiles!D6093*sel_solar</f>
        <v/>
      </c>
      <c r="C6093" s="6">
        <f>MIN(B6093,A6093)</f>
        <v/>
      </c>
      <c r="D6093" s="6">
        <f>B6093-C6093</f>
        <v/>
      </c>
      <c r="E6093" s="6">
        <f>A6093-C6093</f>
        <v/>
      </c>
      <c r="F6093" s="6">
        <f>MIN(D6093,in_batt_pw,IF(sel_batt=0,0,(sel_batt-H6092)/in_rte))</f>
        <v/>
      </c>
      <c r="G6093" s="6">
        <f>MIN(E6093,in_batt_pw,H6092)</f>
        <v/>
      </c>
      <c r="H6093" s="6">
        <f>H6092+F6093*in_rte-G6093</f>
        <v/>
      </c>
      <c r="I6093" s="6">
        <f>IF(sel_og=1,0,E6093-G6093)</f>
        <v/>
      </c>
      <c r="J6093" s="6">
        <f>IF(sel_og=1,0,D6093-F6093)</f>
        <v/>
      </c>
      <c r="K6093" s="6">
        <f>IF(sel_og=1,E6093-G6093,0)</f>
        <v/>
      </c>
    </row>
    <row r="6094">
      <c r="A6094" s="6">
        <f>Profiles!E6094+Profiles!F6094</f>
        <v/>
      </c>
      <c r="B6094" s="6">
        <f>Profiles!D6094*sel_solar</f>
        <v/>
      </c>
      <c r="C6094" s="6">
        <f>MIN(B6094,A6094)</f>
        <v/>
      </c>
      <c r="D6094" s="6">
        <f>B6094-C6094</f>
        <v/>
      </c>
      <c r="E6094" s="6">
        <f>A6094-C6094</f>
        <v/>
      </c>
      <c r="F6094" s="6">
        <f>MIN(D6094,in_batt_pw,IF(sel_batt=0,0,(sel_batt-H6093)/in_rte))</f>
        <v/>
      </c>
      <c r="G6094" s="6">
        <f>MIN(E6094,in_batt_pw,H6093)</f>
        <v/>
      </c>
      <c r="H6094" s="6">
        <f>H6093+F6094*in_rte-G6094</f>
        <v/>
      </c>
      <c r="I6094" s="6">
        <f>IF(sel_og=1,0,E6094-G6094)</f>
        <v/>
      </c>
      <c r="J6094" s="6">
        <f>IF(sel_og=1,0,D6094-F6094)</f>
        <v/>
      </c>
      <c r="K6094" s="6">
        <f>IF(sel_og=1,E6094-G6094,0)</f>
        <v/>
      </c>
    </row>
    <row r="6095">
      <c r="A6095" s="6">
        <f>Profiles!E6095+Profiles!F6095</f>
        <v/>
      </c>
      <c r="B6095" s="6">
        <f>Profiles!D6095*sel_solar</f>
        <v/>
      </c>
      <c r="C6095" s="6">
        <f>MIN(B6095,A6095)</f>
        <v/>
      </c>
      <c r="D6095" s="6">
        <f>B6095-C6095</f>
        <v/>
      </c>
      <c r="E6095" s="6">
        <f>A6095-C6095</f>
        <v/>
      </c>
      <c r="F6095" s="6">
        <f>MIN(D6095,in_batt_pw,IF(sel_batt=0,0,(sel_batt-H6094)/in_rte))</f>
        <v/>
      </c>
      <c r="G6095" s="6">
        <f>MIN(E6095,in_batt_pw,H6094)</f>
        <v/>
      </c>
      <c r="H6095" s="6">
        <f>H6094+F6095*in_rte-G6095</f>
        <v/>
      </c>
      <c r="I6095" s="6">
        <f>IF(sel_og=1,0,E6095-G6095)</f>
        <v/>
      </c>
      <c r="J6095" s="6">
        <f>IF(sel_og=1,0,D6095-F6095)</f>
        <v/>
      </c>
      <c r="K6095" s="6">
        <f>IF(sel_og=1,E6095-G6095,0)</f>
        <v/>
      </c>
    </row>
    <row r="6096">
      <c r="A6096" s="6">
        <f>Profiles!E6096+Profiles!F6096</f>
        <v/>
      </c>
      <c r="B6096" s="6">
        <f>Profiles!D6096*sel_solar</f>
        <v/>
      </c>
      <c r="C6096" s="6">
        <f>MIN(B6096,A6096)</f>
        <v/>
      </c>
      <c r="D6096" s="6">
        <f>B6096-C6096</f>
        <v/>
      </c>
      <c r="E6096" s="6">
        <f>A6096-C6096</f>
        <v/>
      </c>
      <c r="F6096" s="6">
        <f>MIN(D6096,in_batt_pw,IF(sel_batt=0,0,(sel_batt-H6095)/in_rte))</f>
        <v/>
      </c>
      <c r="G6096" s="6">
        <f>MIN(E6096,in_batt_pw,H6095)</f>
        <v/>
      </c>
      <c r="H6096" s="6">
        <f>H6095+F6096*in_rte-G6096</f>
        <v/>
      </c>
      <c r="I6096" s="6">
        <f>IF(sel_og=1,0,E6096-G6096)</f>
        <v/>
      </c>
      <c r="J6096" s="6">
        <f>IF(sel_og=1,0,D6096-F6096)</f>
        <v/>
      </c>
      <c r="K6096" s="6">
        <f>IF(sel_og=1,E6096-G6096,0)</f>
        <v/>
      </c>
    </row>
    <row r="6097">
      <c r="A6097" s="6">
        <f>Profiles!E6097+Profiles!F6097</f>
        <v/>
      </c>
      <c r="B6097" s="6">
        <f>Profiles!D6097*sel_solar</f>
        <v/>
      </c>
      <c r="C6097" s="6">
        <f>MIN(B6097,A6097)</f>
        <v/>
      </c>
      <c r="D6097" s="6">
        <f>B6097-C6097</f>
        <v/>
      </c>
      <c r="E6097" s="6">
        <f>A6097-C6097</f>
        <v/>
      </c>
      <c r="F6097" s="6">
        <f>MIN(D6097,in_batt_pw,IF(sel_batt=0,0,(sel_batt-H6096)/in_rte))</f>
        <v/>
      </c>
      <c r="G6097" s="6">
        <f>MIN(E6097,in_batt_pw,H6096)</f>
        <v/>
      </c>
      <c r="H6097" s="6">
        <f>H6096+F6097*in_rte-G6097</f>
        <v/>
      </c>
      <c r="I6097" s="6">
        <f>IF(sel_og=1,0,E6097-G6097)</f>
        <v/>
      </c>
      <c r="J6097" s="6">
        <f>IF(sel_og=1,0,D6097-F6097)</f>
        <v/>
      </c>
      <c r="K6097" s="6">
        <f>IF(sel_og=1,E6097-G6097,0)</f>
        <v/>
      </c>
    </row>
    <row r="6098">
      <c r="A6098" s="6">
        <f>Profiles!E6098+Profiles!F6098</f>
        <v/>
      </c>
      <c r="B6098" s="6">
        <f>Profiles!D6098*sel_solar</f>
        <v/>
      </c>
      <c r="C6098" s="6">
        <f>MIN(B6098,A6098)</f>
        <v/>
      </c>
      <c r="D6098" s="6">
        <f>B6098-C6098</f>
        <v/>
      </c>
      <c r="E6098" s="6">
        <f>A6098-C6098</f>
        <v/>
      </c>
      <c r="F6098" s="6">
        <f>MIN(D6098,in_batt_pw,IF(sel_batt=0,0,(sel_batt-H6097)/in_rte))</f>
        <v/>
      </c>
      <c r="G6098" s="6">
        <f>MIN(E6098,in_batt_pw,H6097)</f>
        <v/>
      </c>
      <c r="H6098" s="6">
        <f>H6097+F6098*in_rte-G6098</f>
        <v/>
      </c>
      <c r="I6098" s="6">
        <f>IF(sel_og=1,0,E6098-G6098)</f>
        <v/>
      </c>
      <c r="J6098" s="6">
        <f>IF(sel_og=1,0,D6098-F6098)</f>
        <v/>
      </c>
      <c r="K6098" s="6">
        <f>IF(sel_og=1,E6098-G6098,0)</f>
        <v/>
      </c>
    </row>
    <row r="6099">
      <c r="A6099" s="6">
        <f>Profiles!E6099+Profiles!F6099</f>
        <v/>
      </c>
      <c r="B6099" s="6">
        <f>Profiles!D6099*sel_solar</f>
        <v/>
      </c>
      <c r="C6099" s="6">
        <f>MIN(B6099,A6099)</f>
        <v/>
      </c>
      <c r="D6099" s="6">
        <f>B6099-C6099</f>
        <v/>
      </c>
      <c r="E6099" s="6">
        <f>A6099-C6099</f>
        <v/>
      </c>
      <c r="F6099" s="6">
        <f>MIN(D6099,in_batt_pw,IF(sel_batt=0,0,(sel_batt-H6098)/in_rte))</f>
        <v/>
      </c>
      <c r="G6099" s="6">
        <f>MIN(E6099,in_batt_pw,H6098)</f>
        <v/>
      </c>
      <c r="H6099" s="6">
        <f>H6098+F6099*in_rte-G6099</f>
        <v/>
      </c>
      <c r="I6099" s="6">
        <f>IF(sel_og=1,0,E6099-G6099)</f>
        <v/>
      </c>
      <c r="J6099" s="6">
        <f>IF(sel_og=1,0,D6099-F6099)</f>
        <v/>
      </c>
      <c r="K6099" s="6">
        <f>IF(sel_og=1,E6099-G6099,0)</f>
        <v/>
      </c>
    </row>
    <row r="6100">
      <c r="A6100" s="6">
        <f>Profiles!E6100+Profiles!F6100</f>
        <v/>
      </c>
      <c r="B6100" s="6">
        <f>Profiles!D6100*sel_solar</f>
        <v/>
      </c>
      <c r="C6100" s="6">
        <f>MIN(B6100,A6100)</f>
        <v/>
      </c>
      <c r="D6100" s="6">
        <f>B6100-C6100</f>
        <v/>
      </c>
      <c r="E6100" s="6">
        <f>A6100-C6100</f>
        <v/>
      </c>
      <c r="F6100" s="6">
        <f>MIN(D6100,in_batt_pw,IF(sel_batt=0,0,(sel_batt-H6099)/in_rte))</f>
        <v/>
      </c>
      <c r="G6100" s="6">
        <f>MIN(E6100,in_batt_pw,H6099)</f>
        <v/>
      </c>
      <c r="H6100" s="6">
        <f>H6099+F6100*in_rte-G6100</f>
        <v/>
      </c>
      <c r="I6100" s="6">
        <f>IF(sel_og=1,0,E6100-G6100)</f>
        <v/>
      </c>
      <c r="J6100" s="6">
        <f>IF(sel_og=1,0,D6100-F6100)</f>
        <v/>
      </c>
      <c r="K6100" s="6">
        <f>IF(sel_og=1,E6100-G6100,0)</f>
        <v/>
      </c>
    </row>
    <row r="6101">
      <c r="A6101" s="6">
        <f>Profiles!E6101+Profiles!F6101</f>
        <v/>
      </c>
      <c r="B6101" s="6">
        <f>Profiles!D6101*sel_solar</f>
        <v/>
      </c>
      <c r="C6101" s="6">
        <f>MIN(B6101,A6101)</f>
        <v/>
      </c>
      <c r="D6101" s="6">
        <f>B6101-C6101</f>
        <v/>
      </c>
      <c r="E6101" s="6">
        <f>A6101-C6101</f>
        <v/>
      </c>
      <c r="F6101" s="6">
        <f>MIN(D6101,in_batt_pw,IF(sel_batt=0,0,(sel_batt-H6100)/in_rte))</f>
        <v/>
      </c>
      <c r="G6101" s="6">
        <f>MIN(E6101,in_batt_pw,H6100)</f>
        <v/>
      </c>
      <c r="H6101" s="6">
        <f>H6100+F6101*in_rte-G6101</f>
        <v/>
      </c>
      <c r="I6101" s="6">
        <f>IF(sel_og=1,0,E6101-G6101)</f>
        <v/>
      </c>
      <c r="J6101" s="6">
        <f>IF(sel_og=1,0,D6101-F6101)</f>
        <v/>
      </c>
      <c r="K6101" s="6">
        <f>IF(sel_og=1,E6101-G6101,0)</f>
        <v/>
      </c>
    </row>
    <row r="6102">
      <c r="A6102" s="6">
        <f>Profiles!E6102+Profiles!F6102</f>
        <v/>
      </c>
      <c r="B6102" s="6">
        <f>Profiles!D6102*sel_solar</f>
        <v/>
      </c>
      <c r="C6102" s="6">
        <f>MIN(B6102,A6102)</f>
        <v/>
      </c>
      <c r="D6102" s="6">
        <f>B6102-C6102</f>
        <v/>
      </c>
      <c r="E6102" s="6">
        <f>A6102-C6102</f>
        <v/>
      </c>
      <c r="F6102" s="6">
        <f>MIN(D6102,in_batt_pw,IF(sel_batt=0,0,(sel_batt-H6101)/in_rte))</f>
        <v/>
      </c>
      <c r="G6102" s="6">
        <f>MIN(E6102,in_batt_pw,H6101)</f>
        <v/>
      </c>
      <c r="H6102" s="6">
        <f>H6101+F6102*in_rte-G6102</f>
        <v/>
      </c>
      <c r="I6102" s="6">
        <f>IF(sel_og=1,0,E6102-G6102)</f>
        <v/>
      </c>
      <c r="J6102" s="6">
        <f>IF(sel_og=1,0,D6102-F6102)</f>
        <v/>
      </c>
      <c r="K6102" s="6">
        <f>IF(sel_og=1,E6102-G6102,0)</f>
        <v/>
      </c>
    </row>
    <row r="6103">
      <c r="A6103" s="6">
        <f>Profiles!E6103+Profiles!F6103</f>
        <v/>
      </c>
      <c r="B6103" s="6">
        <f>Profiles!D6103*sel_solar</f>
        <v/>
      </c>
      <c r="C6103" s="6">
        <f>MIN(B6103,A6103)</f>
        <v/>
      </c>
      <c r="D6103" s="6">
        <f>B6103-C6103</f>
        <v/>
      </c>
      <c r="E6103" s="6">
        <f>A6103-C6103</f>
        <v/>
      </c>
      <c r="F6103" s="6">
        <f>MIN(D6103,in_batt_pw,IF(sel_batt=0,0,(sel_batt-H6102)/in_rte))</f>
        <v/>
      </c>
      <c r="G6103" s="6">
        <f>MIN(E6103,in_batt_pw,H6102)</f>
        <v/>
      </c>
      <c r="H6103" s="6">
        <f>H6102+F6103*in_rte-G6103</f>
        <v/>
      </c>
      <c r="I6103" s="6">
        <f>IF(sel_og=1,0,E6103-G6103)</f>
        <v/>
      </c>
      <c r="J6103" s="6">
        <f>IF(sel_og=1,0,D6103-F6103)</f>
        <v/>
      </c>
      <c r="K6103" s="6">
        <f>IF(sel_og=1,E6103-G6103,0)</f>
        <v/>
      </c>
    </row>
    <row r="6104">
      <c r="A6104" s="6">
        <f>Profiles!E6104+Profiles!F6104</f>
        <v/>
      </c>
      <c r="B6104" s="6">
        <f>Profiles!D6104*sel_solar</f>
        <v/>
      </c>
      <c r="C6104" s="6">
        <f>MIN(B6104,A6104)</f>
        <v/>
      </c>
      <c r="D6104" s="6">
        <f>B6104-C6104</f>
        <v/>
      </c>
      <c r="E6104" s="6">
        <f>A6104-C6104</f>
        <v/>
      </c>
      <c r="F6104" s="6">
        <f>MIN(D6104,in_batt_pw,IF(sel_batt=0,0,(sel_batt-H6103)/in_rte))</f>
        <v/>
      </c>
      <c r="G6104" s="6">
        <f>MIN(E6104,in_batt_pw,H6103)</f>
        <v/>
      </c>
      <c r="H6104" s="6">
        <f>H6103+F6104*in_rte-G6104</f>
        <v/>
      </c>
      <c r="I6104" s="6">
        <f>IF(sel_og=1,0,E6104-G6104)</f>
        <v/>
      </c>
      <c r="J6104" s="6">
        <f>IF(sel_og=1,0,D6104-F6104)</f>
        <v/>
      </c>
      <c r="K6104" s="6">
        <f>IF(sel_og=1,E6104-G6104,0)</f>
        <v/>
      </c>
    </row>
    <row r="6105">
      <c r="A6105" s="6">
        <f>Profiles!E6105+Profiles!F6105</f>
        <v/>
      </c>
      <c r="B6105" s="6">
        <f>Profiles!D6105*sel_solar</f>
        <v/>
      </c>
      <c r="C6105" s="6">
        <f>MIN(B6105,A6105)</f>
        <v/>
      </c>
      <c r="D6105" s="6">
        <f>B6105-C6105</f>
        <v/>
      </c>
      <c r="E6105" s="6">
        <f>A6105-C6105</f>
        <v/>
      </c>
      <c r="F6105" s="6">
        <f>MIN(D6105,in_batt_pw,IF(sel_batt=0,0,(sel_batt-H6104)/in_rte))</f>
        <v/>
      </c>
      <c r="G6105" s="6">
        <f>MIN(E6105,in_batt_pw,H6104)</f>
        <v/>
      </c>
      <c r="H6105" s="6">
        <f>H6104+F6105*in_rte-G6105</f>
        <v/>
      </c>
      <c r="I6105" s="6">
        <f>IF(sel_og=1,0,E6105-G6105)</f>
        <v/>
      </c>
      <c r="J6105" s="6">
        <f>IF(sel_og=1,0,D6105-F6105)</f>
        <v/>
      </c>
      <c r="K6105" s="6">
        <f>IF(sel_og=1,E6105-G6105,0)</f>
        <v/>
      </c>
    </row>
    <row r="6106">
      <c r="A6106" s="6">
        <f>Profiles!E6106+Profiles!F6106</f>
        <v/>
      </c>
      <c r="B6106" s="6">
        <f>Profiles!D6106*sel_solar</f>
        <v/>
      </c>
      <c r="C6106" s="6">
        <f>MIN(B6106,A6106)</f>
        <v/>
      </c>
      <c r="D6106" s="6">
        <f>B6106-C6106</f>
        <v/>
      </c>
      <c r="E6106" s="6">
        <f>A6106-C6106</f>
        <v/>
      </c>
      <c r="F6106" s="6">
        <f>MIN(D6106,in_batt_pw,IF(sel_batt=0,0,(sel_batt-H6105)/in_rte))</f>
        <v/>
      </c>
      <c r="G6106" s="6">
        <f>MIN(E6106,in_batt_pw,H6105)</f>
        <v/>
      </c>
      <c r="H6106" s="6">
        <f>H6105+F6106*in_rte-G6106</f>
        <v/>
      </c>
      <c r="I6106" s="6">
        <f>IF(sel_og=1,0,E6106-G6106)</f>
        <v/>
      </c>
      <c r="J6106" s="6">
        <f>IF(sel_og=1,0,D6106-F6106)</f>
        <v/>
      </c>
      <c r="K6106" s="6">
        <f>IF(sel_og=1,E6106-G6106,0)</f>
        <v/>
      </c>
    </row>
    <row r="6107">
      <c r="A6107" s="6">
        <f>Profiles!E6107+Profiles!F6107</f>
        <v/>
      </c>
      <c r="B6107" s="6">
        <f>Profiles!D6107*sel_solar</f>
        <v/>
      </c>
      <c r="C6107" s="6">
        <f>MIN(B6107,A6107)</f>
        <v/>
      </c>
      <c r="D6107" s="6">
        <f>B6107-C6107</f>
        <v/>
      </c>
      <c r="E6107" s="6">
        <f>A6107-C6107</f>
        <v/>
      </c>
      <c r="F6107" s="6">
        <f>MIN(D6107,in_batt_pw,IF(sel_batt=0,0,(sel_batt-H6106)/in_rte))</f>
        <v/>
      </c>
      <c r="G6107" s="6">
        <f>MIN(E6107,in_batt_pw,H6106)</f>
        <v/>
      </c>
      <c r="H6107" s="6">
        <f>H6106+F6107*in_rte-G6107</f>
        <v/>
      </c>
      <c r="I6107" s="6">
        <f>IF(sel_og=1,0,E6107-G6107)</f>
        <v/>
      </c>
      <c r="J6107" s="6">
        <f>IF(sel_og=1,0,D6107-F6107)</f>
        <v/>
      </c>
      <c r="K6107" s="6">
        <f>IF(sel_og=1,E6107-G6107,0)</f>
        <v/>
      </c>
    </row>
    <row r="6108">
      <c r="A6108" s="6">
        <f>Profiles!E6108+Profiles!F6108</f>
        <v/>
      </c>
      <c r="B6108" s="6">
        <f>Profiles!D6108*sel_solar</f>
        <v/>
      </c>
      <c r="C6108" s="6">
        <f>MIN(B6108,A6108)</f>
        <v/>
      </c>
      <c r="D6108" s="6">
        <f>B6108-C6108</f>
        <v/>
      </c>
      <c r="E6108" s="6">
        <f>A6108-C6108</f>
        <v/>
      </c>
      <c r="F6108" s="6">
        <f>MIN(D6108,in_batt_pw,IF(sel_batt=0,0,(sel_batt-H6107)/in_rte))</f>
        <v/>
      </c>
      <c r="G6108" s="6">
        <f>MIN(E6108,in_batt_pw,H6107)</f>
        <v/>
      </c>
      <c r="H6108" s="6">
        <f>H6107+F6108*in_rte-G6108</f>
        <v/>
      </c>
      <c r="I6108" s="6">
        <f>IF(sel_og=1,0,E6108-G6108)</f>
        <v/>
      </c>
      <c r="J6108" s="6">
        <f>IF(sel_og=1,0,D6108-F6108)</f>
        <v/>
      </c>
      <c r="K6108" s="6">
        <f>IF(sel_og=1,E6108-G6108,0)</f>
        <v/>
      </c>
    </row>
    <row r="6109">
      <c r="A6109" s="6">
        <f>Profiles!E6109+Profiles!F6109</f>
        <v/>
      </c>
      <c r="B6109" s="6">
        <f>Profiles!D6109*sel_solar</f>
        <v/>
      </c>
      <c r="C6109" s="6">
        <f>MIN(B6109,A6109)</f>
        <v/>
      </c>
      <c r="D6109" s="6">
        <f>B6109-C6109</f>
        <v/>
      </c>
      <c r="E6109" s="6">
        <f>A6109-C6109</f>
        <v/>
      </c>
      <c r="F6109" s="6">
        <f>MIN(D6109,in_batt_pw,IF(sel_batt=0,0,(sel_batt-H6108)/in_rte))</f>
        <v/>
      </c>
      <c r="G6109" s="6">
        <f>MIN(E6109,in_batt_pw,H6108)</f>
        <v/>
      </c>
      <c r="H6109" s="6">
        <f>H6108+F6109*in_rte-G6109</f>
        <v/>
      </c>
      <c r="I6109" s="6">
        <f>IF(sel_og=1,0,E6109-G6109)</f>
        <v/>
      </c>
      <c r="J6109" s="6">
        <f>IF(sel_og=1,0,D6109-F6109)</f>
        <v/>
      </c>
      <c r="K6109" s="6">
        <f>IF(sel_og=1,E6109-G6109,0)</f>
        <v/>
      </c>
    </row>
    <row r="6110">
      <c r="A6110" s="6">
        <f>Profiles!E6110+Profiles!F6110</f>
        <v/>
      </c>
      <c r="B6110" s="6">
        <f>Profiles!D6110*sel_solar</f>
        <v/>
      </c>
      <c r="C6110" s="6">
        <f>MIN(B6110,A6110)</f>
        <v/>
      </c>
      <c r="D6110" s="6">
        <f>B6110-C6110</f>
        <v/>
      </c>
      <c r="E6110" s="6">
        <f>A6110-C6110</f>
        <v/>
      </c>
      <c r="F6110" s="6">
        <f>MIN(D6110,in_batt_pw,IF(sel_batt=0,0,(sel_batt-H6109)/in_rte))</f>
        <v/>
      </c>
      <c r="G6110" s="6">
        <f>MIN(E6110,in_batt_pw,H6109)</f>
        <v/>
      </c>
      <c r="H6110" s="6">
        <f>H6109+F6110*in_rte-G6110</f>
        <v/>
      </c>
      <c r="I6110" s="6">
        <f>IF(sel_og=1,0,E6110-G6110)</f>
        <v/>
      </c>
      <c r="J6110" s="6">
        <f>IF(sel_og=1,0,D6110-F6110)</f>
        <v/>
      </c>
      <c r="K6110" s="6">
        <f>IF(sel_og=1,E6110-G6110,0)</f>
        <v/>
      </c>
    </row>
    <row r="6111">
      <c r="A6111" s="6">
        <f>Profiles!E6111+Profiles!F6111</f>
        <v/>
      </c>
      <c r="B6111" s="6">
        <f>Profiles!D6111*sel_solar</f>
        <v/>
      </c>
      <c r="C6111" s="6">
        <f>MIN(B6111,A6111)</f>
        <v/>
      </c>
      <c r="D6111" s="6">
        <f>B6111-C6111</f>
        <v/>
      </c>
      <c r="E6111" s="6">
        <f>A6111-C6111</f>
        <v/>
      </c>
      <c r="F6111" s="6">
        <f>MIN(D6111,in_batt_pw,IF(sel_batt=0,0,(sel_batt-H6110)/in_rte))</f>
        <v/>
      </c>
      <c r="G6111" s="6">
        <f>MIN(E6111,in_batt_pw,H6110)</f>
        <v/>
      </c>
      <c r="H6111" s="6">
        <f>H6110+F6111*in_rte-G6111</f>
        <v/>
      </c>
      <c r="I6111" s="6">
        <f>IF(sel_og=1,0,E6111-G6111)</f>
        <v/>
      </c>
      <c r="J6111" s="6">
        <f>IF(sel_og=1,0,D6111-F6111)</f>
        <v/>
      </c>
      <c r="K6111" s="6">
        <f>IF(sel_og=1,E6111-G6111,0)</f>
        <v/>
      </c>
    </row>
    <row r="6112">
      <c r="A6112" s="6">
        <f>Profiles!E6112+Profiles!F6112</f>
        <v/>
      </c>
      <c r="B6112" s="6">
        <f>Profiles!D6112*sel_solar</f>
        <v/>
      </c>
      <c r="C6112" s="6">
        <f>MIN(B6112,A6112)</f>
        <v/>
      </c>
      <c r="D6112" s="6">
        <f>B6112-C6112</f>
        <v/>
      </c>
      <c r="E6112" s="6">
        <f>A6112-C6112</f>
        <v/>
      </c>
      <c r="F6112" s="6">
        <f>MIN(D6112,in_batt_pw,IF(sel_batt=0,0,(sel_batt-H6111)/in_rte))</f>
        <v/>
      </c>
      <c r="G6112" s="6">
        <f>MIN(E6112,in_batt_pw,H6111)</f>
        <v/>
      </c>
      <c r="H6112" s="6">
        <f>H6111+F6112*in_rte-G6112</f>
        <v/>
      </c>
      <c r="I6112" s="6">
        <f>IF(sel_og=1,0,E6112-G6112)</f>
        <v/>
      </c>
      <c r="J6112" s="6">
        <f>IF(sel_og=1,0,D6112-F6112)</f>
        <v/>
      </c>
      <c r="K6112" s="6">
        <f>IF(sel_og=1,E6112-G6112,0)</f>
        <v/>
      </c>
    </row>
    <row r="6113">
      <c r="A6113" s="6">
        <f>Profiles!E6113+Profiles!F6113</f>
        <v/>
      </c>
      <c r="B6113" s="6">
        <f>Profiles!D6113*sel_solar</f>
        <v/>
      </c>
      <c r="C6113" s="6">
        <f>MIN(B6113,A6113)</f>
        <v/>
      </c>
      <c r="D6113" s="6">
        <f>B6113-C6113</f>
        <v/>
      </c>
      <c r="E6113" s="6">
        <f>A6113-C6113</f>
        <v/>
      </c>
      <c r="F6113" s="6">
        <f>MIN(D6113,in_batt_pw,IF(sel_batt=0,0,(sel_batt-H6112)/in_rte))</f>
        <v/>
      </c>
      <c r="G6113" s="6">
        <f>MIN(E6113,in_batt_pw,H6112)</f>
        <v/>
      </c>
      <c r="H6113" s="6">
        <f>H6112+F6113*in_rte-G6113</f>
        <v/>
      </c>
      <c r="I6113" s="6">
        <f>IF(sel_og=1,0,E6113-G6113)</f>
        <v/>
      </c>
      <c r="J6113" s="6">
        <f>IF(sel_og=1,0,D6113-F6113)</f>
        <v/>
      </c>
      <c r="K6113" s="6">
        <f>IF(sel_og=1,E6113-G6113,0)</f>
        <v/>
      </c>
    </row>
    <row r="6114">
      <c r="A6114" s="6">
        <f>Profiles!E6114+Profiles!F6114</f>
        <v/>
      </c>
      <c r="B6114" s="6">
        <f>Profiles!D6114*sel_solar</f>
        <v/>
      </c>
      <c r="C6114" s="6">
        <f>MIN(B6114,A6114)</f>
        <v/>
      </c>
      <c r="D6114" s="6">
        <f>B6114-C6114</f>
        <v/>
      </c>
      <c r="E6114" s="6">
        <f>A6114-C6114</f>
        <v/>
      </c>
      <c r="F6114" s="6">
        <f>MIN(D6114,in_batt_pw,IF(sel_batt=0,0,(sel_batt-H6113)/in_rte))</f>
        <v/>
      </c>
      <c r="G6114" s="6">
        <f>MIN(E6114,in_batt_pw,H6113)</f>
        <v/>
      </c>
      <c r="H6114" s="6">
        <f>H6113+F6114*in_rte-G6114</f>
        <v/>
      </c>
      <c r="I6114" s="6">
        <f>IF(sel_og=1,0,E6114-G6114)</f>
        <v/>
      </c>
      <c r="J6114" s="6">
        <f>IF(sel_og=1,0,D6114-F6114)</f>
        <v/>
      </c>
      <c r="K6114" s="6">
        <f>IF(sel_og=1,E6114-G6114,0)</f>
        <v/>
      </c>
    </row>
    <row r="6115">
      <c r="A6115" s="6">
        <f>Profiles!E6115+Profiles!F6115</f>
        <v/>
      </c>
      <c r="B6115" s="6">
        <f>Profiles!D6115*sel_solar</f>
        <v/>
      </c>
      <c r="C6115" s="6">
        <f>MIN(B6115,A6115)</f>
        <v/>
      </c>
      <c r="D6115" s="6">
        <f>B6115-C6115</f>
        <v/>
      </c>
      <c r="E6115" s="6">
        <f>A6115-C6115</f>
        <v/>
      </c>
      <c r="F6115" s="6">
        <f>MIN(D6115,in_batt_pw,IF(sel_batt=0,0,(sel_batt-H6114)/in_rte))</f>
        <v/>
      </c>
      <c r="G6115" s="6">
        <f>MIN(E6115,in_batt_pw,H6114)</f>
        <v/>
      </c>
      <c r="H6115" s="6">
        <f>H6114+F6115*in_rte-G6115</f>
        <v/>
      </c>
      <c r="I6115" s="6">
        <f>IF(sel_og=1,0,E6115-G6115)</f>
        <v/>
      </c>
      <c r="J6115" s="6">
        <f>IF(sel_og=1,0,D6115-F6115)</f>
        <v/>
      </c>
      <c r="K6115" s="6">
        <f>IF(sel_og=1,E6115-G6115,0)</f>
        <v/>
      </c>
    </row>
    <row r="6116">
      <c r="A6116" s="6">
        <f>Profiles!E6116+Profiles!F6116</f>
        <v/>
      </c>
      <c r="B6116" s="6">
        <f>Profiles!D6116*sel_solar</f>
        <v/>
      </c>
      <c r="C6116" s="6">
        <f>MIN(B6116,A6116)</f>
        <v/>
      </c>
      <c r="D6116" s="6">
        <f>B6116-C6116</f>
        <v/>
      </c>
      <c r="E6116" s="6">
        <f>A6116-C6116</f>
        <v/>
      </c>
      <c r="F6116" s="6">
        <f>MIN(D6116,in_batt_pw,IF(sel_batt=0,0,(sel_batt-H6115)/in_rte))</f>
        <v/>
      </c>
      <c r="G6116" s="6">
        <f>MIN(E6116,in_batt_pw,H6115)</f>
        <v/>
      </c>
      <c r="H6116" s="6">
        <f>H6115+F6116*in_rte-G6116</f>
        <v/>
      </c>
      <c r="I6116" s="6">
        <f>IF(sel_og=1,0,E6116-G6116)</f>
        <v/>
      </c>
      <c r="J6116" s="6">
        <f>IF(sel_og=1,0,D6116-F6116)</f>
        <v/>
      </c>
      <c r="K6116" s="6">
        <f>IF(sel_og=1,E6116-G6116,0)</f>
        <v/>
      </c>
    </row>
    <row r="6117">
      <c r="A6117" s="6">
        <f>Profiles!E6117+Profiles!F6117</f>
        <v/>
      </c>
      <c r="B6117" s="6">
        <f>Profiles!D6117*sel_solar</f>
        <v/>
      </c>
      <c r="C6117" s="6">
        <f>MIN(B6117,A6117)</f>
        <v/>
      </c>
      <c r="D6117" s="6">
        <f>B6117-C6117</f>
        <v/>
      </c>
      <c r="E6117" s="6">
        <f>A6117-C6117</f>
        <v/>
      </c>
      <c r="F6117" s="6">
        <f>MIN(D6117,in_batt_pw,IF(sel_batt=0,0,(sel_batt-H6116)/in_rte))</f>
        <v/>
      </c>
      <c r="G6117" s="6">
        <f>MIN(E6117,in_batt_pw,H6116)</f>
        <v/>
      </c>
      <c r="H6117" s="6">
        <f>H6116+F6117*in_rte-G6117</f>
        <v/>
      </c>
      <c r="I6117" s="6">
        <f>IF(sel_og=1,0,E6117-G6117)</f>
        <v/>
      </c>
      <c r="J6117" s="6">
        <f>IF(sel_og=1,0,D6117-F6117)</f>
        <v/>
      </c>
      <c r="K6117" s="6">
        <f>IF(sel_og=1,E6117-G6117,0)</f>
        <v/>
      </c>
    </row>
    <row r="6118">
      <c r="A6118" s="6">
        <f>Profiles!E6118+Profiles!F6118</f>
        <v/>
      </c>
      <c r="B6118" s="6">
        <f>Profiles!D6118*sel_solar</f>
        <v/>
      </c>
      <c r="C6118" s="6">
        <f>MIN(B6118,A6118)</f>
        <v/>
      </c>
      <c r="D6118" s="6">
        <f>B6118-C6118</f>
        <v/>
      </c>
      <c r="E6118" s="6">
        <f>A6118-C6118</f>
        <v/>
      </c>
      <c r="F6118" s="6">
        <f>MIN(D6118,in_batt_pw,IF(sel_batt=0,0,(sel_batt-H6117)/in_rte))</f>
        <v/>
      </c>
      <c r="G6118" s="6">
        <f>MIN(E6118,in_batt_pw,H6117)</f>
        <v/>
      </c>
      <c r="H6118" s="6">
        <f>H6117+F6118*in_rte-G6118</f>
        <v/>
      </c>
      <c r="I6118" s="6">
        <f>IF(sel_og=1,0,E6118-G6118)</f>
        <v/>
      </c>
      <c r="J6118" s="6">
        <f>IF(sel_og=1,0,D6118-F6118)</f>
        <v/>
      </c>
      <c r="K6118" s="6">
        <f>IF(sel_og=1,E6118-G6118,0)</f>
        <v/>
      </c>
    </row>
    <row r="6119">
      <c r="A6119" s="6">
        <f>Profiles!E6119+Profiles!F6119</f>
        <v/>
      </c>
      <c r="B6119" s="6">
        <f>Profiles!D6119*sel_solar</f>
        <v/>
      </c>
      <c r="C6119" s="6">
        <f>MIN(B6119,A6119)</f>
        <v/>
      </c>
      <c r="D6119" s="6">
        <f>B6119-C6119</f>
        <v/>
      </c>
      <c r="E6119" s="6">
        <f>A6119-C6119</f>
        <v/>
      </c>
      <c r="F6119" s="6">
        <f>MIN(D6119,in_batt_pw,IF(sel_batt=0,0,(sel_batt-H6118)/in_rte))</f>
        <v/>
      </c>
      <c r="G6119" s="6">
        <f>MIN(E6119,in_batt_pw,H6118)</f>
        <v/>
      </c>
      <c r="H6119" s="6">
        <f>H6118+F6119*in_rte-G6119</f>
        <v/>
      </c>
      <c r="I6119" s="6">
        <f>IF(sel_og=1,0,E6119-G6119)</f>
        <v/>
      </c>
      <c r="J6119" s="6">
        <f>IF(sel_og=1,0,D6119-F6119)</f>
        <v/>
      </c>
      <c r="K6119" s="6">
        <f>IF(sel_og=1,E6119-G6119,0)</f>
        <v/>
      </c>
    </row>
    <row r="6120">
      <c r="A6120" s="6">
        <f>Profiles!E6120+Profiles!F6120</f>
        <v/>
      </c>
      <c r="B6120" s="6">
        <f>Profiles!D6120*sel_solar</f>
        <v/>
      </c>
      <c r="C6120" s="6">
        <f>MIN(B6120,A6120)</f>
        <v/>
      </c>
      <c r="D6120" s="6">
        <f>B6120-C6120</f>
        <v/>
      </c>
      <c r="E6120" s="6">
        <f>A6120-C6120</f>
        <v/>
      </c>
      <c r="F6120" s="6">
        <f>MIN(D6120,in_batt_pw,IF(sel_batt=0,0,(sel_batt-H6119)/in_rte))</f>
        <v/>
      </c>
      <c r="G6120" s="6">
        <f>MIN(E6120,in_batt_pw,H6119)</f>
        <v/>
      </c>
      <c r="H6120" s="6">
        <f>H6119+F6120*in_rte-G6120</f>
        <v/>
      </c>
      <c r="I6120" s="6">
        <f>IF(sel_og=1,0,E6120-G6120)</f>
        <v/>
      </c>
      <c r="J6120" s="6">
        <f>IF(sel_og=1,0,D6120-F6120)</f>
        <v/>
      </c>
      <c r="K6120" s="6">
        <f>IF(sel_og=1,E6120-G6120,0)</f>
        <v/>
      </c>
    </row>
    <row r="6121">
      <c r="A6121" s="6">
        <f>Profiles!E6121+Profiles!F6121</f>
        <v/>
      </c>
      <c r="B6121" s="6">
        <f>Profiles!D6121*sel_solar</f>
        <v/>
      </c>
      <c r="C6121" s="6">
        <f>MIN(B6121,A6121)</f>
        <v/>
      </c>
      <c r="D6121" s="6">
        <f>B6121-C6121</f>
        <v/>
      </c>
      <c r="E6121" s="6">
        <f>A6121-C6121</f>
        <v/>
      </c>
      <c r="F6121" s="6">
        <f>MIN(D6121,in_batt_pw,IF(sel_batt=0,0,(sel_batt-H6120)/in_rte))</f>
        <v/>
      </c>
      <c r="G6121" s="6">
        <f>MIN(E6121,in_batt_pw,H6120)</f>
        <v/>
      </c>
      <c r="H6121" s="6">
        <f>H6120+F6121*in_rte-G6121</f>
        <v/>
      </c>
      <c r="I6121" s="6">
        <f>IF(sel_og=1,0,E6121-G6121)</f>
        <v/>
      </c>
      <c r="J6121" s="6">
        <f>IF(sel_og=1,0,D6121-F6121)</f>
        <v/>
      </c>
      <c r="K6121" s="6">
        <f>IF(sel_og=1,E6121-G6121,0)</f>
        <v/>
      </c>
    </row>
    <row r="6122">
      <c r="A6122" s="6">
        <f>Profiles!E6122+Profiles!F6122</f>
        <v/>
      </c>
      <c r="B6122" s="6">
        <f>Profiles!D6122*sel_solar</f>
        <v/>
      </c>
      <c r="C6122" s="6">
        <f>MIN(B6122,A6122)</f>
        <v/>
      </c>
      <c r="D6122" s="6">
        <f>B6122-C6122</f>
        <v/>
      </c>
      <c r="E6122" s="6">
        <f>A6122-C6122</f>
        <v/>
      </c>
      <c r="F6122" s="6">
        <f>MIN(D6122,in_batt_pw,IF(sel_batt=0,0,(sel_batt-H6121)/in_rte))</f>
        <v/>
      </c>
      <c r="G6122" s="6">
        <f>MIN(E6122,in_batt_pw,H6121)</f>
        <v/>
      </c>
      <c r="H6122" s="6">
        <f>H6121+F6122*in_rte-G6122</f>
        <v/>
      </c>
      <c r="I6122" s="6">
        <f>IF(sel_og=1,0,E6122-G6122)</f>
        <v/>
      </c>
      <c r="J6122" s="6">
        <f>IF(sel_og=1,0,D6122-F6122)</f>
        <v/>
      </c>
      <c r="K6122" s="6">
        <f>IF(sel_og=1,E6122-G6122,0)</f>
        <v/>
      </c>
    </row>
    <row r="6123">
      <c r="A6123" s="6">
        <f>Profiles!E6123+Profiles!F6123</f>
        <v/>
      </c>
      <c r="B6123" s="6">
        <f>Profiles!D6123*sel_solar</f>
        <v/>
      </c>
      <c r="C6123" s="6">
        <f>MIN(B6123,A6123)</f>
        <v/>
      </c>
      <c r="D6123" s="6">
        <f>B6123-C6123</f>
        <v/>
      </c>
      <c r="E6123" s="6">
        <f>A6123-C6123</f>
        <v/>
      </c>
      <c r="F6123" s="6">
        <f>MIN(D6123,in_batt_pw,IF(sel_batt=0,0,(sel_batt-H6122)/in_rte))</f>
        <v/>
      </c>
      <c r="G6123" s="6">
        <f>MIN(E6123,in_batt_pw,H6122)</f>
        <v/>
      </c>
      <c r="H6123" s="6">
        <f>H6122+F6123*in_rte-G6123</f>
        <v/>
      </c>
      <c r="I6123" s="6">
        <f>IF(sel_og=1,0,E6123-G6123)</f>
        <v/>
      </c>
      <c r="J6123" s="6">
        <f>IF(sel_og=1,0,D6123-F6123)</f>
        <v/>
      </c>
      <c r="K6123" s="6">
        <f>IF(sel_og=1,E6123-G6123,0)</f>
        <v/>
      </c>
    </row>
    <row r="6124">
      <c r="A6124" s="6">
        <f>Profiles!E6124+Profiles!F6124</f>
        <v/>
      </c>
      <c r="B6124" s="6">
        <f>Profiles!D6124*sel_solar</f>
        <v/>
      </c>
      <c r="C6124" s="6">
        <f>MIN(B6124,A6124)</f>
        <v/>
      </c>
      <c r="D6124" s="6">
        <f>B6124-C6124</f>
        <v/>
      </c>
      <c r="E6124" s="6">
        <f>A6124-C6124</f>
        <v/>
      </c>
      <c r="F6124" s="6">
        <f>MIN(D6124,in_batt_pw,IF(sel_batt=0,0,(sel_batt-H6123)/in_rte))</f>
        <v/>
      </c>
      <c r="G6124" s="6">
        <f>MIN(E6124,in_batt_pw,H6123)</f>
        <v/>
      </c>
      <c r="H6124" s="6">
        <f>H6123+F6124*in_rte-G6124</f>
        <v/>
      </c>
      <c r="I6124" s="6">
        <f>IF(sel_og=1,0,E6124-G6124)</f>
        <v/>
      </c>
      <c r="J6124" s="6">
        <f>IF(sel_og=1,0,D6124-F6124)</f>
        <v/>
      </c>
      <c r="K6124" s="6">
        <f>IF(sel_og=1,E6124-G6124,0)</f>
        <v/>
      </c>
    </row>
    <row r="6125">
      <c r="A6125" s="6">
        <f>Profiles!E6125+Profiles!F6125</f>
        <v/>
      </c>
      <c r="B6125" s="6">
        <f>Profiles!D6125*sel_solar</f>
        <v/>
      </c>
      <c r="C6125" s="6">
        <f>MIN(B6125,A6125)</f>
        <v/>
      </c>
      <c r="D6125" s="6">
        <f>B6125-C6125</f>
        <v/>
      </c>
      <c r="E6125" s="6">
        <f>A6125-C6125</f>
        <v/>
      </c>
      <c r="F6125" s="6">
        <f>MIN(D6125,in_batt_pw,IF(sel_batt=0,0,(sel_batt-H6124)/in_rte))</f>
        <v/>
      </c>
      <c r="G6125" s="6">
        <f>MIN(E6125,in_batt_pw,H6124)</f>
        <v/>
      </c>
      <c r="H6125" s="6">
        <f>H6124+F6125*in_rte-G6125</f>
        <v/>
      </c>
      <c r="I6125" s="6">
        <f>IF(sel_og=1,0,E6125-G6125)</f>
        <v/>
      </c>
      <c r="J6125" s="6">
        <f>IF(sel_og=1,0,D6125-F6125)</f>
        <v/>
      </c>
      <c r="K6125" s="6">
        <f>IF(sel_og=1,E6125-G6125,0)</f>
        <v/>
      </c>
    </row>
    <row r="6126">
      <c r="A6126" s="6">
        <f>Profiles!E6126+Profiles!F6126</f>
        <v/>
      </c>
      <c r="B6126" s="6">
        <f>Profiles!D6126*sel_solar</f>
        <v/>
      </c>
      <c r="C6126" s="6">
        <f>MIN(B6126,A6126)</f>
        <v/>
      </c>
      <c r="D6126" s="6">
        <f>B6126-C6126</f>
        <v/>
      </c>
      <c r="E6126" s="6">
        <f>A6126-C6126</f>
        <v/>
      </c>
      <c r="F6126" s="6">
        <f>MIN(D6126,in_batt_pw,IF(sel_batt=0,0,(sel_batt-H6125)/in_rte))</f>
        <v/>
      </c>
      <c r="G6126" s="6">
        <f>MIN(E6126,in_batt_pw,H6125)</f>
        <v/>
      </c>
      <c r="H6126" s="6">
        <f>H6125+F6126*in_rte-G6126</f>
        <v/>
      </c>
      <c r="I6126" s="6">
        <f>IF(sel_og=1,0,E6126-G6126)</f>
        <v/>
      </c>
      <c r="J6126" s="6">
        <f>IF(sel_og=1,0,D6126-F6126)</f>
        <v/>
      </c>
      <c r="K6126" s="6">
        <f>IF(sel_og=1,E6126-G6126,0)</f>
        <v/>
      </c>
    </row>
    <row r="6127">
      <c r="A6127" s="6">
        <f>Profiles!E6127+Profiles!F6127</f>
        <v/>
      </c>
      <c r="B6127" s="6">
        <f>Profiles!D6127*sel_solar</f>
        <v/>
      </c>
      <c r="C6127" s="6">
        <f>MIN(B6127,A6127)</f>
        <v/>
      </c>
      <c r="D6127" s="6">
        <f>B6127-C6127</f>
        <v/>
      </c>
      <c r="E6127" s="6">
        <f>A6127-C6127</f>
        <v/>
      </c>
      <c r="F6127" s="6">
        <f>MIN(D6127,in_batt_pw,IF(sel_batt=0,0,(sel_batt-H6126)/in_rte))</f>
        <v/>
      </c>
      <c r="G6127" s="6">
        <f>MIN(E6127,in_batt_pw,H6126)</f>
        <v/>
      </c>
      <c r="H6127" s="6">
        <f>H6126+F6127*in_rte-G6127</f>
        <v/>
      </c>
      <c r="I6127" s="6">
        <f>IF(sel_og=1,0,E6127-G6127)</f>
        <v/>
      </c>
      <c r="J6127" s="6">
        <f>IF(sel_og=1,0,D6127-F6127)</f>
        <v/>
      </c>
      <c r="K6127" s="6">
        <f>IF(sel_og=1,E6127-G6127,0)</f>
        <v/>
      </c>
    </row>
    <row r="6128">
      <c r="A6128" s="6">
        <f>Profiles!E6128+Profiles!F6128</f>
        <v/>
      </c>
      <c r="B6128" s="6">
        <f>Profiles!D6128*sel_solar</f>
        <v/>
      </c>
      <c r="C6128" s="6">
        <f>MIN(B6128,A6128)</f>
        <v/>
      </c>
      <c r="D6128" s="6">
        <f>B6128-C6128</f>
        <v/>
      </c>
      <c r="E6128" s="6">
        <f>A6128-C6128</f>
        <v/>
      </c>
      <c r="F6128" s="6">
        <f>MIN(D6128,in_batt_pw,IF(sel_batt=0,0,(sel_batt-H6127)/in_rte))</f>
        <v/>
      </c>
      <c r="G6128" s="6">
        <f>MIN(E6128,in_batt_pw,H6127)</f>
        <v/>
      </c>
      <c r="H6128" s="6">
        <f>H6127+F6128*in_rte-G6128</f>
        <v/>
      </c>
      <c r="I6128" s="6">
        <f>IF(sel_og=1,0,E6128-G6128)</f>
        <v/>
      </c>
      <c r="J6128" s="6">
        <f>IF(sel_og=1,0,D6128-F6128)</f>
        <v/>
      </c>
      <c r="K6128" s="6">
        <f>IF(sel_og=1,E6128-G6128,0)</f>
        <v/>
      </c>
    </row>
    <row r="6129">
      <c r="A6129" s="6">
        <f>Profiles!E6129+Profiles!F6129</f>
        <v/>
      </c>
      <c r="B6129" s="6">
        <f>Profiles!D6129*sel_solar</f>
        <v/>
      </c>
      <c r="C6129" s="6">
        <f>MIN(B6129,A6129)</f>
        <v/>
      </c>
      <c r="D6129" s="6">
        <f>B6129-C6129</f>
        <v/>
      </c>
      <c r="E6129" s="6">
        <f>A6129-C6129</f>
        <v/>
      </c>
      <c r="F6129" s="6">
        <f>MIN(D6129,in_batt_pw,IF(sel_batt=0,0,(sel_batt-H6128)/in_rte))</f>
        <v/>
      </c>
      <c r="G6129" s="6">
        <f>MIN(E6129,in_batt_pw,H6128)</f>
        <v/>
      </c>
      <c r="H6129" s="6">
        <f>H6128+F6129*in_rte-G6129</f>
        <v/>
      </c>
      <c r="I6129" s="6">
        <f>IF(sel_og=1,0,E6129-G6129)</f>
        <v/>
      </c>
      <c r="J6129" s="6">
        <f>IF(sel_og=1,0,D6129-F6129)</f>
        <v/>
      </c>
      <c r="K6129" s="6">
        <f>IF(sel_og=1,E6129-G6129,0)</f>
        <v/>
      </c>
    </row>
    <row r="6130">
      <c r="A6130" s="6">
        <f>Profiles!E6130+Profiles!F6130</f>
        <v/>
      </c>
      <c r="B6130" s="6">
        <f>Profiles!D6130*sel_solar</f>
        <v/>
      </c>
      <c r="C6130" s="6">
        <f>MIN(B6130,A6130)</f>
        <v/>
      </c>
      <c r="D6130" s="6">
        <f>B6130-C6130</f>
        <v/>
      </c>
      <c r="E6130" s="6">
        <f>A6130-C6130</f>
        <v/>
      </c>
      <c r="F6130" s="6">
        <f>MIN(D6130,in_batt_pw,IF(sel_batt=0,0,(sel_batt-H6129)/in_rte))</f>
        <v/>
      </c>
      <c r="G6130" s="6">
        <f>MIN(E6130,in_batt_pw,H6129)</f>
        <v/>
      </c>
      <c r="H6130" s="6">
        <f>H6129+F6130*in_rte-G6130</f>
        <v/>
      </c>
      <c r="I6130" s="6">
        <f>IF(sel_og=1,0,E6130-G6130)</f>
        <v/>
      </c>
      <c r="J6130" s="6">
        <f>IF(sel_og=1,0,D6130-F6130)</f>
        <v/>
      </c>
      <c r="K6130" s="6">
        <f>IF(sel_og=1,E6130-G6130,0)</f>
        <v/>
      </c>
    </row>
    <row r="6131">
      <c r="A6131" s="6">
        <f>Profiles!E6131+Profiles!F6131</f>
        <v/>
      </c>
      <c r="B6131" s="6">
        <f>Profiles!D6131*sel_solar</f>
        <v/>
      </c>
      <c r="C6131" s="6">
        <f>MIN(B6131,A6131)</f>
        <v/>
      </c>
      <c r="D6131" s="6">
        <f>B6131-C6131</f>
        <v/>
      </c>
      <c r="E6131" s="6">
        <f>A6131-C6131</f>
        <v/>
      </c>
      <c r="F6131" s="6">
        <f>MIN(D6131,in_batt_pw,IF(sel_batt=0,0,(sel_batt-H6130)/in_rte))</f>
        <v/>
      </c>
      <c r="G6131" s="6">
        <f>MIN(E6131,in_batt_pw,H6130)</f>
        <v/>
      </c>
      <c r="H6131" s="6">
        <f>H6130+F6131*in_rte-G6131</f>
        <v/>
      </c>
      <c r="I6131" s="6">
        <f>IF(sel_og=1,0,E6131-G6131)</f>
        <v/>
      </c>
      <c r="J6131" s="6">
        <f>IF(sel_og=1,0,D6131-F6131)</f>
        <v/>
      </c>
      <c r="K6131" s="6">
        <f>IF(sel_og=1,E6131-G6131,0)</f>
        <v/>
      </c>
    </row>
    <row r="6132">
      <c r="A6132" s="6">
        <f>Profiles!E6132+Profiles!F6132</f>
        <v/>
      </c>
      <c r="B6132" s="6">
        <f>Profiles!D6132*sel_solar</f>
        <v/>
      </c>
      <c r="C6132" s="6">
        <f>MIN(B6132,A6132)</f>
        <v/>
      </c>
      <c r="D6132" s="6">
        <f>B6132-C6132</f>
        <v/>
      </c>
      <c r="E6132" s="6">
        <f>A6132-C6132</f>
        <v/>
      </c>
      <c r="F6132" s="6">
        <f>MIN(D6132,in_batt_pw,IF(sel_batt=0,0,(sel_batt-H6131)/in_rte))</f>
        <v/>
      </c>
      <c r="G6132" s="6">
        <f>MIN(E6132,in_batt_pw,H6131)</f>
        <v/>
      </c>
      <c r="H6132" s="6">
        <f>H6131+F6132*in_rte-G6132</f>
        <v/>
      </c>
      <c r="I6132" s="6">
        <f>IF(sel_og=1,0,E6132-G6132)</f>
        <v/>
      </c>
      <c r="J6132" s="6">
        <f>IF(sel_og=1,0,D6132-F6132)</f>
        <v/>
      </c>
      <c r="K6132" s="6">
        <f>IF(sel_og=1,E6132-G6132,0)</f>
        <v/>
      </c>
    </row>
    <row r="6133">
      <c r="A6133" s="6">
        <f>Profiles!E6133+Profiles!F6133</f>
        <v/>
      </c>
      <c r="B6133" s="6">
        <f>Profiles!D6133*sel_solar</f>
        <v/>
      </c>
      <c r="C6133" s="6">
        <f>MIN(B6133,A6133)</f>
        <v/>
      </c>
      <c r="D6133" s="6">
        <f>B6133-C6133</f>
        <v/>
      </c>
      <c r="E6133" s="6">
        <f>A6133-C6133</f>
        <v/>
      </c>
      <c r="F6133" s="6">
        <f>MIN(D6133,in_batt_pw,IF(sel_batt=0,0,(sel_batt-H6132)/in_rte))</f>
        <v/>
      </c>
      <c r="G6133" s="6">
        <f>MIN(E6133,in_batt_pw,H6132)</f>
        <v/>
      </c>
      <c r="H6133" s="6">
        <f>H6132+F6133*in_rte-G6133</f>
        <v/>
      </c>
      <c r="I6133" s="6">
        <f>IF(sel_og=1,0,E6133-G6133)</f>
        <v/>
      </c>
      <c r="J6133" s="6">
        <f>IF(sel_og=1,0,D6133-F6133)</f>
        <v/>
      </c>
      <c r="K6133" s="6">
        <f>IF(sel_og=1,E6133-G6133,0)</f>
        <v/>
      </c>
    </row>
    <row r="6134">
      <c r="A6134" s="6">
        <f>Profiles!E6134+Profiles!F6134</f>
        <v/>
      </c>
      <c r="B6134" s="6">
        <f>Profiles!D6134*sel_solar</f>
        <v/>
      </c>
      <c r="C6134" s="6">
        <f>MIN(B6134,A6134)</f>
        <v/>
      </c>
      <c r="D6134" s="6">
        <f>B6134-C6134</f>
        <v/>
      </c>
      <c r="E6134" s="6">
        <f>A6134-C6134</f>
        <v/>
      </c>
      <c r="F6134" s="6">
        <f>MIN(D6134,in_batt_pw,IF(sel_batt=0,0,(sel_batt-H6133)/in_rte))</f>
        <v/>
      </c>
      <c r="G6134" s="6">
        <f>MIN(E6134,in_batt_pw,H6133)</f>
        <v/>
      </c>
      <c r="H6134" s="6">
        <f>H6133+F6134*in_rte-G6134</f>
        <v/>
      </c>
      <c r="I6134" s="6">
        <f>IF(sel_og=1,0,E6134-G6134)</f>
        <v/>
      </c>
      <c r="J6134" s="6">
        <f>IF(sel_og=1,0,D6134-F6134)</f>
        <v/>
      </c>
      <c r="K6134" s="6">
        <f>IF(sel_og=1,E6134-G6134,0)</f>
        <v/>
      </c>
    </row>
    <row r="6135">
      <c r="A6135" s="6">
        <f>Profiles!E6135+Profiles!F6135</f>
        <v/>
      </c>
      <c r="B6135" s="6">
        <f>Profiles!D6135*sel_solar</f>
        <v/>
      </c>
      <c r="C6135" s="6">
        <f>MIN(B6135,A6135)</f>
        <v/>
      </c>
      <c r="D6135" s="6">
        <f>B6135-C6135</f>
        <v/>
      </c>
      <c r="E6135" s="6">
        <f>A6135-C6135</f>
        <v/>
      </c>
      <c r="F6135" s="6">
        <f>MIN(D6135,in_batt_pw,IF(sel_batt=0,0,(sel_batt-H6134)/in_rte))</f>
        <v/>
      </c>
      <c r="G6135" s="6">
        <f>MIN(E6135,in_batt_pw,H6134)</f>
        <v/>
      </c>
      <c r="H6135" s="6">
        <f>H6134+F6135*in_rte-G6135</f>
        <v/>
      </c>
      <c r="I6135" s="6">
        <f>IF(sel_og=1,0,E6135-G6135)</f>
        <v/>
      </c>
      <c r="J6135" s="6">
        <f>IF(sel_og=1,0,D6135-F6135)</f>
        <v/>
      </c>
      <c r="K6135" s="6">
        <f>IF(sel_og=1,E6135-G6135,0)</f>
        <v/>
      </c>
    </row>
    <row r="6136">
      <c r="A6136" s="6">
        <f>Profiles!E6136+Profiles!F6136</f>
        <v/>
      </c>
      <c r="B6136" s="6">
        <f>Profiles!D6136*sel_solar</f>
        <v/>
      </c>
      <c r="C6136" s="6">
        <f>MIN(B6136,A6136)</f>
        <v/>
      </c>
      <c r="D6136" s="6">
        <f>B6136-C6136</f>
        <v/>
      </c>
      <c r="E6136" s="6">
        <f>A6136-C6136</f>
        <v/>
      </c>
      <c r="F6136" s="6">
        <f>MIN(D6136,in_batt_pw,IF(sel_batt=0,0,(sel_batt-H6135)/in_rte))</f>
        <v/>
      </c>
      <c r="G6136" s="6">
        <f>MIN(E6136,in_batt_pw,H6135)</f>
        <v/>
      </c>
      <c r="H6136" s="6">
        <f>H6135+F6136*in_rte-G6136</f>
        <v/>
      </c>
      <c r="I6136" s="6">
        <f>IF(sel_og=1,0,E6136-G6136)</f>
        <v/>
      </c>
      <c r="J6136" s="6">
        <f>IF(sel_og=1,0,D6136-F6136)</f>
        <v/>
      </c>
      <c r="K6136" s="6">
        <f>IF(sel_og=1,E6136-G6136,0)</f>
        <v/>
      </c>
    </row>
    <row r="6137">
      <c r="A6137" s="6">
        <f>Profiles!E6137+Profiles!F6137</f>
        <v/>
      </c>
      <c r="B6137" s="6">
        <f>Profiles!D6137*sel_solar</f>
        <v/>
      </c>
      <c r="C6137" s="6">
        <f>MIN(B6137,A6137)</f>
        <v/>
      </c>
      <c r="D6137" s="6">
        <f>B6137-C6137</f>
        <v/>
      </c>
      <c r="E6137" s="6">
        <f>A6137-C6137</f>
        <v/>
      </c>
      <c r="F6137" s="6">
        <f>MIN(D6137,in_batt_pw,IF(sel_batt=0,0,(sel_batt-H6136)/in_rte))</f>
        <v/>
      </c>
      <c r="G6137" s="6">
        <f>MIN(E6137,in_batt_pw,H6136)</f>
        <v/>
      </c>
      <c r="H6137" s="6">
        <f>H6136+F6137*in_rte-G6137</f>
        <v/>
      </c>
      <c r="I6137" s="6">
        <f>IF(sel_og=1,0,E6137-G6137)</f>
        <v/>
      </c>
      <c r="J6137" s="6">
        <f>IF(sel_og=1,0,D6137-F6137)</f>
        <v/>
      </c>
      <c r="K6137" s="6">
        <f>IF(sel_og=1,E6137-G6137,0)</f>
        <v/>
      </c>
    </row>
    <row r="6138">
      <c r="A6138" s="6">
        <f>Profiles!E6138+Profiles!F6138</f>
        <v/>
      </c>
      <c r="B6138" s="6">
        <f>Profiles!D6138*sel_solar</f>
        <v/>
      </c>
      <c r="C6138" s="6">
        <f>MIN(B6138,A6138)</f>
        <v/>
      </c>
      <c r="D6138" s="6">
        <f>B6138-C6138</f>
        <v/>
      </c>
      <c r="E6138" s="6">
        <f>A6138-C6138</f>
        <v/>
      </c>
      <c r="F6138" s="6">
        <f>MIN(D6138,in_batt_pw,IF(sel_batt=0,0,(sel_batt-H6137)/in_rte))</f>
        <v/>
      </c>
      <c r="G6138" s="6">
        <f>MIN(E6138,in_batt_pw,H6137)</f>
        <v/>
      </c>
      <c r="H6138" s="6">
        <f>H6137+F6138*in_rte-G6138</f>
        <v/>
      </c>
      <c r="I6138" s="6">
        <f>IF(sel_og=1,0,E6138-G6138)</f>
        <v/>
      </c>
      <c r="J6138" s="6">
        <f>IF(sel_og=1,0,D6138-F6138)</f>
        <v/>
      </c>
      <c r="K6138" s="6">
        <f>IF(sel_og=1,E6138-G6138,0)</f>
        <v/>
      </c>
    </row>
    <row r="6139">
      <c r="A6139" s="6">
        <f>Profiles!E6139+Profiles!F6139</f>
        <v/>
      </c>
      <c r="B6139" s="6">
        <f>Profiles!D6139*sel_solar</f>
        <v/>
      </c>
      <c r="C6139" s="6">
        <f>MIN(B6139,A6139)</f>
        <v/>
      </c>
      <c r="D6139" s="6">
        <f>B6139-C6139</f>
        <v/>
      </c>
      <c r="E6139" s="6">
        <f>A6139-C6139</f>
        <v/>
      </c>
      <c r="F6139" s="6">
        <f>MIN(D6139,in_batt_pw,IF(sel_batt=0,0,(sel_batt-H6138)/in_rte))</f>
        <v/>
      </c>
      <c r="G6139" s="6">
        <f>MIN(E6139,in_batt_pw,H6138)</f>
        <v/>
      </c>
      <c r="H6139" s="6">
        <f>H6138+F6139*in_rte-G6139</f>
        <v/>
      </c>
      <c r="I6139" s="6">
        <f>IF(sel_og=1,0,E6139-G6139)</f>
        <v/>
      </c>
      <c r="J6139" s="6">
        <f>IF(sel_og=1,0,D6139-F6139)</f>
        <v/>
      </c>
      <c r="K6139" s="6">
        <f>IF(sel_og=1,E6139-G6139,0)</f>
        <v/>
      </c>
    </row>
    <row r="6140">
      <c r="A6140" s="6">
        <f>Profiles!E6140+Profiles!F6140</f>
        <v/>
      </c>
      <c r="B6140" s="6">
        <f>Profiles!D6140*sel_solar</f>
        <v/>
      </c>
      <c r="C6140" s="6">
        <f>MIN(B6140,A6140)</f>
        <v/>
      </c>
      <c r="D6140" s="6">
        <f>B6140-C6140</f>
        <v/>
      </c>
      <c r="E6140" s="6">
        <f>A6140-C6140</f>
        <v/>
      </c>
      <c r="F6140" s="6">
        <f>MIN(D6140,in_batt_pw,IF(sel_batt=0,0,(sel_batt-H6139)/in_rte))</f>
        <v/>
      </c>
      <c r="G6140" s="6">
        <f>MIN(E6140,in_batt_pw,H6139)</f>
        <v/>
      </c>
      <c r="H6140" s="6">
        <f>H6139+F6140*in_rte-G6140</f>
        <v/>
      </c>
      <c r="I6140" s="6">
        <f>IF(sel_og=1,0,E6140-G6140)</f>
        <v/>
      </c>
      <c r="J6140" s="6">
        <f>IF(sel_og=1,0,D6140-F6140)</f>
        <v/>
      </c>
      <c r="K6140" s="6">
        <f>IF(sel_og=1,E6140-G6140,0)</f>
        <v/>
      </c>
    </row>
    <row r="6141">
      <c r="A6141" s="6">
        <f>Profiles!E6141+Profiles!F6141</f>
        <v/>
      </c>
      <c r="B6141" s="6">
        <f>Profiles!D6141*sel_solar</f>
        <v/>
      </c>
      <c r="C6141" s="6">
        <f>MIN(B6141,A6141)</f>
        <v/>
      </c>
      <c r="D6141" s="6">
        <f>B6141-C6141</f>
        <v/>
      </c>
      <c r="E6141" s="6">
        <f>A6141-C6141</f>
        <v/>
      </c>
      <c r="F6141" s="6">
        <f>MIN(D6141,in_batt_pw,IF(sel_batt=0,0,(sel_batt-H6140)/in_rte))</f>
        <v/>
      </c>
      <c r="G6141" s="6">
        <f>MIN(E6141,in_batt_pw,H6140)</f>
        <v/>
      </c>
      <c r="H6141" s="6">
        <f>H6140+F6141*in_rte-G6141</f>
        <v/>
      </c>
      <c r="I6141" s="6">
        <f>IF(sel_og=1,0,E6141-G6141)</f>
        <v/>
      </c>
      <c r="J6141" s="6">
        <f>IF(sel_og=1,0,D6141-F6141)</f>
        <v/>
      </c>
      <c r="K6141" s="6">
        <f>IF(sel_og=1,E6141-G6141,0)</f>
        <v/>
      </c>
    </row>
    <row r="6142">
      <c r="A6142" s="6">
        <f>Profiles!E6142+Profiles!F6142</f>
        <v/>
      </c>
      <c r="B6142" s="6">
        <f>Profiles!D6142*sel_solar</f>
        <v/>
      </c>
      <c r="C6142" s="6">
        <f>MIN(B6142,A6142)</f>
        <v/>
      </c>
      <c r="D6142" s="6">
        <f>B6142-C6142</f>
        <v/>
      </c>
      <c r="E6142" s="6">
        <f>A6142-C6142</f>
        <v/>
      </c>
      <c r="F6142" s="6">
        <f>MIN(D6142,in_batt_pw,IF(sel_batt=0,0,(sel_batt-H6141)/in_rte))</f>
        <v/>
      </c>
      <c r="G6142" s="6">
        <f>MIN(E6142,in_batt_pw,H6141)</f>
        <v/>
      </c>
      <c r="H6142" s="6">
        <f>H6141+F6142*in_rte-G6142</f>
        <v/>
      </c>
      <c r="I6142" s="6">
        <f>IF(sel_og=1,0,E6142-G6142)</f>
        <v/>
      </c>
      <c r="J6142" s="6">
        <f>IF(sel_og=1,0,D6142-F6142)</f>
        <v/>
      </c>
      <c r="K6142" s="6">
        <f>IF(sel_og=1,E6142-G6142,0)</f>
        <v/>
      </c>
    </row>
    <row r="6143">
      <c r="A6143" s="6">
        <f>Profiles!E6143+Profiles!F6143</f>
        <v/>
      </c>
      <c r="B6143" s="6">
        <f>Profiles!D6143*sel_solar</f>
        <v/>
      </c>
      <c r="C6143" s="6">
        <f>MIN(B6143,A6143)</f>
        <v/>
      </c>
      <c r="D6143" s="6">
        <f>B6143-C6143</f>
        <v/>
      </c>
      <c r="E6143" s="6">
        <f>A6143-C6143</f>
        <v/>
      </c>
      <c r="F6143" s="6">
        <f>MIN(D6143,in_batt_pw,IF(sel_batt=0,0,(sel_batt-H6142)/in_rte))</f>
        <v/>
      </c>
      <c r="G6143" s="6">
        <f>MIN(E6143,in_batt_pw,H6142)</f>
        <v/>
      </c>
      <c r="H6143" s="6">
        <f>H6142+F6143*in_rte-G6143</f>
        <v/>
      </c>
      <c r="I6143" s="6">
        <f>IF(sel_og=1,0,E6143-G6143)</f>
        <v/>
      </c>
      <c r="J6143" s="6">
        <f>IF(sel_og=1,0,D6143-F6143)</f>
        <v/>
      </c>
      <c r="K6143" s="6">
        <f>IF(sel_og=1,E6143-G6143,0)</f>
        <v/>
      </c>
    </row>
    <row r="6144">
      <c r="A6144" s="6">
        <f>Profiles!E6144+Profiles!F6144</f>
        <v/>
      </c>
      <c r="B6144" s="6">
        <f>Profiles!D6144*sel_solar</f>
        <v/>
      </c>
      <c r="C6144" s="6">
        <f>MIN(B6144,A6144)</f>
        <v/>
      </c>
      <c r="D6144" s="6">
        <f>B6144-C6144</f>
        <v/>
      </c>
      <c r="E6144" s="6">
        <f>A6144-C6144</f>
        <v/>
      </c>
      <c r="F6144" s="6">
        <f>MIN(D6144,in_batt_pw,IF(sel_batt=0,0,(sel_batt-H6143)/in_rte))</f>
        <v/>
      </c>
      <c r="G6144" s="6">
        <f>MIN(E6144,in_batt_pw,H6143)</f>
        <v/>
      </c>
      <c r="H6144" s="6">
        <f>H6143+F6144*in_rte-G6144</f>
        <v/>
      </c>
      <c r="I6144" s="6">
        <f>IF(sel_og=1,0,E6144-G6144)</f>
        <v/>
      </c>
      <c r="J6144" s="6">
        <f>IF(sel_og=1,0,D6144-F6144)</f>
        <v/>
      </c>
      <c r="K6144" s="6">
        <f>IF(sel_og=1,E6144-G6144,0)</f>
        <v/>
      </c>
    </row>
    <row r="6145">
      <c r="A6145" s="6">
        <f>Profiles!E6145+Profiles!F6145</f>
        <v/>
      </c>
      <c r="B6145" s="6">
        <f>Profiles!D6145*sel_solar</f>
        <v/>
      </c>
      <c r="C6145" s="6">
        <f>MIN(B6145,A6145)</f>
        <v/>
      </c>
      <c r="D6145" s="6">
        <f>B6145-C6145</f>
        <v/>
      </c>
      <c r="E6145" s="6">
        <f>A6145-C6145</f>
        <v/>
      </c>
      <c r="F6145" s="6">
        <f>MIN(D6145,in_batt_pw,IF(sel_batt=0,0,(sel_batt-H6144)/in_rte))</f>
        <v/>
      </c>
      <c r="G6145" s="6">
        <f>MIN(E6145,in_batt_pw,H6144)</f>
        <v/>
      </c>
      <c r="H6145" s="6">
        <f>H6144+F6145*in_rte-G6145</f>
        <v/>
      </c>
      <c r="I6145" s="6">
        <f>IF(sel_og=1,0,E6145-G6145)</f>
        <v/>
      </c>
      <c r="J6145" s="6">
        <f>IF(sel_og=1,0,D6145-F6145)</f>
        <v/>
      </c>
      <c r="K6145" s="6">
        <f>IF(sel_og=1,E6145-G6145,0)</f>
        <v/>
      </c>
    </row>
    <row r="6146">
      <c r="A6146" s="6">
        <f>Profiles!E6146+Profiles!F6146</f>
        <v/>
      </c>
      <c r="B6146" s="6">
        <f>Profiles!D6146*sel_solar</f>
        <v/>
      </c>
      <c r="C6146" s="6">
        <f>MIN(B6146,A6146)</f>
        <v/>
      </c>
      <c r="D6146" s="6">
        <f>B6146-C6146</f>
        <v/>
      </c>
      <c r="E6146" s="6">
        <f>A6146-C6146</f>
        <v/>
      </c>
      <c r="F6146" s="6">
        <f>MIN(D6146,in_batt_pw,IF(sel_batt=0,0,(sel_batt-H6145)/in_rte))</f>
        <v/>
      </c>
      <c r="G6146" s="6">
        <f>MIN(E6146,in_batt_pw,H6145)</f>
        <v/>
      </c>
      <c r="H6146" s="6">
        <f>H6145+F6146*in_rte-G6146</f>
        <v/>
      </c>
      <c r="I6146" s="6">
        <f>IF(sel_og=1,0,E6146-G6146)</f>
        <v/>
      </c>
      <c r="J6146" s="6">
        <f>IF(sel_og=1,0,D6146-F6146)</f>
        <v/>
      </c>
      <c r="K6146" s="6">
        <f>IF(sel_og=1,E6146-G6146,0)</f>
        <v/>
      </c>
    </row>
    <row r="6147">
      <c r="A6147" s="6">
        <f>Profiles!E6147+Profiles!F6147</f>
        <v/>
      </c>
      <c r="B6147" s="6">
        <f>Profiles!D6147*sel_solar</f>
        <v/>
      </c>
      <c r="C6147" s="6">
        <f>MIN(B6147,A6147)</f>
        <v/>
      </c>
      <c r="D6147" s="6">
        <f>B6147-C6147</f>
        <v/>
      </c>
      <c r="E6147" s="6">
        <f>A6147-C6147</f>
        <v/>
      </c>
      <c r="F6147" s="6">
        <f>MIN(D6147,in_batt_pw,IF(sel_batt=0,0,(sel_batt-H6146)/in_rte))</f>
        <v/>
      </c>
      <c r="G6147" s="6">
        <f>MIN(E6147,in_batt_pw,H6146)</f>
        <v/>
      </c>
      <c r="H6147" s="6">
        <f>H6146+F6147*in_rte-G6147</f>
        <v/>
      </c>
      <c r="I6147" s="6">
        <f>IF(sel_og=1,0,E6147-G6147)</f>
        <v/>
      </c>
      <c r="J6147" s="6">
        <f>IF(sel_og=1,0,D6147-F6147)</f>
        <v/>
      </c>
      <c r="K6147" s="6">
        <f>IF(sel_og=1,E6147-G6147,0)</f>
        <v/>
      </c>
    </row>
    <row r="6148">
      <c r="A6148" s="6">
        <f>Profiles!E6148+Profiles!F6148</f>
        <v/>
      </c>
      <c r="B6148" s="6">
        <f>Profiles!D6148*sel_solar</f>
        <v/>
      </c>
      <c r="C6148" s="6">
        <f>MIN(B6148,A6148)</f>
        <v/>
      </c>
      <c r="D6148" s="6">
        <f>B6148-C6148</f>
        <v/>
      </c>
      <c r="E6148" s="6">
        <f>A6148-C6148</f>
        <v/>
      </c>
      <c r="F6148" s="6">
        <f>MIN(D6148,in_batt_pw,IF(sel_batt=0,0,(sel_batt-H6147)/in_rte))</f>
        <v/>
      </c>
      <c r="G6148" s="6">
        <f>MIN(E6148,in_batt_pw,H6147)</f>
        <v/>
      </c>
      <c r="H6148" s="6">
        <f>H6147+F6148*in_rte-G6148</f>
        <v/>
      </c>
      <c r="I6148" s="6">
        <f>IF(sel_og=1,0,E6148-G6148)</f>
        <v/>
      </c>
      <c r="J6148" s="6">
        <f>IF(sel_og=1,0,D6148-F6148)</f>
        <v/>
      </c>
      <c r="K6148" s="6">
        <f>IF(sel_og=1,E6148-G6148,0)</f>
        <v/>
      </c>
    </row>
    <row r="6149">
      <c r="A6149" s="6">
        <f>Profiles!E6149+Profiles!F6149</f>
        <v/>
      </c>
      <c r="B6149" s="6">
        <f>Profiles!D6149*sel_solar</f>
        <v/>
      </c>
      <c r="C6149" s="6">
        <f>MIN(B6149,A6149)</f>
        <v/>
      </c>
      <c r="D6149" s="6">
        <f>B6149-C6149</f>
        <v/>
      </c>
      <c r="E6149" s="6">
        <f>A6149-C6149</f>
        <v/>
      </c>
      <c r="F6149" s="6">
        <f>MIN(D6149,in_batt_pw,IF(sel_batt=0,0,(sel_batt-H6148)/in_rte))</f>
        <v/>
      </c>
      <c r="G6149" s="6">
        <f>MIN(E6149,in_batt_pw,H6148)</f>
        <v/>
      </c>
      <c r="H6149" s="6">
        <f>H6148+F6149*in_rte-G6149</f>
        <v/>
      </c>
      <c r="I6149" s="6">
        <f>IF(sel_og=1,0,E6149-G6149)</f>
        <v/>
      </c>
      <c r="J6149" s="6">
        <f>IF(sel_og=1,0,D6149-F6149)</f>
        <v/>
      </c>
      <c r="K6149" s="6">
        <f>IF(sel_og=1,E6149-G6149,0)</f>
        <v/>
      </c>
    </row>
    <row r="6150">
      <c r="A6150" s="6">
        <f>Profiles!E6150+Profiles!F6150</f>
        <v/>
      </c>
      <c r="B6150" s="6">
        <f>Profiles!D6150*sel_solar</f>
        <v/>
      </c>
      <c r="C6150" s="6">
        <f>MIN(B6150,A6150)</f>
        <v/>
      </c>
      <c r="D6150" s="6">
        <f>B6150-C6150</f>
        <v/>
      </c>
      <c r="E6150" s="6">
        <f>A6150-C6150</f>
        <v/>
      </c>
      <c r="F6150" s="6">
        <f>MIN(D6150,in_batt_pw,IF(sel_batt=0,0,(sel_batt-H6149)/in_rte))</f>
        <v/>
      </c>
      <c r="G6150" s="6">
        <f>MIN(E6150,in_batt_pw,H6149)</f>
        <v/>
      </c>
      <c r="H6150" s="6">
        <f>H6149+F6150*in_rte-G6150</f>
        <v/>
      </c>
      <c r="I6150" s="6">
        <f>IF(sel_og=1,0,E6150-G6150)</f>
        <v/>
      </c>
      <c r="J6150" s="6">
        <f>IF(sel_og=1,0,D6150-F6150)</f>
        <v/>
      </c>
      <c r="K6150" s="6">
        <f>IF(sel_og=1,E6150-G6150,0)</f>
        <v/>
      </c>
    </row>
    <row r="6151">
      <c r="A6151" s="6">
        <f>Profiles!E6151+Profiles!F6151</f>
        <v/>
      </c>
      <c r="B6151" s="6">
        <f>Profiles!D6151*sel_solar</f>
        <v/>
      </c>
      <c r="C6151" s="6">
        <f>MIN(B6151,A6151)</f>
        <v/>
      </c>
      <c r="D6151" s="6">
        <f>B6151-C6151</f>
        <v/>
      </c>
      <c r="E6151" s="6">
        <f>A6151-C6151</f>
        <v/>
      </c>
      <c r="F6151" s="6">
        <f>MIN(D6151,in_batt_pw,IF(sel_batt=0,0,(sel_batt-H6150)/in_rte))</f>
        <v/>
      </c>
      <c r="G6151" s="6">
        <f>MIN(E6151,in_batt_pw,H6150)</f>
        <v/>
      </c>
      <c r="H6151" s="6">
        <f>H6150+F6151*in_rte-G6151</f>
        <v/>
      </c>
      <c r="I6151" s="6">
        <f>IF(sel_og=1,0,E6151-G6151)</f>
        <v/>
      </c>
      <c r="J6151" s="6">
        <f>IF(sel_og=1,0,D6151-F6151)</f>
        <v/>
      </c>
      <c r="K6151" s="6">
        <f>IF(sel_og=1,E6151-G6151,0)</f>
        <v/>
      </c>
    </row>
    <row r="6152">
      <c r="A6152" s="6">
        <f>Profiles!E6152+Profiles!F6152</f>
        <v/>
      </c>
      <c r="B6152" s="6">
        <f>Profiles!D6152*sel_solar</f>
        <v/>
      </c>
      <c r="C6152" s="6">
        <f>MIN(B6152,A6152)</f>
        <v/>
      </c>
      <c r="D6152" s="6">
        <f>B6152-C6152</f>
        <v/>
      </c>
      <c r="E6152" s="6">
        <f>A6152-C6152</f>
        <v/>
      </c>
      <c r="F6152" s="6">
        <f>MIN(D6152,in_batt_pw,IF(sel_batt=0,0,(sel_batt-H6151)/in_rte))</f>
        <v/>
      </c>
      <c r="G6152" s="6">
        <f>MIN(E6152,in_batt_pw,H6151)</f>
        <v/>
      </c>
      <c r="H6152" s="6">
        <f>H6151+F6152*in_rte-G6152</f>
        <v/>
      </c>
      <c r="I6152" s="6">
        <f>IF(sel_og=1,0,E6152-G6152)</f>
        <v/>
      </c>
      <c r="J6152" s="6">
        <f>IF(sel_og=1,0,D6152-F6152)</f>
        <v/>
      </c>
      <c r="K6152" s="6">
        <f>IF(sel_og=1,E6152-G6152,0)</f>
        <v/>
      </c>
    </row>
    <row r="6153">
      <c r="A6153" s="6">
        <f>Profiles!E6153+Profiles!F6153</f>
        <v/>
      </c>
      <c r="B6153" s="6">
        <f>Profiles!D6153*sel_solar</f>
        <v/>
      </c>
      <c r="C6153" s="6">
        <f>MIN(B6153,A6153)</f>
        <v/>
      </c>
      <c r="D6153" s="6">
        <f>B6153-C6153</f>
        <v/>
      </c>
      <c r="E6153" s="6">
        <f>A6153-C6153</f>
        <v/>
      </c>
      <c r="F6153" s="6">
        <f>MIN(D6153,in_batt_pw,IF(sel_batt=0,0,(sel_batt-H6152)/in_rte))</f>
        <v/>
      </c>
      <c r="G6153" s="6">
        <f>MIN(E6153,in_batt_pw,H6152)</f>
        <v/>
      </c>
      <c r="H6153" s="6">
        <f>H6152+F6153*in_rte-G6153</f>
        <v/>
      </c>
      <c r="I6153" s="6">
        <f>IF(sel_og=1,0,E6153-G6153)</f>
        <v/>
      </c>
      <c r="J6153" s="6">
        <f>IF(sel_og=1,0,D6153-F6153)</f>
        <v/>
      </c>
      <c r="K6153" s="6">
        <f>IF(sel_og=1,E6153-G6153,0)</f>
        <v/>
      </c>
    </row>
    <row r="6154">
      <c r="A6154" s="6">
        <f>Profiles!E6154+Profiles!F6154</f>
        <v/>
      </c>
      <c r="B6154" s="6">
        <f>Profiles!D6154*sel_solar</f>
        <v/>
      </c>
      <c r="C6154" s="6">
        <f>MIN(B6154,A6154)</f>
        <v/>
      </c>
      <c r="D6154" s="6">
        <f>B6154-C6154</f>
        <v/>
      </c>
      <c r="E6154" s="6">
        <f>A6154-C6154</f>
        <v/>
      </c>
      <c r="F6154" s="6">
        <f>MIN(D6154,in_batt_pw,IF(sel_batt=0,0,(sel_batt-H6153)/in_rte))</f>
        <v/>
      </c>
      <c r="G6154" s="6">
        <f>MIN(E6154,in_batt_pw,H6153)</f>
        <v/>
      </c>
      <c r="H6154" s="6">
        <f>H6153+F6154*in_rte-G6154</f>
        <v/>
      </c>
      <c r="I6154" s="6">
        <f>IF(sel_og=1,0,E6154-G6154)</f>
        <v/>
      </c>
      <c r="J6154" s="6">
        <f>IF(sel_og=1,0,D6154-F6154)</f>
        <v/>
      </c>
      <c r="K6154" s="6">
        <f>IF(sel_og=1,E6154-G6154,0)</f>
        <v/>
      </c>
    </row>
    <row r="6155">
      <c r="A6155" s="6">
        <f>Profiles!E6155+Profiles!F6155</f>
        <v/>
      </c>
      <c r="B6155" s="6">
        <f>Profiles!D6155*sel_solar</f>
        <v/>
      </c>
      <c r="C6155" s="6">
        <f>MIN(B6155,A6155)</f>
        <v/>
      </c>
      <c r="D6155" s="6">
        <f>B6155-C6155</f>
        <v/>
      </c>
      <c r="E6155" s="6">
        <f>A6155-C6155</f>
        <v/>
      </c>
      <c r="F6155" s="6">
        <f>MIN(D6155,in_batt_pw,IF(sel_batt=0,0,(sel_batt-H6154)/in_rte))</f>
        <v/>
      </c>
      <c r="G6155" s="6">
        <f>MIN(E6155,in_batt_pw,H6154)</f>
        <v/>
      </c>
      <c r="H6155" s="6">
        <f>H6154+F6155*in_rte-G6155</f>
        <v/>
      </c>
      <c r="I6155" s="6">
        <f>IF(sel_og=1,0,E6155-G6155)</f>
        <v/>
      </c>
      <c r="J6155" s="6">
        <f>IF(sel_og=1,0,D6155-F6155)</f>
        <v/>
      </c>
      <c r="K6155" s="6">
        <f>IF(sel_og=1,E6155-G6155,0)</f>
        <v/>
      </c>
    </row>
    <row r="6156">
      <c r="A6156" s="6">
        <f>Profiles!E6156+Profiles!F6156</f>
        <v/>
      </c>
      <c r="B6156" s="6">
        <f>Profiles!D6156*sel_solar</f>
        <v/>
      </c>
      <c r="C6156" s="6">
        <f>MIN(B6156,A6156)</f>
        <v/>
      </c>
      <c r="D6156" s="6">
        <f>B6156-C6156</f>
        <v/>
      </c>
      <c r="E6156" s="6">
        <f>A6156-C6156</f>
        <v/>
      </c>
      <c r="F6156" s="6">
        <f>MIN(D6156,in_batt_pw,IF(sel_batt=0,0,(sel_batt-H6155)/in_rte))</f>
        <v/>
      </c>
      <c r="G6156" s="6">
        <f>MIN(E6156,in_batt_pw,H6155)</f>
        <v/>
      </c>
      <c r="H6156" s="6">
        <f>H6155+F6156*in_rte-G6156</f>
        <v/>
      </c>
      <c r="I6156" s="6">
        <f>IF(sel_og=1,0,E6156-G6156)</f>
        <v/>
      </c>
      <c r="J6156" s="6">
        <f>IF(sel_og=1,0,D6156-F6156)</f>
        <v/>
      </c>
      <c r="K6156" s="6">
        <f>IF(sel_og=1,E6156-G6156,0)</f>
        <v/>
      </c>
    </row>
    <row r="6157">
      <c r="A6157" s="6">
        <f>Profiles!E6157+Profiles!F6157</f>
        <v/>
      </c>
      <c r="B6157" s="6">
        <f>Profiles!D6157*sel_solar</f>
        <v/>
      </c>
      <c r="C6157" s="6">
        <f>MIN(B6157,A6157)</f>
        <v/>
      </c>
      <c r="D6157" s="6">
        <f>B6157-C6157</f>
        <v/>
      </c>
      <c r="E6157" s="6">
        <f>A6157-C6157</f>
        <v/>
      </c>
      <c r="F6157" s="6">
        <f>MIN(D6157,in_batt_pw,IF(sel_batt=0,0,(sel_batt-H6156)/in_rte))</f>
        <v/>
      </c>
      <c r="G6157" s="6">
        <f>MIN(E6157,in_batt_pw,H6156)</f>
        <v/>
      </c>
      <c r="H6157" s="6">
        <f>H6156+F6157*in_rte-G6157</f>
        <v/>
      </c>
      <c r="I6157" s="6">
        <f>IF(sel_og=1,0,E6157-G6157)</f>
        <v/>
      </c>
      <c r="J6157" s="6">
        <f>IF(sel_og=1,0,D6157-F6157)</f>
        <v/>
      </c>
      <c r="K6157" s="6">
        <f>IF(sel_og=1,E6157-G6157,0)</f>
        <v/>
      </c>
    </row>
    <row r="6158">
      <c r="A6158" s="6">
        <f>Profiles!E6158+Profiles!F6158</f>
        <v/>
      </c>
      <c r="B6158" s="6">
        <f>Profiles!D6158*sel_solar</f>
        <v/>
      </c>
      <c r="C6158" s="6">
        <f>MIN(B6158,A6158)</f>
        <v/>
      </c>
      <c r="D6158" s="6">
        <f>B6158-C6158</f>
        <v/>
      </c>
      <c r="E6158" s="6">
        <f>A6158-C6158</f>
        <v/>
      </c>
      <c r="F6158" s="6">
        <f>MIN(D6158,in_batt_pw,IF(sel_batt=0,0,(sel_batt-H6157)/in_rte))</f>
        <v/>
      </c>
      <c r="G6158" s="6">
        <f>MIN(E6158,in_batt_pw,H6157)</f>
        <v/>
      </c>
      <c r="H6158" s="6">
        <f>H6157+F6158*in_rte-G6158</f>
        <v/>
      </c>
      <c r="I6158" s="6">
        <f>IF(sel_og=1,0,E6158-G6158)</f>
        <v/>
      </c>
      <c r="J6158" s="6">
        <f>IF(sel_og=1,0,D6158-F6158)</f>
        <v/>
      </c>
      <c r="K6158" s="6">
        <f>IF(sel_og=1,E6158-G6158,0)</f>
        <v/>
      </c>
    </row>
    <row r="6159">
      <c r="A6159" s="6">
        <f>Profiles!E6159+Profiles!F6159</f>
        <v/>
      </c>
      <c r="B6159" s="6">
        <f>Profiles!D6159*sel_solar</f>
        <v/>
      </c>
      <c r="C6159" s="6">
        <f>MIN(B6159,A6159)</f>
        <v/>
      </c>
      <c r="D6159" s="6">
        <f>B6159-C6159</f>
        <v/>
      </c>
      <c r="E6159" s="6">
        <f>A6159-C6159</f>
        <v/>
      </c>
      <c r="F6159" s="6">
        <f>MIN(D6159,in_batt_pw,IF(sel_batt=0,0,(sel_batt-H6158)/in_rte))</f>
        <v/>
      </c>
      <c r="G6159" s="6">
        <f>MIN(E6159,in_batt_pw,H6158)</f>
        <v/>
      </c>
      <c r="H6159" s="6">
        <f>H6158+F6159*in_rte-G6159</f>
        <v/>
      </c>
      <c r="I6159" s="6">
        <f>IF(sel_og=1,0,E6159-G6159)</f>
        <v/>
      </c>
      <c r="J6159" s="6">
        <f>IF(sel_og=1,0,D6159-F6159)</f>
        <v/>
      </c>
      <c r="K6159" s="6">
        <f>IF(sel_og=1,E6159-G6159,0)</f>
        <v/>
      </c>
    </row>
    <row r="6160">
      <c r="A6160" s="6">
        <f>Profiles!E6160+Profiles!F6160</f>
        <v/>
      </c>
      <c r="B6160" s="6">
        <f>Profiles!D6160*sel_solar</f>
        <v/>
      </c>
      <c r="C6160" s="6">
        <f>MIN(B6160,A6160)</f>
        <v/>
      </c>
      <c r="D6160" s="6">
        <f>B6160-C6160</f>
        <v/>
      </c>
      <c r="E6160" s="6">
        <f>A6160-C6160</f>
        <v/>
      </c>
      <c r="F6160" s="6">
        <f>MIN(D6160,in_batt_pw,IF(sel_batt=0,0,(sel_batt-H6159)/in_rte))</f>
        <v/>
      </c>
      <c r="G6160" s="6">
        <f>MIN(E6160,in_batt_pw,H6159)</f>
        <v/>
      </c>
      <c r="H6160" s="6">
        <f>H6159+F6160*in_rte-G6160</f>
        <v/>
      </c>
      <c r="I6160" s="6">
        <f>IF(sel_og=1,0,E6160-G6160)</f>
        <v/>
      </c>
      <c r="J6160" s="6">
        <f>IF(sel_og=1,0,D6160-F6160)</f>
        <v/>
      </c>
      <c r="K6160" s="6">
        <f>IF(sel_og=1,E6160-G6160,0)</f>
        <v/>
      </c>
    </row>
    <row r="6161">
      <c r="A6161" s="6">
        <f>Profiles!E6161+Profiles!F6161</f>
        <v/>
      </c>
      <c r="B6161" s="6">
        <f>Profiles!D6161*sel_solar</f>
        <v/>
      </c>
      <c r="C6161" s="6">
        <f>MIN(B6161,A6161)</f>
        <v/>
      </c>
      <c r="D6161" s="6">
        <f>B6161-C6161</f>
        <v/>
      </c>
      <c r="E6161" s="6">
        <f>A6161-C6161</f>
        <v/>
      </c>
      <c r="F6161" s="6">
        <f>MIN(D6161,in_batt_pw,IF(sel_batt=0,0,(sel_batt-H6160)/in_rte))</f>
        <v/>
      </c>
      <c r="G6161" s="6">
        <f>MIN(E6161,in_batt_pw,H6160)</f>
        <v/>
      </c>
      <c r="H6161" s="6">
        <f>H6160+F6161*in_rte-G6161</f>
        <v/>
      </c>
      <c r="I6161" s="6">
        <f>IF(sel_og=1,0,E6161-G6161)</f>
        <v/>
      </c>
      <c r="J6161" s="6">
        <f>IF(sel_og=1,0,D6161-F6161)</f>
        <v/>
      </c>
      <c r="K6161" s="6">
        <f>IF(sel_og=1,E6161-G6161,0)</f>
        <v/>
      </c>
    </row>
    <row r="6162">
      <c r="A6162" s="6">
        <f>Profiles!E6162+Profiles!F6162</f>
        <v/>
      </c>
      <c r="B6162" s="6">
        <f>Profiles!D6162*sel_solar</f>
        <v/>
      </c>
      <c r="C6162" s="6">
        <f>MIN(B6162,A6162)</f>
        <v/>
      </c>
      <c r="D6162" s="6">
        <f>B6162-C6162</f>
        <v/>
      </c>
      <c r="E6162" s="6">
        <f>A6162-C6162</f>
        <v/>
      </c>
      <c r="F6162" s="6">
        <f>MIN(D6162,in_batt_pw,IF(sel_batt=0,0,(sel_batt-H6161)/in_rte))</f>
        <v/>
      </c>
      <c r="G6162" s="6">
        <f>MIN(E6162,in_batt_pw,H6161)</f>
        <v/>
      </c>
      <c r="H6162" s="6">
        <f>H6161+F6162*in_rte-G6162</f>
        <v/>
      </c>
      <c r="I6162" s="6">
        <f>IF(sel_og=1,0,E6162-G6162)</f>
        <v/>
      </c>
      <c r="J6162" s="6">
        <f>IF(sel_og=1,0,D6162-F6162)</f>
        <v/>
      </c>
      <c r="K6162" s="6">
        <f>IF(sel_og=1,E6162-G6162,0)</f>
        <v/>
      </c>
    </row>
    <row r="6163">
      <c r="A6163" s="6">
        <f>Profiles!E6163+Profiles!F6163</f>
        <v/>
      </c>
      <c r="B6163" s="6">
        <f>Profiles!D6163*sel_solar</f>
        <v/>
      </c>
      <c r="C6163" s="6">
        <f>MIN(B6163,A6163)</f>
        <v/>
      </c>
      <c r="D6163" s="6">
        <f>B6163-C6163</f>
        <v/>
      </c>
      <c r="E6163" s="6">
        <f>A6163-C6163</f>
        <v/>
      </c>
      <c r="F6163" s="6">
        <f>MIN(D6163,in_batt_pw,IF(sel_batt=0,0,(sel_batt-H6162)/in_rte))</f>
        <v/>
      </c>
      <c r="G6163" s="6">
        <f>MIN(E6163,in_batt_pw,H6162)</f>
        <v/>
      </c>
      <c r="H6163" s="6">
        <f>H6162+F6163*in_rte-G6163</f>
        <v/>
      </c>
      <c r="I6163" s="6">
        <f>IF(sel_og=1,0,E6163-G6163)</f>
        <v/>
      </c>
      <c r="J6163" s="6">
        <f>IF(sel_og=1,0,D6163-F6163)</f>
        <v/>
      </c>
      <c r="K6163" s="6">
        <f>IF(sel_og=1,E6163-G6163,0)</f>
        <v/>
      </c>
    </row>
    <row r="6164">
      <c r="A6164" s="6">
        <f>Profiles!E6164+Profiles!F6164</f>
        <v/>
      </c>
      <c r="B6164" s="6">
        <f>Profiles!D6164*sel_solar</f>
        <v/>
      </c>
      <c r="C6164" s="6">
        <f>MIN(B6164,A6164)</f>
        <v/>
      </c>
      <c r="D6164" s="6">
        <f>B6164-C6164</f>
        <v/>
      </c>
      <c r="E6164" s="6">
        <f>A6164-C6164</f>
        <v/>
      </c>
      <c r="F6164" s="6">
        <f>MIN(D6164,in_batt_pw,IF(sel_batt=0,0,(sel_batt-H6163)/in_rte))</f>
        <v/>
      </c>
      <c r="G6164" s="6">
        <f>MIN(E6164,in_batt_pw,H6163)</f>
        <v/>
      </c>
      <c r="H6164" s="6">
        <f>H6163+F6164*in_rte-G6164</f>
        <v/>
      </c>
      <c r="I6164" s="6">
        <f>IF(sel_og=1,0,E6164-G6164)</f>
        <v/>
      </c>
      <c r="J6164" s="6">
        <f>IF(sel_og=1,0,D6164-F6164)</f>
        <v/>
      </c>
      <c r="K6164" s="6">
        <f>IF(sel_og=1,E6164-G6164,0)</f>
        <v/>
      </c>
    </row>
    <row r="6165">
      <c r="A6165" s="6">
        <f>Profiles!E6165+Profiles!F6165</f>
        <v/>
      </c>
      <c r="B6165" s="6">
        <f>Profiles!D6165*sel_solar</f>
        <v/>
      </c>
      <c r="C6165" s="6">
        <f>MIN(B6165,A6165)</f>
        <v/>
      </c>
      <c r="D6165" s="6">
        <f>B6165-C6165</f>
        <v/>
      </c>
      <c r="E6165" s="6">
        <f>A6165-C6165</f>
        <v/>
      </c>
      <c r="F6165" s="6">
        <f>MIN(D6165,in_batt_pw,IF(sel_batt=0,0,(sel_batt-H6164)/in_rte))</f>
        <v/>
      </c>
      <c r="G6165" s="6">
        <f>MIN(E6165,in_batt_pw,H6164)</f>
        <v/>
      </c>
      <c r="H6165" s="6">
        <f>H6164+F6165*in_rte-G6165</f>
        <v/>
      </c>
      <c r="I6165" s="6">
        <f>IF(sel_og=1,0,E6165-G6165)</f>
        <v/>
      </c>
      <c r="J6165" s="6">
        <f>IF(sel_og=1,0,D6165-F6165)</f>
        <v/>
      </c>
      <c r="K6165" s="6">
        <f>IF(sel_og=1,E6165-G6165,0)</f>
        <v/>
      </c>
    </row>
    <row r="6166">
      <c r="A6166" s="6">
        <f>Profiles!E6166+Profiles!F6166</f>
        <v/>
      </c>
      <c r="B6166" s="6">
        <f>Profiles!D6166*sel_solar</f>
        <v/>
      </c>
      <c r="C6166" s="6">
        <f>MIN(B6166,A6166)</f>
        <v/>
      </c>
      <c r="D6166" s="6">
        <f>B6166-C6166</f>
        <v/>
      </c>
      <c r="E6166" s="6">
        <f>A6166-C6166</f>
        <v/>
      </c>
      <c r="F6166" s="6">
        <f>MIN(D6166,in_batt_pw,IF(sel_batt=0,0,(sel_batt-H6165)/in_rte))</f>
        <v/>
      </c>
      <c r="G6166" s="6">
        <f>MIN(E6166,in_batt_pw,H6165)</f>
        <v/>
      </c>
      <c r="H6166" s="6">
        <f>H6165+F6166*in_rte-G6166</f>
        <v/>
      </c>
      <c r="I6166" s="6">
        <f>IF(sel_og=1,0,E6166-G6166)</f>
        <v/>
      </c>
      <c r="J6166" s="6">
        <f>IF(sel_og=1,0,D6166-F6166)</f>
        <v/>
      </c>
      <c r="K6166" s="6">
        <f>IF(sel_og=1,E6166-G6166,0)</f>
        <v/>
      </c>
    </row>
    <row r="6167">
      <c r="A6167" s="6">
        <f>Profiles!E6167+Profiles!F6167</f>
        <v/>
      </c>
      <c r="B6167" s="6">
        <f>Profiles!D6167*sel_solar</f>
        <v/>
      </c>
      <c r="C6167" s="6">
        <f>MIN(B6167,A6167)</f>
        <v/>
      </c>
      <c r="D6167" s="6">
        <f>B6167-C6167</f>
        <v/>
      </c>
      <c r="E6167" s="6">
        <f>A6167-C6167</f>
        <v/>
      </c>
      <c r="F6167" s="6">
        <f>MIN(D6167,in_batt_pw,IF(sel_batt=0,0,(sel_batt-H6166)/in_rte))</f>
        <v/>
      </c>
      <c r="G6167" s="6">
        <f>MIN(E6167,in_batt_pw,H6166)</f>
        <v/>
      </c>
      <c r="H6167" s="6">
        <f>H6166+F6167*in_rte-G6167</f>
        <v/>
      </c>
      <c r="I6167" s="6">
        <f>IF(sel_og=1,0,E6167-G6167)</f>
        <v/>
      </c>
      <c r="J6167" s="6">
        <f>IF(sel_og=1,0,D6167-F6167)</f>
        <v/>
      </c>
      <c r="K6167" s="6">
        <f>IF(sel_og=1,E6167-G6167,0)</f>
        <v/>
      </c>
    </row>
    <row r="6168">
      <c r="A6168" s="6">
        <f>Profiles!E6168+Profiles!F6168</f>
        <v/>
      </c>
      <c r="B6168" s="6">
        <f>Profiles!D6168*sel_solar</f>
        <v/>
      </c>
      <c r="C6168" s="6">
        <f>MIN(B6168,A6168)</f>
        <v/>
      </c>
      <c r="D6168" s="6">
        <f>B6168-C6168</f>
        <v/>
      </c>
      <c r="E6168" s="6">
        <f>A6168-C6168</f>
        <v/>
      </c>
      <c r="F6168" s="6">
        <f>MIN(D6168,in_batt_pw,IF(sel_batt=0,0,(sel_batt-H6167)/in_rte))</f>
        <v/>
      </c>
      <c r="G6168" s="6">
        <f>MIN(E6168,in_batt_pw,H6167)</f>
        <v/>
      </c>
      <c r="H6168" s="6">
        <f>H6167+F6168*in_rte-G6168</f>
        <v/>
      </c>
      <c r="I6168" s="6">
        <f>IF(sel_og=1,0,E6168-G6168)</f>
        <v/>
      </c>
      <c r="J6168" s="6">
        <f>IF(sel_og=1,0,D6168-F6168)</f>
        <v/>
      </c>
      <c r="K6168" s="6">
        <f>IF(sel_og=1,E6168-G6168,0)</f>
        <v/>
      </c>
    </row>
    <row r="6169">
      <c r="A6169" s="6">
        <f>Profiles!E6169+Profiles!F6169</f>
        <v/>
      </c>
      <c r="B6169" s="6">
        <f>Profiles!D6169*sel_solar</f>
        <v/>
      </c>
      <c r="C6169" s="6">
        <f>MIN(B6169,A6169)</f>
        <v/>
      </c>
      <c r="D6169" s="6">
        <f>B6169-C6169</f>
        <v/>
      </c>
      <c r="E6169" s="6">
        <f>A6169-C6169</f>
        <v/>
      </c>
      <c r="F6169" s="6">
        <f>MIN(D6169,in_batt_pw,IF(sel_batt=0,0,(sel_batt-H6168)/in_rte))</f>
        <v/>
      </c>
      <c r="G6169" s="6">
        <f>MIN(E6169,in_batt_pw,H6168)</f>
        <v/>
      </c>
      <c r="H6169" s="6">
        <f>H6168+F6169*in_rte-G6169</f>
        <v/>
      </c>
      <c r="I6169" s="6">
        <f>IF(sel_og=1,0,E6169-G6169)</f>
        <v/>
      </c>
      <c r="J6169" s="6">
        <f>IF(sel_og=1,0,D6169-F6169)</f>
        <v/>
      </c>
      <c r="K6169" s="6">
        <f>IF(sel_og=1,E6169-G6169,0)</f>
        <v/>
      </c>
    </row>
    <row r="6170">
      <c r="A6170" s="6">
        <f>Profiles!E6170+Profiles!F6170</f>
        <v/>
      </c>
      <c r="B6170" s="6">
        <f>Profiles!D6170*sel_solar</f>
        <v/>
      </c>
      <c r="C6170" s="6">
        <f>MIN(B6170,A6170)</f>
        <v/>
      </c>
      <c r="D6170" s="6">
        <f>B6170-C6170</f>
        <v/>
      </c>
      <c r="E6170" s="6">
        <f>A6170-C6170</f>
        <v/>
      </c>
      <c r="F6170" s="6">
        <f>MIN(D6170,in_batt_pw,IF(sel_batt=0,0,(sel_batt-H6169)/in_rte))</f>
        <v/>
      </c>
      <c r="G6170" s="6">
        <f>MIN(E6170,in_batt_pw,H6169)</f>
        <v/>
      </c>
      <c r="H6170" s="6">
        <f>H6169+F6170*in_rte-G6170</f>
        <v/>
      </c>
      <c r="I6170" s="6">
        <f>IF(sel_og=1,0,E6170-G6170)</f>
        <v/>
      </c>
      <c r="J6170" s="6">
        <f>IF(sel_og=1,0,D6170-F6170)</f>
        <v/>
      </c>
      <c r="K6170" s="6">
        <f>IF(sel_og=1,E6170-G6170,0)</f>
        <v/>
      </c>
    </row>
    <row r="6171">
      <c r="A6171" s="6">
        <f>Profiles!E6171+Profiles!F6171</f>
        <v/>
      </c>
      <c r="B6171" s="6">
        <f>Profiles!D6171*sel_solar</f>
        <v/>
      </c>
      <c r="C6171" s="6">
        <f>MIN(B6171,A6171)</f>
        <v/>
      </c>
      <c r="D6171" s="6">
        <f>B6171-C6171</f>
        <v/>
      </c>
      <c r="E6171" s="6">
        <f>A6171-C6171</f>
        <v/>
      </c>
      <c r="F6171" s="6">
        <f>MIN(D6171,in_batt_pw,IF(sel_batt=0,0,(sel_batt-H6170)/in_rte))</f>
        <v/>
      </c>
      <c r="G6171" s="6">
        <f>MIN(E6171,in_batt_pw,H6170)</f>
        <v/>
      </c>
      <c r="H6171" s="6">
        <f>H6170+F6171*in_rte-G6171</f>
        <v/>
      </c>
      <c r="I6171" s="6">
        <f>IF(sel_og=1,0,E6171-G6171)</f>
        <v/>
      </c>
      <c r="J6171" s="6">
        <f>IF(sel_og=1,0,D6171-F6171)</f>
        <v/>
      </c>
      <c r="K6171" s="6">
        <f>IF(sel_og=1,E6171-G6171,0)</f>
        <v/>
      </c>
    </row>
    <row r="6172">
      <c r="A6172" s="6">
        <f>Profiles!E6172+Profiles!F6172</f>
        <v/>
      </c>
      <c r="B6172" s="6">
        <f>Profiles!D6172*sel_solar</f>
        <v/>
      </c>
      <c r="C6172" s="6">
        <f>MIN(B6172,A6172)</f>
        <v/>
      </c>
      <c r="D6172" s="6">
        <f>B6172-C6172</f>
        <v/>
      </c>
      <c r="E6172" s="6">
        <f>A6172-C6172</f>
        <v/>
      </c>
      <c r="F6172" s="6">
        <f>MIN(D6172,in_batt_pw,IF(sel_batt=0,0,(sel_batt-H6171)/in_rte))</f>
        <v/>
      </c>
      <c r="G6172" s="6">
        <f>MIN(E6172,in_batt_pw,H6171)</f>
        <v/>
      </c>
      <c r="H6172" s="6">
        <f>H6171+F6172*in_rte-G6172</f>
        <v/>
      </c>
      <c r="I6172" s="6">
        <f>IF(sel_og=1,0,E6172-G6172)</f>
        <v/>
      </c>
      <c r="J6172" s="6">
        <f>IF(sel_og=1,0,D6172-F6172)</f>
        <v/>
      </c>
      <c r="K6172" s="6">
        <f>IF(sel_og=1,E6172-G6172,0)</f>
        <v/>
      </c>
    </row>
    <row r="6173">
      <c r="A6173" s="6">
        <f>Profiles!E6173+Profiles!F6173</f>
        <v/>
      </c>
      <c r="B6173" s="6">
        <f>Profiles!D6173*sel_solar</f>
        <v/>
      </c>
      <c r="C6173" s="6">
        <f>MIN(B6173,A6173)</f>
        <v/>
      </c>
      <c r="D6173" s="6">
        <f>B6173-C6173</f>
        <v/>
      </c>
      <c r="E6173" s="6">
        <f>A6173-C6173</f>
        <v/>
      </c>
      <c r="F6173" s="6">
        <f>MIN(D6173,in_batt_pw,IF(sel_batt=0,0,(sel_batt-H6172)/in_rte))</f>
        <v/>
      </c>
      <c r="G6173" s="6">
        <f>MIN(E6173,in_batt_pw,H6172)</f>
        <v/>
      </c>
      <c r="H6173" s="6">
        <f>H6172+F6173*in_rte-G6173</f>
        <v/>
      </c>
      <c r="I6173" s="6">
        <f>IF(sel_og=1,0,E6173-G6173)</f>
        <v/>
      </c>
      <c r="J6173" s="6">
        <f>IF(sel_og=1,0,D6173-F6173)</f>
        <v/>
      </c>
      <c r="K6173" s="6">
        <f>IF(sel_og=1,E6173-G6173,0)</f>
        <v/>
      </c>
    </row>
    <row r="6174">
      <c r="A6174" s="6">
        <f>Profiles!E6174+Profiles!F6174</f>
        <v/>
      </c>
      <c r="B6174" s="6">
        <f>Profiles!D6174*sel_solar</f>
        <v/>
      </c>
      <c r="C6174" s="6">
        <f>MIN(B6174,A6174)</f>
        <v/>
      </c>
      <c r="D6174" s="6">
        <f>B6174-C6174</f>
        <v/>
      </c>
      <c r="E6174" s="6">
        <f>A6174-C6174</f>
        <v/>
      </c>
      <c r="F6174" s="6">
        <f>MIN(D6174,in_batt_pw,IF(sel_batt=0,0,(sel_batt-H6173)/in_rte))</f>
        <v/>
      </c>
      <c r="G6174" s="6">
        <f>MIN(E6174,in_batt_pw,H6173)</f>
        <v/>
      </c>
      <c r="H6174" s="6">
        <f>H6173+F6174*in_rte-G6174</f>
        <v/>
      </c>
      <c r="I6174" s="6">
        <f>IF(sel_og=1,0,E6174-G6174)</f>
        <v/>
      </c>
      <c r="J6174" s="6">
        <f>IF(sel_og=1,0,D6174-F6174)</f>
        <v/>
      </c>
      <c r="K6174" s="6">
        <f>IF(sel_og=1,E6174-G6174,0)</f>
        <v/>
      </c>
    </row>
    <row r="6175">
      <c r="A6175" s="6">
        <f>Profiles!E6175+Profiles!F6175</f>
        <v/>
      </c>
      <c r="B6175" s="6">
        <f>Profiles!D6175*sel_solar</f>
        <v/>
      </c>
      <c r="C6175" s="6">
        <f>MIN(B6175,A6175)</f>
        <v/>
      </c>
      <c r="D6175" s="6">
        <f>B6175-C6175</f>
        <v/>
      </c>
      <c r="E6175" s="6">
        <f>A6175-C6175</f>
        <v/>
      </c>
      <c r="F6175" s="6">
        <f>MIN(D6175,in_batt_pw,IF(sel_batt=0,0,(sel_batt-H6174)/in_rte))</f>
        <v/>
      </c>
      <c r="G6175" s="6">
        <f>MIN(E6175,in_batt_pw,H6174)</f>
        <v/>
      </c>
      <c r="H6175" s="6">
        <f>H6174+F6175*in_rte-G6175</f>
        <v/>
      </c>
      <c r="I6175" s="6">
        <f>IF(sel_og=1,0,E6175-G6175)</f>
        <v/>
      </c>
      <c r="J6175" s="6">
        <f>IF(sel_og=1,0,D6175-F6175)</f>
        <v/>
      </c>
      <c r="K6175" s="6">
        <f>IF(sel_og=1,E6175-G6175,0)</f>
        <v/>
      </c>
    </row>
    <row r="6176">
      <c r="A6176" s="6">
        <f>Profiles!E6176+Profiles!F6176</f>
        <v/>
      </c>
      <c r="B6176" s="6">
        <f>Profiles!D6176*sel_solar</f>
        <v/>
      </c>
      <c r="C6176" s="6">
        <f>MIN(B6176,A6176)</f>
        <v/>
      </c>
      <c r="D6176" s="6">
        <f>B6176-C6176</f>
        <v/>
      </c>
      <c r="E6176" s="6">
        <f>A6176-C6176</f>
        <v/>
      </c>
      <c r="F6176" s="6">
        <f>MIN(D6176,in_batt_pw,IF(sel_batt=0,0,(sel_batt-H6175)/in_rte))</f>
        <v/>
      </c>
      <c r="G6176" s="6">
        <f>MIN(E6176,in_batt_pw,H6175)</f>
        <v/>
      </c>
      <c r="H6176" s="6">
        <f>H6175+F6176*in_rte-G6176</f>
        <v/>
      </c>
      <c r="I6176" s="6">
        <f>IF(sel_og=1,0,E6176-G6176)</f>
        <v/>
      </c>
      <c r="J6176" s="6">
        <f>IF(sel_og=1,0,D6176-F6176)</f>
        <v/>
      </c>
      <c r="K6176" s="6">
        <f>IF(sel_og=1,E6176-G6176,0)</f>
        <v/>
      </c>
    </row>
    <row r="6177">
      <c r="A6177" s="6">
        <f>Profiles!E6177+Profiles!F6177</f>
        <v/>
      </c>
      <c r="B6177" s="6">
        <f>Profiles!D6177*sel_solar</f>
        <v/>
      </c>
      <c r="C6177" s="6">
        <f>MIN(B6177,A6177)</f>
        <v/>
      </c>
      <c r="D6177" s="6">
        <f>B6177-C6177</f>
        <v/>
      </c>
      <c r="E6177" s="6">
        <f>A6177-C6177</f>
        <v/>
      </c>
      <c r="F6177" s="6">
        <f>MIN(D6177,in_batt_pw,IF(sel_batt=0,0,(sel_batt-H6176)/in_rte))</f>
        <v/>
      </c>
      <c r="G6177" s="6">
        <f>MIN(E6177,in_batt_pw,H6176)</f>
        <v/>
      </c>
      <c r="H6177" s="6">
        <f>H6176+F6177*in_rte-G6177</f>
        <v/>
      </c>
      <c r="I6177" s="6">
        <f>IF(sel_og=1,0,E6177-G6177)</f>
        <v/>
      </c>
      <c r="J6177" s="6">
        <f>IF(sel_og=1,0,D6177-F6177)</f>
        <v/>
      </c>
      <c r="K6177" s="6">
        <f>IF(sel_og=1,E6177-G6177,0)</f>
        <v/>
      </c>
    </row>
    <row r="6178">
      <c r="A6178" s="6">
        <f>Profiles!E6178+Profiles!F6178</f>
        <v/>
      </c>
      <c r="B6178" s="6">
        <f>Profiles!D6178*sel_solar</f>
        <v/>
      </c>
      <c r="C6178" s="6">
        <f>MIN(B6178,A6178)</f>
        <v/>
      </c>
      <c r="D6178" s="6">
        <f>B6178-C6178</f>
        <v/>
      </c>
      <c r="E6178" s="6">
        <f>A6178-C6178</f>
        <v/>
      </c>
      <c r="F6178" s="6">
        <f>MIN(D6178,in_batt_pw,IF(sel_batt=0,0,(sel_batt-H6177)/in_rte))</f>
        <v/>
      </c>
      <c r="G6178" s="6">
        <f>MIN(E6178,in_batt_pw,H6177)</f>
        <v/>
      </c>
      <c r="H6178" s="6">
        <f>H6177+F6178*in_rte-G6178</f>
        <v/>
      </c>
      <c r="I6178" s="6">
        <f>IF(sel_og=1,0,E6178-G6178)</f>
        <v/>
      </c>
      <c r="J6178" s="6">
        <f>IF(sel_og=1,0,D6178-F6178)</f>
        <v/>
      </c>
      <c r="K6178" s="6">
        <f>IF(sel_og=1,E6178-G6178,0)</f>
        <v/>
      </c>
    </row>
    <row r="6179">
      <c r="A6179" s="6">
        <f>Profiles!E6179+Profiles!F6179</f>
        <v/>
      </c>
      <c r="B6179" s="6">
        <f>Profiles!D6179*sel_solar</f>
        <v/>
      </c>
      <c r="C6179" s="6">
        <f>MIN(B6179,A6179)</f>
        <v/>
      </c>
      <c r="D6179" s="6">
        <f>B6179-C6179</f>
        <v/>
      </c>
      <c r="E6179" s="6">
        <f>A6179-C6179</f>
        <v/>
      </c>
      <c r="F6179" s="6">
        <f>MIN(D6179,in_batt_pw,IF(sel_batt=0,0,(sel_batt-H6178)/in_rte))</f>
        <v/>
      </c>
      <c r="G6179" s="6">
        <f>MIN(E6179,in_batt_pw,H6178)</f>
        <v/>
      </c>
      <c r="H6179" s="6">
        <f>H6178+F6179*in_rte-G6179</f>
        <v/>
      </c>
      <c r="I6179" s="6">
        <f>IF(sel_og=1,0,E6179-G6179)</f>
        <v/>
      </c>
      <c r="J6179" s="6">
        <f>IF(sel_og=1,0,D6179-F6179)</f>
        <v/>
      </c>
      <c r="K6179" s="6">
        <f>IF(sel_og=1,E6179-G6179,0)</f>
        <v/>
      </c>
    </row>
    <row r="6180">
      <c r="A6180" s="6">
        <f>Profiles!E6180+Profiles!F6180</f>
        <v/>
      </c>
      <c r="B6180" s="6">
        <f>Profiles!D6180*sel_solar</f>
        <v/>
      </c>
      <c r="C6180" s="6">
        <f>MIN(B6180,A6180)</f>
        <v/>
      </c>
      <c r="D6180" s="6">
        <f>B6180-C6180</f>
        <v/>
      </c>
      <c r="E6180" s="6">
        <f>A6180-C6180</f>
        <v/>
      </c>
      <c r="F6180" s="6">
        <f>MIN(D6180,in_batt_pw,IF(sel_batt=0,0,(sel_batt-H6179)/in_rte))</f>
        <v/>
      </c>
      <c r="G6180" s="6">
        <f>MIN(E6180,in_batt_pw,H6179)</f>
        <v/>
      </c>
      <c r="H6180" s="6">
        <f>H6179+F6180*in_rte-G6180</f>
        <v/>
      </c>
      <c r="I6180" s="6">
        <f>IF(sel_og=1,0,E6180-G6180)</f>
        <v/>
      </c>
      <c r="J6180" s="6">
        <f>IF(sel_og=1,0,D6180-F6180)</f>
        <v/>
      </c>
      <c r="K6180" s="6">
        <f>IF(sel_og=1,E6180-G6180,0)</f>
        <v/>
      </c>
    </row>
    <row r="6181">
      <c r="A6181" s="6">
        <f>Profiles!E6181+Profiles!F6181</f>
        <v/>
      </c>
      <c r="B6181" s="6">
        <f>Profiles!D6181*sel_solar</f>
        <v/>
      </c>
      <c r="C6181" s="6">
        <f>MIN(B6181,A6181)</f>
        <v/>
      </c>
      <c r="D6181" s="6">
        <f>B6181-C6181</f>
        <v/>
      </c>
      <c r="E6181" s="6">
        <f>A6181-C6181</f>
        <v/>
      </c>
      <c r="F6181" s="6">
        <f>MIN(D6181,in_batt_pw,IF(sel_batt=0,0,(sel_batt-H6180)/in_rte))</f>
        <v/>
      </c>
      <c r="G6181" s="6">
        <f>MIN(E6181,in_batt_pw,H6180)</f>
        <v/>
      </c>
      <c r="H6181" s="6">
        <f>H6180+F6181*in_rte-G6181</f>
        <v/>
      </c>
      <c r="I6181" s="6">
        <f>IF(sel_og=1,0,E6181-G6181)</f>
        <v/>
      </c>
      <c r="J6181" s="6">
        <f>IF(sel_og=1,0,D6181-F6181)</f>
        <v/>
      </c>
      <c r="K6181" s="6">
        <f>IF(sel_og=1,E6181-G6181,0)</f>
        <v/>
      </c>
    </row>
    <row r="6182">
      <c r="A6182" s="6">
        <f>Profiles!E6182+Profiles!F6182</f>
        <v/>
      </c>
      <c r="B6182" s="6">
        <f>Profiles!D6182*sel_solar</f>
        <v/>
      </c>
      <c r="C6182" s="6">
        <f>MIN(B6182,A6182)</f>
        <v/>
      </c>
      <c r="D6182" s="6">
        <f>B6182-C6182</f>
        <v/>
      </c>
      <c r="E6182" s="6">
        <f>A6182-C6182</f>
        <v/>
      </c>
      <c r="F6182" s="6">
        <f>MIN(D6182,in_batt_pw,IF(sel_batt=0,0,(sel_batt-H6181)/in_rte))</f>
        <v/>
      </c>
      <c r="G6182" s="6">
        <f>MIN(E6182,in_batt_pw,H6181)</f>
        <v/>
      </c>
      <c r="H6182" s="6">
        <f>H6181+F6182*in_rte-G6182</f>
        <v/>
      </c>
      <c r="I6182" s="6">
        <f>IF(sel_og=1,0,E6182-G6182)</f>
        <v/>
      </c>
      <c r="J6182" s="6">
        <f>IF(sel_og=1,0,D6182-F6182)</f>
        <v/>
      </c>
      <c r="K6182" s="6">
        <f>IF(sel_og=1,E6182-G6182,0)</f>
        <v/>
      </c>
    </row>
    <row r="6183">
      <c r="A6183" s="6">
        <f>Profiles!E6183+Profiles!F6183</f>
        <v/>
      </c>
      <c r="B6183" s="6">
        <f>Profiles!D6183*sel_solar</f>
        <v/>
      </c>
      <c r="C6183" s="6">
        <f>MIN(B6183,A6183)</f>
        <v/>
      </c>
      <c r="D6183" s="6">
        <f>B6183-C6183</f>
        <v/>
      </c>
      <c r="E6183" s="6">
        <f>A6183-C6183</f>
        <v/>
      </c>
      <c r="F6183" s="6">
        <f>MIN(D6183,in_batt_pw,IF(sel_batt=0,0,(sel_batt-H6182)/in_rte))</f>
        <v/>
      </c>
      <c r="G6183" s="6">
        <f>MIN(E6183,in_batt_pw,H6182)</f>
        <v/>
      </c>
      <c r="H6183" s="6">
        <f>H6182+F6183*in_rte-G6183</f>
        <v/>
      </c>
      <c r="I6183" s="6">
        <f>IF(sel_og=1,0,E6183-G6183)</f>
        <v/>
      </c>
      <c r="J6183" s="6">
        <f>IF(sel_og=1,0,D6183-F6183)</f>
        <v/>
      </c>
      <c r="K6183" s="6">
        <f>IF(sel_og=1,E6183-G6183,0)</f>
        <v/>
      </c>
    </row>
    <row r="6184">
      <c r="A6184" s="6">
        <f>Profiles!E6184+Profiles!F6184</f>
        <v/>
      </c>
      <c r="B6184" s="6">
        <f>Profiles!D6184*sel_solar</f>
        <v/>
      </c>
      <c r="C6184" s="6">
        <f>MIN(B6184,A6184)</f>
        <v/>
      </c>
      <c r="D6184" s="6">
        <f>B6184-C6184</f>
        <v/>
      </c>
      <c r="E6184" s="6">
        <f>A6184-C6184</f>
        <v/>
      </c>
      <c r="F6184" s="6">
        <f>MIN(D6184,in_batt_pw,IF(sel_batt=0,0,(sel_batt-H6183)/in_rte))</f>
        <v/>
      </c>
      <c r="G6184" s="6">
        <f>MIN(E6184,in_batt_pw,H6183)</f>
        <v/>
      </c>
      <c r="H6184" s="6">
        <f>H6183+F6184*in_rte-G6184</f>
        <v/>
      </c>
      <c r="I6184" s="6">
        <f>IF(sel_og=1,0,E6184-G6184)</f>
        <v/>
      </c>
      <c r="J6184" s="6">
        <f>IF(sel_og=1,0,D6184-F6184)</f>
        <v/>
      </c>
      <c r="K6184" s="6">
        <f>IF(sel_og=1,E6184-G6184,0)</f>
        <v/>
      </c>
    </row>
    <row r="6185">
      <c r="A6185" s="6">
        <f>Profiles!E6185+Profiles!F6185</f>
        <v/>
      </c>
      <c r="B6185" s="6">
        <f>Profiles!D6185*sel_solar</f>
        <v/>
      </c>
      <c r="C6185" s="6">
        <f>MIN(B6185,A6185)</f>
        <v/>
      </c>
      <c r="D6185" s="6">
        <f>B6185-C6185</f>
        <v/>
      </c>
      <c r="E6185" s="6">
        <f>A6185-C6185</f>
        <v/>
      </c>
      <c r="F6185" s="6">
        <f>MIN(D6185,in_batt_pw,IF(sel_batt=0,0,(sel_batt-H6184)/in_rte))</f>
        <v/>
      </c>
      <c r="G6185" s="6">
        <f>MIN(E6185,in_batt_pw,H6184)</f>
        <v/>
      </c>
      <c r="H6185" s="6">
        <f>H6184+F6185*in_rte-G6185</f>
        <v/>
      </c>
      <c r="I6185" s="6">
        <f>IF(sel_og=1,0,E6185-G6185)</f>
        <v/>
      </c>
      <c r="J6185" s="6">
        <f>IF(sel_og=1,0,D6185-F6185)</f>
        <v/>
      </c>
      <c r="K6185" s="6">
        <f>IF(sel_og=1,E6185-G6185,0)</f>
        <v/>
      </c>
    </row>
    <row r="6186">
      <c r="A6186" s="6">
        <f>Profiles!E6186+Profiles!F6186</f>
        <v/>
      </c>
      <c r="B6186" s="6">
        <f>Profiles!D6186*sel_solar</f>
        <v/>
      </c>
      <c r="C6186" s="6">
        <f>MIN(B6186,A6186)</f>
        <v/>
      </c>
      <c r="D6186" s="6">
        <f>B6186-C6186</f>
        <v/>
      </c>
      <c r="E6186" s="6">
        <f>A6186-C6186</f>
        <v/>
      </c>
      <c r="F6186" s="6">
        <f>MIN(D6186,in_batt_pw,IF(sel_batt=0,0,(sel_batt-H6185)/in_rte))</f>
        <v/>
      </c>
      <c r="G6186" s="6">
        <f>MIN(E6186,in_batt_pw,H6185)</f>
        <v/>
      </c>
      <c r="H6186" s="6">
        <f>H6185+F6186*in_rte-G6186</f>
        <v/>
      </c>
      <c r="I6186" s="6">
        <f>IF(sel_og=1,0,E6186-G6186)</f>
        <v/>
      </c>
      <c r="J6186" s="6">
        <f>IF(sel_og=1,0,D6186-F6186)</f>
        <v/>
      </c>
      <c r="K6186" s="6">
        <f>IF(sel_og=1,E6186-G6186,0)</f>
        <v/>
      </c>
    </row>
    <row r="6187">
      <c r="A6187" s="6">
        <f>Profiles!E6187+Profiles!F6187</f>
        <v/>
      </c>
      <c r="B6187" s="6">
        <f>Profiles!D6187*sel_solar</f>
        <v/>
      </c>
      <c r="C6187" s="6">
        <f>MIN(B6187,A6187)</f>
        <v/>
      </c>
      <c r="D6187" s="6">
        <f>B6187-C6187</f>
        <v/>
      </c>
      <c r="E6187" s="6">
        <f>A6187-C6187</f>
        <v/>
      </c>
      <c r="F6187" s="6">
        <f>MIN(D6187,in_batt_pw,IF(sel_batt=0,0,(sel_batt-H6186)/in_rte))</f>
        <v/>
      </c>
      <c r="G6187" s="6">
        <f>MIN(E6187,in_batt_pw,H6186)</f>
        <v/>
      </c>
      <c r="H6187" s="6">
        <f>H6186+F6187*in_rte-G6187</f>
        <v/>
      </c>
      <c r="I6187" s="6">
        <f>IF(sel_og=1,0,E6187-G6187)</f>
        <v/>
      </c>
      <c r="J6187" s="6">
        <f>IF(sel_og=1,0,D6187-F6187)</f>
        <v/>
      </c>
      <c r="K6187" s="6">
        <f>IF(sel_og=1,E6187-G6187,0)</f>
        <v/>
      </c>
    </row>
    <row r="6188">
      <c r="A6188" s="6">
        <f>Profiles!E6188+Profiles!F6188</f>
        <v/>
      </c>
      <c r="B6188" s="6">
        <f>Profiles!D6188*sel_solar</f>
        <v/>
      </c>
      <c r="C6188" s="6">
        <f>MIN(B6188,A6188)</f>
        <v/>
      </c>
      <c r="D6188" s="6">
        <f>B6188-C6188</f>
        <v/>
      </c>
      <c r="E6188" s="6">
        <f>A6188-C6188</f>
        <v/>
      </c>
      <c r="F6188" s="6">
        <f>MIN(D6188,in_batt_pw,IF(sel_batt=0,0,(sel_batt-H6187)/in_rte))</f>
        <v/>
      </c>
      <c r="G6188" s="6">
        <f>MIN(E6188,in_batt_pw,H6187)</f>
        <v/>
      </c>
      <c r="H6188" s="6">
        <f>H6187+F6188*in_rte-G6188</f>
        <v/>
      </c>
      <c r="I6188" s="6">
        <f>IF(sel_og=1,0,E6188-G6188)</f>
        <v/>
      </c>
      <c r="J6188" s="6">
        <f>IF(sel_og=1,0,D6188-F6188)</f>
        <v/>
      </c>
      <c r="K6188" s="6">
        <f>IF(sel_og=1,E6188-G6188,0)</f>
        <v/>
      </c>
    </row>
    <row r="6189">
      <c r="A6189" s="6">
        <f>Profiles!E6189+Profiles!F6189</f>
        <v/>
      </c>
      <c r="B6189" s="6">
        <f>Profiles!D6189*sel_solar</f>
        <v/>
      </c>
      <c r="C6189" s="6">
        <f>MIN(B6189,A6189)</f>
        <v/>
      </c>
      <c r="D6189" s="6">
        <f>B6189-C6189</f>
        <v/>
      </c>
      <c r="E6189" s="6">
        <f>A6189-C6189</f>
        <v/>
      </c>
      <c r="F6189" s="6">
        <f>MIN(D6189,in_batt_pw,IF(sel_batt=0,0,(sel_batt-H6188)/in_rte))</f>
        <v/>
      </c>
      <c r="G6189" s="6">
        <f>MIN(E6189,in_batt_pw,H6188)</f>
        <v/>
      </c>
      <c r="H6189" s="6">
        <f>H6188+F6189*in_rte-G6189</f>
        <v/>
      </c>
      <c r="I6189" s="6">
        <f>IF(sel_og=1,0,E6189-G6189)</f>
        <v/>
      </c>
      <c r="J6189" s="6">
        <f>IF(sel_og=1,0,D6189-F6189)</f>
        <v/>
      </c>
      <c r="K6189" s="6">
        <f>IF(sel_og=1,E6189-G6189,0)</f>
        <v/>
      </c>
    </row>
    <row r="6190">
      <c r="A6190" s="6">
        <f>Profiles!E6190+Profiles!F6190</f>
        <v/>
      </c>
      <c r="B6190" s="6">
        <f>Profiles!D6190*sel_solar</f>
        <v/>
      </c>
      <c r="C6190" s="6">
        <f>MIN(B6190,A6190)</f>
        <v/>
      </c>
      <c r="D6190" s="6">
        <f>B6190-C6190</f>
        <v/>
      </c>
      <c r="E6190" s="6">
        <f>A6190-C6190</f>
        <v/>
      </c>
      <c r="F6190" s="6">
        <f>MIN(D6190,in_batt_pw,IF(sel_batt=0,0,(sel_batt-H6189)/in_rte))</f>
        <v/>
      </c>
      <c r="G6190" s="6">
        <f>MIN(E6190,in_batt_pw,H6189)</f>
        <v/>
      </c>
      <c r="H6190" s="6">
        <f>H6189+F6190*in_rte-G6190</f>
        <v/>
      </c>
      <c r="I6190" s="6">
        <f>IF(sel_og=1,0,E6190-G6190)</f>
        <v/>
      </c>
      <c r="J6190" s="6">
        <f>IF(sel_og=1,0,D6190-F6190)</f>
        <v/>
      </c>
      <c r="K6190" s="6">
        <f>IF(sel_og=1,E6190-G6190,0)</f>
        <v/>
      </c>
    </row>
    <row r="6191">
      <c r="A6191" s="6">
        <f>Profiles!E6191+Profiles!F6191</f>
        <v/>
      </c>
      <c r="B6191" s="6">
        <f>Profiles!D6191*sel_solar</f>
        <v/>
      </c>
      <c r="C6191" s="6">
        <f>MIN(B6191,A6191)</f>
        <v/>
      </c>
      <c r="D6191" s="6">
        <f>B6191-C6191</f>
        <v/>
      </c>
      <c r="E6191" s="6">
        <f>A6191-C6191</f>
        <v/>
      </c>
      <c r="F6191" s="6">
        <f>MIN(D6191,in_batt_pw,IF(sel_batt=0,0,(sel_batt-H6190)/in_rte))</f>
        <v/>
      </c>
      <c r="G6191" s="6">
        <f>MIN(E6191,in_batt_pw,H6190)</f>
        <v/>
      </c>
      <c r="H6191" s="6">
        <f>H6190+F6191*in_rte-G6191</f>
        <v/>
      </c>
      <c r="I6191" s="6">
        <f>IF(sel_og=1,0,E6191-G6191)</f>
        <v/>
      </c>
      <c r="J6191" s="6">
        <f>IF(sel_og=1,0,D6191-F6191)</f>
        <v/>
      </c>
      <c r="K6191" s="6">
        <f>IF(sel_og=1,E6191-G6191,0)</f>
        <v/>
      </c>
    </row>
    <row r="6192">
      <c r="A6192" s="6">
        <f>Profiles!E6192+Profiles!F6192</f>
        <v/>
      </c>
      <c r="B6192" s="6">
        <f>Profiles!D6192*sel_solar</f>
        <v/>
      </c>
      <c r="C6192" s="6">
        <f>MIN(B6192,A6192)</f>
        <v/>
      </c>
      <c r="D6192" s="6">
        <f>B6192-C6192</f>
        <v/>
      </c>
      <c r="E6192" s="6">
        <f>A6192-C6192</f>
        <v/>
      </c>
      <c r="F6192" s="6">
        <f>MIN(D6192,in_batt_pw,IF(sel_batt=0,0,(sel_batt-H6191)/in_rte))</f>
        <v/>
      </c>
      <c r="G6192" s="6">
        <f>MIN(E6192,in_batt_pw,H6191)</f>
        <v/>
      </c>
      <c r="H6192" s="6">
        <f>H6191+F6192*in_rte-G6192</f>
        <v/>
      </c>
      <c r="I6192" s="6">
        <f>IF(sel_og=1,0,E6192-G6192)</f>
        <v/>
      </c>
      <c r="J6192" s="6">
        <f>IF(sel_og=1,0,D6192-F6192)</f>
        <v/>
      </c>
      <c r="K6192" s="6">
        <f>IF(sel_og=1,E6192-G6192,0)</f>
        <v/>
      </c>
    </row>
    <row r="6193">
      <c r="A6193" s="6">
        <f>Profiles!E6193+Profiles!F6193</f>
        <v/>
      </c>
      <c r="B6193" s="6">
        <f>Profiles!D6193*sel_solar</f>
        <v/>
      </c>
      <c r="C6193" s="6">
        <f>MIN(B6193,A6193)</f>
        <v/>
      </c>
      <c r="D6193" s="6">
        <f>B6193-C6193</f>
        <v/>
      </c>
      <c r="E6193" s="6">
        <f>A6193-C6193</f>
        <v/>
      </c>
      <c r="F6193" s="6">
        <f>MIN(D6193,in_batt_pw,IF(sel_batt=0,0,(sel_batt-H6192)/in_rte))</f>
        <v/>
      </c>
      <c r="G6193" s="6">
        <f>MIN(E6193,in_batt_pw,H6192)</f>
        <v/>
      </c>
      <c r="H6193" s="6">
        <f>H6192+F6193*in_rte-G6193</f>
        <v/>
      </c>
      <c r="I6193" s="6">
        <f>IF(sel_og=1,0,E6193-G6193)</f>
        <v/>
      </c>
      <c r="J6193" s="6">
        <f>IF(sel_og=1,0,D6193-F6193)</f>
        <v/>
      </c>
      <c r="K6193" s="6">
        <f>IF(sel_og=1,E6193-G6193,0)</f>
        <v/>
      </c>
    </row>
    <row r="6194">
      <c r="A6194" s="6">
        <f>Profiles!E6194+Profiles!F6194</f>
        <v/>
      </c>
      <c r="B6194" s="6">
        <f>Profiles!D6194*sel_solar</f>
        <v/>
      </c>
      <c r="C6194" s="6">
        <f>MIN(B6194,A6194)</f>
        <v/>
      </c>
      <c r="D6194" s="6">
        <f>B6194-C6194</f>
        <v/>
      </c>
      <c r="E6194" s="6">
        <f>A6194-C6194</f>
        <v/>
      </c>
      <c r="F6194" s="6">
        <f>MIN(D6194,in_batt_pw,IF(sel_batt=0,0,(sel_batt-H6193)/in_rte))</f>
        <v/>
      </c>
      <c r="G6194" s="6">
        <f>MIN(E6194,in_batt_pw,H6193)</f>
        <v/>
      </c>
      <c r="H6194" s="6">
        <f>H6193+F6194*in_rte-G6194</f>
        <v/>
      </c>
      <c r="I6194" s="6">
        <f>IF(sel_og=1,0,E6194-G6194)</f>
        <v/>
      </c>
      <c r="J6194" s="6">
        <f>IF(sel_og=1,0,D6194-F6194)</f>
        <v/>
      </c>
      <c r="K6194" s="6">
        <f>IF(sel_og=1,E6194-G6194,0)</f>
        <v/>
      </c>
    </row>
    <row r="6195">
      <c r="A6195" s="6">
        <f>Profiles!E6195+Profiles!F6195</f>
        <v/>
      </c>
      <c r="B6195" s="6">
        <f>Profiles!D6195*sel_solar</f>
        <v/>
      </c>
      <c r="C6195" s="6">
        <f>MIN(B6195,A6195)</f>
        <v/>
      </c>
      <c r="D6195" s="6">
        <f>B6195-C6195</f>
        <v/>
      </c>
      <c r="E6195" s="6">
        <f>A6195-C6195</f>
        <v/>
      </c>
      <c r="F6195" s="6">
        <f>MIN(D6195,in_batt_pw,IF(sel_batt=0,0,(sel_batt-H6194)/in_rte))</f>
        <v/>
      </c>
      <c r="G6195" s="6">
        <f>MIN(E6195,in_batt_pw,H6194)</f>
        <v/>
      </c>
      <c r="H6195" s="6">
        <f>H6194+F6195*in_rte-G6195</f>
        <v/>
      </c>
      <c r="I6195" s="6">
        <f>IF(sel_og=1,0,E6195-G6195)</f>
        <v/>
      </c>
      <c r="J6195" s="6">
        <f>IF(sel_og=1,0,D6195-F6195)</f>
        <v/>
      </c>
      <c r="K6195" s="6">
        <f>IF(sel_og=1,E6195-G6195,0)</f>
        <v/>
      </c>
    </row>
    <row r="6196">
      <c r="A6196" s="6">
        <f>Profiles!E6196+Profiles!F6196</f>
        <v/>
      </c>
      <c r="B6196" s="6">
        <f>Profiles!D6196*sel_solar</f>
        <v/>
      </c>
      <c r="C6196" s="6">
        <f>MIN(B6196,A6196)</f>
        <v/>
      </c>
      <c r="D6196" s="6">
        <f>B6196-C6196</f>
        <v/>
      </c>
      <c r="E6196" s="6">
        <f>A6196-C6196</f>
        <v/>
      </c>
      <c r="F6196" s="6">
        <f>MIN(D6196,in_batt_pw,IF(sel_batt=0,0,(sel_batt-H6195)/in_rte))</f>
        <v/>
      </c>
      <c r="G6196" s="6">
        <f>MIN(E6196,in_batt_pw,H6195)</f>
        <v/>
      </c>
      <c r="H6196" s="6">
        <f>H6195+F6196*in_rte-G6196</f>
        <v/>
      </c>
      <c r="I6196" s="6">
        <f>IF(sel_og=1,0,E6196-G6196)</f>
        <v/>
      </c>
      <c r="J6196" s="6">
        <f>IF(sel_og=1,0,D6196-F6196)</f>
        <v/>
      </c>
      <c r="K6196" s="6">
        <f>IF(sel_og=1,E6196-G6196,0)</f>
        <v/>
      </c>
    </row>
    <row r="6197">
      <c r="A6197" s="6">
        <f>Profiles!E6197+Profiles!F6197</f>
        <v/>
      </c>
      <c r="B6197" s="6">
        <f>Profiles!D6197*sel_solar</f>
        <v/>
      </c>
      <c r="C6197" s="6">
        <f>MIN(B6197,A6197)</f>
        <v/>
      </c>
      <c r="D6197" s="6">
        <f>B6197-C6197</f>
        <v/>
      </c>
      <c r="E6197" s="6">
        <f>A6197-C6197</f>
        <v/>
      </c>
      <c r="F6197" s="6">
        <f>MIN(D6197,in_batt_pw,IF(sel_batt=0,0,(sel_batt-H6196)/in_rte))</f>
        <v/>
      </c>
      <c r="G6197" s="6">
        <f>MIN(E6197,in_batt_pw,H6196)</f>
        <v/>
      </c>
      <c r="H6197" s="6">
        <f>H6196+F6197*in_rte-G6197</f>
        <v/>
      </c>
      <c r="I6197" s="6">
        <f>IF(sel_og=1,0,E6197-G6197)</f>
        <v/>
      </c>
      <c r="J6197" s="6">
        <f>IF(sel_og=1,0,D6197-F6197)</f>
        <v/>
      </c>
      <c r="K6197" s="6">
        <f>IF(sel_og=1,E6197-G6197,0)</f>
        <v/>
      </c>
    </row>
    <row r="6198">
      <c r="A6198" s="6">
        <f>Profiles!E6198+Profiles!F6198</f>
        <v/>
      </c>
      <c r="B6198" s="6">
        <f>Profiles!D6198*sel_solar</f>
        <v/>
      </c>
      <c r="C6198" s="6">
        <f>MIN(B6198,A6198)</f>
        <v/>
      </c>
      <c r="D6198" s="6">
        <f>B6198-C6198</f>
        <v/>
      </c>
      <c r="E6198" s="6">
        <f>A6198-C6198</f>
        <v/>
      </c>
      <c r="F6198" s="6">
        <f>MIN(D6198,in_batt_pw,IF(sel_batt=0,0,(sel_batt-H6197)/in_rte))</f>
        <v/>
      </c>
      <c r="G6198" s="6">
        <f>MIN(E6198,in_batt_pw,H6197)</f>
        <v/>
      </c>
      <c r="H6198" s="6">
        <f>H6197+F6198*in_rte-G6198</f>
        <v/>
      </c>
      <c r="I6198" s="6">
        <f>IF(sel_og=1,0,E6198-G6198)</f>
        <v/>
      </c>
      <c r="J6198" s="6">
        <f>IF(sel_og=1,0,D6198-F6198)</f>
        <v/>
      </c>
      <c r="K6198" s="6">
        <f>IF(sel_og=1,E6198-G6198,0)</f>
        <v/>
      </c>
    </row>
    <row r="6199">
      <c r="A6199" s="6">
        <f>Profiles!E6199+Profiles!F6199</f>
        <v/>
      </c>
      <c r="B6199" s="6">
        <f>Profiles!D6199*sel_solar</f>
        <v/>
      </c>
      <c r="C6199" s="6">
        <f>MIN(B6199,A6199)</f>
        <v/>
      </c>
      <c r="D6199" s="6">
        <f>B6199-C6199</f>
        <v/>
      </c>
      <c r="E6199" s="6">
        <f>A6199-C6199</f>
        <v/>
      </c>
      <c r="F6199" s="6">
        <f>MIN(D6199,in_batt_pw,IF(sel_batt=0,0,(sel_batt-H6198)/in_rte))</f>
        <v/>
      </c>
      <c r="G6199" s="6">
        <f>MIN(E6199,in_batt_pw,H6198)</f>
        <v/>
      </c>
      <c r="H6199" s="6">
        <f>H6198+F6199*in_rte-G6199</f>
        <v/>
      </c>
      <c r="I6199" s="6">
        <f>IF(sel_og=1,0,E6199-G6199)</f>
        <v/>
      </c>
      <c r="J6199" s="6">
        <f>IF(sel_og=1,0,D6199-F6199)</f>
        <v/>
      </c>
      <c r="K6199" s="6">
        <f>IF(sel_og=1,E6199-G6199,0)</f>
        <v/>
      </c>
    </row>
    <row r="6200">
      <c r="A6200" s="6">
        <f>Profiles!E6200+Profiles!F6200</f>
        <v/>
      </c>
      <c r="B6200" s="6">
        <f>Profiles!D6200*sel_solar</f>
        <v/>
      </c>
      <c r="C6200" s="6">
        <f>MIN(B6200,A6200)</f>
        <v/>
      </c>
      <c r="D6200" s="6">
        <f>B6200-C6200</f>
        <v/>
      </c>
      <c r="E6200" s="6">
        <f>A6200-C6200</f>
        <v/>
      </c>
      <c r="F6200" s="6">
        <f>MIN(D6200,in_batt_pw,IF(sel_batt=0,0,(sel_batt-H6199)/in_rte))</f>
        <v/>
      </c>
      <c r="G6200" s="6">
        <f>MIN(E6200,in_batt_pw,H6199)</f>
        <v/>
      </c>
      <c r="H6200" s="6">
        <f>H6199+F6200*in_rte-G6200</f>
        <v/>
      </c>
      <c r="I6200" s="6">
        <f>IF(sel_og=1,0,E6200-G6200)</f>
        <v/>
      </c>
      <c r="J6200" s="6">
        <f>IF(sel_og=1,0,D6200-F6200)</f>
        <v/>
      </c>
      <c r="K6200" s="6">
        <f>IF(sel_og=1,E6200-G6200,0)</f>
        <v/>
      </c>
    </row>
    <row r="6201">
      <c r="A6201" s="6">
        <f>Profiles!E6201+Profiles!F6201</f>
        <v/>
      </c>
      <c r="B6201" s="6">
        <f>Profiles!D6201*sel_solar</f>
        <v/>
      </c>
      <c r="C6201" s="6">
        <f>MIN(B6201,A6201)</f>
        <v/>
      </c>
      <c r="D6201" s="6">
        <f>B6201-C6201</f>
        <v/>
      </c>
      <c r="E6201" s="6">
        <f>A6201-C6201</f>
        <v/>
      </c>
      <c r="F6201" s="6">
        <f>MIN(D6201,in_batt_pw,IF(sel_batt=0,0,(sel_batt-H6200)/in_rte))</f>
        <v/>
      </c>
      <c r="G6201" s="6">
        <f>MIN(E6201,in_batt_pw,H6200)</f>
        <v/>
      </c>
      <c r="H6201" s="6">
        <f>H6200+F6201*in_rte-G6201</f>
        <v/>
      </c>
      <c r="I6201" s="6">
        <f>IF(sel_og=1,0,E6201-G6201)</f>
        <v/>
      </c>
      <c r="J6201" s="6">
        <f>IF(sel_og=1,0,D6201-F6201)</f>
        <v/>
      </c>
      <c r="K6201" s="6">
        <f>IF(sel_og=1,E6201-G6201,0)</f>
        <v/>
      </c>
    </row>
    <row r="6202">
      <c r="A6202" s="6">
        <f>Profiles!E6202+Profiles!F6202</f>
        <v/>
      </c>
      <c r="B6202" s="6">
        <f>Profiles!D6202*sel_solar</f>
        <v/>
      </c>
      <c r="C6202" s="6">
        <f>MIN(B6202,A6202)</f>
        <v/>
      </c>
      <c r="D6202" s="6">
        <f>B6202-C6202</f>
        <v/>
      </c>
      <c r="E6202" s="6">
        <f>A6202-C6202</f>
        <v/>
      </c>
      <c r="F6202" s="6">
        <f>MIN(D6202,in_batt_pw,IF(sel_batt=0,0,(sel_batt-H6201)/in_rte))</f>
        <v/>
      </c>
      <c r="G6202" s="6">
        <f>MIN(E6202,in_batt_pw,H6201)</f>
        <v/>
      </c>
      <c r="H6202" s="6">
        <f>H6201+F6202*in_rte-G6202</f>
        <v/>
      </c>
      <c r="I6202" s="6">
        <f>IF(sel_og=1,0,E6202-G6202)</f>
        <v/>
      </c>
      <c r="J6202" s="6">
        <f>IF(sel_og=1,0,D6202-F6202)</f>
        <v/>
      </c>
      <c r="K6202" s="6">
        <f>IF(sel_og=1,E6202-G6202,0)</f>
        <v/>
      </c>
    </row>
    <row r="6203">
      <c r="A6203" s="6">
        <f>Profiles!E6203+Profiles!F6203</f>
        <v/>
      </c>
      <c r="B6203" s="6">
        <f>Profiles!D6203*sel_solar</f>
        <v/>
      </c>
      <c r="C6203" s="6">
        <f>MIN(B6203,A6203)</f>
        <v/>
      </c>
      <c r="D6203" s="6">
        <f>B6203-C6203</f>
        <v/>
      </c>
      <c r="E6203" s="6">
        <f>A6203-C6203</f>
        <v/>
      </c>
      <c r="F6203" s="6">
        <f>MIN(D6203,in_batt_pw,IF(sel_batt=0,0,(sel_batt-H6202)/in_rte))</f>
        <v/>
      </c>
      <c r="G6203" s="6">
        <f>MIN(E6203,in_batt_pw,H6202)</f>
        <v/>
      </c>
      <c r="H6203" s="6">
        <f>H6202+F6203*in_rte-G6203</f>
        <v/>
      </c>
      <c r="I6203" s="6">
        <f>IF(sel_og=1,0,E6203-G6203)</f>
        <v/>
      </c>
      <c r="J6203" s="6">
        <f>IF(sel_og=1,0,D6203-F6203)</f>
        <v/>
      </c>
      <c r="K6203" s="6">
        <f>IF(sel_og=1,E6203-G6203,0)</f>
        <v/>
      </c>
    </row>
    <row r="6204">
      <c r="A6204" s="6">
        <f>Profiles!E6204+Profiles!F6204</f>
        <v/>
      </c>
      <c r="B6204" s="6">
        <f>Profiles!D6204*sel_solar</f>
        <v/>
      </c>
      <c r="C6204" s="6">
        <f>MIN(B6204,A6204)</f>
        <v/>
      </c>
      <c r="D6204" s="6">
        <f>B6204-C6204</f>
        <v/>
      </c>
      <c r="E6204" s="6">
        <f>A6204-C6204</f>
        <v/>
      </c>
      <c r="F6204" s="6">
        <f>MIN(D6204,in_batt_pw,IF(sel_batt=0,0,(sel_batt-H6203)/in_rte))</f>
        <v/>
      </c>
      <c r="G6204" s="6">
        <f>MIN(E6204,in_batt_pw,H6203)</f>
        <v/>
      </c>
      <c r="H6204" s="6">
        <f>H6203+F6204*in_rte-G6204</f>
        <v/>
      </c>
      <c r="I6204" s="6">
        <f>IF(sel_og=1,0,E6204-G6204)</f>
        <v/>
      </c>
      <c r="J6204" s="6">
        <f>IF(sel_og=1,0,D6204-F6204)</f>
        <v/>
      </c>
      <c r="K6204" s="6">
        <f>IF(sel_og=1,E6204-G6204,0)</f>
        <v/>
      </c>
    </row>
    <row r="6205">
      <c r="A6205" s="6">
        <f>Profiles!E6205+Profiles!F6205</f>
        <v/>
      </c>
      <c r="B6205" s="6">
        <f>Profiles!D6205*sel_solar</f>
        <v/>
      </c>
      <c r="C6205" s="6">
        <f>MIN(B6205,A6205)</f>
        <v/>
      </c>
      <c r="D6205" s="6">
        <f>B6205-C6205</f>
        <v/>
      </c>
      <c r="E6205" s="6">
        <f>A6205-C6205</f>
        <v/>
      </c>
      <c r="F6205" s="6">
        <f>MIN(D6205,in_batt_pw,IF(sel_batt=0,0,(sel_batt-H6204)/in_rte))</f>
        <v/>
      </c>
      <c r="G6205" s="6">
        <f>MIN(E6205,in_batt_pw,H6204)</f>
        <v/>
      </c>
      <c r="H6205" s="6">
        <f>H6204+F6205*in_rte-G6205</f>
        <v/>
      </c>
      <c r="I6205" s="6">
        <f>IF(sel_og=1,0,E6205-G6205)</f>
        <v/>
      </c>
      <c r="J6205" s="6">
        <f>IF(sel_og=1,0,D6205-F6205)</f>
        <v/>
      </c>
      <c r="K6205" s="6">
        <f>IF(sel_og=1,E6205-G6205,0)</f>
        <v/>
      </c>
    </row>
    <row r="6206">
      <c r="A6206" s="6">
        <f>Profiles!E6206+Profiles!F6206</f>
        <v/>
      </c>
      <c r="B6206" s="6">
        <f>Profiles!D6206*sel_solar</f>
        <v/>
      </c>
      <c r="C6206" s="6">
        <f>MIN(B6206,A6206)</f>
        <v/>
      </c>
      <c r="D6206" s="6">
        <f>B6206-C6206</f>
        <v/>
      </c>
      <c r="E6206" s="6">
        <f>A6206-C6206</f>
        <v/>
      </c>
      <c r="F6206" s="6">
        <f>MIN(D6206,in_batt_pw,IF(sel_batt=0,0,(sel_batt-H6205)/in_rte))</f>
        <v/>
      </c>
      <c r="G6206" s="6">
        <f>MIN(E6206,in_batt_pw,H6205)</f>
        <v/>
      </c>
      <c r="H6206" s="6">
        <f>H6205+F6206*in_rte-G6206</f>
        <v/>
      </c>
      <c r="I6206" s="6">
        <f>IF(sel_og=1,0,E6206-G6206)</f>
        <v/>
      </c>
      <c r="J6206" s="6">
        <f>IF(sel_og=1,0,D6206-F6206)</f>
        <v/>
      </c>
      <c r="K6206" s="6">
        <f>IF(sel_og=1,E6206-G6206,0)</f>
        <v/>
      </c>
    </row>
    <row r="6207">
      <c r="A6207" s="6">
        <f>Profiles!E6207+Profiles!F6207</f>
        <v/>
      </c>
      <c r="B6207" s="6">
        <f>Profiles!D6207*sel_solar</f>
        <v/>
      </c>
      <c r="C6207" s="6">
        <f>MIN(B6207,A6207)</f>
        <v/>
      </c>
      <c r="D6207" s="6">
        <f>B6207-C6207</f>
        <v/>
      </c>
      <c r="E6207" s="6">
        <f>A6207-C6207</f>
        <v/>
      </c>
      <c r="F6207" s="6">
        <f>MIN(D6207,in_batt_pw,IF(sel_batt=0,0,(sel_batt-H6206)/in_rte))</f>
        <v/>
      </c>
      <c r="G6207" s="6">
        <f>MIN(E6207,in_batt_pw,H6206)</f>
        <v/>
      </c>
      <c r="H6207" s="6">
        <f>H6206+F6207*in_rte-G6207</f>
        <v/>
      </c>
      <c r="I6207" s="6">
        <f>IF(sel_og=1,0,E6207-G6207)</f>
        <v/>
      </c>
      <c r="J6207" s="6">
        <f>IF(sel_og=1,0,D6207-F6207)</f>
        <v/>
      </c>
      <c r="K6207" s="6">
        <f>IF(sel_og=1,E6207-G6207,0)</f>
        <v/>
      </c>
    </row>
    <row r="6208">
      <c r="A6208" s="6">
        <f>Profiles!E6208+Profiles!F6208</f>
        <v/>
      </c>
      <c r="B6208" s="6">
        <f>Profiles!D6208*sel_solar</f>
        <v/>
      </c>
      <c r="C6208" s="6">
        <f>MIN(B6208,A6208)</f>
        <v/>
      </c>
      <c r="D6208" s="6">
        <f>B6208-C6208</f>
        <v/>
      </c>
      <c r="E6208" s="6">
        <f>A6208-C6208</f>
        <v/>
      </c>
      <c r="F6208" s="6">
        <f>MIN(D6208,in_batt_pw,IF(sel_batt=0,0,(sel_batt-H6207)/in_rte))</f>
        <v/>
      </c>
      <c r="G6208" s="6">
        <f>MIN(E6208,in_batt_pw,H6207)</f>
        <v/>
      </c>
      <c r="H6208" s="6">
        <f>H6207+F6208*in_rte-G6208</f>
        <v/>
      </c>
      <c r="I6208" s="6">
        <f>IF(sel_og=1,0,E6208-G6208)</f>
        <v/>
      </c>
      <c r="J6208" s="6">
        <f>IF(sel_og=1,0,D6208-F6208)</f>
        <v/>
      </c>
      <c r="K6208" s="6">
        <f>IF(sel_og=1,E6208-G6208,0)</f>
        <v/>
      </c>
    </row>
    <row r="6209">
      <c r="A6209" s="6">
        <f>Profiles!E6209+Profiles!F6209</f>
        <v/>
      </c>
      <c r="B6209" s="6">
        <f>Profiles!D6209*sel_solar</f>
        <v/>
      </c>
      <c r="C6209" s="6">
        <f>MIN(B6209,A6209)</f>
        <v/>
      </c>
      <c r="D6209" s="6">
        <f>B6209-C6209</f>
        <v/>
      </c>
      <c r="E6209" s="6">
        <f>A6209-C6209</f>
        <v/>
      </c>
      <c r="F6209" s="6">
        <f>MIN(D6209,in_batt_pw,IF(sel_batt=0,0,(sel_batt-H6208)/in_rte))</f>
        <v/>
      </c>
      <c r="G6209" s="6">
        <f>MIN(E6209,in_batt_pw,H6208)</f>
        <v/>
      </c>
      <c r="H6209" s="6">
        <f>H6208+F6209*in_rte-G6209</f>
        <v/>
      </c>
      <c r="I6209" s="6">
        <f>IF(sel_og=1,0,E6209-G6209)</f>
        <v/>
      </c>
      <c r="J6209" s="6">
        <f>IF(sel_og=1,0,D6209-F6209)</f>
        <v/>
      </c>
      <c r="K6209" s="6">
        <f>IF(sel_og=1,E6209-G6209,0)</f>
        <v/>
      </c>
    </row>
    <row r="6210">
      <c r="A6210" s="6">
        <f>Profiles!E6210+Profiles!F6210</f>
        <v/>
      </c>
      <c r="B6210" s="6">
        <f>Profiles!D6210*sel_solar</f>
        <v/>
      </c>
      <c r="C6210" s="6">
        <f>MIN(B6210,A6210)</f>
        <v/>
      </c>
      <c r="D6210" s="6">
        <f>B6210-C6210</f>
        <v/>
      </c>
      <c r="E6210" s="6">
        <f>A6210-C6210</f>
        <v/>
      </c>
      <c r="F6210" s="6">
        <f>MIN(D6210,in_batt_pw,IF(sel_batt=0,0,(sel_batt-H6209)/in_rte))</f>
        <v/>
      </c>
      <c r="G6210" s="6">
        <f>MIN(E6210,in_batt_pw,H6209)</f>
        <v/>
      </c>
      <c r="H6210" s="6">
        <f>H6209+F6210*in_rte-G6210</f>
        <v/>
      </c>
      <c r="I6210" s="6">
        <f>IF(sel_og=1,0,E6210-G6210)</f>
        <v/>
      </c>
      <c r="J6210" s="6">
        <f>IF(sel_og=1,0,D6210-F6210)</f>
        <v/>
      </c>
      <c r="K6210" s="6">
        <f>IF(sel_og=1,E6210-G6210,0)</f>
        <v/>
      </c>
    </row>
    <row r="6211">
      <c r="A6211" s="6">
        <f>Profiles!E6211+Profiles!F6211</f>
        <v/>
      </c>
      <c r="B6211" s="6">
        <f>Profiles!D6211*sel_solar</f>
        <v/>
      </c>
      <c r="C6211" s="6">
        <f>MIN(B6211,A6211)</f>
        <v/>
      </c>
      <c r="D6211" s="6">
        <f>B6211-C6211</f>
        <v/>
      </c>
      <c r="E6211" s="6">
        <f>A6211-C6211</f>
        <v/>
      </c>
      <c r="F6211" s="6">
        <f>MIN(D6211,in_batt_pw,IF(sel_batt=0,0,(sel_batt-H6210)/in_rte))</f>
        <v/>
      </c>
      <c r="G6211" s="6">
        <f>MIN(E6211,in_batt_pw,H6210)</f>
        <v/>
      </c>
      <c r="H6211" s="6">
        <f>H6210+F6211*in_rte-G6211</f>
        <v/>
      </c>
      <c r="I6211" s="6">
        <f>IF(sel_og=1,0,E6211-G6211)</f>
        <v/>
      </c>
      <c r="J6211" s="6">
        <f>IF(sel_og=1,0,D6211-F6211)</f>
        <v/>
      </c>
      <c r="K6211" s="6">
        <f>IF(sel_og=1,E6211-G6211,0)</f>
        <v/>
      </c>
    </row>
    <row r="6212">
      <c r="A6212" s="6">
        <f>Profiles!E6212+Profiles!F6212</f>
        <v/>
      </c>
      <c r="B6212" s="6">
        <f>Profiles!D6212*sel_solar</f>
        <v/>
      </c>
      <c r="C6212" s="6">
        <f>MIN(B6212,A6212)</f>
        <v/>
      </c>
      <c r="D6212" s="6">
        <f>B6212-C6212</f>
        <v/>
      </c>
      <c r="E6212" s="6">
        <f>A6212-C6212</f>
        <v/>
      </c>
      <c r="F6212" s="6">
        <f>MIN(D6212,in_batt_pw,IF(sel_batt=0,0,(sel_batt-H6211)/in_rte))</f>
        <v/>
      </c>
      <c r="G6212" s="6">
        <f>MIN(E6212,in_batt_pw,H6211)</f>
        <v/>
      </c>
      <c r="H6212" s="6">
        <f>H6211+F6212*in_rte-G6212</f>
        <v/>
      </c>
      <c r="I6212" s="6">
        <f>IF(sel_og=1,0,E6212-G6212)</f>
        <v/>
      </c>
      <c r="J6212" s="6">
        <f>IF(sel_og=1,0,D6212-F6212)</f>
        <v/>
      </c>
      <c r="K6212" s="6">
        <f>IF(sel_og=1,E6212-G6212,0)</f>
        <v/>
      </c>
    </row>
    <row r="6213">
      <c r="A6213" s="6">
        <f>Profiles!E6213+Profiles!F6213</f>
        <v/>
      </c>
      <c r="B6213" s="6">
        <f>Profiles!D6213*sel_solar</f>
        <v/>
      </c>
      <c r="C6213" s="6">
        <f>MIN(B6213,A6213)</f>
        <v/>
      </c>
      <c r="D6213" s="6">
        <f>B6213-C6213</f>
        <v/>
      </c>
      <c r="E6213" s="6">
        <f>A6213-C6213</f>
        <v/>
      </c>
      <c r="F6213" s="6">
        <f>MIN(D6213,in_batt_pw,IF(sel_batt=0,0,(sel_batt-H6212)/in_rte))</f>
        <v/>
      </c>
      <c r="G6213" s="6">
        <f>MIN(E6213,in_batt_pw,H6212)</f>
        <v/>
      </c>
      <c r="H6213" s="6">
        <f>H6212+F6213*in_rte-G6213</f>
        <v/>
      </c>
      <c r="I6213" s="6">
        <f>IF(sel_og=1,0,E6213-G6213)</f>
        <v/>
      </c>
      <c r="J6213" s="6">
        <f>IF(sel_og=1,0,D6213-F6213)</f>
        <v/>
      </c>
      <c r="K6213" s="6">
        <f>IF(sel_og=1,E6213-G6213,0)</f>
        <v/>
      </c>
    </row>
    <row r="6214">
      <c r="A6214" s="6">
        <f>Profiles!E6214+Profiles!F6214</f>
        <v/>
      </c>
      <c r="B6214" s="6">
        <f>Profiles!D6214*sel_solar</f>
        <v/>
      </c>
      <c r="C6214" s="6">
        <f>MIN(B6214,A6214)</f>
        <v/>
      </c>
      <c r="D6214" s="6">
        <f>B6214-C6214</f>
        <v/>
      </c>
      <c r="E6214" s="6">
        <f>A6214-C6214</f>
        <v/>
      </c>
      <c r="F6214" s="6">
        <f>MIN(D6214,in_batt_pw,IF(sel_batt=0,0,(sel_batt-H6213)/in_rte))</f>
        <v/>
      </c>
      <c r="G6214" s="6">
        <f>MIN(E6214,in_batt_pw,H6213)</f>
        <v/>
      </c>
      <c r="H6214" s="6">
        <f>H6213+F6214*in_rte-G6214</f>
        <v/>
      </c>
      <c r="I6214" s="6">
        <f>IF(sel_og=1,0,E6214-G6214)</f>
        <v/>
      </c>
      <c r="J6214" s="6">
        <f>IF(sel_og=1,0,D6214-F6214)</f>
        <v/>
      </c>
      <c r="K6214" s="6">
        <f>IF(sel_og=1,E6214-G6214,0)</f>
        <v/>
      </c>
    </row>
    <row r="6215">
      <c r="A6215" s="6">
        <f>Profiles!E6215+Profiles!F6215</f>
        <v/>
      </c>
      <c r="B6215" s="6">
        <f>Profiles!D6215*sel_solar</f>
        <v/>
      </c>
      <c r="C6215" s="6">
        <f>MIN(B6215,A6215)</f>
        <v/>
      </c>
      <c r="D6215" s="6">
        <f>B6215-C6215</f>
        <v/>
      </c>
      <c r="E6215" s="6">
        <f>A6215-C6215</f>
        <v/>
      </c>
      <c r="F6215" s="6">
        <f>MIN(D6215,in_batt_pw,IF(sel_batt=0,0,(sel_batt-H6214)/in_rte))</f>
        <v/>
      </c>
      <c r="G6215" s="6">
        <f>MIN(E6215,in_batt_pw,H6214)</f>
        <v/>
      </c>
      <c r="H6215" s="6">
        <f>H6214+F6215*in_rte-G6215</f>
        <v/>
      </c>
      <c r="I6215" s="6">
        <f>IF(sel_og=1,0,E6215-G6215)</f>
        <v/>
      </c>
      <c r="J6215" s="6">
        <f>IF(sel_og=1,0,D6215-F6215)</f>
        <v/>
      </c>
      <c r="K6215" s="6">
        <f>IF(sel_og=1,E6215-G6215,0)</f>
        <v/>
      </c>
    </row>
    <row r="6216">
      <c r="A6216" s="6">
        <f>Profiles!E6216+Profiles!F6216</f>
        <v/>
      </c>
      <c r="B6216" s="6">
        <f>Profiles!D6216*sel_solar</f>
        <v/>
      </c>
      <c r="C6216" s="6">
        <f>MIN(B6216,A6216)</f>
        <v/>
      </c>
      <c r="D6216" s="6">
        <f>B6216-C6216</f>
        <v/>
      </c>
      <c r="E6216" s="6">
        <f>A6216-C6216</f>
        <v/>
      </c>
      <c r="F6216" s="6">
        <f>MIN(D6216,in_batt_pw,IF(sel_batt=0,0,(sel_batt-H6215)/in_rte))</f>
        <v/>
      </c>
      <c r="G6216" s="6">
        <f>MIN(E6216,in_batt_pw,H6215)</f>
        <v/>
      </c>
      <c r="H6216" s="6">
        <f>H6215+F6216*in_rte-G6216</f>
        <v/>
      </c>
      <c r="I6216" s="6">
        <f>IF(sel_og=1,0,E6216-G6216)</f>
        <v/>
      </c>
      <c r="J6216" s="6">
        <f>IF(sel_og=1,0,D6216-F6216)</f>
        <v/>
      </c>
      <c r="K6216" s="6">
        <f>IF(sel_og=1,E6216-G6216,0)</f>
        <v/>
      </c>
    </row>
    <row r="6217">
      <c r="A6217" s="6">
        <f>Profiles!E6217+Profiles!F6217</f>
        <v/>
      </c>
      <c r="B6217" s="6">
        <f>Profiles!D6217*sel_solar</f>
        <v/>
      </c>
      <c r="C6217" s="6">
        <f>MIN(B6217,A6217)</f>
        <v/>
      </c>
      <c r="D6217" s="6">
        <f>B6217-C6217</f>
        <v/>
      </c>
      <c r="E6217" s="6">
        <f>A6217-C6217</f>
        <v/>
      </c>
      <c r="F6217" s="6">
        <f>MIN(D6217,in_batt_pw,IF(sel_batt=0,0,(sel_batt-H6216)/in_rte))</f>
        <v/>
      </c>
      <c r="G6217" s="6">
        <f>MIN(E6217,in_batt_pw,H6216)</f>
        <v/>
      </c>
      <c r="H6217" s="6">
        <f>H6216+F6217*in_rte-G6217</f>
        <v/>
      </c>
      <c r="I6217" s="6">
        <f>IF(sel_og=1,0,E6217-G6217)</f>
        <v/>
      </c>
      <c r="J6217" s="6">
        <f>IF(sel_og=1,0,D6217-F6217)</f>
        <v/>
      </c>
      <c r="K6217" s="6">
        <f>IF(sel_og=1,E6217-G6217,0)</f>
        <v/>
      </c>
    </row>
    <row r="6218">
      <c r="A6218" s="6">
        <f>Profiles!E6218+Profiles!F6218</f>
        <v/>
      </c>
      <c r="B6218" s="6">
        <f>Profiles!D6218*sel_solar</f>
        <v/>
      </c>
      <c r="C6218" s="6">
        <f>MIN(B6218,A6218)</f>
        <v/>
      </c>
      <c r="D6218" s="6">
        <f>B6218-C6218</f>
        <v/>
      </c>
      <c r="E6218" s="6">
        <f>A6218-C6218</f>
        <v/>
      </c>
      <c r="F6218" s="6">
        <f>MIN(D6218,in_batt_pw,IF(sel_batt=0,0,(sel_batt-H6217)/in_rte))</f>
        <v/>
      </c>
      <c r="G6218" s="6">
        <f>MIN(E6218,in_batt_pw,H6217)</f>
        <v/>
      </c>
      <c r="H6218" s="6">
        <f>H6217+F6218*in_rte-G6218</f>
        <v/>
      </c>
      <c r="I6218" s="6">
        <f>IF(sel_og=1,0,E6218-G6218)</f>
        <v/>
      </c>
      <c r="J6218" s="6">
        <f>IF(sel_og=1,0,D6218-F6218)</f>
        <v/>
      </c>
      <c r="K6218" s="6">
        <f>IF(sel_og=1,E6218-G6218,0)</f>
        <v/>
      </c>
    </row>
    <row r="6219">
      <c r="A6219" s="6">
        <f>Profiles!E6219+Profiles!F6219</f>
        <v/>
      </c>
      <c r="B6219" s="6">
        <f>Profiles!D6219*sel_solar</f>
        <v/>
      </c>
      <c r="C6219" s="6">
        <f>MIN(B6219,A6219)</f>
        <v/>
      </c>
      <c r="D6219" s="6">
        <f>B6219-C6219</f>
        <v/>
      </c>
      <c r="E6219" s="6">
        <f>A6219-C6219</f>
        <v/>
      </c>
      <c r="F6219" s="6">
        <f>MIN(D6219,in_batt_pw,IF(sel_batt=0,0,(sel_batt-H6218)/in_rte))</f>
        <v/>
      </c>
      <c r="G6219" s="6">
        <f>MIN(E6219,in_batt_pw,H6218)</f>
        <v/>
      </c>
      <c r="H6219" s="6">
        <f>H6218+F6219*in_rte-G6219</f>
        <v/>
      </c>
      <c r="I6219" s="6">
        <f>IF(sel_og=1,0,E6219-G6219)</f>
        <v/>
      </c>
      <c r="J6219" s="6">
        <f>IF(sel_og=1,0,D6219-F6219)</f>
        <v/>
      </c>
      <c r="K6219" s="6">
        <f>IF(sel_og=1,E6219-G6219,0)</f>
        <v/>
      </c>
    </row>
    <row r="6220">
      <c r="A6220" s="6">
        <f>Profiles!E6220+Profiles!F6220</f>
        <v/>
      </c>
      <c r="B6220" s="6">
        <f>Profiles!D6220*sel_solar</f>
        <v/>
      </c>
      <c r="C6220" s="6">
        <f>MIN(B6220,A6220)</f>
        <v/>
      </c>
      <c r="D6220" s="6">
        <f>B6220-C6220</f>
        <v/>
      </c>
      <c r="E6220" s="6">
        <f>A6220-C6220</f>
        <v/>
      </c>
      <c r="F6220" s="6">
        <f>MIN(D6220,in_batt_pw,IF(sel_batt=0,0,(sel_batt-H6219)/in_rte))</f>
        <v/>
      </c>
      <c r="G6220" s="6">
        <f>MIN(E6220,in_batt_pw,H6219)</f>
        <v/>
      </c>
      <c r="H6220" s="6">
        <f>H6219+F6220*in_rte-G6220</f>
        <v/>
      </c>
      <c r="I6220" s="6">
        <f>IF(sel_og=1,0,E6220-G6220)</f>
        <v/>
      </c>
      <c r="J6220" s="6">
        <f>IF(sel_og=1,0,D6220-F6220)</f>
        <v/>
      </c>
      <c r="K6220" s="6">
        <f>IF(sel_og=1,E6220-G6220,0)</f>
        <v/>
      </c>
    </row>
    <row r="6221">
      <c r="A6221" s="6">
        <f>Profiles!E6221+Profiles!F6221</f>
        <v/>
      </c>
      <c r="B6221" s="6">
        <f>Profiles!D6221*sel_solar</f>
        <v/>
      </c>
      <c r="C6221" s="6">
        <f>MIN(B6221,A6221)</f>
        <v/>
      </c>
      <c r="D6221" s="6">
        <f>B6221-C6221</f>
        <v/>
      </c>
      <c r="E6221" s="6">
        <f>A6221-C6221</f>
        <v/>
      </c>
      <c r="F6221" s="6">
        <f>MIN(D6221,in_batt_pw,IF(sel_batt=0,0,(sel_batt-H6220)/in_rte))</f>
        <v/>
      </c>
      <c r="G6221" s="6">
        <f>MIN(E6221,in_batt_pw,H6220)</f>
        <v/>
      </c>
      <c r="H6221" s="6">
        <f>H6220+F6221*in_rte-G6221</f>
        <v/>
      </c>
      <c r="I6221" s="6">
        <f>IF(sel_og=1,0,E6221-G6221)</f>
        <v/>
      </c>
      <c r="J6221" s="6">
        <f>IF(sel_og=1,0,D6221-F6221)</f>
        <v/>
      </c>
      <c r="K6221" s="6">
        <f>IF(sel_og=1,E6221-G6221,0)</f>
        <v/>
      </c>
    </row>
    <row r="6222">
      <c r="A6222" s="6">
        <f>Profiles!E6222+Profiles!F6222</f>
        <v/>
      </c>
      <c r="B6222" s="6">
        <f>Profiles!D6222*sel_solar</f>
        <v/>
      </c>
      <c r="C6222" s="6">
        <f>MIN(B6222,A6222)</f>
        <v/>
      </c>
      <c r="D6222" s="6">
        <f>B6222-C6222</f>
        <v/>
      </c>
      <c r="E6222" s="6">
        <f>A6222-C6222</f>
        <v/>
      </c>
      <c r="F6222" s="6">
        <f>MIN(D6222,in_batt_pw,IF(sel_batt=0,0,(sel_batt-H6221)/in_rte))</f>
        <v/>
      </c>
      <c r="G6222" s="6">
        <f>MIN(E6222,in_batt_pw,H6221)</f>
        <v/>
      </c>
      <c r="H6222" s="6">
        <f>H6221+F6222*in_rte-G6222</f>
        <v/>
      </c>
      <c r="I6222" s="6">
        <f>IF(sel_og=1,0,E6222-G6222)</f>
        <v/>
      </c>
      <c r="J6222" s="6">
        <f>IF(sel_og=1,0,D6222-F6222)</f>
        <v/>
      </c>
      <c r="K6222" s="6">
        <f>IF(sel_og=1,E6222-G6222,0)</f>
        <v/>
      </c>
    </row>
    <row r="6223">
      <c r="A6223" s="6">
        <f>Profiles!E6223+Profiles!F6223</f>
        <v/>
      </c>
      <c r="B6223" s="6">
        <f>Profiles!D6223*sel_solar</f>
        <v/>
      </c>
      <c r="C6223" s="6">
        <f>MIN(B6223,A6223)</f>
        <v/>
      </c>
      <c r="D6223" s="6">
        <f>B6223-C6223</f>
        <v/>
      </c>
      <c r="E6223" s="6">
        <f>A6223-C6223</f>
        <v/>
      </c>
      <c r="F6223" s="6">
        <f>MIN(D6223,in_batt_pw,IF(sel_batt=0,0,(sel_batt-H6222)/in_rte))</f>
        <v/>
      </c>
      <c r="G6223" s="6">
        <f>MIN(E6223,in_batt_pw,H6222)</f>
        <v/>
      </c>
      <c r="H6223" s="6">
        <f>H6222+F6223*in_rte-G6223</f>
        <v/>
      </c>
      <c r="I6223" s="6">
        <f>IF(sel_og=1,0,E6223-G6223)</f>
        <v/>
      </c>
      <c r="J6223" s="6">
        <f>IF(sel_og=1,0,D6223-F6223)</f>
        <v/>
      </c>
      <c r="K6223" s="6">
        <f>IF(sel_og=1,E6223-G6223,0)</f>
        <v/>
      </c>
    </row>
    <row r="6224">
      <c r="A6224" s="6">
        <f>Profiles!E6224+Profiles!F6224</f>
        <v/>
      </c>
      <c r="B6224" s="6">
        <f>Profiles!D6224*sel_solar</f>
        <v/>
      </c>
      <c r="C6224" s="6">
        <f>MIN(B6224,A6224)</f>
        <v/>
      </c>
      <c r="D6224" s="6">
        <f>B6224-C6224</f>
        <v/>
      </c>
      <c r="E6224" s="6">
        <f>A6224-C6224</f>
        <v/>
      </c>
      <c r="F6224" s="6">
        <f>MIN(D6224,in_batt_pw,IF(sel_batt=0,0,(sel_batt-H6223)/in_rte))</f>
        <v/>
      </c>
      <c r="G6224" s="6">
        <f>MIN(E6224,in_batt_pw,H6223)</f>
        <v/>
      </c>
      <c r="H6224" s="6">
        <f>H6223+F6224*in_rte-G6224</f>
        <v/>
      </c>
      <c r="I6224" s="6">
        <f>IF(sel_og=1,0,E6224-G6224)</f>
        <v/>
      </c>
      <c r="J6224" s="6">
        <f>IF(sel_og=1,0,D6224-F6224)</f>
        <v/>
      </c>
      <c r="K6224" s="6">
        <f>IF(sel_og=1,E6224-G6224,0)</f>
        <v/>
      </c>
    </row>
    <row r="6225">
      <c r="A6225" s="6">
        <f>Profiles!E6225+Profiles!F6225</f>
        <v/>
      </c>
      <c r="B6225" s="6">
        <f>Profiles!D6225*sel_solar</f>
        <v/>
      </c>
      <c r="C6225" s="6">
        <f>MIN(B6225,A6225)</f>
        <v/>
      </c>
      <c r="D6225" s="6">
        <f>B6225-C6225</f>
        <v/>
      </c>
      <c r="E6225" s="6">
        <f>A6225-C6225</f>
        <v/>
      </c>
      <c r="F6225" s="6">
        <f>MIN(D6225,in_batt_pw,IF(sel_batt=0,0,(sel_batt-H6224)/in_rte))</f>
        <v/>
      </c>
      <c r="G6225" s="6">
        <f>MIN(E6225,in_batt_pw,H6224)</f>
        <v/>
      </c>
      <c r="H6225" s="6">
        <f>H6224+F6225*in_rte-G6225</f>
        <v/>
      </c>
      <c r="I6225" s="6">
        <f>IF(sel_og=1,0,E6225-G6225)</f>
        <v/>
      </c>
      <c r="J6225" s="6">
        <f>IF(sel_og=1,0,D6225-F6225)</f>
        <v/>
      </c>
      <c r="K6225" s="6">
        <f>IF(sel_og=1,E6225-G6225,0)</f>
        <v/>
      </c>
    </row>
    <row r="6226">
      <c r="A6226" s="6">
        <f>Profiles!E6226+Profiles!F6226</f>
        <v/>
      </c>
      <c r="B6226" s="6">
        <f>Profiles!D6226*sel_solar</f>
        <v/>
      </c>
      <c r="C6226" s="6">
        <f>MIN(B6226,A6226)</f>
        <v/>
      </c>
      <c r="D6226" s="6">
        <f>B6226-C6226</f>
        <v/>
      </c>
      <c r="E6226" s="6">
        <f>A6226-C6226</f>
        <v/>
      </c>
      <c r="F6226" s="6">
        <f>MIN(D6226,in_batt_pw,IF(sel_batt=0,0,(sel_batt-H6225)/in_rte))</f>
        <v/>
      </c>
      <c r="G6226" s="6">
        <f>MIN(E6226,in_batt_pw,H6225)</f>
        <v/>
      </c>
      <c r="H6226" s="6">
        <f>H6225+F6226*in_rte-G6226</f>
        <v/>
      </c>
      <c r="I6226" s="6">
        <f>IF(sel_og=1,0,E6226-G6226)</f>
        <v/>
      </c>
      <c r="J6226" s="6">
        <f>IF(sel_og=1,0,D6226-F6226)</f>
        <v/>
      </c>
      <c r="K6226" s="6">
        <f>IF(sel_og=1,E6226-G6226,0)</f>
        <v/>
      </c>
    </row>
    <row r="6227">
      <c r="A6227" s="6">
        <f>Profiles!E6227+Profiles!F6227</f>
        <v/>
      </c>
      <c r="B6227" s="6">
        <f>Profiles!D6227*sel_solar</f>
        <v/>
      </c>
      <c r="C6227" s="6">
        <f>MIN(B6227,A6227)</f>
        <v/>
      </c>
      <c r="D6227" s="6">
        <f>B6227-C6227</f>
        <v/>
      </c>
      <c r="E6227" s="6">
        <f>A6227-C6227</f>
        <v/>
      </c>
      <c r="F6227" s="6">
        <f>MIN(D6227,in_batt_pw,IF(sel_batt=0,0,(sel_batt-H6226)/in_rte))</f>
        <v/>
      </c>
      <c r="G6227" s="6">
        <f>MIN(E6227,in_batt_pw,H6226)</f>
        <v/>
      </c>
      <c r="H6227" s="6">
        <f>H6226+F6227*in_rte-G6227</f>
        <v/>
      </c>
      <c r="I6227" s="6">
        <f>IF(sel_og=1,0,E6227-G6227)</f>
        <v/>
      </c>
      <c r="J6227" s="6">
        <f>IF(sel_og=1,0,D6227-F6227)</f>
        <v/>
      </c>
      <c r="K6227" s="6">
        <f>IF(sel_og=1,E6227-G6227,0)</f>
        <v/>
      </c>
    </row>
    <row r="6228">
      <c r="A6228" s="6">
        <f>Profiles!E6228+Profiles!F6228</f>
        <v/>
      </c>
      <c r="B6228" s="6">
        <f>Profiles!D6228*sel_solar</f>
        <v/>
      </c>
      <c r="C6228" s="6">
        <f>MIN(B6228,A6228)</f>
        <v/>
      </c>
      <c r="D6228" s="6">
        <f>B6228-C6228</f>
        <v/>
      </c>
      <c r="E6228" s="6">
        <f>A6228-C6228</f>
        <v/>
      </c>
      <c r="F6228" s="6">
        <f>MIN(D6228,in_batt_pw,IF(sel_batt=0,0,(sel_batt-H6227)/in_rte))</f>
        <v/>
      </c>
      <c r="G6228" s="6">
        <f>MIN(E6228,in_batt_pw,H6227)</f>
        <v/>
      </c>
      <c r="H6228" s="6">
        <f>H6227+F6228*in_rte-G6228</f>
        <v/>
      </c>
      <c r="I6228" s="6">
        <f>IF(sel_og=1,0,E6228-G6228)</f>
        <v/>
      </c>
      <c r="J6228" s="6">
        <f>IF(sel_og=1,0,D6228-F6228)</f>
        <v/>
      </c>
      <c r="K6228" s="6">
        <f>IF(sel_og=1,E6228-G6228,0)</f>
        <v/>
      </c>
    </row>
    <row r="6229">
      <c r="A6229" s="6">
        <f>Profiles!E6229+Profiles!F6229</f>
        <v/>
      </c>
      <c r="B6229" s="6">
        <f>Profiles!D6229*sel_solar</f>
        <v/>
      </c>
      <c r="C6229" s="6">
        <f>MIN(B6229,A6229)</f>
        <v/>
      </c>
      <c r="D6229" s="6">
        <f>B6229-C6229</f>
        <v/>
      </c>
      <c r="E6229" s="6">
        <f>A6229-C6229</f>
        <v/>
      </c>
      <c r="F6229" s="6">
        <f>MIN(D6229,in_batt_pw,IF(sel_batt=0,0,(sel_batt-H6228)/in_rte))</f>
        <v/>
      </c>
      <c r="G6229" s="6">
        <f>MIN(E6229,in_batt_pw,H6228)</f>
        <v/>
      </c>
      <c r="H6229" s="6">
        <f>H6228+F6229*in_rte-G6229</f>
        <v/>
      </c>
      <c r="I6229" s="6">
        <f>IF(sel_og=1,0,E6229-G6229)</f>
        <v/>
      </c>
      <c r="J6229" s="6">
        <f>IF(sel_og=1,0,D6229-F6229)</f>
        <v/>
      </c>
      <c r="K6229" s="6">
        <f>IF(sel_og=1,E6229-G6229,0)</f>
        <v/>
      </c>
    </row>
    <row r="6230">
      <c r="A6230" s="6">
        <f>Profiles!E6230+Profiles!F6230</f>
        <v/>
      </c>
      <c r="B6230" s="6">
        <f>Profiles!D6230*sel_solar</f>
        <v/>
      </c>
      <c r="C6230" s="6">
        <f>MIN(B6230,A6230)</f>
        <v/>
      </c>
      <c r="D6230" s="6">
        <f>B6230-C6230</f>
        <v/>
      </c>
      <c r="E6230" s="6">
        <f>A6230-C6230</f>
        <v/>
      </c>
      <c r="F6230" s="6">
        <f>MIN(D6230,in_batt_pw,IF(sel_batt=0,0,(sel_batt-H6229)/in_rte))</f>
        <v/>
      </c>
      <c r="G6230" s="6">
        <f>MIN(E6230,in_batt_pw,H6229)</f>
        <v/>
      </c>
      <c r="H6230" s="6">
        <f>H6229+F6230*in_rte-G6230</f>
        <v/>
      </c>
      <c r="I6230" s="6">
        <f>IF(sel_og=1,0,E6230-G6230)</f>
        <v/>
      </c>
      <c r="J6230" s="6">
        <f>IF(sel_og=1,0,D6230-F6230)</f>
        <v/>
      </c>
      <c r="K6230" s="6">
        <f>IF(sel_og=1,E6230-G6230,0)</f>
        <v/>
      </c>
    </row>
    <row r="6231">
      <c r="A6231" s="6">
        <f>Profiles!E6231+Profiles!F6231</f>
        <v/>
      </c>
      <c r="B6231" s="6">
        <f>Profiles!D6231*sel_solar</f>
        <v/>
      </c>
      <c r="C6231" s="6">
        <f>MIN(B6231,A6231)</f>
        <v/>
      </c>
      <c r="D6231" s="6">
        <f>B6231-C6231</f>
        <v/>
      </c>
      <c r="E6231" s="6">
        <f>A6231-C6231</f>
        <v/>
      </c>
      <c r="F6231" s="6">
        <f>MIN(D6231,in_batt_pw,IF(sel_batt=0,0,(sel_batt-H6230)/in_rte))</f>
        <v/>
      </c>
      <c r="G6231" s="6">
        <f>MIN(E6231,in_batt_pw,H6230)</f>
        <v/>
      </c>
      <c r="H6231" s="6">
        <f>H6230+F6231*in_rte-G6231</f>
        <v/>
      </c>
      <c r="I6231" s="6">
        <f>IF(sel_og=1,0,E6231-G6231)</f>
        <v/>
      </c>
      <c r="J6231" s="6">
        <f>IF(sel_og=1,0,D6231-F6231)</f>
        <v/>
      </c>
      <c r="K6231" s="6">
        <f>IF(sel_og=1,E6231-G6231,0)</f>
        <v/>
      </c>
    </row>
    <row r="6232">
      <c r="A6232" s="6">
        <f>Profiles!E6232+Profiles!F6232</f>
        <v/>
      </c>
      <c r="B6232" s="6">
        <f>Profiles!D6232*sel_solar</f>
        <v/>
      </c>
      <c r="C6232" s="6">
        <f>MIN(B6232,A6232)</f>
        <v/>
      </c>
      <c r="D6232" s="6">
        <f>B6232-C6232</f>
        <v/>
      </c>
      <c r="E6232" s="6">
        <f>A6232-C6232</f>
        <v/>
      </c>
      <c r="F6232" s="6">
        <f>MIN(D6232,in_batt_pw,IF(sel_batt=0,0,(sel_batt-H6231)/in_rte))</f>
        <v/>
      </c>
      <c r="G6232" s="6">
        <f>MIN(E6232,in_batt_pw,H6231)</f>
        <v/>
      </c>
      <c r="H6232" s="6">
        <f>H6231+F6232*in_rte-G6232</f>
        <v/>
      </c>
      <c r="I6232" s="6">
        <f>IF(sel_og=1,0,E6232-G6232)</f>
        <v/>
      </c>
      <c r="J6232" s="6">
        <f>IF(sel_og=1,0,D6232-F6232)</f>
        <v/>
      </c>
      <c r="K6232" s="6">
        <f>IF(sel_og=1,E6232-G6232,0)</f>
        <v/>
      </c>
    </row>
    <row r="6233">
      <c r="A6233" s="6">
        <f>Profiles!E6233+Profiles!F6233</f>
        <v/>
      </c>
      <c r="B6233" s="6">
        <f>Profiles!D6233*sel_solar</f>
        <v/>
      </c>
      <c r="C6233" s="6">
        <f>MIN(B6233,A6233)</f>
        <v/>
      </c>
      <c r="D6233" s="6">
        <f>B6233-C6233</f>
        <v/>
      </c>
      <c r="E6233" s="6">
        <f>A6233-C6233</f>
        <v/>
      </c>
      <c r="F6233" s="6">
        <f>MIN(D6233,in_batt_pw,IF(sel_batt=0,0,(sel_batt-H6232)/in_rte))</f>
        <v/>
      </c>
      <c r="G6233" s="6">
        <f>MIN(E6233,in_batt_pw,H6232)</f>
        <v/>
      </c>
      <c r="H6233" s="6">
        <f>H6232+F6233*in_rte-G6233</f>
        <v/>
      </c>
      <c r="I6233" s="6">
        <f>IF(sel_og=1,0,E6233-G6233)</f>
        <v/>
      </c>
      <c r="J6233" s="6">
        <f>IF(sel_og=1,0,D6233-F6233)</f>
        <v/>
      </c>
      <c r="K6233" s="6">
        <f>IF(sel_og=1,E6233-G6233,0)</f>
        <v/>
      </c>
    </row>
    <row r="6234">
      <c r="A6234" s="6">
        <f>Profiles!E6234+Profiles!F6234</f>
        <v/>
      </c>
      <c r="B6234" s="6">
        <f>Profiles!D6234*sel_solar</f>
        <v/>
      </c>
      <c r="C6234" s="6">
        <f>MIN(B6234,A6234)</f>
        <v/>
      </c>
      <c r="D6234" s="6">
        <f>B6234-C6234</f>
        <v/>
      </c>
      <c r="E6234" s="6">
        <f>A6234-C6234</f>
        <v/>
      </c>
      <c r="F6234" s="6">
        <f>MIN(D6234,in_batt_pw,IF(sel_batt=0,0,(sel_batt-H6233)/in_rte))</f>
        <v/>
      </c>
      <c r="G6234" s="6">
        <f>MIN(E6234,in_batt_pw,H6233)</f>
        <v/>
      </c>
      <c r="H6234" s="6">
        <f>H6233+F6234*in_rte-G6234</f>
        <v/>
      </c>
      <c r="I6234" s="6">
        <f>IF(sel_og=1,0,E6234-G6234)</f>
        <v/>
      </c>
      <c r="J6234" s="6">
        <f>IF(sel_og=1,0,D6234-F6234)</f>
        <v/>
      </c>
      <c r="K6234" s="6">
        <f>IF(sel_og=1,E6234-G6234,0)</f>
        <v/>
      </c>
    </row>
    <row r="6235">
      <c r="A6235" s="6">
        <f>Profiles!E6235+Profiles!F6235</f>
        <v/>
      </c>
      <c r="B6235" s="6">
        <f>Profiles!D6235*sel_solar</f>
        <v/>
      </c>
      <c r="C6235" s="6">
        <f>MIN(B6235,A6235)</f>
        <v/>
      </c>
      <c r="D6235" s="6">
        <f>B6235-C6235</f>
        <v/>
      </c>
      <c r="E6235" s="6">
        <f>A6235-C6235</f>
        <v/>
      </c>
      <c r="F6235" s="6">
        <f>MIN(D6235,in_batt_pw,IF(sel_batt=0,0,(sel_batt-H6234)/in_rte))</f>
        <v/>
      </c>
      <c r="G6235" s="6">
        <f>MIN(E6235,in_batt_pw,H6234)</f>
        <v/>
      </c>
      <c r="H6235" s="6">
        <f>H6234+F6235*in_rte-G6235</f>
        <v/>
      </c>
      <c r="I6235" s="6">
        <f>IF(sel_og=1,0,E6235-G6235)</f>
        <v/>
      </c>
      <c r="J6235" s="6">
        <f>IF(sel_og=1,0,D6235-F6235)</f>
        <v/>
      </c>
      <c r="K6235" s="6">
        <f>IF(sel_og=1,E6235-G6235,0)</f>
        <v/>
      </c>
    </row>
    <row r="6236">
      <c r="A6236" s="6">
        <f>Profiles!E6236+Profiles!F6236</f>
        <v/>
      </c>
      <c r="B6236" s="6">
        <f>Profiles!D6236*sel_solar</f>
        <v/>
      </c>
      <c r="C6236" s="6">
        <f>MIN(B6236,A6236)</f>
        <v/>
      </c>
      <c r="D6236" s="6">
        <f>B6236-C6236</f>
        <v/>
      </c>
      <c r="E6236" s="6">
        <f>A6236-C6236</f>
        <v/>
      </c>
      <c r="F6236" s="6">
        <f>MIN(D6236,in_batt_pw,IF(sel_batt=0,0,(sel_batt-H6235)/in_rte))</f>
        <v/>
      </c>
      <c r="G6236" s="6">
        <f>MIN(E6236,in_batt_pw,H6235)</f>
        <v/>
      </c>
      <c r="H6236" s="6">
        <f>H6235+F6236*in_rte-G6236</f>
        <v/>
      </c>
      <c r="I6236" s="6">
        <f>IF(sel_og=1,0,E6236-G6236)</f>
        <v/>
      </c>
      <c r="J6236" s="6">
        <f>IF(sel_og=1,0,D6236-F6236)</f>
        <v/>
      </c>
      <c r="K6236" s="6">
        <f>IF(sel_og=1,E6236-G6236,0)</f>
        <v/>
      </c>
    </row>
    <row r="6237">
      <c r="A6237" s="6">
        <f>Profiles!E6237+Profiles!F6237</f>
        <v/>
      </c>
      <c r="B6237" s="6">
        <f>Profiles!D6237*sel_solar</f>
        <v/>
      </c>
      <c r="C6237" s="6">
        <f>MIN(B6237,A6237)</f>
        <v/>
      </c>
      <c r="D6237" s="6">
        <f>B6237-C6237</f>
        <v/>
      </c>
      <c r="E6237" s="6">
        <f>A6237-C6237</f>
        <v/>
      </c>
      <c r="F6237" s="6">
        <f>MIN(D6237,in_batt_pw,IF(sel_batt=0,0,(sel_batt-H6236)/in_rte))</f>
        <v/>
      </c>
      <c r="G6237" s="6">
        <f>MIN(E6237,in_batt_pw,H6236)</f>
        <v/>
      </c>
      <c r="H6237" s="6">
        <f>H6236+F6237*in_rte-G6237</f>
        <v/>
      </c>
      <c r="I6237" s="6">
        <f>IF(sel_og=1,0,E6237-G6237)</f>
        <v/>
      </c>
      <c r="J6237" s="6">
        <f>IF(sel_og=1,0,D6237-F6237)</f>
        <v/>
      </c>
      <c r="K6237" s="6">
        <f>IF(sel_og=1,E6237-G6237,0)</f>
        <v/>
      </c>
    </row>
    <row r="6238">
      <c r="A6238" s="6">
        <f>Profiles!E6238+Profiles!F6238</f>
        <v/>
      </c>
      <c r="B6238" s="6">
        <f>Profiles!D6238*sel_solar</f>
        <v/>
      </c>
      <c r="C6238" s="6">
        <f>MIN(B6238,A6238)</f>
        <v/>
      </c>
      <c r="D6238" s="6">
        <f>B6238-C6238</f>
        <v/>
      </c>
      <c r="E6238" s="6">
        <f>A6238-C6238</f>
        <v/>
      </c>
      <c r="F6238" s="6">
        <f>MIN(D6238,in_batt_pw,IF(sel_batt=0,0,(sel_batt-H6237)/in_rte))</f>
        <v/>
      </c>
      <c r="G6238" s="6">
        <f>MIN(E6238,in_batt_pw,H6237)</f>
        <v/>
      </c>
      <c r="H6238" s="6">
        <f>H6237+F6238*in_rte-G6238</f>
        <v/>
      </c>
      <c r="I6238" s="6">
        <f>IF(sel_og=1,0,E6238-G6238)</f>
        <v/>
      </c>
      <c r="J6238" s="6">
        <f>IF(sel_og=1,0,D6238-F6238)</f>
        <v/>
      </c>
      <c r="K6238" s="6">
        <f>IF(sel_og=1,E6238-G6238,0)</f>
        <v/>
      </c>
    </row>
    <row r="6239">
      <c r="A6239" s="6">
        <f>Profiles!E6239+Profiles!F6239</f>
        <v/>
      </c>
      <c r="B6239" s="6">
        <f>Profiles!D6239*sel_solar</f>
        <v/>
      </c>
      <c r="C6239" s="6">
        <f>MIN(B6239,A6239)</f>
        <v/>
      </c>
      <c r="D6239" s="6">
        <f>B6239-C6239</f>
        <v/>
      </c>
      <c r="E6239" s="6">
        <f>A6239-C6239</f>
        <v/>
      </c>
      <c r="F6239" s="6">
        <f>MIN(D6239,in_batt_pw,IF(sel_batt=0,0,(sel_batt-H6238)/in_rte))</f>
        <v/>
      </c>
      <c r="G6239" s="6">
        <f>MIN(E6239,in_batt_pw,H6238)</f>
        <v/>
      </c>
      <c r="H6239" s="6">
        <f>H6238+F6239*in_rte-G6239</f>
        <v/>
      </c>
      <c r="I6239" s="6">
        <f>IF(sel_og=1,0,E6239-G6239)</f>
        <v/>
      </c>
      <c r="J6239" s="6">
        <f>IF(sel_og=1,0,D6239-F6239)</f>
        <v/>
      </c>
      <c r="K6239" s="6">
        <f>IF(sel_og=1,E6239-G6239,0)</f>
        <v/>
      </c>
    </row>
    <row r="6240">
      <c r="A6240" s="6">
        <f>Profiles!E6240+Profiles!F6240</f>
        <v/>
      </c>
      <c r="B6240" s="6">
        <f>Profiles!D6240*sel_solar</f>
        <v/>
      </c>
      <c r="C6240" s="6">
        <f>MIN(B6240,A6240)</f>
        <v/>
      </c>
      <c r="D6240" s="6">
        <f>B6240-C6240</f>
        <v/>
      </c>
      <c r="E6240" s="6">
        <f>A6240-C6240</f>
        <v/>
      </c>
      <c r="F6240" s="6">
        <f>MIN(D6240,in_batt_pw,IF(sel_batt=0,0,(sel_batt-H6239)/in_rte))</f>
        <v/>
      </c>
      <c r="G6240" s="6">
        <f>MIN(E6240,in_batt_pw,H6239)</f>
        <v/>
      </c>
      <c r="H6240" s="6">
        <f>H6239+F6240*in_rte-G6240</f>
        <v/>
      </c>
      <c r="I6240" s="6">
        <f>IF(sel_og=1,0,E6240-G6240)</f>
        <v/>
      </c>
      <c r="J6240" s="6">
        <f>IF(sel_og=1,0,D6240-F6240)</f>
        <v/>
      </c>
      <c r="K6240" s="6">
        <f>IF(sel_og=1,E6240-G6240,0)</f>
        <v/>
      </c>
    </row>
    <row r="6241">
      <c r="A6241" s="6">
        <f>Profiles!E6241+Profiles!F6241</f>
        <v/>
      </c>
      <c r="B6241" s="6">
        <f>Profiles!D6241*sel_solar</f>
        <v/>
      </c>
      <c r="C6241" s="6">
        <f>MIN(B6241,A6241)</f>
        <v/>
      </c>
      <c r="D6241" s="6">
        <f>B6241-C6241</f>
        <v/>
      </c>
      <c r="E6241" s="6">
        <f>A6241-C6241</f>
        <v/>
      </c>
      <c r="F6241" s="6">
        <f>MIN(D6241,in_batt_pw,IF(sel_batt=0,0,(sel_batt-H6240)/in_rte))</f>
        <v/>
      </c>
      <c r="G6241" s="6">
        <f>MIN(E6241,in_batt_pw,H6240)</f>
        <v/>
      </c>
      <c r="H6241" s="6">
        <f>H6240+F6241*in_rte-G6241</f>
        <v/>
      </c>
      <c r="I6241" s="6">
        <f>IF(sel_og=1,0,E6241-G6241)</f>
        <v/>
      </c>
      <c r="J6241" s="6">
        <f>IF(sel_og=1,0,D6241-F6241)</f>
        <v/>
      </c>
      <c r="K6241" s="6">
        <f>IF(sel_og=1,E6241-G6241,0)</f>
        <v/>
      </c>
    </row>
    <row r="6242">
      <c r="A6242" s="6">
        <f>Profiles!E6242+Profiles!F6242</f>
        <v/>
      </c>
      <c r="B6242" s="6">
        <f>Profiles!D6242*sel_solar</f>
        <v/>
      </c>
      <c r="C6242" s="6">
        <f>MIN(B6242,A6242)</f>
        <v/>
      </c>
      <c r="D6242" s="6">
        <f>B6242-C6242</f>
        <v/>
      </c>
      <c r="E6242" s="6">
        <f>A6242-C6242</f>
        <v/>
      </c>
      <c r="F6242" s="6">
        <f>MIN(D6242,in_batt_pw,IF(sel_batt=0,0,(sel_batt-H6241)/in_rte))</f>
        <v/>
      </c>
      <c r="G6242" s="6">
        <f>MIN(E6242,in_batt_pw,H6241)</f>
        <v/>
      </c>
      <c r="H6242" s="6">
        <f>H6241+F6242*in_rte-G6242</f>
        <v/>
      </c>
      <c r="I6242" s="6">
        <f>IF(sel_og=1,0,E6242-G6242)</f>
        <v/>
      </c>
      <c r="J6242" s="6">
        <f>IF(sel_og=1,0,D6242-F6242)</f>
        <v/>
      </c>
      <c r="K6242" s="6">
        <f>IF(sel_og=1,E6242-G6242,0)</f>
        <v/>
      </c>
    </row>
    <row r="6243">
      <c r="A6243" s="6">
        <f>Profiles!E6243+Profiles!F6243</f>
        <v/>
      </c>
      <c r="B6243" s="6">
        <f>Profiles!D6243*sel_solar</f>
        <v/>
      </c>
      <c r="C6243" s="6">
        <f>MIN(B6243,A6243)</f>
        <v/>
      </c>
      <c r="D6243" s="6">
        <f>B6243-C6243</f>
        <v/>
      </c>
      <c r="E6243" s="6">
        <f>A6243-C6243</f>
        <v/>
      </c>
      <c r="F6243" s="6">
        <f>MIN(D6243,in_batt_pw,IF(sel_batt=0,0,(sel_batt-H6242)/in_rte))</f>
        <v/>
      </c>
      <c r="G6243" s="6">
        <f>MIN(E6243,in_batt_pw,H6242)</f>
        <v/>
      </c>
      <c r="H6243" s="6">
        <f>H6242+F6243*in_rte-G6243</f>
        <v/>
      </c>
      <c r="I6243" s="6">
        <f>IF(sel_og=1,0,E6243-G6243)</f>
        <v/>
      </c>
      <c r="J6243" s="6">
        <f>IF(sel_og=1,0,D6243-F6243)</f>
        <v/>
      </c>
      <c r="K6243" s="6">
        <f>IF(sel_og=1,E6243-G6243,0)</f>
        <v/>
      </c>
    </row>
    <row r="6244">
      <c r="A6244" s="6">
        <f>Profiles!E6244+Profiles!F6244</f>
        <v/>
      </c>
      <c r="B6244" s="6">
        <f>Profiles!D6244*sel_solar</f>
        <v/>
      </c>
      <c r="C6244" s="6">
        <f>MIN(B6244,A6244)</f>
        <v/>
      </c>
      <c r="D6244" s="6">
        <f>B6244-C6244</f>
        <v/>
      </c>
      <c r="E6244" s="6">
        <f>A6244-C6244</f>
        <v/>
      </c>
      <c r="F6244" s="6">
        <f>MIN(D6244,in_batt_pw,IF(sel_batt=0,0,(sel_batt-H6243)/in_rte))</f>
        <v/>
      </c>
      <c r="G6244" s="6">
        <f>MIN(E6244,in_batt_pw,H6243)</f>
        <v/>
      </c>
      <c r="H6244" s="6">
        <f>H6243+F6244*in_rte-G6244</f>
        <v/>
      </c>
      <c r="I6244" s="6">
        <f>IF(sel_og=1,0,E6244-G6244)</f>
        <v/>
      </c>
      <c r="J6244" s="6">
        <f>IF(sel_og=1,0,D6244-F6244)</f>
        <v/>
      </c>
      <c r="K6244" s="6">
        <f>IF(sel_og=1,E6244-G6244,0)</f>
        <v/>
      </c>
    </row>
    <row r="6245">
      <c r="A6245" s="6">
        <f>Profiles!E6245+Profiles!F6245</f>
        <v/>
      </c>
      <c r="B6245" s="6">
        <f>Profiles!D6245*sel_solar</f>
        <v/>
      </c>
      <c r="C6245" s="6">
        <f>MIN(B6245,A6245)</f>
        <v/>
      </c>
      <c r="D6245" s="6">
        <f>B6245-C6245</f>
        <v/>
      </c>
      <c r="E6245" s="6">
        <f>A6245-C6245</f>
        <v/>
      </c>
      <c r="F6245" s="6">
        <f>MIN(D6245,in_batt_pw,IF(sel_batt=0,0,(sel_batt-H6244)/in_rte))</f>
        <v/>
      </c>
      <c r="G6245" s="6">
        <f>MIN(E6245,in_batt_pw,H6244)</f>
        <v/>
      </c>
      <c r="H6245" s="6">
        <f>H6244+F6245*in_rte-G6245</f>
        <v/>
      </c>
      <c r="I6245" s="6">
        <f>IF(sel_og=1,0,E6245-G6245)</f>
        <v/>
      </c>
      <c r="J6245" s="6">
        <f>IF(sel_og=1,0,D6245-F6245)</f>
        <v/>
      </c>
      <c r="K6245" s="6">
        <f>IF(sel_og=1,E6245-G6245,0)</f>
        <v/>
      </c>
    </row>
    <row r="6246">
      <c r="A6246" s="6">
        <f>Profiles!E6246+Profiles!F6246</f>
        <v/>
      </c>
      <c r="B6246" s="6">
        <f>Profiles!D6246*sel_solar</f>
        <v/>
      </c>
      <c r="C6246" s="6">
        <f>MIN(B6246,A6246)</f>
        <v/>
      </c>
      <c r="D6246" s="6">
        <f>B6246-C6246</f>
        <v/>
      </c>
      <c r="E6246" s="6">
        <f>A6246-C6246</f>
        <v/>
      </c>
      <c r="F6246" s="6">
        <f>MIN(D6246,in_batt_pw,IF(sel_batt=0,0,(sel_batt-H6245)/in_rte))</f>
        <v/>
      </c>
      <c r="G6246" s="6">
        <f>MIN(E6246,in_batt_pw,H6245)</f>
        <v/>
      </c>
      <c r="H6246" s="6">
        <f>H6245+F6246*in_rte-G6246</f>
        <v/>
      </c>
      <c r="I6246" s="6">
        <f>IF(sel_og=1,0,E6246-G6246)</f>
        <v/>
      </c>
      <c r="J6246" s="6">
        <f>IF(sel_og=1,0,D6246-F6246)</f>
        <v/>
      </c>
      <c r="K6246" s="6">
        <f>IF(sel_og=1,E6246-G6246,0)</f>
        <v/>
      </c>
    </row>
    <row r="6247">
      <c r="A6247" s="6">
        <f>Profiles!E6247+Profiles!F6247</f>
        <v/>
      </c>
      <c r="B6247" s="6">
        <f>Profiles!D6247*sel_solar</f>
        <v/>
      </c>
      <c r="C6247" s="6">
        <f>MIN(B6247,A6247)</f>
        <v/>
      </c>
      <c r="D6247" s="6">
        <f>B6247-C6247</f>
        <v/>
      </c>
      <c r="E6247" s="6">
        <f>A6247-C6247</f>
        <v/>
      </c>
      <c r="F6247" s="6">
        <f>MIN(D6247,in_batt_pw,IF(sel_batt=0,0,(sel_batt-H6246)/in_rte))</f>
        <v/>
      </c>
      <c r="G6247" s="6">
        <f>MIN(E6247,in_batt_pw,H6246)</f>
        <v/>
      </c>
      <c r="H6247" s="6">
        <f>H6246+F6247*in_rte-G6247</f>
        <v/>
      </c>
      <c r="I6247" s="6">
        <f>IF(sel_og=1,0,E6247-G6247)</f>
        <v/>
      </c>
      <c r="J6247" s="6">
        <f>IF(sel_og=1,0,D6247-F6247)</f>
        <v/>
      </c>
      <c r="K6247" s="6">
        <f>IF(sel_og=1,E6247-G6247,0)</f>
        <v/>
      </c>
    </row>
    <row r="6248">
      <c r="A6248" s="6">
        <f>Profiles!E6248+Profiles!F6248</f>
        <v/>
      </c>
      <c r="B6248" s="6">
        <f>Profiles!D6248*sel_solar</f>
        <v/>
      </c>
      <c r="C6248" s="6">
        <f>MIN(B6248,A6248)</f>
        <v/>
      </c>
      <c r="D6248" s="6">
        <f>B6248-C6248</f>
        <v/>
      </c>
      <c r="E6248" s="6">
        <f>A6248-C6248</f>
        <v/>
      </c>
      <c r="F6248" s="6">
        <f>MIN(D6248,in_batt_pw,IF(sel_batt=0,0,(sel_batt-H6247)/in_rte))</f>
        <v/>
      </c>
      <c r="G6248" s="6">
        <f>MIN(E6248,in_batt_pw,H6247)</f>
        <v/>
      </c>
      <c r="H6248" s="6">
        <f>H6247+F6248*in_rte-G6248</f>
        <v/>
      </c>
      <c r="I6248" s="6">
        <f>IF(sel_og=1,0,E6248-G6248)</f>
        <v/>
      </c>
      <c r="J6248" s="6">
        <f>IF(sel_og=1,0,D6248-F6248)</f>
        <v/>
      </c>
      <c r="K6248" s="6">
        <f>IF(sel_og=1,E6248-G6248,0)</f>
        <v/>
      </c>
    </row>
    <row r="6249">
      <c r="A6249" s="6">
        <f>Profiles!E6249+Profiles!F6249</f>
        <v/>
      </c>
      <c r="B6249" s="6">
        <f>Profiles!D6249*sel_solar</f>
        <v/>
      </c>
      <c r="C6249" s="6">
        <f>MIN(B6249,A6249)</f>
        <v/>
      </c>
      <c r="D6249" s="6">
        <f>B6249-C6249</f>
        <v/>
      </c>
      <c r="E6249" s="6">
        <f>A6249-C6249</f>
        <v/>
      </c>
      <c r="F6249" s="6">
        <f>MIN(D6249,in_batt_pw,IF(sel_batt=0,0,(sel_batt-H6248)/in_rte))</f>
        <v/>
      </c>
      <c r="G6249" s="6">
        <f>MIN(E6249,in_batt_pw,H6248)</f>
        <v/>
      </c>
      <c r="H6249" s="6">
        <f>H6248+F6249*in_rte-G6249</f>
        <v/>
      </c>
      <c r="I6249" s="6">
        <f>IF(sel_og=1,0,E6249-G6249)</f>
        <v/>
      </c>
      <c r="J6249" s="6">
        <f>IF(sel_og=1,0,D6249-F6249)</f>
        <v/>
      </c>
      <c r="K6249" s="6">
        <f>IF(sel_og=1,E6249-G6249,0)</f>
        <v/>
      </c>
    </row>
    <row r="6250">
      <c r="A6250" s="6">
        <f>Profiles!E6250+Profiles!F6250</f>
        <v/>
      </c>
      <c r="B6250" s="6">
        <f>Profiles!D6250*sel_solar</f>
        <v/>
      </c>
      <c r="C6250" s="6">
        <f>MIN(B6250,A6250)</f>
        <v/>
      </c>
      <c r="D6250" s="6">
        <f>B6250-C6250</f>
        <v/>
      </c>
      <c r="E6250" s="6">
        <f>A6250-C6250</f>
        <v/>
      </c>
      <c r="F6250" s="6">
        <f>MIN(D6250,in_batt_pw,IF(sel_batt=0,0,(sel_batt-H6249)/in_rte))</f>
        <v/>
      </c>
      <c r="G6250" s="6">
        <f>MIN(E6250,in_batt_pw,H6249)</f>
        <v/>
      </c>
      <c r="H6250" s="6">
        <f>H6249+F6250*in_rte-G6250</f>
        <v/>
      </c>
      <c r="I6250" s="6">
        <f>IF(sel_og=1,0,E6250-G6250)</f>
        <v/>
      </c>
      <c r="J6250" s="6">
        <f>IF(sel_og=1,0,D6250-F6250)</f>
        <v/>
      </c>
      <c r="K6250" s="6">
        <f>IF(sel_og=1,E6250-G6250,0)</f>
        <v/>
      </c>
    </row>
    <row r="6251">
      <c r="A6251" s="6">
        <f>Profiles!E6251+Profiles!F6251</f>
        <v/>
      </c>
      <c r="B6251" s="6">
        <f>Profiles!D6251*sel_solar</f>
        <v/>
      </c>
      <c r="C6251" s="6">
        <f>MIN(B6251,A6251)</f>
        <v/>
      </c>
      <c r="D6251" s="6">
        <f>B6251-C6251</f>
        <v/>
      </c>
      <c r="E6251" s="6">
        <f>A6251-C6251</f>
        <v/>
      </c>
      <c r="F6251" s="6">
        <f>MIN(D6251,in_batt_pw,IF(sel_batt=0,0,(sel_batt-H6250)/in_rte))</f>
        <v/>
      </c>
      <c r="G6251" s="6">
        <f>MIN(E6251,in_batt_pw,H6250)</f>
        <v/>
      </c>
      <c r="H6251" s="6">
        <f>H6250+F6251*in_rte-G6251</f>
        <v/>
      </c>
      <c r="I6251" s="6">
        <f>IF(sel_og=1,0,E6251-G6251)</f>
        <v/>
      </c>
      <c r="J6251" s="6">
        <f>IF(sel_og=1,0,D6251-F6251)</f>
        <v/>
      </c>
      <c r="K6251" s="6">
        <f>IF(sel_og=1,E6251-G6251,0)</f>
        <v/>
      </c>
    </row>
    <row r="6252">
      <c r="A6252" s="6">
        <f>Profiles!E6252+Profiles!F6252</f>
        <v/>
      </c>
      <c r="B6252" s="6">
        <f>Profiles!D6252*sel_solar</f>
        <v/>
      </c>
      <c r="C6252" s="6">
        <f>MIN(B6252,A6252)</f>
        <v/>
      </c>
      <c r="D6252" s="6">
        <f>B6252-C6252</f>
        <v/>
      </c>
      <c r="E6252" s="6">
        <f>A6252-C6252</f>
        <v/>
      </c>
      <c r="F6252" s="6">
        <f>MIN(D6252,in_batt_pw,IF(sel_batt=0,0,(sel_batt-H6251)/in_rte))</f>
        <v/>
      </c>
      <c r="G6252" s="6">
        <f>MIN(E6252,in_batt_pw,H6251)</f>
        <v/>
      </c>
      <c r="H6252" s="6">
        <f>H6251+F6252*in_rte-G6252</f>
        <v/>
      </c>
      <c r="I6252" s="6">
        <f>IF(sel_og=1,0,E6252-G6252)</f>
        <v/>
      </c>
      <c r="J6252" s="6">
        <f>IF(sel_og=1,0,D6252-F6252)</f>
        <v/>
      </c>
      <c r="K6252" s="6">
        <f>IF(sel_og=1,E6252-G6252,0)</f>
        <v/>
      </c>
    </row>
    <row r="6253">
      <c r="A6253" s="6">
        <f>Profiles!E6253+Profiles!F6253</f>
        <v/>
      </c>
      <c r="B6253" s="6">
        <f>Profiles!D6253*sel_solar</f>
        <v/>
      </c>
      <c r="C6253" s="6">
        <f>MIN(B6253,A6253)</f>
        <v/>
      </c>
      <c r="D6253" s="6">
        <f>B6253-C6253</f>
        <v/>
      </c>
      <c r="E6253" s="6">
        <f>A6253-C6253</f>
        <v/>
      </c>
      <c r="F6253" s="6">
        <f>MIN(D6253,in_batt_pw,IF(sel_batt=0,0,(sel_batt-H6252)/in_rte))</f>
        <v/>
      </c>
      <c r="G6253" s="6">
        <f>MIN(E6253,in_batt_pw,H6252)</f>
        <v/>
      </c>
      <c r="H6253" s="6">
        <f>H6252+F6253*in_rte-G6253</f>
        <v/>
      </c>
      <c r="I6253" s="6">
        <f>IF(sel_og=1,0,E6253-G6253)</f>
        <v/>
      </c>
      <c r="J6253" s="6">
        <f>IF(sel_og=1,0,D6253-F6253)</f>
        <v/>
      </c>
      <c r="K6253" s="6">
        <f>IF(sel_og=1,E6253-G6253,0)</f>
        <v/>
      </c>
    </row>
    <row r="6254">
      <c r="A6254" s="6">
        <f>Profiles!E6254+Profiles!F6254</f>
        <v/>
      </c>
      <c r="B6254" s="6">
        <f>Profiles!D6254*sel_solar</f>
        <v/>
      </c>
      <c r="C6254" s="6">
        <f>MIN(B6254,A6254)</f>
        <v/>
      </c>
      <c r="D6254" s="6">
        <f>B6254-C6254</f>
        <v/>
      </c>
      <c r="E6254" s="6">
        <f>A6254-C6254</f>
        <v/>
      </c>
      <c r="F6254" s="6">
        <f>MIN(D6254,in_batt_pw,IF(sel_batt=0,0,(sel_batt-H6253)/in_rte))</f>
        <v/>
      </c>
      <c r="G6254" s="6">
        <f>MIN(E6254,in_batt_pw,H6253)</f>
        <v/>
      </c>
      <c r="H6254" s="6">
        <f>H6253+F6254*in_rte-G6254</f>
        <v/>
      </c>
      <c r="I6254" s="6">
        <f>IF(sel_og=1,0,E6254-G6254)</f>
        <v/>
      </c>
      <c r="J6254" s="6">
        <f>IF(sel_og=1,0,D6254-F6254)</f>
        <v/>
      </c>
      <c r="K6254" s="6">
        <f>IF(sel_og=1,E6254-G6254,0)</f>
        <v/>
      </c>
    </row>
    <row r="6255">
      <c r="A6255" s="6">
        <f>Profiles!E6255+Profiles!F6255</f>
        <v/>
      </c>
      <c r="B6255" s="6">
        <f>Profiles!D6255*sel_solar</f>
        <v/>
      </c>
      <c r="C6255" s="6">
        <f>MIN(B6255,A6255)</f>
        <v/>
      </c>
      <c r="D6255" s="6">
        <f>B6255-C6255</f>
        <v/>
      </c>
      <c r="E6255" s="6">
        <f>A6255-C6255</f>
        <v/>
      </c>
      <c r="F6255" s="6">
        <f>MIN(D6255,in_batt_pw,IF(sel_batt=0,0,(sel_batt-H6254)/in_rte))</f>
        <v/>
      </c>
      <c r="G6255" s="6">
        <f>MIN(E6255,in_batt_pw,H6254)</f>
        <v/>
      </c>
      <c r="H6255" s="6">
        <f>H6254+F6255*in_rte-G6255</f>
        <v/>
      </c>
      <c r="I6255" s="6">
        <f>IF(sel_og=1,0,E6255-G6255)</f>
        <v/>
      </c>
      <c r="J6255" s="6">
        <f>IF(sel_og=1,0,D6255-F6255)</f>
        <v/>
      </c>
      <c r="K6255" s="6">
        <f>IF(sel_og=1,E6255-G6255,0)</f>
        <v/>
      </c>
    </row>
    <row r="6256">
      <c r="A6256" s="6">
        <f>Profiles!E6256+Profiles!F6256</f>
        <v/>
      </c>
      <c r="B6256" s="6">
        <f>Profiles!D6256*sel_solar</f>
        <v/>
      </c>
      <c r="C6256" s="6">
        <f>MIN(B6256,A6256)</f>
        <v/>
      </c>
      <c r="D6256" s="6">
        <f>B6256-C6256</f>
        <v/>
      </c>
      <c r="E6256" s="6">
        <f>A6256-C6256</f>
        <v/>
      </c>
      <c r="F6256" s="6">
        <f>MIN(D6256,in_batt_pw,IF(sel_batt=0,0,(sel_batt-H6255)/in_rte))</f>
        <v/>
      </c>
      <c r="G6256" s="6">
        <f>MIN(E6256,in_batt_pw,H6255)</f>
        <v/>
      </c>
      <c r="H6256" s="6">
        <f>H6255+F6256*in_rte-G6256</f>
        <v/>
      </c>
      <c r="I6256" s="6">
        <f>IF(sel_og=1,0,E6256-G6256)</f>
        <v/>
      </c>
      <c r="J6256" s="6">
        <f>IF(sel_og=1,0,D6256-F6256)</f>
        <v/>
      </c>
      <c r="K6256" s="6">
        <f>IF(sel_og=1,E6256-G6256,0)</f>
        <v/>
      </c>
    </row>
    <row r="6257">
      <c r="A6257" s="6">
        <f>Profiles!E6257+Profiles!F6257</f>
        <v/>
      </c>
      <c r="B6257" s="6">
        <f>Profiles!D6257*sel_solar</f>
        <v/>
      </c>
      <c r="C6257" s="6">
        <f>MIN(B6257,A6257)</f>
        <v/>
      </c>
      <c r="D6257" s="6">
        <f>B6257-C6257</f>
        <v/>
      </c>
      <c r="E6257" s="6">
        <f>A6257-C6257</f>
        <v/>
      </c>
      <c r="F6257" s="6">
        <f>MIN(D6257,in_batt_pw,IF(sel_batt=0,0,(sel_batt-H6256)/in_rte))</f>
        <v/>
      </c>
      <c r="G6257" s="6">
        <f>MIN(E6257,in_batt_pw,H6256)</f>
        <v/>
      </c>
      <c r="H6257" s="6">
        <f>H6256+F6257*in_rte-G6257</f>
        <v/>
      </c>
      <c r="I6257" s="6">
        <f>IF(sel_og=1,0,E6257-G6257)</f>
        <v/>
      </c>
      <c r="J6257" s="6">
        <f>IF(sel_og=1,0,D6257-F6257)</f>
        <v/>
      </c>
      <c r="K6257" s="6">
        <f>IF(sel_og=1,E6257-G6257,0)</f>
        <v/>
      </c>
    </row>
    <row r="6258">
      <c r="A6258" s="6">
        <f>Profiles!E6258+Profiles!F6258</f>
        <v/>
      </c>
      <c r="B6258" s="6">
        <f>Profiles!D6258*sel_solar</f>
        <v/>
      </c>
      <c r="C6258" s="6">
        <f>MIN(B6258,A6258)</f>
        <v/>
      </c>
      <c r="D6258" s="6">
        <f>B6258-C6258</f>
        <v/>
      </c>
      <c r="E6258" s="6">
        <f>A6258-C6258</f>
        <v/>
      </c>
      <c r="F6258" s="6">
        <f>MIN(D6258,in_batt_pw,IF(sel_batt=0,0,(sel_batt-H6257)/in_rte))</f>
        <v/>
      </c>
      <c r="G6258" s="6">
        <f>MIN(E6258,in_batt_pw,H6257)</f>
        <v/>
      </c>
      <c r="H6258" s="6">
        <f>H6257+F6258*in_rte-G6258</f>
        <v/>
      </c>
      <c r="I6258" s="6">
        <f>IF(sel_og=1,0,E6258-G6258)</f>
        <v/>
      </c>
      <c r="J6258" s="6">
        <f>IF(sel_og=1,0,D6258-F6258)</f>
        <v/>
      </c>
      <c r="K6258" s="6">
        <f>IF(sel_og=1,E6258-G6258,0)</f>
        <v/>
      </c>
    </row>
    <row r="6259">
      <c r="A6259" s="6">
        <f>Profiles!E6259+Profiles!F6259</f>
        <v/>
      </c>
      <c r="B6259" s="6">
        <f>Profiles!D6259*sel_solar</f>
        <v/>
      </c>
      <c r="C6259" s="6">
        <f>MIN(B6259,A6259)</f>
        <v/>
      </c>
      <c r="D6259" s="6">
        <f>B6259-C6259</f>
        <v/>
      </c>
      <c r="E6259" s="6">
        <f>A6259-C6259</f>
        <v/>
      </c>
      <c r="F6259" s="6">
        <f>MIN(D6259,in_batt_pw,IF(sel_batt=0,0,(sel_batt-H6258)/in_rte))</f>
        <v/>
      </c>
      <c r="G6259" s="6">
        <f>MIN(E6259,in_batt_pw,H6258)</f>
        <v/>
      </c>
      <c r="H6259" s="6">
        <f>H6258+F6259*in_rte-G6259</f>
        <v/>
      </c>
      <c r="I6259" s="6">
        <f>IF(sel_og=1,0,E6259-G6259)</f>
        <v/>
      </c>
      <c r="J6259" s="6">
        <f>IF(sel_og=1,0,D6259-F6259)</f>
        <v/>
      </c>
      <c r="K6259" s="6">
        <f>IF(sel_og=1,E6259-G6259,0)</f>
        <v/>
      </c>
    </row>
    <row r="6260">
      <c r="A6260" s="6">
        <f>Profiles!E6260+Profiles!F6260</f>
        <v/>
      </c>
      <c r="B6260" s="6">
        <f>Profiles!D6260*sel_solar</f>
        <v/>
      </c>
      <c r="C6260" s="6">
        <f>MIN(B6260,A6260)</f>
        <v/>
      </c>
      <c r="D6260" s="6">
        <f>B6260-C6260</f>
        <v/>
      </c>
      <c r="E6260" s="6">
        <f>A6260-C6260</f>
        <v/>
      </c>
      <c r="F6260" s="6">
        <f>MIN(D6260,in_batt_pw,IF(sel_batt=0,0,(sel_batt-H6259)/in_rte))</f>
        <v/>
      </c>
      <c r="G6260" s="6">
        <f>MIN(E6260,in_batt_pw,H6259)</f>
        <v/>
      </c>
      <c r="H6260" s="6">
        <f>H6259+F6260*in_rte-G6260</f>
        <v/>
      </c>
      <c r="I6260" s="6">
        <f>IF(sel_og=1,0,E6260-G6260)</f>
        <v/>
      </c>
      <c r="J6260" s="6">
        <f>IF(sel_og=1,0,D6260-F6260)</f>
        <v/>
      </c>
      <c r="K6260" s="6">
        <f>IF(sel_og=1,E6260-G6260,0)</f>
        <v/>
      </c>
    </row>
    <row r="6261">
      <c r="A6261" s="6">
        <f>Profiles!E6261+Profiles!F6261</f>
        <v/>
      </c>
      <c r="B6261" s="6">
        <f>Profiles!D6261*sel_solar</f>
        <v/>
      </c>
      <c r="C6261" s="6">
        <f>MIN(B6261,A6261)</f>
        <v/>
      </c>
      <c r="D6261" s="6">
        <f>B6261-C6261</f>
        <v/>
      </c>
      <c r="E6261" s="6">
        <f>A6261-C6261</f>
        <v/>
      </c>
      <c r="F6261" s="6">
        <f>MIN(D6261,in_batt_pw,IF(sel_batt=0,0,(sel_batt-H6260)/in_rte))</f>
        <v/>
      </c>
      <c r="G6261" s="6">
        <f>MIN(E6261,in_batt_pw,H6260)</f>
        <v/>
      </c>
      <c r="H6261" s="6">
        <f>H6260+F6261*in_rte-G6261</f>
        <v/>
      </c>
      <c r="I6261" s="6">
        <f>IF(sel_og=1,0,E6261-G6261)</f>
        <v/>
      </c>
      <c r="J6261" s="6">
        <f>IF(sel_og=1,0,D6261-F6261)</f>
        <v/>
      </c>
      <c r="K6261" s="6">
        <f>IF(sel_og=1,E6261-G6261,0)</f>
        <v/>
      </c>
    </row>
    <row r="6262">
      <c r="A6262" s="6">
        <f>Profiles!E6262+Profiles!F6262</f>
        <v/>
      </c>
      <c r="B6262" s="6">
        <f>Profiles!D6262*sel_solar</f>
        <v/>
      </c>
      <c r="C6262" s="6">
        <f>MIN(B6262,A6262)</f>
        <v/>
      </c>
      <c r="D6262" s="6">
        <f>B6262-C6262</f>
        <v/>
      </c>
      <c r="E6262" s="6">
        <f>A6262-C6262</f>
        <v/>
      </c>
      <c r="F6262" s="6">
        <f>MIN(D6262,in_batt_pw,IF(sel_batt=0,0,(sel_batt-H6261)/in_rte))</f>
        <v/>
      </c>
      <c r="G6262" s="6">
        <f>MIN(E6262,in_batt_pw,H6261)</f>
        <v/>
      </c>
      <c r="H6262" s="6">
        <f>H6261+F6262*in_rte-G6262</f>
        <v/>
      </c>
      <c r="I6262" s="6">
        <f>IF(sel_og=1,0,E6262-G6262)</f>
        <v/>
      </c>
      <c r="J6262" s="6">
        <f>IF(sel_og=1,0,D6262-F6262)</f>
        <v/>
      </c>
      <c r="K6262" s="6">
        <f>IF(sel_og=1,E6262-G6262,0)</f>
        <v/>
      </c>
    </row>
    <row r="6263">
      <c r="A6263" s="6">
        <f>Profiles!E6263+Profiles!F6263</f>
        <v/>
      </c>
      <c r="B6263" s="6">
        <f>Profiles!D6263*sel_solar</f>
        <v/>
      </c>
      <c r="C6263" s="6">
        <f>MIN(B6263,A6263)</f>
        <v/>
      </c>
      <c r="D6263" s="6">
        <f>B6263-C6263</f>
        <v/>
      </c>
      <c r="E6263" s="6">
        <f>A6263-C6263</f>
        <v/>
      </c>
      <c r="F6263" s="6">
        <f>MIN(D6263,in_batt_pw,IF(sel_batt=0,0,(sel_batt-H6262)/in_rte))</f>
        <v/>
      </c>
      <c r="G6263" s="6">
        <f>MIN(E6263,in_batt_pw,H6262)</f>
        <v/>
      </c>
      <c r="H6263" s="6">
        <f>H6262+F6263*in_rte-G6263</f>
        <v/>
      </c>
      <c r="I6263" s="6">
        <f>IF(sel_og=1,0,E6263-G6263)</f>
        <v/>
      </c>
      <c r="J6263" s="6">
        <f>IF(sel_og=1,0,D6263-F6263)</f>
        <v/>
      </c>
      <c r="K6263" s="6">
        <f>IF(sel_og=1,E6263-G6263,0)</f>
        <v/>
      </c>
    </row>
    <row r="6264">
      <c r="A6264" s="6">
        <f>Profiles!E6264+Profiles!F6264</f>
        <v/>
      </c>
      <c r="B6264" s="6">
        <f>Profiles!D6264*sel_solar</f>
        <v/>
      </c>
      <c r="C6264" s="6">
        <f>MIN(B6264,A6264)</f>
        <v/>
      </c>
      <c r="D6264" s="6">
        <f>B6264-C6264</f>
        <v/>
      </c>
      <c r="E6264" s="6">
        <f>A6264-C6264</f>
        <v/>
      </c>
      <c r="F6264" s="6">
        <f>MIN(D6264,in_batt_pw,IF(sel_batt=0,0,(sel_batt-H6263)/in_rte))</f>
        <v/>
      </c>
      <c r="G6264" s="6">
        <f>MIN(E6264,in_batt_pw,H6263)</f>
        <v/>
      </c>
      <c r="H6264" s="6">
        <f>H6263+F6264*in_rte-G6264</f>
        <v/>
      </c>
      <c r="I6264" s="6">
        <f>IF(sel_og=1,0,E6264-G6264)</f>
        <v/>
      </c>
      <c r="J6264" s="6">
        <f>IF(sel_og=1,0,D6264-F6264)</f>
        <v/>
      </c>
      <c r="K6264" s="6">
        <f>IF(sel_og=1,E6264-G6264,0)</f>
        <v/>
      </c>
    </row>
    <row r="6265">
      <c r="A6265" s="6">
        <f>Profiles!E6265+Profiles!F6265</f>
        <v/>
      </c>
      <c r="B6265" s="6">
        <f>Profiles!D6265*sel_solar</f>
        <v/>
      </c>
      <c r="C6265" s="6">
        <f>MIN(B6265,A6265)</f>
        <v/>
      </c>
      <c r="D6265" s="6">
        <f>B6265-C6265</f>
        <v/>
      </c>
      <c r="E6265" s="6">
        <f>A6265-C6265</f>
        <v/>
      </c>
      <c r="F6265" s="6">
        <f>MIN(D6265,in_batt_pw,IF(sel_batt=0,0,(sel_batt-H6264)/in_rte))</f>
        <v/>
      </c>
      <c r="G6265" s="6">
        <f>MIN(E6265,in_batt_pw,H6264)</f>
        <v/>
      </c>
      <c r="H6265" s="6">
        <f>H6264+F6265*in_rte-G6265</f>
        <v/>
      </c>
      <c r="I6265" s="6">
        <f>IF(sel_og=1,0,E6265-G6265)</f>
        <v/>
      </c>
      <c r="J6265" s="6">
        <f>IF(sel_og=1,0,D6265-F6265)</f>
        <v/>
      </c>
      <c r="K6265" s="6">
        <f>IF(sel_og=1,E6265-G6265,0)</f>
        <v/>
      </c>
    </row>
    <row r="6266">
      <c r="A6266" s="6">
        <f>Profiles!E6266+Profiles!F6266</f>
        <v/>
      </c>
      <c r="B6266" s="6">
        <f>Profiles!D6266*sel_solar</f>
        <v/>
      </c>
      <c r="C6266" s="6">
        <f>MIN(B6266,A6266)</f>
        <v/>
      </c>
      <c r="D6266" s="6">
        <f>B6266-C6266</f>
        <v/>
      </c>
      <c r="E6266" s="6">
        <f>A6266-C6266</f>
        <v/>
      </c>
      <c r="F6266" s="6">
        <f>MIN(D6266,in_batt_pw,IF(sel_batt=0,0,(sel_batt-H6265)/in_rte))</f>
        <v/>
      </c>
      <c r="G6266" s="6">
        <f>MIN(E6266,in_batt_pw,H6265)</f>
        <v/>
      </c>
      <c r="H6266" s="6">
        <f>H6265+F6266*in_rte-G6266</f>
        <v/>
      </c>
      <c r="I6266" s="6">
        <f>IF(sel_og=1,0,E6266-G6266)</f>
        <v/>
      </c>
      <c r="J6266" s="6">
        <f>IF(sel_og=1,0,D6266-F6266)</f>
        <v/>
      </c>
      <c r="K6266" s="6">
        <f>IF(sel_og=1,E6266-G6266,0)</f>
        <v/>
      </c>
    </row>
    <row r="6267">
      <c r="A6267" s="6">
        <f>Profiles!E6267+Profiles!F6267</f>
        <v/>
      </c>
      <c r="B6267" s="6">
        <f>Profiles!D6267*sel_solar</f>
        <v/>
      </c>
      <c r="C6267" s="6">
        <f>MIN(B6267,A6267)</f>
        <v/>
      </c>
      <c r="D6267" s="6">
        <f>B6267-C6267</f>
        <v/>
      </c>
      <c r="E6267" s="6">
        <f>A6267-C6267</f>
        <v/>
      </c>
      <c r="F6267" s="6">
        <f>MIN(D6267,in_batt_pw,IF(sel_batt=0,0,(sel_batt-H6266)/in_rte))</f>
        <v/>
      </c>
      <c r="G6267" s="6">
        <f>MIN(E6267,in_batt_pw,H6266)</f>
        <v/>
      </c>
      <c r="H6267" s="6">
        <f>H6266+F6267*in_rte-G6267</f>
        <v/>
      </c>
      <c r="I6267" s="6">
        <f>IF(sel_og=1,0,E6267-G6267)</f>
        <v/>
      </c>
      <c r="J6267" s="6">
        <f>IF(sel_og=1,0,D6267-F6267)</f>
        <v/>
      </c>
      <c r="K6267" s="6">
        <f>IF(sel_og=1,E6267-G6267,0)</f>
        <v/>
      </c>
    </row>
    <row r="6268">
      <c r="A6268" s="6">
        <f>Profiles!E6268+Profiles!F6268</f>
        <v/>
      </c>
      <c r="B6268" s="6">
        <f>Profiles!D6268*sel_solar</f>
        <v/>
      </c>
      <c r="C6268" s="6">
        <f>MIN(B6268,A6268)</f>
        <v/>
      </c>
      <c r="D6268" s="6">
        <f>B6268-C6268</f>
        <v/>
      </c>
      <c r="E6268" s="6">
        <f>A6268-C6268</f>
        <v/>
      </c>
      <c r="F6268" s="6">
        <f>MIN(D6268,in_batt_pw,IF(sel_batt=0,0,(sel_batt-H6267)/in_rte))</f>
        <v/>
      </c>
      <c r="G6268" s="6">
        <f>MIN(E6268,in_batt_pw,H6267)</f>
        <v/>
      </c>
      <c r="H6268" s="6">
        <f>H6267+F6268*in_rte-G6268</f>
        <v/>
      </c>
      <c r="I6268" s="6">
        <f>IF(sel_og=1,0,E6268-G6268)</f>
        <v/>
      </c>
      <c r="J6268" s="6">
        <f>IF(sel_og=1,0,D6268-F6268)</f>
        <v/>
      </c>
      <c r="K6268" s="6">
        <f>IF(sel_og=1,E6268-G6268,0)</f>
        <v/>
      </c>
    </row>
    <row r="6269">
      <c r="A6269" s="6">
        <f>Profiles!E6269+Profiles!F6269</f>
        <v/>
      </c>
      <c r="B6269" s="6">
        <f>Profiles!D6269*sel_solar</f>
        <v/>
      </c>
      <c r="C6269" s="6">
        <f>MIN(B6269,A6269)</f>
        <v/>
      </c>
      <c r="D6269" s="6">
        <f>B6269-C6269</f>
        <v/>
      </c>
      <c r="E6269" s="6">
        <f>A6269-C6269</f>
        <v/>
      </c>
      <c r="F6269" s="6">
        <f>MIN(D6269,in_batt_pw,IF(sel_batt=0,0,(sel_batt-H6268)/in_rte))</f>
        <v/>
      </c>
      <c r="G6269" s="6">
        <f>MIN(E6269,in_batt_pw,H6268)</f>
        <v/>
      </c>
      <c r="H6269" s="6">
        <f>H6268+F6269*in_rte-G6269</f>
        <v/>
      </c>
      <c r="I6269" s="6">
        <f>IF(sel_og=1,0,E6269-G6269)</f>
        <v/>
      </c>
      <c r="J6269" s="6">
        <f>IF(sel_og=1,0,D6269-F6269)</f>
        <v/>
      </c>
      <c r="K6269" s="6">
        <f>IF(sel_og=1,E6269-G6269,0)</f>
        <v/>
      </c>
    </row>
    <row r="6270">
      <c r="A6270" s="6">
        <f>Profiles!E6270+Profiles!F6270</f>
        <v/>
      </c>
      <c r="B6270" s="6">
        <f>Profiles!D6270*sel_solar</f>
        <v/>
      </c>
      <c r="C6270" s="6">
        <f>MIN(B6270,A6270)</f>
        <v/>
      </c>
      <c r="D6270" s="6">
        <f>B6270-C6270</f>
        <v/>
      </c>
      <c r="E6270" s="6">
        <f>A6270-C6270</f>
        <v/>
      </c>
      <c r="F6270" s="6">
        <f>MIN(D6270,in_batt_pw,IF(sel_batt=0,0,(sel_batt-H6269)/in_rte))</f>
        <v/>
      </c>
      <c r="G6270" s="6">
        <f>MIN(E6270,in_batt_pw,H6269)</f>
        <v/>
      </c>
      <c r="H6270" s="6">
        <f>H6269+F6270*in_rte-G6270</f>
        <v/>
      </c>
      <c r="I6270" s="6">
        <f>IF(sel_og=1,0,E6270-G6270)</f>
        <v/>
      </c>
      <c r="J6270" s="6">
        <f>IF(sel_og=1,0,D6270-F6270)</f>
        <v/>
      </c>
      <c r="K6270" s="6">
        <f>IF(sel_og=1,E6270-G6270,0)</f>
        <v/>
      </c>
    </row>
    <row r="6271">
      <c r="A6271" s="6">
        <f>Profiles!E6271+Profiles!F6271</f>
        <v/>
      </c>
      <c r="B6271" s="6">
        <f>Profiles!D6271*sel_solar</f>
        <v/>
      </c>
      <c r="C6271" s="6">
        <f>MIN(B6271,A6271)</f>
        <v/>
      </c>
      <c r="D6271" s="6">
        <f>B6271-C6271</f>
        <v/>
      </c>
      <c r="E6271" s="6">
        <f>A6271-C6271</f>
        <v/>
      </c>
      <c r="F6271" s="6">
        <f>MIN(D6271,in_batt_pw,IF(sel_batt=0,0,(sel_batt-H6270)/in_rte))</f>
        <v/>
      </c>
      <c r="G6271" s="6">
        <f>MIN(E6271,in_batt_pw,H6270)</f>
        <v/>
      </c>
      <c r="H6271" s="6">
        <f>H6270+F6271*in_rte-G6271</f>
        <v/>
      </c>
      <c r="I6271" s="6">
        <f>IF(sel_og=1,0,E6271-G6271)</f>
        <v/>
      </c>
      <c r="J6271" s="6">
        <f>IF(sel_og=1,0,D6271-F6271)</f>
        <v/>
      </c>
      <c r="K6271" s="6">
        <f>IF(sel_og=1,E6271-G6271,0)</f>
        <v/>
      </c>
    </row>
    <row r="6272">
      <c r="A6272" s="6">
        <f>Profiles!E6272+Profiles!F6272</f>
        <v/>
      </c>
      <c r="B6272" s="6">
        <f>Profiles!D6272*sel_solar</f>
        <v/>
      </c>
      <c r="C6272" s="6">
        <f>MIN(B6272,A6272)</f>
        <v/>
      </c>
      <c r="D6272" s="6">
        <f>B6272-C6272</f>
        <v/>
      </c>
      <c r="E6272" s="6">
        <f>A6272-C6272</f>
        <v/>
      </c>
      <c r="F6272" s="6">
        <f>MIN(D6272,in_batt_pw,IF(sel_batt=0,0,(sel_batt-H6271)/in_rte))</f>
        <v/>
      </c>
      <c r="G6272" s="6">
        <f>MIN(E6272,in_batt_pw,H6271)</f>
        <v/>
      </c>
      <c r="H6272" s="6">
        <f>H6271+F6272*in_rte-G6272</f>
        <v/>
      </c>
      <c r="I6272" s="6">
        <f>IF(sel_og=1,0,E6272-G6272)</f>
        <v/>
      </c>
      <c r="J6272" s="6">
        <f>IF(sel_og=1,0,D6272-F6272)</f>
        <v/>
      </c>
      <c r="K6272" s="6">
        <f>IF(sel_og=1,E6272-G6272,0)</f>
        <v/>
      </c>
    </row>
    <row r="6273">
      <c r="A6273" s="6">
        <f>Profiles!E6273+Profiles!F6273</f>
        <v/>
      </c>
      <c r="B6273" s="6">
        <f>Profiles!D6273*sel_solar</f>
        <v/>
      </c>
      <c r="C6273" s="6">
        <f>MIN(B6273,A6273)</f>
        <v/>
      </c>
      <c r="D6273" s="6">
        <f>B6273-C6273</f>
        <v/>
      </c>
      <c r="E6273" s="6">
        <f>A6273-C6273</f>
        <v/>
      </c>
      <c r="F6273" s="6">
        <f>MIN(D6273,in_batt_pw,IF(sel_batt=0,0,(sel_batt-H6272)/in_rte))</f>
        <v/>
      </c>
      <c r="G6273" s="6">
        <f>MIN(E6273,in_batt_pw,H6272)</f>
        <v/>
      </c>
      <c r="H6273" s="6">
        <f>H6272+F6273*in_rte-G6273</f>
        <v/>
      </c>
      <c r="I6273" s="6">
        <f>IF(sel_og=1,0,E6273-G6273)</f>
        <v/>
      </c>
      <c r="J6273" s="6">
        <f>IF(sel_og=1,0,D6273-F6273)</f>
        <v/>
      </c>
      <c r="K6273" s="6">
        <f>IF(sel_og=1,E6273-G6273,0)</f>
        <v/>
      </c>
    </row>
    <row r="6274">
      <c r="A6274" s="6">
        <f>Profiles!E6274+Profiles!F6274</f>
        <v/>
      </c>
      <c r="B6274" s="6">
        <f>Profiles!D6274*sel_solar</f>
        <v/>
      </c>
      <c r="C6274" s="6">
        <f>MIN(B6274,A6274)</f>
        <v/>
      </c>
      <c r="D6274" s="6">
        <f>B6274-C6274</f>
        <v/>
      </c>
      <c r="E6274" s="6">
        <f>A6274-C6274</f>
        <v/>
      </c>
      <c r="F6274" s="6">
        <f>MIN(D6274,in_batt_pw,IF(sel_batt=0,0,(sel_batt-H6273)/in_rte))</f>
        <v/>
      </c>
      <c r="G6274" s="6">
        <f>MIN(E6274,in_batt_pw,H6273)</f>
        <v/>
      </c>
      <c r="H6274" s="6">
        <f>H6273+F6274*in_rte-G6274</f>
        <v/>
      </c>
      <c r="I6274" s="6">
        <f>IF(sel_og=1,0,E6274-G6274)</f>
        <v/>
      </c>
      <c r="J6274" s="6">
        <f>IF(sel_og=1,0,D6274-F6274)</f>
        <v/>
      </c>
      <c r="K6274" s="6">
        <f>IF(sel_og=1,E6274-G6274,0)</f>
        <v/>
      </c>
    </row>
    <row r="6275">
      <c r="A6275" s="6">
        <f>Profiles!E6275+Profiles!F6275</f>
        <v/>
      </c>
      <c r="B6275" s="6">
        <f>Profiles!D6275*sel_solar</f>
        <v/>
      </c>
      <c r="C6275" s="6">
        <f>MIN(B6275,A6275)</f>
        <v/>
      </c>
      <c r="D6275" s="6">
        <f>B6275-C6275</f>
        <v/>
      </c>
      <c r="E6275" s="6">
        <f>A6275-C6275</f>
        <v/>
      </c>
      <c r="F6275" s="6">
        <f>MIN(D6275,in_batt_pw,IF(sel_batt=0,0,(sel_batt-H6274)/in_rte))</f>
        <v/>
      </c>
      <c r="G6275" s="6">
        <f>MIN(E6275,in_batt_pw,H6274)</f>
        <v/>
      </c>
      <c r="H6275" s="6">
        <f>H6274+F6275*in_rte-G6275</f>
        <v/>
      </c>
      <c r="I6275" s="6">
        <f>IF(sel_og=1,0,E6275-G6275)</f>
        <v/>
      </c>
      <c r="J6275" s="6">
        <f>IF(sel_og=1,0,D6275-F6275)</f>
        <v/>
      </c>
      <c r="K6275" s="6">
        <f>IF(sel_og=1,E6275-G6275,0)</f>
        <v/>
      </c>
    </row>
    <row r="6276">
      <c r="A6276" s="6">
        <f>Profiles!E6276+Profiles!F6276</f>
        <v/>
      </c>
      <c r="B6276" s="6">
        <f>Profiles!D6276*sel_solar</f>
        <v/>
      </c>
      <c r="C6276" s="6">
        <f>MIN(B6276,A6276)</f>
        <v/>
      </c>
      <c r="D6276" s="6">
        <f>B6276-C6276</f>
        <v/>
      </c>
      <c r="E6276" s="6">
        <f>A6276-C6276</f>
        <v/>
      </c>
      <c r="F6276" s="6">
        <f>MIN(D6276,in_batt_pw,IF(sel_batt=0,0,(sel_batt-H6275)/in_rte))</f>
        <v/>
      </c>
      <c r="G6276" s="6">
        <f>MIN(E6276,in_batt_pw,H6275)</f>
        <v/>
      </c>
      <c r="H6276" s="6">
        <f>H6275+F6276*in_rte-G6276</f>
        <v/>
      </c>
      <c r="I6276" s="6">
        <f>IF(sel_og=1,0,E6276-G6276)</f>
        <v/>
      </c>
      <c r="J6276" s="6">
        <f>IF(sel_og=1,0,D6276-F6276)</f>
        <v/>
      </c>
      <c r="K6276" s="6">
        <f>IF(sel_og=1,E6276-G6276,0)</f>
        <v/>
      </c>
    </row>
    <row r="6277">
      <c r="A6277" s="6">
        <f>Profiles!E6277+Profiles!F6277</f>
        <v/>
      </c>
      <c r="B6277" s="6">
        <f>Profiles!D6277*sel_solar</f>
        <v/>
      </c>
      <c r="C6277" s="6">
        <f>MIN(B6277,A6277)</f>
        <v/>
      </c>
      <c r="D6277" s="6">
        <f>B6277-C6277</f>
        <v/>
      </c>
      <c r="E6277" s="6">
        <f>A6277-C6277</f>
        <v/>
      </c>
      <c r="F6277" s="6">
        <f>MIN(D6277,in_batt_pw,IF(sel_batt=0,0,(sel_batt-H6276)/in_rte))</f>
        <v/>
      </c>
      <c r="G6277" s="6">
        <f>MIN(E6277,in_batt_pw,H6276)</f>
        <v/>
      </c>
      <c r="H6277" s="6">
        <f>H6276+F6277*in_rte-G6277</f>
        <v/>
      </c>
      <c r="I6277" s="6">
        <f>IF(sel_og=1,0,E6277-G6277)</f>
        <v/>
      </c>
      <c r="J6277" s="6">
        <f>IF(sel_og=1,0,D6277-F6277)</f>
        <v/>
      </c>
      <c r="K6277" s="6">
        <f>IF(sel_og=1,E6277-G6277,0)</f>
        <v/>
      </c>
    </row>
    <row r="6278">
      <c r="A6278" s="6">
        <f>Profiles!E6278+Profiles!F6278</f>
        <v/>
      </c>
      <c r="B6278" s="6">
        <f>Profiles!D6278*sel_solar</f>
        <v/>
      </c>
      <c r="C6278" s="6">
        <f>MIN(B6278,A6278)</f>
        <v/>
      </c>
      <c r="D6278" s="6">
        <f>B6278-C6278</f>
        <v/>
      </c>
      <c r="E6278" s="6">
        <f>A6278-C6278</f>
        <v/>
      </c>
      <c r="F6278" s="6">
        <f>MIN(D6278,in_batt_pw,IF(sel_batt=0,0,(sel_batt-H6277)/in_rte))</f>
        <v/>
      </c>
      <c r="G6278" s="6">
        <f>MIN(E6278,in_batt_pw,H6277)</f>
        <v/>
      </c>
      <c r="H6278" s="6">
        <f>H6277+F6278*in_rte-G6278</f>
        <v/>
      </c>
      <c r="I6278" s="6">
        <f>IF(sel_og=1,0,E6278-G6278)</f>
        <v/>
      </c>
      <c r="J6278" s="6">
        <f>IF(sel_og=1,0,D6278-F6278)</f>
        <v/>
      </c>
      <c r="K6278" s="6">
        <f>IF(sel_og=1,E6278-G6278,0)</f>
        <v/>
      </c>
    </row>
    <row r="6279">
      <c r="A6279" s="6">
        <f>Profiles!E6279+Profiles!F6279</f>
        <v/>
      </c>
      <c r="B6279" s="6">
        <f>Profiles!D6279*sel_solar</f>
        <v/>
      </c>
      <c r="C6279" s="6">
        <f>MIN(B6279,A6279)</f>
        <v/>
      </c>
      <c r="D6279" s="6">
        <f>B6279-C6279</f>
        <v/>
      </c>
      <c r="E6279" s="6">
        <f>A6279-C6279</f>
        <v/>
      </c>
      <c r="F6279" s="6">
        <f>MIN(D6279,in_batt_pw,IF(sel_batt=0,0,(sel_batt-H6278)/in_rte))</f>
        <v/>
      </c>
      <c r="G6279" s="6">
        <f>MIN(E6279,in_batt_pw,H6278)</f>
        <v/>
      </c>
      <c r="H6279" s="6">
        <f>H6278+F6279*in_rte-G6279</f>
        <v/>
      </c>
      <c r="I6279" s="6">
        <f>IF(sel_og=1,0,E6279-G6279)</f>
        <v/>
      </c>
      <c r="J6279" s="6">
        <f>IF(sel_og=1,0,D6279-F6279)</f>
        <v/>
      </c>
      <c r="K6279" s="6">
        <f>IF(sel_og=1,E6279-G6279,0)</f>
        <v/>
      </c>
    </row>
    <row r="6280">
      <c r="A6280" s="6">
        <f>Profiles!E6280+Profiles!F6280</f>
        <v/>
      </c>
      <c r="B6280" s="6">
        <f>Profiles!D6280*sel_solar</f>
        <v/>
      </c>
      <c r="C6280" s="6">
        <f>MIN(B6280,A6280)</f>
        <v/>
      </c>
      <c r="D6280" s="6">
        <f>B6280-C6280</f>
        <v/>
      </c>
      <c r="E6280" s="6">
        <f>A6280-C6280</f>
        <v/>
      </c>
      <c r="F6280" s="6">
        <f>MIN(D6280,in_batt_pw,IF(sel_batt=0,0,(sel_batt-H6279)/in_rte))</f>
        <v/>
      </c>
      <c r="G6280" s="6">
        <f>MIN(E6280,in_batt_pw,H6279)</f>
        <v/>
      </c>
      <c r="H6280" s="6">
        <f>H6279+F6280*in_rte-G6280</f>
        <v/>
      </c>
      <c r="I6280" s="6">
        <f>IF(sel_og=1,0,E6280-G6280)</f>
        <v/>
      </c>
      <c r="J6280" s="6">
        <f>IF(sel_og=1,0,D6280-F6280)</f>
        <v/>
      </c>
      <c r="K6280" s="6">
        <f>IF(sel_og=1,E6280-G6280,0)</f>
        <v/>
      </c>
    </row>
    <row r="6281">
      <c r="A6281" s="6">
        <f>Profiles!E6281+Profiles!F6281</f>
        <v/>
      </c>
      <c r="B6281" s="6">
        <f>Profiles!D6281*sel_solar</f>
        <v/>
      </c>
      <c r="C6281" s="6">
        <f>MIN(B6281,A6281)</f>
        <v/>
      </c>
      <c r="D6281" s="6">
        <f>B6281-C6281</f>
        <v/>
      </c>
      <c r="E6281" s="6">
        <f>A6281-C6281</f>
        <v/>
      </c>
      <c r="F6281" s="6">
        <f>MIN(D6281,in_batt_pw,IF(sel_batt=0,0,(sel_batt-H6280)/in_rte))</f>
        <v/>
      </c>
      <c r="G6281" s="6">
        <f>MIN(E6281,in_batt_pw,H6280)</f>
        <v/>
      </c>
      <c r="H6281" s="6">
        <f>H6280+F6281*in_rte-G6281</f>
        <v/>
      </c>
      <c r="I6281" s="6">
        <f>IF(sel_og=1,0,E6281-G6281)</f>
        <v/>
      </c>
      <c r="J6281" s="6">
        <f>IF(sel_og=1,0,D6281-F6281)</f>
        <v/>
      </c>
      <c r="K6281" s="6">
        <f>IF(sel_og=1,E6281-G6281,0)</f>
        <v/>
      </c>
    </row>
    <row r="6282">
      <c r="A6282" s="6">
        <f>Profiles!E6282+Profiles!F6282</f>
        <v/>
      </c>
      <c r="B6282" s="6">
        <f>Profiles!D6282*sel_solar</f>
        <v/>
      </c>
      <c r="C6282" s="6">
        <f>MIN(B6282,A6282)</f>
        <v/>
      </c>
      <c r="D6282" s="6">
        <f>B6282-C6282</f>
        <v/>
      </c>
      <c r="E6282" s="6">
        <f>A6282-C6282</f>
        <v/>
      </c>
      <c r="F6282" s="6">
        <f>MIN(D6282,in_batt_pw,IF(sel_batt=0,0,(sel_batt-H6281)/in_rte))</f>
        <v/>
      </c>
      <c r="G6282" s="6">
        <f>MIN(E6282,in_batt_pw,H6281)</f>
        <v/>
      </c>
      <c r="H6282" s="6">
        <f>H6281+F6282*in_rte-G6282</f>
        <v/>
      </c>
      <c r="I6282" s="6">
        <f>IF(sel_og=1,0,E6282-G6282)</f>
        <v/>
      </c>
      <c r="J6282" s="6">
        <f>IF(sel_og=1,0,D6282-F6282)</f>
        <v/>
      </c>
      <c r="K6282" s="6">
        <f>IF(sel_og=1,E6282-G6282,0)</f>
        <v/>
      </c>
    </row>
    <row r="6283">
      <c r="A6283" s="6">
        <f>Profiles!E6283+Profiles!F6283</f>
        <v/>
      </c>
      <c r="B6283" s="6">
        <f>Profiles!D6283*sel_solar</f>
        <v/>
      </c>
      <c r="C6283" s="6">
        <f>MIN(B6283,A6283)</f>
        <v/>
      </c>
      <c r="D6283" s="6">
        <f>B6283-C6283</f>
        <v/>
      </c>
      <c r="E6283" s="6">
        <f>A6283-C6283</f>
        <v/>
      </c>
      <c r="F6283" s="6">
        <f>MIN(D6283,in_batt_pw,IF(sel_batt=0,0,(sel_batt-H6282)/in_rte))</f>
        <v/>
      </c>
      <c r="G6283" s="6">
        <f>MIN(E6283,in_batt_pw,H6282)</f>
        <v/>
      </c>
      <c r="H6283" s="6">
        <f>H6282+F6283*in_rte-G6283</f>
        <v/>
      </c>
      <c r="I6283" s="6">
        <f>IF(sel_og=1,0,E6283-G6283)</f>
        <v/>
      </c>
      <c r="J6283" s="6">
        <f>IF(sel_og=1,0,D6283-F6283)</f>
        <v/>
      </c>
      <c r="K6283" s="6">
        <f>IF(sel_og=1,E6283-G6283,0)</f>
        <v/>
      </c>
    </row>
    <row r="6284">
      <c r="A6284" s="6">
        <f>Profiles!E6284+Profiles!F6284</f>
        <v/>
      </c>
      <c r="B6284" s="6">
        <f>Profiles!D6284*sel_solar</f>
        <v/>
      </c>
      <c r="C6284" s="6">
        <f>MIN(B6284,A6284)</f>
        <v/>
      </c>
      <c r="D6284" s="6">
        <f>B6284-C6284</f>
        <v/>
      </c>
      <c r="E6284" s="6">
        <f>A6284-C6284</f>
        <v/>
      </c>
      <c r="F6284" s="6">
        <f>MIN(D6284,in_batt_pw,IF(sel_batt=0,0,(sel_batt-H6283)/in_rte))</f>
        <v/>
      </c>
      <c r="G6284" s="6">
        <f>MIN(E6284,in_batt_pw,H6283)</f>
        <v/>
      </c>
      <c r="H6284" s="6">
        <f>H6283+F6284*in_rte-G6284</f>
        <v/>
      </c>
      <c r="I6284" s="6">
        <f>IF(sel_og=1,0,E6284-G6284)</f>
        <v/>
      </c>
      <c r="J6284" s="6">
        <f>IF(sel_og=1,0,D6284-F6284)</f>
        <v/>
      </c>
      <c r="K6284" s="6">
        <f>IF(sel_og=1,E6284-G6284,0)</f>
        <v/>
      </c>
    </row>
    <row r="6285">
      <c r="A6285" s="6">
        <f>Profiles!E6285+Profiles!F6285</f>
        <v/>
      </c>
      <c r="B6285" s="6">
        <f>Profiles!D6285*sel_solar</f>
        <v/>
      </c>
      <c r="C6285" s="6">
        <f>MIN(B6285,A6285)</f>
        <v/>
      </c>
      <c r="D6285" s="6">
        <f>B6285-C6285</f>
        <v/>
      </c>
      <c r="E6285" s="6">
        <f>A6285-C6285</f>
        <v/>
      </c>
      <c r="F6285" s="6">
        <f>MIN(D6285,in_batt_pw,IF(sel_batt=0,0,(sel_batt-H6284)/in_rte))</f>
        <v/>
      </c>
      <c r="G6285" s="6">
        <f>MIN(E6285,in_batt_pw,H6284)</f>
        <v/>
      </c>
      <c r="H6285" s="6">
        <f>H6284+F6285*in_rte-G6285</f>
        <v/>
      </c>
      <c r="I6285" s="6">
        <f>IF(sel_og=1,0,E6285-G6285)</f>
        <v/>
      </c>
      <c r="J6285" s="6">
        <f>IF(sel_og=1,0,D6285-F6285)</f>
        <v/>
      </c>
      <c r="K6285" s="6">
        <f>IF(sel_og=1,E6285-G6285,0)</f>
        <v/>
      </c>
    </row>
    <row r="6286">
      <c r="A6286" s="6">
        <f>Profiles!E6286+Profiles!F6286</f>
        <v/>
      </c>
      <c r="B6286" s="6">
        <f>Profiles!D6286*sel_solar</f>
        <v/>
      </c>
      <c r="C6286" s="6">
        <f>MIN(B6286,A6286)</f>
        <v/>
      </c>
      <c r="D6286" s="6">
        <f>B6286-C6286</f>
        <v/>
      </c>
      <c r="E6286" s="6">
        <f>A6286-C6286</f>
        <v/>
      </c>
      <c r="F6286" s="6">
        <f>MIN(D6286,in_batt_pw,IF(sel_batt=0,0,(sel_batt-H6285)/in_rte))</f>
        <v/>
      </c>
      <c r="G6286" s="6">
        <f>MIN(E6286,in_batt_pw,H6285)</f>
        <v/>
      </c>
      <c r="H6286" s="6">
        <f>H6285+F6286*in_rte-G6286</f>
        <v/>
      </c>
      <c r="I6286" s="6">
        <f>IF(sel_og=1,0,E6286-G6286)</f>
        <v/>
      </c>
      <c r="J6286" s="6">
        <f>IF(sel_og=1,0,D6286-F6286)</f>
        <v/>
      </c>
      <c r="K6286" s="6">
        <f>IF(sel_og=1,E6286-G6286,0)</f>
        <v/>
      </c>
    </row>
    <row r="6287">
      <c r="A6287" s="6">
        <f>Profiles!E6287+Profiles!F6287</f>
        <v/>
      </c>
      <c r="B6287" s="6">
        <f>Profiles!D6287*sel_solar</f>
        <v/>
      </c>
      <c r="C6287" s="6">
        <f>MIN(B6287,A6287)</f>
        <v/>
      </c>
      <c r="D6287" s="6">
        <f>B6287-C6287</f>
        <v/>
      </c>
      <c r="E6287" s="6">
        <f>A6287-C6287</f>
        <v/>
      </c>
      <c r="F6287" s="6">
        <f>MIN(D6287,in_batt_pw,IF(sel_batt=0,0,(sel_batt-H6286)/in_rte))</f>
        <v/>
      </c>
      <c r="G6287" s="6">
        <f>MIN(E6287,in_batt_pw,H6286)</f>
        <v/>
      </c>
      <c r="H6287" s="6">
        <f>H6286+F6287*in_rte-G6287</f>
        <v/>
      </c>
      <c r="I6287" s="6">
        <f>IF(sel_og=1,0,E6287-G6287)</f>
        <v/>
      </c>
      <c r="J6287" s="6">
        <f>IF(sel_og=1,0,D6287-F6287)</f>
        <v/>
      </c>
      <c r="K6287" s="6">
        <f>IF(sel_og=1,E6287-G6287,0)</f>
        <v/>
      </c>
    </row>
    <row r="6288">
      <c r="A6288" s="6">
        <f>Profiles!E6288+Profiles!F6288</f>
        <v/>
      </c>
      <c r="B6288" s="6">
        <f>Profiles!D6288*sel_solar</f>
        <v/>
      </c>
      <c r="C6288" s="6">
        <f>MIN(B6288,A6288)</f>
        <v/>
      </c>
      <c r="D6288" s="6">
        <f>B6288-C6288</f>
        <v/>
      </c>
      <c r="E6288" s="6">
        <f>A6288-C6288</f>
        <v/>
      </c>
      <c r="F6288" s="6">
        <f>MIN(D6288,in_batt_pw,IF(sel_batt=0,0,(sel_batt-H6287)/in_rte))</f>
        <v/>
      </c>
      <c r="G6288" s="6">
        <f>MIN(E6288,in_batt_pw,H6287)</f>
        <v/>
      </c>
      <c r="H6288" s="6">
        <f>H6287+F6288*in_rte-G6288</f>
        <v/>
      </c>
      <c r="I6288" s="6">
        <f>IF(sel_og=1,0,E6288-G6288)</f>
        <v/>
      </c>
      <c r="J6288" s="6">
        <f>IF(sel_og=1,0,D6288-F6288)</f>
        <v/>
      </c>
      <c r="K6288" s="6">
        <f>IF(sel_og=1,E6288-G6288,0)</f>
        <v/>
      </c>
    </row>
    <row r="6289">
      <c r="A6289" s="6">
        <f>Profiles!E6289+Profiles!F6289</f>
        <v/>
      </c>
      <c r="B6289" s="6">
        <f>Profiles!D6289*sel_solar</f>
        <v/>
      </c>
      <c r="C6289" s="6">
        <f>MIN(B6289,A6289)</f>
        <v/>
      </c>
      <c r="D6289" s="6">
        <f>B6289-C6289</f>
        <v/>
      </c>
      <c r="E6289" s="6">
        <f>A6289-C6289</f>
        <v/>
      </c>
      <c r="F6289" s="6">
        <f>MIN(D6289,in_batt_pw,IF(sel_batt=0,0,(sel_batt-H6288)/in_rte))</f>
        <v/>
      </c>
      <c r="G6289" s="6">
        <f>MIN(E6289,in_batt_pw,H6288)</f>
        <v/>
      </c>
      <c r="H6289" s="6">
        <f>H6288+F6289*in_rte-G6289</f>
        <v/>
      </c>
      <c r="I6289" s="6">
        <f>IF(sel_og=1,0,E6289-G6289)</f>
        <v/>
      </c>
      <c r="J6289" s="6">
        <f>IF(sel_og=1,0,D6289-F6289)</f>
        <v/>
      </c>
      <c r="K6289" s="6">
        <f>IF(sel_og=1,E6289-G6289,0)</f>
        <v/>
      </c>
    </row>
    <row r="6290">
      <c r="A6290" s="6">
        <f>Profiles!E6290+Profiles!F6290</f>
        <v/>
      </c>
      <c r="B6290" s="6">
        <f>Profiles!D6290*sel_solar</f>
        <v/>
      </c>
      <c r="C6290" s="6">
        <f>MIN(B6290,A6290)</f>
        <v/>
      </c>
      <c r="D6290" s="6">
        <f>B6290-C6290</f>
        <v/>
      </c>
      <c r="E6290" s="6">
        <f>A6290-C6290</f>
        <v/>
      </c>
      <c r="F6290" s="6">
        <f>MIN(D6290,in_batt_pw,IF(sel_batt=0,0,(sel_batt-H6289)/in_rte))</f>
        <v/>
      </c>
      <c r="G6290" s="6">
        <f>MIN(E6290,in_batt_pw,H6289)</f>
        <v/>
      </c>
      <c r="H6290" s="6">
        <f>H6289+F6290*in_rte-G6290</f>
        <v/>
      </c>
      <c r="I6290" s="6">
        <f>IF(sel_og=1,0,E6290-G6290)</f>
        <v/>
      </c>
      <c r="J6290" s="6">
        <f>IF(sel_og=1,0,D6290-F6290)</f>
        <v/>
      </c>
      <c r="K6290" s="6">
        <f>IF(sel_og=1,E6290-G6290,0)</f>
        <v/>
      </c>
    </row>
    <row r="6291">
      <c r="A6291" s="6">
        <f>Profiles!E6291+Profiles!F6291</f>
        <v/>
      </c>
      <c r="B6291" s="6">
        <f>Profiles!D6291*sel_solar</f>
        <v/>
      </c>
      <c r="C6291" s="6">
        <f>MIN(B6291,A6291)</f>
        <v/>
      </c>
      <c r="D6291" s="6">
        <f>B6291-C6291</f>
        <v/>
      </c>
      <c r="E6291" s="6">
        <f>A6291-C6291</f>
        <v/>
      </c>
      <c r="F6291" s="6">
        <f>MIN(D6291,in_batt_pw,IF(sel_batt=0,0,(sel_batt-H6290)/in_rte))</f>
        <v/>
      </c>
      <c r="G6291" s="6">
        <f>MIN(E6291,in_batt_pw,H6290)</f>
        <v/>
      </c>
      <c r="H6291" s="6">
        <f>H6290+F6291*in_rte-G6291</f>
        <v/>
      </c>
      <c r="I6291" s="6">
        <f>IF(sel_og=1,0,E6291-G6291)</f>
        <v/>
      </c>
      <c r="J6291" s="6">
        <f>IF(sel_og=1,0,D6291-F6291)</f>
        <v/>
      </c>
      <c r="K6291" s="6">
        <f>IF(sel_og=1,E6291-G6291,0)</f>
        <v/>
      </c>
    </row>
    <row r="6292">
      <c r="A6292" s="6">
        <f>Profiles!E6292+Profiles!F6292</f>
        <v/>
      </c>
      <c r="B6292" s="6">
        <f>Profiles!D6292*sel_solar</f>
        <v/>
      </c>
      <c r="C6292" s="6">
        <f>MIN(B6292,A6292)</f>
        <v/>
      </c>
      <c r="D6292" s="6">
        <f>B6292-C6292</f>
        <v/>
      </c>
      <c r="E6292" s="6">
        <f>A6292-C6292</f>
        <v/>
      </c>
      <c r="F6292" s="6">
        <f>MIN(D6292,in_batt_pw,IF(sel_batt=0,0,(sel_batt-H6291)/in_rte))</f>
        <v/>
      </c>
      <c r="G6292" s="6">
        <f>MIN(E6292,in_batt_pw,H6291)</f>
        <v/>
      </c>
      <c r="H6292" s="6">
        <f>H6291+F6292*in_rte-G6292</f>
        <v/>
      </c>
      <c r="I6292" s="6">
        <f>IF(sel_og=1,0,E6292-G6292)</f>
        <v/>
      </c>
      <c r="J6292" s="6">
        <f>IF(sel_og=1,0,D6292-F6292)</f>
        <v/>
      </c>
      <c r="K6292" s="6">
        <f>IF(sel_og=1,E6292-G6292,0)</f>
        <v/>
      </c>
    </row>
    <row r="6293">
      <c r="A6293" s="6">
        <f>Profiles!E6293+Profiles!F6293</f>
        <v/>
      </c>
      <c r="B6293" s="6">
        <f>Profiles!D6293*sel_solar</f>
        <v/>
      </c>
      <c r="C6293" s="6">
        <f>MIN(B6293,A6293)</f>
        <v/>
      </c>
      <c r="D6293" s="6">
        <f>B6293-C6293</f>
        <v/>
      </c>
      <c r="E6293" s="6">
        <f>A6293-C6293</f>
        <v/>
      </c>
      <c r="F6293" s="6">
        <f>MIN(D6293,in_batt_pw,IF(sel_batt=0,0,(sel_batt-H6292)/in_rte))</f>
        <v/>
      </c>
      <c r="G6293" s="6">
        <f>MIN(E6293,in_batt_pw,H6292)</f>
        <v/>
      </c>
      <c r="H6293" s="6">
        <f>H6292+F6293*in_rte-G6293</f>
        <v/>
      </c>
      <c r="I6293" s="6">
        <f>IF(sel_og=1,0,E6293-G6293)</f>
        <v/>
      </c>
      <c r="J6293" s="6">
        <f>IF(sel_og=1,0,D6293-F6293)</f>
        <v/>
      </c>
      <c r="K6293" s="6">
        <f>IF(sel_og=1,E6293-G6293,0)</f>
        <v/>
      </c>
    </row>
    <row r="6294">
      <c r="A6294" s="6">
        <f>Profiles!E6294+Profiles!F6294</f>
        <v/>
      </c>
      <c r="B6294" s="6">
        <f>Profiles!D6294*sel_solar</f>
        <v/>
      </c>
      <c r="C6294" s="6">
        <f>MIN(B6294,A6294)</f>
        <v/>
      </c>
      <c r="D6294" s="6">
        <f>B6294-C6294</f>
        <v/>
      </c>
      <c r="E6294" s="6">
        <f>A6294-C6294</f>
        <v/>
      </c>
      <c r="F6294" s="6">
        <f>MIN(D6294,in_batt_pw,IF(sel_batt=0,0,(sel_batt-H6293)/in_rte))</f>
        <v/>
      </c>
      <c r="G6294" s="6">
        <f>MIN(E6294,in_batt_pw,H6293)</f>
        <v/>
      </c>
      <c r="H6294" s="6">
        <f>H6293+F6294*in_rte-G6294</f>
        <v/>
      </c>
      <c r="I6294" s="6">
        <f>IF(sel_og=1,0,E6294-G6294)</f>
        <v/>
      </c>
      <c r="J6294" s="6">
        <f>IF(sel_og=1,0,D6294-F6294)</f>
        <v/>
      </c>
      <c r="K6294" s="6">
        <f>IF(sel_og=1,E6294-G6294,0)</f>
        <v/>
      </c>
    </row>
    <row r="6295">
      <c r="A6295" s="6">
        <f>Profiles!E6295+Profiles!F6295</f>
        <v/>
      </c>
      <c r="B6295" s="6">
        <f>Profiles!D6295*sel_solar</f>
        <v/>
      </c>
      <c r="C6295" s="6">
        <f>MIN(B6295,A6295)</f>
        <v/>
      </c>
      <c r="D6295" s="6">
        <f>B6295-C6295</f>
        <v/>
      </c>
      <c r="E6295" s="6">
        <f>A6295-C6295</f>
        <v/>
      </c>
      <c r="F6295" s="6">
        <f>MIN(D6295,in_batt_pw,IF(sel_batt=0,0,(sel_batt-H6294)/in_rte))</f>
        <v/>
      </c>
      <c r="G6295" s="6">
        <f>MIN(E6295,in_batt_pw,H6294)</f>
        <v/>
      </c>
      <c r="H6295" s="6">
        <f>H6294+F6295*in_rte-G6295</f>
        <v/>
      </c>
      <c r="I6295" s="6">
        <f>IF(sel_og=1,0,E6295-G6295)</f>
        <v/>
      </c>
      <c r="J6295" s="6">
        <f>IF(sel_og=1,0,D6295-F6295)</f>
        <v/>
      </c>
      <c r="K6295" s="6">
        <f>IF(sel_og=1,E6295-G6295,0)</f>
        <v/>
      </c>
    </row>
    <row r="6296">
      <c r="A6296" s="6">
        <f>Profiles!E6296+Profiles!F6296</f>
        <v/>
      </c>
      <c r="B6296" s="6">
        <f>Profiles!D6296*sel_solar</f>
        <v/>
      </c>
      <c r="C6296" s="6">
        <f>MIN(B6296,A6296)</f>
        <v/>
      </c>
      <c r="D6296" s="6">
        <f>B6296-C6296</f>
        <v/>
      </c>
      <c r="E6296" s="6">
        <f>A6296-C6296</f>
        <v/>
      </c>
      <c r="F6296" s="6">
        <f>MIN(D6296,in_batt_pw,IF(sel_batt=0,0,(sel_batt-H6295)/in_rte))</f>
        <v/>
      </c>
      <c r="G6296" s="6">
        <f>MIN(E6296,in_batt_pw,H6295)</f>
        <v/>
      </c>
      <c r="H6296" s="6">
        <f>H6295+F6296*in_rte-G6296</f>
        <v/>
      </c>
      <c r="I6296" s="6">
        <f>IF(sel_og=1,0,E6296-G6296)</f>
        <v/>
      </c>
      <c r="J6296" s="6">
        <f>IF(sel_og=1,0,D6296-F6296)</f>
        <v/>
      </c>
      <c r="K6296" s="6">
        <f>IF(sel_og=1,E6296-G6296,0)</f>
        <v/>
      </c>
    </row>
    <row r="6297">
      <c r="A6297" s="6">
        <f>Profiles!E6297+Profiles!F6297</f>
        <v/>
      </c>
      <c r="B6297" s="6">
        <f>Profiles!D6297*sel_solar</f>
        <v/>
      </c>
      <c r="C6297" s="6">
        <f>MIN(B6297,A6297)</f>
        <v/>
      </c>
      <c r="D6297" s="6">
        <f>B6297-C6297</f>
        <v/>
      </c>
      <c r="E6297" s="6">
        <f>A6297-C6297</f>
        <v/>
      </c>
      <c r="F6297" s="6">
        <f>MIN(D6297,in_batt_pw,IF(sel_batt=0,0,(sel_batt-H6296)/in_rte))</f>
        <v/>
      </c>
      <c r="G6297" s="6">
        <f>MIN(E6297,in_batt_pw,H6296)</f>
        <v/>
      </c>
      <c r="H6297" s="6">
        <f>H6296+F6297*in_rte-G6297</f>
        <v/>
      </c>
      <c r="I6297" s="6">
        <f>IF(sel_og=1,0,E6297-G6297)</f>
        <v/>
      </c>
      <c r="J6297" s="6">
        <f>IF(sel_og=1,0,D6297-F6297)</f>
        <v/>
      </c>
      <c r="K6297" s="6">
        <f>IF(sel_og=1,E6297-G6297,0)</f>
        <v/>
      </c>
    </row>
    <row r="6298">
      <c r="A6298" s="6">
        <f>Profiles!E6298+Profiles!F6298</f>
        <v/>
      </c>
      <c r="B6298" s="6">
        <f>Profiles!D6298*sel_solar</f>
        <v/>
      </c>
      <c r="C6298" s="6">
        <f>MIN(B6298,A6298)</f>
        <v/>
      </c>
      <c r="D6298" s="6">
        <f>B6298-C6298</f>
        <v/>
      </c>
      <c r="E6298" s="6">
        <f>A6298-C6298</f>
        <v/>
      </c>
      <c r="F6298" s="6">
        <f>MIN(D6298,in_batt_pw,IF(sel_batt=0,0,(sel_batt-H6297)/in_rte))</f>
        <v/>
      </c>
      <c r="G6298" s="6">
        <f>MIN(E6298,in_batt_pw,H6297)</f>
        <v/>
      </c>
      <c r="H6298" s="6">
        <f>H6297+F6298*in_rte-G6298</f>
        <v/>
      </c>
      <c r="I6298" s="6">
        <f>IF(sel_og=1,0,E6298-G6298)</f>
        <v/>
      </c>
      <c r="J6298" s="6">
        <f>IF(sel_og=1,0,D6298-F6298)</f>
        <v/>
      </c>
      <c r="K6298" s="6">
        <f>IF(sel_og=1,E6298-G6298,0)</f>
        <v/>
      </c>
    </row>
    <row r="6299">
      <c r="A6299" s="6">
        <f>Profiles!E6299+Profiles!F6299</f>
        <v/>
      </c>
      <c r="B6299" s="6">
        <f>Profiles!D6299*sel_solar</f>
        <v/>
      </c>
      <c r="C6299" s="6">
        <f>MIN(B6299,A6299)</f>
        <v/>
      </c>
      <c r="D6299" s="6">
        <f>B6299-C6299</f>
        <v/>
      </c>
      <c r="E6299" s="6">
        <f>A6299-C6299</f>
        <v/>
      </c>
      <c r="F6299" s="6">
        <f>MIN(D6299,in_batt_pw,IF(sel_batt=0,0,(sel_batt-H6298)/in_rte))</f>
        <v/>
      </c>
      <c r="G6299" s="6">
        <f>MIN(E6299,in_batt_pw,H6298)</f>
        <v/>
      </c>
      <c r="H6299" s="6">
        <f>H6298+F6299*in_rte-G6299</f>
        <v/>
      </c>
      <c r="I6299" s="6">
        <f>IF(sel_og=1,0,E6299-G6299)</f>
        <v/>
      </c>
      <c r="J6299" s="6">
        <f>IF(sel_og=1,0,D6299-F6299)</f>
        <v/>
      </c>
      <c r="K6299" s="6">
        <f>IF(sel_og=1,E6299-G6299,0)</f>
        <v/>
      </c>
    </row>
    <row r="6300">
      <c r="A6300" s="6">
        <f>Profiles!E6300+Profiles!F6300</f>
        <v/>
      </c>
      <c r="B6300" s="6">
        <f>Profiles!D6300*sel_solar</f>
        <v/>
      </c>
      <c r="C6300" s="6">
        <f>MIN(B6300,A6300)</f>
        <v/>
      </c>
      <c r="D6300" s="6">
        <f>B6300-C6300</f>
        <v/>
      </c>
      <c r="E6300" s="6">
        <f>A6300-C6300</f>
        <v/>
      </c>
      <c r="F6300" s="6">
        <f>MIN(D6300,in_batt_pw,IF(sel_batt=0,0,(sel_batt-H6299)/in_rte))</f>
        <v/>
      </c>
      <c r="G6300" s="6">
        <f>MIN(E6300,in_batt_pw,H6299)</f>
        <v/>
      </c>
      <c r="H6300" s="6">
        <f>H6299+F6300*in_rte-G6300</f>
        <v/>
      </c>
      <c r="I6300" s="6">
        <f>IF(sel_og=1,0,E6300-G6300)</f>
        <v/>
      </c>
      <c r="J6300" s="6">
        <f>IF(sel_og=1,0,D6300-F6300)</f>
        <v/>
      </c>
      <c r="K6300" s="6">
        <f>IF(sel_og=1,E6300-G6300,0)</f>
        <v/>
      </c>
    </row>
    <row r="6301">
      <c r="A6301" s="6">
        <f>Profiles!E6301+Profiles!F6301</f>
        <v/>
      </c>
      <c r="B6301" s="6">
        <f>Profiles!D6301*sel_solar</f>
        <v/>
      </c>
      <c r="C6301" s="6">
        <f>MIN(B6301,A6301)</f>
        <v/>
      </c>
      <c r="D6301" s="6">
        <f>B6301-C6301</f>
        <v/>
      </c>
      <c r="E6301" s="6">
        <f>A6301-C6301</f>
        <v/>
      </c>
      <c r="F6301" s="6">
        <f>MIN(D6301,in_batt_pw,IF(sel_batt=0,0,(sel_batt-H6300)/in_rte))</f>
        <v/>
      </c>
      <c r="G6301" s="6">
        <f>MIN(E6301,in_batt_pw,H6300)</f>
        <v/>
      </c>
      <c r="H6301" s="6">
        <f>H6300+F6301*in_rte-G6301</f>
        <v/>
      </c>
      <c r="I6301" s="6">
        <f>IF(sel_og=1,0,E6301-G6301)</f>
        <v/>
      </c>
      <c r="J6301" s="6">
        <f>IF(sel_og=1,0,D6301-F6301)</f>
        <v/>
      </c>
      <c r="K6301" s="6">
        <f>IF(sel_og=1,E6301-G6301,0)</f>
        <v/>
      </c>
    </row>
    <row r="6302">
      <c r="A6302" s="6">
        <f>Profiles!E6302+Profiles!F6302</f>
        <v/>
      </c>
      <c r="B6302" s="6">
        <f>Profiles!D6302*sel_solar</f>
        <v/>
      </c>
      <c r="C6302" s="6">
        <f>MIN(B6302,A6302)</f>
        <v/>
      </c>
      <c r="D6302" s="6">
        <f>B6302-C6302</f>
        <v/>
      </c>
      <c r="E6302" s="6">
        <f>A6302-C6302</f>
        <v/>
      </c>
      <c r="F6302" s="6">
        <f>MIN(D6302,in_batt_pw,IF(sel_batt=0,0,(sel_batt-H6301)/in_rte))</f>
        <v/>
      </c>
      <c r="G6302" s="6">
        <f>MIN(E6302,in_batt_pw,H6301)</f>
        <v/>
      </c>
      <c r="H6302" s="6">
        <f>H6301+F6302*in_rte-G6302</f>
        <v/>
      </c>
      <c r="I6302" s="6">
        <f>IF(sel_og=1,0,E6302-G6302)</f>
        <v/>
      </c>
      <c r="J6302" s="6">
        <f>IF(sel_og=1,0,D6302-F6302)</f>
        <v/>
      </c>
      <c r="K6302" s="6">
        <f>IF(sel_og=1,E6302-G6302,0)</f>
        <v/>
      </c>
    </row>
    <row r="6303">
      <c r="A6303" s="6">
        <f>Profiles!E6303+Profiles!F6303</f>
        <v/>
      </c>
      <c r="B6303" s="6">
        <f>Profiles!D6303*sel_solar</f>
        <v/>
      </c>
      <c r="C6303" s="6">
        <f>MIN(B6303,A6303)</f>
        <v/>
      </c>
      <c r="D6303" s="6">
        <f>B6303-C6303</f>
        <v/>
      </c>
      <c r="E6303" s="6">
        <f>A6303-C6303</f>
        <v/>
      </c>
      <c r="F6303" s="6">
        <f>MIN(D6303,in_batt_pw,IF(sel_batt=0,0,(sel_batt-H6302)/in_rte))</f>
        <v/>
      </c>
      <c r="G6303" s="6">
        <f>MIN(E6303,in_batt_pw,H6302)</f>
        <v/>
      </c>
      <c r="H6303" s="6">
        <f>H6302+F6303*in_rte-G6303</f>
        <v/>
      </c>
      <c r="I6303" s="6">
        <f>IF(sel_og=1,0,E6303-G6303)</f>
        <v/>
      </c>
      <c r="J6303" s="6">
        <f>IF(sel_og=1,0,D6303-F6303)</f>
        <v/>
      </c>
      <c r="K6303" s="6">
        <f>IF(sel_og=1,E6303-G6303,0)</f>
        <v/>
      </c>
    </row>
    <row r="6304">
      <c r="A6304" s="6">
        <f>Profiles!E6304+Profiles!F6304</f>
        <v/>
      </c>
      <c r="B6304" s="6">
        <f>Profiles!D6304*sel_solar</f>
        <v/>
      </c>
      <c r="C6304" s="6">
        <f>MIN(B6304,A6304)</f>
        <v/>
      </c>
      <c r="D6304" s="6">
        <f>B6304-C6304</f>
        <v/>
      </c>
      <c r="E6304" s="6">
        <f>A6304-C6304</f>
        <v/>
      </c>
      <c r="F6304" s="6">
        <f>MIN(D6304,in_batt_pw,IF(sel_batt=0,0,(sel_batt-H6303)/in_rte))</f>
        <v/>
      </c>
      <c r="G6304" s="6">
        <f>MIN(E6304,in_batt_pw,H6303)</f>
        <v/>
      </c>
      <c r="H6304" s="6">
        <f>H6303+F6304*in_rte-G6304</f>
        <v/>
      </c>
      <c r="I6304" s="6">
        <f>IF(sel_og=1,0,E6304-G6304)</f>
        <v/>
      </c>
      <c r="J6304" s="6">
        <f>IF(sel_og=1,0,D6304-F6304)</f>
        <v/>
      </c>
      <c r="K6304" s="6">
        <f>IF(sel_og=1,E6304-G6304,0)</f>
        <v/>
      </c>
    </row>
    <row r="6305">
      <c r="A6305" s="6">
        <f>Profiles!E6305+Profiles!F6305</f>
        <v/>
      </c>
      <c r="B6305" s="6">
        <f>Profiles!D6305*sel_solar</f>
        <v/>
      </c>
      <c r="C6305" s="6">
        <f>MIN(B6305,A6305)</f>
        <v/>
      </c>
      <c r="D6305" s="6">
        <f>B6305-C6305</f>
        <v/>
      </c>
      <c r="E6305" s="6">
        <f>A6305-C6305</f>
        <v/>
      </c>
      <c r="F6305" s="6">
        <f>MIN(D6305,in_batt_pw,IF(sel_batt=0,0,(sel_batt-H6304)/in_rte))</f>
        <v/>
      </c>
      <c r="G6305" s="6">
        <f>MIN(E6305,in_batt_pw,H6304)</f>
        <v/>
      </c>
      <c r="H6305" s="6">
        <f>H6304+F6305*in_rte-G6305</f>
        <v/>
      </c>
      <c r="I6305" s="6">
        <f>IF(sel_og=1,0,E6305-G6305)</f>
        <v/>
      </c>
      <c r="J6305" s="6">
        <f>IF(sel_og=1,0,D6305-F6305)</f>
        <v/>
      </c>
      <c r="K6305" s="6">
        <f>IF(sel_og=1,E6305-G6305,0)</f>
        <v/>
      </c>
    </row>
    <row r="6306">
      <c r="A6306" s="6">
        <f>Profiles!E6306+Profiles!F6306</f>
        <v/>
      </c>
      <c r="B6306" s="6">
        <f>Profiles!D6306*sel_solar</f>
        <v/>
      </c>
      <c r="C6306" s="6">
        <f>MIN(B6306,A6306)</f>
        <v/>
      </c>
      <c r="D6306" s="6">
        <f>B6306-C6306</f>
        <v/>
      </c>
      <c r="E6306" s="6">
        <f>A6306-C6306</f>
        <v/>
      </c>
      <c r="F6306" s="6">
        <f>MIN(D6306,in_batt_pw,IF(sel_batt=0,0,(sel_batt-H6305)/in_rte))</f>
        <v/>
      </c>
      <c r="G6306" s="6">
        <f>MIN(E6306,in_batt_pw,H6305)</f>
        <v/>
      </c>
      <c r="H6306" s="6">
        <f>H6305+F6306*in_rte-G6306</f>
        <v/>
      </c>
      <c r="I6306" s="6">
        <f>IF(sel_og=1,0,E6306-G6306)</f>
        <v/>
      </c>
      <c r="J6306" s="6">
        <f>IF(sel_og=1,0,D6306-F6306)</f>
        <v/>
      </c>
      <c r="K6306" s="6">
        <f>IF(sel_og=1,E6306-G6306,0)</f>
        <v/>
      </c>
    </row>
    <row r="6307">
      <c r="A6307" s="6">
        <f>Profiles!E6307+Profiles!F6307</f>
        <v/>
      </c>
      <c r="B6307" s="6">
        <f>Profiles!D6307*sel_solar</f>
        <v/>
      </c>
      <c r="C6307" s="6">
        <f>MIN(B6307,A6307)</f>
        <v/>
      </c>
      <c r="D6307" s="6">
        <f>B6307-C6307</f>
        <v/>
      </c>
      <c r="E6307" s="6">
        <f>A6307-C6307</f>
        <v/>
      </c>
      <c r="F6307" s="6">
        <f>MIN(D6307,in_batt_pw,IF(sel_batt=0,0,(sel_batt-H6306)/in_rte))</f>
        <v/>
      </c>
      <c r="G6307" s="6">
        <f>MIN(E6307,in_batt_pw,H6306)</f>
        <v/>
      </c>
      <c r="H6307" s="6">
        <f>H6306+F6307*in_rte-G6307</f>
        <v/>
      </c>
      <c r="I6307" s="6">
        <f>IF(sel_og=1,0,E6307-G6307)</f>
        <v/>
      </c>
      <c r="J6307" s="6">
        <f>IF(sel_og=1,0,D6307-F6307)</f>
        <v/>
      </c>
      <c r="K6307" s="6">
        <f>IF(sel_og=1,E6307-G6307,0)</f>
        <v/>
      </c>
    </row>
    <row r="6308">
      <c r="A6308" s="6">
        <f>Profiles!E6308+Profiles!F6308</f>
        <v/>
      </c>
      <c r="B6308" s="6">
        <f>Profiles!D6308*sel_solar</f>
        <v/>
      </c>
      <c r="C6308" s="6">
        <f>MIN(B6308,A6308)</f>
        <v/>
      </c>
      <c r="D6308" s="6">
        <f>B6308-C6308</f>
        <v/>
      </c>
      <c r="E6308" s="6">
        <f>A6308-C6308</f>
        <v/>
      </c>
      <c r="F6308" s="6">
        <f>MIN(D6308,in_batt_pw,IF(sel_batt=0,0,(sel_batt-H6307)/in_rte))</f>
        <v/>
      </c>
      <c r="G6308" s="6">
        <f>MIN(E6308,in_batt_pw,H6307)</f>
        <v/>
      </c>
      <c r="H6308" s="6">
        <f>H6307+F6308*in_rte-G6308</f>
        <v/>
      </c>
      <c r="I6308" s="6">
        <f>IF(sel_og=1,0,E6308-G6308)</f>
        <v/>
      </c>
      <c r="J6308" s="6">
        <f>IF(sel_og=1,0,D6308-F6308)</f>
        <v/>
      </c>
      <c r="K6308" s="6">
        <f>IF(sel_og=1,E6308-G6308,0)</f>
        <v/>
      </c>
    </row>
    <row r="6309">
      <c r="A6309" s="6">
        <f>Profiles!E6309+Profiles!F6309</f>
        <v/>
      </c>
      <c r="B6309" s="6">
        <f>Profiles!D6309*sel_solar</f>
        <v/>
      </c>
      <c r="C6309" s="6">
        <f>MIN(B6309,A6309)</f>
        <v/>
      </c>
      <c r="D6309" s="6">
        <f>B6309-C6309</f>
        <v/>
      </c>
      <c r="E6309" s="6">
        <f>A6309-C6309</f>
        <v/>
      </c>
      <c r="F6309" s="6">
        <f>MIN(D6309,in_batt_pw,IF(sel_batt=0,0,(sel_batt-H6308)/in_rte))</f>
        <v/>
      </c>
      <c r="G6309" s="6">
        <f>MIN(E6309,in_batt_pw,H6308)</f>
        <v/>
      </c>
      <c r="H6309" s="6">
        <f>H6308+F6309*in_rte-G6309</f>
        <v/>
      </c>
      <c r="I6309" s="6">
        <f>IF(sel_og=1,0,E6309-G6309)</f>
        <v/>
      </c>
      <c r="J6309" s="6">
        <f>IF(sel_og=1,0,D6309-F6309)</f>
        <v/>
      </c>
      <c r="K6309" s="6">
        <f>IF(sel_og=1,E6309-G6309,0)</f>
        <v/>
      </c>
    </row>
    <row r="6310">
      <c r="A6310" s="6">
        <f>Profiles!E6310+Profiles!F6310</f>
        <v/>
      </c>
      <c r="B6310" s="6">
        <f>Profiles!D6310*sel_solar</f>
        <v/>
      </c>
      <c r="C6310" s="6">
        <f>MIN(B6310,A6310)</f>
        <v/>
      </c>
      <c r="D6310" s="6">
        <f>B6310-C6310</f>
        <v/>
      </c>
      <c r="E6310" s="6">
        <f>A6310-C6310</f>
        <v/>
      </c>
      <c r="F6310" s="6">
        <f>MIN(D6310,in_batt_pw,IF(sel_batt=0,0,(sel_batt-H6309)/in_rte))</f>
        <v/>
      </c>
      <c r="G6310" s="6">
        <f>MIN(E6310,in_batt_pw,H6309)</f>
        <v/>
      </c>
      <c r="H6310" s="6">
        <f>H6309+F6310*in_rte-G6310</f>
        <v/>
      </c>
      <c r="I6310" s="6">
        <f>IF(sel_og=1,0,E6310-G6310)</f>
        <v/>
      </c>
      <c r="J6310" s="6">
        <f>IF(sel_og=1,0,D6310-F6310)</f>
        <v/>
      </c>
      <c r="K6310" s="6">
        <f>IF(sel_og=1,E6310-G6310,0)</f>
        <v/>
      </c>
    </row>
    <row r="6311">
      <c r="A6311" s="6">
        <f>Profiles!E6311+Profiles!F6311</f>
        <v/>
      </c>
      <c r="B6311" s="6">
        <f>Profiles!D6311*sel_solar</f>
        <v/>
      </c>
      <c r="C6311" s="6">
        <f>MIN(B6311,A6311)</f>
        <v/>
      </c>
      <c r="D6311" s="6">
        <f>B6311-C6311</f>
        <v/>
      </c>
      <c r="E6311" s="6">
        <f>A6311-C6311</f>
        <v/>
      </c>
      <c r="F6311" s="6">
        <f>MIN(D6311,in_batt_pw,IF(sel_batt=0,0,(sel_batt-H6310)/in_rte))</f>
        <v/>
      </c>
      <c r="G6311" s="6">
        <f>MIN(E6311,in_batt_pw,H6310)</f>
        <v/>
      </c>
      <c r="H6311" s="6">
        <f>H6310+F6311*in_rte-G6311</f>
        <v/>
      </c>
      <c r="I6311" s="6">
        <f>IF(sel_og=1,0,E6311-G6311)</f>
        <v/>
      </c>
      <c r="J6311" s="6">
        <f>IF(sel_og=1,0,D6311-F6311)</f>
        <v/>
      </c>
      <c r="K6311" s="6">
        <f>IF(sel_og=1,E6311-G6311,0)</f>
        <v/>
      </c>
    </row>
    <row r="6312">
      <c r="A6312" s="6">
        <f>Profiles!E6312+Profiles!F6312</f>
        <v/>
      </c>
      <c r="B6312" s="6">
        <f>Profiles!D6312*sel_solar</f>
        <v/>
      </c>
      <c r="C6312" s="6">
        <f>MIN(B6312,A6312)</f>
        <v/>
      </c>
      <c r="D6312" s="6">
        <f>B6312-C6312</f>
        <v/>
      </c>
      <c r="E6312" s="6">
        <f>A6312-C6312</f>
        <v/>
      </c>
      <c r="F6312" s="6">
        <f>MIN(D6312,in_batt_pw,IF(sel_batt=0,0,(sel_batt-H6311)/in_rte))</f>
        <v/>
      </c>
      <c r="G6312" s="6">
        <f>MIN(E6312,in_batt_pw,H6311)</f>
        <v/>
      </c>
      <c r="H6312" s="6">
        <f>H6311+F6312*in_rte-G6312</f>
        <v/>
      </c>
      <c r="I6312" s="6">
        <f>IF(sel_og=1,0,E6312-G6312)</f>
        <v/>
      </c>
      <c r="J6312" s="6">
        <f>IF(sel_og=1,0,D6312-F6312)</f>
        <v/>
      </c>
      <c r="K6312" s="6">
        <f>IF(sel_og=1,E6312-G6312,0)</f>
        <v/>
      </c>
    </row>
    <row r="6313">
      <c r="A6313" s="6">
        <f>Profiles!E6313+Profiles!F6313</f>
        <v/>
      </c>
      <c r="B6313" s="6">
        <f>Profiles!D6313*sel_solar</f>
        <v/>
      </c>
      <c r="C6313" s="6">
        <f>MIN(B6313,A6313)</f>
        <v/>
      </c>
      <c r="D6313" s="6">
        <f>B6313-C6313</f>
        <v/>
      </c>
      <c r="E6313" s="6">
        <f>A6313-C6313</f>
        <v/>
      </c>
      <c r="F6313" s="6">
        <f>MIN(D6313,in_batt_pw,IF(sel_batt=0,0,(sel_batt-H6312)/in_rte))</f>
        <v/>
      </c>
      <c r="G6313" s="6">
        <f>MIN(E6313,in_batt_pw,H6312)</f>
        <v/>
      </c>
      <c r="H6313" s="6">
        <f>H6312+F6313*in_rte-G6313</f>
        <v/>
      </c>
      <c r="I6313" s="6">
        <f>IF(sel_og=1,0,E6313-G6313)</f>
        <v/>
      </c>
      <c r="J6313" s="6">
        <f>IF(sel_og=1,0,D6313-F6313)</f>
        <v/>
      </c>
      <c r="K6313" s="6">
        <f>IF(sel_og=1,E6313-G6313,0)</f>
        <v/>
      </c>
    </row>
    <row r="6314">
      <c r="A6314" s="6">
        <f>Profiles!E6314+Profiles!F6314</f>
        <v/>
      </c>
      <c r="B6314" s="6">
        <f>Profiles!D6314*sel_solar</f>
        <v/>
      </c>
      <c r="C6314" s="6">
        <f>MIN(B6314,A6314)</f>
        <v/>
      </c>
      <c r="D6314" s="6">
        <f>B6314-C6314</f>
        <v/>
      </c>
      <c r="E6314" s="6">
        <f>A6314-C6314</f>
        <v/>
      </c>
      <c r="F6314" s="6">
        <f>MIN(D6314,in_batt_pw,IF(sel_batt=0,0,(sel_batt-H6313)/in_rte))</f>
        <v/>
      </c>
      <c r="G6314" s="6">
        <f>MIN(E6314,in_batt_pw,H6313)</f>
        <v/>
      </c>
      <c r="H6314" s="6">
        <f>H6313+F6314*in_rte-G6314</f>
        <v/>
      </c>
      <c r="I6314" s="6">
        <f>IF(sel_og=1,0,E6314-G6314)</f>
        <v/>
      </c>
      <c r="J6314" s="6">
        <f>IF(sel_og=1,0,D6314-F6314)</f>
        <v/>
      </c>
      <c r="K6314" s="6">
        <f>IF(sel_og=1,E6314-G6314,0)</f>
        <v/>
      </c>
    </row>
    <row r="6315">
      <c r="A6315" s="6">
        <f>Profiles!E6315+Profiles!F6315</f>
        <v/>
      </c>
      <c r="B6315" s="6">
        <f>Profiles!D6315*sel_solar</f>
        <v/>
      </c>
      <c r="C6315" s="6">
        <f>MIN(B6315,A6315)</f>
        <v/>
      </c>
      <c r="D6315" s="6">
        <f>B6315-C6315</f>
        <v/>
      </c>
      <c r="E6315" s="6">
        <f>A6315-C6315</f>
        <v/>
      </c>
      <c r="F6315" s="6">
        <f>MIN(D6315,in_batt_pw,IF(sel_batt=0,0,(sel_batt-H6314)/in_rte))</f>
        <v/>
      </c>
      <c r="G6315" s="6">
        <f>MIN(E6315,in_batt_pw,H6314)</f>
        <v/>
      </c>
      <c r="H6315" s="6">
        <f>H6314+F6315*in_rte-G6315</f>
        <v/>
      </c>
      <c r="I6315" s="6">
        <f>IF(sel_og=1,0,E6315-G6315)</f>
        <v/>
      </c>
      <c r="J6315" s="6">
        <f>IF(sel_og=1,0,D6315-F6315)</f>
        <v/>
      </c>
      <c r="K6315" s="6">
        <f>IF(sel_og=1,E6315-G6315,0)</f>
        <v/>
      </c>
    </row>
    <row r="6316">
      <c r="A6316" s="6">
        <f>Profiles!E6316+Profiles!F6316</f>
        <v/>
      </c>
      <c r="B6316" s="6">
        <f>Profiles!D6316*sel_solar</f>
        <v/>
      </c>
      <c r="C6316" s="6">
        <f>MIN(B6316,A6316)</f>
        <v/>
      </c>
      <c r="D6316" s="6">
        <f>B6316-C6316</f>
        <v/>
      </c>
      <c r="E6316" s="6">
        <f>A6316-C6316</f>
        <v/>
      </c>
      <c r="F6316" s="6">
        <f>MIN(D6316,in_batt_pw,IF(sel_batt=0,0,(sel_batt-H6315)/in_rte))</f>
        <v/>
      </c>
      <c r="G6316" s="6">
        <f>MIN(E6316,in_batt_pw,H6315)</f>
        <v/>
      </c>
      <c r="H6316" s="6">
        <f>H6315+F6316*in_rte-G6316</f>
        <v/>
      </c>
      <c r="I6316" s="6">
        <f>IF(sel_og=1,0,E6316-G6316)</f>
        <v/>
      </c>
      <c r="J6316" s="6">
        <f>IF(sel_og=1,0,D6316-F6316)</f>
        <v/>
      </c>
      <c r="K6316" s="6">
        <f>IF(sel_og=1,E6316-G6316,0)</f>
        <v/>
      </c>
    </row>
    <row r="6317">
      <c r="A6317" s="6">
        <f>Profiles!E6317+Profiles!F6317</f>
        <v/>
      </c>
      <c r="B6317" s="6">
        <f>Profiles!D6317*sel_solar</f>
        <v/>
      </c>
      <c r="C6317" s="6">
        <f>MIN(B6317,A6317)</f>
        <v/>
      </c>
      <c r="D6317" s="6">
        <f>B6317-C6317</f>
        <v/>
      </c>
      <c r="E6317" s="6">
        <f>A6317-C6317</f>
        <v/>
      </c>
      <c r="F6317" s="6">
        <f>MIN(D6317,in_batt_pw,IF(sel_batt=0,0,(sel_batt-H6316)/in_rte))</f>
        <v/>
      </c>
      <c r="G6317" s="6">
        <f>MIN(E6317,in_batt_pw,H6316)</f>
        <v/>
      </c>
      <c r="H6317" s="6">
        <f>H6316+F6317*in_rte-G6317</f>
        <v/>
      </c>
      <c r="I6317" s="6">
        <f>IF(sel_og=1,0,E6317-G6317)</f>
        <v/>
      </c>
      <c r="J6317" s="6">
        <f>IF(sel_og=1,0,D6317-F6317)</f>
        <v/>
      </c>
      <c r="K6317" s="6">
        <f>IF(sel_og=1,E6317-G6317,0)</f>
        <v/>
      </c>
    </row>
    <row r="6318">
      <c r="A6318" s="6">
        <f>Profiles!E6318+Profiles!F6318</f>
        <v/>
      </c>
      <c r="B6318" s="6">
        <f>Profiles!D6318*sel_solar</f>
        <v/>
      </c>
      <c r="C6318" s="6">
        <f>MIN(B6318,A6318)</f>
        <v/>
      </c>
      <c r="D6318" s="6">
        <f>B6318-C6318</f>
        <v/>
      </c>
      <c r="E6318" s="6">
        <f>A6318-C6318</f>
        <v/>
      </c>
      <c r="F6318" s="6">
        <f>MIN(D6318,in_batt_pw,IF(sel_batt=0,0,(sel_batt-H6317)/in_rte))</f>
        <v/>
      </c>
      <c r="G6318" s="6">
        <f>MIN(E6318,in_batt_pw,H6317)</f>
        <v/>
      </c>
      <c r="H6318" s="6">
        <f>H6317+F6318*in_rte-G6318</f>
        <v/>
      </c>
      <c r="I6318" s="6">
        <f>IF(sel_og=1,0,E6318-G6318)</f>
        <v/>
      </c>
      <c r="J6318" s="6">
        <f>IF(sel_og=1,0,D6318-F6318)</f>
        <v/>
      </c>
      <c r="K6318" s="6">
        <f>IF(sel_og=1,E6318-G6318,0)</f>
        <v/>
      </c>
    </row>
    <row r="6319">
      <c r="A6319" s="6">
        <f>Profiles!E6319+Profiles!F6319</f>
        <v/>
      </c>
      <c r="B6319" s="6">
        <f>Profiles!D6319*sel_solar</f>
        <v/>
      </c>
      <c r="C6319" s="6">
        <f>MIN(B6319,A6319)</f>
        <v/>
      </c>
      <c r="D6319" s="6">
        <f>B6319-C6319</f>
        <v/>
      </c>
      <c r="E6319" s="6">
        <f>A6319-C6319</f>
        <v/>
      </c>
      <c r="F6319" s="6">
        <f>MIN(D6319,in_batt_pw,IF(sel_batt=0,0,(sel_batt-H6318)/in_rte))</f>
        <v/>
      </c>
      <c r="G6319" s="6">
        <f>MIN(E6319,in_batt_pw,H6318)</f>
        <v/>
      </c>
      <c r="H6319" s="6">
        <f>H6318+F6319*in_rte-G6319</f>
        <v/>
      </c>
      <c r="I6319" s="6">
        <f>IF(sel_og=1,0,E6319-G6319)</f>
        <v/>
      </c>
      <c r="J6319" s="6">
        <f>IF(sel_og=1,0,D6319-F6319)</f>
        <v/>
      </c>
      <c r="K6319" s="6">
        <f>IF(sel_og=1,E6319-G6319,0)</f>
        <v/>
      </c>
    </row>
    <row r="6320">
      <c r="A6320" s="6">
        <f>Profiles!E6320+Profiles!F6320</f>
        <v/>
      </c>
      <c r="B6320" s="6">
        <f>Profiles!D6320*sel_solar</f>
        <v/>
      </c>
      <c r="C6320" s="6">
        <f>MIN(B6320,A6320)</f>
        <v/>
      </c>
      <c r="D6320" s="6">
        <f>B6320-C6320</f>
        <v/>
      </c>
      <c r="E6320" s="6">
        <f>A6320-C6320</f>
        <v/>
      </c>
      <c r="F6320" s="6">
        <f>MIN(D6320,in_batt_pw,IF(sel_batt=0,0,(sel_batt-H6319)/in_rte))</f>
        <v/>
      </c>
      <c r="G6320" s="6">
        <f>MIN(E6320,in_batt_pw,H6319)</f>
        <v/>
      </c>
      <c r="H6320" s="6">
        <f>H6319+F6320*in_rte-G6320</f>
        <v/>
      </c>
      <c r="I6320" s="6">
        <f>IF(sel_og=1,0,E6320-G6320)</f>
        <v/>
      </c>
      <c r="J6320" s="6">
        <f>IF(sel_og=1,0,D6320-F6320)</f>
        <v/>
      </c>
      <c r="K6320" s="6">
        <f>IF(sel_og=1,E6320-G6320,0)</f>
        <v/>
      </c>
    </row>
    <row r="6321">
      <c r="A6321" s="6">
        <f>Profiles!E6321+Profiles!F6321</f>
        <v/>
      </c>
      <c r="B6321" s="6">
        <f>Profiles!D6321*sel_solar</f>
        <v/>
      </c>
      <c r="C6321" s="6">
        <f>MIN(B6321,A6321)</f>
        <v/>
      </c>
      <c r="D6321" s="6">
        <f>B6321-C6321</f>
        <v/>
      </c>
      <c r="E6321" s="6">
        <f>A6321-C6321</f>
        <v/>
      </c>
      <c r="F6321" s="6">
        <f>MIN(D6321,in_batt_pw,IF(sel_batt=0,0,(sel_batt-H6320)/in_rte))</f>
        <v/>
      </c>
      <c r="G6321" s="6">
        <f>MIN(E6321,in_batt_pw,H6320)</f>
        <v/>
      </c>
      <c r="H6321" s="6">
        <f>H6320+F6321*in_rte-G6321</f>
        <v/>
      </c>
      <c r="I6321" s="6">
        <f>IF(sel_og=1,0,E6321-G6321)</f>
        <v/>
      </c>
      <c r="J6321" s="6">
        <f>IF(sel_og=1,0,D6321-F6321)</f>
        <v/>
      </c>
      <c r="K6321" s="6">
        <f>IF(sel_og=1,E6321-G6321,0)</f>
        <v/>
      </c>
    </row>
    <row r="6322">
      <c r="A6322" s="6">
        <f>Profiles!E6322+Profiles!F6322</f>
        <v/>
      </c>
      <c r="B6322" s="6">
        <f>Profiles!D6322*sel_solar</f>
        <v/>
      </c>
      <c r="C6322" s="6">
        <f>MIN(B6322,A6322)</f>
        <v/>
      </c>
      <c r="D6322" s="6">
        <f>B6322-C6322</f>
        <v/>
      </c>
      <c r="E6322" s="6">
        <f>A6322-C6322</f>
        <v/>
      </c>
      <c r="F6322" s="6">
        <f>MIN(D6322,in_batt_pw,IF(sel_batt=0,0,(sel_batt-H6321)/in_rte))</f>
        <v/>
      </c>
      <c r="G6322" s="6">
        <f>MIN(E6322,in_batt_pw,H6321)</f>
        <v/>
      </c>
      <c r="H6322" s="6">
        <f>H6321+F6322*in_rte-G6322</f>
        <v/>
      </c>
      <c r="I6322" s="6">
        <f>IF(sel_og=1,0,E6322-G6322)</f>
        <v/>
      </c>
      <c r="J6322" s="6">
        <f>IF(sel_og=1,0,D6322-F6322)</f>
        <v/>
      </c>
      <c r="K6322" s="6">
        <f>IF(sel_og=1,E6322-G6322,0)</f>
        <v/>
      </c>
    </row>
    <row r="6323">
      <c r="A6323" s="6">
        <f>Profiles!E6323+Profiles!F6323</f>
        <v/>
      </c>
      <c r="B6323" s="6">
        <f>Profiles!D6323*sel_solar</f>
        <v/>
      </c>
      <c r="C6323" s="6">
        <f>MIN(B6323,A6323)</f>
        <v/>
      </c>
      <c r="D6323" s="6">
        <f>B6323-C6323</f>
        <v/>
      </c>
      <c r="E6323" s="6">
        <f>A6323-C6323</f>
        <v/>
      </c>
      <c r="F6323" s="6">
        <f>MIN(D6323,in_batt_pw,IF(sel_batt=0,0,(sel_batt-H6322)/in_rte))</f>
        <v/>
      </c>
      <c r="G6323" s="6">
        <f>MIN(E6323,in_batt_pw,H6322)</f>
        <v/>
      </c>
      <c r="H6323" s="6">
        <f>H6322+F6323*in_rte-G6323</f>
        <v/>
      </c>
      <c r="I6323" s="6">
        <f>IF(sel_og=1,0,E6323-G6323)</f>
        <v/>
      </c>
      <c r="J6323" s="6">
        <f>IF(sel_og=1,0,D6323-F6323)</f>
        <v/>
      </c>
      <c r="K6323" s="6">
        <f>IF(sel_og=1,E6323-G6323,0)</f>
        <v/>
      </c>
    </row>
    <row r="6324">
      <c r="A6324" s="6">
        <f>Profiles!E6324+Profiles!F6324</f>
        <v/>
      </c>
      <c r="B6324" s="6">
        <f>Profiles!D6324*sel_solar</f>
        <v/>
      </c>
      <c r="C6324" s="6">
        <f>MIN(B6324,A6324)</f>
        <v/>
      </c>
      <c r="D6324" s="6">
        <f>B6324-C6324</f>
        <v/>
      </c>
      <c r="E6324" s="6">
        <f>A6324-C6324</f>
        <v/>
      </c>
      <c r="F6324" s="6">
        <f>MIN(D6324,in_batt_pw,IF(sel_batt=0,0,(sel_batt-H6323)/in_rte))</f>
        <v/>
      </c>
      <c r="G6324" s="6">
        <f>MIN(E6324,in_batt_pw,H6323)</f>
        <v/>
      </c>
      <c r="H6324" s="6">
        <f>H6323+F6324*in_rte-G6324</f>
        <v/>
      </c>
      <c r="I6324" s="6">
        <f>IF(sel_og=1,0,E6324-G6324)</f>
        <v/>
      </c>
      <c r="J6324" s="6">
        <f>IF(sel_og=1,0,D6324-F6324)</f>
        <v/>
      </c>
      <c r="K6324" s="6">
        <f>IF(sel_og=1,E6324-G6324,0)</f>
        <v/>
      </c>
    </row>
    <row r="6325">
      <c r="A6325" s="6">
        <f>Profiles!E6325+Profiles!F6325</f>
        <v/>
      </c>
      <c r="B6325" s="6">
        <f>Profiles!D6325*sel_solar</f>
        <v/>
      </c>
      <c r="C6325" s="6">
        <f>MIN(B6325,A6325)</f>
        <v/>
      </c>
      <c r="D6325" s="6">
        <f>B6325-C6325</f>
        <v/>
      </c>
      <c r="E6325" s="6">
        <f>A6325-C6325</f>
        <v/>
      </c>
      <c r="F6325" s="6">
        <f>MIN(D6325,in_batt_pw,IF(sel_batt=0,0,(sel_batt-H6324)/in_rte))</f>
        <v/>
      </c>
      <c r="G6325" s="6">
        <f>MIN(E6325,in_batt_pw,H6324)</f>
        <v/>
      </c>
      <c r="H6325" s="6">
        <f>H6324+F6325*in_rte-G6325</f>
        <v/>
      </c>
      <c r="I6325" s="6">
        <f>IF(sel_og=1,0,E6325-G6325)</f>
        <v/>
      </c>
      <c r="J6325" s="6">
        <f>IF(sel_og=1,0,D6325-F6325)</f>
        <v/>
      </c>
      <c r="K6325" s="6">
        <f>IF(sel_og=1,E6325-G6325,0)</f>
        <v/>
      </c>
    </row>
    <row r="6326">
      <c r="A6326" s="6">
        <f>Profiles!E6326+Profiles!F6326</f>
        <v/>
      </c>
      <c r="B6326" s="6">
        <f>Profiles!D6326*sel_solar</f>
        <v/>
      </c>
      <c r="C6326" s="6">
        <f>MIN(B6326,A6326)</f>
        <v/>
      </c>
      <c r="D6326" s="6">
        <f>B6326-C6326</f>
        <v/>
      </c>
      <c r="E6326" s="6">
        <f>A6326-C6326</f>
        <v/>
      </c>
      <c r="F6326" s="6">
        <f>MIN(D6326,in_batt_pw,IF(sel_batt=0,0,(sel_batt-H6325)/in_rte))</f>
        <v/>
      </c>
      <c r="G6326" s="6">
        <f>MIN(E6326,in_batt_pw,H6325)</f>
        <v/>
      </c>
      <c r="H6326" s="6">
        <f>H6325+F6326*in_rte-G6326</f>
        <v/>
      </c>
      <c r="I6326" s="6">
        <f>IF(sel_og=1,0,E6326-G6326)</f>
        <v/>
      </c>
      <c r="J6326" s="6">
        <f>IF(sel_og=1,0,D6326-F6326)</f>
        <v/>
      </c>
      <c r="K6326" s="6">
        <f>IF(sel_og=1,E6326-G6326,0)</f>
        <v/>
      </c>
    </row>
    <row r="6327">
      <c r="A6327" s="6">
        <f>Profiles!E6327+Profiles!F6327</f>
        <v/>
      </c>
      <c r="B6327" s="6">
        <f>Profiles!D6327*sel_solar</f>
        <v/>
      </c>
      <c r="C6327" s="6">
        <f>MIN(B6327,A6327)</f>
        <v/>
      </c>
      <c r="D6327" s="6">
        <f>B6327-C6327</f>
        <v/>
      </c>
      <c r="E6327" s="6">
        <f>A6327-C6327</f>
        <v/>
      </c>
      <c r="F6327" s="6">
        <f>MIN(D6327,in_batt_pw,IF(sel_batt=0,0,(sel_batt-H6326)/in_rte))</f>
        <v/>
      </c>
      <c r="G6327" s="6">
        <f>MIN(E6327,in_batt_pw,H6326)</f>
        <v/>
      </c>
      <c r="H6327" s="6">
        <f>H6326+F6327*in_rte-G6327</f>
        <v/>
      </c>
      <c r="I6327" s="6">
        <f>IF(sel_og=1,0,E6327-G6327)</f>
        <v/>
      </c>
      <c r="J6327" s="6">
        <f>IF(sel_og=1,0,D6327-F6327)</f>
        <v/>
      </c>
      <c r="K6327" s="6">
        <f>IF(sel_og=1,E6327-G6327,0)</f>
        <v/>
      </c>
    </row>
    <row r="6328">
      <c r="A6328" s="6">
        <f>Profiles!E6328+Profiles!F6328</f>
        <v/>
      </c>
      <c r="B6328" s="6">
        <f>Profiles!D6328*sel_solar</f>
        <v/>
      </c>
      <c r="C6328" s="6">
        <f>MIN(B6328,A6328)</f>
        <v/>
      </c>
      <c r="D6328" s="6">
        <f>B6328-C6328</f>
        <v/>
      </c>
      <c r="E6328" s="6">
        <f>A6328-C6328</f>
        <v/>
      </c>
      <c r="F6328" s="6">
        <f>MIN(D6328,in_batt_pw,IF(sel_batt=0,0,(sel_batt-H6327)/in_rte))</f>
        <v/>
      </c>
      <c r="G6328" s="6">
        <f>MIN(E6328,in_batt_pw,H6327)</f>
        <v/>
      </c>
      <c r="H6328" s="6">
        <f>H6327+F6328*in_rte-G6328</f>
        <v/>
      </c>
      <c r="I6328" s="6">
        <f>IF(sel_og=1,0,E6328-G6328)</f>
        <v/>
      </c>
      <c r="J6328" s="6">
        <f>IF(sel_og=1,0,D6328-F6328)</f>
        <v/>
      </c>
      <c r="K6328" s="6">
        <f>IF(sel_og=1,E6328-G6328,0)</f>
        <v/>
      </c>
    </row>
    <row r="6329">
      <c r="A6329" s="6">
        <f>Profiles!E6329+Profiles!F6329</f>
        <v/>
      </c>
      <c r="B6329" s="6">
        <f>Profiles!D6329*sel_solar</f>
        <v/>
      </c>
      <c r="C6329" s="6">
        <f>MIN(B6329,A6329)</f>
        <v/>
      </c>
      <c r="D6329" s="6">
        <f>B6329-C6329</f>
        <v/>
      </c>
      <c r="E6329" s="6">
        <f>A6329-C6329</f>
        <v/>
      </c>
      <c r="F6329" s="6">
        <f>MIN(D6329,in_batt_pw,IF(sel_batt=0,0,(sel_batt-H6328)/in_rte))</f>
        <v/>
      </c>
      <c r="G6329" s="6">
        <f>MIN(E6329,in_batt_pw,H6328)</f>
        <v/>
      </c>
      <c r="H6329" s="6">
        <f>H6328+F6329*in_rte-G6329</f>
        <v/>
      </c>
      <c r="I6329" s="6">
        <f>IF(sel_og=1,0,E6329-G6329)</f>
        <v/>
      </c>
      <c r="J6329" s="6">
        <f>IF(sel_og=1,0,D6329-F6329)</f>
        <v/>
      </c>
      <c r="K6329" s="6">
        <f>IF(sel_og=1,E6329-G6329,0)</f>
        <v/>
      </c>
    </row>
    <row r="6330">
      <c r="A6330" s="6">
        <f>Profiles!E6330+Profiles!F6330</f>
        <v/>
      </c>
      <c r="B6330" s="6">
        <f>Profiles!D6330*sel_solar</f>
        <v/>
      </c>
      <c r="C6330" s="6">
        <f>MIN(B6330,A6330)</f>
        <v/>
      </c>
      <c r="D6330" s="6">
        <f>B6330-C6330</f>
        <v/>
      </c>
      <c r="E6330" s="6">
        <f>A6330-C6330</f>
        <v/>
      </c>
      <c r="F6330" s="6">
        <f>MIN(D6330,in_batt_pw,IF(sel_batt=0,0,(sel_batt-H6329)/in_rte))</f>
        <v/>
      </c>
      <c r="G6330" s="6">
        <f>MIN(E6330,in_batt_pw,H6329)</f>
        <v/>
      </c>
      <c r="H6330" s="6">
        <f>H6329+F6330*in_rte-G6330</f>
        <v/>
      </c>
      <c r="I6330" s="6">
        <f>IF(sel_og=1,0,E6330-G6330)</f>
        <v/>
      </c>
      <c r="J6330" s="6">
        <f>IF(sel_og=1,0,D6330-F6330)</f>
        <v/>
      </c>
      <c r="K6330" s="6">
        <f>IF(sel_og=1,E6330-G6330,0)</f>
        <v/>
      </c>
    </row>
    <row r="6331">
      <c r="A6331" s="6">
        <f>Profiles!E6331+Profiles!F6331</f>
        <v/>
      </c>
      <c r="B6331" s="6">
        <f>Profiles!D6331*sel_solar</f>
        <v/>
      </c>
      <c r="C6331" s="6">
        <f>MIN(B6331,A6331)</f>
        <v/>
      </c>
      <c r="D6331" s="6">
        <f>B6331-C6331</f>
        <v/>
      </c>
      <c r="E6331" s="6">
        <f>A6331-C6331</f>
        <v/>
      </c>
      <c r="F6331" s="6">
        <f>MIN(D6331,in_batt_pw,IF(sel_batt=0,0,(sel_batt-H6330)/in_rte))</f>
        <v/>
      </c>
      <c r="G6331" s="6">
        <f>MIN(E6331,in_batt_pw,H6330)</f>
        <v/>
      </c>
      <c r="H6331" s="6">
        <f>H6330+F6331*in_rte-G6331</f>
        <v/>
      </c>
      <c r="I6331" s="6">
        <f>IF(sel_og=1,0,E6331-G6331)</f>
        <v/>
      </c>
      <c r="J6331" s="6">
        <f>IF(sel_og=1,0,D6331-F6331)</f>
        <v/>
      </c>
      <c r="K6331" s="6">
        <f>IF(sel_og=1,E6331-G6331,0)</f>
        <v/>
      </c>
    </row>
    <row r="6332">
      <c r="A6332" s="6">
        <f>Profiles!E6332+Profiles!F6332</f>
        <v/>
      </c>
      <c r="B6332" s="6">
        <f>Profiles!D6332*sel_solar</f>
        <v/>
      </c>
      <c r="C6332" s="6">
        <f>MIN(B6332,A6332)</f>
        <v/>
      </c>
      <c r="D6332" s="6">
        <f>B6332-C6332</f>
        <v/>
      </c>
      <c r="E6332" s="6">
        <f>A6332-C6332</f>
        <v/>
      </c>
      <c r="F6332" s="6">
        <f>MIN(D6332,in_batt_pw,IF(sel_batt=0,0,(sel_batt-H6331)/in_rte))</f>
        <v/>
      </c>
      <c r="G6332" s="6">
        <f>MIN(E6332,in_batt_pw,H6331)</f>
        <v/>
      </c>
      <c r="H6332" s="6">
        <f>H6331+F6332*in_rte-G6332</f>
        <v/>
      </c>
      <c r="I6332" s="6">
        <f>IF(sel_og=1,0,E6332-G6332)</f>
        <v/>
      </c>
      <c r="J6332" s="6">
        <f>IF(sel_og=1,0,D6332-F6332)</f>
        <v/>
      </c>
      <c r="K6332" s="6">
        <f>IF(sel_og=1,E6332-G6332,0)</f>
        <v/>
      </c>
    </row>
    <row r="6333">
      <c r="A6333" s="6">
        <f>Profiles!E6333+Profiles!F6333</f>
        <v/>
      </c>
      <c r="B6333" s="6">
        <f>Profiles!D6333*sel_solar</f>
        <v/>
      </c>
      <c r="C6333" s="6">
        <f>MIN(B6333,A6333)</f>
        <v/>
      </c>
      <c r="D6333" s="6">
        <f>B6333-C6333</f>
        <v/>
      </c>
      <c r="E6333" s="6">
        <f>A6333-C6333</f>
        <v/>
      </c>
      <c r="F6333" s="6">
        <f>MIN(D6333,in_batt_pw,IF(sel_batt=0,0,(sel_batt-H6332)/in_rte))</f>
        <v/>
      </c>
      <c r="G6333" s="6">
        <f>MIN(E6333,in_batt_pw,H6332)</f>
        <v/>
      </c>
      <c r="H6333" s="6">
        <f>H6332+F6333*in_rte-G6333</f>
        <v/>
      </c>
      <c r="I6333" s="6">
        <f>IF(sel_og=1,0,E6333-G6333)</f>
        <v/>
      </c>
      <c r="J6333" s="6">
        <f>IF(sel_og=1,0,D6333-F6333)</f>
        <v/>
      </c>
      <c r="K6333" s="6">
        <f>IF(sel_og=1,E6333-G6333,0)</f>
        <v/>
      </c>
    </row>
    <row r="6334">
      <c r="A6334" s="6">
        <f>Profiles!E6334+Profiles!F6334</f>
        <v/>
      </c>
      <c r="B6334" s="6">
        <f>Profiles!D6334*sel_solar</f>
        <v/>
      </c>
      <c r="C6334" s="6">
        <f>MIN(B6334,A6334)</f>
        <v/>
      </c>
      <c r="D6334" s="6">
        <f>B6334-C6334</f>
        <v/>
      </c>
      <c r="E6334" s="6">
        <f>A6334-C6334</f>
        <v/>
      </c>
      <c r="F6334" s="6">
        <f>MIN(D6334,in_batt_pw,IF(sel_batt=0,0,(sel_batt-H6333)/in_rte))</f>
        <v/>
      </c>
      <c r="G6334" s="6">
        <f>MIN(E6334,in_batt_pw,H6333)</f>
        <v/>
      </c>
      <c r="H6334" s="6">
        <f>H6333+F6334*in_rte-G6334</f>
        <v/>
      </c>
      <c r="I6334" s="6">
        <f>IF(sel_og=1,0,E6334-G6334)</f>
        <v/>
      </c>
      <c r="J6334" s="6">
        <f>IF(sel_og=1,0,D6334-F6334)</f>
        <v/>
      </c>
      <c r="K6334" s="6">
        <f>IF(sel_og=1,E6334-G6334,0)</f>
        <v/>
      </c>
    </row>
    <row r="6335">
      <c r="A6335" s="6">
        <f>Profiles!E6335+Profiles!F6335</f>
        <v/>
      </c>
      <c r="B6335" s="6">
        <f>Profiles!D6335*sel_solar</f>
        <v/>
      </c>
      <c r="C6335" s="6">
        <f>MIN(B6335,A6335)</f>
        <v/>
      </c>
      <c r="D6335" s="6">
        <f>B6335-C6335</f>
        <v/>
      </c>
      <c r="E6335" s="6">
        <f>A6335-C6335</f>
        <v/>
      </c>
      <c r="F6335" s="6">
        <f>MIN(D6335,in_batt_pw,IF(sel_batt=0,0,(sel_batt-H6334)/in_rte))</f>
        <v/>
      </c>
      <c r="G6335" s="6">
        <f>MIN(E6335,in_batt_pw,H6334)</f>
        <v/>
      </c>
      <c r="H6335" s="6">
        <f>H6334+F6335*in_rte-G6335</f>
        <v/>
      </c>
      <c r="I6335" s="6">
        <f>IF(sel_og=1,0,E6335-G6335)</f>
        <v/>
      </c>
      <c r="J6335" s="6">
        <f>IF(sel_og=1,0,D6335-F6335)</f>
        <v/>
      </c>
      <c r="K6335" s="6">
        <f>IF(sel_og=1,E6335-G6335,0)</f>
        <v/>
      </c>
    </row>
    <row r="6336">
      <c r="A6336" s="6">
        <f>Profiles!E6336+Profiles!F6336</f>
        <v/>
      </c>
      <c r="B6336" s="6">
        <f>Profiles!D6336*sel_solar</f>
        <v/>
      </c>
      <c r="C6336" s="6">
        <f>MIN(B6336,A6336)</f>
        <v/>
      </c>
      <c r="D6336" s="6">
        <f>B6336-C6336</f>
        <v/>
      </c>
      <c r="E6336" s="6">
        <f>A6336-C6336</f>
        <v/>
      </c>
      <c r="F6336" s="6">
        <f>MIN(D6336,in_batt_pw,IF(sel_batt=0,0,(sel_batt-H6335)/in_rte))</f>
        <v/>
      </c>
      <c r="G6336" s="6">
        <f>MIN(E6336,in_batt_pw,H6335)</f>
        <v/>
      </c>
      <c r="H6336" s="6">
        <f>H6335+F6336*in_rte-G6336</f>
        <v/>
      </c>
      <c r="I6336" s="6">
        <f>IF(sel_og=1,0,E6336-G6336)</f>
        <v/>
      </c>
      <c r="J6336" s="6">
        <f>IF(sel_og=1,0,D6336-F6336)</f>
        <v/>
      </c>
      <c r="K6336" s="6">
        <f>IF(sel_og=1,E6336-G6336,0)</f>
        <v/>
      </c>
    </row>
    <row r="6337">
      <c r="A6337" s="6">
        <f>Profiles!E6337+Profiles!F6337</f>
        <v/>
      </c>
      <c r="B6337" s="6">
        <f>Profiles!D6337*sel_solar</f>
        <v/>
      </c>
      <c r="C6337" s="6">
        <f>MIN(B6337,A6337)</f>
        <v/>
      </c>
      <c r="D6337" s="6">
        <f>B6337-C6337</f>
        <v/>
      </c>
      <c r="E6337" s="6">
        <f>A6337-C6337</f>
        <v/>
      </c>
      <c r="F6337" s="6">
        <f>MIN(D6337,in_batt_pw,IF(sel_batt=0,0,(sel_batt-H6336)/in_rte))</f>
        <v/>
      </c>
      <c r="G6337" s="6">
        <f>MIN(E6337,in_batt_pw,H6336)</f>
        <v/>
      </c>
      <c r="H6337" s="6">
        <f>H6336+F6337*in_rte-G6337</f>
        <v/>
      </c>
      <c r="I6337" s="6">
        <f>IF(sel_og=1,0,E6337-G6337)</f>
        <v/>
      </c>
      <c r="J6337" s="6">
        <f>IF(sel_og=1,0,D6337-F6337)</f>
        <v/>
      </c>
      <c r="K6337" s="6">
        <f>IF(sel_og=1,E6337-G6337,0)</f>
        <v/>
      </c>
    </row>
    <row r="6338">
      <c r="A6338" s="6">
        <f>Profiles!E6338+Profiles!F6338</f>
        <v/>
      </c>
      <c r="B6338" s="6">
        <f>Profiles!D6338*sel_solar</f>
        <v/>
      </c>
      <c r="C6338" s="6">
        <f>MIN(B6338,A6338)</f>
        <v/>
      </c>
      <c r="D6338" s="6">
        <f>B6338-C6338</f>
        <v/>
      </c>
      <c r="E6338" s="6">
        <f>A6338-C6338</f>
        <v/>
      </c>
      <c r="F6338" s="6">
        <f>MIN(D6338,in_batt_pw,IF(sel_batt=0,0,(sel_batt-H6337)/in_rte))</f>
        <v/>
      </c>
      <c r="G6338" s="6">
        <f>MIN(E6338,in_batt_pw,H6337)</f>
        <v/>
      </c>
      <c r="H6338" s="6">
        <f>H6337+F6338*in_rte-G6338</f>
        <v/>
      </c>
      <c r="I6338" s="6">
        <f>IF(sel_og=1,0,E6338-G6338)</f>
        <v/>
      </c>
      <c r="J6338" s="6">
        <f>IF(sel_og=1,0,D6338-F6338)</f>
        <v/>
      </c>
      <c r="K6338" s="6">
        <f>IF(sel_og=1,E6338-G6338,0)</f>
        <v/>
      </c>
    </row>
    <row r="6339">
      <c r="A6339" s="6">
        <f>Profiles!E6339+Profiles!F6339</f>
        <v/>
      </c>
      <c r="B6339" s="6">
        <f>Profiles!D6339*sel_solar</f>
        <v/>
      </c>
      <c r="C6339" s="6">
        <f>MIN(B6339,A6339)</f>
        <v/>
      </c>
      <c r="D6339" s="6">
        <f>B6339-C6339</f>
        <v/>
      </c>
      <c r="E6339" s="6">
        <f>A6339-C6339</f>
        <v/>
      </c>
      <c r="F6339" s="6">
        <f>MIN(D6339,in_batt_pw,IF(sel_batt=0,0,(sel_batt-H6338)/in_rte))</f>
        <v/>
      </c>
      <c r="G6339" s="6">
        <f>MIN(E6339,in_batt_pw,H6338)</f>
        <v/>
      </c>
      <c r="H6339" s="6">
        <f>H6338+F6339*in_rte-G6339</f>
        <v/>
      </c>
      <c r="I6339" s="6">
        <f>IF(sel_og=1,0,E6339-G6339)</f>
        <v/>
      </c>
      <c r="J6339" s="6">
        <f>IF(sel_og=1,0,D6339-F6339)</f>
        <v/>
      </c>
      <c r="K6339" s="6">
        <f>IF(sel_og=1,E6339-G6339,0)</f>
        <v/>
      </c>
    </row>
    <row r="6340">
      <c r="A6340" s="6">
        <f>Profiles!E6340+Profiles!F6340</f>
        <v/>
      </c>
      <c r="B6340" s="6">
        <f>Profiles!D6340*sel_solar</f>
        <v/>
      </c>
      <c r="C6340" s="6">
        <f>MIN(B6340,A6340)</f>
        <v/>
      </c>
      <c r="D6340" s="6">
        <f>B6340-C6340</f>
        <v/>
      </c>
      <c r="E6340" s="6">
        <f>A6340-C6340</f>
        <v/>
      </c>
      <c r="F6340" s="6">
        <f>MIN(D6340,in_batt_pw,IF(sel_batt=0,0,(sel_batt-H6339)/in_rte))</f>
        <v/>
      </c>
      <c r="G6340" s="6">
        <f>MIN(E6340,in_batt_pw,H6339)</f>
        <v/>
      </c>
      <c r="H6340" s="6">
        <f>H6339+F6340*in_rte-G6340</f>
        <v/>
      </c>
      <c r="I6340" s="6">
        <f>IF(sel_og=1,0,E6340-G6340)</f>
        <v/>
      </c>
      <c r="J6340" s="6">
        <f>IF(sel_og=1,0,D6340-F6340)</f>
        <v/>
      </c>
      <c r="K6340" s="6">
        <f>IF(sel_og=1,E6340-G6340,0)</f>
        <v/>
      </c>
    </row>
    <row r="6341">
      <c r="A6341" s="6">
        <f>Profiles!E6341+Profiles!F6341</f>
        <v/>
      </c>
      <c r="B6341" s="6">
        <f>Profiles!D6341*sel_solar</f>
        <v/>
      </c>
      <c r="C6341" s="6">
        <f>MIN(B6341,A6341)</f>
        <v/>
      </c>
      <c r="D6341" s="6">
        <f>B6341-C6341</f>
        <v/>
      </c>
      <c r="E6341" s="6">
        <f>A6341-C6341</f>
        <v/>
      </c>
      <c r="F6341" s="6">
        <f>MIN(D6341,in_batt_pw,IF(sel_batt=0,0,(sel_batt-H6340)/in_rte))</f>
        <v/>
      </c>
      <c r="G6341" s="6">
        <f>MIN(E6341,in_batt_pw,H6340)</f>
        <v/>
      </c>
      <c r="H6341" s="6">
        <f>H6340+F6341*in_rte-G6341</f>
        <v/>
      </c>
      <c r="I6341" s="6">
        <f>IF(sel_og=1,0,E6341-G6341)</f>
        <v/>
      </c>
      <c r="J6341" s="6">
        <f>IF(sel_og=1,0,D6341-F6341)</f>
        <v/>
      </c>
      <c r="K6341" s="6">
        <f>IF(sel_og=1,E6341-G6341,0)</f>
        <v/>
      </c>
    </row>
    <row r="6342">
      <c r="A6342" s="6">
        <f>Profiles!E6342+Profiles!F6342</f>
        <v/>
      </c>
      <c r="B6342" s="6">
        <f>Profiles!D6342*sel_solar</f>
        <v/>
      </c>
      <c r="C6342" s="6">
        <f>MIN(B6342,A6342)</f>
        <v/>
      </c>
      <c r="D6342" s="6">
        <f>B6342-C6342</f>
        <v/>
      </c>
      <c r="E6342" s="6">
        <f>A6342-C6342</f>
        <v/>
      </c>
      <c r="F6342" s="6">
        <f>MIN(D6342,in_batt_pw,IF(sel_batt=0,0,(sel_batt-H6341)/in_rte))</f>
        <v/>
      </c>
      <c r="G6342" s="6">
        <f>MIN(E6342,in_batt_pw,H6341)</f>
        <v/>
      </c>
      <c r="H6342" s="6">
        <f>H6341+F6342*in_rte-G6342</f>
        <v/>
      </c>
      <c r="I6342" s="6">
        <f>IF(sel_og=1,0,E6342-G6342)</f>
        <v/>
      </c>
      <c r="J6342" s="6">
        <f>IF(sel_og=1,0,D6342-F6342)</f>
        <v/>
      </c>
      <c r="K6342" s="6">
        <f>IF(sel_og=1,E6342-G6342,0)</f>
        <v/>
      </c>
    </row>
    <row r="6343">
      <c r="A6343" s="6">
        <f>Profiles!E6343+Profiles!F6343</f>
        <v/>
      </c>
      <c r="B6343" s="6">
        <f>Profiles!D6343*sel_solar</f>
        <v/>
      </c>
      <c r="C6343" s="6">
        <f>MIN(B6343,A6343)</f>
        <v/>
      </c>
      <c r="D6343" s="6">
        <f>B6343-C6343</f>
        <v/>
      </c>
      <c r="E6343" s="6">
        <f>A6343-C6343</f>
        <v/>
      </c>
      <c r="F6343" s="6">
        <f>MIN(D6343,in_batt_pw,IF(sel_batt=0,0,(sel_batt-H6342)/in_rte))</f>
        <v/>
      </c>
      <c r="G6343" s="6">
        <f>MIN(E6343,in_batt_pw,H6342)</f>
        <v/>
      </c>
      <c r="H6343" s="6">
        <f>H6342+F6343*in_rte-G6343</f>
        <v/>
      </c>
      <c r="I6343" s="6">
        <f>IF(sel_og=1,0,E6343-G6343)</f>
        <v/>
      </c>
      <c r="J6343" s="6">
        <f>IF(sel_og=1,0,D6343-F6343)</f>
        <v/>
      </c>
      <c r="K6343" s="6">
        <f>IF(sel_og=1,E6343-G6343,0)</f>
        <v/>
      </c>
    </row>
    <row r="6344">
      <c r="A6344" s="6">
        <f>Profiles!E6344+Profiles!F6344</f>
        <v/>
      </c>
      <c r="B6344" s="6">
        <f>Profiles!D6344*sel_solar</f>
        <v/>
      </c>
      <c r="C6344" s="6">
        <f>MIN(B6344,A6344)</f>
        <v/>
      </c>
      <c r="D6344" s="6">
        <f>B6344-C6344</f>
        <v/>
      </c>
      <c r="E6344" s="6">
        <f>A6344-C6344</f>
        <v/>
      </c>
      <c r="F6344" s="6">
        <f>MIN(D6344,in_batt_pw,IF(sel_batt=0,0,(sel_batt-H6343)/in_rte))</f>
        <v/>
      </c>
      <c r="G6344" s="6">
        <f>MIN(E6344,in_batt_pw,H6343)</f>
        <v/>
      </c>
      <c r="H6344" s="6">
        <f>H6343+F6344*in_rte-G6344</f>
        <v/>
      </c>
      <c r="I6344" s="6">
        <f>IF(sel_og=1,0,E6344-G6344)</f>
        <v/>
      </c>
      <c r="J6344" s="6">
        <f>IF(sel_og=1,0,D6344-F6344)</f>
        <v/>
      </c>
      <c r="K6344" s="6">
        <f>IF(sel_og=1,E6344-G6344,0)</f>
        <v/>
      </c>
    </row>
    <row r="6345">
      <c r="A6345" s="6">
        <f>Profiles!E6345+Profiles!F6345</f>
        <v/>
      </c>
      <c r="B6345" s="6">
        <f>Profiles!D6345*sel_solar</f>
        <v/>
      </c>
      <c r="C6345" s="6">
        <f>MIN(B6345,A6345)</f>
        <v/>
      </c>
      <c r="D6345" s="6">
        <f>B6345-C6345</f>
        <v/>
      </c>
      <c r="E6345" s="6">
        <f>A6345-C6345</f>
        <v/>
      </c>
      <c r="F6345" s="6">
        <f>MIN(D6345,in_batt_pw,IF(sel_batt=0,0,(sel_batt-H6344)/in_rte))</f>
        <v/>
      </c>
      <c r="G6345" s="6">
        <f>MIN(E6345,in_batt_pw,H6344)</f>
        <v/>
      </c>
      <c r="H6345" s="6">
        <f>H6344+F6345*in_rte-G6345</f>
        <v/>
      </c>
      <c r="I6345" s="6">
        <f>IF(sel_og=1,0,E6345-G6345)</f>
        <v/>
      </c>
      <c r="J6345" s="6">
        <f>IF(sel_og=1,0,D6345-F6345)</f>
        <v/>
      </c>
      <c r="K6345" s="6">
        <f>IF(sel_og=1,E6345-G6345,0)</f>
        <v/>
      </c>
    </row>
    <row r="6346">
      <c r="A6346" s="6">
        <f>Profiles!E6346+Profiles!F6346</f>
        <v/>
      </c>
      <c r="B6346" s="6">
        <f>Profiles!D6346*sel_solar</f>
        <v/>
      </c>
      <c r="C6346" s="6">
        <f>MIN(B6346,A6346)</f>
        <v/>
      </c>
      <c r="D6346" s="6">
        <f>B6346-C6346</f>
        <v/>
      </c>
      <c r="E6346" s="6">
        <f>A6346-C6346</f>
        <v/>
      </c>
      <c r="F6346" s="6">
        <f>MIN(D6346,in_batt_pw,IF(sel_batt=0,0,(sel_batt-H6345)/in_rte))</f>
        <v/>
      </c>
      <c r="G6346" s="6">
        <f>MIN(E6346,in_batt_pw,H6345)</f>
        <v/>
      </c>
      <c r="H6346" s="6">
        <f>H6345+F6346*in_rte-G6346</f>
        <v/>
      </c>
      <c r="I6346" s="6">
        <f>IF(sel_og=1,0,E6346-G6346)</f>
        <v/>
      </c>
      <c r="J6346" s="6">
        <f>IF(sel_og=1,0,D6346-F6346)</f>
        <v/>
      </c>
      <c r="K6346" s="6">
        <f>IF(sel_og=1,E6346-G6346,0)</f>
        <v/>
      </c>
    </row>
    <row r="6347">
      <c r="A6347" s="6">
        <f>Profiles!E6347+Profiles!F6347</f>
        <v/>
      </c>
      <c r="B6347" s="6">
        <f>Profiles!D6347*sel_solar</f>
        <v/>
      </c>
      <c r="C6347" s="6">
        <f>MIN(B6347,A6347)</f>
        <v/>
      </c>
      <c r="D6347" s="6">
        <f>B6347-C6347</f>
        <v/>
      </c>
      <c r="E6347" s="6">
        <f>A6347-C6347</f>
        <v/>
      </c>
      <c r="F6347" s="6">
        <f>MIN(D6347,in_batt_pw,IF(sel_batt=0,0,(sel_batt-H6346)/in_rte))</f>
        <v/>
      </c>
      <c r="G6347" s="6">
        <f>MIN(E6347,in_batt_pw,H6346)</f>
        <v/>
      </c>
      <c r="H6347" s="6">
        <f>H6346+F6347*in_rte-G6347</f>
        <v/>
      </c>
      <c r="I6347" s="6">
        <f>IF(sel_og=1,0,E6347-G6347)</f>
        <v/>
      </c>
      <c r="J6347" s="6">
        <f>IF(sel_og=1,0,D6347-F6347)</f>
        <v/>
      </c>
      <c r="K6347" s="6">
        <f>IF(sel_og=1,E6347-G6347,0)</f>
        <v/>
      </c>
    </row>
    <row r="6348">
      <c r="A6348" s="6">
        <f>Profiles!E6348+Profiles!F6348</f>
        <v/>
      </c>
      <c r="B6348" s="6">
        <f>Profiles!D6348*sel_solar</f>
        <v/>
      </c>
      <c r="C6348" s="6">
        <f>MIN(B6348,A6348)</f>
        <v/>
      </c>
      <c r="D6348" s="6">
        <f>B6348-C6348</f>
        <v/>
      </c>
      <c r="E6348" s="6">
        <f>A6348-C6348</f>
        <v/>
      </c>
      <c r="F6348" s="6">
        <f>MIN(D6348,in_batt_pw,IF(sel_batt=0,0,(sel_batt-H6347)/in_rte))</f>
        <v/>
      </c>
      <c r="G6348" s="6">
        <f>MIN(E6348,in_batt_pw,H6347)</f>
        <v/>
      </c>
      <c r="H6348" s="6">
        <f>H6347+F6348*in_rte-G6348</f>
        <v/>
      </c>
      <c r="I6348" s="6">
        <f>IF(sel_og=1,0,E6348-G6348)</f>
        <v/>
      </c>
      <c r="J6348" s="6">
        <f>IF(sel_og=1,0,D6348-F6348)</f>
        <v/>
      </c>
      <c r="K6348" s="6">
        <f>IF(sel_og=1,E6348-G6348,0)</f>
        <v/>
      </c>
    </row>
    <row r="6349">
      <c r="A6349" s="6">
        <f>Profiles!E6349+Profiles!F6349</f>
        <v/>
      </c>
      <c r="B6349" s="6">
        <f>Profiles!D6349*sel_solar</f>
        <v/>
      </c>
      <c r="C6349" s="6">
        <f>MIN(B6349,A6349)</f>
        <v/>
      </c>
      <c r="D6349" s="6">
        <f>B6349-C6349</f>
        <v/>
      </c>
      <c r="E6349" s="6">
        <f>A6349-C6349</f>
        <v/>
      </c>
      <c r="F6349" s="6">
        <f>MIN(D6349,in_batt_pw,IF(sel_batt=0,0,(sel_batt-H6348)/in_rte))</f>
        <v/>
      </c>
      <c r="G6349" s="6">
        <f>MIN(E6349,in_batt_pw,H6348)</f>
        <v/>
      </c>
      <c r="H6349" s="6">
        <f>H6348+F6349*in_rte-G6349</f>
        <v/>
      </c>
      <c r="I6349" s="6">
        <f>IF(sel_og=1,0,E6349-G6349)</f>
        <v/>
      </c>
      <c r="J6349" s="6">
        <f>IF(sel_og=1,0,D6349-F6349)</f>
        <v/>
      </c>
      <c r="K6349" s="6">
        <f>IF(sel_og=1,E6349-G6349,0)</f>
        <v/>
      </c>
    </row>
    <row r="6350">
      <c r="A6350" s="6">
        <f>Profiles!E6350+Profiles!F6350</f>
        <v/>
      </c>
      <c r="B6350" s="6">
        <f>Profiles!D6350*sel_solar</f>
        <v/>
      </c>
      <c r="C6350" s="6">
        <f>MIN(B6350,A6350)</f>
        <v/>
      </c>
      <c r="D6350" s="6">
        <f>B6350-C6350</f>
        <v/>
      </c>
      <c r="E6350" s="6">
        <f>A6350-C6350</f>
        <v/>
      </c>
      <c r="F6350" s="6">
        <f>MIN(D6350,in_batt_pw,IF(sel_batt=0,0,(sel_batt-H6349)/in_rte))</f>
        <v/>
      </c>
      <c r="G6350" s="6">
        <f>MIN(E6350,in_batt_pw,H6349)</f>
        <v/>
      </c>
      <c r="H6350" s="6">
        <f>H6349+F6350*in_rte-G6350</f>
        <v/>
      </c>
      <c r="I6350" s="6">
        <f>IF(sel_og=1,0,E6350-G6350)</f>
        <v/>
      </c>
      <c r="J6350" s="6">
        <f>IF(sel_og=1,0,D6350-F6350)</f>
        <v/>
      </c>
      <c r="K6350" s="6">
        <f>IF(sel_og=1,E6350-G6350,0)</f>
        <v/>
      </c>
    </row>
    <row r="6351">
      <c r="A6351" s="6">
        <f>Profiles!E6351+Profiles!F6351</f>
        <v/>
      </c>
      <c r="B6351" s="6">
        <f>Profiles!D6351*sel_solar</f>
        <v/>
      </c>
      <c r="C6351" s="6">
        <f>MIN(B6351,A6351)</f>
        <v/>
      </c>
      <c r="D6351" s="6">
        <f>B6351-C6351</f>
        <v/>
      </c>
      <c r="E6351" s="6">
        <f>A6351-C6351</f>
        <v/>
      </c>
      <c r="F6351" s="6">
        <f>MIN(D6351,in_batt_pw,IF(sel_batt=0,0,(sel_batt-H6350)/in_rte))</f>
        <v/>
      </c>
      <c r="G6351" s="6">
        <f>MIN(E6351,in_batt_pw,H6350)</f>
        <v/>
      </c>
      <c r="H6351" s="6">
        <f>H6350+F6351*in_rte-G6351</f>
        <v/>
      </c>
      <c r="I6351" s="6">
        <f>IF(sel_og=1,0,E6351-G6351)</f>
        <v/>
      </c>
      <c r="J6351" s="6">
        <f>IF(sel_og=1,0,D6351-F6351)</f>
        <v/>
      </c>
      <c r="K6351" s="6">
        <f>IF(sel_og=1,E6351-G6351,0)</f>
        <v/>
      </c>
    </row>
    <row r="6352">
      <c r="A6352" s="6">
        <f>Profiles!E6352+Profiles!F6352</f>
        <v/>
      </c>
      <c r="B6352" s="6">
        <f>Profiles!D6352*sel_solar</f>
        <v/>
      </c>
      <c r="C6352" s="6">
        <f>MIN(B6352,A6352)</f>
        <v/>
      </c>
      <c r="D6352" s="6">
        <f>B6352-C6352</f>
        <v/>
      </c>
      <c r="E6352" s="6">
        <f>A6352-C6352</f>
        <v/>
      </c>
      <c r="F6352" s="6">
        <f>MIN(D6352,in_batt_pw,IF(sel_batt=0,0,(sel_batt-H6351)/in_rte))</f>
        <v/>
      </c>
      <c r="G6352" s="6">
        <f>MIN(E6352,in_batt_pw,H6351)</f>
        <v/>
      </c>
      <c r="H6352" s="6">
        <f>H6351+F6352*in_rte-G6352</f>
        <v/>
      </c>
      <c r="I6352" s="6">
        <f>IF(sel_og=1,0,E6352-G6352)</f>
        <v/>
      </c>
      <c r="J6352" s="6">
        <f>IF(sel_og=1,0,D6352-F6352)</f>
        <v/>
      </c>
      <c r="K6352" s="6">
        <f>IF(sel_og=1,E6352-G6352,0)</f>
        <v/>
      </c>
    </row>
    <row r="6353">
      <c r="A6353" s="6">
        <f>Profiles!E6353+Profiles!F6353</f>
        <v/>
      </c>
      <c r="B6353" s="6">
        <f>Profiles!D6353*sel_solar</f>
        <v/>
      </c>
      <c r="C6353" s="6">
        <f>MIN(B6353,A6353)</f>
        <v/>
      </c>
      <c r="D6353" s="6">
        <f>B6353-C6353</f>
        <v/>
      </c>
      <c r="E6353" s="6">
        <f>A6353-C6353</f>
        <v/>
      </c>
      <c r="F6353" s="6">
        <f>MIN(D6353,in_batt_pw,IF(sel_batt=0,0,(sel_batt-H6352)/in_rte))</f>
        <v/>
      </c>
      <c r="G6353" s="6">
        <f>MIN(E6353,in_batt_pw,H6352)</f>
        <v/>
      </c>
      <c r="H6353" s="6">
        <f>H6352+F6353*in_rte-G6353</f>
        <v/>
      </c>
      <c r="I6353" s="6">
        <f>IF(sel_og=1,0,E6353-G6353)</f>
        <v/>
      </c>
      <c r="J6353" s="6">
        <f>IF(sel_og=1,0,D6353-F6353)</f>
        <v/>
      </c>
      <c r="K6353" s="6">
        <f>IF(sel_og=1,E6353-G6353,0)</f>
        <v/>
      </c>
    </row>
    <row r="6354">
      <c r="A6354" s="6">
        <f>Profiles!E6354+Profiles!F6354</f>
        <v/>
      </c>
      <c r="B6354" s="6">
        <f>Profiles!D6354*sel_solar</f>
        <v/>
      </c>
      <c r="C6354" s="6">
        <f>MIN(B6354,A6354)</f>
        <v/>
      </c>
      <c r="D6354" s="6">
        <f>B6354-C6354</f>
        <v/>
      </c>
      <c r="E6354" s="6">
        <f>A6354-C6354</f>
        <v/>
      </c>
      <c r="F6354" s="6">
        <f>MIN(D6354,in_batt_pw,IF(sel_batt=0,0,(sel_batt-H6353)/in_rte))</f>
        <v/>
      </c>
      <c r="G6354" s="6">
        <f>MIN(E6354,in_batt_pw,H6353)</f>
        <v/>
      </c>
      <c r="H6354" s="6">
        <f>H6353+F6354*in_rte-G6354</f>
        <v/>
      </c>
      <c r="I6354" s="6">
        <f>IF(sel_og=1,0,E6354-G6354)</f>
        <v/>
      </c>
      <c r="J6354" s="6">
        <f>IF(sel_og=1,0,D6354-F6354)</f>
        <v/>
      </c>
      <c r="K6354" s="6">
        <f>IF(sel_og=1,E6354-G6354,0)</f>
        <v/>
      </c>
    </row>
    <row r="6355">
      <c r="A6355" s="6">
        <f>Profiles!E6355+Profiles!F6355</f>
        <v/>
      </c>
      <c r="B6355" s="6">
        <f>Profiles!D6355*sel_solar</f>
        <v/>
      </c>
      <c r="C6355" s="6">
        <f>MIN(B6355,A6355)</f>
        <v/>
      </c>
      <c r="D6355" s="6">
        <f>B6355-C6355</f>
        <v/>
      </c>
      <c r="E6355" s="6">
        <f>A6355-C6355</f>
        <v/>
      </c>
      <c r="F6355" s="6">
        <f>MIN(D6355,in_batt_pw,IF(sel_batt=0,0,(sel_batt-H6354)/in_rte))</f>
        <v/>
      </c>
      <c r="G6355" s="6">
        <f>MIN(E6355,in_batt_pw,H6354)</f>
        <v/>
      </c>
      <c r="H6355" s="6">
        <f>H6354+F6355*in_rte-G6355</f>
        <v/>
      </c>
      <c r="I6355" s="6">
        <f>IF(sel_og=1,0,E6355-G6355)</f>
        <v/>
      </c>
      <c r="J6355" s="6">
        <f>IF(sel_og=1,0,D6355-F6355)</f>
        <v/>
      </c>
      <c r="K6355" s="6">
        <f>IF(sel_og=1,E6355-G6355,0)</f>
        <v/>
      </c>
    </row>
    <row r="6356">
      <c r="A6356" s="6">
        <f>Profiles!E6356+Profiles!F6356</f>
        <v/>
      </c>
      <c r="B6356" s="6">
        <f>Profiles!D6356*sel_solar</f>
        <v/>
      </c>
      <c r="C6356" s="6">
        <f>MIN(B6356,A6356)</f>
        <v/>
      </c>
      <c r="D6356" s="6">
        <f>B6356-C6356</f>
        <v/>
      </c>
      <c r="E6356" s="6">
        <f>A6356-C6356</f>
        <v/>
      </c>
      <c r="F6356" s="6">
        <f>MIN(D6356,in_batt_pw,IF(sel_batt=0,0,(sel_batt-H6355)/in_rte))</f>
        <v/>
      </c>
      <c r="G6356" s="6">
        <f>MIN(E6356,in_batt_pw,H6355)</f>
        <v/>
      </c>
      <c r="H6356" s="6">
        <f>H6355+F6356*in_rte-G6356</f>
        <v/>
      </c>
      <c r="I6356" s="6">
        <f>IF(sel_og=1,0,E6356-G6356)</f>
        <v/>
      </c>
      <c r="J6356" s="6">
        <f>IF(sel_og=1,0,D6356-F6356)</f>
        <v/>
      </c>
      <c r="K6356" s="6">
        <f>IF(sel_og=1,E6356-G6356,0)</f>
        <v/>
      </c>
    </row>
    <row r="6357">
      <c r="A6357" s="6">
        <f>Profiles!E6357+Profiles!F6357</f>
        <v/>
      </c>
      <c r="B6357" s="6">
        <f>Profiles!D6357*sel_solar</f>
        <v/>
      </c>
      <c r="C6357" s="6">
        <f>MIN(B6357,A6357)</f>
        <v/>
      </c>
      <c r="D6357" s="6">
        <f>B6357-C6357</f>
        <v/>
      </c>
      <c r="E6357" s="6">
        <f>A6357-C6357</f>
        <v/>
      </c>
      <c r="F6357" s="6">
        <f>MIN(D6357,in_batt_pw,IF(sel_batt=0,0,(sel_batt-H6356)/in_rte))</f>
        <v/>
      </c>
      <c r="G6357" s="6">
        <f>MIN(E6357,in_batt_pw,H6356)</f>
        <v/>
      </c>
      <c r="H6357" s="6">
        <f>H6356+F6357*in_rte-G6357</f>
        <v/>
      </c>
      <c r="I6357" s="6">
        <f>IF(sel_og=1,0,E6357-G6357)</f>
        <v/>
      </c>
      <c r="J6357" s="6">
        <f>IF(sel_og=1,0,D6357-F6357)</f>
        <v/>
      </c>
      <c r="K6357" s="6">
        <f>IF(sel_og=1,E6357-G6357,0)</f>
        <v/>
      </c>
    </row>
    <row r="6358">
      <c r="A6358" s="6">
        <f>Profiles!E6358+Profiles!F6358</f>
        <v/>
      </c>
      <c r="B6358" s="6">
        <f>Profiles!D6358*sel_solar</f>
        <v/>
      </c>
      <c r="C6358" s="6">
        <f>MIN(B6358,A6358)</f>
        <v/>
      </c>
      <c r="D6358" s="6">
        <f>B6358-C6358</f>
        <v/>
      </c>
      <c r="E6358" s="6">
        <f>A6358-C6358</f>
        <v/>
      </c>
      <c r="F6358" s="6">
        <f>MIN(D6358,in_batt_pw,IF(sel_batt=0,0,(sel_batt-H6357)/in_rte))</f>
        <v/>
      </c>
      <c r="G6358" s="6">
        <f>MIN(E6358,in_batt_pw,H6357)</f>
        <v/>
      </c>
      <c r="H6358" s="6">
        <f>H6357+F6358*in_rte-G6358</f>
        <v/>
      </c>
      <c r="I6358" s="6">
        <f>IF(sel_og=1,0,E6358-G6358)</f>
        <v/>
      </c>
      <c r="J6358" s="6">
        <f>IF(sel_og=1,0,D6358-F6358)</f>
        <v/>
      </c>
      <c r="K6358" s="6">
        <f>IF(sel_og=1,E6358-G6358,0)</f>
        <v/>
      </c>
    </row>
    <row r="6359">
      <c r="A6359" s="6">
        <f>Profiles!E6359+Profiles!F6359</f>
        <v/>
      </c>
      <c r="B6359" s="6">
        <f>Profiles!D6359*sel_solar</f>
        <v/>
      </c>
      <c r="C6359" s="6">
        <f>MIN(B6359,A6359)</f>
        <v/>
      </c>
      <c r="D6359" s="6">
        <f>B6359-C6359</f>
        <v/>
      </c>
      <c r="E6359" s="6">
        <f>A6359-C6359</f>
        <v/>
      </c>
      <c r="F6359" s="6">
        <f>MIN(D6359,in_batt_pw,IF(sel_batt=0,0,(sel_batt-H6358)/in_rte))</f>
        <v/>
      </c>
      <c r="G6359" s="6">
        <f>MIN(E6359,in_batt_pw,H6358)</f>
        <v/>
      </c>
      <c r="H6359" s="6">
        <f>H6358+F6359*in_rte-G6359</f>
        <v/>
      </c>
      <c r="I6359" s="6">
        <f>IF(sel_og=1,0,E6359-G6359)</f>
        <v/>
      </c>
      <c r="J6359" s="6">
        <f>IF(sel_og=1,0,D6359-F6359)</f>
        <v/>
      </c>
      <c r="K6359" s="6">
        <f>IF(sel_og=1,E6359-G6359,0)</f>
        <v/>
      </c>
    </row>
    <row r="6360">
      <c r="A6360" s="6">
        <f>Profiles!E6360+Profiles!F6360</f>
        <v/>
      </c>
      <c r="B6360" s="6">
        <f>Profiles!D6360*sel_solar</f>
        <v/>
      </c>
      <c r="C6360" s="6">
        <f>MIN(B6360,A6360)</f>
        <v/>
      </c>
      <c r="D6360" s="6">
        <f>B6360-C6360</f>
        <v/>
      </c>
      <c r="E6360" s="6">
        <f>A6360-C6360</f>
        <v/>
      </c>
      <c r="F6360" s="6">
        <f>MIN(D6360,in_batt_pw,IF(sel_batt=0,0,(sel_batt-H6359)/in_rte))</f>
        <v/>
      </c>
      <c r="G6360" s="6">
        <f>MIN(E6360,in_batt_pw,H6359)</f>
        <v/>
      </c>
      <c r="H6360" s="6">
        <f>H6359+F6360*in_rte-G6360</f>
        <v/>
      </c>
      <c r="I6360" s="6">
        <f>IF(sel_og=1,0,E6360-G6360)</f>
        <v/>
      </c>
      <c r="J6360" s="6">
        <f>IF(sel_og=1,0,D6360-F6360)</f>
        <v/>
      </c>
      <c r="K6360" s="6">
        <f>IF(sel_og=1,E6360-G6360,0)</f>
        <v/>
      </c>
    </row>
    <row r="6361">
      <c r="A6361" s="6">
        <f>Profiles!E6361+Profiles!F6361</f>
        <v/>
      </c>
      <c r="B6361" s="6">
        <f>Profiles!D6361*sel_solar</f>
        <v/>
      </c>
      <c r="C6361" s="6">
        <f>MIN(B6361,A6361)</f>
        <v/>
      </c>
      <c r="D6361" s="6">
        <f>B6361-C6361</f>
        <v/>
      </c>
      <c r="E6361" s="6">
        <f>A6361-C6361</f>
        <v/>
      </c>
      <c r="F6361" s="6">
        <f>MIN(D6361,in_batt_pw,IF(sel_batt=0,0,(sel_batt-H6360)/in_rte))</f>
        <v/>
      </c>
      <c r="G6361" s="6">
        <f>MIN(E6361,in_batt_pw,H6360)</f>
        <v/>
      </c>
      <c r="H6361" s="6">
        <f>H6360+F6361*in_rte-G6361</f>
        <v/>
      </c>
      <c r="I6361" s="6">
        <f>IF(sel_og=1,0,E6361-G6361)</f>
        <v/>
      </c>
      <c r="J6361" s="6">
        <f>IF(sel_og=1,0,D6361-F6361)</f>
        <v/>
      </c>
      <c r="K6361" s="6">
        <f>IF(sel_og=1,E6361-G6361,0)</f>
        <v/>
      </c>
    </row>
    <row r="6362">
      <c r="A6362" s="6">
        <f>Profiles!E6362+Profiles!F6362</f>
        <v/>
      </c>
      <c r="B6362" s="6">
        <f>Profiles!D6362*sel_solar</f>
        <v/>
      </c>
      <c r="C6362" s="6">
        <f>MIN(B6362,A6362)</f>
        <v/>
      </c>
      <c r="D6362" s="6">
        <f>B6362-C6362</f>
        <v/>
      </c>
      <c r="E6362" s="6">
        <f>A6362-C6362</f>
        <v/>
      </c>
      <c r="F6362" s="6">
        <f>MIN(D6362,in_batt_pw,IF(sel_batt=0,0,(sel_batt-H6361)/in_rte))</f>
        <v/>
      </c>
      <c r="G6362" s="6">
        <f>MIN(E6362,in_batt_pw,H6361)</f>
        <v/>
      </c>
      <c r="H6362" s="6">
        <f>H6361+F6362*in_rte-G6362</f>
        <v/>
      </c>
      <c r="I6362" s="6">
        <f>IF(sel_og=1,0,E6362-G6362)</f>
        <v/>
      </c>
      <c r="J6362" s="6">
        <f>IF(sel_og=1,0,D6362-F6362)</f>
        <v/>
      </c>
      <c r="K6362" s="6">
        <f>IF(sel_og=1,E6362-G6362,0)</f>
        <v/>
      </c>
    </row>
    <row r="6363">
      <c r="A6363" s="6">
        <f>Profiles!E6363+Profiles!F6363</f>
        <v/>
      </c>
      <c r="B6363" s="6">
        <f>Profiles!D6363*sel_solar</f>
        <v/>
      </c>
      <c r="C6363" s="6">
        <f>MIN(B6363,A6363)</f>
        <v/>
      </c>
      <c r="D6363" s="6">
        <f>B6363-C6363</f>
        <v/>
      </c>
      <c r="E6363" s="6">
        <f>A6363-C6363</f>
        <v/>
      </c>
      <c r="F6363" s="6">
        <f>MIN(D6363,in_batt_pw,IF(sel_batt=0,0,(sel_batt-H6362)/in_rte))</f>
        <v/>
      </c>
      <c r="G6363" s="6">
        <f>MIN(E6363,in_batt_pw,H6362)</f>
        <v/>
      </c>
      <c r="H6363" s="6">
        <f>H6362+F6363*in_rte-G6363</f>
        <v/>
      </c>
      <c r="I6363" s="6">
        <f>IF(sel_og=1,0,E6363-G6363)</f>
        <v/>
      </c>
      <c r="J6363" s="6">
        <f>IF(sel_og=1,0,D6363-F6363)</f>
        <v/>
      </c>
      <c r="K6363" s="6">
        <f>IF(sel_og=1,E6363-G6363,0)</f>
        <v/>
      </c>
    </row>
    <row r="6364">
      <c r="A6364" s="6">
        <f>Profiles!E6364+Profiles!F6364</f>
        <v/>
      </c>
      <c r="B6364" s="6">
        <f>Profiles!D6364*sel_solar</f>
        <v/>
      </c>
      <c r="C6364" s="6">
        <f>MIN(B6364,A6364)</f>
        <v/>
      </c>
      <c r="D6364" s="6">
        <f>B6364-C6364</f>
        <v/>
      </c>
      <c r="E6364" s="6">
        <f>A6364-C6364</f>
        <v/>
      </c>
      <c r="F6364" s="6">
        <f>MIN(D6364,in_batt_pw,IF(sel_batt=0,0,(sel_batt-H6363)/in_rte))</f>
        <v/>
      </c>
      <c r="G6364" s="6">
        <f>MIN(E6364,in_batt_pw,H6363)</f>
        <v/>
      </c>
      <c r="H6364" s="6">
        <f>H6363+F6364*in_rte-G6364</f>
        <v/>
      </c>
      <c r="I6364" s="6">
        <f>IF(sel_og=1,0,E6364-G6364)</f>
        <v/>
      </c>
      <c r="J6364" s="6">
        <f>IF(sel_og=1,0,D6364-F6364)</f>
        <v/>
      </c>
      <c r="K6364" s="6">
        <f>IF(sel_og=1,E6364-G6364,0)</f>
        <v/>
      </c>
    </row>
    <row r="6365">
      <c r="A6365" s="6">
        <f>Profiles!E6365+Profiles!F6365</f>
        <v/>
      </c>
      <c r="B6365" s="6">
        <f>Profiles!D6365*sel_solar</f>
        <v/>
      </c>
      <c r="C6365" s="6">
        <f>MIN(B6365,A6365)</f>
        <v/>
      </c>
      <c r="D6365" s="6">
        <f>B6365-C6365</f>
        <v/>
      </c>
      <c r="E6365" s="6">
        <f>A6365-C6365</f>
        <v/>
      </c>
      <c r="F6365" s="6">
        <f>MIN(D6365,in_batt_pw,IF(sel_batt=0,0,(sel_batt-H6364)/in_rte))</f>
        <v/>
      </c>
      <c r="G6365" s="6">
        <f>MIN(E6365,in_batt_pw,H6364)</f>
        <v/>
      </c>
      <c r="H6365" s="6">
        <f>H6364+F6365*in_rte-G6365</f>
        <v/>
      </c>
      <c r="I6365" s="6">
        <f>IF(sel_og=1,0,E6365-G6365)</f>
        <v/>
      </c>
      <c r="J6365" s="6">
        <f>IF(sel_og=1,0,D6365-F6365)</f>
        <v/>
      </c>
      <c r="K6365" s="6">
        <f>IF(sel_og=1,E6365-G6365,0)</f>
        <v/>
      </c>
    </row>
    <row r="6366">
      <c r="A6366" s="6">
        <f>Profiles!E6366+Profiles!F6366</f>
        <v/>
      </c>
      <c r="B6366" s="6">
        <f>Profiles!D6366*sel_solar</f>
        <v/>
      </c>
      <c r="C6366" s="6">
        <f>MIN(B6366,A6366)</f>
        <v/>
      </c>
      <c r="D6366" s="6">
        <f>B6366-C6366</f>
        <v/>
      </c>
      <c r="E6366" s="6">
        <f>A6366-C6366</f>
        <v/>
      </c>
      <c r="F6366" s="6">
        <f>MIN(D6366,in_batt_pw,IF(sel_batt=0,0,(sel_batt-H6365)/in_rte))</f>
        <v/>
      </c>
      <c r="G6366" s="6">
        <f>MIN(E6366,in_batt_pw,H6365)</f>
        <v/>
      </c>
      <c r="H6366" s="6">
        <f>H6365+F6366*in_rte-G6366</f>
        <v/>
      </c>
      <c r="I6366" s="6">
        <f>IF(sel_og=1,0,E6366-G6366)</f>
        <v/>
      </c>
      <c r="J6366" s="6">
        <f>IF(sel_og=1,0,D6366-F6366)</f>
        <v/>
      </c>
      <c r="K6366" s="6">
        <f>IF(sel_og=1,E6366-G6366,0)</f>
        <v/>
      </c>
    </row>
    <row r="6367">
      <c r="A6367" s="6">
        <f>Profiles!E6367+Profiles!F6367</f>
        <v/>
      </c>
      <c r="B6367" s="6">
        <f>Profiles!D6367*sel_solar</f>
        <v/>
      </c>
      <c r="C6367" s="6">
        <f>MIN(B6367,A6367)</f>
        <v/>
      </c>
      <c r="D6367" s="6">
        <f>B6367-C6367</f>
        <v/>
      </c>
      <c r="E6367" s="6">
        <f>A6367-C6367</f>
        <v/>
      </c>
      <c r="F6367" s="6">
        <f>MIN(D6367,in_batt_pw,IF(sel_batt=0,0,(sel_batt-H6366)/in_rte))</f>
        <v/>
      </c>
      <c r="G6367" s="6">
        <f>MIN(E6367,in_batt_pw,H6366)</f>
        <v/>
      </c>
      <c r="H6367" s="6">
        <f>H6366+F6367*in_rte-G6367</f>
        <v/>
      </c>
      <c r="I6367" s="6">
        <f>IF(sel_og=1,0,E6367-G6367)</f>
        <v/>
      </c>
      <c r="J6367" s="6">
        <f>IF(sel_og=1,0,D6367-F6367)</f>
        <v/>
      </c>
      <c r="K6367" s="6">
        <f>IF(sel_og=1,E6367-G6367,0)</f>
        <v/>
      </c>
    </row>
    <row r="6368">
      <c r="A6368" s="6">
        <f>Profiles!E6368+Profiles!F6368</f>
        <v/>
      </c>
      <c r="B6368" s="6">
        <f>Profiles!D6368*sel_solar</f>
        <v/>
      </c>
      <c r="C6368" s="6">
        <f>MIN(B6368,A6368)</f>
        <v/>
      </c>
      <c r="D6368" s="6">
        <f>B6368-C6368</f>
        <v/>
      </c>
      <c r="E6368" s="6">
        <f>A6368-C6368</f>
        <v/>
      </c>
      <c r="F6368" s="6">
        <f>MIN(D6368,in_batt_pw,IF(sel_batt=0,0,(sel_batt-H6367)/in_rte))</f>
        <v/>
      </c>
      <c r="G6368" s="6">
        <f>MIN(E6368,in_batt_pw,H6367)</f>
        <v/>
      </c>
      <c r="H6368" s="6">
        <f>H6367+F6368*in_rte-G6368</f>
        <v/>
      </c>
      <c r="I6368" s="6">
        <f>IF(sel_og=1,0,E6368-G6368)</f>
        <v/>
      </c>
      <c r="J6368" s="6">
        <f>IF(sel_og=1,0,D6368-F6368)</f>
        <v/>
      </c>
      <c r="K6368" s="6">
        <f>IF(sel_og=1,E6368-G6368,0)</f>
        <v/>
      </c>
    </row>
    <row r="6369">
      <c r="A6369" s="6">
        <f>Profiles!E6369+Profiles!F6369</f>
        <v/>
      </c>
      <c r="B6369" s="6">
        <f>Profiles!D6369*sel_solar</f>
        <v/>
      </c>
      <c r="C6369" s="6">
        <f>MIN(B6369,A6369)</f>
        <v/>
      </c>
      <c r="D6369" s="6">
        <f>B6369-C6369</f>
        <v/>
      </c>
      <c r="E6369" s="6">
        <f>A6369-C6369</f>
        <v/>
      </c>
      <c r="F6369" s="6">
        <f>MIN(D6369,in_batt_pw,IF(sel_batt=0,0,(sel_batt-H6368)/in_rte))</f>
        <v/>
      </c>
      <c r="G6369" s="6">
        <f>MIN(E6369,in_batt_pw,H6368)</f>
        <v/>
      </c>
      <c r="H6369" s="6">
        <f>H6368+F6369*in_rte-G6369</f>
        <v/>
      </c>
      <c r="I6369" s="6">
        <f>IF(sel_og=1,0,E6369-G6369)</f>
        <v/>
      </c>
      <c r="J6369" s="6">
        <f>IF(sel_og=1,0,D6369-F6369)</f>
        <v/>
      </c>
      <c r="K6369" s="6">
        <f>IF(sel_og=1,E6369-G6369,0)</f>
        <v/>
      </c>
    </row>
    <row r="6370">
      <c r="A6370" s="6">
        <f>Profiles!E6370+Profiles!F6370</f>
        <v/>
      </c>
      <c r="B6370" s="6">
        <f>Profiles!D6370*sel_solar</f>
        <v/>
      </c>
      <c r="C6370" s="6">
        <f>MIN(B6370,A6370)</f>
        <v/>
      </c>
      <c r="D6370" s="6">
        <f>B6370-C6370</f>
        <v/>
      </c>
      <c r="E6370" s="6">
        <f>A6370-C6370</f>
        <v/>
      </c>
      <c r="F6370" s="6">
        <f>MIN(D6370,in_batt_pw,IF(sel_batt=0,0,(sel_batt-H6369)/in_rte))</f>
        <v/>
      </c>
      <c r="G6370" s="6">
        <f>MIN(E6370,in_batt_pw,H6369)</f>
        <v/>
      </c>
      <c r="H6370" s="6">
        <f>H6369+F6370*in_rte-G6370</f>
        <v/>
      </c>
      <c r="I6370" s="6">
        <f>IF(sel_og=1,0,E6370-G6370)</f>
        <v/>
      </c>
      <c r="J6370" s="6">
        <f>IF(sel_og=1,0,D6370-F6370)</f>
        <v/>
      </c>
      <c r="K6370" s="6">
        <f>IF(sel_og=1,E6370-G6370,0)</f>
        <v/>
      </c>
    </row>
    <row r="6371">
      <c r="A6371" s="6">
        <f>Profiles!E6371+Profiles!F6371</f>
        <v/>
      </c>
      <c r="B6371" s="6">
        <f>Profiles!D6371*sel_solar</f>
        <v/>
      </c>
      <c r="C6371" s="6">
        <f>MIN(B6371,A6371)</f>
        <v/>
      </c>
      <c r="D6371" s="6">
        <f>B6371-C6371</f>
        <v/>
      </c>
      <c r="E6371" s="6">
        <f>A6371-C6371</f>
        <v/>
      </c>
      <c r="F6371" s="6">
        <f>MIN(D6371,in_batt_pw,IF(sel_batt=0,0,(sel_batt-H6370)/in_rte))</f>
        <v/>
      </c>
      <c r="G6371" s="6">
        <f>MIN(E6371,in_batt_pw,H6370)</f>
        <v/>
      </c>
      <c r="H6371" s="6">
        <f>H6370+F6371*in_rte-G6371</f>
        <v/>
      </c>
      <c r="I6371" s="6">
        <f>IF(sel_og=1,0,E6371-G6371)</f>
        <v/>
      </c>
      <c r="J6371" s="6">
        <f>IF(sel_og=1,0,D6371-F6371)</f>
        <v/>
      </c>
      <c r="K6371" s="6">
        <f>IF(sel_og=1,E6371-G6371,0)</f>
        <v/>
      </c>
    </row>
    <row r="6372">
      <c r="A6372" s="6">
        <f>Profiles!E6372+Profiles!F6372</f>
        <v/>
      </c>
      <c r="B6372" s="6">
        <f>Profiles!D6372*sel_solar</f>
        <v/>
      </c>
      <c r="C6372" s="6">
        <f>MIN(B6372,A6372)</f>
        <v/>
      </c>
      <c r="D6372" s="6">
        <f>B6372-C6372</f>
        <v/>
      </c>
      <c r="E6372" s="6">
        <f>A6372-C6372</f>
        <v/>
      </c>
      <c r="F6372" s="6">
        <f>MIN(D6372,in_batt_pw,IF(sel_batt=0,0,(sel_batt-H6371)/in_rte))</f>
        <v/>
      </c>
      <c r="G6372" s="6">
        <f>MIN(E6372,in_batt_pw,H6371)</f>
        <v/>
      </c>
      <c r="H6372" s="6">
        <f>H6371+F6372*in_rte-G6372</f>
        <v/>
      </c>
      <c r="I6372" s="6">
        <f>IF(sel_og=1,0,E6372-G6372)</f>
        <v/>
      </c>
      <c r="J6372" s="6">
        <f>IF(sel_og=1,0,D6372-F6372)</f>
        <v/>
      </c>
      <c r="K6372" s="6">
        <f>IF(sel_og=1,E6372-G6372,0)</f>
        <v/>
      </c>
    </row>
    <row r="6373">
      <c r="A6373" s="6">
        <f>Profiles!E6373+Profiles!F6373</f>
        <v/>
      </c>
      <c r="B6373" s="6">
        <f>Profiles!D6373*sel_solar</f>
        <v/>
      </c>
      <c r="C6373" s="6">
        <f>MIN(B6373,A6373)</f>
        <v/>
      </c>
      <c r="D6373" s="6">
        <f>B6373-C6373</f>
        <v/>
      </c>
      <c r="E6373" s="6">
        <f>A6373-C6373</f>
        <v/>
      </c>
      <c r="F6373" s="6">
        <f>MIN(D6373,in_batt_pw,IF(sel_batt=0,0,(sel_batt-H6372)/in_rte))</f>
        <v/>
      </c>
      <c r="G6373" s="6">
        <f>MIN(E6373,in_batt_pw,H6372)</f>
        <v/>
      </c>
      <c r="H6373" s="6">
        <f>H6372+F6373*in_rte-G6373</f>
        <v/>
      </c>
      <c r="I6373" s="6">
        <f>IF(sel_og=1,0,E6373-G6373)</f>
        <v/>
      </c>
      <c r="J6373" s="6">
        <f>IF(sel_og=1,0,D6373-F6373)</f>
        <v/>
      </c>
      <c r="K6373" s="6">
        <f>IF(sel_og=1,E6373-G6373,0)</f>
        <v/>
      </c>
    </row>
    <row r="6374">
      <c r="A6374" s="6">
        <f>Profiles!E6374+Profiles!F6374</f>
        <v/>
      </c>
      <c r="B6374" s="6">
        <f>Profiles!D6374*sel_solar</f>
        <v/>
      </c>
      <c r="C6374" s="6">
        <f>MIN(B6374,A6374)</f>
        <v/>
      </c>
      <c r="D6374" s="6">
        <f>B6374-C6374</f>
        <v/>
      </c>
      <c r="E6374" s="6">
        <f>A6374-C6374</f>
        <v/>
      </c>
      <c r="F6374" s="6">
        <f>MIN(D6374,in_batt_pw,IF(sel_batt=0,0,(sel_batt-H6373)/in_rte))</f>
        <v/>
      </c>
      <c r="G6374" s="6">
        <f>MIN(E6374,in_batt_pw,H6373)</f>
        <v/>
      </c>
      <c r="H6374" s="6">
        <f>H6373+F6374*in_rte-G6374</f>
        <v/>
      </c>
      <c r="I6374" s="6">
        <f>IF(sel_og=1,0,E6374-G6374)</f>
        <v/>
      </c>
      <c r="J6374" s="6">
        <f>IF(sel_og=1,0,D6374-F6374)</f>
        <v/>
      </c>
      <c r="K6374" s="6">
        <f>IF(sel_og=1,E6374-G6374,0)</f>
        <v/>
      </c>
    </row>
    <row r="6375">
      <c r="A6375" s="6">
        <f>Profiles!E6375+Profiles!F6375</f>
        <v/>
      </c>
      <c r="B6375" s="6">
        <f>Profiles!D6375*sel_solar</f>
        <v/>
      </c>
      <c r="C6375" s="6">
        <f>MIN(B6375,A6375)</f>
        <v/>
      </c>
      <c r="D6375" s="6">
        <f>B6375-C6375</f>
        <v/>
      </c>
      <c r="E6375" s="6">
        <f>A6375-C6375</f>
        <v/>
      </c>
      <c r="F6375" s="6">
        <f>MIN(D6375,in_batt_pw,IF(sel_batt=0,0,(sel_batt-H6374)/in_rte))</f>
        <v/>
      </c>
      <c r="G6375" s="6">
        <f>MIN(E6375,in_batt_pw,H6374)</f>
        <v/>
      </c>
      <c r="H6375" s="6">
        <f>H6374+F6375*in_rte-G6375</f>
        <v/>
      </c>
      <c r="I6375" s="6">
        <f>IF(sel_og=1,0,E6375-G6375)</f>
        <v/>
      </c>
      <c r="J6375" s="6">
        <f>IF(sel_og=1,0,D6375-F6375)</f>
        <v/>
      </c>
      <c r="K6375" s="6">
        <f>IF(sel_og=1,E6375-G6375,0)</f>
        <v/>
      </c>
    </row>
    <row r="6376">
      <c r="A6376" s="6">
        <f>Profiles!E6376+Profiles!F6376</f>
        <v/>
      </c>
      <c r="B6376" s="6">
        <f>Profiles!D6376*sel_solar</f>
        <v/>
      </c>
      <c r="C6376" s="6">
        <f>MIN(B6376,A6376)</f>
        <v/>
      </c>
      <c r="D6376" s="6">
        <f>B6376-C6376</f>
        <v/>
      </c>
      <c r="E6376" s="6">
        <f>A6376-C6376</f>
        <v/>
      </c>
      <c r="F6376" s="6">
        <f>MIN(D6376,in_batt_pw,IF(sel_batt=0,0,(sel_batt-H6375)/in_rte))</f>
        <v/>
      </c>
      <c r="G6376" s="6">
        <f>MIN(E6376,in_batt_pw,H6375)</f>
        <v/>
      </c>
      <c r="H6376" s="6">
        <f>H6375+F6376*in_rte-G6376</f>
        <v/>
      </c>
      <c r="I6376" s="6">
        <f>IF(sel_og=1,0,E6376-G6376)</f>
        <v/>
      </c>
      <c r="J6376" s="6">
        <f>IF(sel_og=1,0,D6376-F6376)</f>
        <v/>
      </c>
      <c r="K6376" s="6">
        <f>IF(sel_og=1,E6376-G6376,0)</f>
        <v/>
      </c>
    </row>
    <row r="6377">
      <c r="A6377" s="6">
        <f>Profiles!E6377+Profiles!F6377</f>
        <v/>
      </c>
      <c r="B6377" s="6">
        <f>Profiles!D6377*sel_solar</f>
        <v/>
      </c>
      <c r="C6377" s="6">
        <f>MIN(B6377,A6377)</f>
        <v/>
      </c>
      <c r="D6377" s="6">
        <f>B6377-C6377</f>
        <v/>
      </c>
      <c r="E6377" s="6">
        <f>A6377-C6377</f>
        <v/>
      </c>
      <c r="F6377" s="6">
        <f>MIN(D6377,in_batt_pw,IF(sel_batt=0,0,(sel_batt-H6376)/in_rte))</f>
        <v/>
      </c>
      <c r="G6377" s="6">
        <f>MIN(E6377,in_batt_pw,H6376)</f>
        <v/>
      </c>
      <c r="H6377" s="6">
        <f>H6376+F6377*in_rte-G6377</f>
        <v/>
      </c>
      <c r="I6377" s="6">
        <f>IF(sel_og=1,0,E6377-G6377)</f>
        <v/>
      </c>
      <c r="J6377" s="6">
        <f>IF(sel_og=1,0,D6377-F6377)</f>
        <v/>
      </c>
      <c r="K6377" s="6">
        <f>IF(sel_og=1,E6377-G6377,0)</f>
        <v/>
      </c>
    </row>
    <row r="6378">
      <c r="A6378" s="6">
        <f>Profiles!E6378+Profiles!F6378</f>
        <v/>
      </c>
      <c r="B6378" s="6">
        <f>Profiles!D6378*sel_solar</f>
        <v/>
      </c>
      <c r="C6378" s="6">
        <f>MIN(B6378,A6378)</f>
        <v/>
      </c>
      <c r="D6378" s="6">
        <f>B6378-C6378</f>
        <v/>
      </c>
      <c r="E6378" s="6">
        <f>A6378-C6378</f>
        <v/>
      </c>
      <c r="F6378" s="6">
        <f>MIN(D6378,in_batt_pw,IF(sel_batt=0,0,(sel_batt-H6377)/in_rte))</f>
        <v/>
      </c>
      <c r="G6378" s="6">
        <f>MIN(E6378,in_batt_pw,H6377)</f>
        <v/>
      </c>
      <c r="H6378" s="6">
        <f>H6377+F6378*in_rte-G6378</f>
        <v/>
      </c>
      <c r="I6378" s="6">
        <f>IF(sel_og=1,0,E6378-G6378)</f>
        <v/>
      </c>
      <c r="J6378" s="6">
        <f>IF(sel_og=1,0,D6378-F6378)</f>
        <v/>
      </c>
      <c r="K6378" s="6">
        <f>IF(sel_og=1,E6378-G6378,0)</f>
        <v/>
      </c>
    </row>
    <row r="6379">
      <c r="A6379" s="6">
        <f>Profiles!E6379+Profiles!F6379</f>
        <v/>
      </c>
      <c r="B6379" s="6">
        <f>Profiles!D6379*sel_solar</f>
        <v/>
      </c>
      <c r="C6379" s="6">
        <f>MIN(B6379,A6379)</f>
        <v/>
      </c>
      <c r="D6379" s="6">
        <f>B6379-C6379</f>
        <v/>
      </c>
      <c r="E6379" s="6">
        <f>A6379-C6379</f>
        <v/>
      </c>
      <c r="F6379" s="6">
        <f>MIN(D6379,in_batt_pw,IF(sel_batt=0,0,(sel_batt-H6378)/in_rte))</f>
        <v/>
      </c>
      <c r="G6379" s="6">
        <f>MIN(E6379,in_batt_pw,H6378)</f>
        <v/>
      </c>
      <c r="H6379" s="6">
        <f>H6378+F6379*in_rte-G6379</f>
        <v/>
      </c>
      <c r="I6379" s="6">
        <f>IF(sel_og=1,0,E6379-G6379)</f>
        <v/>
      </c>
      <c r="J6379" s="6">
        <f>IF(sel_og=1,0,D6379-F6379)</f>
        <v/>
      </c>
      <c r="K6379" s="6">
        <f>IF(sel_og=1,E6379-G6379,0)</f>
        <v/>
      </c>
    </row>
    <row r="6380">
      <c r="A6380" s="6">
        <f>Profiles!E6380+Profiles!F6380</f>
        <v/>
      </c>
      <c r="B6380" s="6">
        <f>Profiles!D6380*sel_solar</f>
        <v/>
      </c>
      <c r="C6380" s="6">
        <f>MIN(B6380,A6380)</f>
        <v/>
      </c>
      <c r="D6380" s="6">
        <f>B6380-C6380</f>
        <v/>
      </c>
      <c r="E6380" s="6">
        <f>A6380-C6380</f>
        <v/>
      </c>
      <c r="F6380" s="6">
        <f>MIN(D6380,in_batt_pw,IF(sel_batt=0,0,(sel_batt-H6379)/in_rte))</f>
        <v/>
      </c>
      <c r="G6380" s="6">
        <f>MIN(E6380,in_batt_pw,H6379)</f>
        <v/>
      </c>
      <c r="H6380" s="6">
        <f>H6379+F6380*in_rte-G6380</f>
        <v/>
      </c>
      <c r="I6380" s="6">
        <f>IF(sel_og=1,0,E6380-G6380)</f>
        <v/>
      </c>
      <c r="J6380" s="6">
        <f>IF(sel_og=1,0,D6380-F6380)</f>
        <v/>
      </c>
      <c r="K6380" s="6">
        <f>IF(sel_og=1,E6380-G6380,0)</f>
        <v/>
      </c>
    </row>
    <row r="6381">
      <c r="A6381" s="6">
        <f>Profiles!E6381+Profiles!F6381</f>
        <v/>
      </c>
      <c r="B6381" s="6">
        <f>Profiles!D6381*sel_solar</f>
        <v/>
      </c>
      <c r="C6381" s="6">
        <f>MIN(B6381,A6381)</f>
        <v/>
      </c>
      <c r="D6381" s="6">
        <f>B6381-C6381</f>
        <v/>
      </c>
      <c r="E6381" s="6">
        <f>A6381-C6381</f>
        <v/>
      </c>
      <c r="F6381" s="6">
        <f>MIN(D6381,in_batt_pw,IF(sel_batt=0,0,(sel_batt-H6380)/in_rte))</f>
        <v/>
      </c>
      <c r="G6381" s="6">
        <f>MIN(E6381,in_batt_pw,H6380)</f>
        <v/>
      </c>
      <c r="H6381" s="6">
        <f>H6380+F6381*in_rte-G6381</f>
        <v/>
      </c>
      <c r="I6381" s="6">
        <f>IF(sel_og=1,0,E6381-G6381)</f>
        <v/>
      </c>
      <c r="J6381" s="6">
        <f>IF(sel_og=1,0,D6381-F6381)</f>
        <v/>
      </c>
      <c r="K6381" s="6">
        <f>IF(sel_og=1,E6381-G6381,0)</f>
        <v/>
      </c>
    </row>
    <row r="6382">
      <c r="A6382" s="6">
        <f>Profiles!E6382+Profiles!F6382</f>
        <v/>
      </c>
      <c r="B6382" s="6">
        <f>Profiles!D6382*sel_solar</f>
        <v/>
      </c>
      <c r="C6382" s="6">
        <f>MIN(B6382,A6382)</f>
        <v/>
      </c>
      <c r="D6382" s="6">
        <f>B6382-C6382</f>
        <v/>
      </c>
      <c r="E6382" s="6">
        <f>A6382-C6382</f>
        <v/>
      </c>
      <c r="F6382" s="6">
        <f>MIN(D6382,in_batt_pw,IF(sel_batt=0,0,(sel_batt-H6381)/in_rte))</f>
        <v/>
      </c>
      <c r="G6382" s="6">
        <f>MIN(E6382,in_batt_pw,H6381)</f>
        <v/>
      </c>
      <c r="H6382" s="6">
        <f>H6381+F6382*in_rte-G6382</f>
        <v/>
      </c>
      <c r="I6382" s="6">
        <f>IF(sel_og=1,0,E6382-G6382)</f>
        <v/>
      </c>
      <c r="J6382" s="6">
        <f>IF(sel_og=1,0,D6382-F6382)</f>
        <v/>
      </c>
      <c r="K6382" s="6">
        <f>IF(sel_og=1,E6382-G6382,0)</f>
        <v/>
      </c>
    </row>
    <row r="6383">
      <c r="A6383" s="6">
        <f>Profiles!E6383+Profiles!F6383</f>
        <v/>
      </c>
      <c r="B6383" s="6">
        <f>Profiles!D6383*sel_solar</f>
        <v/>
      </c>
      <c r="C6383" s="6">
        <f>MIN(B6383,A6383)</f>
        <v/>
      </c>
      <c r="D6383" s="6">
        <f>B6383-C6383</f>
        <v/>
      </c>
      <c r="E6383" s="6">
        <f>A6383-C6383</f>
        <v/>
      </c>
      <c r="F6383" s="6">
        <f>MIN(D6383,in_batt_pw,IF(sel_batt=0,0,(sel_batt-H6382)/in_rte))</f>
        <v/>
      </c>
      <c r="G6383" s="6">
        <f>MIN(E6383,in_batt_pw,H6382)</f>
        <v/>
      </c>
      <c r="H6383" s="6">
        <f>H6382+F6383*in_rte-G6383</f>
        <v/>
      </c>
      <c r="I6383" s="6">
        <f>IF(sel_og=1,0,E6383-G6383)</f>
        <v/>
      </c>
      <c r="J6383" s="6">
        <f>IF(sel_og=1,0,D6383-F6383)</f>
        <v/>
      </c>
      <c r="K6383" s="6">
        <f>IF(sel_og=1,E6383-G6383,0)</f>
        <v/>
      </c>
    </row>
    <row r="6384">
      <c r="A6384" s="6">
        <f>Profiles!E6384+Profiles!F6384</f>
        <v/>
      </c>
      <c r="B6384" s="6">
        <f>Profiles!D6384*sel_solar</f>
        <v/>
      </c>
      <c r="C6384" s="6">
        <f>MIN(B6384,A6384)</f>
        <v/>
      </c>
      <c r="D6384" s="6">
        <f>B6384-C6384</f>
        <v/>
      </c>
      <c r="E6384" s="6">
        <f>A6384-C6384</f>
        <v/>
      </c>
      <c r="F6384" s="6">
        <f>MIN(D6384,in_batt_pw,IF(sel_batt=0,0,(sel_batt-H6383)/in_rte))</f>
        <v/>
      </c>
      <c r="G6384" s="6">
        <f>MIN(E6384,in_batt_pw,H6383)</f>
        <v/>
      </c>
      <c r="H6384" s="6">
        <f>H6383+F6384*in_rte-G6384</f>
        <v/>
      </c>
      <c r="I6384" s="6">
        <f>IF(sel_og=1,0,E6384-G6384)</f>
        <v/>
      </c>
      <c r="J6384" s="6">
        <f>IF(sel_og=1,0,D6384-F6384)</f>
        <v/>
      </c>
      <c r="K6384" s="6">
        <f>IF(sel_og=1,E6384-G6384,0)</f>
        <v/>
      </c>
    </row>
    <row r="6385">
      <c r="A6385" s="6">
        <f>Profiles!E6385+Profiles!F6385</f>
        <v/>
      </c>
      <c r="B6385" s="6">
        <f>Profiles!D6385*sel_solar</f>
        <v/>
      </c>
      <c r="C6385" s="6">
        <f>MIN(B6385,A6385)</f>
        <v/>
      </c>
      <c r="D6385" s="6">
        <f>B6385-C6385</f>
        <v/>
      </c>
      <c r="E6385" s="6">
        <f>A6385-C6385</f>
        <v/>
      </c>
      <c r="F6385" s="6">
        <f>MIN(D6385,in_batt_pw,IF(sel_batt=0,0,(sel_batt-H6384)/in_rte))</f>
        <v/>
      </c>
      <c r="G6385" s="6">
        <f>MIN(E6385,in_batt_pw,H6384)</f>
        <v/>
      </c>
      <c r="H6385" s="6">
        <f>H6384+F6385*in_rte-G6385</f>
        <v/>
      </c>
      <c r="I6385" s="6">
        <f>IF(sel_og=1,0,E6385-G6385)</f>
        <v/>
      </c>
      <c r="J6385" s="6">
        <f>IF(sel_og=1,0,D6385-F6385)</f>
        <v/>
      </c>
      <c r="K6385" s="6">
        <f>IF(sel_og=1,E6385-G6385,0)</f>
        <v/>
      </c>
    </row>
    <row r="6386">
      <c r="A6386" s="6">
        <f>Profiles!E6386+Profiles!F6386</f>
        <v/>
      </c>
      <c r="B6386" s="6">
        <f>Profiles!D6386*sel_solar</f>
        <v/>
      </c>
      <c r="C6386" s="6">
        <f>MIN(B6386,A6386)</f>
        <v/>
      </c>
      <c r="D6386" s="6">
        <f>B6386-C6386</f>
        <v/>
      </c>
      <c r="E6386" s="6">
        <f>A6386-C6386</f>
        <v/>
      </c>
      <c r="F6386" s="6">
        <f>MIN(D6386,in_batt_pw,IF(sel_batt=0,0,(sel_batt-H6385)/in_rte))</f>
        <v/>
      </c>
      <c r="G6386" s="6">
        <f>MIN(E6386,in_batt_pw,H6385)</f>
        <v/>
      </c>
      <c r="H6386" s="6">
        <f>H6385+F6386*in_rte-G6386</f>
        <v/>
      </c>
      <c r="I6386" s="6">
        <f>IF(sel_og=1,0,E6386-G6386)</f>
        <v/>
      </c>
      <c r="J6386" s="6">
        <f>IF(sel_og=1,0,D6386-F6386)</f>
        <v/>
      </c>
      <c r="K6386" s="6">
        <f>IF(sel_og=1,E6386-G6386,0)</f>
        <v/>
      </c>
    </row>
    <row r="6387">
      <c r="A6387" s="6">
        <f>Profiles!E6387+Profiles!F6387</f>
        <v/>
      </c>
      <c r="B6387" s="6">
        <f>Profiles!D6387*sel_solar</f>
        <v/>
      </c>
      <c r="C6387" s="6">
        <f>MIN(B6387,A6387)</f>
        <v/>
      </c>
      <c r="D6387" s="6">
        <f>B6387-C6387</f>
        <v/>
      </c>
      <c r="E6387" s="6">
        <f>A6387-C6387</f>
        <v/>
      </c>
      <c r="F6387" s="6">
        <f>MIN(D6387,in_batt_pw,IF(sel_batt=0,0,(sel_batt-H6386)/in_rte))</f>
        <v/>
      </c>
      <c r="G6387" s="6">
        <f>MIN(E6387,in_batt_pw,H6386)</f>
        <v/>
      </c>
      <c r="H6387" s="6">
        <f>H6386+F6387*in_rte-G6387</f>
        <v/>
      </c>
      <c r="I6387" s="6">
        <f>IF(sel_og=1,0,E6387-G6387)</f>
        <v/>
      </c>
      <c r="J6387" s="6">
        <f>IF(sel_og=1,0,D6387-F6387)</f>
        <v/>
      </c>
      <c r="K6387" s="6">
        <f>IF(sel_og=1,E6387-G6387,0)</f>
        <v/>
      </c>
    </row>
    <row r="6388">
      <c r="A6388" s="6">
        <f>Profiles!E6388+Profiles!F6388</f>
        <v/>
      </c>
      <c r="B6388" s="6">
        <f>Profiles!D6388*sel_solar</f>
        <v/>
      </c>
      <c r="C6388" s="6">
        <f>MIN(B6388,A6388)</f>
        <v/>
      </c>
      <c r="D6388" s="6">
        <f>B6388-C6388</f>
        <v/>
      </c>
      <c r="E6388" s="6">
        <f>A6388-C6388</f>
        <v/>
      </c>
      <c r="F6388" s="6">
        <f>MIN(D6388,in_batt_pw,IF(sel_batt=0,0,(sel_batt-H6387)/in_rte))</f>
        <v/>
      </c>
      <c r="G6388" s="6">
        <f>MIN(E6388,in_batt_pw,H6387)</f>
        <v/>
      </c>
      <c r="H6388" s="6">
        <f>H6387+F6388*in_rte-G6388</f>
        <v/>
      </c>
      <c r="I6388" s="6">
        <f>IF(sel_og=1,0,E6388-G6388)</f>
        <v/>
      </c>
      <c r="J6388" s="6">
        <f>IF(sel_og=1,0,D6388-F6388)</f>
        <v/>
      </c>
      <c r="K6388" s="6">
        <f>IF(sel_og=1,E6388-G6388,0)</f>
        <v/>
      </c>
    </row>
    <row r="6389">
      <c r="A6389" s="6">
        <f>Profiles!E6389+Profiles!F6389</f>
        <v/>
      </c>
      <c r="B6389" s="6">
        <f>Profiles!D6389*sel_solar</f>
        <v/>
      </c>
      <c r="C6389" s="6">
        <f>MIN(B6389,A6389)</f>
        <v/>
      </c>
      <c r="D6389" s="6">
        <f>B6389-C6389</f>
        <v/>
      </c>
      <c r="E6389" s="6">
        <f>A6389-C6389</f>
        <v/>
      </c>
      <c r="F6389" s="6">
        <f>MIN(D6389,in_batt_pw,IF(sel_batt=0,0,(sel_batt-H6388)/in_rte))</f>
        <v/>
      </c>
      <c r="G6389" s="6">
        <f>MIN(E6389,in_batt_pw,H6388)</f>
        <v/>
      </c>
      <c r="H6389" s="6">
        <f>H6388+F6389*in_rte-G6389</f>
        <v/>
      </c>
      <c r="I6389" s="6">
        <f>IF(sel_og=1,0,E6389-G6389)</f>
        <v/>
      </c>
      <c r="J6389" s="6">
        <f>IF(sel_og=1,0,D6389-F6389)</f>
        <v/>
      </c>
      <c r="K6389" s="6">
        <f>IF(sel_og=1,E6389-G6389,0)</f>
        <v/>
      </c>
    </row>
    <row r="6390">
      <c r="A6390" s="6">
        <f>Profiles!E6390+Profiles!F6390</f>
        <v/>
      </c>
      <c r="B6390" s="6">
        <f>Profiles!D6390*sel_solar</f>
        <v/>
      </c>
      <c r="C6390" s="6">
        <f>MIN(B6390,A6390)</f>
        <v/>
      </c>
      <c r="D6390" s="6">
        <f>B6390-C6390</f>
        <v/>
      </c>
      <c r="E6390" s="6">
        <f>A6390-C6390</f>
        <v/>
      </c>
      <c r="F6390" s="6">
        <f>MIN(D6390,in_batt_pw,IF(sel_batt=0,0,(sel_batt-H6389)/in_rte))</f>
        <v/>
      </c>
      <c r="G6390" s="6">
        <f>MIN(E6390,in_batt_pw,H6389)</f>
        <v/>
      </c>
      <c r="H6390" s="6">
        <f>H6389+F6390*in_rte-G6390</f>
        <v/>
      </c>
      <c r="I6390" s="6">
        <f>IF(sel_og=1,0,E6390-G6390)</f>
        <v/>
      </c>
      <c r="J6390" s="6">
        <f>IF(sel_og=1,0,D6390-F6390)</f>
        <v/>
      </c>
      <c r="K6390" s="6">
        <f>IF(sel_og=1,E6390-G6390,0)</f>
        <v/>
      </c>
    </row>
    <row r="6391">
      <c r="A6391" s="6">
        <f>Profiles!E6391+Profiles!F6391</f>
        <v/>
      </c>
      <c r="B6391" s="6">
        <f>Profiles!D6391*sel_solar</f>
        <v/>
      </c>
      <c r="C6391" s="6">
        <f>MIN(B6391,A6391)</f>
        <v/>
      </c>
      <c r="D6391" s="6">
        <f>B6391-C6391</f>
        <v/>
      </c>
      <c r="E6391" s="6">
        <f>A6391-C6391</f>
        <v/>
      </c>
      <c r="F6391" s="6">
        <f>MIN(D6391,in_batt_pw,IF(sel_batt=0,0,(sel_batt-H6390)/in_rte))</f>
        <v/>
      </c>
      <c r="G6391" s="6">
        <f>MIN(E6391,in_batt_pw,H6390)</f>
        <v/>
      </c>
      <c r="H6391" s="6">
        <f>H6390+F6391*in_rte-G6391</f>
        <v/>
      </c>
      <c r="I6391" s="6">
        <f>IF(sel_og=1,0,E6391-G6391)</f>
        <v/>
      </c>
      <c r="J6391" s="6">
        <f>IF(sel_og=1,0,D6391-F6391)</f>
        <v/>
      </c>
      <c r="K6391" s="6">
        <f>IF(sel_og=1,E6391-G6391,0)</f>
        <v/>
      </c>
    </row>
    <row r="6392">
      <c r="A6392" s="6">
        <f>Profiles!E6392+Profiles!F6392</f>
        <v/>
      </c>
      <c r="B6392" s="6">
        <f>Profiles!D6392*sel_solar</f>
        <v/>
      </c>
      <c r="C6392" s="6">
        <f>MIN(B6392,A6392)</f>
        <v/>
      </c>
      <c r="D6392" s="6">
        <f>B6392-C6392</f>
        <v/>
      </c>
      <c r="E6392" s="6">
        <f>A6392-C6392</f>
        <v/>
      </c>
      <c r="F6392" s="6">
        <f>MIN(D6392,in_batt_pw,IF(sel_batt=0,0,(sel_batt-H6391)/in_rte))</f>
        <v/>
      </c>
      <c r="G6392" s="6">
        <f>MIN(E6392,in_batt_pw,H6391)</f>
        <v/>
      </c>
      <c r="H6392" s="6">
        <f>H6391+F6392*in_rte-G6392</f>
        <v/>
      </c>
      <c r="I6392" s="6">
        <f>IF(sel_og=1,0,E6392-G6392)</f>
        <v/>
      </c>
      <c r="J6392" s="6">
        <f>IF(sel_og=1,0,D6392-F6392)</f>
        <v/>
      </c>
      <c r="K6392" s="6">
        <f>IF(sel_og=1,E6392-G6392,0)</f>
        <v/>
      </c>
    </row>
    <row r="6393">
      <c r="A6393" s="6">
        <f>Profiles!E6393+Profiles!F6393</f>
        <v/>
      </c>
      <c r="B6393" s="6">
        <f>Profiles!D6393*sel_solar</f>
        <v/>
      </c>
      <c r="C6393" s="6">
        <f>MIN(B6393,A6393)</f>
        <v/>
      </c>
      <c r="D6393" s="6">
        <f>B6393-C6393</f>
        <v/>
      </c>
      <c r="E6393" s="6">
        <f>A6393-C6393</f>
        <v/>
      </c>
      <c r="F6393" s="6">
        <f>MIN(D6393,in_batt_pw,IF(sel_batt=0,0,(sel_batt-H6392)/in_rte))</f>
        <v/>
      </c>
      <c r="G6393" s="6">
        <f>MIN(E6393,in_batt_pw,H6392)</f>
        <v/>
      </c>
      <c r="H6393" s="6">
        <f>H6392+F6393*in_rte-G6393</f>
        <v/>
      </c>
      <c r="I6393" s="6">
        <f>IF(sel_og=1,0,E6393-G6393)</f>
        <v/>
      </c>
      <c r="J6393" s="6">
        <f>IF(sel_og=1,0,D6393-F6393)</f>
        <v/>
      </c>
      <c r="K6393" s="6">
        <f>IF(sel_og=1,E6393-G6393,0)</f>
        <v/>
      </c>
    </row>
    <row r="6394">
      <c r="A6394" s="6">
        <f>Profiles!E6394+Profiles!F6394</f>
        <v/>
      </c>
      <c r="B6394" s="6">
        <f>Profiles!D6394*sel_solar</f>
        <v/>
      </c>
      <c r="C6394" s="6">
        <f>MIN(B6394,A6394)</f>
        <v/>
      </c>
      <c r="D6394" s="6">
        <f>B6394-C6394</f>
        <v/>
      </c>
      <c r="E6394" s="6">
        <f>A6394-C6394</f>
        <v/>
      </c>
      <c r="F6394" s="6">
        <f>MIN(D6394,in_batt_pw,IF(sel_batt=0,0,(sel_batt-H6393)/in_rte))</f>
        <v/>
      </c>
      <c r="G6394" s="6">
        <f>MIN(E6394,in_batt_pw,H6393)</f>
        <v/>
      </c>
      <c r="H6394" s="6">
        <f>H6393+F6394*in_rte-G6394</f>
        <v/>
      </c>
      <c r="I6394" s="6">
        <f>IF(sel_og=1,0,E6394-G6394)</f>
        <v/>
      </c>
      <c r="J6394" s="6">
        <f>IF(sel_og=1,0,D6394-F6394)</f>
        <v/>
      </c>
      <c r="K6394" s="6">
        <f>IF(sel_og=1,E6394-G6394,0)</f>
        <v/>
      </c>
    </row>
    <row r="6395">
      <c r="A6395" s="6">
        <f>Profiles!E6395+Profiles!F6395</f>
        <v/>
      </c>
      <c r="B6395" s="6">
        <f>Profiles!D6395*sel_solar</f>
        <v/>
      </c>
      <c r="C6395" s="6">
        <f>MIN(B6395,A6395)</f>
        <v/>
      </c>
      <c r="D6395" s="6">
        <f>B6395-C6395</f>
        <v/>
      </c>
      <c r="E6395" s="6">
        <f>A6395-C6395</f>
        <v/>
      </c>
      <c r="F6395" s="6">
        <f>MIN(D6395,in_batt_pw,IF(sel_batt=0,0,(sel_batt-H6394)/in_rte))</f>
        <v/>
      </c>
      <c r="G6395" s="6">
        <f>MIN(E6395,in_batt_pw,H6394)</f>
        <v/>
      </c>
      <c r="H6395" s="6">
        <f>H6394+F6395*in_rte-G6395</f>
        <v/>
      </c>
      <c r="I6395" s="6">
        <f>IF(sel_og=1,0,E6395-G6395)</f>
        <v/>
      </c>
      <c r="J6395" s="6">
        <f>IF(sel_og=1,0,D6395-F6395)</f>
        <v/>
      </c>
      <c r="K6395" s="6">
        <f>IF(sel_og=1,E6395-G6395,0)</f>
        <v/>
      </c>
    </row>
    <row r="6396">
      <c r="A6396" s="6">
        <f>Profiles!E6396+Profiles!F6396</f>
        <v/>
      </c>
      <c r="B6396" s="6">
        <f>Profiles!D6396*sel_solar</f>
        <v/>
      </c>
      <c r="C6396" s="6">
        <f>MIN(B6396,A6396)</f>
        <v/>
      </c>
      <c r="D6396" s="6">
        <f>B6396-C6396</f>
        <v/>
      </c>
      <c r="E6396" s="6">
        <f>A6396-C6396</f>
        <v/>
      </c>
      <c r="F6396" s="6">
        <f>MIN(D6396,in_batt_pw,IF(sel_batt=0,0,(sel_batt-H6395)/in_rte))</f>
        <v/>
      </c>
      <c r="G6396" s="6">
        <f>MIN(E6396,in_batt_pw,H6395)</f>
        <v/>
      </c>
      <c r="H6396" s="6">
        <f>H6395+F6396*in_rte-G6396</f>
        <v/>
      </c>
      <c r="I6396" s="6">
        <f>IF(sel_og=1,0,E6396-G6396)</f>
        <v/>
      </c>
      <c r="J6396" s="6">
        <f>IF(sel_og=1,0,D6396-F6396)</f>
        <v/>
      </c>
      <c r="K6396" s="6">
        <f>IF(sel_og=1,E6396-G6396,0)</f>
        <v/>
      </c>
    </row>
    <row r="6397">
      <c r="A6397" s="6">
        <f>Profiles!E6397+Profiles!F6397</f>
        <v/>
      </c>
      <c r="B6397" s="6">
        <f>Profiles!D6397*sel_solar</f>
        <v/>
      </c>
      <c r="C6397" s="6">
        <f>MIN(B6397,A6397)</f>
        <v/>
      </c>
      <c r="D6397" s="6">
        <f>B6397-C6397</f>
        <v/>
      </c>
      <c r="E6397" s="6">
        <f>A6397-C6397</f>
        <v/>
      </c>
      <c r="F6397" s="6">
        <f>MIN(D6397,in_batt_pw,IF(sel_batt=0,0,(sel_batt-H6396)/in_rte))</f>
        <v/>
      </c>
      <c r="G6397" s="6">
        <f>MIN(E6397,in_batt_pw,H6396)</f>
        <v/>
      </c>
      <c r="H6397" s="6">
        <f>H6396+F6397*in_rte-G6397</f>
        <v/>
      </c>
      <c r="I6397" s="6">
        <f>IF(sel_og=1,0,E6397-G6397)</f>
        <v/>
      </c>
      <c r="J6397" s="6">
        <f>IF(sel_og=1,0,D6397-F6397)</f>
        <v/>
      </c>
      <c r="K6397" s="6">
        <f>IF(sel_og=1,E6397-G6397,0)</f>
        <v/>
      </c>
    </row>
    <row r="6398">
      <c r="A6398" s="6">
        <f>Profiles!E6398+Profiles!F6398</f>
        <v/>
      </c>
      <c r="B6398" s="6">
        <f>Profiles!D6398*sel_solar</f>
        <v/>
      </c>
      <c r="C6398" s="6">
        <f>MIN(B6398,A6398)</f>
        <v/>
      </c>
      <c r="D6398" s="6">
        <f>B6398-C6398</f>
        <v/>
      </c>
      <c r="E6398" s="6">
        <f>A6398-C6398</f>
        <v/>
      </c>
      <c r="F6398" s="6">
        <f>MIN(D6398,in_batt_pw,IF(sel_batt=0,0,(sel_batt-H6397)/in_rte))</f>
        <v/>
      </c>
      <c r="G6398" s="6">
        <f>MIN(E6398,in_batt_pw,H6397)</f>
        <v/>
      </c>
      <c r="H6398" s="6">
        <f>H6397+F6398*in_rte-G6398</f>
        <v/>
      </c>
      <c r="I6398" s="6">
        <f>IF(sel_og=1,0,E6398-G6398)</f>
        <v/>
      </c>
      <c r="J6398" s="6">
        <f>IF(sel_og=1,0,D6398-F6398)</f>
        <v/>
      </c>
      <c r="K6398" s="6">
        <f>IF(sel_og=1,E6398-G6398,0)</f>
        <v/>
      </c>
    </row>
    <row r="6399">
      <c r="A6399" s="6">
        <f>Profiles!E6399+Profiles!F6399</f>
        <v/>
      </c>
      <c r="B6399" s="6">
        <f>Profiles!D6399*sel_solar</f>
        <v/>
      </c>
      <c r="C6399" s="6">
        <f>MIN(B6399,A6399)</f>
        <v/>
      </c>
      <c r="D6399" s="6">
        <f>B6399-C6399</f>
        <v/>
      </c>
      <c r="E6399" s="6">
        <f>A6399-C6399</f>
        <v/>
      </c>
      <c r="F6399" s="6">
        <f>MIN(D6399,in_batt_pw,IF(sel_batt=0,0,(sel_batt-H6398)/in_rte))</f>
        <v/>
      </c>
      <c r="G6399" s="6">
        <f>MIN(E6399,in_batt_pw,H6398)</f>
        <v/>
      </c>
      <c r="H6399" s="6">
        <f>H6398+F6399*in_rte-G6399</f>
        <v/>
      </c>
      <c r="I6399" s="6">
        <f>IF(sel_og=1,0,E6399-G6399)</f>
        <v/>
      </c>
      <c r="J6399" s="6">
        <f>IF(sel_og=1,0,D6399-F6399)</f>
        <v/>
      </c>
      <c r="K6399" s="6">
        <f>IF(sel_og=1,E6399-G6399,0)</f>
        <v/>
      </c>
    </row>
    <row r="6400">
      <c r="A6400" s="6">
        <f>Profiles!E6400+Profiles!F6400</f>
        <v/>
      </c>
      <c r="B6400" s="6">
        <f>Profiles!D6400*sel_solar</f>
        <v/>
      </c>
      <c r="C6400" s="6">
        <f>MIN(B6400,A6400)</f>
        <v/>
      </c>
      <c r="D6400" s="6">
        <f>B6400-C6400</f>
        <v/>
      </c>
      <c r="E6400" s="6">
        <f>A6400-C6400</f>
        <v/>
      </c>
      <c r="F6400" s="6">
        <f>MIN(D6400,in_batt_pw,IF(sel_batt=0,0,(sel_batt-H6399)/in_rte))</f>
        <v/>
      </c>
      <c r="G6400" s="6">
        <f>MIN(E6400,in_batt_pw,H6399)</f>
        <v/>
      </c>
      <c r="H6400" s="6">
        <f>H6399+F6400*in_rte-G6400</f>
        <v/>
      </c>
      <c r="I6400" s="6">
        <f>IF(sel_og=1,0,E6400-G6400)</f>
        <v/>
      </c>
      <c r="J6400" s="6">
        <f>IF(sel_og=1,0,D6400-F6400)</f>
        <v/>
      </c>
      <c r="K6400" s="6">
        <f>IF(sel_og=1,E6400-G6400,0)</f>
        <v/>
      </c>
    </row>
    <row r="6401">
      <c r="A6401" s="6">
        <f>Profiles!E6401+Profiles!F6401</f>
        <v/>
      </c>
      <c r="B6401" s="6">
        <f>Profiles!D6401*sel_solar</f>
        <v/>
      </c>
      <c r="C6401" s="6">
        <f>MIN(B6401,A6401)</f>
        <v/>
      </c>
      <c r="D6401" s="6">
        <f>B6401-C6401</f>
        <v/>
      </c>
      <c r="E6401" s="6">
        <f>A6401-C6401</f>
        <v/>
      </c>
      <c r="F6401" s="6">
        <f>MIN(D6401,in_batt_pw,IF(sel_batt=0,0,(sel_batt-H6400)/in_rte))</f>
        <v/>
      </c>
      <c r="G6401" s="6">
        <f>MIN(E6401,in_batt_pw,H6400)</f>
        <v/>
      </c>
      <c r="H6401" s="6">
        <f>H6400+F6401*in_rte-G6401</f>
        <v/>
      </c>
      <c r="I6401" s="6">
        <f>IF(sel_og=1,0,E6401-G6401)</f>
        <v/>
      </c>
      <c r="J6401" s="6">
        <f>IF(sel_og=1,0,D6401-F6401)</f>
        <v/>
      </c>
      <c r="K6401" s="6">
        <f>IF(sel_og=1,E6401-G6401,0)</f>
        <v/>
      </c>
    </row>
    <row r="6402">
      <c r="A6402" s="6">
        <f>Profiles!E6402+Profiles!F6402</f>
        <v/>
      </c>
      <c r="B6402" s="6">
        <f>Profiles!D6402*sel_solar</f>
        <v/>
      </c>
      <c r="C6402" s="6">
        <f>MIN(B6402,A6402)</f>
        <v/>
      </c>
      <c r="D6402" s="6">
        <f>B6402-C6402</f>
        <v/>
      </c>
      <c r="E6402" s="6">
        <f>A6402-C6402</f>
        <v/>
      </c>
      <c r="F6402" s="6">
        <f>MIN(D6402,in_batt_pw,IF(sel_batt=0,0,(sel_batt-H6401)/in_rte))</f>
        <v/>
      </c>
      <c r="G6402" s="6">
        <f>MIN(E6402,in_batt_pw,H6401)</f>
        <v/>
      </c>
      <c r="H6402" s="6">
        <f>H6401+F6402*in_rte-G6402</f>
        <v/>
      </c>
      <c r="I6402" s="6">
        <f>IF(sel_og=1,0,E6402-G6402)</f>
        <v/>
      </c>
      <c r="J6402" s="6">
        <f>IF(sel_og=1,0,D6402-F6402)</f>
        <v/>
      </c>
      <c r="K6402" s="6">
        <f>IF(sel_og=1,E6402-G6402,0)</f>
        <v/>
      </c>
    </row>
    <row r="6403">
      <c r="A6403" s="6">
        <f>Profiles!E6403+Profiles!F6403</f>
        <v/>
      </c>
      <c r="B6403" s="6">
        <f>Profiles!D6403*sel_solar</f>
        <v/>
      </c>
      <c r="C6403" s="6">
        <f>MIN(B6403,A6403)</f>
        <v/>
      </c>
      <c r="D6403" s="6">
        <f>B6403-C6403</f>
        <v/>
      </c>
      <c r="E6403" s="6">
        <f>A6403-C6403</f>
        <v/>
      </c>
      <c r="F6403" s="6">
        <f>MIN(D6403,in_batt_pw,IF(sel_batt=0,0,(sel_batt-H6402)/in_rte))</f>
        <v/>
      </c>
      <c r="G6403" s="6">
        <f>MIN(E6403,in_batt_pw,H6402)</f>
        <v/>
      </c>
      <c r="H6403" s="6">
        <f>H6402+F6403*in_rte-G6403</f>
        <v/>
      </c>
      <c r="I6403" s="6">
        <f>IF(sel_og=1,0,E6403-G6403)</f>
        <v/>
      </c>
      <c r="J6403" s="6">
        <f>IF(sel_og=1,0,D6403-F6403)</f>
        <v/>
      </c>
      <c r="K6403" s="6">
        <f>IF(sel_og=1,E6403-G6403,0)</f>
        <v/>
      </c>
    </row>
    <row r="6404">
      <c r="A6404" s="6">
        <f>Profiles!E6404+Profiles!F6404</f>
        <v/>
      </c>
      <c r="B6404" s="6">
        <f>Profiles!D6404*sel_solar</f>
        <v/>
      </c>
      <c r="C6404" s="6">
        <f>MIN(B6404,A6404)</f>
        <v/>
      </c>
      <c r="D6404" s="6">
        <f>B6404-C6404</f>
        <v/>
      </c>
      <c r="E6404" s="6">
        <f>A6404-C6404</f>
        <v/>
      </c>
      <c r="F6404" s="6">
        <f>MIN(D6404,in_batt_pw,IF(sel_batt=0,0,(sel_batt-H6403)/in_rte))</f>
        <v/>
      </c>
      <c r="G6404" s="6">
        <f>MIN(E6404,in_batt_pw,H6403)</f>
        <v/>
      </c>
      <c r="H6404" s="6">
        <f>H6403+F6404*in_rte-G6404</f>
        <v/>
      </c>
      <c r="I6404" s="6">
        <f>IF(sel_og=1,0,E6404-G6404)</f>
        <v/>
      </c>
      <c r="J6404" s="6">
        <f>IF(sel_og=1,0,D6404-F6404)</f>
        <v/>
      </c>
      <c r="K6404" s="6">
        <f>IF(sel_og=1,E6404-G6404,0)</f>
        <v/>
      </c>
    </row>
    <row r="6405">
      <c r="A6405" s="6">
        <f>Profiles!E6405+Profiles!F6405</f>
        <v/>
      </c>
      <c r="B6405" s="6">
        <f>Profiles!D6405*sel_solar</f>
        <v/>
      </c>
      <c r="C6405" s="6">
        <f>MIN(B6405,A6405)</f>
        <v/>
      </c>
      <c r="D6405" s="6">
        <f>B6405-C6405</f>
        <v/>
      </c>
      <c r="E6405" s="6">
        <f>A6405-C6405</f>
        <v/>
      </c>
      <c r="F6405" s="6">
        <f>MIN(D6405,in_batt_pw,IF(sel_batt=0,0,(sel_batt-H6404)/in_rte))</f>
        <v/>
      </c>
      <c r="G6405" s="6">
        <f>MIN(E6405,in_batt_pw,H6404)</f>
        <v/>
      </c>
      <c r="H6405" s="6">
        <f>H6404+F6405*in_rte-G6405</f>
        <v/>
      </c>
      <c r="I6405" s="6">
        <f>IF(sel_og=1,0,E6405-G6405)</f>
        <v/>
      </c>
      <c r="J6405" s="6">
        <f>IF(sel_og=1,0,D6405-F6405)</f>
        <v/>
      </c>
      <c r="K6405" s="6">
        <f>IF(sel_og=1,E6405-G6405,0)</f>
        <v/>
      </c>
    </row>
    <row r="6406">
      <c r="A6406" s="6">
        <f>Profiles!E6406+Profiles!F6406</f>
        <v/>
      </c>
      <c r="B6406" s="6">
        <f>Profiles!D6406*sel_solar</f>
        <v/>
      </c>
      <c r="C6406" s="6">
        <f>MIN(B6406,A6406)</f>
        <v/>
      </c>
      <c r="D6406" s="6">
        <f>B6406-C6406</f>
        <v/>
      </c>
      <c r="E6406" s="6">
        <f>A6406-C6406</f>
        <v/>
      </c>
      <c r="F6406" s="6">
        <f>MIN(D6406,in_batt_pw,IF(sel_batt=0,0,(sel_batt-H6405)/in_rte))</f>
        <v/>
      </c>
      <c r="G6406" s="6">
        <f>MIN(E6406,in_batt_pw,H6405)</f>
        <v/>
      </c>
      <c r="H6406" s="6">
        <f>H6405+F6406*in_rte-G6406</f>
        <v/>
      </c>
      <c r="I6406" s="6">
        <f>IF(sel_og=1,0,E6406-G6406)</f>
        <v/>
      </c>
      <c r="J6406" s="6">
        <f>IF(sel_og=1,0,D6406-F6406)</f>
        <v/>
      </c>
      <c r="K6406" s="6">
        <f>IF(sel_og=1,E6406-G6406,0)</f>
        <v/>
      </c>
    </row>
    <row r="6407">
      <c r="A6407" s="6">
        <f>Profiles!E6407+Profiles!F6407</f>
        <v/>
      </c>
      <c r="B6407" s="6">
        <f>Profiles!D6407*sel_solar</f>
        <v/>
      </c>
      <c r="C6407" s="6">
        <f>MIN(B6407,A6407)</f>
        <v/>
      </c>
      <c r="D6407" s="6">
        <f>B6407-C6407</f>
        <v/>
      </c>
      <c r="E6407" s="6">
        <f>A6407-C6407</f>
        <v/>
      </c>
      <c r="F6407" s="6">
        <f>MIN(D6407,in_batt_pw,IF(sel_batt=0,0,(sel_batt-H6406)/in_rte))</f>
        <v/>
      </c>
      <c r="G6407" s="6">
        <f>MIN(E6407,in_batt_pw,H6406)</f>
        <v/>
      </c>
      <c r="H6407" s="6">
        <f>H6406+F6407*in_rte-G6407</f>
        <v/>
      </c>
      <c r="I6407" s="6">
        <f>IF(sel_og=1,0,E6407-G6407)</f>
        <v/>
      </c>
      <c r="J6407" s="6">
        <f>IF(sel_og=1,0,D6407-F6407)</f>
        <v/>
      </c>
      <c r="K6407" s="6">
        <f>IF(sel_og=1,E6407-G6407,0)</f>
        <v/>
      </c>
    </row>
    <row r="6408">
      <c r="A6408" s="6">
        <f>Profiles!E6408+Profiles!F6408</f>
        <v/>
      </c>
      <c r="B6408" s="6">
        <f>Profiles!D6408*sel_solar</f>
        <v/>
      </c>
      <c r="C6408" s="6">
        <f>MIN(B6408,A6408)</f>
        <v/>
      </c>
      <c r="D6408" s="6">
        <f>B6408-C6408</f>
        <v/>
      </c>
      <c r="E6408" s="6">
        <f>A6408-C6408</f>
        <v/>
      </c>
      <c r="F6408" s="6">
        <f>MIN(D6408,in_batt_pw,IF(sel_batt=0,0,(sel_batt-H6407)/in_rte))</f>
        <v/>
      </c>
      <c r="G6408" s="6">
        <f>MIN(E6408,in_batt_pw,H6407)</f>
        <v/>
      </c>
      <c r="H6408" s="6">
        <f>H6407+F6408*in_rte-G6408</f>
        <v/>
      </c>
      <c r="I6408" s="6">
        <f>IF(sel_og=1,0,E6408-G6408)</f>
        <v/>
      </c>
      <c r="J6408" s="6">
        <f>IF(sel_og=1,0,D6408-F6408)</f>
        <v/>
      </c>
      <c r="K6408" s="6">
        <f>IF(sel_og=1,E6408-G6408,0)</f>
        <v/>
      </c>
    </row>
    <row r="6409">
      <c r="A6409" s="6">
        <f>Profiles!E6409+Profiles!F6409</f>
        <v/>
      </c>
      <c r="B6409" s="6">
        <f>Profiles!D6409*sel_solar</f>
        <v/>
      </c>
      <c r="C6409" s="6">
        <f>MIN(B6409,A6409)</f>
        <v/>
      </c>
      <c r="D6409" s="6">
        <f>B6409-C6409</f>
        <v/>
      </c>
      <c r="E6409" s="6">
        <f>A6409-C6409</f>
        <v/>
      </c>
      <c r="F6409" s="6">
        <f>MIN(D6409,in_batt_pw,IF(sel_batt=0,0,(sel_batt-H6408)/in_rte))</f>
        <v/>
      </c>
      <c r="G6409" s="6">
        <f>MIN(E6409,in_batt_pw,H6408)</f>
        <v/>
      </c>
      <c r="H6409" s="6">
        <f>H6408+F6409*in_rte-G6409</f>
        <v/>
      </c>
      <c r="I6409" s="6">
        <f>IF(sel_og=1,0,E6409-G6409)</f>
        <v/>
      </c>
      <c r="J6409" s="6">
        <f>IF(sel_og=1,0,D6409-F6409)</f>
        <v/>
      </c>
      <c r="K6409" s="6">
        <f>IF(sel_og=1,E6409-G6409,0)</f>
        <v/>
      </c>
    </row>
    <row r="6410">
      <c r="A6410" s="6">
        <f>Profiles!E6410+Profiles!F6410</f>
        <v/>
      </c>
      <c r="B6410" s="6">
        <f>Profiles!D6410*sel_solar</f>
        <v/>
      </c>
      <c r="C6410" s="6">
        <f>MIN(B6410,A6410)</f>
        <v/>
      </c>
      <c r="D6410" s="6">
        <f>B6410-C6410</f>
        <v/>
      </c>
      <c r="E6410" s="6">
        <f>A6410-C6410</f>
        <v/>
      </c>
      <c r="F6410" s="6">
        <f>MIN(D6410,in_batt_pw,IF(sel_batt=0,0,(sel_batt-H6409)/in_rte))</f>
        <v/>
      </c>
      <c r="G6410" s="6">
        <f>MIN(E6410,in_batt_pw,H6409)</f>
        <v/>
      </c>
      <c r="H6410" s="6">
        <f>H6409+F6410*in_rte-G6410</f>
        <v/>
      </c>
      <c r="I6410" s="6">
        <f>IF(sel_og=1,0,E6410-G6410)</f>
        <v/>
      </c>
      <c r="J6410" s="6">
        <f>IF(sel_og=1,0,D6410-F6410)</f>
        <v/>
      </c>
      <c r="K6410" s="6">
        <f>IF(sel_og=1,E6410-G6410,0)</f>
        <v/>
      </c>
    </row>
    <row r="6411">
      <c r="A6411" s="6">
        <f>Profiles!E6411+Profiles!F6411</f>
        <v/>
      </c>
      <c r="B6411" s="6">
        <f>Profiles!D6411*sel_solar</f>
        <v/>
      </c>
      <c r="C6411" s="6">
        <f>MIN(B6411,A6411)</f>
        <v/>
      </c>
      <c r="D6411" s="6">
        <f>B6411-C6411</f>
        <v/>
      </c>
      <c r="E6411" s="6">
        <f>A6411-C6411</f>
        <v/>
      </c>
      <c r="F6411" s="6">
        <f>MIN(D6411,in_batt_pw,IF(sel_batt=0,0,(sel_batt-H6410)/in_rte))</f>
        <v/>
      </c>
      <c r="G6411" s="6">
        <f>MIN(E6411,in_batt_pw,H6410)</f>
        <v/>
      </c>
      <c r="H6411" s="6">
        <f>H6410+F6411*in_rte-G6411</f>
        <v/>
      </c>
      <c r="I6411" s="6">
        <f>IF(sel_og=1,0,E6411-G6411)</f>
        <v/>
      </c>
      <c r="J6411" s="6">
        <f>IF(sel_og=1,0,D6411-F6411)</f>
        <v/>
      </c>
      <c r="K6411" s="6">
        <f>IF(sel_og=1,E6411-G6411,0)</f>
        <v/>
      </c>
    </row>
    <row r="6412">
      <c r="A6412" s="6">
        <f>Profiles!E6412+Profiles!F6412</f>
        <v/>
      </c>
      <c r="B6412" s="6">
        <f>Profiles!D6412*sel_solar</f>
        <v/>
      </c>
      <c r="C6412" s="6">
        <f>MIN(B6412,A6412)</f>
        <v/>
      </c>
      <c r="D6412" s="6">
        <f>B6412-C6412</f>
        <v/>
      </c>
      <c r="E6412" s="6">
        <f>A6412-C6412</f>
        <v/>
      </c>
      <c r="F6412" s="6">
        <f>MIN(D6412,in_batt_pw,IF(sel_batt=0,0,(sel_batt-H6411)/in_rte))</f>
        <v/>
      </c>
      <c r="G6412" s="6">
        <f>MIN(E6412,in_batt_pw,H6411)</f>
        <v/>
      </c>
      <c r="H6412" s="6">
        <f>H6411+F6412*in_rte-G6412</f>
        <v/>
      </c>
      <c r="I6412" s="6">
        <f>IF(sel_og=1,0,E6412-G6412)</f>
        <v/>
      </c>
      <c r="J6412" s="6">
        <f>IF(sel_og=1,0,D6412-F6412)</f>
        <v/>
      </c>
      <c r="K6412" s="6">
        <f>IF(sel_og=1,E6412-G6412,0)</f>
        <v/>
      </c>
    </row>
    <row r="6413">
      <c r="A6413" s="6">
        <f>Profiles!E6413+Profiles!F6413</f>
        <v/>
      </c>
      <c r="B6413" s="6">
        <f>Profiles!D6413*sel_solar</f>
        <v/>
      </c>
      <c r="C6413" s="6">
        <f>MIN(B6413,A6413)</f>
        <v/>
      </c>
      <c r="D6413" s="6">
        <f>B6413-C6413</f>
        <v/>
      </c>
      <c r="E6413" s="6">
        <f>A6413-C6413</f>
        <v/>
      </c>
      <c r="F6413" s="6">
        <f>MIN(D6413,in_batt_pw,IF(sel_batt=0,0,(sel_batt-H6412)/in_rte))</f>
        <v/>
      </c>
      <c r="G6413" s="6">
        <f>MIN(E6413,in_batt_pw,H6412)</f>
        <v/>
      </c>
      <c r="H6413" s="6">
        <f>H6412+F6413*in_rte-G6413</f>
        <v/>
      </c>
      <c r="I6413" s="6">
        <f>IF(sel_og=1,0,E6413-G6413)</f>
        <v/>
      </c>
      <c r="J6413" s="6">
        <f>IF(sel_og=1,0,D6413-F6413)</f>
        <v/>
      </c>
      <c r="K6413" s="6">
        <f>IF(sel_og=1,E6413-G6413,0)</f>
        <v/>
      </c>
    </row>
    <row r="6414">
      <c r="A6414" s="6">
        <f>Profiles!E6414+Profiles!F6414</f>
        <v/>
      </c>
      <c r="B6414" s="6">
        <f>Profiles!D6414*sel_solar</f>
        <v/>
      </c>
      <c r="C6414" s="6">
        <f>MIN(B6414,A6414)</f>
        <v/>
      </c>
      <c r="D6414" s="6">
        <f>B6414-C6414</f>
        <v/>
      </c>
      <c r="E6414" s="6">
        <f>A6414-C6414</f>
        <v/>
      </c>
      <c r="F6414" s="6">
        <f>MIN(D6414,in_batt_pw,IF(sel_batt=0,0,(sel_batt-H6413)/in_rte))</f>
        <v/>
      </c>
      <c r="G6414" s="6">
        <f>MIN(E6414,in_batt_pw,H6413)</f>
        <v/>
      </c>
      <c r="H6414" s="6">
        <f>H6413+F6414*in_rte-G6414</f>
        <v/>
      </c>
      <c r="I6414" s="6">
        <f>IF(sel_og=1,0,E6414-G6414)</f>
        <v/>
      </c>
      <c r="J6414" s="6">
        <f>IF(sel_og=1,0,D6414-F6414)</f>
        <v/>
      </c>
      <c r="K6414" s="6">
        <f>IF(sel_og=1,E6414-G6414,0)</f>
        <v/>
      </c>
    </row>
    <row r="6415">
      <c r="A6415" s="6">
        <f>Profiles!E6415+Profiles!F6415</f>
        <v/>
      </c>
      <c r="B6415" s="6">
        <f>Profiles!D6415*sel_solar</f>
        <v/>
      </c>
      <c r="C6415" s="6">
        <f>MIN(B6415,A6415)</f>
        <v/>
      </c>
      <c r="D6415" s="6">
        <f>B6415-C6415</f>
        <v/>
      </c>
      <c r="E6415" s="6">
        <f>A6415-C6415</f>
        <v/>
      </c>
      <c r="F6415" s="6">
        <f>MIN(D6415,in_batt_pw,IF(sel_batt=0,0,(sel_batt-H6414)/in_rte))</f>
        <v/>
      </c>
      <c r="G6415" s="6">
        <f>MIN(E6415,in_batt_pw,H6414)</f>
        <v/>
      </c>
      <c r="H6415" s="6">
        <f>H6414+F6415*in_rte-G6415</f>
        <v/>
      </c>
      <c r="I6415" s="6">
        <f>IF(sel_og=1,0,E6415-G6415)</f>
        <v/>
      </c>
      <c r="J6415" s="6">
        <f>IF(sel_og=1,0,D6415-F6415)</f>
        <v/>
      </c>
      <c r="K6415" s="6">
        <f>IF(sel_og=1,E6415-G6415,0)</f>
        <v/>
      </c>
    </row>
    <row r="6416">
      <c r="A6416" s="6">
        <f>Profiles!E6416+Profiles!F6416</f>
        <v/>
      </c>
      <c r="B6416" s="6">
        <f>Profiles!D6416*sel_solar</f>
        <v/>
      </c>
      <c r="C6416" s="6">
        <f>MIN(B6416,A6416)</f>
        <v/>
      </c>
      <c r="D6416" s="6">
        <f>B6416-C6416</f>
        <v/>
      </c>
      <c r="E6416" s="6">
        <f>A6416-C6416</f>
        <v/>
      </c>
      <c r="F6416" s="6">
        <f>MIN(D6416,in_batt_pw,IF(sel_batt=0,0,(sel_batt-H6415)/in_rte))</f>
        <v/>
      </c>
      <c r="G6416" s="6">
        <f>MIN(E6416,in_batt_pw,H6415)</f>
        <v/>
      </c>
      <c r="H6416" s="6">
        <f>H6415+F6416*in_rte-G6416</f>
        <v/>
      </c>
      <c r="I6416" s="6">
        <f>IF(sel_og=1,0,E6416-G6416)</f>
        <v/>
      </c>
      <c r="J6416" s="6">
        <f>IF(sel_og=1,0,D6416-F6416)</f>
        <v/>
      </c>
      <c r="K6416" s="6">
        <f>IF(sel_og=1,E6416-G6416,0)</f>
        <v/>
      </c>
    </row>
    <row r="6417">
      <c r="A6417" s="6">
        <f>Profiles!E6417+Profiles!F6417</f>
        <v/>
      </c>
      <c r="B6417" s="6">
        <f>Profiles!D6417*sel_solar</f>
        <v/>
      </c>
      <c r="C6417" s="6">
        <f>MIN(B6417,A6417)</f>
        <v/>
      </c>
      <c r="D6417" s="6">
        <f>B6417-C6417</f>
        <v/>
      </c>
      <c r="E6417" s="6">
        <f>A6417-C6417</f>
        <v/>
      </c>
      <c r="F6417" s="6">
        <f>MIN(D6417,in_batt_pw,IF(sel_batt=0,0,(sel_batt-H6416)/in_rte))</f>
        <v/>
      </c>
      <c r="G6417" s="6">
        <f>MIN(E6417,in_batt_pw,H6416)</f>
        <v/>
      </c>
      <c r="H6417" s="6">
        <f>H6416+F6417*in_rte-G6417</f>
        <v/>
      </c>
      <c r="I6417" s="6">
        <f>IF(sel_og=1,0,E6417-G6417)</f>
        <v/>
      </c>
      <c r="J6417" s="6">
        <f>IF(sel_og=1,0,D6417-F6417)</f>
        <v/>
      </c>
      <c r="K6417" s="6">
        <f>IF(sel_og=1,E6417-G6417,0)</f>
        <v/>
      </c>
    </row>
    <row r="6418">
      <c r="A6418" s="6">
        <f>Profiles!E6418+Profiles!F6418</f>
        <v/>
      </c>
      <c r="B6418" s="6">
        <f>Profiles!D6418*sel_solar</f>
        <v/>
      </c>
      <c r="C6418" s="6">
        <f>MIN(B6418,A6418)</f>
        <v/>
      </c>
      <c r="D6418" s="6">
        <f>B6418-C6418</f>
        <v/>
      </c>
      <c r="E6418" s="6">
        <f>A6418-C6418</f>
        <v/>
      </c>
      <c r="F6418" s="6">
        <f>MIN(D6418,in_batt_pw,IF(sel_batt=0,0,(sel_batt-H6417)/in_rte))</f>
        <v/>
      </c>
      <c r="G6418" s="6">
        <f>MIN(E6418,in_batt_pw,H6417)</f>
        <v/>
      </c>
      <c r="H6418" s="6">
        <f>H6417+F6418*in_rte-G6418</f>
        <v/>
      </c>
      <c r="I6418" s="6">
        <f>IF(sel_og=1,0,E6418-G6418)</f>
        <v/>
      </c>
      <c r="J6418" s="6">
        <f>IF(sel_og=1,0,D6418-F6418)</f>
        <v/>
      </c>
      <c r="K6418" s="6">
        <f>IF(sel_og=1,E6418-G6418,0)</f>
        <v/>
      </c>
    </row>
    <row r="6419">
      <c r="A6419" s="6">
        <f>Profiles!E6419+Profiles!F6419</f>
        <v/>
      </c>
      <c r="B6419" s="6">
        <f>Profiles!D6419*sel_solar</f>
        <v/>
      </c>
      <c r="C6419" s="6">
        <f>MIN(B6419,A6419)</f>
        <v/>
      </c>
      <c r="D6419" s="6">
        <f>B6419-C6419</f>
        <v/>
      </c>
      <c r="E6419" s="6">
        <f>A6419-C6419</f>
        <v/>
      </c>
      <c r="F6419" s="6">
        <f>MIN(D6419,in_batt_pw,IF(sel_batt=0,0,(sel_batt-H6418)/in_rte))</f>
        <v/>
      </c>
      <c r="G6419" s="6">
        <f>MIN(E6419,in_batt_pw,H6418)</f>
        <v/>
      </c>
      <c r="H6419" s="6">
        <f>H6418+F6419*in_rte-G6419</f>
        <v/>
      </c>
      <c r="I6419" s="6">
        <f>IF(sel_og=1,0,E6419-G6419)</f>
        <v/>
      </c>
      <c r="J6419" s="6">
        <f>IF(sel_og=1,0,D6419-F6419)</f>
        <v/>
      </c>
      <c r="K6419" s="6">
        <f>IF(sel_og=1,E6419-G6419,0)</f>
        <v/>
      </c>
    </row>
    <row r="6420">
      <c r="A6420" s="6">
        <f>Profiles!E6420+Profiles!F6420</f>
        <v/>
      </c>
      <c r="B6420" s="6">
        <f>Profiles!D6420*sel_solar</f>
        <v/>
      </c>
      <c r="C6420" s="6">
        <f>MIN(B6420,A6420)</f>
        <v/>
      </c>
      <c r="D6420" s="6">
        <f>B6420-C6420</f>
        <v/>
      </c>
      <c r="E6420" s="6">
        <f>A6420-C6420</f>
        <v/>
      </c>
      <c r="F6420" s="6">
        <f>MIN(D6420,in_batt_pw,IF(sel_batt=0,0,(sel_batt-H6419)/in_rte))</f>
        <v/>
      </c>
      <c r="G6420" s="6">
        <f>MIN(E6420,in_batt_pw,H6419)</f>
        <v/>
      </c>
      <c r="H6420" s="6">
        <f>H6419+F6420*in_rte-G6420</f>
        <v/>
      </c>
      <c r="I6420" s="6">
        <f>IF(sel_og=1,0,E6420-G6420)</f>
        <v/>
      </c>
      <c r="J6420" s="6">
        <f>IF(sel_og=1,0,D6420-F6420)</f>
        <v/>
      </c>
      <c r="K6420" s="6">
        <f>IF(sel_og=1,E6420-G6420,0)</f>
        <v/>
      </c>
    </row>
    <row r="6421">
      <c r="A6421" s="6">
        <f>Profiles!E6421+Profiles!F6421</f>
        <v/>
      </c>
      <c r="B6421" s="6">
        <f>Profiles!D6421*sel_solar</f>
        <v/>
      </c>
      <c r="C6421" s="6">
        <f>MIN(B6421,A6421)</f>
        <v/>
      </c>
      <c r="D6421" s="6">
        <f>B6421-C6421</f>
        <v/>
      </c>
      <c r="E6421" s="6">
        <f>A6421-C6421</f>
        <v/>
      </c>
      <c r="F6421" s="6">
        <f>MIN(D6421,in_batt_pw,IF(sel_batt=0,0,(sel_batt-H6420)/in_rte))</f>
        <v/>
      </c>
      <c r="G6421" s="6">
        <f>MIN(E6421,in_batt_pw,H6420)</f>
        <v/>
      </c>
      <c r="H6421" s="6">
        <f>H6420+F6421*in_rte-G6421</f>
        <v/>
      </c>
      <c r="I6421" s="6">
        <f>IF(sel_og=1,0,E6421-G6421)</f>
        <v/>
      </c>
      <c r="J6421" s="6">
        <f>IF(sel_og=1,0,D6421-F6421)</f>
        <v/>
      </c>
      <c r="K6421" s="6">
        <f>IF(sel_og=1,E6421-G6421,0)</f>
        <v/>
      </c>
    </row>
    <row r="6422">
      <c r="A6422" s="6">
        <f>Profiles!E6422+Profiles!F6422</f>
        <v/>
      </c>
      <c r="B6422" s="6">
        <f>Profiles!D6422*sel_solar</f>
        <v/>
      </c>
      <c r="C6422" s="6">
        <f>MIN(B6422,A6422)</f>
        <v/>
      </c>
      <c r="D6422" s="6">
        <f>B6422-C6422</f>
        <v/>
      </c>
      <c r="E6422" s="6">
        <f>A6422-C6422</f>
        <v/>
      </c>
      <c r="F6422" s="6">
        <f>MIN(D6422,in_batt_pw,IF(sel_batt=0,0,(sel_batt-H6421)/in_rte))</f>
        <v/>
      </c>
      <c r="G6422" s="6">
        <f>MIN(E6422,in_batt_pw,H6421)</f>
        <v/>
      </c>
      <c r="H6422" s="6">
        <f>H6421+F6422*in_rte-G6422</f>
        <v/>
      </c>
      <c r="I6422" s="6">
        <f>IF(sel_og=1,0,E6422-G6422)</f>
        <v/>
      </c>
      <c r="J6422" s="6">
        <f>IF(sel_og=1,0,D6422-F6422)</f>
        <v/>
      </c>
      <c r="K6422" s="6">
        <f>IF(sel_og=1,E6422-G6422,0)</f>
        <v/>
      </c>
    </row>
    <row r="6423">
      <c r="A6423" s="6">
        <f>Profiles!E6423+Profiles!F6423</f>
        <v/>
      </c>
      <c r="B6423" s="6">
        <f>Profiles!D6423*sel_solar</f>
        <v/>
      </c>
      <c r="C6423" s="6">
        <f>MIN(B6423,A6423)</f>
        <v/>
      </c>
      <c r="D6423" s="6">
        <f>B6423-C6423</f>
        <v/>
      </c>
      <c r="E6423" s="6">
        <f>A6423-C6423</f>
        <v/>
      </c>
      <c r="F6423" s="6">
        <f>MIN(D6423,in_batt_pw,IF(sel_batt=0,0,(sel_batt-H6422)/in_rte))</f>
        <v/>
      </c>
      <c r="G6423" s="6">
        <f>MIN(E6423,in_batt_pw,H6422)</f>
        <v/>
      </c>
      <c r="H6423" s="6">
        <f>H6422+F6423*in_rte-G6423</f>
        <v/>
      </c>
      <c r="I6423" s="6">
        <f>IF(sel_og=1,0,E6423-G6423)</f>
        <v/>
      </c>
      <c r="J6423" s="6">
        <f>IF(sel_og=1,0,D6423-F6423)</f>
        <v/>
      </c>
      <c r="K6423" s="6">
        <f>IF(sel_og=1,E6423-G6423,0)</f>
        <v/>
      </c>
    </row>
    <row r="6424">
      <c r="A6424" s="6">
        <f>Profiles!E6424+Profiles!F6424</f>
        <v/>
      </c>
      <c r="B6424" s="6">
        <f>Profiles!D6424*sel_solar</f>
        <v/>
      </c>
      <c r="C6424" s="6">
        <f>MIN(B6424,A6424)</f>
        <v/>
      </c>
      <c r="D6424" s="6">
        <f>B6424-C6424</f>
        <v/>
      </c>
      <c r="E6424" s="6">
        <f>A6424-C6424</f>
        <v/>
      </c>
      <c r="F6424" s="6">
        <f>MIN(D6424,in_batt_pw,IF(sel_batt=0,0,(sel_batt-H6423)/in_rte))</f>
        <v/>
      </c>
      <c r="G6424" s="6">
        <f>MIN(E6424,in_batt_pw,H6423)</f>
        <v/>
      </c>
      <c r="H6424" s="6">
        <f>H6423+F6424*in_rte-G6424</f>
        <v/>
      </c>
      <c r="I6424" s="6">
        <f>IF(sel_og=1,0,E6424-G6424)</f>
        <v/>
      </c>
      <c r="J6424" s="6">
        <f>IF(sel_og=1,0,D6424-F6424)</f>
        <v/>
      </c>
      <c r="K6424" s="6">
        <f>IF(sel_og=1,E6424-G6424,0)</f>
        <v/>
      </c>
    </row>
    <row r="6425">
      <c r="A6425" s="6">
        <f>Profiles!E6425+Profiles!F6425</f>
        <v/>
      </c>
      <c r="B6425" s="6">
        <f>Profiles!D6425*sel_solar</f>
        <v/>
      </c>
      <c r="C6425" s="6">
        <f>MIN(B6425,A6425)</f>
        <v/>
      </c>
      <c r="D6425" s="6">
        <f>B6425-C6425</f>
        <v/>
      </c>
      <c r="E6425" s="6">
        <f>A6425-C6425</f>
        <v/>
      </c>
      <c r="F6425" s="6">
        <f>MIN(D6425,in_batt_pw,IF(sel_batt=0,0,(sel_batt-H6424)/in_rte))</f>
        <v/>
      </c>
      <c r="G6425" s="6">
        <f>MIN(E6425,in_batt_pw,H6424)</f>
        <v/>
      </c>
      <c r="H6425" s="6">
        <f>H6424+F6425*in_rte-G6425</f>
        <v/>
      </c>
      <c r="I6425" s="6">
        <f>IF(sel_og=1,0,E6425-G6425)</f>
        <v/>
      </c>
      <c r="J6425" s="6">
        <f>IF(sel_og=1,0,D6425-F6425)</f>
        <v/>
      </c>
      <c r="K6425" s="6">
        <f>IF(sel_og=1,E6425-G6425,0)</f>
        <v/>
      </c>
    </row>
    <row r="6426">
      <c r="A6426" s="6">
        <f>Profiles!E6426+Profiles!F6426</f>
        <v/>
      </c>
      <c r="B6426" s="6">
        <f>Profiles!D6426*sel_solar</f>
        <v/>
      </c>
      <c r="C6426" s="6">
        <f>MIN(B6426,A6426)</f>
        <v/>
      </c>
      <c r="D6426" s="6">
        <f>B6426-C6426</f>
        <v/>
      </c>
      <c r="E6426" s="6">
        <f>A6426-C6426</f>
        <v/>
      </c>
      <c r="F6426" s="6">
        <f>MIN(D6426,in_batt_pw,IF(sel_batt=0,0,(sel_batt-H6425)/in_rte))</f>
        <v/>
      </c>
      <c r="G6426" s="6">
        <f>MIN(E6426,in_batt_pw,H6425)</f>
        <v/>
      </c>
      <c r="H6426" s="6">
        <f>H6425+F6426*in_rte-G6426</f>
        <v/>
      </c>
      <c r="I6426" s="6">
        <f>IF(sel_og=1,0,E6426-G6426)</f>
        <v/>
      </c>
      <c r="J6426" s="6">
        <f>IF(sel_og=1,0,D6426-F6426)</f>
        <v/>
      </c>
      <c r="K6426" s="6">
        <f>IF(sel_og=1,E6426-G6426,0)</f>
        <v/>
      </c>
    </row>
    <row r="6427">
      <c r="A6427" s="6">
        <f>Profiles!E6427+Profiles!F6427</f>
        <v/>
      </c>
      <c r="B6427" s="6">
        <f>Profiles!D6427*sel_solar</f>
        <v/>
      </c>
      <c r="C6427" s="6">
        <f>MIN(B6427,A6427)</f>
        <v/>
      </c>
      <c r="D6427" s="6">
        <f>B6427-C6427</f>
        <v/>
      </c>
      <c r="E6427" s="6">
        <f>A6427-C6427</f>
        <v/>
      </c>
      <c r="F6427" s="6">
        <f>MIN(D6427,in_batt_pw,IF(sel_batt=0,0,(sel_batt-H6426)/in_rte))</f>
        <v/>
      </c>
      <c r="G6427" s="6">
        <f>MIN(E6427,in_batt_pw,H6426)</f>
        <v/>
      </c>
      <c r="H6427" s="6">
        <f>H6426+F6427*in_rte-G6427</f>
        <v/>
      </c>
      <c r="I6427" s="6">
        <f>IF(sel_og=1,0,E6427-G6427)</f>
        <v/>
      </c>
      <c r="J6427" s="6">
        <f>IF(sel_og=1,0,D6427-F6427)</f>
        <v/>
      </c>
      <c r="K6427" s="6">
        <f>IF(sel_og=1,E6427-G6427,0)</f>
        <v/>
      </c>
    </row>
    <row r="6428">
      <c r="A6428" s="6">
        <f>Profiles!E6428+Profiles!F6428</f>
        <v/>
      </c>
      <c r="B6428" s="6">
        <f>Profiles!D6428*sel_solar</f>
        <v/>
      </c>
      <c r="C6428" s="6">
        <f>MIN(B6428,A6428)</f>
        <v/>
      </c>
      <c r="D6428" s="6">
        <f>B6428-C6428</f>
        <v/>
      </c>
      <c r="E6428" s="6">
        <f>A6428-C6428</f>
        <v/>
      </c>
      <c r="F6428" s="6">
        <f>MIN(D6428,in_batt_pw,IF(sel_batt=0,0,(sel_batt-H6427)/in_rte))</f>
        <v/>
      </c>
      <c r="G6428" s="6">
        <f>MIN(E6428,in_batt_pw,H6427)</f>
        <v/>
      </c>
      <c r="H6428" s="6">
        <f>H6427+F6428*in_rte-G6428</f>
        <v/>
      </c>
      <c r="I6428" s="6">
        <f>IF(sel_og=1,0,E6428-G6428)</f>
        <v/>
      </c>
      <c r="J6428" s="6">
        <f>IF(sel_og=1,0,D6428-F6428)</f>
        <v/>
      </c>
      <c r="K6428" s="6">
        <f>IF(sel_og=1,E6428-G6428,0)</f>
        <v/>
      </c>
    </row>
    <row r="6429">
      <c r="A6429" s="6">
        <f>Profiles!E6429+Profiles!F6429</f>
        <v/>
      </c>
      <c r="B6429" s="6">
        <f>Profiles!D6429*sel_solar</f>
        <v/>
      </c>
      <c r="C6429" s="6">
        <f>MIN(B6429,A6429)</f>
        <v/>
      </c>
      <c r="D6429" s="6">
        <f>B6429-C6429</f>
        <v/>
      </c>
      <c r="E6429" s="6">
        <f>A6429-C6429</f>
        <v/>
      </c>
      <c r="F6429" s="6">
        <f>MIN(D6429,in_batt_pw,IF(sel_batt=0,0,(sel_batt-H6428)/in_rte))</f>
        <v/>
      </c>
      <c r="G6429" s="6">
        <f>MIN(E6429,in_batt_pw,H6428)</f>
        <v/>
      </c>
      <c r="H6429" s="6">
        <f>H6428+F6429*in_rte-G6429</f>
        <v/>
      </c>
      <c r="I6429" s="6">
        <f>IF(sel_og=1,0,E6429-G6429)</f>
        <v/>
      </c>
      <c r="J6429" s="6">
        <f>IF(sel_og=1,0,D6429-F6429)</f>
        <v/>
      </c>
      <c r="K6429" s="6">
        <f>IF(sel_og=1,E6429-G6429,0)</f>
        <v/>
      </c>
    </row>
    <row r="6430">
      <c r="A6430" s="6">
        <f>Profiles!E6430+Profiles!F6430</f>
        <v/>
      </c>
      <c r="B6430" s="6">
        <f>Profiles!D6430*sel_solar</f>
        <v/>
      </c>
      <c r="C6430" s="6">
        <f>MIN(B6430,A6430)</f>
        <v/>
      </c>
      <c r="D6430" s="6">
        <f>B6430-C6430</f>
        <v/>
      </c>
      <c r="E6430" s="6">
        <f>A6430-C6430</f>
        <v/>
      </c>
      <c r="F6430" s="6">
        <f>MIN(D6430,in_batt_pw,IF(sel_batt=0,0,(sel_batt-H6429)/in_rte))</f>
        <v/>
      </c>
      <c r="G6430" s="6">
        <f>MIN(E6430,in_batt_pw,H6429)</f>
        <v/>
      </c>
      <c r="H6430" s="6">
        <f>H6429+F6430*in_rte-G6430</f>
        <v/>
      </c>
      <c r="I6430" s="6">
        <f>IF(sel_og=1,0,E6430-G6430)</f>
        <v/>
      </c>
      <c r="J6430" s="6">
        <f>IF(sel_og=1,0,D6430-F6430)</f>
        <v/>
      </c>
      <c r="K6430" s="6">
        <f>IF(sel_og=1,E6430-G6430,0)</f>
        <v/>
      </c>
    </row>
    <row r="6431">
      <c r="A6431" s="6">
        <f>Profiles!E6431+Profiles!F6431</f>
        <v/>
      </c>
      <c r="B6431" s="6">
        <f>Profiles!D6431*sel_solar</f>
        <v/>
      </c>
      <c r="C6431" s="6">
        <f>MIN(B6431,A6431)</f>
        <v/>
      </c>
      <c r="D6431" s="6">
        <f>B6431-C6431</f>
        <v/>
      </c>
      <c r="E6431" s="6">
        <f>A6431-C6431</f>
        <v/>
      </c>
      <c r="F6431" s="6">
        <f>MIN(D6431,in_batt_pw,IF(sel_batt=0,0,(sel_batt-H6430)/in_rte))</f>
        <v/>
      </c>
      <c r="G6431" s="6">
        <f>MIN(E6431,in_batt_pw,H6430)</f>
        <v/>
      </c>
      <c r="H6431" s="6">
        <f>H6430+F6431*in_rte-G6431</f>
        <v/>
      </c>
      <c r="I6431" s="6">
        <f>IF(sel_og=1,0,E6431-G6431)</f>
        <v/>
      </c>
      <c r="J6431" s="6">
        <f>IF(sel_og=1,0,D6431-F6431)</f>
        <v/>
      </c>
      <c r="K6431" s="6">
        <f>IF(sel_og=1,E6431-G6431,0)</f>
        <v/>
      </c>
    </row>
    <row r="6432">
      <c r="A6432" s="6">
        <f>Profiles!E6432+Profiles!F6432</f>
        <v/>
      </c>
      <c r="B6432" s="6">
        <f>Profiles!D6432*sel_solar</f>
        <v/>
      </c>
      <c r="C6432" s="6">
        <f>MIN(B6432,A6432)</f>
        <v/>
      </c>
      <c r="D6432" s="6">
        <f>B6432-C6432</f>
        <v/>
      </c>
      <c r="E6432" s="6">
        <f>A6432-C6432</f>
        <v/>
      </c>
      <c r="F6432" s="6">
        <f>MIN(D6432,in_batt_pw,IF(sel_batt=0,0,(sel_batt-H6431)/in_rte))</f>
        <v/>
      </c>
      <c r="G6432" s="6">
        <f>MIN(E6432,in_batt_pw,H6431)</f>
        <v/>
      </c>
      <c r="H6432" s="6">
        <f>H6431+F6432*in_rte-G6432</f>
        <v/>
      </c>
      <c r="I6432" s="6">
        <f>IF(sel_og=1,0,E6432-G6432)</f>
        <v/>
      </c>
      <c r="J6432" s="6">
        <f>IF(sel_og=1,0,D6432-F6432)</f>
        <v/>
      </c>
      <c r="K6432" s="6">
        <f>IF(sel_og=1,E6432-G6432,0)</f>
        <v/>
      </c>
    </row>
    <row r="6433">
      <c r="A6433" s="6">
        <f>Profiles!E6433+Profiles!F6433</f>
        <v/>
      </c>
      <c r="B6433" s="6">
        <f>Profiles!D6433*sel_solar</f>
        <v/>
      </c>
      <c r="C6433" s="6">
        <f>MIN(B6433,A6433)</f>
        <v/>
      </c>
      <c r="D6433" s="6">
        <f>B6433-C6433</f>
        <v/>
      </c>
      <c r="E6433" s="6">
        <f>A6433-C6433</f>
        <v/>
      </c>
      <c r="F6433" s="6">
        <f>MIN(D6433,in_batt_pw,IF(sel_batt=0,0,(sel_batt-H6432)/in_rte))</f>
        <v/>
      </c>
      <c r="G6433" s="6">
        <f>MIN(E6433,in_batt_pw,H6432)</f>
        <v/>
      </c>
      <c r="H6433" s="6">
        <f>H6432+F6433*in_rte-G6433</f>
        <v/>
      </c>
      <c r="I6433" s="6">
        <f>IF(sel_og=1,0,E6433-G6433)</f>
        <v/>
      </c>
      <c r="J6433" s="6">
        <f>IF(sel_og=1,0,D6433-F6433)</f>
        <v/>
      </c>
      <c r="K6433" s="6">
        <f>IF(sel_og=1,E6433-G6433,0)</f>
        <v/>
      </c>
    </row>
    <row r="6434">
      <c r="A6434" s="6">
        <f>Profiles!E6434+Profiles!F6434</f>
        <v/>
      </c>
      <c r="B6434" s="6">
        <f>Profiles!D6434*sel_solar</f>
        <v/>
      </c>
      <c r="C6434" s="6">
        <f>MIN(B6434,A6434)</f>
        <v/>
      </c>
      <c r="D6434" s="6">
        <f>B6434-C6434</f>
        <v/>
      </c>
      <c r="E6434" s="6">
        <f>A6434-C6434</f>
        <v/>
      </c>
      <c r="F6434" s="6">
        <f>MIN(D6434,in_batt_pw,IF(sel_batt=0,0,(sel_batt-H6433)/in_rte))</f>
        <v/>
      </c>
      <c r="G6434" s="6">
        <f>MIN(E6434,in_batt_pw,H6433)</f>
        <v/>
      </c>
      <c r="H6434" s="6">
        <f>H6433+F6434*in_rte-G6434</f>
        <v/>
      </c>
      <c r="I6434" s="6">
        <f>IF(sel_og=1,0,E6434-G6434)</f>
        <v/>
      </c>
      <c r="J6434" s="6">
        <f>IF(sel_og=1,0,D6434-F6434)</f>
        <v/>
      </c>
      <c r="K6434" s="6">
        <f>IF(sel_og=1,E6434-G6434,0)</f>
        <v/>
      </c>
    </row>
    <row r="6435">
      <c r="A6435" s="6">
        <f>Profiles!E6435+Profiles!F6435</f>
        <v/>
      </c>
      <c r="B6435" s="6">
        <f>Profiles!D6435*sel_solar</f>
        <v/>
      </c>
      <c r="C6435" s="6">
        <f>MIN(B6435,A6435)</f>
        <v/>
      </c>
      <c r="D6435" s="6">
        <f>B6435-C6435</f>
        <v/>
      </c>
      <c r="E6435" s="6">
        <f>A6435-C6435</f>
        <v/>
      </c>
      <c r="F6435" s="6">
        <f>MIN(D6435,in_batt_pw,IF(sel_batt=0,0,(sel_batt-H6434)/in_rte))</f>
        <v/>
      </c>
      <c r="G6435" s="6">
        <f>MIN(E6435,in_batt_pw,H6434)</f>
        <v/>
      </c>
      <c r="H6435" s="6">
        <f>H6434+F6435*in_rte-G6435</f>
        <v/>
      </c>
      <c r="I6435" s="6">
        <f>IF(sel_og=1,0,E6435-G6435)</f>
        <v/>
      </c>
      <c r="J6435" s="6">
        <f>IF(sel_og=1,0,D6435-F6435)</f>
        <v/>
      </c>
      <c r="K6435" s="6">
        <f>IF(sel_og=1,E6435-G6435,0)</f>
        <v/>
      </c>
    </row>
    <row r="6436">
      <c r="A6436" s="6">
        <f>Profiles!E6436+Profiles!F6436</f>
        <v/>
      </c>
      <c r="B6436" s="6">
        <f>Profiles!D6436*sel_solar</f>
        <v/>
      </c>
      <c r="C6436" s="6">
        <f>MIN(B6436,A6436)</f>
        <v/>
      </c>
      <c r="D6436" s="6">
        <f>B6436-C6436</f>
        <v/>
      </c>
      <c r="E6436" s="6">
        <f>A6436-C6436</f>
        <v/>
      </c>
      <c r="F6436" s="6">
        <f>MIN(D6436,in_batt_pw,IF(sel_batt=0,0,(sel_batt-H6435)/in_rte))</f>
        <v/>
      </c>
      <c r="G6436" s="6">
        <f>MIN(E6436,in_batt_pw,H6435)</f>
        <v/>
      </c>
      <c r="H6436" s="6">
        <f>H6435+F6436*in_rte-G6436</f>
        <v/>
      </c>
      <c r="I6436" s="6">
        <f>IF(sel_og=1,0,E6436-G6436)</f>
        <v/>
      </c>
      <c r="J6436" s="6">
        <f>IF(sel_og=1,0,D6436-F6436)</f>
        <v/>
      </c>
      <c r="K6436" s="6">
        <f>IF(sel_og=1,E6436-G6436,0)</f>
        <v/>
      </c>
    </row>
    <row r="6437">
      <c r="A6437" s="6">
        <f>Profiles!E6437+Profiles!F6437</f>
        <v/>
      </c>
      <c r="B6437" s="6">
        <f>Profiles!D6437*sel_solar</f>
        <v/>
      </c>
      <c r="C6437" s="6">
        <f>MIN(B6437,A6437)</f>
        <v/>
      </c>
      <c r="D6437" s="6">
        <f>B6437-C6437</f>
        <v/>
      </c>
      <c r="E6437" s="6">
        <f>A6437-C6437</f>
        <v/>
      </c>
      <c r="F6437" s="6">
        <f>MIN(D6437,in_batt_pw,IF(sel_batt=0,0,(sel_batt-H6436)/in_rte))</f>
        <v/>
      </c>
      <c r="G6437" s="6">
        <f>MIN(E6437,in_batt_pw,H6436)</f>
        <v/>
      </c>
      <c r="H6437" s="6">
        <f>H6436+F6437*in_rte-G6437</f>
        <v/>
      </c>
      <c r="I6437" s="6">
        <f>IF(sel_og=1,0,E6437-G6437)</f>
        <v/>
      </c>
      <c r="J6437" s="6">
        <f>IF(sel_og=1,0,D6437-F6437)</f>
        <v/>
      </c>
      <c r="K6437" s="6">
        <f>IF(sel_og=1,E6437-G6437,0)</f>
        <v/>
      </c>
    </row>
    <row r="6438">
      <c r="A6438" s="6">
        <f>Profiles!E6438+Profiles!F6438</f>
        <v/>
      </c>
      <c r="B6438" s="6">
        <f>Profiles!D6438*sel_solar</f>
        <v/>
      </c>
      <c r="C6438" s="6">
        <f>MIN(B6438,A6438)</f>
        <v/>
      </c>
      <c r="D6438" s="6">
        <f>B6438-C6438</f>
        <v/>
      </c>
      <c r="E6438" s="6">
        <f>A6438-C6438</f>
        <v/>
      </c>
      <c r="F6438" s="6">
        <f>MIN(D6438,in_batt_pw,IF(sel_batt=0,0,(sel_batt-H6437)/in_rte))</f>
        <v/>
      </c>
      <c r="G6438" s="6">
        <f>MIN(E6438,in_batt_pw,H6437)</f>
        <v/>
      </c>
      <c r="H6438" s="6">
        <f>H6437+F6438*in_rte-G6438</f>
        <v/>
      </c>
      <c r="I6438" s="6">
        <f>IF(sel_og=1,0,E6438-G6438)</f>
        <v/>
      </c>
      <c r="J6438" s="6">
        <f>IF(sel_og=1,0,D6438-F6438)</f>
        <v/>
      </c>
      <c r="K6438" s="6">
        <f>IF(sel_og=1,E6438-G6438,0)</f>
        <v/>
      </c>
    </row>
    <row r="6439">
      <c r="A6439" s="6">
        <f>Profiles!E6439+Profiles!F6439</f>
        <v/>
      </c>
      <c r="B6439" s="6">
        <f>Profiles!D6439*sel_solar</f>
        <v/>
      </c>
      <c r="C6439" s="6">
        <f>MIN(B6439,A6439)</f>
        <v/>
      </c>
      <c r="D6439" s="6">
        <f>B6439-C6439</f>
        <v/>
      </c>
      <c r="E6439" s="6">
        <f>A6439-C6439</f>
        <v/>
      </c>
      <c r="F6439" s="6">
        <f>MIN(D6439,in_batt_pw,IF(sel_batt=0,0,(sel_batt-H6438)/in_rte))</f>
        <v/>
      </c>
      <c r="G6439" s="6">
        <f>MIN(E6439,in_batt_pw,H6438)</f>
        <v/>
      </c>
      <c r="H6439" s="6">
        <f>H6438+F6439*in_rte-G6439</f>
        <v/>
      </c>
      <c r="I6439" s="6">
        <f>IF(sel_og=1,0,E6439-G6439)</f>
        <v/>
      </c>
      <c r="J6439" s="6">
        <f>IF(sel_og=1,0,D6439-F6439)</f>
        <v/>
      </c>
      <c r="K6439" s="6">
        <f>IF(sel_og=1,E6439-G6439,0)</f>
        <v/>
      </c>
    </row>
    <row r="6440">
      <c r="A6440" s="6">
        <f>Profiles!E6440+Profiles!F6440</f>
        <v/>
      </c>
      <c r="B6440" s="6">
        <f>Profiles!D6440*sel_solar</f>
        <v/>
      </c>
      <c r="C6440" s="6">
        <f>MIN(B6440,A6440)</f>
        <v/>
      </c>
      <c r="D6440" s="6">
        <f>B6440-C6440</f>
        <v/>
      </c>
      <c r="E6440" s="6">
        <f>A6440-C6440</f>
        <v/>
      </c>
      <c r="F6440" s="6">
        <f>MIN(D6440,in_batt_pw,IF(sel_batt=0,0,(sel_batt-H6439)/in_rte))</f>
        <v/>
      </c>
      <c r="G6440" s="6">
        <f>MIN(E6440,in_batt_pw,H6439)</f>
        <v/>
      </c>
      <c r="H6440" s="6">
        <f>H6439+F6440*in_rte-G6440</f>
        <v/>
      </c>
      <c r="I6440" s="6">
        <f>IF(sel_og=1,0,E6440-G6440)</f>
        <v/>
      </c>
      <c r="J6440" s="6">
        <f>IF(sel_og=1,0,D6440-F6440)</f>
        <v/>
      </c>
      <c r="K6440" s="6">
        <f>IF(sel_og=1,E6440-G6440,0)</f>
        <v/>
      </c>
    </row>
    <row r="6441">
      <c r="A6441" s="6">
        <f>Profiles!E6441+Profiles!F6441</f>
        <v/>
      </c>
      <c r="B6441" s="6">
        <f>Profiles!D6441*sel_solar</f>
        <v/>
      </c>
      <c r="C6441" s="6">
        <f>MIN(B6441,A6441)</f>
        <v/>
      </c>
      <c r="D6441" s="6">
        <f>B6441-C6441</f>
        <v/>
      </c>
      <c r="E6441" s="6">
        <f>A6441-C6441</f>
        <v/>
      </c>
      <c r="F6441" s="6">
        <f>MIN(D6441,in_batt_pw,IF(sel_batt=0,0,(sel_batt-H6440)/in_rte))</f>
        <v/>
      </c>
      <c r="G6441" s="6">
        <f>MIN(E6441,in_batt_pw,H6440)</f>
        <v/>
      </c>
      <c r="H6441" s="6">
        <f>H6440+F6441*in_rte-G6441</f>
        <v/>
      </c>
      <c r="I6441" s="6">
        <f>IF(sel_og=1,0,E6441-G6441)</f>
        <v/>
      </c>
      <c r="J6441" s="6">
        <f>IF(sel_og=1,0,D6441-F6441)</f>
        <v/>
      </c>
      <c r="K6441" s="6">
        <f>IF(sel_og=1,E6441-G6441,0)</f>
        <v/>
      </c>
    </row>
    <row r="6442">
      <c r="A6442" s="6">
        <f>Profiles!E6442+Profiles!F6442</f>
        <v/>
      </c>
      <c r="B6442" s="6">
        <f>Profiles!D6442*sel_solar</f>
        <v/>
      </c>
      <c r="C6442" s="6">
        <f>MIN(B6442,A6442)</f>
        <v/>
      </c>
      <c r="D6442" s="6">
        <f>B6442-C6442</f>
        <v/>
      </c>
      <c r="E6442" s="6">
        <f>A6442-C6442</f>
        <v/>
      </c>
      <c r="F6442" s="6">
        <f>MIN(D6442,in_batt_pw,IF(sel_batt=0,0,(sel_batt-H6441)/in_rte))</f>
        <v/>
      </c>
      <c r="G6442" s="6">
        <f>MIN(E6442,in_batt_pw,H6441)</f>
        <v/>
      </c>
      <c r="H6442" s="6">
        <f>H6441+F6442*in_rte-G6442</f>
        <v/>
      </c>
      <c r="I6442" s="6">
        <f>IF(sel_og=1,0,E6442-G6442)</f>
        <v/>
      </c>
      <c r="J6442" s="6">
        <f>IF(sel_og=1,0,D6442-F6442)</f>
        <v/>
      </c>
      <c r="K6442" s="6">
        <f>IF(sel_og=1,E6442-G6442,0)</f>
        <v/>
      </c>
    </row>
    <row r="6443">
      <c r="A6443" s="6">
        <f>Profiles!E6443+Profiles!F6443</f>
        <v/>
      </c>
      <c r="B6443" s="6">
        <f>Profiles!D6443*sel_solar</f>
        <v/>
      </c>
      <c r="C6443" s="6">
        <f>MIN(B6443,A6443)</f>
        <v/>
      </c>
      <c r="D6443" s="6">
        <f>B6443-C6443</f>
        <v/>
      </c>
      <c r="E6443" s="6">
        <f>A6443-C6443</f>
        <v/>
      </c>
      <c r="F6443" s="6">
        <f>MIN(D6443,in_batt_pw,IF(sel_batt=0,0,(sel_batt-H6442)/in_rte))</f>
        <v/>
      </c>
      <c r="G6443" s="6">
        <f>MIN(E6443,in_batt_pw,H6442)</f>
        <v/>
      </c>
      <c r="H6443" s="6">
        <f>H6442+F6443*in_rte-G6443</f>
        <v/>
      </c>
      <c r="I6443" s="6">
        <f>IF(sel_og=1,0,E6443-G6443)</f>
        <v/>
      </c>
      <c r="J6443" s="6">
        <f>IF(sel_og=1,0,D6443-F6443)</f>
        <v/>
      </c>
      <c r="K6443" s="6">
        <f>IF(sel_og=1,E6443-G6443,0)</f>
        <v/>
      </c>
    </row>
    <row r="6444">
      <c r="A6444" s="6">
        <f>Profiles!E6444+Profiles!F6444</f>
        <v/>
      </c>
      <c r="B6444" s="6">
        <f>Profiles!D6444*sel_solar</f>
        <v/>
      </c>
      <c r="C6444" s="6">
        <f>MIN(B6444,A6444)</f>
        <v/>
      </c>
      <c r="D6444" s="6">
        <f>B6444-C6444</f>
        <v/>
      </c>
      <c r="E6444" s="6">
        <f>A6444-C6444</f>
        <v/>
      </c>
      <c r="F6444" s="6">
        <f>MIN(D6444,in_batt_pw,IF(sel_batt=0,0,(sel_batt-H6443)/in_rte))</f>
        <v/>
      </c>
      <c r="G6444" s="6">
        <f>MIN(E6444,in_batt_pw,H6443)</f>
        <v/>
      </c>
      <c r="H6444" s="6">
        <f>H6443+F6444*in_rte-G6444</f>
        <v/>
      </c>
      <c r="I6444" s="6">
        <f>IF(sel_og=1,0,E6444-G6444)</f>
        <v/>
      </c>
      <c r="J6444" s="6">
        <f>IF(sel_og=1,0,D6444-F6444)</f>
        <v/>
      </c>
      <c r="K6444" s="6">
        <f>IF(sel_og=1,E6444-G6444,0)</f>
        <v/>
      </c>
    </row>
    <row r="6445">
      <c r="A6445" s="6">
        <f>Profiles!E6445+Profiles!F6445</f>
        <v/>
      </c>
      <c r="B6445" s="6">
        <f>Profiles!D6445*sel_solar</f>
        <v/>
      </c>
      <c r="C6445" s="6">
        <f>MIN(B6445,A6445)</f>
        <v/>
      </c>
      <c r="D6445" s="6">
        <f>B6445-C6445</f>
        <v/>
      </c>
      <c r="E6445" s="6">
        <f>A6445-C6445</f>
        <v/>
      </c>
      <c r="F6445" s="6">
        <f>MIN(D6445,in_batt_pw,IF(sel_batt=0,0,(sel_batt-H6444)/in_rte))</f>
        <v/>
      </c>
      <c r="G6445" s="6">
        <f>MIN(E6445,in_batt_pw,H6444)</f>
        <v/>
      </c>
      <c r="H6445" s="6">
        <f>H6444+F6445*in_rte-G6445</f>
        <v/>
      </c>
      <c r="I6445" s="6">
        <f>IF(sel_og=1,0,E6445-G6445)</f>
        <v/>
      </c>
      <c r="J6445" s="6">
        <f>IF(sel_og=1,0,D6445-F6445)</f>
        <v/>
      </c>
      <c r="K6445" s="6">
        <f>IF(sel_og=1,E6445-G6445,0)</f>
        <v/>
      </c>
    </row>
    <row r="6446">
      <c r="A6446" s="6">
        <f>Profiles!E6446+Profiles!F6446</f>
        <v/>
      </c>
      <c r="B6446" s="6">
        <f>Profiles!D6446*sel_solar</f>
        <v/>
      </c>
      <c r="C6446" s="6">
        <f>MIN(B6446,A6446)</f>
        <v/>
      </c>
      <c r="D6446" s="6">
        <f>B6446-C6446</f>
        <v/>
      </c>
      <c r="E6446" s="6">
        <f>A6446-C6446</f>
        <v/>
      </c>
      <c r="F6446" s="6">
        <f>MIN(D6446,in_batt_pw,IF(sel_batt=0,0,(sel_batt-H6445)/in_rte))</f>
        <v/>
      </c>
      <c r="G6446" s="6">
        <f>MIN(E6446,in_batt_pw,H6445)</f>
        <v/>
      </c>
      <c r="H6446" s="6">
        <f>H6445+F6446*in_rte-G6446</f>
        <v/>
      </c>
      <c r="I6446" s="6">
        <f>IF(sel_og=1,0,E6446-G6446)</f>
        <v/>
      </c>
      <c r="J6446" s="6">
        <f>IF(sel_og=1,0,D6446-F6446)</f>
        <v/>
      </c>
      <c r="K6446" s="6">
        <f>IF(sel_og=1,E6446-G6446,0)</f>
        <v/>
      </c>
    </row>
    <row r="6447">
      <c r="A6447" s="6">
        <f>Profiles!E6447+Profiles!F6447</f>
        <v/>
      </c>
      <c r="B6447" s="6">
        <f>Profiles!D6447*sel_solar</f>
        <v/>
      </c>
      <c r="C6447" s="6">
        <f>MIN(B6447,A6447)</f>
        <v/>
      </c>
      <c r="D6447" s="6">
        <f>B6447-C6447</f>
        <v/>
      </c>
      <c r="E6447" s="6">
        <f>A6447-C6447</f>
        <v/>
      </c>
      <c r="F6447" s="6">
        <f>MIN(D6447,in_batt_pw,IF(sel_batt=0,0,(sel_batt-H6446)/in_rte))</f>
        <v/>
      </c>
      <c r="G6447" s="6">
        <f>MIN(E6447,in_batt_pw,H6446)</f>
        <v/>
      </c>
      <c r="H6447" s="6">
        <f>H6446+F6447*in_rte-G6447</f>
        <v/>
      </c>
      <c r="I6447" s="6">
        <f>IF(sel_og=1,0,E6447-G6447)</f>
        <v/>
      </c>
      <c r="J6447" s="6">
        <f>IF(sel_og=1,0,D6447-F6447)</f>
        <v/>
      </c>
      <c r="K6447" s="6">
        <f>IF(sel_og=1,E6447-G6447,0)</f>
        <v/>
      </c>
    </row>
    <row r="6448">
      <c r="A6448" s="6">
        <f>Profiles!E6448+Profiles!F6448</f>
        <v/>
      </c>
      <c r="B6448" s="6">
        <f>Profiles!D6448*sel_solar</f>
        <v/>
      </c>
      <c r="C6448" s="6">
        <f>MIN(B6448,A6448)</f>
        <v/>
      </c>
      <c r="D6448" s="6">
        <f>B6448-C6448</f>
        <v/>
      </c>
      <c r="E6448" s="6">
        <f>A6448-C6448</f>
        <v/>
      </c>
      <c r="F6448" s="6">
        <f>MIN(D6448,in_batt_pw,IF(sel_batt=0,0,(sel_batt-H6447)/in_rte))</f>
        <v/>
      </c>
      <c r="G6448" s="6">
        <f>MIN(E6448,in_batt_pw,H6447)</f>
        <v/>
      </c>
      <c r="H6448" s="6">
        <f>H6447+F6448*in_rte-G6448</f>
        <v/>
      </c>
      <c r="I6448" s="6">
        <f>IF(sel_og=1,0,E6448-G6448)</f>
        <v/>
      </c>
      <c r="J6448" s="6">
        <f>IF(sel_og=1,0,D6448-F6448)</f>
        <v/>
      </c>
      <c r="K6448" s="6">
        <f>IF(sel_og=1,E6448-G6448,0)</f>
        <v/>
      </c>
    </row>
    <row r="6449">
      <c r="A6449" s="6">
        <f>Profiles!E6449+Profiles!F6449</f>
        <v/>
      </c>
      <c r="B6449" s="6">
        <f>Profiles!D6449*sel_solar</f>
        <v/>
      </c>
      <c r="C6449" s="6">
        <f>MIN(B6449,A6449)</f>
        <v/>
      </c>
      <c r="D6449" s="6">
        <f>B6449-C6449</f>
        <v/>
      </c>
      <c r="E6449" s="6">
        <f>A6449-C6449</f>
        <v/>
      </c>
      <c r="F6449" s="6">
        <f>MIN(D6449,in_batt_pw,IF(sel_batt=0,0,(sel_batt-H6448)/in_rte))</f>
        <v/>
      </c>
      <c r="G6449" s="6">
        <f>MIN(E6449,in_batt_pw,H6448)</f>
        <v/>
      </c>
      <c r="H6449" s="6">
        <f>H6448+F6449*in_rte-G6449</f>
        <v/>
      </c>
      <c r="I6449" s="6">
        <f>IF(sel_og=1,0,E6449-G6449)</f>
        <v/>
      </c>
      <c r="J6449" s="6">
        <f>IF(sel_og=1,0,D6449-F6449)</f>
        <v/>
      </c>
      <c r="K6449" s="6">
        <f>IF(sel_og=1,E6449-G6449,0)</f>
        <v/>
      </c>
    </row>
    <row r="6450">
      <c r="A6450" s="6">
        <f>Profiles!E6450+Profiles!F6450</f>
        <v/>
      </c>
      <c r="B6450" s="6">
        <f>Profiles!D6450*sel_solar</f>
        <v/>
      </c>
      <c r="C6450" s="6">
        <f>MIN(B6450,A6450)</f>
        <v/>
      </c>
      <c r="D6450" s="6">
        <f>B6450-C6450</f>
        <v/>
      </c>
      <c r="E6450" s="6">
        <f>A6450-C6450</f>
        <v/>
      </c>
      <c r="F6450" s="6">
        <f>MIN(D6450,in_batt_pw,IF(sel_batt=0,0,(sel_batt-H6449)/in_rte))</f>
        <v/>
      </c>
      <c r="G6450" s="6">
        <f>MIN(E6450,in_batt_pw,H6449)</f>
        <v/>
      </c>
      <c r="H6450" s="6">
        <f>H6449+F6450*in_rte-G6450</f>
        <v/>
      </c>
      <c r="I6450" s="6">
        <f>IF(sel_og=1,0,E6450-G6450)</f>
        <v/>
      </c>
      <c r="J6450" s="6">
        <f>IF(sel_og=1,0,D6450-F6450)</f>
        <v/>
      </c>
      <c r="K6450" s="6">
        <f>IF(sel_og=1,E6450-G6450,0)</f>
        <v/>
      </c>
    </row>
    <row r="6451">
      <c r="A6451" s="6">
        <f>Profiles!E6451+Profiles!F6451</f>
        <v/>
      </c>
      <c r="B6451" s="6">
        <f>Profiles!D6451*sel_solar</f>
        <v/>
      </c>
      <c r="C6451" s="6">
        <f>MIN(B6451,A6451)</f>
        <v/>
      </c>
      <c r="D6451" s="6">
        <f>B6451-C6451</f>
        <v/>
      </c>
      <c r="E6451" s="6">
        <f>A6451-C6451</f>
        <v/>
      </c>
      <c r="F6451" s="6">
        <f>MIN(D6451,in_batt_pw,IF(sel_batt=0,0,(sel_batt-H6450)/in_rte))</f>
        <v/>
      </c>
      <c r="G6451" s="6">
        <f>MIN(E6451,in_batt_pw,H6450)</f>
        <v/>
      </c>
      <c r="H6451" s="6">
        <f>H6450+F6451*in_rte-G6451</f>
        <v/>
      </c>
      <c r="I6451" s="6">
        <f>IF(sel_og=1,0,E6451-G6451)</f>
        <v/>
      </c>
      <c r="J6451" s="6">
        <f>IF(sel_og=1,0,D6451-F6451)</f>
        <v/>
      </c>
      <c r="K6451" s="6">
        <f>IF(sel_og=1,E6451-G6451,0)</f>
        <v/>
      </c>
    </row>
    <row r="6452">
      <c r="A6452" s="6">
        <f>Profiles!E6452+Profiles!F6452</f>
        <v/>
      </c>
      <c r="B6452" s="6">
        <f>Profiles!D6452*sel_solar</f>
        <v/>
      </c>
      <c r="C6452" s="6">
        <f>MIN(B6452,A6452)</f>
        <v/>
      </c>
      <c r="D6452" s="6">
        <f>B6452-C6452</f>
        <v/>
      </c>
      <c r="E6452" s="6">
        <f>A6452-C6452</f>
        <v/>
      </c>
      <c r="F6452" s="6">
        <f>MIN(D6452,in_batt_pw,IF(sel_batt=0,0,(sel_batt-H6451)/in_rte))</f>
        <v/>
      </c>
      <c r="G6452" s="6">
        <f>MIN(E6452,in_batt_pw,H6451)</f>
        <v/>
      </c>
      <c r="H6452" s="6">
        <f>H6451+F6452*in_rte-G6452</f>
        <v/>
      </c>
      <c r="I6452" s="6">
        <f>IF(sel_og=1,0,E6452-G6452)</f>
        <v/>
      </c>
      <c r="J6452" s="6">
        <f>IF(sel_og=1,0,D6452-F6452)</f>
        <v/>
      </c>
      <c r="K6452" s="6">
        <f>IF(sel_og=1,E6452-G6452,0)</f>
        <v/>
      </c>
    </row>
    <row r="6453">
      <c r="A6453" s="6">
        <f>Profiles!E6453+Profiles!F6453</f>
        <v/>
      </c>
      <c r="B6453" s="6">
        <f>Profiles!D6453*sel_solar</f>
        <v/>
      </c>
      <c r="C6453" s="6">
        <f>MIN(B6453,A6453)</f>
        <v/>
      </c>
      <c r="D6453" s="6">
        <f>B6453-C6453</f>
        <v/>
      </c>
      <c r="E6453" s="6">
        <f>A6453-C6453</f>
        <v/>
      </c>
      <c r="F6453" s="6">
        <f>MIN(D6453,in_batt_pw,IF(sel_batt=0,0,(sel_batt-H6452)/in_rte))</f>
        <v/>
      </c>
      <c r="G6453" s="6">
        <f>MIN(E6453,in_batt_pw,H6452)</f>
        <v/>
      </c>
      <c r="H6453" s="6">
        <f>H6452+F6453*in_rte-G6453</f>
        <v/>
      </c>
      <c r="I6453" s="6">
        <f>IF(sel_og=1,0,E6453-G6453)</f>
        <v/>
      </c>
      <c r="J6453" s="6">
        <f>IF(sel_og=1,0,D6453-F6453)</f>
        <v/>
      </c>
      <c r="K6453" s="6">
        <f>IF(sel_og=1,E6453-G6453,0)</f>
        <v/>
      </c>
    </row>
    <row r="6454">
      <c r="A6454" s="6">
        <f>Profiles!E6454+Profiles!F6454</f>
        <v/>
      </c>
      <c r="B6454" s="6">
        <f>Profiles!D6454*sel_solar</f>
        <v/>
      </c>
      <c r="C6454" s="6">
        <f>MIN(B6454,A6454)</f>
        <v/>
      </c>
      <c r="D6454" s="6">
        <f>B6454-C6454</f>
        <v/>
      </c>
      <c r="E6454" s="6">
        <f>A6454-C6454</f>
        <v/>
      </c>
      <c r="F6454" s="6">
        <f>MIN(D6454,in_batt_pw,IF(sel_batt=0,0,(sel_batt-H6453)/in_rte))</f>
        <v/>
      </c>
      <c r="G6454" s="6">
        <f>MIN(E6454,in_batt_pw,H6453)</f>
        <v/>
      </c>
      <c r="H6454" s="6">
        <f>H6453+F6454*in_rte-G6454</f>
        <v/>
      </c>
      <c r="I6454" s="6">
        <f>IF(sel_og=1,0,E6454-G6454)</f>
        <v/>
      </c>
      <c r="J6454" s="6">
        <f>IF(sel_og=1,0,D6454-F6454)</f>
        <v/>
      </c>
      <c r="K6454" s="6">
        <f>IF(sel_og=1,E6454-G6454,0)</f>
        <v/>
      </c>
    </row>
    <row r="6455">
      <c r="A6455" s="6">
        <f>Profiles!E6455+Profiles!F6455</f>
        <v/>
      </c>
      <c r="B6455" s="6">
        <f>Profiles!D6455*sel_solar</f>
        <v/>
      </c>
      <c r="C6455" s="6">
        <f>MIN(B6455,A6455)</f>
        <v/>
      </c>
      <c r="D6455" s="6">
        <f>B6455-C6455</f>
        <v/>
      </c>
      <c r="E6455" s="6">
        <f>A6455-C6455</f>
        <v/>
      </c>
      <c r="F6455" s="6">
        <f>MIN(D6455,in_batt_pw,IF(sel_batt=0,0,(sel_batt-H6454)/in_rte))</f>
        <v/>
      </c>
      <c r="G6455" s="6">
        <f>MIN(E6455,in_batt_pw,H6454)</f>
        <v/>
      </c>
      <c r="H6455" s="6">
        <f>H6454+F6455*in_rte-G6455</f>
        <v/>
      </c>
      <c r="I6455" s="6">
        <f>IF(sel_og=1,0,E6455-G6455)</f>
        <v/>
      </c>
      <c r="J6455" s="6">
        <f>IF(sel_og=1,0,D6455-F6455)</f>
        <v/>
      </c>
      <c r="K6455" s="6">
        <f>IF(sel_og=1,E6455-G6455,0)</f>
        <v/>
      </c>
    </row>
    <row r="6456">
      <c r="A6456" s="6">
        <f>Profiles!E6456+Profiles!F6456</f>
        <v/>
      </c>
      <c r="B6456" s="6">
        <f>Profiles!D6456*sel_solar</f>
        <v/>
      </c>
      <c r="C6456" s="6">
        <f>MIN(B6456,A6456)</f>
        <v/>
      </c>
      <c r="D6456" s="6">
        <f>B6456-C6456</f>
        <v/>
      </c>
      <c r="E6456" s="6">
        <f>A6456-C6456</f>
        <v/>
      </c>
      <c r="F6456" s="6">
        <f>MIN(D6456,in_batt_pw,IF(sel_batt=0,0,(sel_batt-H6455)/in_rte))</f>
        <v/>
      </c>
      <c r="G6456" s="6">
        <f>MIN(E6456,in_batt_pw,H6455)</f>
        <v/>
      </c>
      <c r="H6456" s="6">
        <f>H6455+F6456*in_rte-G6456</f>
        <v/>
      </c>
      <c r="I6456" s="6">
        <f>IF(sel_og=1,0,E6456-G6456)</f>
        <v/>
      </c>
      <c r="J6456" s="6">
        <f>IF(sel_og=1,0,D6456-F6456)</f>
        <v/>
      </c>
      <c r="K6456" s="6">
        <f>IF(sel_og=1,E6456-G6456,0)</f>
        <v/>
      </c>
    </row>
    <row r="6457">
      <c r="A6457" s="6">
        <f>Profiles!E6457+Profiles!F6457</f>
        <v/>
      </c>
      <c r="B6457" s="6">
        <f>Profiles!D6457*sel_solar</f>
        <v/>
      </c>
      <c r="C6457" s="6">
        <f>MIN(B6457,A6457)</f>
        <v/>
      </c>
      <c r="D6457" s="6">
        <f>B6457-C6457</f>
        <v/>
      </c>
      <c r="E6457" s="6">
        <f>A6457-C6457</f>
        <v/>
      </c>
      <c r="F6457" s="6">
        <f>MIN(D6457,in_batt_pw,IF(sel_batt=0,0,(sel_batt-H6456)/in_rte))</f>
        <v/>
      </c>
      <c r="G6457" s="6">
        <f>MIN(E6457,in_batt_pw,H6456)</f>
        <v/>
      </c>
      <c r="H6457" s="6">
        <f>H6456+F6457*in_rte-G6457</f>
        <v/>
      </c>
      <c r="I6457" s="6">
        <f>IF(sel_og=1,0,E6457-G6457)</f>
        <v/>
      </c>
      <c r="J6457" s="6">
        <f>IF(sel_og=1,0,D6457-F6457)</f>
        <v/>
      </c>
      <c r="K6457" s="6">
        <f>IF(sel_og=1,E6457-G6457,0)</f>
        <v/>
      </c>
    </row>
    <row r="6458">
      <c r="A6458" s="6">
        <f>Profiles!E6458+Profiles!F6458</f>
        <v/>
      </c>
      <c r="B6458" s="6">
        <f>Profiles!D6458*sel_solar</f>
        <v/>
      </c>
      <c r="C6458" s="6">
        <f>MIN(B6458,A6458)</f>
        <v/>
      </c>
      <c r="D6458" s="6">
        <f>B6458-C6458</f>
        <v/>
      </c>
      <c r="E6458" s="6">
        <f>A6458-C6458</f>
        <v/>
      </c>
      <c r="F6458" s="6">
        <f>MIN(D6458,in_batt_pw,IF(sel_batt=0,0,(sel_batt-H6457)/in_rte))</f>
        <v/>
      </c>
      <c r="G6458" s="6">
        <f>MIN(E6458,in_batt_pw,H6457)</f>
        <v/>
      </c>
      <c r="H6458" s="6">
        <f>H6457+F6458*in_rte-G6458</f>
        <v/>
      </c>
      <c r="I6458" s="6">
        <f>IF(sel_og=1,0,E6458-G6458)</f>
        <v/>
      </c>
      <c r="J6458" s="6">
        <f>IF(sel_og=1,0,D6458-F6458)</f>
        <v/>
      </c>
      <c r="K6458" s="6">
        <f>IF(sel_og=1,E6458-G6458,0)</f>
        <v/>
      </c>
    </row>
    <row r="6459">
      <c r="A6459" s="6">
        <f>Profiles!E6459+Profiles!F6459</f>
        <v/>
      </c>
      <c r="B6459" s="6">
        <f>Profiles!D6459*sel_solar</f>
        <v/>
      </c>
      <c r="C6459" s="6">
        <f>MIN(B6459,A6459)</f>
        <v/>
      </c>
      <c r="D6459" s="6">
        <f>B6459-C6459</f>
        <v/>
      </c>
      <c r="E6459" s="6">
        <f>A6459-C6459</f>
        <v/>
      </c>
      <c r="F6459" s="6">
        <f>MIN(D6459,in_batt_pw,IF(sel_batt=0,0,(sel_batt-H6458)/in_rte))</f>
        <v/>
      </c>
      <c r="G6459" s="6">
        <f>MIN(E6459,in_batt_pw,H6458)</f>
        <v/>
      </c>
      <c r="H6459" s="6">
        <f>H6458+F6459*in_rte-G6459</f>
        <v/>
      </c>
      <c r="I6459" s="6">
        <f>IF(sel_og=1,0,E6459-G6459)</f>
        <v/>
      </c>
      <c r="J6459" s="6">
        <f>IF(sel_og=1,0,D6459-F6459)</f>
        <v/>
      </c>
      <c r="K6459" s="6">
        <f>IF(sel_og=1,E6459-G6459,0)</f>
        <v/>
      </c>
    </row>
    <row r="6460">
      <c r="A6460" s="6">
        <f>Profiles!E6460+Profiles!F6460</f>
        <v/>
      </c>
      <c r="B6460" s="6">
        <f>Profiles!D6460*sel_solar</f>
        <v/>
      </c>
      <c r="C6460" s="6">
        <f>MIN(B6460,A6460)</f>
        <v/>
      </c>
      <c r="D6460" s="6">
        <f>B6460-C6460</f>
        <v/>
      </c>
      <c r="E6460" s="6">
        <f>A6460-C6460</f>
        <v/>
      </c>
      <c r="F6460" s="6">
        <f>MIN(D6460,in_batt_pw,IF(sel_batt=0,0,(sel_batt-H6459)/in_rte))</f>
        <v/>
      </c>
      <c r="G6460" s="6">
        <f>MIN(E6460,in_batt_pw,H6459)</f>
        <v/>
      </c>
      <c r="H6460" s="6">
        <f>H6459+F6460*in_rte-G6460</f>
        <v/>
      </c>
      <c r="I6460" s="6">
        <f>IF(sel_og=1,0,E6460-G6460)</f>
        <v/>
      </c>
      <c r="J6460" s="6">
        <f>IF(sel_og=1,0,D6460-F6460)</f>
        <v/>
      </c>
      <c r="K6460" s="6">
        <f>IF(sel_og=1,E6460-G6460,0)</f>
        <v/>
      </c>
    </row>
    <row r="6461">
      <c r="A6461" s="6">
        <f>Profiles!E6461+Profiles!F6461</f>
        <v/>
      </c>
      <c r="B6461" s="6">
        <f>Profiles!D6461*sel_solar</f>
        <v/>
      </c>
      <c r="C6461" s="6">
        <f>MIN(B6461,A6461)</f>
        <v/>
      </c>
      <c r="D6461" s="6">
        <f>B6461-C6461</f>
        <v/>
      </c>
      <c r="E6461" s="6">
        <f>A6461-C6461</f>
        <v/>
      </c>
      <c r="F6461" s="6">
        <f>MIN(D6461,in_batt_pw,IF(sel_batt=0,0,(sel_batt-H6460)/in_rte))</f>
        <v/>
      </c>
      <c r="G6461" s="6">
        <f>MIN(E6461,in_batt_pw,H6460)</f>
        <v/>
      </c>
      <c r="H6461" s="6">
        <f>H6460+F6461*in_rte-G6461</f>
        <v/>
      </c>
      <c r="I6461" s="6">
        <f>IF(sel_og=1,0,E6461-G6461)</f>
        <v/>
      </c>
      <c r="J6461" s="6">
        <f>IF(sel_og=1,0,D6461-F6461)</f>
        <v/>
      </c>
      <c r="K6461" s="6">
        <f>IF(sel_og=1,E6461-G6461,0)</f>
        <v/>
      </c>
    </row>
    <row r="6462">
      <c r="A6462" s="6">
        <f>Profiles!E6462+Profiles!F6462</f>
        <v/>
      </c>
      <c r="B6462" s="6">
        <f>Profiles!D6462*sel_solar</f>
        <v/>
      </c>
      <c r="C6462" s="6">
        <f>MIN(B6462,A6462)</f>
        <v/>
      </c>
      <c r="D6462" s="6">
        <f>B6462-C6462</f>
        <v/>
      </c>
      <c r="E6462" s="6">
        <f>A6462-C6462</f>
        <v/>
      </c>
      <c r="F6462" s="6">
        <f>MIN(D6462,in_batt_pw,IF(sel_batt=0,0,(sel_batt-H6461)/in_rte))</f>
        <v/>
      </c>
      <c r="G6462" s="6">
        <f>MIN(E6462,in_batt_pw,H6461)</f>
        <v/>
      </c>
      <c r="H6462" s="6">
        <f>H6461+F6462*in_rte-G6462</f>
        <v/>
      </c>
      <c r="I6462" s="6">
        <f>IF(sel_og=1,0,E6462-G6462)</f>
        <v/>
      </c>
      <c r="J6462" s="6">
        <f>IF(sel_og=1,0,D6462-F6462)</f>
        <v/>
      </c>
      <c r="K6462" s="6">
        <f>IF(sel_og=1,E6462-G6462,0)</f>
        <v/>
      </c>
    </row>
    <row r="6463">
      <c r="A6463" s="6">
        <f>Profiles!E6463+Profiles!F6463</f>
        <v/>
      </c>
      <c r="B6463" s="6">
        <f>Profiles!D6463*sel_solar</f>
        <v/>
      </c>
      <c r="C6463" s="6">
        <f>MIN(B6463,A6463)</f>
        <v/>
      </c>
      <c r="D6463" s="6">
        <f>B6463-C6463</f>
        <v/>
      </c>
      <c r="E6463" s="6">
        <f>A6463-C6463</f>
        <v/>
      </c>
      <c r="F6463" s="6">
        <f>MIN(D6463,in_batt_pw,IF(sel_batt=0,0,(sel_batt-H6462)/in_rte))</f>
        <v/>
      </c>
      <c r="G6463" s="6">
        <f>MIN(E6463,in_batt_pw,H6462)</f>
        <v/>
      </c>
      <c r="H6463" s="6">
        <f>H6462+F6463*in_rte-G6463</f>
        <v/>
      </c>
      <c r="I6463" s="6">
        <f>IF(sel_og=1,0,E6463-G6463)</f>
        <v/>
      </c>
      <c r="J6463" s="6">
        <f>IF(sel_og=1,0,D6463-F6463)</f>
        <v/>
      </c>
      <c r="K6463" s="6">
        <f>IF(sel_og=1,E6463-G6463,0)</f>
        <v/>
      </c>
    </row>
    <row r="6464">
      <c r="A6464" s="6">
        <f>Profiles!E6464+Profiles!F6464</f>
        <v/>
      </c>
      <c r="B6464" s="6">
        <f>Profiles!D6464*sel_solar</f>
        <v/>
      </c>
      <c r="C6464" s="6">
        <f>MIN(B6464,A6464)</f>
        <v/>
      </c>
      <c r="D6464" s="6">
        <f>B6464-C6464</f>
        <v/>
      </c>
      <c r="E6464" s="6">
        <f>A6464-C6464</f>
        <v/>
      </c>
      <c r="F6464" s="6">
        <f>MIN(D6464,in_batt_pw,IF(sel_batt=0,0,(sel_batt-H6463)/in_rte))</f>
        <v/>
      </c>
      <c r="G6464" s="6">
        <f>MIN(E6464,in_batt_pw,H6463)</f>
        <v/>
      </c>
      <c r="H6464" s="6">
        <f>H6463+F6464*in_rte-G6464</f>
        <v/>
      </c>
      <c r="I6464" s="6">
        <f>IF(sel_og=1,0,E6464-G6464)</f>
        <v/>
      </c>
      <c r="J6464" s="6">
        <f>IF(sel_og=1,0,D6464-F6464)</f>
        <v/>
      </c>
      <c r="K6464" s="6">
        <f>IF(sel_og=1,E6464-G6464,0)</f>
        <v/>
      </c>
    </row>
    <row r="6465">
      <c r="A6465" s="6">
        <f>Profiles!E6465+Profiles!F6465</f>
        <v/>
      </c>
      <c r="B6465" s="6">
        <f>Profiles!D6465*sel_solar</f>
        <v/>
      </c>
      <c r="C6465" s="6">
        <f>MIN(B6465,A6465)</f>
        <v/>
      </c>
      <c r="D6465" s="6">
        <f>B6465-C6465</f>
        <v/>
      </c>
      <c r="E6465" s="6">
        <f>A6465-C6465</f>
        <v/>
      </c>
      <c r="F6465" s="6">
        <f>MIN(D6465,in_batt_pw,IF(sel_batt=0,0,(sel_batt-H6464)/in_rte))</f>
        <v/>
      </c>
      <c r="G6465" s="6">
        <f>MIN(E6465,in_batt_pw,H6464)</f>
        <v/>
      </c>
      <c r="H6465" s="6">
        <f>H6464+F6465*in_rte-G6465</f>
        <v/>
      </c>
      <c r="I6465" s="6">
        <f>IF(sel_og=1,0,E6465-G6465)</f>
        <v/>
      </c>
      <c r="J6465" s="6">
        <f>IF(sel_og=1,0,D6465-F6465)</f>
        <v/>
      </c>
      <c r="K6465" s="6">
        <f>IF(sel_og=1,E6465-G6465,0)</f>
        <v/>
      </c>
    </row>
    <row r="6466">
      <c r="A6466" s="6">
        <f>Profiles!E6466+Profiles!F6466</f>
        <v/>
      </c>
      <c r="B6466" s="6">
        <f>Profiles!D6466*sel_solar</f>
        <v/>
      </c>
      <c r="C6466" s="6">
        <f>MIN(B6466,A6466)</f>
        <v/>
      </c>
      <c r="D6466" s="6">
        <f>B6466-C6466</f>
        <v/>
      </c>
      <c r="E6466" s="6">
        <f>A6466-C6466</f>
        <v/>
      </c>
      <c r="F6466" s="6">
        <f>MIN(D6466,in_batt_pw,IF(sel_batt=0,0,(sel_batt-H6465)/in_rte))</f>
        <v/>
      </c>
      <c r="G6466" s="6">
        <f>MIN(E6466,in_batt_pw,H6465)</f>
        <v/>
      </c>
      <c r="H6466" s="6">
        <f>H6465+F6466*in_rte-G6466</f>
        <v/>
      </c>
      <c r="I6466" s="6">
        <f>IF(sel_og=1,0,E6466-G6466)</f>
        <v/>
      </c>
      <c r="J6466" s="6">
        <f>IF(sel_og=1,0,D6466-F6466)</f>
        <v/>
      </c>
      <c r="K6466" s="6">
        <f>IF(sel_og=1,E6466-G6466,0)</f>
        <v/>
      </c>
    </row>
    <row r="6467">
      <c r="A6467" s="6">
        <f>Profiles!E6467+Profiles!F6467</f>
        <v/>
      </c>
      <c r="B6467" s="6">
        <f>Profiles!D6467*sel_solar</f>
        <v/>
      </c>
      <c r="C6467" s="6">
        <f>MIN(B6467,A6467)</f>
        <v/>
      </c>
      <c r="D6467" s="6">
        <f>B6467-C6467</f>
        <v/>
      </c>
      <c r="E6467" s="6">
        <f>A6467-C6467</f>
        <v/>
      </c>
      <c r="F6467" s="6">
        <f>MIN(D6467,in_batt_pw,IF(sel_batt=0,0,(sel_batt-H6466)/in_rte))</f>
        <v/>
      </c>
      <c r="G6467" s="6">
        <f>MIN(E6467,in_batt_pw,H6466)</f>
        <v/>
      </c>
      <c r="H6467" s="6">
        <f>H6466+F6467*in_rte-G6467</f>
        <v/>
      </c>
      <c r="I6467" s="6">
        <f>IF(sel_og=1,0,E6467-G6467)</f>
        <v/>
      </c>
      <c r="J6467" s="6">
        <f>IF(sel_og=1,0,D6467-F6467)</f>
        <v/>
      </c>
      <c r="K6467" s="6">
        <f>IF(sel_og=1,E6467-G6467,0)</f>
        <v/>
      </c>
    </row>
    <row r="6468">
      <c r="A6468" s="6">
        <f>Profiles!E6468+Profiles!F6468</f>
        <v/>
      </c>
      <c r="B6468" s="6">
        <f>Profiles!D6468*sel_solar</f>
        <v/>
      </c>
      <c r="C6468" s="6">
        <f>MIN(B6468,A6468)</f>
        <v/>
      </c>
      <c r="D6468" s="6">
        <f>B6468-C6468</f>
        <v/>
      </c>
      <c r="E6468" s="6">
        <f>A6468-C6468</f>
        <v/>
      </c>
      <c r="F6468" s="6">
        <f>MIN(D6468,in_batt_pw,IF(sel_batt=0,0,(sel_batt-H6467)/in_rte))</f>
        <v/>
      </c>
      <c r="G6468" s="6">
        <f>MIN(E6468,in_batt_pw,H6467)</f>
        <v/>
      </c>
      <c r="H6468" s="6">
        <f>H6467+F6468*in_rte-G6468</f>
        <v/>
      </c>
      <c r="I6468" s="6">
        <f>IF(sel_og=1,0,E6468-G6468)</f>
        <v/>
      </c>
      <c r="J6468" s="6">
        <f>IF(sel_og=1,0,D6468-F6468)</f>
        <v/>
      </c>
      <c r="K6468" s="6">
        <f>IF(sel_og=1,E6468-G6468,0)</f>
        <v/>
      </c>
    </row>
    <row r="6469">
      <c r="A6469" s="6">
        <f>Profiles!E6469+Profiles!F6469</f>
        <v/>
      </c>
      <c r="B6469" s="6">
        <f>Profiles!D6469*sel_solar</f>
        <v/>
      </c>
      <c r="C6469" s="6">
        <f>MIN(B6469,A6469)</f>
        <v/>
      </c>
      <c r="D6469" s="6">
        <f>B6469-C6469</f>
        <v/>
      </c>
      <c r="E6469" s="6">
        <f>A6469-C6469</f>
        <v/>
      </c>
      <c r="F6469" s="6">
        <f>MIN(D6469,in_batt_pw,IF(sel_batt=0,0,(sel_batt-H6468)/in_rte))</f>
        <v/>
      </c>
      <c r="G6469" s="6">
        <f>MIN(E6469,in_batt_pw,H6468)</f>
        <v/>
      </c>
      <c r="H6469" s="6">
        <f>H6468+F6469*in_rte-G6469</f>
        <v/>
      </c>
      <c r="I6469" s="6">
        <f>IF(sel_og=1,0,E6469-G6469)</f>
        <v/>
      </c>
      <c r="J6469" s="6">
        <f>IF(sel_og=1,0,D6469-F6469)</f>
        <v/>
      </c>
      <c r="K6469" s="6">
        <f>IF(sel_og=1,E6469-G6469,0)</f>
        <v/>
      </c>
    </row>
    <row r="6470">
      <c r="A6470" s="6">
        <f>Profiles!E6470+Profiles!F6470</f>
        <v/>
      </c>
      <c r="B6470" s="6">
        <f>Profiles!D6470*sel_solar</f>
        <v/>
      </c>
      <c r="C6470" s="6">
        <f>MIN(B6470,A6470)</f>
        <v/>
      </c>
      <c r="D6470" s="6">
        <f>B6470-C6470</f>
        <v/>
      </c>
      <c r="E6470" s="6">
        <f>A6470-C6470</f>
        <v/>
      </c>
      <c r="F6470" s="6">
        <f>MIN(D6470,in_batt_pw,IF(sel_batt=0,0,(sel_batt-H6469)/in_rte))</f>
        <v/>
      </c>
      <c r="G6470" s="6">
        <f>MIN(E6470,in_batt_pw,H6469)</f>
        <v/>
      </c>
      <c r="H6470" s="6">
        <f>H6469+F6470*in_rte-G6470</f>
        <v/>
      </c>
      <c r="I6470" s="6">
        <f>IF(sel_og=1,0,E6470-G6470)</f>
        <v/>
      </c>
      <c r="J6470" s="6">
        <f>IF(sel_og=1,0,D6470-F6470)</f>
        <v/>
      </c>
      <c r="K6470" s="6">
        <f>IF(sel_og=1,E6470-G6470,0)</f>
        <v/>
      </c>
    </row>
    <row r="6471">
      <c r="A6471" s="6">
        <f>Profiles!E6471+Profiles!F6471</f>
        <v/>
      </c>
      <c r="B6471" s="6">
        <f>Profiles!D6471*sel_solar</f>
        <v/>
      </c>
      <c r="C6471" s="6">
        <f>MIN(B6471,A6471)</f>
        <v/>
      </c>
      <c r="D6471" s="6">
        <f>B6471-C6471</f>
        <v/>
      </c>
      <c r="E6471" s="6">
        <f>A6471-C6471</f>
        <v/>
      </c>
      <c r="F6471" s="6">
        <f>MIN(D6471,in_batt_pw,IF(sel_batt=0,0,(sel_batt-H6470)/in_rte))</f>
        <v/>
      </c>
      <c r="G6471" s="6">
        <f>MIN(E6471,in_batt_pw,H6470)</f>
        <v/>
      </c>
      <c r="H6471" s="6">
        <f>H6470+F6471*in_rte-G6471</f>
        <v/>
      </c>
      <c r="I6471" s="6">
        <f>IF(sel_og=1,0,E6471-G6471)</f>
        <v/>
      </c>
      <c r="J6471" s="6">
        <f>IF(sel_og=1,0,D6471-F6471)</f>
        <v/>
      </c>
      <c r="K6471" s="6">
        <f>IF(sel_og=1,E6471-G6471,0)</f>
        <v/>
      </c>
    </row>
    <row r="6472">
      <c r="A6472" s="6">
        <f>Profiles!E6472+Profiles!F6472</f>
        <v/>
      </c>
      <c r="B6472" s="6">
        <f>Profiles!D6472*sel_solar</f>
        <v/>
      </c>
      <c r="C6472" s="6">
        <f>MIN(B6472,A6472)</f>
        <v/>
      </c>
      <c r="D6472" s="6">
        <f>B6472-C6472</f>
        <v/>
      </c>
      <c r="E6472" s="6">
        <f>A6472-C6472</f>
        <v/>
      </c>
      <c r="F6472" s="6">
        <f>MIN(D6472,in_batt_pw,IF(sel_batt=0,0,(sel_batt-H6471)/in_rte))</f>
        <v/>
      </c>
      <c r="G6472" s="6">
        <f>MIN(E6472,in_batt_pw,H6471)</f>
        <v/>
      </c>
      <c r="H6472" s="6">
        <f>H6471+F6472*in_rte-G6472</f>
        <v/>
      </c>
      <c r="I6472" s="6">
        <f>IF(sel_og=1,0,E6472-G6472)</f>
        <v/>
      </c>
      <c r="J6472" s="6">
        <f>IF(sel_og=1,0,D6472-F6472)</f>
        <v/>
      </c>
      <c r="K6472" s="6">
        <f>IF(sel_og=1,E6472-G6472,0)</f>
        <v/>
      </c>
    </row>
    <row r="6473">
      <c r="A6473" s="6">
        <f>Profiles!E6473+Profiles!F6473</f>
        <v/>
      </c>
      <c r="B6473" s="6">
        <f>Profiles!D6473*sel_solar</f>
        <v/>
      </c>
      <c r="C6473" s="6">
        <f>MIN(B6473,A6473)</f>
        <v/>
      </c>
      <c r="D6473" s="6">
        <f>B6473-C6473</f>
        <v/>
      </c>
      <c r="E6473" s="6">
        <f>A6473-C6473</f>
        <v/>
      </c>
      <c r="F6473" s="6">
        <f>MIN(D6473,in_batt_pw,IF(sel_batt=0,0,(sel_batt-H6472)/in_rte))</f>
        <v/>
      </c>
      <c r="G6473" s="6">
        <f>MIN(E6473,in_batt_pw,H6472)</f>
        <v/>
      </c>
      <c r="H6473" s="6">
        <f>H6472+F6473*in_rte-G6473</f>
        <v/>
      </c>
      <c r="I6473" s="6">
        <f>IF(sel_og=1,0,E6473-G6473)</f>
        <v/>
      </c>
      <c r="J6473" s="6">
        <f>IF(sel_og=1,0,D6473-F6473)</f>
        <v/>
      </c>
      <c r="K6473" s="6">
        <f>IF(sel_og=1,E6473-G6473,0)</f>
        <v/>
      </c>
    </row>
    <row r="6474">
      <c r="A6474" s="6">
        <f>Profiles!E6474+Profiles!F6474</f>
        <v/>
      </c>
      <c r="B6474" s="6">
        <f>Profiles!D6474*sel_solar</f>
        <v/>
      </c>
      <c r="C6474" s="6">
        <f>MIN(B6474,A6474)</f>
        <v/>
      </c>
      <c r="D6474" s="6">
        <f>B6474-C6474</f>
        <v/>
      </c>
      <c r="E6474" s="6">
        <f>A6474-C6474</f>
        <v/>
      </c>
      <c r="F6474" s="6">
        <f>MIN(D6474,in_batt_pw,IF(sel_batt=0,0,(sel_batt-H6473)/in_rte))</f>
        <v/>
      </c>
      <c r="G6474" s="6">
        <f>MIN(E6474,in_batt_pw,H6473)</f>
        <v/>
      </c>
      <c r="H6474" s="6">
        <f>H6473+F6474*in_rte-G6474</f>
        <v/>
      </c>
      <c r="I6474" s="6">
        <f>IF(sel_og=1,0,E6474-G6474)</f>
        <v/>
      </c>
      <c r="J6474" s="6">
        <f>IF(sel_og=1,0,D6474-F6474)</f>
        <v/>
      </c>
      <c r="K6474" s="6">
        <f>IF(sel_og=1,E6474-G6474,0)</f>
        <v/>
      </c>
    </row>
    <row r="6475">
      <c r="A6475" s="6">
        <f>Profiles!E6475+Profiles!F6475</f>
        <v/>
      </c>
      <c r="B6475" s="6">
        <f>Profiles!D6475*sel_solar</f>
        <v/>
      </c>
      <c r="C6475" s="6">
        <f>MIN(B6475,A6475)</f>
        <v/>
      </c>
      <c r="D6475" s="6">
        <f>B6475-C6475</f>
        <v/>
      </c>
      <c r="E6475" s="6">
        <f>A6475-C6475</f>
        <v/>
      </c>
      <c r="F6475" s="6">
        <f>MIN(D6475,in_batt_pw,IF(sel_batt=0,0,(sel_batt-H6474)/in_rte))</f>
        <v/>
      </c>
      <c r="G6475" s="6">
        <f>MIN(E6475,in_batt_pw,H6474)</f>
        <v/>
      </c>
      <c r="H6475" s="6">
        <f>H6474+F6475*in_rte-G6475</f>
        <v/>
      </c>
      <c r="I6475" s="6">
        <f>IF(sel_og=1,0,E6475-G6475)</f>
        <v/>
      </c>
      <c r="J6475" s="6">
        <f>IF(sel_og=1,0,D6475-F6475)</f>
        <v/>
      </c>
      <c r="K6475" s="6">
        <f>IF(sel_og=1,E6475-G6475,0)</f>
        <v/>
      </c>
    </row>
    <row r="6476">
      <c r="A6476" s="6">
        <f>Profiles!E6476+Profiles!F6476</f>
        <v/>
      </c>
      <c r="B6476" s="6">
        <f>Profiles!D6476*sel_solar</f>
        <v/>
      </c>
      <c r="C6476" s="6">
        <f>MIN(B6476,A6476)</f>
        <v/>
      </c>
      <c r="D6476" s="6">
        <f>B6476-C6476</f>
        <v/>
      </c>
      <c r="E6476" s="6">
        <f>A6476-C6476</f>
        <v/>
      </c>
      <c r="F6476" s="6">
        <f>MIN(D6476,in_batt_pw,IF(sel_batt=0,0,(sel_batt-H6475)/in_rte))</f>
        <v/>
      </c>
      <c r="G6476" s="6">
        <f>MIN(E6476,in_batt_pw,H6475)</f>
        <v/>
      </c>
      <c r="H6476" s="6">
        <f>H6475+F6476*in_rte-G6476</f>
        <v/>
      </c>
      <c r="I6476" s="6">
        <f>IF(sel_og=1,0,E6476-G6476)</f>
        <v/>
      </c>
      <c r="J6476" s="6">
        <f>IF(sel_og=1,0,D6476-F6476)</f>
        <v/>
      </c>
      <c r="K6476" s="6">
        <f>IF(sel_og=1,E6476-G6476,0)</f>
        <v/>
      </c>
    </row>
    <row r="6477">
      <c r="A6477" s="6">
        <f>Profiles!E6477+Profiles!F6477</f>
        <v/>
      </c>
      <c r="B6477" s="6">
        <f>Profiles!D6477*sel_solar</f>
        <v/>
      </c>
      <c r="C6477" s="6">
        <f>MIN(B6477,A6477)</f>
        <v/>
      </c>
      <c r="D6477" s="6">
        <f>B6477-C6477</f>
        <v/>
      </c>
      <c r="E6477" s="6">
        <f>A6477-C6477</f>
        <v/>
      </c>
      <c r="F6477" s="6">
        <f>MIN(D6477,in_batt_pw,IF(sel_batt=0,0,(sel_batt-H6476)/in_rte))</f>
        <v/>
      </c>
      <c r="G6477" s="6">
        <f>MIN(E6477,in_batt_pw,H6476)</f>
        <v/>
      </c>
      <c r="H6477" s="6">
        <f>H6476+F6477*in_rte-G6477</f>
        <v/>
      </c>
      <c r="I6477" s="6">
        <f>IF(sel_og=1,0,E6477-G6477)</f>
        <v/>
      </c>
      <c r="J6477" s="6">
        <f>IF(sel_og=1,0,D6477-F6477)</f>
        <v/>
      </c>
      <c r="K6477" s="6">
        <f>IF(sel_og=1,E6477-G6477,0)</f>
        <v/>
      </c>
    </row>
    <row r="6478">
      <c r="A6478" s="6">
        <f>Profiles!E6478+Profiles!F6478</f>
        <v/>
      </c>
      <c r="B6478" s="6">
        <f>Profiles!D6478*sel_solar</f>
        <v/>
      </c>
      <c r="C6478" s="6">
        <f>MIN(B6478,A6478)</f>
        <v/>
      </c>
      <c r="D6478" s="6">
        <f>B6478-C6478</f>
        <v/>
      </c>
      <c r="E6478" s="6">
        <f>A6478-C6478</f>
        <v/>
      </c>
      <c r="F6478" s="6">
        <f>MIN(D6478,in_batt_pw,IF(sel_batt=0,0,(sel_batt-H6477)/in_rte))</f>
        <v/>
      </c>
      <c r="G6478" s="6">
        <f>MIN(E6478,in_batt_pw,H6477)</f>
        <v/>
      </c>
      <c r="H6478" s="6">
        <f>H6477+F6478*in_rte-G6478</f>
        <v/>
      </c>
      <c r="I6478" s="6">
        <f>IF(sel_og=1,0,E6478-G6478)</f>
        <v/>
      </c>
      <c r="J6478" s="6">
        <f>IF(sel_og=1,0,D6478-F6478)</f>
        <v/>
      </c>
      <c r="K6478" s="6">
        <f>IF(sel_og=1,E6478-G6478,0)</f>
        <v/>
      </c>
    </row>
    <row r="6479">
      <c r="A6479" s="6">
        <f>Profiles!E6479+Profiles!F6479</f>
        <v/>
      </c>
      <c r="B6479" s="6">
        <f>Profiles!D6479*sel_solar</f>
        <v/>
      </c>
      <c r="C6479" s="6">
        <f>MIN(B6479,A6479)</f>
        <v/>
      </c>
      <c r="D6479" s="6">
        <f>B6479-C6479</f>
        <v/>
      </c>
      <c r="E6479" s="6">
        <f>A6479-C6479</f>
        <v/>
      </c>
      <c r="F6479" s="6">
        <f>MIN(D6479,in_batt_pw,IF(sel_batt=0,0,(sel_batt-H6478)/in_rte))</f>
        <v/>
      </c>
      <c r="G6479" s="6">
        <f>MIN(E6479,in_batt_pw,H6478)</f>
        <v/>
      </c>
      <c r="H6479" s="6">
        <f>H6478+F6479*in_rte-G6479</f>
        <v/>
      </c>
      <c r="I6479" s="6">
        <f>IF(sel_og=1,0,E6479-G6479)</f>
        <v/>
      </c>
      <c r="J6479" s="6">
        <f>IF(sel_og=1,0,D6479-F6479)</f>
        <v/>
      </c>
      <c r="K6479" s="6">
        <f>IF(sel_og=1,E6479-G6479,0)</f>
        <v/>
      </c>
    </row>
    <row r="6480">
      <c r="A6480" s="6">
        <f>Profiles!E6480+Profiles!F6480</f>
        <v/>
      </c>
      <c r="B6480" s="6">
        <f>Profiles!D6480*sel_solar</f>
        <v/>
      </c>
      <c r="C6480" s="6">
        <f>MIN(B6480,A6480)</f>
        <v/>
      </c>
      <c r="D6480" s="6">
        <f>B6480-C6480</f>
        <v/>
      </c>
      <c r="E6480" s="6">
        <f>A6480-C6480</f>
        <v/>
      </c>
      <c r="F6480" s="6">
        <f>MIN(D6480,in_batt_pw,IF(sel_batt=0,0,(sel_batt-H6479)/in_rte))</f>
        <v/>
      </c>
      <c r="G6480" s="6">
        <f>MIN(E6480,in_batt_pw,H6479)</f>
        <v/>
      </c>
      <c r="H6480" s="6">
        <f>H6479+F6480*in_rte-G6480</f>
        <v/>
      </c>
      <c r="I6480" s="6">
        <f>IF(sel_og=1,0,E6480-G6480)</f>
        <v/>
      </c>
      <c r="J6480" s="6">
        <f>IF(sel_og=1,0,D6480-F6480)</f>
        <v/>
      </c>
      <c r="K6480" s="6">
        <f>IF(sel_og=1,E6480-G6480,0)</f>
        <v/>
      </c>
    </row>
    <row r="6481">
      <c r="A6481" s="6">
        <f>Profiles!E6481+Profiles!F6481</f>
        <v/>
      </c>
      <c r="B6481" s="6">
        <f>Profiles!D6481*sel_solar</f>
        <v/>
      </c>
      <c r="C6481" s="6">
        <f>MIN(B6481,A6481)</f>
        <v/>
      </c>
      <c r="D6481" s="6">
        <f>B6481-C6481</f>
        <v/>
      </c>
      <c r="E6481" s="6">
        <f>A6481-C6481</f>
        <v/>
      </c>
      <c r="F6481" s="6">
        <f>MIN(D6481,in_batt_pw,IF(sel_batt=0,0,(sel_batt-H6480)/in_rte))</f>
        <v/>
      </c>
      <c r="G6481" s="6">
        <f>MIN(E6481,in_batt_pw,H6480)</f>
        <v/>
      </c>
      <c r="H6481" s="6">
        <f>H6480+F6481*in_rte-G6481</f>
        <v/>
      </c>
      <c r="I6481" s="6">
        <f>IF(sel_og=1,0,E6481-G6481)</f>
        <v/>
      </c>
      <c r="J6481" s="6">
        <f>IF(sel_og=1,0,D6481-F6481)</f>
        <v/>
      </c>
      <c r="K6481" s="6">
        <f>IF(sel_og=1,E6481-G6481,0)</f>
        <v/>
      </c>
    </row>
    <row r="6482">
      <c r="A6482" s="6">
        <f>Profiles!E6482+Profiles!F6482</f>
        <v/>
      </c>
      <c r="B6482" s="6">
        <f>Profiles!D6482*sel_solar</f>
        <v/>
      </c>
      <c r="C6482" s="6">
        <f>MIN(B6482,A6482)</f>
        <v/>
      </c>
      <c r="D6482" s="6">
        <f>B6482-C6482</f>
        <v/>
      </c>
      <c r="E6482" s="6">
        <f>A6482-C6482</f>
        <v/>
      </c>
      <c r="F6482" s="6">
        <f>MIN(D6482,in_batt_pw,IF(sel_batt=0,0,(sel_batt-H6481)/in_rte))</f>
        <v/>
      </c>
      <c r="G6482" s="6">
        <f>MIN(E6482,in_batt_pw,H6481)</f>
        <v/>
      </c>
      <c r="H6482" s="6">
        <f>H6481+F6482*in_rte-G6482</f>
        <v/>
      </c>
      <c r="I6482" s="6">
        <f>IF(sel_og=1,0,E6482-G6482)</f>
        <v/>
      </c>
      <c r="J6482" s="6">
        <f>IF(sel_og=1,0,D6482-F6482)</f>
        <v/>
      </c>
      <c r="K6482" s="6">
        <f>IF(sel_og=1,E6482-G6482,0)</f>
        <v/>
      </c>
    </row>
    <row r="6483">
      <c r="A6483" s="6">
        <f>Profiles!E6483+Profiles!F6483</f>
        <v/>
      </c>
      <c r="B6483" s="6">
        <f>Profiles!D6483*sel_solar</f>
        <v/>
      </c>
      <c r="C6483" s="6">
        <f>MIN(B6483,A6483)</f>
        <v/>
      </c>
      <c r="D6483" s="6">
        <f>B6483-C6483</f>
        <v/>
      </c>
      <c r="E6483" s="6">
        <f>A6483-C6483</f>
        <v/>
      </c>
      <c r="F6483" s="6">
        <f>MIN(D6483,in_batt_pw,IF(sel_batt=0,0,(sel_batt-H6482)/in_rte))</f>
        <v/>
      </c>
      <c r="G6483" s="6">
        <f>MIN(E6483,in_batt_pw,H6482)</f>
        <v/>
      </c>
      <c r="H6483" s="6">
        <f>H6482+F6483*in_rte-G6483</f>
        <v/>
      </c>
      <c r="I6483" s="6">
        <f>IF(sel_og=1,0,E6483-G6483)</f>
        <v/>
      </c>
      <c r="J6483" s="6">
        <f>IF(sel_og=1,0,D6483-F6483)</f>
        <v/>
      </c>
      <c r="K6483" s="6">
        <f>IF(sel_og=1,E6483-G6483,0)</f>
        <v/>
      </c>
    </row>
    <row r="6484">
      <c r="A6484" s="6">
        <f>Profiles!E6484+Profiles!F6484</f>
        <v/>
      </c>
      <c r="B6484" s="6">
        <f>Profiles!D6484*sel_solar</f>
        <v/>
      </c>
      <c r="C6484" s="6">
        <f>MIN(B6484,A6484)</f>
        <v/>
      </c>
      <c r="D6484" s="6">
        <f>B6484-C6484</f>
        <v/>
      </c>
      <c r="E6484" s="6">
        <f>A6484-C6484</f>
        <v/>
      </c>
      <c r="F6484" s="6">
        <f>MIN(D6484,in_batt_pw,IF(sel_batt=0,0,(sel_batt-H6483)/in_rte))</f>
        <v/>
      </c>
      <c r="G6484" s="6">
        <f>MIN(E6484,in_batt_pw,H6483)</f>
        <v/>
      </c>
      <c r="H6484" s="6">
        <f>H6483+F6484*in_rte-G6484</f>
        <v/>
      </c>
      <c r="I6484" s="6">
        <f>IF(sel_og=1,0,E6484-G6484)</f>
        <v/>
      </c>
      <c r="J6484" s="6">
        <f>IF(sel_og=1,0,D6484-F6484)</f>
        <v/>
      </c>
      <c r="K6484" s="6">
        <f>IF(sel_og=1,E6484-G6484,0)</f>
        <v/>
      </c>
    </row>
    <row r="6485">
      <c r="A6485" s="6">
        <f>Profiles!E6485+Profiles!F6485</f>
        <v/>
      </c>
      <c r="B6485" s="6">
        <f>Profiles!D6485*sel_solar</f>
        <v/>
      </c>
      <c r="C6485" s="6">
        <f>MIN(B6485,A6485)</f>
        <v/>
      </c>
      <c r="D6485" s="6">
        <f>B6485-C6485</f>
        <v/>
      </c>
      <c r="E6485" s="6">
        <f>A6485-C6485</f>
        <v/>
      </c>
      <c r="F6485" s="6">
        <f>MIN(D6485,in_batt_pw,IF(sel_batt=0,0,(sel_batt-H6484)/in_rte))</f>
        <v/>
      </c>
      <c r="G6485" s="6">
        <f>MIN(E6485,in_batt_pw,H6484)</f>
        <v/>
      </c>
      <c r="H6485" s="6">
        <f>H6484+F6485*in_rte-G6485</f>
        <v/>
      </c>
      <c r="I6485" s="6">
        <f>IF(sel_og=1,0,E6485-G6485)</f>
        <v/>
      </c>
      <c r="J6485" s="6">
        <f>IF(sel_og=1,0,D6485-F6485)</f>
        <v/>
      </c>
      <c r="K6485" s="6">
        <f>IF(sel_og=1,E6485-G6485,0)</f>
        <v/>
      </c>
    </row>
    <row r="6486">
      <c r="A6486" s="6">
        <f>Profiles!E6486+Profiles!F6486</f>
        <v/>
      </c>
      <c r="B6486" s="6">
        <f>Profiles!D6486*sel_solar</f>
        <v/>
      </c>
      <c r="C6486" s="6">
        <f>MIN(B6486,A6486)</f>
        <v/>
      </c>
      <c r="D6486" s="6">
        <f>B6486-C6486</f>
        <v/>
      </c>
      <c r="E6486" s="6">
        <f>A6486-C6486</f>
        <v/>
      </c>
      <c r="F6486" s="6">
        <f>MIN(D6486,in_batt_pw,IF(sel_batt=0,0,(sel_batt-H6485)/in_rte))</f>
        <v/>
      </c>
      <c r="G6486" s="6">
        <f>MIN(E6486,in_batt_pw,H6485)</f>
        <v/>
      </c>
      <c r="H6486" s="6">
        <f>H6485+F6486*in_rte-G6486</f>
        <v/>
      </c>
      <c r="I6486" s="6">
        <f>IF(sel_og=1,0,E6486-G6486)</f>
        <v/>
      </c>
      <c r="J6486" s="6">
        <f>IF(sel_og=1,0,D6486-F6486)</f>
        <v/>
      </c>
      <c r="K6486" s="6">
        <f>IF(sel_og=1,E6486-G6486,0)</f>
        <v/>
      </c>
    </row>
    <row r="6487">
      <c r="A6487" s="6">
        <f>Profiles!E6487+Profiles!F6487</f>
        <v/>
      </c>
      <c r="B6487" s="6">
        <f>Profiles!D6487*sel_solar</f>
        <v/>
      </c>
      <c r="C6487" s="6">
        <f>MIN(B6487,A6487)</f>
        <v/>
      </c>
      <c r="D6487" s="6">
        <f>B6487-C6487</f>
        <v/>
      </c>
      <c r="E6487" s="6">
        <f>A6487-C6487</f>
        <v/>
      </c>
      <c r="F6487" s="6">
        <f>MIN(D6487,in_batt_pw,IF(sel_batt=0,0,(sel_batt-H6486)/in_rte))</f>
        <v/>
      </c>
      <c r="G6487" s="6">
        <f>MIN(E6487,in_batt_pw,H6486)</f>
        <v/>
      </c>
      <c r="H6487" s="6">
        <f>H6486+F6487*in_rte-G6487</f>
        <v/>
      </c>
      <c r="I6487" s="6">
        <f>IF(sel_og=1,0,E6487-G6487)</f>
        <v/>
      </c>
      <c r="J6487" s="6">
        <f>IF(sel_og=1,0,D6487-F6487)</f>
        <v/>
      </c>
      <c r="K6487" s="6">
        <f>IF(sel_og=1,E6487-G6487,0)</f>
        <v/>
      </c>
    </row>
    <row r="6488">
      <c r="A6488" s="6">
        <f>Profiles!E6488+Profiles!F6488</f>
        <v/>
      </c>
      <c r="B6488" s="6">
        <f>Profiles!D6488*sel_solar</f>
        <v/>
      </c>
      <c r="C6488" s="6">
        <f>MIN(B6488,A6488)</f>
        <v/>
      </c>
      <c r="D6488" s="6">
        <f>B6488-C6488</f>
        <v/>
      </c>
      <c r="E6488" s="6">
        <f>A6488-C6488</f>
        <v/>
      </c>
      <c r="F6488" s="6">
        <f>MIN(D6488,in_batt_pw,IF(sel_batt=0,0,(sel_batt-H6487)/in_rte))</f>
        <v/>
      </c>
      <c r="G6488" s="6">
        <f>MIN(E6488,in_batt_pw,H6487)</f>
        <v/>
      </c>
      <c r="H6488" s="6">
        <f>H6487+F6488*in_rte-G6488</f>
        <v/>
      </c>
      <c r="I6488" s="6">
        <f>IF(sel_og=1,0,E6488-G6488)</f>
        <v/>
      </c>
      <c r="J6488" s="6">
        <f>IF(sel_og=1,0,D6488-F6488)</f>
        <v/>
      </c>
      <c r="K6488" s="6">
        <f>IF(sel_og=1,E6488-G6488,0)</f>
        <v/>
      </c>
    </row>
    <row r="6489">
      <c r="A6489" s="6">
        <f>Profiles!E6489+Profiles!F6489</f>
        <v/>
      </c>
      <c r="B6489" s="6">
        <f>Profiles!D6489*sel_solar</f>
        <v/>
      </c>
      <c r="C6489" s="6">
        <f>MIN(B6489,A6489)</f>
        <v/>
      </c>
      <c r="D6489" s="6">
        <f>B6489-C6489</f>
        <v/>
      </c>
      <c r="E6489" s="6">
        <f>A6489-C6489</f>
        <v/>
      </c>
      <c r="F6489" s="6">
        <f>MIN(D6489,in_batt_pw,IF(sel_batt=0,0,(sel_batt-H6488)/in_rte))</f>
        <v/>
      </c>
      <c r="G6489" s="6">
        <f>MIN(E6489,in_batt_pw,H6488)</f>
        <v/>
      </c>
      <c r="H6489" s="6">
        <f>H6488+F6489*in_rte-G6489</f>
        <v/>
      </c>
      <c r="I6489" s="6">
        <f>IF(sel_og=1,0,E6489-G6489)</f>
        <v/>
      </c>
      <c r="J6489" s="6">
        <f>IF(sel_og=1,0,D6489-F6489)</f>
        <v/>
      </c>
      <c r="K6489" s="6">
        <f>IF(sel_og=1,E6489-G6489,0)</f>
        <v/>
      </c>
    </row>
    <row r="6490">
      <c r="A6490" s="6">
        <f>Profiles!E6490+Profiles!F6490</f>
        <v/>
      </c>
      <c r="B6490" s="6">
        <f>Profiles!D6490*sel_solar</f>
        <v/>
      </c>
      <c r="C6490" s="6">
        <f>MIN(B6490,A6490)</f>
        <v/>
      </c>
      <c r="D6490" s="6">
        <f>B6490-C6490</f>
        <v/>
      </c>
      <c r="E6490" s="6">
        <f>A6490-C6490</f>
        <v/>
      </c>
      <c r="F6490" s="6">
        <f>MIN(D6490,in_batt_pw,IF(sel_batt=0,0,(sel_batt-H6489)/in_rte))</f>
        <v/>
      </c>
      <c r="G6490" s="6">
        <f>MIN(E6490,in_batt_pw,H6489)</f>
        <v/>
      </c>
      <c r="H6490" s="6">
        <f>H6489+F6490*in_rte-G6490</f>
        <v/>
      </c>
      <c r="I6490" s="6">
        <f>IF(sel_og=1,0,E6490-G6490)</f>
        <v/>
      </c>
      <c r="J6490" s="6">
        <f>IF(sel_og=1,0,D6490-F6490)</f>
        <v/>
      </c>
      <c r="K6490" s="6">
        <f>IF(sel_og=1,E6490-G6490,0)</f>
        <v/>
      </c>
    </row>
    <row r="6491">
      <c r="A6491" s="6">
        <f>Profiles!E6491+Profiles!F6491</f>
        <v/>
      </c>
      <c r="B6491" s="6">
        <f>Profiles!D6491*sel_solar</f>
        <v/>
      </c>
      <c r="C6491" s="6">
        <f>MIN(B6491,A6491)</f>
        <v/>
      </c>
      <c r="D6491" s="6">
        <f>B6491-C6491</f>
        <v/>
      </c>
      <c r="E6491" s="6">
        <f>A6491-C6491</f>
        <v/>
      </c>
      <c r="F6491" s="6">
        <f>MIN(D6491,in_batt_pw,IF(sel_batt=0,0,(sel_batt-H6490)/in_rte))</f>
        <v/>
      </c>
      <c r="G6491" s="6">
        <f>MIN(E6491,in_batt_pw,H6490)</f>
        <v/>
      </c>
      <c r="H6491" s="6">
        <f>H6490+F6491*in_rte-G6491</f>
        <v/>
      </c>
      <c r="I6491" s="6">
        <f>IF(sel_og=1,0,E6491-G6491)</f>
        <v/>
      </c>
      <c r="J6491" s="6">
        <f>IF(sel_og=1,0,D6491-F6491)</f>
        <v/>
      </c>
      <c r="K6491" s="6">
        <f>IF(sel_og=1,E6491-G6491,0)</f>
        <v/>
      </c>
    </row>
    <row r="6492">
      <c r="A6492" s="6">
        <f>Profiles!E6492+Profiles!F6492</f>
        <v/>
      </c>
      <c r="B6492" s="6">
        <f>Profiles!D6492*sel_solar</f>
        <v/>
      </c>
      <c r="C6492" s="6">
        <f>MIN(B6492,A6492)</f>
        <v/>
      </c>
      <c r="D6492" s="6">
        <f>B6492-C6492</f>
        <v/>
      </c>
      <c r="E6492" s="6">
        <f>A6492-C6492</f>
        <v/>
      </c>
      <c r="F6492" s="6">
        <f>MIN(D6492,in_batt_pw,IF(sel_batt=0,0,(sel_batt-H6491)/in_rte))</f>
        <v/>
      </c>
      <c r="G6492" s="6">
        <f>MIN(E6492,in_batt_pw,H6491)</f>
        <v/>
      </c>
      <c r="H6492" s="6">
        <f>H6491+F6492*in_rte-G6492</f>
        <v/>
      </c>
      <c r="I6492" s="6">
        <f>IF(sel_og=1,0,E6492-G6492)</f>
        <v/>
      </c>
      <c r="J6492" s="6">
        <f>IF(sel_og=1,0,D6492-F6492)</f>
        <v/>
      </c>
      <c r="K6492" s="6">
        <f>IF(sel_og=1,E6492-G6492,0)</f>
        <v/>
      </c>
    </row>
    <row r="6493">
      <c r="A6493" s="6">
        <f>Profiles!E6493+Profiles!F6493</f>
        <v/>
      </c>
      <c r="B6493" s="6">
        <f>Profiles!D6493*sel_solar</f>
        <v/>
      </c>
      <c r="C6493" s="6">
        <f>MIN(B6493,A6493)</f>
        <v/>
      </c>
      <c r="D6493" s="6">
        <f>B6493-C6493</f>
        <v/>
      </c>
      <c r="E6493" s="6">
        <f>A6493-C6493</f>
        <v/>
      </c>
      <c r="F6493" s="6">
        <f>MIN(D6493,in_batt_pw,IF(sel_batt=0,0,(sel_batt-H6492)/in_rte))</f>
        <v/>
      </c>
      <c r="G6493" s="6">
        <f>MIN(E6493,in_batt_pw,H6492)</f>
        <v/>
      </c>
      <c r="H6493" s="6">
        <f>H6492+F6493*in_rte-G6493</f>
        <v/>
      </c>
      <c r="I6493" s="6">
        <f>IF(sel_og=1,0,E6493-G6493)</f>
        <v/>
      </c>
      <c r="J6493" s="6">
        <f>IF(sel_og=1,0,D6493-F6493)</f>
        <v/>
      </c>
      <c r="K6493" s="6">
        <f>IF(sel_og=1,E6493-G6493,0)</f>
        <v/>
      </c>
    </row>
    <row r="6494">
      <c r="A6494" s="6">
        <f>Profiles!E6494+Profiles!F6494</f>
        <v/>
      </c>
      <c r="B6494" s="6">
        <f>Profiles!D6494*sel_solar</f>
        <v/>
      </c>
      <c r="C6494" s="6">
        <f>MIN(B6494,A6494)</f>
        <v/>
      </c>
      <c r="D6494" s="6">
        <f>B6494-C6494</f>
        <v/>
      </c>
      <c r="E6494" s="6">
        <f>A6494-C6494</f>
        <v/>
      </c>
      <c r="F6494" s="6">
        <f>MIN(D6494,in_batt_pw,IF(sel_batt=0,0,(sel_batt-H6493)/in_rte))</f>
        <v/>
      </c>
      <c r="G6494" s="6">
        <f>MIN(E6494,in_batt_pw,H6493)</f>
        <v/>
      </c>
      <c r="H6494" s="6">
        <f>H6493+F6494*in_rte-G6494</f>
        <v/>
      </c>
      <c r="I6494" s="6">
        <f>IF(sel_og=1,0,E6494-G6494)</f>
        <v/>
      </c>
      <c r="J6494" s="6">
        <f>IF(sel_og=1,0,D6494-F6494)</f>
        <v/>
      </c>
      <c r="K6494" s="6">
        <f>IF(sel_og=1,E6494-G6494,0)</f>
        <v/>
      </c>
    </row>
    <row r="6495">
      <c r="A6495" s="6">
        <f>Profiles!E6495+Profiles!F6495</f>
        <v/>
      </c>
      <c r="B6495" s="6">
        <f>Profiles!D6495*sel_solar</f>
        <v/>
      </c>
      <c r="C6495" s="6">
        <f>MIN(B6495,A6495)</f>
        <v/>
      </c>
      <c r="D6495" s="6">
        <f>B6495-C6495</f>
        <v/>
      </c>
      <c r="E6495" s="6">
        <f>A6495-C6495</f>
        <v/>
      </c>
      <c r="F6495" s="6">
        <f>MIN(D6495,in_batt_pw,IF(sel_batt=0,0,(sel_batt-H6494)/in_rte))</f>
        <v/>
      </c>
      <c r="G6495" s="6">
        <f>MIN(E6495,in_batt_pw,H6494)</f>
        <v/>
      </c>
      <c r="H6495" s="6">
        <f>H6494+F6495*in_rte-G6495</f>
        <v/>
      </c>
      <c r="I6495" s="6">
        <f>IF(sel_og=1,0,E6495-G6495)</f>
        <v/>
      </c>
      <c r="J6495" s="6">
        <f>IF(sel_og=1,0,D6495-F6495)</f>
        <v/>
      </c>
      <c r="K6495" s="6">
        <f>IF(sel_og=1,E6495-G6495,0)</f>
        <v/>
      </c>
    </row>
    <row r="6496">
      <c r="A6496" s="6">
        <f>Profiles!E6496+Profiles!F6496</f>
        <v/>
      </c>
      <c r="B6496" s="6">
        <f>Profiles!D6496*sel_solar</f>
        <v/>
      </c>
      <c r="C6496" s="6">
        <f>MIN(B6496,A6496)</f>
        <v/>
      </c>
      <c r="D6496" s="6">
        <f>B6496-C6496</f>
        <v/>
      </c>
      <c r="E6496" s="6">
        <f>A6496-C6496</f>
        <v/>
      </c>
      <c r="F6496" s="6">
        <f>MIN(D6496,in_batt_pw,IF(sel_batt=0,0,(sel_batt-H6495)/in_rte))</f>
        <v/>
      </c>
      <c r="G6496" s="6">
        <f>MIN(E6496,in_batt_pw,H6495)</f>
        <v/>
      </c>
      <c r="H6496" s="6">
        <f>H6495+F6496*in_rte-G6496</f>
        <v/>
      </c>
      <c r="I6496" s="6">
        <f>IF(sel_og=1,0,E6496-G6496)</f>
        <v/>
      </c>
      <c r="J6496" s="6">
        <f>IF(sel_og=1,0,D6496-F6496)</f>
        <v/>
      </c>
      <c r="K6496" s="6">
        <f>IF(sel_og=1,E6496-G6496,0)</f>
        <v/>
      </c>
    </row>
    <row r="6497">
      <c r="A6497" s="6">
        <f>Profiles!E6497+Profiles!F6497</f>
        <v/>
      </c>
      <c r="B6497" s="6">
        <f>Profiles!D6497*sel_solar</f>
        <v/>
      </c>
      <c r="C6497" s="6">
        <f>MIN(B6497,A6497)</f>
        <v/>
      </c>
      <c r="D6497" s="6">
        <f>B6497-C6497</f>
        <v/>
      </c>
      <c r="E6497" s="6">
        <f>A6497-C6497</f>
        <v/>
      </c>
      <c r="F6497" s="6">
        <f>MIN(D6497,in_batt_pw,IF(sel_batt=0,0,(sel_batt-H6496)/in_rte))</f>
        <v/>
      </c>
      <c r="G6497" s="6">
        <f>MIN(E6497,in_batt_pw,H6496)</f>
        <v/>
      </c>
      <c r="H6497" s="6">
        <f>H6496+F6497*in_rte-G6497</f>
        <v/>
      </c>
      <c r="I6497" s="6">
        <f>IF(sel_og=1,0,E6497-G6497)</f>
        <v/>
      </c>
      <c r="J6497" s="6">
        <f>IF(sel_og=1,0,D6497-F6497)</f>
        <v/>
      </c>
      <c r="K6497" s="6">
        <f>IF(sel_og=1,E6497-G6497,0)</f>
        <v/>
      </c>
    </row>
    <row r="6498">
      <c r="A6498" s="6">
        <f>Profiles!E6498+Profiles!F6498</f>
        <v/>
      </c>
      <c r="B6498" s="6">
        <f>Profiles!D6498*sel_solar</f>
        <v/>
      </c>
      <c r="C6498" s="6">
        <f>MIN(B6498,A6498)</f>
        <v/>
      </c>
      <c r="D6498" s="6">
        <f>B6498-C6498</f>
        <v/>
      </c>
      <c r="E6498" s="6">
        <f>A6498-C6498</f>
        <v/>
      </c>
      <c r="F6498" s="6">
        <f>MIN(D6498,in_batt_pw,IF(sel_batt=0,0,(sel_batt-H6497)/in_rte))</f>
        <v/>
      </c>
      <c r="G6498" s="6">
        <f>MIN(E6498,in_batt_pw,H6497)</f>
        <v/>
      </c>
      <c r="H6498" s="6">
        <f>H6497+F6498*in_rte-G6498</f>
        <v/>
      </c>
      <c r="I6498" s="6">
        <f>IF(sel_og=1,0,E6498-G6498)</f>
        <v/>
      </c>
      <c r="J6498" s="6">
        <f>IF(sel_og=1,0,D6498-F6498)</f>
        <v/>
      </c>
      <c r="K6498" s="6">
        <f>IF(sel_og=1,E6498-G6498,0)</f>
        <v/>
      </c>
    </row>
    <row r="6499">
      <c r="A6499" s="6">
        <f>Profiles!E6499+Profiles!F6499</f>
        <v/>
      </c>
      <c r="B6499" s="6">
        <f>Profiles!D6499*sel_solar</f>
        <v/>
      </c>
      <c r="C6499" s="6">
        <f>MIN(B6499,A6499)</f>
        <v/>
      </c>
      <c r="D6499" s="6">
        <f>B6499-C6499</f>
        <v/>
      </c>
      <c r="E6499" s="6">
        <f>A6499-C6499</f>
        <v/>
      </c>
      <c r="F6499" s="6">
        <f>MIN(D6499,in_batt_pw,IF(sel_batt=0,0,(sel_batt-H6498)/in_rte))</f>
        <v/>
      </c>
      <c r="G6499" s="6">
        <f>MIN(E6499,in_batt_pw,H6498)</f>
        <v/>
      </c>
      <c r="H6499" s="6">
        <f>H6498+F6499*in_rte-G6499</f>
        <v/>
      </c>
      <c r="I6499" s="6">
        <f>IF(sel_og=1,0,E6499-G6499)</f>
        <v/>
      </c>
      <c r="J6499" s="6">
        <f>IF(sel_og=1,0,D6499-F6499)</f>
        <v/>
      </c>
      <c r="K6499" s="6">
        <f>IF(sel_og=1,E6499-G6499,0)</f>
        <v/>
      </c>
    </row>
    <row r="6500">
      <c r="A6500" s="6">
        <f>Profiles!E6500+Profiles!F6500</f>
        <v/>
      </c>
      <c r="B6500" s="6">
        <f>Profiles!D6500*sel_solar</f>
        <v/>
      </c>
      <c r="C6500" s="6">
        <f>MIN(B6500,A6500)</f>
        <v/>
      </c>
      <c r="D6500" s="6">
        <f>B6500-C6500</f>
        <v/>
      </c>
      <c r="E6500" s="6">
        <f>A6500-C6500</f>
        <v/>
      </c>
      <c r="F6500" s="6">
        <f>MIN(D6500,in_batt_pw,IF(sel_batt=0,0,(sel_batt-H6499)/in_rte))</f>
        <v/>
      </c>
      <c r="G6500" s="6">
        <f>MIN(E6500,in_batt_pw,H6499)</f>
        <v/>
      </c>
      <c r="H6500" s="6">
        <f>H6499+F6500*in_rte-G6500</f>
        <v/>
      </c>
      <c r="I6500" s="6">
        <f>IF(sel_og=1,0,E6500-G6500)</f>
        <v/>
      </c>
      <c r="J6500" s="6">
        <f>IF(sel_og=1,0,D6500-F6500)</f>
        <v/>
      </c>
      <c r="K6500" s="6">
        <f>IF(sel_og=1,E6500-G6500,0)</f>
        <v/>
      </c>
    </row>
    <row r="6501">
      <c r="A6501" s="6">
        <f>Profiles!E6501+Profiles!F6501</f>
        <v/>
      </c>
      <c r="B6501" s="6">
        <f>Profiles!D6501*sel_solar</f>
        <v/>
      </c>
      <c r="C6501" s="6">
        <f>MIN(B6501,A6501)</f>
        <v/>
      </c>
      <c r="D6501" s="6">
        <f>B6501-C6501</f>
        <v/>
      </c>
      <c r="E6501" s="6">
        <f>A6501-C6501</f>
        <v/>
      </c>
      <c r="F6501" s="6">
        <f>MIN(D6501,in_batt_pw,IF(sel_batt=0,0,(sel_batt-H6500)/in_rte))</f>
        <v/>
      </c>
      <c r="G6501" s="6">
        <f>MIN(E6501,in_batt_pw,H6500)</f>
        <v/>
      </c>
      <c r="H6501" s="6">
        <f>H6500+F6501*in_rte-G6501</f>
        <v/>
      </c>
      <c r="I6501" s="6">
        <f>IF(sel_og=1,0,E6501-G6501)</f>
        <v/>
      </c>
      <c r="J6501" s="6">
        <f>IF(sel_og=1,0,D6501-F6501)</f>
        <v/>
      </c>
      <c r="K6501" s="6">
        <f>IF(sel_og=1,E6501-G6501,0)</f>
        <v/>
      </c>
    </row>
    <row r="6502">
      <c r="A6502" s="6">
        <f>Profiles!E6502+Profiles!F6502</f>
        <v/>
      </c>
      <c r="B6502" s="6">
        <f>Profiles!D6502*sel_solar</f>
        <v/>
      </c>
      <c r="C6502" s="6">
        <f>MIN(B6502,A6502)</f>
        <v/>
      </c>
      <c r="D6502" s="6">
        <f>B6502-C6502</f>
        <v/>
      </c>
      <c r="E6502" s="6">
        <f>A6502-C6502</f>
        <v/>
      </c>
      <c r="F6502" s="6">
        <f>MIN(D6502,in_batt_pw,IF(sel_batt=0,0,(sel_batt-H6501)/in_rte))</f>
        <v/>
      </c>
      <c r="G6502" s="6">
        <f>MIN(E6502,in_batt_pw,H6501)</f>
        <v/>
      </c>
      <c r="H6502" s="6">
        <f>H6501+F6502*in_rte-G6502</f>
        <v/>
      </c>
      <c r="I6502" s="6">
        <f>IF(sel_og=1,0,E6502-G6502)</f>
        <v/>
      </c>
      <c r="J6502" s="6">
        <f>IF(sel_og=1,0,D6502-F6502)</f>
        <v/>
      </c>
      <c r="K6502" s="6">
        <f>IF(sel_og=1,E6502-G6502,0)</f>
        <v/>
      </c>
    </row>
    <row r="6503">
      <c r="A6503" s="6">
        <f>Profiles!E6503+Profiles!F6503</f>
        <v/>
      </c>
      <c r="B6503" s="6">
        <f>Profiles!D6503*sel_solar</f>
        <v/>
      </c>
      <c r="C6503" s="6">
        <f>MIN(B6503,A6503)</f>
        <v/>
      </c>
      <c r="D6503" s="6">
        <f>B6503-C6503</f>
        <v/>
      </c>
      <c r="E6503" s="6">
        <f>A6503-C6503</f>
        <v/>
      </c>
      <c r="F6503" s="6">
        <f>MIN(D6503,in_batt_pw,IF(sel_batt=0,0,(sel_batt-H6502)/in_rte))</f>
        <v/>
      </c>
      <c r="G6503" s="6">
        <f>MIN(E6503,in_batt_pw,H6502)</f>
        <v/>
      </c>
      <c r="H6503" s="6">
        <f>H6502+F6503*in_rte-G6503</f>
        <v/>
      </c>
      <c r="I6503" s="6">
        <f>IF(sel_og=1,0,E6503-G6503)</f>
        <v/>
      </c>
      <c r="J6503" s="6">
        <f>IF(sel_og=1,0,D6503-F6503)</f>
        <v/>
      </c>
      <c r="K6503" s="6">
        <f>IF(sel_og=1,E6503-G6503,0)</f>
        <v/>
      </c>
    </row>
    <row r="6504">
      <c r="A6504" s="6">
        <f>Profiles!E6504+Profiles!F6504</f>
        <v/>
      </c>
      <c r="B6504" s="6">
        <f>Profiles!D6504*sel_solar</f>
        <v/>
      </c>
      <c r="C6504" s="6">
        <f>MIN(B6504,A6504)</f>
        <v/>
      </c>
      <c r="D6504" s="6">
        <f>B6504-C6504</f>
        <v/>
      </c>
      <c r="E6504" s="6">
        <f>A6504-C6504</f>
        <v/>
      </c>
      <c r="F6504" s="6">
        <f>MIN(D6504,in_batt_pw,IF(sel_batt=0,0,(sel_batt-H6503)/in_rte))</f>
        <v/>
      </c>
      <c r="G6504" s="6">
        <f>MIN(E6504,in_batt_pw,H6503)</f>
        <v/>
      </c>
      <c r="H6504" s="6">
        <f>H6503+F6504*in_rte-G6504</f>
        <v/>
      </c>
      <c r="I6504" s="6">
        <f>IF(sel_og=1,0,E6504-G6504)</f>
        <v/>
      </c>
      <c r="J6504" s="6">
        <f>IF(sel_og=1,0,D6504-F6504)</f>
        <v/>
      </c>
      <c r="K6504" s="6">
        <f>IF(sel_og=1,E6504-G6504,0)</f>
        <v/>
      </c>
    </row>
    <row r="6505">
      <c r="A6505" s="6">
        <f>Profiles!E6505+Profiles!F6505</f>
        <v/>
      </c>
      <c r="B6505" s="6">
        <f>Profiles!D6505*sel_solar</f>
        <v/>
      </c>
      <c r="C6505" s="6">
        <f>MIN(B6505,A6505)</f>
        <v/>
      </c>
      <c r="D6505" s="6">
        <f>B6505-C6505</f>
        <v/>
      </c>
      <c r="E6505" s="6">
        <f>A6505-C6505</f>
        <v/>
      </c>
      <c r="F6505" s="6">
        <f>MIN(D6505,in_batt_pw,IF(sel_batt=0,0,(sel_batt-H6504)/in_rte))</f>
        <v/>
      </c>
      <c r="G6505" s="6">
        <f>MIN(E6505,in_batt_pw,H6504)</f>
        <v/>
      </c>
      <c r="H6505" s="6">
        <f>H6504+F6505*in_rte-G6505</f>
        <v/>
      </c>
      <c r="I6505" s="6">
        <f>IF(sel_og=1,0,E6505-G6505)</f>
        <v/>
      </c>
      <c r="J6505" s="6">
        <f>IF(sel_og=1,0,D6505-F6505)</f>
        <v/>
      </c>
      <c r="K6505" s="6">
        <f>IF(sel_og=1,E6505-G6505,0)</f>
        <v/>
      </c>
    </row>
    <row r="6506">
      <c r="A6506" s="6">
        <f>Profiles!E6506+Profiles!F6506</f>
        <v/>
      </c>
      <c r="B6506" s="6">
        <f>Profiles!D6506*sel_solar</f>
        <v/>
      </c>
      <c r="C6506" s="6">
        <f>MIN(B6506,A6506)</f>
        <v/>
      </c>
      <c r="D6506" s="6">
        <f>B6506-C6506</f>
        <v/>
      </c>
      <c r="E6506" s="6">
        <f>A6506-C6506</f>
        <v/>
      </c>
      <c r="F6506" s="6">
        <f>MIN(D6506,in_batt_pw,IF(sel_batt=0,0,(sel_batt-H6505)/in_rte))</f>
        <v/>
      </c>
      <c r="G6506" s="6">
        <f>MIN(E6506,in_batt_pw,H6505)</f>
        <v/>
      </c>
      <c r="H6506" s="6">
        <f>H6505+F6506*in_rte-G6506</f>
        <v/>
      </c>
      <c r="I6506" s="6">
        <f>IF(sel_og=1,0,E6506-G6506)</f>
        <v/>
      </c>
      <c r="J6506" s="6">
        <f>IF(sel_og=1,0,D6506-F6506)</f>
        <v/>
      </c>
      <c r="K6506" s="6">
        <f>IF(sel_og=1,E6506-G6506,0)</f>
        <v/>
      </c>
    </row>
    <row r="6507">
      <c r="A6507" s="6">
        <f>Profiles!E6507+Profiles!F6507</f>
        <v/>
      </c>
      <c r="B6507" s="6">
        <f>Profiles!D6507*sel_solar</f>
        <v/>
      </c>
      <c r="C6507" s="6">
        <f>MIN(B6507,A6507)</f>
        <v/>
      </c>
      <c r="D6507" s="6">
        <f>B6507-C6507</f>
        <v/>
      </c>
      <c r="E6507" s="6">
        <f>A6507-C6507</f>
        <v/>
      </c>
      <c r="F6507" s="6">
        <f>MIN(D6507,in_batt_pw,IF(sel_batt=0,0,(sel_batt-H6506)/in_rte))</f>
        <v/>
      </c>
      <c r="G6507" s="6">
        <f>MIN(E6507,in_batt_pw,H6506)</f>
        <v/>
      </c>
      <c r="H6507" s="6">
        <f>H6506+F6507*in_rte-G6507</f>
        <v/>
      </c>
      <c r="I6507" s="6">
        <f>IF(sel_og=1,0,E6507-G6507)</f>
        <v/>
      </c>
      <c r="J6507" s="6">
        <f>IF(sel_og=1,0,D6507-F6507)</f>
        <v/>
      </c>
      <c r="K6507" s="6">
        <f>IF(sel_og=1,E6507-G6507,0)</f>
        <v/>
      </c>
    </row>
    <row r="6508">
      <c r="A6508" s="6">
        <f>Profiles!E6508+Profiles!F6508</f>
        <v/>
      </c>
      <c r="B6508" s="6">
        <f>Profiles!D6508*sel_solar</f>
        <v/>
      </c>
      <c r="C6508" s="6">
        <f>MIN(B6508,A6508)</f>
        <v/>
      </c>
      <c r="D6508" s="6">
        <f>B6508-C6508</f>
        <v/>
      </c>
      <c r="E6508" s="6">
        <f>A6508-C6508</f>
        <v/>
      </c>
      <c r="F6508" s="6">
        <f>MIN(D6508,in_batt_pw,IF(sel_batt=0,0,(sel_batt-H6507)/in_rte))</f>
        <v/>
      </c>
      <c r="G6508" s="6">
        <f>MIN(E6508,in_batt_pw,H6507)</f>
        <v/>
      </c>
      <c r="H6508" s="6">
        <f>H6507+F6508*in_rte-G6508</f>
        <v/>
      </c>
      <c r="I6508" s="6">
        <f>IF(sel_og=1,0,E6508-G6508)</f>
        <v/>
      </c>
      <c r="J6508" s="6">
        <f>IF(sel_og=1,0,D6508-F6508)</f>
        <v/>
      </c>
      <c r="K6508" s="6">
        <f>IF(sel_og=1,E6508-G6508,0)</f>
        <v/>
      </c>
    </row>
    <row r="6509">
      <c r="A6509" s="6">
        <f>Profiles!E6509+Profiles!F6509</f>
        <v/>
      </c>
      <c r="B6509" s="6">
        <f>Profiles!D6509*sel_solar</f>
        <v/>
      </c>
      <c r="C6509" s="6">
        <f>MIN(B6509,A6509)</f>
        <v/>
      </c>
      <c r="D6509" s="6">
        <f>B6509-C6509</f>
        <v/>
      </c>
      <c r="E6509" s="6">
        <f>A6509-C6509</f>
        <v/>
      </c>
      <c r="F6509" s="6">
        <f>MIN(D6509,in_batt_pw,IF(sel_batt=0,0,(sel_batt-H6508)/in_rte))</f>
        <v/>
      </c>
      <c r="G6509" s="6">
        <f>MIN(E6509,in_batt_pw,H6508)</f>
        <v/>
      </c>
      <c r="H6509" s="6">
        <f>H6508+F6509*in_rte-G6509</f>
        <v/>
      </c>
      <c r="I6509" s="6">
        <f>IF(sel_og=1,0,E6509-G6509)</f>
        <v/>
      </c>
      <c r="J6509" s="6">
        <f>IF(sel_og=1,0,D6509-F6509)</f>
        <v/>
      </c>
      <c r="K6509" s="6">
        <f>IF(sel_og=1,E6509-G6509,0)</f>
        <v/>
      </c>
    </row>
    <row r="6510">
      <c r="A6510" s="6">
        <f>Profiles!E6510+Profiles!F6510</f>
        <v/>
      </c>
      <c r="B6510" s="6">
        <f>Profiles!D6510*sel_solar</f>
        <v/>
      </c>
      <c r="C6510" s="6">
        <f>MIN(B6510,A6510)</f>
        <v/>
      </c>
      <c r="D6510" s="6">
        <f>B6510-C6510</f>
        <v/>
      </c>
      <c r="E6510" s="6">
        <f>A6510-C6510</f>
        <v/>
      </c>
      <c r="F6510" s="6">
        <f>MIN(D6510,in_batt_pw,IF(sel_batt=0,0,(sel_batt-H6509)/in_rte))</f>
        <v/>
      </c>
      <c r="G6510" s="6">
        <f>MIN(E6510,in_batt_pw,H6509)</f>
        <v/>
      </c>
      <c r="H6510" s="6">
        <f>H6509+F6510*in_rte-G6510</f>
        <v/>
      </c>
      <c r="I6510" s="6">
        <f>IF(sel_og=1,0,E6510-G6510)</f>
        <v/>
      </c>
      <c r="J6510" s="6">
        <f>IF(sel_og=1,0,D6510-F6510)</f>
        <v/>
      </c>
      <c r="K6510" s="6">
        <f>IF(sel_og=1,E6510-G6510,0)</f>
        <v/>
      </c>
    </row>
    <row r="6511">
      <c r="A6511" s="6">
        <f>Profiles!E6511+Profiles!F6511</f>
        <v/>
      </c>
      <c r="B6511" s="6">
        <f>Profiles!D6511*sel_solar</f>
        <v/>
      </c>
      <c r="C6511" s="6">
        <f>MIN(B6511,A6511)</f>
        <v/>
      </c>
      <c r="D6511" s="6">
        <f>B6511-C6511</f>
        <v/>
      </c>
      <c r="E6511" s="6">
        <f>A6511-C6511</f>
        <v/>
      </c>
      <c r="F6511" s="6">
        <f>MIN(D6511,in_batt_pw,IF(sel_batt=0,0,(sel_batt-H6510)/in_rte))</f>
        <v/>
      </c>
      <c r="G6511" s="6">
        <f>MIN(E6511,in_batt_pw,H6510)</f>
        <v/>
      </c>
      <c r="H6511" s="6">
        <f>H6510+F6511*in_rte-G6511</f>
        <v/>
      </c>
      <c r="I6511" s="6">
        <f>IF(sel_og=1,0,E6511-G6511)</f>
        <v/>
      </c>
      <c r="J6511" s="6">
        <f>IF(sel_og=1,0,D6511-F6511)</f>
        <v/>
      </c>
      <c r="K6511" s="6">
        <f>IF(sel_og=1,E6511-G6511,0)</f>
        <v/>
      </c>
    </row>
    <row r="6512">
      <c r="A6512" s="6">
        <f>Profiles!E6512+Profiles!F6512</f>
        <v/>
      </c>
      <c r="B6512" s="6">
        <f>Profiles!D6512*sel_solar</f>
        <v/>
      </c>
      <c r="C6512" s="6">
        <f>MIN(B6512,A6512)</f>
        <v/>
      </c>
      <c r="D6512" s="6">
        <f>B6512-C6512</f>
        <v/>
      </c>
      <c r="E6512" s="6">
        <f>A6512-C6512</f>
        <v/>
      </c>
      <c r="F6512" s="6">
        <f>MIN(D6512,in_batt_pw,IF(sel_batt=0,0,(sel_batt-H6511)/in_rte))</f>
        <v/>
      </c>
      <c r="G6512" s="6">
        <f>MIN(E6512,in_batt_pw,H6511)</f>
        <v/>
      </c>
      <c r="H6512" s="6">
        <f>H6511+F6512*in_rte-G6512</f>
        <v/>
      </c>
      <c r="I6512" s="6">
        <f>IF(sel_og=1,0,E6512-G6512)</f>
        <v/>
      </c>
      <c r="J6512" s="6">
        <f>IF(sel_og=1,0,D6512-F6512)</f>
        <v/>
      </c>
      <c r="K6512" s="6">
        <f>IF(sel_og=1,E6512-G6512,0)</f>
        <v/>
      </c>
    </row>
    <row r="6513">
      <c r="A6513" s="6">
        <f>Profiles!E6513+Profiles!F6513</f>
        <v/>
      </c>
      <c r="B6513" s="6">
        <f>Profiles!D6513*sel_solar</f>
        <v/>
      </c>
      <c r="C6513" s="6">
        <f>MIN(B6513,A6513)</f>
        <v/>
      </c>
      <c r="D6513" s="6">
        <f>B6513-C6513</f>
        <v/>
      </c>
      <c r="E6513" s="6">
        <f>A6513-C6513</f>
        <v/>
      </c>
      <c r="F6513" s="6">
        <f>MIN(D6513,in_batt_pw,IF(sel_batt=0,0,(sel_batt-H6512)/in_rte))</f>
        <v/>
      </c>
      <c r="G6513" s="6">
        <f>MIN(E6513,in_batt_pw,H6512)</f>
        <v/>
      </c>
      <c r="H6513" s="6">
        <f>H6512+F6513*in_rte-G6513</f>
        <v/>
      </c>
      <c r="I6513" s="6">
        <f>IF(sel_og=1,0,E6513-G6513)</f>
        <v/>
      </c>
      <c r="J6513" s="6">
        <f>IF(sel_og=1,0,D6513-F6513)</f>
        <v/>
      </c>
      <c r="K6513" s="6">
        <f>IF(sel_og=1,E6513-G6513,0)</f>
        <v/>
      </c>
    </row>
    <row r="6514">
      <c r="A6514" s="6">
        <f>Profiles!E6514+Profiles!F6514</f>
        <v/>
      </c>
      <c r="B6514" s="6">
        <f>Profiles!D6514*sel_solar</f>
        <v/>
      </c>
      <c r="C6514" s="6">
        <f>MIN(B6514,A6514)</f>
        <v/>
      </c>
      <c r="D6514" s="6">
        <f>B6514-C6514</f>
        <v/>
      </c>
      <c r="E6514" s="6">
        <f>A6514-C6514</f>
        <v/>
      </c>
      <c r="F6514" s="6">
        <f>MIN(D6514,in_batt_pw,IF(sel_batt=0,0,(sel_batt-H6513)/in_rte))</f>
        <v/>
      </c>
      <c r="G6514" s="6">
        <f>MIN(E6514,in_batt_pw,H6513)</f>
        <v/>
      </c>
      <c r="H6514" s="6">
        <f>H6513+F6514*in_rte-G6514</f>
        <v/>
      </c>
      <c r="I6514" s="6">
        <f>IF(sel_og=1,0,E6514-G6514)</f>
        <v/>
      </c>
      <c r="J6514" s="6">
        <f>IF(sel_og=1,0,D6514-F6514)</f>
        <v/>
      </c>
      <c r="K6514" s="6">
        <f>IF(sel_og=1,E6514-G6514,0)</f>
        <v/>
      </c>
    </row>
    <row r="6515">
      <c r="A6515" s="6">
        <f>Profiles!E6515+Profiles!F6515</f>
        <v/>
      </c>
      <c r="B6515" s="6">
        <f>Profiles!D6515*sel_solar</f>
        <v/>
      </c>
      <c r="C6515" s="6">
        <f>MIN(B6515,A6515)</f>
        <v/>
      </c>
      <c r="D6515" s="6">
        <f>B6515-C6515</f>
        <v/>
      </c>
      <c r="E6515" s="6">
        <f>A6515-C6515</f>
        <v/>
      </c>
      <c r="F6515" s="6">
        <f>MIN(D6515,in_batt_pw,IF(sel_batt=0,0,(sel_batt-H6514)/in_rte))</f>
        <v/>
      </c>
      <c r="G6515" s="6">
        <f>MIN(E6515,in_batt_pw,H6514)</f>
        <v/>
      </c>
      <c r="H6515" s="6">
        <f>H6514+F6515*in_rte-G6515</f>
        <v/>
      </c>
      <c r="I6515" s="6">
        <f>IF(sel_og=1,0,E6515-G6515)</f>
        <v/>
      </c>
      <c r="J6515" s="6">
        <f>IF(sel_og=1,0,D6515-F6515)</f>
        <v/>
      </c>
      <c r="K6515" s="6">
        <f>IF(sel_og=1,E6515-G6515,0)</f>
        <v/>
      </c>
    </row>
    <row r="6516">
      <c r="A6516" s="6">
        <f>Profiles!E6516+Profiles!F6516</f>
        <v/>
      </c>
      <c r="B6516" s="6">
        <f>Profiles!D6516*sel_solar</f>
        <v/>
      </c>
      <c r="C6516" s="6">
        <f>MIN(B6516,A6516)</f>
        <v/>
      </c>
      <c r="D6516" s="6">
        <f>B6516-C6516</f>
        <v/>
      </c>
      <c r="E6516" s="6">
        <f>A6516-C6516</f>
        <v/>
      </c>
      <c r="F6516" s="6">
        <f>MIN(D6516,in_batt_pw,IF(sel_batt=0,0,(sel_batt-H6515)/in_rte))</f>
        <v/>
      </c>
      <c r="G6516" s="6">
        <f>MIN(E6516,in_batt_pw,H6515)</f>
        <v/>
      </c>
      <c r="H6516" s="6">
        <f>H6515+F6516*in_rte-G6516</f>
        <v/>
      </c>
      <c r="I6516" s="6">
        <f>IF(sel_og=1,0,E6516-G6516)</f>
        <v/>
      </c>
      <c r="J6516" s="6">
        <f>IF(sel_og=1,0,D6516-F6516)</f>
        <v/>
      </c>
      <c r="K6516" s="6">
        <f>IF(sel_og=1,E6516-G6516,0)</f>
        <v/>
      </c>
    </row>
    <row r="6517">
      <c r="A6517" s="6">
        <f>Profiles!E6517+Profiles!F6517</f>
        <v/>
      </c>
      <c r="B6517" s="6">
        <f>Profiles!D6517*sel_solar</f>
        <v/>
      </c>
      <c r="C6517" s="6">
        <f>MIN(B6517,A6517)</f>
        <v/>
      </c>
      <c r="D6517" s="6">
        <f>B6517-C6517</f>
        <v/>
      </c>
      <c r="E6517" s="6">
        <f>A6517-C6517</f>
        <v/>
      </c>
      <c r="F6517" s="6">
        <f>MIN(D6517,in_batt_pw,IF(sel_batt=0,0,(sel_batt-H6516)/in_rte))</f>
        <v/>
      </c>
      <c r="G6517" s="6">
        <f>MIN(E6517,in_batt_pw,H6516)</f>
        <v/>
      </c>
      <c r="H6517" s="6">
        <f>H6516+F6517*in_rte-G6517</f>
        <v/>
      </c>
      <c r="I6517" s="6">
        <f>IF(sel_og=1,0,E6517-G6517)</f>
        <v/>
      </c>
      <c r="J6517" s="6">
        <f>IF(sel_og=1,0,D6517-F6517)</f>
        <v/>
      </c>
      <c r="K6517" s="6">
        <f>IF(sel_og=1,E6517-G6517,0)</f>
        <v/>
      </c>
    </row>
    <row r="6518">
      <c r="A6518" s="6">
        <f>Profiles!E6518+Profiles!F6518</f>
        <v/>
      </c>
      <c r="B6518" s="6">
        <f>Profiles!D6518*sel_solar</f>
        <v/>
      </c>
      <c r="C6518" s="6">
        <f>MIN(B6518,A6518)</f>
        <v/>
      </c>
      <c r="D6518" s="6">
        <f>B6518-C6518</f>
        <v/>
      </c>
      <c r="E6518" s="6">
        <f>A6518-C6518</f>
        <v/>
      </c>
      <c r="F6518" s="6">
        <f>MIN(D6518,in_batt_pw,IF(sel_batt=0,0,(sel_batt-H6517)/in_rte))</f>
        <v/>
      </c>
      <c r="G6518" s="6">
        <f>MIN(E6518,in_batt_pw,H6517)</f>
        <v/>
      </c>
      <c r="H6518" s="6">
        <f>H6517+F6518*in_rte-G6518</f>
        <v/>
      </c>
      <c r="I6518" s="6">
        <f>IF(sel_og=1,0,E6518-G6518)</f>
        <v/>
      </c>
      <c r="J6518" s="6">
        <f>IF(sel_og=1,0,D6518-F6518)</f>
        <v/>
      </c>
      <c r="K6518" s="6">
        <f>IF(sel_og=1,E6518-G6518,0)</f>
        <v/>
      </c>
    </row>
    <row r="6519">
      <c r="A6519" s="6">
        <f>Profiles!E6519+Profiles!F6519</f>
        <v/>
      </c>
      <c r="B6519" s="6">
        <f>Profiles!D6519*sel_solar</f>
        <v/>
      </c>
      <c r="C6519" s="6">
        <f>MIN(B6519,A6519)</f>
        <v/>
      </c>
      <c r="D6519" s="6">
        <f>B6519-C6519</f>
        <v/>
      </c>
      <c r="E6519" s="6">
        <f>A6519-C6519</f>
        <v/>
      </c>
      <c r="F6519" s="6">
        <f>MIN(D6519,in_batt_pw,IF(sel_batt=0,0,(sel_batt-H6518)/in_rte))</f>
        <v/>
      </c>
      <c r="G6519" s="6">
        <f>MIN(E6519,in_batt_pw,H6518)</f>
        <v/>
      </c>
      <c r="H6519" s="6">
        <f>H6518+F6519*in_rte-G6519</f>
        <v/>
      </c>
      <c r="I6519" s="6">
        <f>IF(sel_og=1,0,E6519-G6519)</f>
        <v/>
      </c>
      <c r="J6519" s="6">
        <f>IF(sel_og=1,0,D6519-F6519)</f>
        <v/>
      </c>
      <c r="K6519" s="6">
        <f>IF(sel_og=1,E6519-G6519,0)</f>
        <v/>
      </c>
    </row>
    <row r="6520">
      <c r="A6520" s="6">
        <f>Profiles!E6520+Profiles!F6520</f>
        <v/>
      </c>
      <c r="B6520" s="6">
        <f>Profiles!D6520*sel_solar</f>
        <v/>
      </c>
      <c r="C6520" s="6">
        <f>MIN(B6520,A6520)</f>
        <v/>
      </c>
      <c r="D6520" s="6">
        <f>B6520-C6520</f>
        <v/>
      </c>
      <c r="E6520" s="6">
        <f>A6520-C6520</f>
        <v/>
      </c>
      <c r="F6520" s="6">
        <f>MIN(D6520,in_batt_pw,IF(sel_batt=0,0,(sel_batt-H6519)/in_rte))</f>
        <v/>
      </c>
      <c r="G6520" s="6">
        <f>MIN(E6520,in_batt_pw,H6519)</f>
        <v/>
      </c>
      <c r="H6520" s="6">
        <f>H6519+F6520*in_rte-G6520</f>
        <v/>
      </c>
      <c r="I6520" s="6">
        <f>IF(sel_og=1,0,E6520-G6520)</f>
        <v/>
      </c>
      <c r="J6520" s="6">
        <f>IF(sel_og=1,0,D6520-F6520)</f>
        <v/>
      </c>
      <c r="K6520" s="6">
        <f>IF(sel_og=1,E6520-G6520,0)</f>
        <v/>
      </c>
    </row>
    <row r="6521">
      <c r="A6521" s="6">
        <f>Profiles!E6521+Profiles!F6521</f>
        <v/>
      </c>
      <c r="B6521" s="6">
        <f>Profiles!D6521*sel_solar</f>
        <v/>
      </c>
      <c r="C6521" s="6">
        <f>MIN(B6521,A6521)</f>
        <v/>
      </c>
      <c r="D6521" s="6">
        <f>B6521-C6521</f>
        <v/>
      </c>
      <c r="E6521" s="6">
        <f>A6521-C6521</f>
        <v/>
      </c>
      <c r="F6521" s="6">
        <f>MIN(D6521,in_batt_pw,IF(sel_batt=0,0,(sel_batt-H6520)/in_rte))</f>
        <v/>
      </c>
      <c r="G6521" s="6">
        <f>MIN(E6521,in_batt_pw,H6520)</f>
        <v/>
      </c>
      <c r="H6521" s="6">
        <f>H6520+F6521*in_rte-G6521</f>
        <v/>
      </c>
      <c r="I6521" s="6">
        <f>IF(sel_og=1,0,E6521-G6521)</f>
        <v/>
      </c>
      <c r="J6521" s="6">
        <f>IF(sel_og=1,0,D6521-F6521)</f>
        <v/>
      </c>
      <c r="K6521" s="6">
        <f>IF(sel_og=1,E6521-G6521,0)</f>
        <v/>
      </c>
    </row>
    <row r="6522">
      <c r="A6522" s="6">
        <f>Profiles!E6522+Profiles!F6522</f>
        <v/>
      </c>
      <c r="B6522" s="6">
        <f>Profiles!D6522*sel_solar</f>
        <v/>
      </c>
      <c r="C6522" s="6">
        <f>MIN(B6522,A6522)</f>
        <v/>
      </c>
      <c r="D6522" s="6">
        <f>B6522-C6522</f>
        <v/>
      </c>
      <c r="E6522" s="6">
        <f>A6522-C6522</f>
        <v/>
      </c>
      <c r="F6522" s="6">
        <f>MIN(D6522,in_batt_pw,IF(sel_batt=0,0,(sel_batt-H6521)/in_rte))</f>
        <v/>
      </c>
      <c r="G6522" s="6">
        <f>MIN(E6522,in_batt_pw,H6521)</f>
        <v/>
      </c>
      <c r="H6522" s="6">
        <f>H6521+F6522*in_rte-G6522</f>
        <v/>
      </c>
      <c r="I6522" s="6">
        <f>IF(sel_og=1,0,E6522-G6522)</f>
        <v/>
      </c>
      <c r="J6522" s="6">
        <f>IF(sel_og=1,0,D6522-F6522)</f>
        <v/>
      </c>
      <c r="K6522" s="6">
        <f>IF(sel_og=1,E6522-G6522,0)</f>
        <v/>
      </c>
    </row>
    <row r="6523">
      <c r="A6523" s="6">
        <f>Profiles!E6523+Profiles!F6523</f>
        <v/>
      </c>
      <c r="B6523" s="6">
        <f>Profiles!D6523*sel_solar</f>
        <v/>
      </c>
      <c r="C6523" s="6">
        <f>MIN(B6523,A6523)</f>
        <v/>
      </c>
      <c r="D6523" s="6">
        <f>B6523-C6523</f>
        <v/>
      </c>
      <c r="E6523" s="6">
        <f>A6523-C6523</f>
        <v/>
      </c>
      <c r="F6523" s="6">
        <f>MIN(D6523,in_batt_pw,IF(sel_batt=0,0,(sel_batt-H6522)/in_rte))</f>
        <v/>
      </c>
      <c r="G6523" s="6">
        <f>MIN(E6523,in_batt_pw,H6522)</f>
        <v/>
      </c>
      <c r="H6523" s="6">
        <f>H6522+F6523*in_rte-G6523</f>
        <v/>
      </c>
      <c r="I6523" s="6">
        <f>IF(sel_og=1,0,E6523-G6523)</f>
        <v/>
      </c>
      <c r="J6523" s="6">
        <f>IF(sel_og=1,0,D6523-F6523)</f>
        <v/>
      </c>
      <c r="K6523" s="6">
        <f>IF(sel_og=1,E6523-G6523,0)</f>
        <v/>
      </c>
    </row>
    <row r="6524">
      <c r="A6524" s="6">
        <f>Profiles!E6524+Profiles!F6524</f>
        <v/>
      </c>
      <c r="B6524" s="6">
        <f>Profiles!D6524*sel_solar</f>
        <v/>
      </c>
      <c r="C6524" s="6">
        <f>MIN(B6524,A6524)</f>
        <v/>
      </c>
      <c r="D6524" s="6">
        <f>B6524-C6524</f>
        <v/>
      </c>
      <c r="E6524" s="6">
        <f>A6524-C6524</f>
        <v/>
      </c>
      <c r="F6524" s="6">
        <f>MIN(D6524,in_batt_pw,IF(sel_batt=0,0,(sel_batt-H6523)/in_rte))</f>
        <v/>
      </c>
      <c r="G6524" s="6">
        <f>MIN(E6524,in_batt_pw,H6523)</f>
        <v/>
      </c>
      <c r="H6524" s="6">
        <f>H6523+F6524*in_rte-G6524</f>
        <v/>
      </c>
      <c r="I6524" s="6">
        <f>IF(sel_og=1,0,E6524-G6524)</f>
        <v/>
      </c>
      <c r="J6524" s="6">
        <f>IF(sel_og=1,0,D6524-F6524)</f>
        <v/>
      </c>
      <c r="K6524" s="6">
        <f>IF(sel_og=1,E6524-G6524,0)</f>
        <v/>
      </c>
    </row>
    <row r="6525">
      <c r="A6525" s="6">
        <f>Profiles!E6525+Profiles!F6525</f>
        <v/>
      </c>
      <c r="B6525" s="6">
        <f>Profiles!D6525*sel_solar</f>
        <v/>
      </c>
      <c r="C6525" s="6">
        <f>MIN(B6525,A6525)</f>
        <v/>
      </c>
      <c r="D6525" s="6">
        <f>B6525-C6525</f>
        <v/>
      </c>
      <c r="E6525" s="6">
        <f>A6525-C6525</f>
        <v/>
      </c>
      <c r="F6525" s="6">
        <f>MIN(D6525,in_batt_pw,IF(sel_batt=0,0,(sel_batt-H6524)/in_rte))</f>
        <v/>
      </c>
      <c r="G6525" s="6">
        <f>MIN(E6525,in_batt_pw,H6524)</f>
        <v/>
      </c>
      <c r="H6525" s="6">
        <f>H6524+F6525*in_rte-G6525</f>
        <v/>
      </c>
      <c r="I6525" s="6">
        <f>IF(sel_og=1,0,E6525-G6525)</f>
        <v/>
      </c>
      <c r="J6525" s="6">
        <f>IF(sel_og=1,0,D6525-F6525)</f>
        <v/>
      </c>
      <c r="K6525" s="6">
        <f>IF(sel_og=1,E6525-G6525,0)</f>
        <v/>
      </c>
    </row>
    <row r="6526">
      <c r="A6526" s="6">
        <f>Profiles!E6526+Profiles!F6526</f>
        <v/>
      </c>
      <c r="B6526" s="6">
        <f>Profiles!D6526*sel_solar</f>
        <v/>
      </c>
      <c r="C6526" s="6">
        <f>MIN(B6526,A6526)</f>
        <v/>
      </c>
      <c r="D6526" s="6">
        <f>B6526-C6526</f>
        <v/>
      </c>
      <c r="E6526" s="6">
        <f>A6526-C6526</f>
        <v/>
      </c>
      <c r="F6526" s="6">
        <f>MIN(D6526,in_batt_pw,IF(sel_batt=0,0,(sel_batt-H6525)/in_rte))</f>
        <v/>
      </c>
      <c r="G6526" s="6">
        <f>MIN(E6526,in_batt_pw,H6525)</f>
        <v/>
      </c>
      <c r="H6526" s="6">
        <f>H6525+F6526*in_rte-G6526</f>
        <v/>
      </c>
      <c r="I6526" s="6">
        <f>IF(sel_og=1,0,E6526-G6526)</f>
        <v/>
      </c>
      <c r="J6526" s="6">
        <f>IF(sel_og=1,0,D6526-F6526)</f>
        <v/>
      </c>
      <c r="K6526" s="6">
        <f>IF(sel_og=1,E6526-G6526,0)</f>
        <v/>
      </c>
    </row>
    <row r="6527">
      <c r="A6527" s="6">
        <f>Profiles!E6527+Profiles!F6527</f>
        <v/>
      </c>
      <c r="B6527" s="6">
        <f>Profiles!D6527*sel_solar</f>
        <v/>
      </c>
      <c r="C6527" s="6">
        <f>MIN(B6527,A6527)</f>
        <v/>
      </c>
      <c r="D6527" s="6">
        <f>B6527-C6527</f>
        <v/>
      </c>
      <c r="E6527" s="6">
        <f>A6527-C6527</f>
        <v/>
      </c>
      <c r="F6527" s="6">
        <f>MIN(D6527,in_batt_pw,IF(sel_batt=0,0,(sel_batt-H6526)/in_rte))</f>
        <v/>
      </c>
      <c r="G6527" s="6">
        <f>MIN(E6527,in_batt_pw,H6526)</f>
        <v/>
      </c>
      <c r="H6527" s="6">
        <f>H6526+F6527*in_rte-G6527</f>
        <v/>
      </c>
      <c r="I6527" s="6">
        <f>IF(sel_og=1,0,E6527-G6527)</f>
        <v/>
      </c>
      <c r="J6527" s="6">
        <f>IF(sel_og=1,0,D6527-F6527)</f>
        <v/>
      </c>
      <c r="K6527" s="6">
        <f>IF(sel_og=1,E6527-G6527,0)</f>
        <v/>
      </c>
    </row>
    <row r="6528">
      <c r="A6528" s="6">
        <f>Profiles!E6528+Profiles!F6528</f>
        <v/>
      </c>
      <c r="B6528" s="6">
        <f>Profiles!D6528*sel_solar</f>
        <v/>
      </c>
      <c r="C6528" s="6">
        <f>MIN(B6528,A6528)</f>
        <v/>
      </c>
      <c r="D6528" s="6">
        <f>B6528-C6528</f>
        <v/>
      </c>
      <c r="E6528" s="6">
        <f>A6528-C6528</f>
        <v/>
      </c>
      <c r="F6528" s="6">
        <f>MIN(D6528,in_batt_pw,IF(sel_batt=0,0,(sel_batt-H6527)/in_rte))</f>
        <v/>
      </c>
      <c r="G6528" s="6">
        <f>MIN(E6528,in_batt_pw,H6527)</f>
        <v/>
      </c>
      <c r="H6528" s="6">
        <f>H6527+F6528*in_rte-G6528</f>
        <v/>
      </c>
      <c r="I6528" s="6">
        <f>IF(sel_og=1,0,E6528-G6528)</f>
        <v/>
      </c>
      <c r="J6528" s="6">
        <f>IF(sel_og=1,0,D6528-F6528)</f>
        <v/>
      </c>
      <c r="K6528" s="6">
        <f>IF(sel_og=1,E6528-G6528,0)</f>
        <v/>
      </c>
    </row>
    <row r="6529">
      <c r="A6529" s="6">
        <f>Profiles!E6529+Profiles!F6529</f>
        <v/>
      </c>
      <c r="B6529" s="6">
        <f>Profiles!D6529*sel_solar</f>
        <v/>
      </c>
      <c r="C6529" s="6">
        <f>MIN(B6529,A6529)</f>
        <v/>
      </c>
      <c r="D6529" s="6">
        <f>B6529-C6529</f>
        <v/>
      </c>
      <c r="E6529" s="6">
        <f>A6529-C6529</f>
        <v/>
      </c>
      <c r="F6529" s="6">
        <f>MIN(D6529,in_batt_pw,IF(sel_batt=0,0,(sel_batt-H6528)/in_rte))</f>
        <v/>
      </c>
      <c r="G6529" s="6">
        <f>MIN(E6529,in_batt_pw,H6528)</f>
        <v/>
      </c>
      <c r="H6529" s="6">
        <f>H6528+F6529*in_rte-G6529</f>
        <v/>
      </c>
      <c r="I6529" s="6">
        <f>IF(sel_og=1,0,E6529-G6529)</f>
        <v/>
      </c>
      <c r="J6529" s="6">
        <f>IF(sel_og=1,0,D6529-F6529)</f>
        <v/>
      </c>
      <c r="K6529" s="6">
        <f>IF(sel_og=1,E6529-G6529,0)</f>
        <v/>
      </c>
    </row>
    <row r="6530">
      <c r="A6530" s="6">
        <f>Profiles!E6530+Profiles!F6530</f>
        <v/>
      </c>
      <c r="B6530" s="6">
        <f>Profiles!D6530*sel_solar</f>
        <v/>
      </c>
      <c r="C6530" s="6">
        <f>MIN(B6530,A6530)</f>
        <v/>
      </c>
      <c r="D6530" s="6">
        <f>B6530-C6530</f>
        <v/>
      </c>
      <c r="E6530" s="6">
        <f>A6530-C6530</f>
        <v/>
      </c>
      <c r="F6530" s="6">
        <f>MIN(D6530,in_batt_pw,IF(sel_batt=0,0,(sel_batt-H6529)/in_rte))</f>
        <v/>
      </c>
      <c r="G6530" s="6">
        <f>MIN(E6530,in_batt_pw,H6529)</f>
        <v/>
      </c>
      <c r="H6530" s="6">
        <f>H6529+F6530*in_rte-G6530</f>
        <v/>
      </c>
      <c r="I6530" s="6">
        <f>IF(sel_og=1,0,E6530-G6530)</f>
        <v/>
      </c>
      <c r="J6530" s="6">
        <f>IF(sel_og=1,0,D6530-F6530)</f>
        <v/>
      </c>
      <c r="K6530" s="6">
        <f>IF(sel_og=1,E6530-G6530,0)</f>
        <v/>
      </c>
    </row>
    <row r="6531">
      <c r="A6531" s="6">
        <f>Profiles!E6531+Profiles!F6531</f>
        <v/>
      </c>
      <c r="B6531" s="6">
        <f>Profiles!D6531*sel_solar</f>
        <v/>
      </c>
      <c r="C6531" s="6">
        <f>MIN(B6531,A6531)</f>
        <v/>
      </c>
      <c r="D6531" s="6">
        <f>B6531-C6531</f>
        <v/>
      </c>
      <c r="E6531" s="6">
        <f>A6531-C6531</f>
        <v/>
      </c>
      <c r="F6531" s="6">
        <f>MIN(D6531,in_batt_pw,IF(sel_batt=0,0,(sel_batt-H6530)/in_rte))</f>
        <v/>
      </c>
      <c r="G6531" s="6">
        <f>MIN(E6531,in_batt_pw,H6530)</f>
        <v/>
      </c>
      <c r="H6531" s="6">
        <f>H6530+F6531*in_rte-G6531</f>
        <v/>
      </c>
      <c r="I6531" s="6">
        <f>IF(sel_og=1,0,E6531-G6531)</f>
        <v/>
      </c>
      <c r="J6531" s="6">
        <f>IF(sel_og=1,0,D6531-F6531)</f>
        <v/>
      </c>
      <c r="K6531" s="6">
        <f>IF(sel_og=1,E6531-G6531,0)</f>
        <v/>
      </c>
    </row>
    <row r="6532">
      <c r="A6532" s="6">
        <f>Profiles!E6532+Profiles!F6532</f>
        <v/>
      </c>
      <c r="B6532" s="6">
        <f>Profiles!D6532*sel_solar</f>
        <v/>
      </c>
      <c r="C6532" s="6">
        <f>MIN(B6532,A6532)</f>
        <v/>
      </c>
      <c r="D6532" s="6">
        <f>B6532-C6532</f>
        <v/>
      </c>
      <c r="E6532" s="6">
        <f>A6532-C6532</f>
        <v/>
      </c>
      <c r="F6532" s="6">
        <f>MIN(D6532,in_batt_pw,IF(sel_batt=0,0,(sel_batt-H6531)/in_rte))</f>
        <v/>
      </c>
      <c r="G6532" s="6">
        <f>MIN(E6532,in_batt_pw,H6531)</f>
        <v/>
      </c>
      <c r="H6532" s="6">
        <f>H6531+F6532*in_rte-G6532</f>
        <v/>
      </c>
      <c r="I6532" s="6">
        <f>IF(sel_og=1,0,E6532-G6532)</f>
        <v/>
      </c>
      <c r="J6532" s="6">
        <f>IF(sel_og=1,0,D6532-F6532)</f>
        <v/>
      </c>
      <c r="K6532" s="6">
        <f>IF(sel_og=1,E6532-G6532,0)</f>
        <v/>
      </c>
    </row>
    <row r="6533">
      <c r="A6533" s="6">
        <f>Profiles!E6533+Profiles!F6533</f>
        <v/>
      </c>
      <c r="B6533" s="6">
        <f>Profiles!D6533*sel_solar</f>
        <v/>
      </c>
      <c r="C6533" s="6">
        <f>MIN(B6533,A6533)</f>
        <v/>
      </c>
      <c r="D6533" s="6">
        <f>B6533-C6533</f>
        <v/>
      </c>
      <c r="E6533" s="6">
        <f>A6533-C6533</f>
        <v/>
      </c>
      <c r="F6533" s="6">
        <f>MIN(D6533,in_batt_pw,IF(sel_batt=0,0,(sel_batt-H6532)/in_rte))</f>
        <v/>
      </c>
      <c r="G6533" s="6">
        <f>MIN(E6533,in_batt_pw,H6532)</f>
        <v/>
      </c>
      <c r="H6533" s="6">
        <f>H6532+F6533*in_rte-G6533</f>
        <v/>
      </c>
      <c r="I6533" s="6">
        <f>IF(sel_og=1,0,E6533-G6533)</f>
        <v/>
      </c>
      <c r="J6533" s="6">
        <f>IF(sel_og=1,0,D6533-F6533)</f>
        <v/>
      </c>
      <c r="K6533" s="6">
        <f>IF(sel_og=1,E6533-G6533,0)</f>
        <v/>
      </c>
    </row>
    <row r="6534">
      <c r="A6534" s="6">
        <f>Profiles!E6534+Profiles!F6534</f>
        <v/>
      </c>
      <c r="B6534" s="6">
        <f>Profiles!D6534*sel_solar</f>
        <v/>
      </c>
      <c r="C6534" s="6">
        <f>MIN(B6534,A6534)</f>
        <v/>
      </c>
      <c r="D6534" s="6">
        <f>B6534-C6534</f>
        <v/>
      </c>
      <c r="E6534" s="6">
        <f>A6534-C6534</f>
        <v/>
      </c>
      <c r="F6534" s="6">
        <f>MIN(D6534,in_batt_pw,IF(sel_batt=0,0,(sel_batt-H6533)/in_rte))</f>
        <v/>
      </c>
      <c r="G6534" s="6">
        <f>MIN(E6534,in_batt_pw,H6533)</f>
        <v/>
      </c>
      <c r="H6534" s="6">
        <f>H6533+F6534*in_rte-G6534</f>
        <v/>
      </c>
      <c r="I6534" s="6">
        <f>IF(sel_og=1,0,E6534-G6534)</f>
        <v/>
      </c>
      <c r="J6534" s="6">
        <f>IF(sel_og=1,0,D6534-F6534)</f>
        <v/>
      </c>
      <c r="K6534" s="6">
        <f>IF(sel_og=1,E6534-G6534,0)</f>
        <v/>
      </c>
    </row>
    <row r="6535">
      <c r="A6535" s="6">
        <f>Profiles!E6535+Profiles!F6535</f>
        <v/>
      </c>
      <c r="B6535" s="6">
        <f>Profiles!D6535*sel_solar</f>
        <v/>
      </c>
      <c r="C6535" s="6">
        <f>MIN(B6535,A6535)</f>
        <v/>
      </c>
      <c r="D6535" s="6">
        <f>B6535-C6535</f>
        <v/>
      </c>
      <c r="E6535" s="6">
        <f>A6535-C6535</f>
        <v/>
      </c>
      <c r="F6535" s="6">
        <f>MIN(D6535,in_batt_pw,IF(sel_batt=0,0,(sel_batt-H6534)/in_rte))</f>
        <v/>
      </c>
      <c r="G6535" s="6">
        <f>MIN(E6535,in_batt_pw,H6534)</f>
        <v/>
      </c>
      <c r="H6535" s="6">
        <f>H6534+F6535*in_rte-G6535</f>
        <v/>
      </c>
      <c r="I6535" s="6">
        <f>IF(sel_og=1,0,E6535-G6535)</f>
        <v/>
      </c>
      <c r="J6535" s="6">
        <f>IF(sel_og=1,0,D6535-F6535)</f>
        <v/>
      </c>
      <c r="K6535" s="6">
        <f>IF(sel_og=1,E6535-G6535,0)</f>
        <v/>
      </c>
    </row>
    <row r="6536">
      <c r="A6536" s="6">
        <f>Profiles!E6536+Profiles!F6536</f>
        <v/>
      </c>
      <c r="B6536" s="6">
        <f>Profiles!D6536*sel_solar</f>
        <v/>
      </c>
      <c r="C6536" s="6">
        <f>MIN(B6536,A6536)</f>
        <v/>
      </c>
      <c r="D6536" s="6">
        <f>B6536-C6536</f>
        <v/>
      </c>
      <c r="E6536" s="6">
        <f>A6536-C6536</f>
        <v/>
      </c>
      <c r="F6536" s="6">
        <f>MIN(D6536,in_batt_pw,IF(sel_batt=0,0,(sel_batt-H6535)/in_rte))</f>
        <v/>
      </c>
      <c r="G6536" s="6">
        <f>MIN(E6536,in_batt_pw,H6535)</f>
        <v/>
      </c>
      <c r="H6536" s="6">
        <f>H6535+F6536*in_rte-G6536</f>
        <v/>
      </c>
      <c r="I6536" s="6">
        <f>IF(sel_og=1,0,E6536-G6536)</f>
        <v/>
      </c>
      <c r="J6536" s="6">
        <f>IF(sel_og=1,0,D6536-F6536)</f>
        <v/>
      </c>
      <c r="K6536" s="6">
        <f>IF(sel_og=1,E6536-G6536,0)</f>
        <v/>
      </c>
    </row>
    <row r="6537">
      <c r="A6537" s="6">
        <f>Profiles!E6537+Profiles!F6537</f>
        <v/>
      </c>
      <c r="B6537" s="6">
        <f>Profiles!D6537*sel_solar</f>
        <v/>
      </c>
      <c r="C6537" s="6">
        <f>MIN(B6537,A6537)</f>
        <v/>
      </c>
      <c r="D6537" s="6">
        <f>B6537-C6537</f>
        <v/>
      </c>
      <c r="E6537" s="6">
        <f>A6537-C6537</f>
        <v/>
      </c>
      <c r="F6537" s="6">
        <f>MIN(D6537,in_batt_pw,IF(sel_batt=0,0,(sel_batt-H6536)/in_rte))</f>
        <v/>
      </c>
      <c r="G6537" s="6">
        <f>MIN(E6537,in_batt_pw,H6536)</f>
        <v/>
      </c>
      <c r="H6537" s="6">
        <f>H6536+F6537*in_rte-G6537</f>
        <v/>
      </c>
      <c r="I6537" s="6">
        <f>IF(sel_og=1,0,E6537-G6537)</f>
        <v/>
      </c>
      <c r="J6537" s="6">
        <f>IF(sel_og=1,0,D6537-F6537)</f>
        <v/>
      </c>
      <c r="K6537" s="6">
        <f>IF(sel_og=1,E6537-G6537,0)</f>
        <v/>
      </c>
    </row>
    <row r="6538">
      <c r="A6538" s="6">
        <f>Profiles!E6538+Profiles!F6538</f>
        <v/>
      </c>
      <c r="B6538" s="6">
        <f>Profiles!D6538*sel_solar</f>
        <v/>
      </c>
      <c r="C6538" s="6">
        <f>MIN(B6538,A6538)</f>
        <v/>
      </c>
      <c r="D6538" s="6">
        <f>B6538-C6538</f>
        <v/>
      </c>
      <c r="E6538" s="6">
        <f>A6538-C6538</f>
        <v/>
      </c>
      <c r="F6538" s="6">
        <f>MIN(D6538,in_batt_pw,IF(sel_batt=0,0,(sel_batt-H6537)/in_rte))</f>
        <v/>
      </c>
      <c r="G6538" s="6">
        <f>MIN(E6538,in_batt_pw,H6537)</f>
        <v/>
      </c>
      <c r="H6538" s="6">
        <f>H6537+F6538*in_rte-G6538</f>
        <v/>
      </c>
      <c r="I6538" s="6">
        <f>IF(sel_og=1,0,E6538-G6538)</f>
        <v/>
      </c>
      <c r="J6538" s="6">
        <f>IF(sel_og=1,0,D6538-F6538)</f>
        <v/>
      </c>
      <c r="K6538" s="6">
        <f>IF(sel_og=1,E6538-G6538,0)</f>
        <v/>
      </c>
    </row>
    <row r="6539">
      <c r="A6539" s="6">
        <f>Profiles!E6539+Profiles!F6539</f>
        <v/>
      </c>
      <c r="B6539" s="6">
        <f>Profiles!D6539*sel_solar</f>
        <v/>
      </c>
      <c r="C6539" s="6">
        <f>MIN(B6539,A6539)</f>
        <v/>
      </c>
      <c r="D6539" s="6">
        <f>B6539-C6539</f>
        <v/>
      </c>
      <c r="E6539" s="6">
        <f>A6539-C6539</f>
        <v/>
      </c>
      <c r="F6539" s="6">
        <f>MIN(D6539,in_batt_pw,IF(sel_batt=0,0,(sel_batt-H6538)/in_rte))</f>
        <v/>
      </c>
      <c r="G6539" s="6">
        <f>MIN(E6539,in_batt_pw,H6538)</f>
        <v/>
      </c>
      <c r="H6539" s="6">
        <f>H6538+F6539*in_rte-G6539</f>
        <v/>
      </c>
      <c r="I6539" s="6">
        <f>IF(sel_og=1,0,E6539-G6539)</f>
        <v/>
      </c>
      <c r="J6539" s="6">
        <f>IF(sel_og=1,0,D6539-F6539)</f>
        <v/>
      </c>
      <c r="K6539" s="6">
        <f>IF(sel_og=1,E6539-G6539,0)</f>
        <v/>
      </c>
    </row>
    <row r="6540">
      <c r="A6540" s="6">
        <f>Profiles!E6540+Profiles!F6540</f>
        <v/>
      </c>
      <c r="B6540" s="6">
        <f>Profiles!D6540*sel_solar</f>
        <v/>
      </c>
      <c r="C6540" s="6">
        <f>MIN(B6540,A6540)</f>
        <v/>
      </c>
      <c r="D6540" s="6">
        <f>B6540-C6540</f>
        <v/>
      </c>
      <c r="E6540" s="6">
        <f>A6540-C6540</f>
        <v/>
      </c>
      <c r="F6540" s="6">
        <f>MIN(D6540,in_batt_pw,IF(sel_batt=0,0,(sel_batt-H6539)/in_rte))</f>
        <v/>
      </c>
      <c r="G6540" s="6">
        <f>MIN(E6540,in_batt_pw,H6539)</f>
        <v/>
      </c>
      <c r="H6540" s="6">
        <f>H6539+F6540*in_rte-G6540</f>
        <v/>
      </c>
      <c r="I6540" s="6">
        <f>IF(sel_og=1,0,E6540-G6540)</f>
        <v/>
      </c>
      <c r="J6540" s="6">
        <f>IF(sel_og=1,0,D6540-F6540)</f>
        <v/>
      </c>
      <c r="K6540" s="6">
        <f>IF(sel_og=1,E6540-G6540,0)</f>
        <v/>
      </c>
    </row>
    <row r="6541">
      <c r="A6541" s="6">
        <f>Profiles!E6541+Profiles!F6541</f>
        <v/>
      </c>
      <c r="B6541" s="6">
        <f>Profiles!D6541*sel_solar</f>
        <v/>
      </c>
      <c r="C6541" s="6">
        <f>MIN(B6541,A6541)</f>
        <v/>
      </c>
      <c r="D6541" s="6">
        <f>B6541-C6541</f>
        <v/>
      </c>
      <c r="E6541" s="6">
        <f>A6541-C6541</f>
        <v/>
      </c>
      <c r="F6541" s="6">
        <f>MIN(D6541,in_batt_pw,IF(sel_batt=0,0,(sel_batt-H6540)/in_rte))</f>
        <v/>
      </c>
      <c r="G6541" s="6">
        <f>MIN(E6541,in_batt_pw,H6540)</f>
        <v/>
      </c>
      <c r="H6541" s="6">
        <f>H6540+F6541*in_rte-G6541</f>
        <v/>
      </c>
      <c r="I6541" s="6">
        <f>IF(sel_og=1,0,E6541-G6541)</f>
        <v/>
      </c>
      <c r="J6541" s="6">
        <f>IF(sel_og=1,0,D6541-F6541)</f>
        <v/>
      </c>
      <c r="K6541" s="6">
        <f>IF(sel_og=1,E6541-G6541,0)</f>
        <v/>
      </c>
    </row>
    <row r="6542">
      <c r="A6542" s="6">
        <f>Profiles!E6542+Profiles!F6542</f>
        <v/>
      </c>
      <c r="B6542" s="6">
        <f>Profiles!D6542*sel_solar</f>
        <v/>
      </c>
      <c r="C6542" s="6">
        <f>MIN(B6542,A6542)</f>
        <v/>
      </c>
      <c r="D6542" s="6">
        <f>B6542-C6542</f>
        <v/>
      </c>
      <c r="E6542" s="6">
        <f>A6542-C6542</f>
        <v/>
      </c>
      <c r="F6542" s="6">
        <f>MIN(D6542,in_batt_pw,IF(sel_batt=0,0,(sel_batt-H6541)/in_rte))</f>
        <v/>
      </c>
      <c r="G6542" s="6">
        <f>MIN(E6542,in_batt_pw,H6541)</f>
        <v/>
      </c>
      <c r="H6542" s="6">
        <f>H6541+F6542*in_rte-G6542</f>
        <v/>
      </c>
      <c r="I6542" s="6">
        <f>IF(sel_og=1,0,E6542-G6542)</f>
        <v/>
      </c>
      <c r="J6542" s="6">
        <f>IF(sel_og=1,0,D6542-F6542)</f>
        <v/>
      </c>
      <c r="K6542" s="6">
        <f>IF(sel_og=1,E6542-G6542,0)</f>
        <v/>
      </c>
    </row>
    <row r="6543">
      <c r="A6543" s="6">
        <f>Profiles!E6543+Profiles!F6543</f>
        <v/>
      </c>
      <c r="B6543" s="6">
        <f>Profiles!D6543*sel_solar</f>
        <v/>
      </c>
      <c r="C6543" s="6">
        <f>MIN(B6543,A6543)</f>
        <v/>
      </c>
      <c r="D6543" s="6">
        <f>B6543-C6543</f>
        <v/>
      </c>
      <c r="E6543" s="6">
        <f>A6543-C6543</f>
        <v/>
      </c>
      <c r="F6543" s="6">
        <f>MIN(D6543,in_batt_pw,IF(sel_batt=0,0,(sel_batt-H6542)/in_rte))</f>
        <v/>
      </c>
      <c r="G6543" s="6">
        <f>MIN(E6543,in_batt_pw,H6542)</f>
        <v/>
      </c>
      <c r="H6543" s="6">
        <f>H6542+F6543*in_rte-G6543</f>
        <v/>
      </c>
      <c r="I6543" s="6">
        <f>IF(sel_og=1,0,E6543-G6543)</f>
        <v/>
      </c>
      <c r="J6543" s="6">
        <f>IF(sel_og=1,0,D6543-F6543)</f>
        <v/>
      </c>
      <c r="K6543" s="6">
        <f>IF(sel_og=1,E6543-G6543,0)</f>
        <v/>
      </c>
    </row>
    <row r="6544">
      <c r="A6544" s="6">
        <f>Profiles!E6544+Profiles!F6544</f>
        <v/>
      </c>
      <c r="B6544" s="6">
        <f>Profiles!D6544*sel_solar</f>
        <v/>
      </c>
      <c r="C6544" s="6">
        <f>MIN(B6544,A6544)</f>
        <v/>
      </c>
      <c r="D6544" s="6">
        <f>B6544-C6544</f>
        <v/>
      </c>
      <c r="E6544" s="6">
        <f>A6544-C6544</f>
        <v/>
      </c>
      <c r="F6544" s="6">
        <f>MIN(D6544,in_batt_pw,IF(sel_batt=0,0,(sel_batt-H6543)/in_rte))</f>
        <v/>
      </c>
      <c r="G6544" s="6">
        <f>MIN(E6544,in_batt_pw,H6543)</f>
        <v/>
      </c>
      <c r="H6544" s="6">
        <f>H6543+F6544*in_rte-G6544</f>
        <v/>
      </c>
      <c r="I6544" s="6">
        <f>IF(sel_og=1,0,E6544-G6544)</f>
        <v/>
      </c>
      <c r="J6544" s="6">
        <f>IF(sel_og=1,0,D6544-F6544)</f>
        <v/>
      </c>
      <c r="K6544" s="6">
        <f>IF(sel_og=1,E6544-G6544,0)</f>
        <v/>
      </c>
    </row>
    <row r="6545">
      <c r="A6545" s="6">
        <f>Profiles!E6545+Profiles!F6545</f>
        <v/>
      </c>
      <c r="B6545" s="6">
        <f>Profiles!D6545*sel_solar</f>
        <v/>
      </c>
      <c r="C6545" s="6">
        <f>MIN(B6545,A6545)</f>
        <v/>
      </c>
      <c r="D6545" s="6">
        <f>B6545-C6545</f>
        <v/>
      </c>
      <c r="E6545" s="6">
        <f>A6545-C6545</f>
        <v/>
      </c>
      <c r="F6545" s="6">
        <f>MIN(D6545,in_batt_pw,IF(sel_batt=0,0,(sel_batt-H6544)/in_rte))</f>
        <v/>
      </c>
      <c r="G6545" s="6">
        <f>MIN(E6545,in_batt_pw,H6544)</f>
        <v/>
      </c>
      <c r="H6545" s="6">
        <f>H6544+F6545*in_rte-G6545</f>
        <v/>
      </c>
      <c r="I6545" s="6">
        <f>IF(sel_og=1,0,E6545-G6545)</f>
        <v/>
      </c>
      <c r="J6545" s="6">
        <f>IF(sel_og=1,0,D6545-F6545)</f>
        <v/>
      </c>
      <c r="K6545" s="6">
        <f>IF(sel_og=1,E6545-G6545,0)</f>
        <v/>
      </c>
    </row>
    <row r="6546">
      <c r="A6546" s="6">
        <f>Profiles!E6546+Profiles!F6546</f>
        <v/>
      </c>
      <c r="B6546" s="6">
        <f>Profiles!D6546*sel_solar</f>
        <v/>
      </c>
      <c r="C6546" s="6">
        <f>MIN(B6546,A6546)</f>
        <v/>
      </c>
      <c r="D6546" s="6">
        <f>B6546-C6546</f>
        <v/>
      </c>
      <c r="E6546" s="6">
        <f>A6546-C6546</f>
        <v/>
      </c>
      <c r="F6546" s="6">
        <f>MIN(D6546,in_batt_pw,IF(sel_batt=0,0,(sel_batt-H6545)/in_rte))</f>
        <v/>
      </c>
      <c r="G6546" s="6">
        <f>MIN(E6546,in_batt_pw,H6545)</f>
        <v/>
      </c>
      <c r="H6546" s="6">
        <f>H6545+F6546*in_rte-G6546</f>
        <v/>
      </c>
      <c r="I6546" s="6">
        <f>IF(sel_og=1,0,E6546-G6546)</f>
        <v/>
      </c>
      <c r="J6546" s="6">
        <f>IF(sel_og=1,0,D6546-F6546)</f>
        <v/>
      </c>
      <c r="K6546" s="6">
        <f>IF(sel_og=1,E6546-G6546,0)</f>
        <v/>
      </c>
    </row>
    <row r="6547">
      <c r="A6547" s="6">
        <f>Profiles!E6547+Profiles!F6547</f>
        <v/>
      </c>
      <c r="B6547" s="6">
        <f>Profiles!D6547*sel_solar</f>
        <v/>
      </c>
      <c r="C6547" s="6">
        <f>MIN(B6547,A6547)</f>
        <v/>
      </c>
      <c r="D6547" s="6">
        <f>B6547-C6547</f>
        <v/>
      </c>
      <c r="E6547" s="6">
        <f>A6547-C6547</f>
        <v/>
      </c>
      <c r="F6547" s="6">
        <f>MIN(D6547,in_batt_pw,IF(sel_batt=0,0,(sel_batt-H6546)/in_rte))</f>
        <v/>
      </c>
      <c r="G6547" s="6">
        <f>MIN(E6547,in_batt_pw,H6546)</f>
        <v/>
      </c>
      <c r="H6547" s="6">
        <f>H6546+F6547*in_rte-G6547</f>
        <v/>
      </c>
      <c r="I6547" s="6">
        <f>IF(sel_og=1,0,E6547-G6547)</f>
        <v/>
      </c>
      <c r="J6547" s="6">
        <f>IF(sel_og=1,0,D6547-F6547)</f>
        <v/>
      </c>
      <c r="K6547" s="6">
        <f>IF(sel_og=1,E6547-G6547,0)</f>
        <v/>
      </c>
    </row>
    <row r="6548">
      <c r="A6548" s="6">
        <f>Profiles!E6548+Profiles!F6548</f>
        <v/>
      </c>
      <c r="B6548" s="6">
        <f>Profiles!D6548*sel_solar</f>
        <v/>
      </c>
      <c r="C6548" s="6">
        <f>MIN(B6548,A6548)</f>
        <v/>
      </c>
      <c r="D6548" s="6">
        <f>B6548-C6548</f>
        <v/>
      </c>
      <c r="E6548" s="6">
        <f>A6548-C6548</f>
        <v/>
      </c>
      <c r="F6548" s="6">
        <f>MIN(D6548,in_batt_pw,IF(sel_batt=0,0,(sel_batt-H6547)/in_rte))</f>
        <v/>
      </c>
      <c r="G6548" s="6">
        <f>MIN(E6548,in_batt_pw,H6547)</f>
        <v/>
      </c>
      <c r="H6548" s="6">
        <f>H6547+F6548*in_rte-G6548</f>
        <v/>
      </c>
      <c r="I6548" s="6">
        <f>IF(sel_og=1,0,E6548-G6548)</f>
        <v/>
      </c>
      <c r="J6548" s="6">
        <f>IF(sel_og=1,0,D6548-F6548)</f>
        <v/>
      </c>
      <c r="K6548" s="6">
        <f>IF(sel_og=1,E6548-G6548,0)</f>
        <v/>
      </c>
    </row>
    <row r="6549">
      <c r="A6549" s="6">
        <f>Profiles!E6549+Profiles!F6549</f>
        <v/>
      </c>
      <c r="B6549" s="6">
        <f>Profiles!D6549*sel_solar</f>
        <v/>
      </c>
      <c r="C6549" s="6">
        <f>MIN(B6549,A6549)</f>
        <v/>
      </c>
      <c r="D6549" s="6">
        <f>B6549-C6549</f>
        <v/>
      </c>
      <c r="E6549" s="6">
        <f>A6549-C6549</f>
        <v/>
      </c>
      <c r="F6549" s="6">
        <f>MIN(D6549,in_batt_pw,IF(sel_batt=0,0,(sel_batt-H6548)/in_rte))</f>
        <v/>
      </c>
      <c r="G6549" s="6">
        <f>MIN(E6549,in_batt_pw,H6548)</f>
        <v/>
      </c>
      <c r="H6549" s="6">
        <f>H6548+F6549*in_rte-G6549</f>
        <v/>
      </c>
      <c r="I6549" s="6">
        <f>IF(sel_og=1,0,E6549-G6549)</f>
        <v/>
      </c>
      <c r="J6549" s="6">
        <f>IF(sel_og=1,0,D6549-F6549)</f>
        <v/>
      </c>
      <c r="K6549" s="6">
        <f>IF(sel_og=1,E6549-G6549,0)</f>
        <v/>
      </c>
    </row>
    <row r="6550">
      <c r="A6550" s="6">
        <f>Profiles!E6550+Profiles!F6550</f>
        <v/>
      </c>
      <c r="B6550" s="6">
        <f>Profiles!D6550*sel_solar</f>
        <v/>
      </c>
      <c r="C6550" s="6">
        <f>MIN(B6550,A6550)</f>
        <v/>
      </c>
      <c r="D6550" s="6">
        <f>B6550-C6550</f>
        <v/>
      </c>
      <c r="E6550" s="6">
        <f>A6550-C6550</f>
        <v/>
      </c>
      <c r="F6550" s="6">
        <f>MIN(D6550,in_batt_pw,IF(sel_batt=0,0,(sel_batt-H6549)/in_rte))</f>
        <v/>
      </c>
      <c r="G6550" s="6">
        <f>MIN(E6550,in_batt_pw,H6549)</f>
        <v/>
      </c>
      <c r="H6550" s="6">
        <f>H6549+F6550*in_rte-G6550</f>
        <v/>
      </c>
      <c r="I6550" s="6">
        <f>IF(sel_og=1,0,E6550-G6550)</f>
        <v/>
      </c>
      <c r="J6550" s="6">
        <f>IF(sel_og=1,0,D6550-F6550)</f>
        <v/>
      </c>
      <c r="K6550" s="6">
        <f>IF(sel_og=1,E6550-G6550,0)</f>
        <v/>
      </c>
    </row>
    <row r="6551">
      <c r="A6551" s="6">
        <f>Profiles!E6551+Profiles!F6551</f>
        <v/>
      </c>
      <c r="B6551" s="6">
        <f>Profiles!D6551*sel_solar</f>
        <v/>
      </c>
      <c r="C6551" s="6">
        <f>MIN(B6551,A6551)</f>
        <v/>
      </c>
      <c r="D6551" s="6">
        <f>B6551-C6551</f>
        <v/>
      </c>
      <c r="E6551" s="6">
        <f>A6551-C6551</f>
        <v/>
      </c>
      <c r="F6551" s="6">
        <f>MIN(D6551,in_batt_pw,IF(sel_batt=0,0,(sel_batt-H6550)/in_rte))</f>
        <v/>
      </c>
      <c r="G6551" s="6">
        <f>MIN(E6551,in_batt_pw,H6550)</f>
        <v/>
      </c>
      <c r="H6551" s="6">
        <f>H6550+F6551*in_rte-G6551</f>
        <v/>
      </c>
      <c r="I6551" s="6">
        <f>IF(sel_og=1,0,E6551-G6551)</f>
        <v/>
      </c>
      <c r="J6551" s="6">
        <f>IF(sel_og=1,0,D6551-F6551)</f>
        <v/>
      </c>
      <c r="K6551" s="6">
        <f>IF(sel_og=1,E6551-G6551,0)</f>
        <v/>
      </c>
    </row>
    <row r="6552">
      <c r="A6552" s="6">
        <f>Profiles!E6552+Profiles!F6552</f>
        <v/>
      </c>
      <c r="B6552" s="6">
        <f>Profiles!D6552*sel_solar</f>
        <v/>
      </c>
      <c r="C6552" s="6">
        <f>MIN(B6552,A6552)</f>
        <v/>
      </c>
      <c r="D6552" s="6">
        <f>B6552-C6552</f>
        <v/>
      </c>
      <c r="E6552" s="6">
        <f>A6552-C6552</f>
        <v/>
      </c>
      <c r="F6552" s="6">
        <f>MIN(D6552,in_batt_pw,IF(sel_batt=0,0,(sel_batt-H6551)/in_rte))</f>
        <v/>
      </c>
      <c r="G6552" s="6">
        <f>MIN(E6552,in_batt_pw,H6551)</f>
        <v/>
      </c>
      <c r="H6552" s="6">
        <f>H6551+F6552*in_rte-G6552</f>
        <v/>
      </c>
      <c r="I6552" s="6">
        <f>IF(sel_og=1,0,E6552-G6552)</f>
        <v/>
      </c>
      <c r="J6552" s="6">
        <f>IF(sel_og=1,0,D6552-F6552)</f>
        <v/>
      </c>
      <c r="K6552" s="6">
        <f>IF(sel_og=1,E6552-G6552,0)</f>
        <v/>
      </c>
    </row>
    <row r="6553">
      <c r="A6553" s="6">
        <f>Profiles!E6553+Profiles!F6553</f>
        <v/>
      </c>
      <c r="B6553" s="6">
        <f>Profiles!D6553*sel_solar</f>
        <v/>
      </c>
      <c r="C6553" s="6">
        <f>MIN(B6553,A6553)</f>
        <v/>
      </c>
      <c r="D6553" s="6">
        <f>B6553-C6553</f>
        <v/>
      </c>
      <c r="E6553" s="6">
        <f>A6553-C6553</f>
        <v/>
      </c>
      <c r="F6553" s="6">
        <f>MIN(D6553,in_batt_pw,IF(sel_batt=0,0,(sel_batt-H6552)/in_rte))</f>
        <v/>
      </c>
      <c r="G6553" s="6">
        <f>MIN(E6553,in_batt_pw,H6552)</f>
        <v/>
      </c>
      <c r="H6553" s="6">
        <f>H6552+F6553*in_rte-G6553</f>
        <v/>
      </c>
      <c r="I6553" s="6">
        <f>IF(sel_og=1,0,E6553-G6553)</f>
        <v/>
      </c>
      <c r="J6553" s="6">
        <f>IF(sel_og=1,0,D6553-F6553)</f>
        <v/>
      </c>
      <c r="K6553" s="6">
        <f>IF(sel_og=1,E6553-G6553,0)</f>
        <v/>
      </c>
    </row>
    <row r="6554">
      <c r="A6554" s="6">
        <f>Profiles!E6554+Profiles!F6554</f>
        <v/>
      </c>
      <c r="B6554" s="6">
        <f>Profiles!D6554*sel_solar</f>
        <v/>
      </c>
      <c r="C6554" s="6">
        <f>MIN(B6554,A6554)</f>
        <v/>
      </c>
      <c r="D6554" s="6">
        <f>B6554-C6554</f>
        <v/>
      </c>
      <c r="E6554" s="6">
        <f>A6554-C6554</f>
        <v/>
      </c>
      <c r="F6554" s="6">
        <f>MIN(D6554,in_batt_pw,IF(sel_batt=0,0,(sel_batt-H6553)/in_rte))</f>
        <v/>
      </c>
      <c r="G6554" s="6">
        <f>MIN(E6554,in_batt_pw,H6553)</f>
        <v/>
      </c>
      <c r="H6554" s="6">
        <f>H6553+F6554*in_rte-G6554</f>
        <v/>
      </c>
      <c r="I6554" s="6">
        <f>IF(sel_og=1,0,E6554-G6554)</f>
        <v/>
      </c>
      <c r="J6554" s="6">
        <f>IF(sel_og=1,0,D6554-F6554)</f>
        <v/>
      </c>
      <c r="K6554" s="6">
        <f>IF(sel_og=1,E6554-G6554,0)</f>
        <v/>
      </c>
    </row>
    <row r="6555">
      <c r="A6555" s="6">
        <f>Profiles!E6555+Profiles!F6555</f>
        <v/>
      </c>
      <c r="B6555" s="6">
        <f>Profiles!D6555*sel_solar</f>
        <v/>
      </c>
      <c r="C6555" s="6">
        <f>MIN(B6555,A6555)</f>
        <v/>
      </c>
      <c r="D6555" s="6">
        <f>B6555-C6555</f>
        <v/>
      </c>
      <c r="E6555" s="6">
        <f>A6555-C6555</f>
        <v/>
      </c>
      <c r="F6555" s="6">
        <f>MIN(D6555,in_batt_pw,IF(sel_batt=0,0,(sel_batt-H6554)/in_rte))</f>
        <v/>
      </c>
      <c r="G6555" s="6">
        <f>MIN(E6555,in_batt_pw,H6554)</f>
        <v/>
      </c>
      <c r="H6555" s="6">
        <f>H6554+F6555*in_rte-G6555</f>
        <v/>
      </c>
      <c r="I6555" s="6">
        <f>IF(sel_og=1,0,E6555-G6555)</f>
        <v/>
      </c>
      <c r="J6555" s="6">
        <f>IF(sel_og=1,0,D6555-F6555)</f>
        <v/>
      </c>
      <c r="K6555" s="6">
        <f>IF(sel_og=1,E6555-G6555,0)</f>
        <v/>
      </c>
    </row>
    <row r="6556">
      <c r="A6556" s="6">
        <f>Profiles!E6556+Profiles!F6556</f>
        <v/>
      </c>
      <c r="B6556" s="6">
        <f>Profiles!D6556*sel_solar</f>
        <v/>
      </c>
      <c r="C6556" s="6">
        <f>MIN(B6556,A6556)</f>
        <v/>
      </c>
      <c r="D6556" s="6">
        <f>B6556-C6556</f>
        <v/>
      </c>
      <c r="E6556" s="6">
        <f>A6556-C6556</f>
        <v/>
      </c>
      <c r="F6556" s="6">
        <f>MIN(D6556,in_batt_pw,IF(sel_batt=0,0,(sel_batt-H6555)/in_rte))</f>
        <v/>
      </c>
      <c r="G6556" s="6">
        <f>MIN(E6556,in_batt_pw,H6555)</f>
        <v/>
      </c>
      <c r="H6556" s="6">
        <f>H6555+F6556*in_rte-G6556</f>
        <v/>
      </c>
      <c r="I6556" s="6">
        <f>IF(sel_og=1,0,E6556-G6556)</f>
        <v/>
      </c>
      <c r="J6556" s="6">
        <f>IF(sel_og=1,0,D6556-F6556)</f>
        <v/>
      </c>
      <c r="K6556" s="6">
        <f>IF(sel_og=1,E6556-G6556,0)</f>
        <v/>
      </c>
    </row>
    <row r="6557">
      <c r="A6557" s="6">
        <f>Profiles!E6557+Profiles!F6557</f>
        <v/>
      </c>
      <c r="B6557" s="6">
        <f>Profiles!D6557*sel_solar</f>
        <v/>
      </c>
      <c r="C6557" s="6">
        <f>MIN(B6557,A6557)</f>
        <v/>
      </c>
      <c r="D6557" s="6">
        <f>B6557-C6557</f>
        <v/>
      </c>
      <c r="E6557" s="6">
        <f>A6557-C6557</f>
        <v/>
      </c>
      <c r="F6557" s="6">
        <f>MIN(D6557,in_batt_pw,IF(sel_batt=0,0,(sel_batt-H6556)/in_rte))</f>
        <v/>
      </c>
      <c r="G6557" s="6">
        <f>MIN(E6557,in_batt_pw,H6556)</f>
        <v/>
      </c>
      <c r="H6557" s="6">
        <f>H6556+F6557*in_rte-G6557</f>
        <v/>
      </c>
      <c r="I6557" s="6">
        <f>IF(sel_og=1,0,E6557-G6557)</f>
        <v/>
      </c>
      <c r="J6557" s="6">
        <f>IF(sel_og=1,0,D6557-F6557)</f>
        <v/>
      </c>
      <c r="K6557" s="6">
        <f>IF(sel_og=1,E6557-G6557,0)</f>
        <v/>
      </c>
    </row>
    <row r="6558">
      <c r="A6558" s="6">
        <f>Profiles!E6558+Profiles!F6558</f>
        <v/>
      </c>
      <c r="B6558" s="6">
        <f>Profiles!D6558*sel_solar</f>
        <v/>
      </c>
      <c r="C6558" s="6">
        <f>MIN(B6558,A6558)</f>
        <v/>
      </c>
      <c r="D6558" s="6">
        <f>B6558-C6558</f>
        <v/>
      </c>
      <c r="E6558" s="6">
        <f>A6558-C6558</f>
        <v/>
      </c>
      <c r="F6558" s="6">
        <f>MIN(D6558,in_batt_pw,IF(sel_batt=0,0,(sel_batt-H6557)/in_rte))</f>
        <v/>
      </c>
      <c r="G6558" s="6">
        <f>MIN(E6558,in_batt_pw,H6557)</f>
        <v/>
      </c>
      <c r="H6558" s="6">
        <f>H6557+F6558*in_rte-G6558</f>
        <v/>
      </c>
      <c r="I6558" s="6">
        <f>IF(sel_og=1,0,E6558-G6558)</f>
        <v/>
      </c>
      <c r="J6558" s="6">
        <f>IF(sel_og=1,0,D6558-F6558)</f>
        <v/>
      </c>
      <c r="K6558" s="6">
        <f>IF(sel_og=1,E6558-G6558,0)</f>
        <v/>
      </c>
    </row>
    <row r="6559">
      <c r="A6559" s="6">
        <f>Profiles!E6559+Profiles!F6559</f>
        <v/>
      </c>
      <c r="B6559" s="6">
        <f>Profiles!D6559*sel_solar</f>
        <v/>
      </c>
      <c r="C6559" s="6">
        <f>MIN(B6559,A6559)</f>
        <v/>
      </c>
      <c r="D6559" s="6">
        <f>B6559-C6559</f>
        <v/>
      </c>
      <c r="E6559" s="6">
        <f>A6559-C6559</f>
        <v/>
      </c>
      <c r="F6559" s="6">
        <f>MIN(D6559,in_batt_pw,IF(sel_batt=0,0,(sel_batt-H6558)/in_rte))</f>
        <v/>
      </c>
      <c r="G6559" s="6">
        <f>MIN(E6559,in_batt_pw,H6558)</f>
        <v/>
      </c>
      <c r="H6559" s="6">
        <f>H6558+F6559*in_rte-G6559</f>
        <v/>
      </c>
      <c r="I6559" s="6">
        <f>IF(sel_og=1,0,E6559-G6559)</f>
        <v/>
      </c>
      <c r="J6559" s="6">
        <f>IF(sel_og=1,0,D6559-F6559)</f>
        <v/>
      </c>
      <c r="K6559" s="6">
        <f>IF(sel_og=1,E6559-G6559,0)</f>
        <v/>
      </c>
    </row>
    <row r="6560">
      <c r="A6560" s="6">
        <f>Profiles!E6560+Profiles!F6560</f>
        <v/>
      </c>
      <c r="B6560" s="6">
        <f>Profiles!D6560*sel_solar</f>
        <v/>
      </c>
      <c r="C6560" s="6">
        <f>MIN(B6560,A6560)</f>
        <v/>
      </c>
      <c r="D6560" s="6">
        <f>B6560-C6560</f>
        <v/>
      </c>
      <c r="E6560" s="6">
        <f>A6560-C6560</f>
        <v/>
      </c>
      <c r="F6560" s="6">
        <f>MIN(D6560,in_batt_pw,IF(sel_batt=0,0,(sel_batt-H6559)/in_rte))</f>
        <v/>
      </c>
      <c r="G6560" s="6">
        <f>MIN(E6560,in_batt_pw,H6559)</f>
        <v/>
      </c>
      <c r="H6560" s="6">
        <f>H6559+F6560*in_rte-G6560</f>
        <v/>
      </c>
      <c r="I6560" s="6">
        <f>IF(sel_og=1,0,E6560-G6560)</f>
        <v/>
      </c>
      <c r="J6560" s="6">
        <f>IF(sel_og=1,0,D6560-F6560)</f>
        <v/>
      </c>
      <c r="K6560" s="6">
        <f>IF(sel_og=1,E6560-G6560,0)</f>
        <v/>
      </c>
    </row>
    <row r="6561">
      <c r="A6561" s="6">
        <f>Profiles!E6561+Profiles!F6561</f>
        <v/>
      </c>
      <c r="B6561" s="6">
        <f>Profiles!D6561*sel_solar</f>
        <v/>
      </c>
      <c r="C6561" s="6">
        <f>MIN(B6561,A6561)</f>
        <v/>
      </c>
      <c r="D6561" s="6">
        <f>B6561-C6561</f>
        <v/>
      </c>
      <c r="E6561" s="6">
        <f>A6561-C6561</f>
        <v/>
      </c>
      <c r="F6561" s="6">
        <f>MIN(D6561,in_batt_pw,IF(sel_batt=0,0,(sel_batt-H6560)/in_rte))</f>
        <v/>
      </c>
      <c r="G6561" s="6">
        <f>MIN(E6561,in_batt_pw,H6560)</f>
        <v/>
      </c>
      <c r="H6561" s="6">
        <f>H6560+F6561*in_rte-G6561</f>
        <v/>
      </c>
      <c r="I6561" s="6">
        <f>IF(sel_og=1,0,E6561-G6561)</f>
        <v/>
      </c>
      <c r="J6561" s="6">
        <f>IF(sel_og=1,0,D6561-F6561)</f>
        <v/>
      </c>
      <c r="K6561" s="6">
        <f>IF(sel_og=1,E6561-G6561,0)</f>
        <v/>
      </c>
    </row>
    <row r="6562">
      <c r="A6562" s="6">
        <f>Profiles!E6562+Profiles!F6562</f>
        <v/>
      </c>
      <c r="B6562" s="6">
        <f>Profiles!D6562*sel_solar</f>
        <v/>
      </c>
      <c r="C6562" s="6">
        <f>MIN(B6562,A6562)</f>
        <v/>
      </c>
      <c r="D6562" s="6">
        <f>B6562-C6562</f>
        <v/>
      </c>
      <c r="E6562" s="6">
        <f>A6562-C6562</f>
        <v/>
      </c>
      <c r="F6562" s="6">
        <f>MIN(D6562,in_batt_pw,IF(sel_batt=0,0,(sel_batt-H6561)/in_rte))</f>
        <v/>
      </c>
      <c r="G6562" s="6">
        <f>MIN(E6562,in_batt_pw,H6561)</f>
        <v/>
      </c>
      <c r="H6562" s="6">
        <f>H6561+F6562*in_rte-G6562</f>
        <v/>
      </c>
      <c r="I6562" s="6">
        <f>IF(sel_og=1,0,E6562-G6562)</f>
        <v/>
      </c>
      <c r="J6562" s="6">
        <f>IF(sel_og=1,0,D6562-F6562)</f>
        <v/>
      </c>
      <c r="K6562" s="6">
        <f>IF(sel_og=1,E6562-G6562,0)</f>
        <v/>
      </c>
    </row>
    <row r="6563">
      <c r="A6563" s="6">
        <f>Profiles!E6563+Profiles!F6563</f>
        <v/>
      </c>
      <c r="B6563" s="6">
        <f>Profiles!D6563*sel_solar</f>
        <v/>
      </c>
      <c r="C6563" s="6">
        <f>MIN(B6563,A6563)</f>
        <v/>
      </c>
      <c r="D6563" s="6">
        <f>B6563-C6563</f>
        <v/>
      </c>
      <c r="E6563" s="6">
        <f>A6563-C6563</f>
        <v/>
      </c>
      <c r="F6563" s="6">
        <f>MIN(D6563,in_batt_pw,IF(sel_batt=0,0,(sel_batt-H6562)/in_rte))</f>
        <v/>
      </c>
      <c r="G6563" s="6">
        <f>MIN(E6563,in_batt_pw,H6562)</f>
        <v/>
      </c>
      <c r="H6563" s="6">
        <f>H6562+F6563*in_rte-G6563</f>
        <v/>
      </c>
      <c r="I6563" s="6">
        <f>IF(sel_og=1,0,E6563-G6563)</f>
        <v/>
      </c>
      <c r="J6563" s="6">
        <f>IF(sel_og=1,0,D6563-F6563)</f>
        <v/>
      </c>
      <c r="K6563" s="6">
        <f>IF(sel_og=1,E6563-G6563,0)</f>
        <v/>
      </c>
    </row>
    <row r="6564">
      <c r="A6564" s="6">
        <f>Profiles!E6564+Profiles!F6564</f>
        <v/>
      </c>
      <c r="B6564" s="6">
        <f>Profiles!D6564*sel_solar</f>
        <v/>
      </c>
      <c r="C6564" s="6">
        <f>MIN(B6564,A6564)</f>
        <v/>
      </c>
      <c r="D6564" s="6">
        <f>B6564-C6564</f>
        <v/>
      </c>
      <c r="E6564" s="6">
        <f>A6564-C6564</f>
        <v/>
      </c>
      <c r="F6564" s="6">
        <f>MIN(D6564,in_batt_pw,IF(sel_batt=0,0,(sel_batt-H6563)/in_rte))</f>
        <v/>
      </c>
      <c r="G6564" s="6">
        <f>MIN(E6564,in_batt_pw,H6563)</f>
        <v/>
      </c>
      <c r="H6564" s="6">
        <f>H6563+F6564*in_rte-G6564</f>
        <v/>
      </c>
      <c r="I6564" s="6">
        <f>IF(sel_og=1,0,E6564-G6564)</f>
        <v/>
      </c>
      <c r="J6564" s="6">
        <f>IF(sel_og=1,0,D6564-F6564)</f>
        <v/>
      </c>
      <c r="K6564" s="6">
        <f>IF(sel_og=1,E6564-G6564,0)</f>
        <v/>
      </c>
    </row>
    <row r="6565">
      <c r="A6565" s="6">
        <f>Profiles!E6565+Profiles!F6565</f>
        <v/>
      </c>
      <c r="B6565" s="6">
        <f>Profiles!D6565*sel_solar</f>
        <v/>
      </c>
      <c r="C6565" s="6">
        <f>MIN(B6565,A6565)</f>
        <v/>
      </c>
      <c r="D6565" s="6">
        <f>B6565-C6565</f>
        <v/>
      </c>
      <c r="E6565" s="6">
        <f>A6565-C6565</f>
        <v/>
      </c>
      <c r="F6565" s="6">
        <f>MIN(D6565,in_batt_pw,IF(sel_batt=0,0,(sel_batt-H6564)/in_rte))</f>
        <v/>
      </c>
      <c r="G6565" s="6">
        <f>MIN(E6565,in_batt_pw,H6564)</f>
        <v/>
      </c>
      <c r="H6565" s="6">
        <f>H6564+F6565*in_rte-G6565</f>
        <v/>
      </c>
      <c r="I6565" s="6">
        <f>IF(sel_og=1,0,E6565-G6565)</f>
        <v/>
      </c>
      <c r="J6565" s="6">
        <f>IF(sel_og=1,0,D6565-F6565)</f>
        <v/>
      </c>
      <c r="K6565" s="6">
        <f>IF(sel_og=1,E6565-G6565,0)</f>
        <v/>
      </c>
    </row>
    <row r="6566">
      <c r="A6566" s="6">
        <f>Profiles!E6566+Profiles!F6566</f>
        <v/>
      </c>
      <c r="B6566" s="6">
        <f>Profiles!D6566*sel_solar</f>
        <v/>
      </c>
      <c r="C6566" s="6">
        <f>MIN(B6566,A6566)</f>
        <v/>
      </c>
      <c r="D6566" s="6">
        <f>B6566-C6566</f>
        <v/>
      </c>
      <c r="E6566" s="6">
        <f>A6566-C6566</f>
        <v/>
      </c>
      <c r="F6566" s="6">
        <f>MIN(D6566,in_batt_pw,IF(sel_batt=0,0,(sel_batt-H6565)/in_rte))</f>
        <v/>
      </c>
      <c r="G6566" s="6">
        <f>MIN(E6566,in_batt_pw,H6565)</f>
        <v/>
      </c>
      <c r="H6566" s="6">
        <f>H6565+F6566*in_rte-G6566</f>
        <v/>
      </c>
      <c r="I6566" s="6">
        <f>IF(sel_og=1,0,E6566-G6566)</f>
        <v/>
      </c>
      <c r="J6566" s="6">
        <f>IF(sel_og=1,0,D6566-F6566)</f>
        <v/>
      </c>
      <c r="K6566" s="6">
        <f>IF(sel_og=1,E6566-G6566,0)</f>
        <v/>
      </c>
    </row>
    <row r="6567">
      <c r="A6567" s="6">
        <f>Profiles!E6567+Profiles!F6567</f>
        <v/>
      </c>
      <c r="B6567" s="6">
        <f>Profiles!D6567*sel_solar</f>
        <v/>
      </c>
      <c r="C6567" s="6">
        <f>MIN(B6567,A6567)</f>
        <v/>
      </c>
      <c r="D6567" s="6">
        <f>B6567-C6567</f>
        <v/>
      </c>
      <c r="E6567" s="6">
        <f>A6567-C6567</f>
        <v/>
      </c>
      <c r="F6567" s="6">
        <f>MIN(D6567,in_batt_pw,IF(sel_batt=0,0,(sel_batt-H6566)/in_rte))</f>
        <v/>
      </c>
      <c r="G6567" s="6">
        <f>MIN(E6567,in_batt_pw,H6566)</f>
        <v/>
      </c>
      <c r="H6567" s="6">
        <f>H6566+F6567*in_rte-G6567</f>
        <v/>
      </c>
      <c r="I6567" s="6">
        <f>IF(sel_og=1,0,E6567-G6567)</f>
        <v/>
      </c>
      <c r="J6567" s="6">
        <f>IF(sel_og=1,0,D6567-F6567)</f>
        <v/>
      </c>
      <c r="K6567" s="6">
        <f>IF(sel_og=1,E6567-G6567,0)</f>
        <v/>
      </c>
    </row>
    <row r="6568">
      <c r="A6568" s="6">
        <f>Profiles!E6568+Profiles!F6568</f>
        <v/>
      </c>
      <c r="B6568" s="6">
        <f>Profiles!D6568*sel_solar</f>
        <v/>
      </c>
      <c r="C6568" s="6">
        <f>MIN(B6568,A6568)</f>
        <v/>
      </c>
      <c r="D6568" s="6">
        <f>B6568-C6568</f>
        <v/>
      </c>
      <c r="E6568" s="6">
        <f>A6568-C6568</f>
        <v/>
      </c>
      <c r="F6568" s="6">
        <f>MIN(D6568,in_batt_pw,IF(sel_batt=0,0,(sel_batt-H6567)/in_rte))</f>
        <v/>
      </c>
      <c r="G6568" s="6">
        <f>MIN(E6568,in_batt_pw,H6567)</f>
        <v/>
      </c>
      <c r="H6568" s="6">
        <f>H6567+F6568*in_rte-G6568</f>
        <v/>
      </c>
      <c r="I6568" s="6">
        <f>IF(sel_og=1,0,E6568-G6568)</f>
        <v/>
      </c>
      <c r="J6568" s="6">
        <f>IF(sel_og=1,0,D6568-F6568)</f>
        <v/>
      </c>
      <c r="K6568" s="6">
        <f>IF(sel_og=1,E6568-G6568,0)</f>
        <v/>
      </c>
    </row>
    <row r="6569">
      <c r="A6569" s="6">
        <f>Profiles!E6569+Profiles!F6569</f>
        <v/>
      </c>
      <c r="B6569" s="6">
        <f>Profiles!D6569*sel_solar</f>
        <v/>
      </c>
      <c r="C6569" s="6">
        <f>MIN(B6569,A6569)</f>
        <v/>
      </c>
      <c r="D6569" s="6">
        <f>B6569-C6569</f>
        <v/>
      </c>
      <c r="E6569" s="6">
        <f>A6569-C6569</f>
        <v/>
      </c>
      <c r="F6569" s="6">
        <f>MIN(D6569,in_batt_pw,IF(sel_batt=0,0,(sel_batt-H6568)/in_rte))</f>
        <v/>
      </c>
      <c r="G6569" s="6">
        <f>MIN(E6569,in_batt_pw,H6568)</f>
        <v/>
      </c>
      <c r="H6569" s="6">
        <f>H6568+F6569*in_rte-G6569</f>
        <v/>
      </c>
      <c r="I6569" s="6">
        <f>IF(sel_og=1,0,E6569-G6569)</f>
        <v/>
      </c>
      <c r="J6569" s="6">
        <f>IF(sel_og=1,0,D6569-F6569)</f>
        <v/>
      </c>
      <c r="K6569" s="6">
        <f>IF(sel_og=1,E6569-G6569,0)</f>
        <v/>
      </c>
    </row>
    <row r="6570">
      <c r="A6570" s="6">
        <f>Profiles!E6570+Profiles!F6570</f>
        <v/>
      </c>
      <c r="B6570" s="6">
        <f>Profiles!D6570*sel_solar</f>
        <v/>
      </c>
      <c r="C6570" s="6">
        <f>MIN(B6570,A6570)</f>
        <v/>
      </c>
      <c r="D6570" s="6">
        <f>B6570-C6570</f>
        <v/>
      </c>
      <c r="E6570" s="6">
        <f>A6570-C6570</f>
        <v/>
      </c>
      <c r="F6570" s="6">
        <f>MIN(D6570,in_batt_pw,IF(sel_batt=0,0,(sel_batt-H6569)/in_rte))</f>
        <v/>
      </c>
      <c r="G6570" s="6">
        <f>MIN(E6570,in_batt_pw,H6569)</f>
        <v/>
      </c>
      <c r="H6570" s="6">
        <f>H6569+F6570*in_rte-G6570</f>
        <v/>
      </c>
      <c r="I6570" s="6">
        <f>IF(sel_og=1,0,E6570-G6570)</f>
        <v/>
      </c>
      <c r="J6570" s="6">
        <f>IF(sel_og=1,0,D6570-F6570)</f>
        <v/>
      </c>
      <c r="K6570" s="6">
        <f>IF(sel_og=1,E6570-G6570,0)</f>
        <v/>
      </c>
    </row>
    <row r="6571">
      <c r="A6571" s="6">
        <f>Profiles!E6571+Profiles!F6571</f>
        <v/>
      </c>
      <c r="B6571" s="6">
        <f>Profiles!D6571*sel_solar</f>
        <v/>
      </c>
      <c r="C6571" s="6">
        <f>MIN(B6571,A6571)</f>
        <v/>
      </c>
      <c r="D6571" s="6">
        <f>B6571-C6571</f>
        <v/>
      </c>
      <c r="E6571" s="6">
        <f>A6571-C6571</f>
        <v/>
      </c>
      <c r="F6571" s="6">
        <f>MIN(D6571,in_batt_pw,IF(sel_batt=0,0,(sel_batt-H6570)/in_rte))</f>
        <v/>
      </c>
      <c r="G6571" s="6">
        <f>MIN(E6571,in_batt_pw,H6570)</f>
        <v/>
      </c>
      <c r="H6571" s="6">
        <f>H6570+F6571*in_rte-G6571</f>
        <v/>
      </c>
      <c r="I6571" s="6">
        <f>IF(sel_og=1,0,E6571-G6571)</f>
        <v/>
      </c>
      <c r="J6571" s="6">
        <f>IF(sel_og=1,0,D6571-F6571)</f>
        <v/>
      </c>
      <c r="K6571" s="6">
        <f>IF(sel_og=1,E6571-G6571,0)</f>
        <v/>
      </c>
    </row>
    <row r="6572">
      <c r="A6572" s="6">
        <f>Profiles!E6572+Profiles!F6572</f>
        <v/>
      </c>
      <c r="B6572" s="6">
        <f>Profiles!D6572*sel_solar</f>
        <v/>
      </c>
      <c r="C6572" s="6">
        <f>MIN(B6572,A6572)</f>
        <v/>
      </c>
      <c r="D6572" s="6">
        <f>B6572-C6572</f>
        <v/>
      </c>
      <c r="E6572" s="6">
        <f>A6572-C6572</f>
        <v/>
      </c>
      <c r="F6572" s="6">
        <f>MIN(D6572,in_batt_pw,IF(sel_batt=0,0,(sel_batt-H6571)/in_rte))</f>
        <v/>
      </c>
      <c r="G6572" s="6">
        <f>MIN(E6572,in_batt_pw,H6571)</f>
        <v/>
      </c>
      <c r="H6572" s="6">
        <f>H6571+F6572*in_rte-G6572</f>
        <v/>
      </c>
      <c r="I6572" s="6">
        <f>IF(sel_og=1,0,E6572-G6572)</f>
        <v/>
      </c>
      <c r="J6572" s="6">
        <f>IF(sel_og=1,0,D6572-F6572)</f>
        <v/>
      </c>
      <c r="K6572" s="6">
        <f>IF(sel_og=1,E6572-G6572,0)</f>
        <v/>
      </c>
    </row>
    <row r="6573">
      <c r="A6573" s="6">
        <f>Profiles!E6573+Profiles!F6573</f>
        <v/>
      </c>
      <c r="B6573" s="6">
        <f>Profiles!D6573*sel_solar</f>
        <v/>
      </c>
      <c r="C6573" s="6">
        <f>MIN(B6573,A6573)</f>
        <v/>
      </c>
      <c r="D6573" s="6">
        <f>B6573-C6573</f>
        <v/>
      </c>
      <c r="E6573" s="6">
        <f>A6573-C6573</f>
        <v/>
      </c>
      <c r="F6573" s="6">
        <f>MIN(D6573,in_batt_pw,IF(sel_batt=0,0,(sel_batt-H6572)/in_rte))</f>
        <v/>
      </c>
      <c r="G6573" s="6">
        <f>MIN(E6573,in_batt_pw,H6572)</f>
        <v/>
      </c>
      <c r="H6573" s="6">
        <f>H6572+F6573*in_rte-G6573</f>
        <v/>
      </c>
      <c r="I6573" s="6">
        <f>IF(sel_og=1,0,E6573-G6573)</f>
        <v/>
      </c>
      <c r="J6573" s="6">
        <f>IF(sel_og=1,0,D6573-F6573)</f>
        <v/>
      </c>
      <c r="K6573" s="6">
        <f>IF(sel_og=1,E6573-G6573,0)</f>
        <v/>
      </c>
    </row>
    <row r="6574">
      <c r="A6574" s="6">
        <f>Profiles!E6574+Profiles!F6574</f>
        <v/>
      </c>
      <c r="B6574" s="6">
        <f>Profiles!D6574*sel_solar</f>
        <v/>
      </c>
      <c r="C6574" s="6">
        <f>MIN(B6574,A6574)</f>
        <v/>
      </c>
      <c r="D6574" s="6">
        <f>B6574-C6574</f>
        <v/>
      </c>
      <c r="E6574" s="6">
        <f>A6574-C6574</f>
        <v/>
      </c>
      <c r="F6574" s="6">
        <f>MIN(D6574,in_batt_pw,IF(sel_batt=0,0,(sel_batt-H6573)/in_rte))</f>
        <v/>
      </c>
      <c r="G6574" s="6">
        <f>MIN(E6574,in_batt_pw,H6573)</f>
        <v/>
      </c>
      <c r="H6574" s="6">
        <f>H6573+F6574*in_rte-G6574</f>
        <v/>
      </c>
      <c r="I6574" s="6">
        <f>IF(sel_og=1,0,E6574-G6574)</f>
        <v/>
      </c>
      <c r="J6574" s="6">
        <f>IF(sel_og=1,0,D6574-F6574)</f>
        <v/>
      </c>
      <c r="K6574" s="6">
        <f>IF(sel_og=1,E6574-G6574,0)</f>
        <v/>
      </c>
    </row>
    <row r="6575">
      <c r="A6575" s="6">
        <f>Profiles!E6575+Profiles!F6575</f>
        <v/>
      </c>
      <c r="B6575" s="6">
        <f>Profiles!D6575*sel_solar</f>
        <v/>
      </c>
      <c r="C6575" s="6">
        <f>MIN(B6575,A6575)</f>
        <v/>
      </c>
      <c r="D6575" s="6">
        <f>B6575-C6575</f>
        <v/>
      </c>
      <c r="E6575" s="6">
        <f>A6575-C6575</f>
        <v/>
      </c>
      <c r="F6575" s="6">
        <f>MIN(D6575,in_batt_pw,IF(sel_batt=0,0,(sel_batt-H6574)/in_rte))</f>
        <v/>
      </c>
      <c r="G6575" s="6">
        <f>MIN(E6575,in_batt_pw,H6574)</f>
        <v/>
      </c>
      <c r="H6575" s="6">
        <f>H6574+F6575*in_rte-G6575</f>
        <v/>
      </c>
      <c r="I6575" s="6">
        <f>IF(sel_og=1,0,E6575-G6575)</f>
        <v/>
      </c>
      <c r="J6575" s="6">
        <f>IF(sel_og=1,0,D6575-F6575)</f>
        <v/>
      </c>
      <c r="K6575" s="6">
        <f>IF(sel_og=1,E6575-G6575,0)</f>
        <v/>
      </c>
    </row>
    <row r="6576">
      <c r="A6576" s="6">
        <f>Profiles!E6576+Profiles!F6576</f>
        <v/>
      </c>
      <c r="B6576" s="6">
        <f>Profiles!D6576*sel_solar</f>
        <v/>
      </c>
      <c r="C6576" s="6">
        <f>MIN(B6576,A6576)</f>
        <v/>
      </c>
      <c r="D6576" s="6">
        <f>B6576-C6576</f>
        <v/>
      </c>
      <c r="E6576" s="6">
        <f>A6576-C6576</f>
        <v/>
      </c>
      <c r="F6576" s="6">
        <f>MIN(D6576,in_batt_pw,IF(sel_batt=0,0,(sel_batt-H6575)/in_rte))</f>
        <v/>
      </c>
      <c r="G6576" s="6">
        <f>MIN(E6576,in_batt_pw,H6575)</f>
        <v/>
      </c>
      <c r="H6576" s="6">
        <f>H6575+F6576*in_rte-G6576</f>
        <v/>
      </c>
      <c r="I6576" s="6">
        <f>IF(sel_og=1,0,E6576-G6576)</f>
        <v/>
      </c>
      <c r="J6576" s="6">
        <f>IF(sel_og=1,0,D6576-F6576)</f>
        <v/>
      </c>
      <c r="K6576" s="6">
        <f>IF(sel_og=1,E6576-G6576,0)</f>
        <v/>
      </c>
    </row>
    <row r="6577">
      <c r="A6577" s="6">
        <f>Profiles!E6577+Profiles!F6577</f>
        <v/>
      </c>
      <c r="B6577" s="6">
        <f>Profiles!D6577*sel_solar</f>
        <v/>
      </c>
      <c r="C6577" s="6">
        <f>MIN(B6577,A6577)</f>
        <v/>
      </c>
      <c r="D6577" s="6">
        <f>B6577-C6577</f>
        <v/>
      </c>
      <c r="E6577" s="6">
        <f>A6577-C6577</f>
        <v/>
      </c>
      <c r="F6577" s="6">
        <f>MIN(D6577,in_batt_pw,IF(sel_batt=0,0,(sel_batt-H6576)/in_rte))</f>
        <v/>
      </c>
      <c r="G6577" s="6">
        <f>MIN(E6577,in_batt_pw,H6576)</f>
        <v/>
      </c>
      <c r="H6577" s="6">
        <f>H6576+F6577*in_rte-G6577</f>
        <v/>
      </c>
      <c r="I6577" s="6">
        <f>IF(sel_og=1,0,E6577-G6577)</f>
        <v/>
      </c>
      <c r="J6577" s="6">
        <f>IF(sel_og=1,0,D6577-F6577)</f>
        <v/>
      </c>
      <c r="K6577" s="6">
        <f>IF(sel_og=1,E6577-G6577,0)</f>
        <v/>
      </c>
    </row>
    <row r="6578">
      <c r="A6578" s="6">
        <f>Profiles!E6578+Profiles!F6578</f>
        <v/>
      </c>
      <c r="B6578" s="6">
        <f>Profiles!D6578*sel_solar</f>
        <v/>
      </c>
      <c r="C6578" s="6">
        <f>MIN(B6578,A6578)</f>
        <v/>
      </c>
      <c r="D6578" s="6">
        <f>B6578-C6578</f>
        <v/>
      </c>
      <c r="E6578" s="6">
        <f>A6578-C6578</f>
        <v/>
      </c>
      <c r="F6578" s="6">
        <f>MIN(D6578,in_batt_pw,IF(sel_batt=0,0,(sel_batt-H6577)/in_rte))</f>
        <v/>
      </c>
      <c r="G6578" s="6">
        <f>MIN(E6578,in_batt_pw,H6577)</f>
        <v/>
      </c>
      <c r="H6578" s="6">
        <f>H6577+F6578*in_rte-G6578</f>
        <v/>
      </c>
      <c r="I6578" s="6">
        <f>IF(sel_og=1,0,E6578-G6578)</f>
        <v/>
      </c>
      <c r="J6578" s="6">
        <f>IF(sel_og=1,0,D6578-F6578)</f>
        <v/>
      </c>
      <c r="K6578" s="6">
        <f>IF(sel_og=1,E6578-G6578,0)</f>
        <v/>
      </c>
    </row>
    <row r="6579">
      <c r="A6579" s="6">
        <f>Profiles!E6579+Profiles!F6579</f>
        <v/>
      </c>
      <c r="B6579" s="6">
        <f>Profiles!D6579*sel_solar</f>
        <v/>
      </c>
      <c r="C6579" s="6">
        <f>MIN(B6579,A6579)</f>
        <v/>
      </c>
      <c r="D6579" s="6">
        <f>B6579-C6579</f>
        <v/>
      </c>
      <c r="E6579" s="6">
        <f>A6579-C6579</f>
        <v/>
      </c>
      <c r="F6579" s="6">
        <f>MIN(D6579,in_batt_pw,IF(sel_batt=0,0,(sel_batt-H6578)/in_rte))</f>
        <v/>
      </c>
      <c r="G6579" s="6">
        <f>MIN(E6579,in_batt_pw,H6578)</f>
        <v/>
      </c>
      <c r="H6579" s="6">
        <f>H6578+F6579*in_rte-G6579</f>
        <v/>
      </c>
      <c r="I6579" s="6">
        <f>IF(sel_og=1,0,E6579-G6579)</f>
        <v/>
      </c>
      <c r="J6579" s="6">
        <f>IF(sel_og=1,0,D6579-F6579)</f>
        <v/>
      </c>
      <c r="K6579" s="6">
        <f>IF(sel_og=1,E6579-G6579,0)</f>
        <v/>
      </c>
    </row>
    <row r="6580">
      <c r="A6580" s="6">
        <f>Profiles!E6580+Profiles!F6580</f>
        <v/>
      </c>
      <c r="B6580" s="6">
        <f>Profiles!D6580*sel_solar</f>
        <v/>
      </c>
      <c r="C6580" s="6">
        <f>MIN(B6580,A6580)</f>
        <v/>
      </c>
      <c r="D6580" s="6">
        <f>B6580-C6580</f>
        <v/>
      </c>
      <c r="E6580" s="6">
        <f>A6580-C6580</f>
        <v/>
      </c>
      <c r="F6580" s="6">
        <f>MIN(D6580,in_batt_pw,IF(sel_batt=0,0,(sel_batt-H6579)/in_rte))</f>
        <v/>
      </c>
      <c r="G6580" s="6">
        <f>MIN(E6580,in_batt_pw,H6579)</f>
        <v/>
      </c>
      <c r="H6580" s="6">
        <f>H6579+F6580*in_rte-G6580</f>
        <v/>
      </c>
      <c r="I6580" s="6">
        <f>IF(sel_og=1,0,E6580-G6580)</f>
        <v/>
      </c>
      <c r="J6580" s="6">
        <f>IF(sel_og=1,0,D6580-F6580)</f>
        <v/>
      </c>
      <c r="K6580" s="6">
        <f>IF(sel_og=1,E6580-G6580,0)</f>
        <v/>
      </c>
    </row>
    <row r="6581">
      <c r="A6581" s="6">
        <f>Profiles!E6581+Profiles!F6581</f>
        <v/>
      </c>
      <c r="B6581" s="6">
        <f>Profiles!D6581*sel_solar</f>
        <v/>
      </c>
      <c r="C6581" s="6">
        <f>MIN(B6581,A6581)</f>
        <v/>
      </c>
      <c r="D6581" s="6">
        <f>B6581-C6581</f>
        <v/>
      </c>
      <c r="E6581" s="6">
        <f>A6581-C6581</f>
        <v/>
      </c>
      <c r="F6581" s="6">
        <f>MIN(D6581,in_batt_pw,IF(sel_batt=0,0,(sel_batt-H6580)/in_rte))</f>
        <v/>
      </c>
      <c r="G6581" s="6">
        <f>MIN(E6581,in_batt_pw,H6580)</f>
        <v/>
      </c>
      <c r="H6581" s="6">
        <f>H6580+F6581*in_rte-G6581</f>
        <v/>
      </c>
      <c r="I6581" s="6">
        <f>IF(sel_og=1,0,E6581-G6581)</f>
        <v/>
      </c>
      <c r="J6581" s="6">
        <f>IF(sel_og=1,0,D6581-F6581)</f>
        <v/>
      </c>
      <c r="K6581" s="6">
        <f>IF(sel_og=1,E6581-G6581,0)</f>
        <v/>
      </c>
    </row>
    <row r="6582">
      <c r="A6582" s="6">
        <f>Profiles!E6582+Profiles!F6582</f>
        <v/>
      </c>
      <c r="B6582" s="6">
        <f>Profiles!D6582*sel_solar</f>
        <v/>
      </c>
      <c r="C6582" s="6">
        <f>MIN(B6582,A6582)</f>
        <v/>
      </c>
      <c r="D6582" s="6">
        <f>B6582-C6582</f>
        <v/>
      </c>
      <c r="E6582" s="6">
        <f>A6582-C6582</f>
        <v/>
      </c>
      <c r="F6582" s="6">
        <f>MIN(D6582,in_batt_pw,IF(sel_batt=0,0,(sel_batt-H6581)/in_rte))</f>
        <v/>
      </c>
      <c r="G6582" s="6">
        <f>MIN(E6582,in_batt_pw,H6581)</f>
        <v/>
      </c>
      <c r="H6582" s="6">
        <f>H6581+F6582*in_rte-G6582</f>
        <v/>
      </c>
      <c r="I6582" s="6">
        <f>IF(sel_og=1,0,E6582-G6582)</f>
        <v/>
      </c>
      <c r="J6582" s="6">
        <f>IF(sel_og=1,0,D6582-F6582)</f>
        <v/>
      </c>
      <c r="K6582" s="6">
        <f>IF(sel_og=1,E6582-G6582,0)</f>
        <v/>
      </c>
    </row>
    <row r="6583">
      <c r="A6583" s="6">
        <f>Profiles!E6583+Profiles!F6583</f>
        <v/>
      </c>
      <c r="B6583" s="6">
        <f>Profiles!D6583*sel_solar</f>
        <v/>
      </c>
      <c r="C6583" s="6">
        <f>MIN(B6583,A6583)</f>
        <v/>
      </c>
      <c r="D6583" s="6">
        <f>B6583-C6583</f>
        <v/>
      </c>
      <c r="E6583" s="6">
        <f>A6583-C6583</f>
        <v/>
      </c>
      <c r="F6583" s="6">
        <f>MIN(D6583,in_batt_pw,IF(sel_batt=0,0,(sel_batt-H6582)/in_rte))</f>
        <v/>
      </c>
      <c r="G6583" s="6">
        <f>MIN(E6583,in_batt_pw,H6582)</f>
        <v/>
      </c>
      <c r="H6583" s="6">
        <f>H6582+F6583*in_rte-G6583</f>
        <v/>
      </c>
      <c r="I6583" s="6">
        <f>IF(sel_og=1,0,E6583-G6583)</f>
        <v/>
      </c>
      <c r="J6583" s="6">
        <f>IF(sel_og=1,0,D6583-F6583)</f>
        <v/>
      </c>
      <c r="K6583" s="6">
        <f>IF(sel_og=1,E6583-G6583,0)</f>
        <v/>
      </c>
    </row>
    <row r="6584">
      <c r="A6584" s="6">
        <f>Profiles!E6584+Profiles!F6584</f>
        <v/>
      </c>
      <c r="B6584" s="6">
        <f>Profiles!D6584*sel_solar</f>
        <v/>
      </c>
      <c r="C6584" s="6">
        <f>MIN(B6584,A6584)</f>
        <v/>
      </c>
      <c r="D6584" s="6">
        <f>B6584-C6584</f>
        <v/>
      </c>
      <c r="E6584" s="6">
        <f>A6584-C6584</f>
        <v/>
      </c>
      <c r="F6584" s="6">
        <f>MIN(D6584,in_batt_pw,IF(sel_batt=0,0,(sel_batt-H6583)/in_rte))</f>
        <v/>
      </c>
      <c r="G6584" s="6">
        <f>MIN(E6584,in_batt_pw,H6583)</f>
        <v/>
      </c>
      <c r="H6584" s="6">
        <f>H6583+F6584*in_rte-G6584</f>
        <v/>
      </c>
      <c r="I6584" s="6">
        <f>IF(sel_og=1,0,E6584-G6584)</f>
        <v/>
      </c>
      <c r="J6584" s="6">
        <f>IF(sel_og=1,0,D6584-F6584)</f>
        <v/>
      </c>
      <c r="K6584" s="6">
        <f>IF(sel_og=1,E6584-G6584,0)</f>
        <v/>
      </c>
    </row>
    <row r="6585">
      <c r="A6585" s="6">
        <f>Profiles!E6585+Profiles!F6585</f>
        <v/>
      </c>
      <c r="B6585" s="6">
        <f>Profiles!D6585*sel_solar</f>
        <v/>
      </c>
      <c r="C6585" s="6">
        <f>MIN(B6585,A6585)</f>
        <v/>
      </c>
      <c r="D6585" s="6">
        <f>B6585-C6585</f>
        <v/>
      </c>
      <c r="E6585" s="6">
        <f>A6585-C6585</f>
        <v/>
      </c>
      <c r="F6585" s="6">
        <f>MIN(D6585,in_batt_pw,IF(sel_batt=0,0,(sel_batt-H6584)/in_rte))</f>
        <v/>
      </c>
      <c r="G6585" s="6">
        <f>MIN(E6585,in_batt_pw,H6584)</f>
        <v/>
      </c>
      <c r="H6585" s="6">
        <f>H6584+F6585*in_rte-G6585</f>
        <v/>
      </c>
      <c r="I6585" s="6">
        <f>IF(sel_og=1,0,E6585-G6585)</f>
        <v/>
      </c>
      <c r="J6585" s="6">
        <f>IF(sel_og=1,0,D6585-F6585)</f>
        <v/>
      </c>
      <c r="K6585" s="6">
        <f>IF(sel_og=1,E6585-G6585,0)</f>
        <v/>
      </c>
    </row>
    <row r="6586">
      <c r="A6586" s="6">
        <f>Profiles!E6586+Profiles!F6586</f>
        <v/>
      </c>
      <c r="B6586" s="6">
        <f>Profiles!D6586*sel_solar</f>
        <v/>
      </c>
      <c r="C6586" s="6">
        <f>MIN(B6586,A6586)</f>
        <v/>
      </c>
      <c r="D6586" s="6">
        <f>B6586-C6586</f>
        <v/>
      </c>
      <c r="E6586" s="6">
        <f>A6586-C6586</f>
        <v/>
      </c>
      <c r="F6586" s="6">
        <f>MIN(D6586,in_batt_pw,IF(sel_batt=0,0,(sel_batt-H6585)/in_rte))</f>
        <v/>
      </c>
      <c r="G6586" s="6">
        <f>MIN(E6586,in_batt_pw,H6585)</f>
        <v/>
      </c>
      <c r="H6586" s="6">
        <f>H6585+F6586*in_rte-G6586</f>
        <v/>
      </c>
      <c r="I6586" s="6">
        <f>IF(sel_og=1,0,E6586-G6586)</f>
        <v/>
      </c>
      <c r="J6586" s="6">
        <f>IF(sel_og=1,0,D6586-F6586)</f>
        <v/>
      </c>
      <c r="K6586" s="6">
        <f>IF(sel_og=1,E6586-G6586,0)</f>
        <v/>
      </c>
    </row>
    <row r="6587">
      <c r="A6587" s="6">
        <f>Profiles!E6587+Profiles!F6587</f>
        <v/>
      </c>
      <c r="B6587" s="6">
        <f>Profiles!D6587*sel_solar</f>
        <v/>
      </c>
      <c r="C6587" s="6">
        <f>MIN(B6587,A6587)</f>
        <v/>
      </c>
      <c r="D6587" s="6">
        <f>B6587-C6587</f>
        <v/>
      </c>
      <c r="E6587" s="6">
        <f>A6587-C6587</f>
        <v/>
      </c>
      <c r="F6587" s="6">
        <f>MIN(D6587,in_batt_pw,IF(sel_batt=0,0,(sel_batt-H6586)/in_rte))</f>
        <v/>
      </c>
      <c r="G6587" s="6">
        <f>MIN(E6587,in_batt_pw,H6586)</f>
        <v/>
      </c>
      <c r="H6587" s="6">
        <f>H6586+F6587*in_rte-G6587</f>
        <v/>
      </c>
      <c r="I6587" s="6">
        <f>IF(sel_og=1,0,E6587-G6587)</f>
        <v/>
      </c>
      <c r="J6587" s="6">
        <f>IF(sel_og=1,0,D6587-F6587)</f>
        <v/>
      </c>
      <c r="K6587" s="6">
        <f>IF(sel_og=1,E6587-G6587,0)</f>
        <v/>
      </c>
    </row>
    <row r="6588">
      <c r="A6588" s="6">
        <f>Profiles!E6588+Profiles!F6588</f>
        <v/>
      </c>
      <c r="B6588" s="6">
        <f>Profiles!D6588*sel_solar</f>
        <v/>
      </c>
      <c r="C6588" s="6">
        <f>MIN(B6588,A6588)</f>
        <v/>
      </c>
      <c r="D6588" s="6">
        <f>B6588-C6588</f>
        <v/>
      </c>
      <c r="E6588" s="6">
        <f>A6588-C6588</f>
        <v/>
      </c>
      <c r="F6588" s="6">
        <f>MIN(D6588,in_batt_pw,IF(sel_batt=0,0,(sel_batt-H6587)/in_rte))</f>
        <v/>
      </c>
      <c r="G6588" s="6">
        <f>MIN(E6588,in_batt_pw,H6587)</f>
        <v/>
      </c>
      <c r="H6588" s="6">
        <f>H6587+F6588*in_rte-G6588</f>
        <v/>
      </c>
      <c r="I6588" s="6">
        <f>IF(sel_og=1,0,E6588-G6588)</f>
        <v/>
      </c>
      <c r="J6588" s="6">
        <f>IF(sel_og=1,0,D6588-F6588)</f>
        <v/>
      </c>
      <c r="K6588" s="6">
        <f>IF(sel_og=1,E6588-G6588,0)</f>
        <v/>
      </c>
    </row>
    <row r="6589">
      <c r="A6589" s="6">
        <f>Profiles!E6589+Profiles!F6589</f>
        <v/>
      </c>
      <c r="B6589" s="6">
        <f>Profiles!D6589*sel_solar</f>
        <v/>
      </c>
      <c r="C6589" s="6">
        <f>MIN(B6589,A6589)</f>
        <v/>
      </c>
      <c r="D6589" s="6">
        <f>B6589-C6589</f>
        <v/>
      </c>
      <c r="E6589" s="6">
        <f>A6589-C6589</f>
        <v/>
      </c>
      <c r="F6589" s="6">
        <f>MIN(D6589,in_batt_pw,IF(sel_batt=0,0,(sel_batt-H6588)/in_rte))</f>
        <v/>
      </c>
      <c r="G6589" s="6">
        <f>MIN(E6589,in_batt_pw,H6588)</f>
        <v/>
      </c>
      <c r="H6589" s="6">
        <f>H6588+F6589*in_rte-G6589</f>
        <v/>
      </c>
      <c r="I6589" s="6">
        <f>IF(sel_og=1,0,E6589-G6589)</f>
        <v/>
      </c>
      <c r="J6589" s="6">
        <f>IF(sel_og=1,0,D6589-F6589)</f>
        <v/>
      </c>
      <c r="K6589" s="6">
        <f>IF(sel_og=1,E6589-G6589,0)</f>
        <v/>
      </c>
    </row>
    <row r="6590">
      <c r="A6590" s="6">
        <f>Profiles!E6590+Profiles!F6590</f>
        <v/>
      </c>
      <c r="B6590" s="6">
        <f>Profiles!D6590*sel_solar</f>
        <v/>
      </c>
      <c r="C6590" s="6">
        <f>MIN(B6590,A6590)</f>
        <v/>
      </c>
      <c r="D6590" s="6">
        <f>B6590-C6590</f>
        <v/>
      </c>
      <c r="E6590" s="6">
        <f>A6590-C6590</f>
        <v/>
      </c>
      <c r="F6590" s="6">
        <f>MIN(D6590,in_batt_pw,IF(sel_batt=0,0,(sel_batt-H6589)/in_rte))</f>
        <v/>
      </c>
      <c r="G6590" s="6">
        <f>MIN(E6590,in_batt_pw,H6589)</f>
        <v/>
      </c>
      <c r="H6590" s="6">
        <f>H6589+F6590*in_rte-G6590</f>
        <v/>
      </c>
      <c r="I6590" s="6">
        <f>IF(sel_og=1,0,E6590-G6590)</f>
        <v/>
      </c>
      <c r="J6590" s="6">
        <f>IF(sel_og=1,0,D6590-F6590)</f>
        <v/>
      </c>
      <c r="K6590" s="6">
        <f>IF(sel_og=1,E6590-G6590,0)</f>
        <v/>
      </c>
    </row>
    <row r="6591">
      <c r="A6591" s="6">
        <f>Profiles!E6591+Profiles!F6591</f>
        <v/>
      </c>
      <c r="B6591" s="6">
        <f>Profiles!D6591*sel_solar</f>
        <v/>
      </c>
      <c r="C6591" s="6">
        <f>MIN(B6591,A6591)</f>
        <v/>
      </c>
      <c r="D6591" s="6">
        <f>B6591-C6591</f>
        <v/>
      </c>
      <c r="E6591" s="6">
        <f>A6591-C6591</f>
        <v/>
      </c>
      <c r="F6591" s="6">
        <f>MIN(D6591,in_batt_pw,IF(sel_batt=0,0,(sel_batt-H6590)/in_rte))</f>
        <v/>
      </c>
      <c r="G6591" s="6">
        <f>MIN(E6591,in_batt_pw,H6590)</f>
        <v/>
      </c>
      <c r="H6591" s="6">
        <f>H6590+F6591*in_rte-G6591</f>
        <v/>
      </c>
      <c r="I6591" s="6">
        <f>IF(sel_og=1,0,E6591-G6591)</f>
        <v/>
      </c>
      <c r="J6591" s="6">
        <f>IF(sel_og=1,0,D6591-F6591)</f>
        <v/>
      </c>
      <c r="K6591" s="6">
        <f>IF(sel_og=1,E6591-G6591,0)</f>
        <v/>
      </c>
    </row>
    <row r="6592">
      <c r="A6592" s="6">
        <f>Profiles!E6592+Profiles!F6592</f>
        <v/>
      </c>
      <c r="B6592" s="6">
        <f>Profiles!D6592*sel_solar</f>
        <v/>
      </c>
      <c r="C6592" s="6">
        <f>MIN(B6592,A6592)</f>
        <v/>
      </c>
      <c r="D6592" s="6">
        <f>B6592-C6592</f>
        <v/>
      </c>
      <c r="E6592" s="6">
        <f>A6592-C6592</f>
        <v/>
      </c>
      <c r="F6592" s="6">
        <f>MIN(D6592,in_batt_pw,IF(sel_batt=0,0,(sel_batt-H6591)/in_rte))</f>
        <v/>
      </c>
      <c r="G6592" s="6">
        <f>MIN(E6592,in_batt_pw,H6591)</f>
        <v/>
      </c>
      <c r="H6592" s="6">
        <f>H6591+F6592*in_rte-G6592</f>
        <v/>
      </c>
      <c r="I6592" s="6">
        <f>IF(sel_og=1,0,E6592-G6592)</f>
        <v/>
      </c>
      <c r="J6592" s="6">
        <f>IF(sel_og=1,0,D6592-F6592)</f>
        <v/>
      </c>
      <c r="K6592" s="6">
        <f>IF(sel_og=1,E6592-G6592,0)</f>
        <v/>
      </c>
    </row>
    <row r="6593">
      <c r="A6593" s="6">
        <f>Profiles!E6593+Profiles!F6593</f>
        <v/>
      </c>
      <c r="B6593" s="6">
        <f>Profiles!D6593*sel_solar</f>
        <v/>
      </c>
      <c r="C6593" s="6">
        <f>MIN(B6593,A6593)</f>
        <v/>
      </c>
      <c r="D6593" s="6">
        <f>B6593-C6593</f>
        <v/>
      </c>
      <c r="E6593" s="6">
        <f>A6593-C6593</f>
        <v/>
      </c>
      <c r="F6593" s="6">
        <f>MIN(D6593,in_batt_pw,IF(sel_batt=0,0,(sel_batt-H6592)/in_rte))</f>
        <v/>
      </c>
      <c r="G6593" s="6">
        <f>MIN(E6593,in_batt_pw,H6592)</f>
        <v/>
      </c>
      <c r="H6593" s="6">
        <f>H6592+F6593*in_rte-G6593</f>
        <v/>
      </c>
      <c r="I6593" s="6">
        <f>IF(sel_og=1,0,E6593-G6593)</f>
        <v/>
      </c>
      <c r="J6593" s="6">
        <f>IF(sel_og=1,0,D6593-F6593)</f>
        <v/>
      </c>
      <c r="K6593" s="6">
        <f>IF(sel_og=1,E6593-G6593,0)</f>
        <v/>
      </c>
    </row>
    <row r="6594">
      <c r="A6594" s="6">
        <f>Profiles!E6594+Profiles!F6594</f>
        <v/>
      </c>
      <c r="B6594" s="6">
        <f>Profiles!D6594*sel_solar</f>
        <v/>
      </c>
      <c r="C6594" s="6">
        <f>MIN(B6594,A6594)</f>
        <v/>
      </c>
      <c r="D6594" s="6">
        <f>B6594-C6594</f>
        <v/>
      </c>
      <c r="E6594" s="6">
        <f>A6594-C6594</f>
        <v/>
      </c>
      <c r="F6594" s="6">
        <f>MIN(D6594,in_batt_pw,IF(sel_batt=0,0,(sel_batt-H6593)/in_rte))</f>
        <v/>
      </c>
      <c r="G6594" s="6">
        <f>MIN(E6594,in_batt_pw,H6593)</f>
        <v/>
      </c>
      <c r="H6594" s="6">
        <f>H6593+F6594*in_rte-G6594</f>
        <v/>
      </c>
      <c r="I6594" s="6">
        <f>IF(sel_og=1,0,E6594-G6594)</f>
        <v/>
      </c>
      <c r="J6594" s="6">
        <f>IF(sel_og=1,0,D6594-F6594)</f>
        <v/>
      </c>
      <c r="K6594" s="6">
        <f>IF(sel_og=1,E6594-G6594,0)</f>
        <v/>
      </c>
    </row>
    <row r="6595">
      <c r="A6595" s="6">
        <f>Profiles!E6595+Profiles!F6595</f>
        <v/>
      </c>
      <c r="B6595" s="6">
        <f>Profiles!D6595*sel_solar</f>
        <v/>
      </c>
      <c r="C6595" s="6">
        <f>MIN(B6595,A6595)</f>
        <v/>
      </c>
      <c r="D6595" s="6">
        <f>B6595-C6595</f>
        <v/>
      </c>
      <c r="E6595" s="6">
        <f>A6595-C6595</f>
        <v/>
      </c>
      <c r="F6595" s="6">
        <f>MIN(D6595,in_batt_pw,IF(sel_batt=0,0,(sel_batt-H6594)/in_rte))</f>
        <v/>
      </c>
      <c r="G6595" s="6">
        <f>MIN(E6595,in_batt_pw,H6594)</f>
        <v/>
      </c>
      <c r="H6595" s="6">
        <f>H6594+F6595*in_rte-G6595</f>
        <v/>
      </c>
      <c r="I6595" s="6">
        <f>IF(sel_og=1,0,E6595-G6595)</f>
        <v/>
      </c>
      <c r="J6595" s="6">
        <f>IF(sel_og=1,0,D6595-F6595)</f>
        <v/>
      </c>
      <c r="K6595" s="6">
        <f>IF(sel_og=1,E6595-G6595,0)</f>
        <v/>
      </c>
    </row>
    <row r="6596">
      <c r="A6596" s="6">
        <f>Profiles!E6596+Profiles!F6596</f>
        <v/>
      </c>
      <c r="B6596" s="6">
        <f>Profiles!D6596*sel_solar</f>
        <v/>
      </c>
      <c r="C6596" s="6">
        <f>MIN(B6596,A6596)</f>
        <v/>
      </c>
      <c r="D6596" s="6">
        <f>B6596-C6596</f>
        <v/>
      </c>
      <c r="E6596" s="6">
        <f>A6596-C6596</f>
        <v/>
      </c>
      <c r="F6596" s="6">
        <f>MIN(D6596,in_batt_pw,IF(sel_batt=0,0,(sel_batt-H6595)/in_rte))</f>
        <v/>
      </c>
      <c r="G6596" s="6">
        <f>MIN(E6596,in_batt_pw,H6595)</f>
        <v/>
      </c>
      <c r="H6596" s="6">
        <f>H6595+F6596*in_rte-G6596</f>
        <v/>
      </c>
      <c r="I6596" s="6">
        <f>IF(sel_og=1,0,E6596-G6596)</f>
        <v/>
      </c>
      <c r="J6596" s="6">
        <f>IF(sel_og=1,0,D6596-F6596)</f>
        <v/>
      </c>
      <c r="K6596" s="6">
        <f>IF(sel_og=1,E6596-G6596,0)</f>
        <v/>
      </c>
    </row>
    <row r="6597">
      <c r="A6597" s="6">
        <f>Profiles!E6597+Profiles!F6597</f>
        <v/>
      </c>
      <c r="B6597" s="6">
        <f>Profiles!D6597*sel_solar</f>
        <v/>
      </c>
      <c r="C6597" s="6">
        <f>MIN(B6597,A6597)</f>
        <v/>
      </c>
      <c r="D6597" s="6">
        <f>B6597-C6597</f>
        <v/>
      </c>
      <c r="E6597" s="6">
        <f>A6597-C6597</f>
        <v/>
      </c>
      <c r="F6597" s="6">
        <f>MIN(D6597,in_batt_pw,IF(sel_batt=0,0,(sel_batt-H6596)/in_rte))</f>
        <v/>
      </c>
      <c r="G6597" s="6">
        <f>MIN(E6597,in_batt_pw,H6596)</f>
        <v/>
      </c>
      <c r="H6597" s="6">
        <f>H6596+F6597*in_rte-G6597</f>
        <v/>
      </c>
      <c r="I6597" s="6">
        <f>IF(sel_og=1,0,E6597-G6597)</f>
        <v/>
      </c>
      <c r="J6597" s="6">
        <f>IF(sel_og=1,0,D6597-F6597)</f>
        <v/>
      </c>
      <c r="K6597" s="6">
        <f>IF(sel_og=1,E6597-G6597,0)</f>
        <v/>
      </c>
    </row>
    <row r="6598">
      <c r="A6598" s="6">
        <f>Profiles!E6598+Profiles!F6598</f>
        <v/>
      </c>
      <c r="B6598" s="6">
        <f>Profiles!D6598*sel_solar</f>
        <v/>
      </c>
      <c r="C6598" s="6">
        <f>MIN(B6598,A6598)</f>
        <v/>
      </c>
      <c r="D6598" s="6">
        <f>B6598-C6598</f>
        <v/>
      </c>
      <c r="E6598" s="6">
        <f>A6598-C6598</f>
        <v/>
      </c>
      <c r="F6598" s="6">
        <f>MIN(D6598,in_batt_pw,IF(sel_batt=0,0,(sel_batt-H6597)/in_rte))</f>
        <v/>
      </c>
      <c r="G6598" s="6">
        <f>MIN(E6598,in_batt_pw,H6597)</f>
        <v/>
      </c>
      <c r="H6598" s="6">
        <f>H6597+F6598*in_rte-G6598</f>
        <v/>
      </c>
      <c r="I6598" s="6">
        <f>IF(sel_og=1,0,E6598-G6598)</f>
        <v/>
      </c>
      <c r="J6598" s="6">
        <f>IF(sel_og=1,0,D6598-F6598)</f>
        <v/>
      </c>
      <c r="K6598" s="6">
        <f>IF(sel_og=1,E6598-G6598,0)</f>
        <v/>
      </c>
    </row>
    <row r="6599">
      <c r="A6599" s="6">
        <f>Profiles!E6599+Profiles!F6599</f>
        <v/>
      </c>
      <c r="B6599" s="6">
        <f>Profiles!D6599*sel_solar</f>
        <v/>
      </c>
      <c r="C6599" s="6">
        <f>MIN(B6599,A6599)</f>
        <v/>
      </c>
      <c r="D6599" s="6">
        <f>B6599-C6599</f>
        <v/>
      </c>
      <c r="E6599" s="6">
        <f>A6599-C6599</f>
        <v/>
      </c>
      <c r="F6599" s="6">
        <f>MIN(D6599,in_batt_pw,IF(sel_batt=0,0,(sel_batt-H6598)/in_rte))</f>
        <v/>
      </c>
      <c r="G6599" s="6">
        <f>MIN(E6599,in_batt_pw,H6598)</f>
        <v/>
      </c>
      <c r="H6599" s="6">
        <f>H6598+F6599*in_rte-G6599</f>
        <v/>
      </c>
      <c r="I6599" s="6">
        <f>IF(sel_og=1,0,E6599-G6599)</f>
        <v/>
      </c>
      <c r="J6599" s="6">
        <f>IF(sel_og=1,0,D6599-F6599)</f>
        <v/>
      </c>
      <c r="K6599" s="6">
        <f>IF(sel_og=1,E6599-G6599,0)</f>
        <v/>
      </c>
    </row>
    <row r="6600">
      <c r="A6600" s="6">
        <f>Profiles!E6600+Profiles!F6600</f>
        <v/>
      </c>
      <c r="B6600" s="6">
        <f>Profiles!D6600*sel_solar</f>
        <v/>
      </c>
      <c r="C6600" s="6">
        <f>MIN(B6600,A6600)</f>
        <v/>
      </c>
      <c r="D6600" s="6">
        <f>B6600-C6600</f>
        <v/>
      </c>
      <c r="E6600" s="6">
        <f>A6600-C6600</f>
        <v/>
      </c>
      <c r="F6600" s="6">
        <f>MIN(D6600,in_batt_pw,IF(sel_batt=0,0,(sel_batt-H6599)/in_rte))</f>
        <v/>
      </c>
      <c r="G6600" s="6">
        <f>MIN(E6600,in_batt_pw,H6599)</f>
        <v/>
      </c>
      <c r="H6600" s="6">
        <f>H6599+F6600*in_rte-G6600</f>
        <v/>
      </c>
      <c r="I6600" s="6">
        <f>IF(sel_og=1,0,E6600-G6600)</f>
        <v/>
      </c>
      <c r="J6600" s="6">
        <f>IF(sel_og=1,0,D6600-F6600)</f>
        <v/>
      </c>
      <c r="K6600" s="6">
        <f>IF(sel_og=1,E6600-G6600,0)</f>
        <v/>
      </c>
    </row>
    <row r="6601">
      <c r="A6601" s="6">
        <f>Profiles!E6601+Profiles!F6601</f>
        <v/>
      </c>
      <c r="B6601" s="6">
        <f>Profiles!D6601*sel_solar</f>
        <v/>
      </c>
      <c r="C6601" s="6">
        <f>MIN(B6601,A6601)</f>
        <v/>
      </c>
      <c r="D6601" s="6">
        <f>B6601-C6601</f>
        <v/>
      </c>
      <c r="E6601" s="6">
        <f>A6601-C6601</f>
        <v/>
      </c>
      <c r="F6601" s="6">
        <f>MIN(D6601,in_batt_pw,IF(sel_batt=0,0,(sel_batt-H6600)/in_rte))</f>
        <v/>
      </c>
      <c r="G6601" s="6">
        <f>MIN(E6601,in_batt_pw,H6600)</f>
        <v/>
      </c>
      <c r="H6601" s="6">
        <f>H6600+F6601*in_rte-G6601</f>
        <v/>
      </c>
      <c r="I6601" s="6">
        <f>IF(sel_og=1,0,E6601-G6601)</f>
        <v/>
      </c>
      <c r="J6601" s="6">
        <f>IF(sel_og=1,0,D6601-F6601)</f>
        <v/>
      </c>
      <c r="K6601" s="6">
        <f>IF(sel_og=1,E6601-G6601,0)</f>
        <v/>
      </c>
    </row>
    <row r="6602">
      <c r="A6602" s="6">
        <f>Profiles!E6602+Profiles!F6602</f>
        <v/>
      </c>
      <c r="B6602" s="6">
        <f>Profiles!D6602*sel_solar</f>
        <v/>
      </c>
      <c r="C6602" s="6">
        <f>MIN(B6602,A6602)</f>
        <v/>
      </c>
      <c r="D6602" s="6">
        <f>B6602-C6602</f>
        <v/>
      </c>
      <c r="E6602" s="6">
        <f>A6602-C6602</f>
        <v/>
      </c>
      <c r="F6602" s="6">
        <f>MIN(D6602,in_batt_pw,IF(sel_batt=0,0,(sel_batt-H6601)/in_rte))</f>
        <v/>
      </c>
      <c r="G6602" s="6">
        <f>MIN(E6602,in_batt_pw,H6601)</f>
        <v/>
      </c>
      <c r="H6602" s="6">
        <f>H6601+F6602*in_rte-G6602</f>
        <v/>
      </c>
      <c r="I6602" s="6">
        <f>IF(sel_og=1,0,E6602-G6602)</f>
        <v/>
      </c>
      <c r="J6602" s="6">
        <f>IF(sel_og=1,0,D6602-F6602)</f>
        <v/>
      </c>
      <c r="K6602" s="6">
        <f>IF(sel_og=1,E6602-G6602,0)</f>
        <v/>
      </c>
    </row>
    <row r="6603">
      <c r="A6603" s="6">
        <f>Profiles!E6603+Profiles!F6603</f>
        <v/>
      </c>
      <c r="B6603" s="6">
        <f>Profiles!D6603*sel_solar</f>
        <v/>
      </c>
      <c r="C6603" s="6">
        <f>MIN(B6603,A6603)</f>
        <v/>
      </c>
      <c r="D6603" s="6">
        <f>B6603-C6603</f>
        <v/>
      </c>
      <c r="E6603" s="6">
        <f>A6603-C6603</f>
        <v/>
      </c>
      <c r="F6603" s="6">
        <f>MIN(D6603,in_batt_pw,IF(sel_batt=0,0,(sel_batt-H6602)/in_rte))</f>
        <v/>
      </c>
      <c r="G6603" s="6">
        <f>MIN(E6603,in_batt_pw,H6602)</f>
        <v/>
      </c>
      <c r="H6603" s="6">
        <f>H6602+F6603*in_rte-G6603</f>
        <v/>
      </c>
      <c r="I6603" s="6">
        <f>IF(sel_og=1,0,E6603-G6603)</f>
        <v/>
      </c>
      <c r="J6603" s="6">
        <f>IF(sel_og=1,0,D6603-F6603)</f>
        <v/>
      </c>
      <c r="K6603" s="6">
        <f>IF(sel_og=1,E6603-G6603,0)</f>
        <v/>
      </c>
    </row>
    <row r="6604">
      <c r="A6604" s="6">
        <f>Profiles!E6604+Profiles!F6604</f>
        <v/>
      </c>
      <c r="B6604" s="6">
        <f>Profiles!D6604*sel_solar</f>
        <v/>
      </c>
      <c r="C6604" s="6">
        <f>MIN(B6604,A6604)</f>
        <v/>
      </c>
      <c r="D6604" s="6">
        <f>B6604-C6604</f>
        <v/>
      </c>
      <c r="E6604" s="6">
        <f>A6604-C6604</f>
        <v/>
      </c>
      <c r="F6604" s="6">
        <f>MIN(D6604,in_batt_pw,IF(sel_batt=0,0,(sel_batt-H6603)/in_rte))</f>
        <v/>
      </c>
      <c r="G6604" s="6">
        <f>MIN(E6604,in_batt_pw,H6603)</f>
        <v/>
      </c>
      <c r="H6604" s="6">
        <f>H6603+F6604*in_rte-G6604</f>
        <v/>
      </c>
      <c r="I6604" s="6">
        <f>IF(sel_og=1,0,E6604-G6604)</f>
        <v/>
      </c>
      <c r="J6604" s="6">
        <f>IF(sel_og=1,0,D6604-F6604)</f>
        <v/>
      </c>
      <c r="K6604" s="6">
        <f>IF(sel_og=1,E6604-G6604,0)</f>
        <v/>
      </c>
    </row>
    <row r="6605">
      <c r="A6605" s="6">
        <f>Profiles!E6605+Profiles!F6605</f>
        <v/>
      </c>
      <c r="B6605" s="6">
        <f>Profiles!D6605*sel_solar</f>
        <v/>
      </c>
      <c r="C6605" s="6">
        <f>MIN(B6605,A6605)</f>
        <v/>
      </c>
      <c r="D6605" s="6">
        <f>B6605-C6605</f>
        <v/>
      </c>
      <c r="E6605" s="6">
        <f>A6605-C6605</f>
        <v/>
      </c>
      <c r="F6605" s="6">
        <f>MIN(D6605,in_batt_pw,IF(sel_batt=0,0,(sel_batt-H6604)/in_rte))</f>
        <v/>
      </c>
      <c r="G6605" s="6">
        <f>MIN(E6605,in_batt_pw,H6604)</f>
        <v/>
      </c>
      <c r="H6605" s="6">
        <f>H6604+F6605*in_rte-G6605</f>
        <v/>
      </c>
      <c r="I6605" s="6">
        <f>IF(sel_og=1,0,E6605-G6605)</f>
        <v/>
      </c>
      <c r="J6605" s="6">
        <f>IF(sel_og=1,0,D6605-F6605)</f>
        <v/>
      </c>
      <c r="K6605" s="6">
        <f>IF(sel_og=1,E6605-G6605,0)</f>
        <v/>
      </c>
    </row>
    <row r="6606">
      <c r="A6606" s="6">
        <f>Profiles!E6606+Profiles!F6606</f>
        <v/>
      </c>
      <c r="B6606" s="6">
        <f>Profiles!D6606*sel_solar</f>
        <v/>
      </c>
      <c r="C6606" s="6">
        <f>MIN(B6606,A6606)</f>
        <v/>
      </c>
      <c r="D6606" s="6">
        <f>B6606-C6606</f>
        <v/>
      </c>
      <c r="E6606" s="6">
        <f>A6606-C6606</f>
        <v/>
      </c>
      <c r="F6606" s="6">
        <f>MIN(D6606,in_batt_pw,IF(sel_batt=0,0,(sel_batt-H6605)/in_rte))</f>
        <v/>
      </c>
      <c r="G6606" s="6">
        <f>MIN(E6606,in_batt_pw,H6605)</f>
        <v/>
      </c>
      <c r="H6606" s="6">
        <f>H6605+F6606*in_rte-G6606</f>
        <v/>
      </c>
      <c r="I6606" s="6">
        <f>IF(sel_og=1,0,E6606-G6606)</f>
        <v/>
      </c>
      <c r="J6606" s="6">
        <f>IF(sel_og=1,0,D6606-F6606)</f>
        <v/>
      </c>
      <c r="K6606" s="6">
        <f>IF(sel_og=1,E6606-G6606,0)</f>
        <v/>
      </c>
    </row>
    <row r="6607">
      <c r="A6607" s="6">
        <f>Profiles!E6607+Profiles!F6607</f>
        <v/>
      </c>
      <c r="B6607" s="6">
        <f>Profiles!D6607*sel_solar</f>
        <v/>
      </c>
      <c r="C6607" s="6">
        <f>MIN(B6607,A6607)</f>
        <v/>
      </c>
      <c r="D6607" s="6">
        <f>B6607-C6607</f>
        <v/>
      </c>
      <c r="E6607" s="6">
        <f>A6607-C6607</f>
        <v/>
      </c>
      <c r="F6607" s="6">
        <f>MIN(D6607,in_batt_pw,IF(sel_batt=0,0,(sel_batt-H6606)/in_rte))</f>
        <v/>
      </c>
      <c r="G6607" s="6">
        <f>MIN(E6607,in_batt_pw,H6606)</f>
        <v/>
      </c>
      <c r="H6607" s="6">
        <f>H6606+F6607*in_rte-G6607</f>
        <v/>
      </c>
      <c r="I6607" s="6">
        <f>IF(sel_og=1,0,E6607-G6607)</f>
        <v/>
      </c>
      <c r="J6607" s="6">
        <f>IF(sel_og=1,0,D6607-F6607)</f>
        <v/>
      </c>
      <c r="K6607" s="6">
        <f>IF(sel_og=1,E6607-G6607,0)</f>
        <v/>
      </c>
    </row>
    <row r="6608">
      <c r="A6608" s="6">
        <f>Profiles!E6608+Profiles!F6608</f>
        <v/>
      </c>
      <c r="B6608" s="6">
        <f>Profiles!D6608*sel_solar</f>
        <v/>
      </c>
      <c r="C6608" s="6">
        <f>MIN(B6608,A6608)</f>
        <v/>
      </c>
      <c r="D6608" s="6">
        <f>B6608-C6608</f>
        <v/>
      </c>
      <c r="E6608" s="6">
        <f>A6608-C6608</f>
        <v/>
      </c>
      <c r="F6608" s="6">
        <f>MIN(D6608,in_batt_pw,IF(sel_batt=0,0,(sel_batt-H6607)/in_rte))</f>
        <v/>
      </c>
      <c r="G6608" s="6">
        <f>MIN(E6608,in_batt_pw,H6607)</f>
        <v/>
      </c>
      <c r="H6608" s="6">
        <f>H6607+F6608*in_rte-G6608</f>
        <v/>
      </c>
      <c r="I6608" s="6">
        <f>IF(sel_og=1,0,E6608-G6608)</f>
        <v/>
      </c>
      <c r="J6608" s="6">
        <f>IF(sel_og=1,0,D6608-F6608)</f>
        <v/>
      </c>
      <c r="K6608" s="6">
        <f>IF(sel_og=1,E6608-G6608,0)</f>
        <v/>
      </c>
    </row>
    <row r="6609">
      <c r="A6609" s="6">
        <f>Profiles!E6609+Profiles!F6609</f>
        <v/>
      </c>
      <c r="B6609" s="6">
        <f>Profiles!D6609*sel_solar</f>
        <v/>
      </c>
      <c r="C6609" s="6">
        <f>MIN(B6609,A6609)</f>
        <v/>
      </c>
      <c r="D6609" s="6">
        <f>B6609-C6609</f>
        <v/>
      </c>
      <c r="E6609" s="6">
        <f>A6609-C6609</f>
        <v/>
      </c>
      <c r="F6609" s="6">
        <f>MIN(D6609,in_batt_pw,IF(sel_batt=0,0,(sel_batt-H6608)/in_rte))</f>
        <v/>
      </c>
      <c r="G6609" s="6">
        <f>MIN(E6609,in_batt_pw,H6608)</f>
        <v/>
      </c>
      <c r="H6609" s="6">
        <f>H6608+F6609*in_rte-G6609</f>
        <v/>
      </c>
      <c r="I6609" s="6">
        <f>IF(sel_og=1,0,E6609-G6609)</f>
        <v/>
      </c>
      <c r="J6609" s="6">
        <f>IF(sel_og=1,0,D6609-F6609)</f>
        <v/>
      </c>
      <c r="K6609" s="6">
        <f>IF(sel_og=1,E6609-G6609,0)</f>
        <v/>
      </c>
    </row>
    <row r="6610">
      <c r="A6610" s="6">
        <f>Profiles!E6610+Profiles!F6610</f>
        <v/>
      </c>
      <c r="B6610" s="6">
        <f>Profiles!D6610*sel_solar</f>
        <v/>
      </c>
      <c r="C6610" s="6">
        <f>MIN(B6610,A6610)</f>
        <v/>
      </c>
      <c r="D6610" s="6">
        <f>B6610-C6610</f>
        <v/>
      </c>
      <c r="E6610" s="6">
        <f>A6610-C6610</f>
        <v/>
      </c>
      <c r="F6610" s="6">
        <f>MIN(D6610,in_batt_pw,IF(sel_batt=0,0,(sel_batt-H6609)/in_rte))</f>
        <v/>
      </c>
      <c r="G6610" s="6">
        <f>MIN(E6610,in_batt_pw,H6609)</f>
        <v/>
      </c>
      <c r="H6610" s="6">
        <f>H6609+F6610*in_rte-G6610</f>
        <v/>
      </c>
      <c r="I6610" s="6">
        <f>IF(sel_og=1,0,E6610-G6610)</f>
        <v/>
      </c>
      <c r="J6610" s="6">
        <f>IF(sel_og=1,0,D6610-F6610)</f>
        <v/>
      </c>
      <c r="K6610" s="6">
        <f>IF(sel_og=1,E6610-G6610,0)</f>
        <v/>
      </c>
    </row>
    <row r="6611">
      <c r="A6611" s="6">
        <f>Profiles!E6611+Profiles!F6611</f>
        <v/>
      </c>
      <c r="B6611" s="6">
        <f>Profiles!D6611*sel_solar</f>
        <v/>
      </c>
      <c r="C6611" s="6">
        <f>MIN(B6611,A6611)</f>
        <v/>
      </c>
      <c r="D6611" s="6">
        <f>B6611-C6611</f>
        <v/>
      </c>
      <c r="E6611" s="6">
        <f>A6611-C6611</f>
        <v/>
      </c>
      <c r="F6611" s="6">
        <f>MIN(D6611,in_batt_pw,IF(sel_batt=0,0,(sel_batt-H6610)/in_rte))</f>
        <v/>
      </c>
      <c r="G6611" s="6">
        <f>MIN(E6611,in_batt_pw,H6610)</f>
        <v/>
      </c>
      <c r="H6611" s="6">
        <f>H6610+F6611*in_rte-G6611</f>
        <v/>
      </c>
      <c r="I6611" s="6">
        <f>IF(sel_og=1,0,E6611-G6611)</f>
        <v/>
      </c>
      <c r="J6611" s="6">
        <f>IF(sel_og=1,0,D6611-F6611)</f>
        <v/>
      </c>
      <c r="K6611" s="6">
        <f>IF(sel_og=1,E6611-G6611,0)</f>
        <v/>
      </c>
    </row>
    <row r="6612">
      <c r="A6612" s="6">
        <f>Profiles!E6612+Profiles!F6612</f>
        <v/>
      </c>
      <c r="B6612" s="6">
        <f>Profiles!D6612*sel_solar</f>
        <v/>
      </c>
      <c r="C6612" s="6">
        <f>MIN(B6612,A6612)</f>
        <v/>
      </c>
      <c r="D6612" s="6">
        <f>B6612-C6612</f>
        <v/>
      </c>
      <c r="E6612" s="6">
        <f>A6612-C6612</f>
        <v/>
      </c>
      <c r="F6612" s="6">
        <f>MIN(D6612,in_batt_pw,IF(sel_batt=0,0,(sel_batt-H6611)/in_rte))</f>
        <v/>
      </c>
      <c r="G6612" s="6">
        <f>MIN(E6612,in_batt_pw,H6611)</f>
        <v/>
      </c>
      <c r="H6612" s="6">
        <f>H6611+F6612*in_rte-G6612</f>
        <v/>
      </c>
      <c r="I6612" s="6">
        <f>IF(sel_og=1,0,E6612-G6612)</f>
        <v/>
      </c>
      <c r="J6612" s="6">
        <f>IF(sel_og=1,0,D6612-F6612)</f>
        <v/>
      </c>
      <c r="K6612" s="6">
        <f>IF(sel_og=1,E6612-G6612,0)</f>
        <v/>
      </c>
    </row>
    <row r="6613">
      <c r="A6613" s="6">
        <f>Profiles!E6613+Profiles!F6613</f>
        <v/>
      </c>
      <c r="B6613" s="6">
        <f>Profiles!D6613*sel_solar</f>
        <v/>
      </c>
      <c r="C6613" s="6">
        <f>MIN(B6613,A6613)</f>
        <v/>
      </c>
      <c r="D6613" s="6">
        <f>B6613-C6613</f>
        <v/>
      </c>
      <c r="E6613" s="6">
        <f>A6613-C6613</f>
        <v/>
      </c>
      <c r="F6613" s="6">
        <f>MIN(D6613,in_batt_pw,IF(sel_batt=0,0,(sel_batt-H6612)/in_rte))</f>
        <v/>
      </c>
      <c r="G6613" s="6">
        <f>MIN(E6613,in_batt_pw,H6612)</f>
        <v/>
      </c>
      <c r="H6613" s="6">
        <f>H6612+F6613*in_rte-G6613</f>
        <v/>
      </c>
      <c r="I6613" s="6">
        <f>IF(sel_og=1,0,E6613-G6613)</f>
        <v/>
      </c>
      <c r="J6613" s="6">
        <f>IF(sel_og=1,0,D6613-F6613)</f>
        <v/>
      </c>
      <c r="K6613" s="6">
        <f>IF(sel_og=1,E6613-G6613,0)</f>
        <v/>
      </c>
    </row>
    <row r="6614">
      <c r="A6614" s="6">
        <f>Profiles!E6614+Profiles!F6614</f>
        <v/>
      </c>
      <c r="B6614" s="6">
        <f>Profiles!D6614*sel_solar</f>
        <v/>
      </c>
      <c r="C6614" s="6">
        <f>MIN(B6614,A6614)</f>
        <v/>
      </c>
      <c r="D6614" s="6">
        <f>B6614-C6614</f>
        <v/>
      </c>
      <c r="E6614" s="6">
        <f>A6614-C6614</f>
        <v/>
      </c>
      <c r="F6614" s="6">
        <f>MIN(D6614,in_batt_pw,IF(sel_batt=0,0,(sel_batt-H6613)/in_rte))</f>
        <v/>
      </c>
      <c r="G6614" s="6">
        <f>MIN(E6614,in_batt_pw,H6613)</f>
        <v/>
      </c>
      <c r="H6614" s="6">
        <f>H6613+F6614*in_rte-G6614</f>
        <v/>
      </c>
      <c r="I6614" s="6">
        <f>IF(sel_og=1,0,E6614-G6614)</f>
        <v/>
      </c>
      <c r="J6614" s="6">
        <f>IF(sel_og=1,0,D6614-F6614)</f>
        <v/>
      </c>
      <c r="K6614" s="6">
        <f>IF(sel_og=1,E6614-G6614,0)</f>
        <v/>
      </c>
    </row>
    <row r="6615">
      <c r="A6615" s="6">
        <f>Profiles!E6615+Profiles!F6615</f>
        <v/>
      </c>
      <c r="B6615" s="6">
        <f>Profiles!D6615*sel_solar</f>
        <v/>
      </c>
      <c r="C6615" s="6">
        <f>MIN(B6615,A6615)</f>
        <v/>
      </c>
      <c r="D6615" s="6">
        <f>B6615-C6615</f>
        <v/>
      </c>
      <c r="E6615" s="6">
        <f>A6615-C6615</f>
        <v/>
      </c>
      <c r="F6615" s="6">
        <f>MIN(D6615,in_batt_pw,IF(sel_batt=0,0,(sel_batt-H6614)/in_rte))</f>
        <v/>
      </c>
      <c r="G6615" s="6">
        <f>MIN(E6615,in_batt_pw,H6614)</f>
        <v/>
      </c>
      <c r="H6615" s="6">
        <f>H6614+F6615*in_rte-G6615</f>
        <v/>
      </c>
      <c r="I6615" s="6">
        <f>IF(sel_og=1,0,E6615-G6615)</f>
        <v/>
      </c>
      <c r="J6615" s="6">
        <f>IF(sel_og=1,0,D6615-F6615)</f>
        <v/>
      </c>
      <c r="K6615" s="6">
        <f>IF(sel_og=1,E6615-G6615,0)</f>
        <v/>
      </c>
    </row>
    <row r="6616">
      <c r="A6616" s="6">
        <f>Profiles!E6616+Profiles!F6616</f>
        <v/>
      </c>
      <c r="B6616" s="6">
        <f>Profiles!D6616*sel_solar</f>
        <v/>
      </c>
      <c r="C6616" s="6">
        <f>MIN(B6616,A6616)</f>
        <v/>
      </c>
      <c r="D6616" s="6">
        <f>B6616-C6616</f>
        <v/>
      </c>
      <c r="E6616" s="6">
        <f>A6616-C6616</f>
        <v/>
      </c>
      <c r="F6616" s="6">
        <f>MIN(D6616,in_batt_pw,IF(sel_batt=0,0,(sel_batt-H6615)/in_rte))</f>
        <v/>
      </c>
      <c r="G6616" s="6">
        <f>MIN(E6616,in_batt_pw,H6615)</f>
        <v/>
      </c>
      <c r="H6616" s="6">
        <f>H6615+F6616*in_rte-G6616</f>
        <v/>
      </c>
      <c r="I6616" s="6">
        <f>IF(sel_og=1,0,E6616-G6616)</f>
        <v/>
      </c>
      <c r="J6616" s="6">
        <f>IF(sel_og=1,0,D6616-F6616)</f>
        <v/>
      </c>
      <c r="K6616" s="6">
        <f>IF(sel_og=1,E6616-G6616,0)</f>
        <v/>
      </c>
    </row>
    <row r="6617">
      <c r="A6617" s="6">
        <f>Profiles!E6617+Profiles!F6617</f>
        <v/>
      </c>
      <c r="B6617" s="6">
        <f>Profiles!D6617*sel_solar</f>
        <v/>
      </c>
      <c r="C6617" s="6">
        <f>MIN(B6617,A6617)</f>
        <v/>
      </c>
      <c r="D6617" s="6">
        <f>B6617-C6617</f>
        <v/>
      </c>
      <c r="E6617" s="6">
        <f>A6617-C6617</f>
        <v/>
      </c>
      <c r="F6617" s="6">
        <f>MIN(D6617,in_batt_pw,IF(sel_batt=0,0,(sel_batt-H6616)/in_rte))</f>
        <v/>
      </c>
      <c r="G6617" s="6">
        <f>MIN(E6617,in_batt_pw,H6616)</f>
        <v/>
      </c>
      <c r="H6617" s="6">
        <f>H6616+F6617*in_rte-G6617</f>
        <v/>
      </c>
      <c r="I6617" s="6">
        <f>IF(sel_og=1,0,E6617-G6617)</f>
        <v/>
      </c>
      <c r="J6617" s="6">
        <f>IF(sel_og=1,0,D6617-F6617)</f>
        <v/>
      </c>
      <c r="K6617" s="6">
        <f>IF(sel_og=1,E6617-G6617,0)</f>
        <v/>
      </c>
    </row>
    <row r="6618">
      <c r="A6618" s="6">
        <f>Profiles!E6618+Profiles!F6618</f>
        <v/>
      </c>
      <c r="B6618" s="6">
        <f>Profiles!D6618*sel_solar</f>
        <v/>
      </c>
      <c r="C6618" s="6">
        <f>MIN(B6618,A6618)</f>
        <v/>
      </c>
      <c r="D6618" s="6">
        <f>B6618-C6618</f>
        <v/>
      </c>
      <c r="E6618" s="6">
        <f>A6618-C6618</f>
        <v/>
      </c>
      <c r="F6618" s="6">
        <f>MIN(D6618,in_batt_pw,IF(sel_batt=0,0,(sel_batt-H6617)/in_rte))</f>
        <v/>
      </c>
      <c r="G6618" s="6">
        <f>MIN(E6618,in_batt_pw,H6617)</f>
        <v/>
      </c>
      <c r="H6618" s="6">
        <f>H6617+F6618*in_rte-G6618</f>
        <v/>
      </c>
      <c r="I6618" s="6">
        <f>IF(sel_og=1,0,E6618-G6618)</f>
        <v/>
      </c>
      <c r="J6618" s="6">
        <f>IF(sel_og=1,0,D6618-F6618)</f>
        <v/>
      </c>
      <c r="K6618" s="6">
        <f>IF(sel_og=1,E6618-G6618,0)</f>
        <v/>
      </c>
    </row>
    <row r="6619">
      <c r="A6619" s="6">
        <f>Profiles!E6619+Profiles!F6619</f>
        <v/>
      </c>
      <c r="B6619" s="6">
        <f>Profiles!D6619*sel_solar</f>
        <v/>
      </c>
      <c r="C6619" s="6">
        <f>MIN(B6619,A6619)</f>
        <v/>
      </c>
      <c r="D6619" s="6">
        <f>B6619-C6619</f>
        <v/>
      </c>
      <c r="E6619" s="6">
        <f>A6619-C6619</f>
        <v/>
      </c>
      <c r="F6619" s="6">
        <f>MIN(D6619,in_batt_pw,IF(sel_batt=0,0,(sel_batt-H6618)/in_rte))</f>
        <v/>
      </c>
      <c r="G6619" s="6">
        <f>MIN(E6619,in_batt_pw,H6618)</f>
        <v/>
      </c>
      <c r="H6619" s="6">
        <f>H6618+F6619*in_rte-G6619</f>
        <v/>
      </c>
      <c r="I6619" s="6">
        <f>IF(sel_og=1,0,E6619-G6619)</f>
        <v/>
      </c>
      <c r="J6619" s="6">
        <f>IF(sel_og=1,0,D6619-F6619)</f>
        <v/>
      </c>
      <c r="K6619" s="6">
        <f>IF(sel_og=1,E6619-G6619,0)</f>
        <v/>
      </c>
    </row>
    <row r="6620">
      <c r="A6620" s="6">
        <f>Profiles!E6620+Profiles!F6620</f>
        <v/>
      </c>
      <c r="B6620" s="6">
        <f>Profiles!D6620*sel_solar</f>
        <v/>
      </c>
      <c r="C6620" s="6">
        <f>MIN(B6620,A6620)</f>
        <v/>
      </c>
      <c r="D6620" s="6">
        <f>B6620-C6620</f>
        <v/>
      </c>
      <c r="E6620" s="6">
        <f>A6620-C6620</f>
        <v/>
      </c>
      <c r="F6620" s="6">
        <f>MIN(D6620,in_batt_pw,IF(sel_batt=0,0,(sel_batt-H6619)/in_rte))</f>
        <v/>
      </c>
      <c r="G6620" s="6">
        <f>MIN(E6620,in_batt_pw,H6619)</f>
        <v/>
      </c>
      <c r="H6620" s="6">
        <f>H6619+F6620*in_rte-G6620</f>
        <v/>
      </c>
      <c r="I6620" s="6">
        <f>IF(sel_og=1,0,E6620-G6620)</f>
        <v/>
      </c>
      <c r="J6620" s="6">
        <f>IF(sel_og=1,0,D6620-F6620)</f>
        <v/>
      </c>
      <c r="K6620" s="6">
        <f>IF(sel_og=1,E6620-G6620,0)</f>
        <v/>
      </c>
    </row>
    <row r="6621">
      <c r="A6621" s="6">
        <f>Profiles!E6621+Profiles!F6621</f>
        <v/>
      </c>
      <c r="B6621" s="6">
        <f>Profiles!D6621*sel_solar</f>
        <v/>
      </c>
      <c r="C6621" s="6">
        <f>MIN(B6621,A6621)</f>
        <v/>
      </c>
      <c r="D6621" s="6">
        <f>B6621-C6621</f>
        <v/>
      </c>
      <c r="E6621" s="6">
        <f>A6621-C6621</f>
        <v/>
      </c>
      <c r="F6621" s="6">
        <f>MIN(D6621,in_batt_pw,IF(sel_batt=0,0,(sel_batt-H6620)/in_rte))</f>
        <v/>
      </c>
      <c r="G6621" s="6">
        <f>MIN(E6621,in_batt_pw,H6620)</f>
        <v/>
      </c>
      <c r="H6621" s="6">
        <f>H6620+F6621*in_rte-G6621</f>
        <v/>
      </c>
      <c r="I6621" s="6">
        <f>IF(sel_og=1,0,E6621-G6621)</f>
        <v/>
      </c>
      <c r="J6621" s="6">
        <f>IF(sel_og=1,0,D6621-F6621)</f>
        <v/>
      </c>
      <c r="K6621" s="6">
        <f>IF(sel_og=1,E6621-G6621,0)</f>
        <v/>
      </c>
    </row>
    <row r="6622">
      <c r="A6622" s="6">
        <f>Profiles!E6622+Profiles!F6622</f>
        <v/>
      </c>
      <c r="B6622" s="6">
        <f>Profiles!D6622*sel_solar</f>
        <v/>
      </c>
      <c r="C6622" s="6">
        <f>MIN(B6622,A6622)</f>
        <v/>
      </c>
      <c r="D6622" s="6">
        <f>B6622-C6622</f>
        <v/>
      </c>
      <c r="E6622" s="6">
        <f>A6622-C6622</f>
        <v/>
      </c>
      <c r="F6622" s="6">
        <f>MIN(D6622,in_batt_pw,IF(sel_batt=0,0,(sel_batt-H6621)/in_rte))</f>
        <v/>
      </c>
      <c r="G6622" s="6">
        <f>MIN(E6622,in_batt_pw,H6621)</f>
        <v/>
      </c>
      <c r="H6622" s="6">
        <f>H6621+F6622*in_rte-G6622</f>
        <v/>
      </c>
      <c r="I6622" s="6">
        <f>IF(sel_og=1,0,E6622-G6622)</f>
        <v/>
      </c>
      <c r="J6622" s="6">
        <f>IF(sel_og=1,0,D6622-F6622)</f>
        <v/>
      </c>
      <c r="K6622" s="6">
        <f>IF(sel_og=1,E6622-G6622,0)</f>
        <v/>
      </c>
    </row>
    <row r="6623">
      <c r="A6623" s="6">
        <f>Profiles!E6623+Profiles!F6623</f>
        <v/>
      </c>
      <c r="B6623" s="6">
        <f>Profiles!D6623*sel_solar</f>
        <v/>
      </c>
      <c r="C6623" s="6">
        <f>MIN(B6623,A6623)</f>
        <v/>
      </c>
      <c r="D6623" s="6">
        <f>B6623-C6623</f>
        <v/>
      </c>
      <c r="E6623" s="6">
        <f>A6623-C6623</f>
        <v/>
      </c>
      <c r="F6623" s="6">
        <f>MIN(D6623,in_batt_pw,IF(sel_batt=0,0,(sel_batt-H6622)/in_rte))</f>
        <v/>
      </c>
      <c r="G6623" s="6">
        <f>MIN(E6623,in_batt_pw,H6622)</f>
        <v/>
      </c>
      <c r="H6623" s="6">
        <f>H6622+F6623*in_rte-G6623</f>
        <v/>
      </c>
      <c r="I6623" s="6">
        <f>IF(sel_og=1,0,E6623-G6623)</f>
        <v/>
      </c>
      <c r="J6623" s="6">
        <f>IF(sel_og=1,0,D6623-F6623)</f>
        <v/>
      </c>
      <c r="K6623" s="6">
        <f>IF(sel_og=1,E6623-G6623,0)</f>
        <v/>
      </c>
    </row>
    <row r="6624">
      <c r="A6624" s="6">
        <f>Profiles!E6624+Profiles!F6624</f>
        <v/>
      </c>
      <c r="B6624" s="6">
        <f>Profiles!D6624*sel_solar</f>
        <v/>
      </c>
      <c r="C6624" s="6">
        <f>MIN(B6624,A6624)</f>
        <v/>
      </c>
      <c r="D6624" s="6">
        <f>B6624-C6624</f>
        <v/>
      </c>
      <c r="E6624" s="6">
        <f>A6624-C6624</f>
        <v/>
      </c>
      <c r="F6624" s="6">
        <f>MIN(D6624,in_batt_pw,IF(sel_batt=0,0,(sel_batt-H6623)/in_rte))</f>
        <v/>
      </c>
      <c r="G6624" s="6">
        <f>MIN(E6624,in_batt_pw,H6623)</f>
        <v/>
      </c>
      <c r="H6624" s="6">
        <f>H6623+F6624*in_rte-G6624</f>
        <v/>
      </c>
      <c r="I6624" s="6">
        <f>IF(sel_og=1,0,E6624-G6624)</f>
        <v/>
      </c>
      <c r="J6624" s="6">
        <f>IF(sel_og=1,0,D6624-F6624)</f>
        <v/>
      </c>
      <c r="K6624" s="6">
        <f>IF(sel_og=1,E6624-G6624,0)</f>
        <v/>
      </c>
    </row>
    <row r="6625">
      <c r="A6625" s="6">
        <f>Profiles!E6625+Profiles!F6625</f>
        <v/>
      </c>
      <c r="B6625" s="6">
        <f>Profiles!D6625*sel_solar</f>
        <v/>
      </c>
      <c r="C6625" s="6">
        <f>MIN(B6625,A6625)</f>
        <v/>
      </c>
      <c r="D6625" s="6">
        <f>B6625-C6625</f>
        <v/>
      </c>
      <c r="E6625" s="6">
        <f>A6625-C6625</f>
        <v/>
      </c>
      <c r="F6625" s="6">
        <f>MIN(D6625,in_batt_pw,IF(sel_batt=0,0,(sel_batt-H6624)/in_rte))</f>
        <v/>
      </c>
      <c r="G6625" s="6">
        <f>MIN(E6625,in_batt_pw,H6624)</f>
        <v/>
      </c>
      <c r="H6625" s="6">
        <f>H6624+F6625*in_rte-G6625</f>
        <v/>
      </c>
      <c r="I6625" s="6">
        <f>IF(sel_og=1,0,E6625-G6625)</f>
        <v/>
      </c>
      <c r="J6625" s="6">
        <f>IF(sel_og=1,0,D6625-F6625)</f>
        <v/>
      </c>
      <c r="K6625" s="6">
        <f>IF(sel_og=1,E6625-G6625,0)</f>
        <v/>
      </c>
    </row>
    <row r="6626">
      <c r="A6626" s="6">
        <f>Profiles!E6626+Profiles!F6626</f>
        <v/>
      </c>
      <c r="B6626" s="6">
        <f>Profiles!D6626*sel_solar</f>
        <v/>
      </c>
      <c r="C6626" s="6">
        <f>MIN(B6626,A6626)</f>
        <v/>
      </c>
      <c r="D6626" s="6">
        <f>B6626-C6626</f>
        <v/>
      </c>
      <c r="E6626" s="6">
        <f>A6626-C6626</f>
        <v/>
      </c>
      <c r="F6626" s="6">
        <f>MIN(D6626,in_batt_pw,IF(sel_batt=0,0,(sel_batt-H6625)/in_rte))</f>
        <v/>
      </c>
      <c r="G6626" s="6">
        <f>MIN(E6626,in_batt_pw,H6625)</f>
        <v/>
      </c>
      <c r="H6626" s="6">
        <f>H6625+F6626*in_rte-G6626</f>
        <v/>
      </c>
      <c r="I6626" s="6">
        <f>IF(sel_og=1,0,E6626-G6626)</f>
        <v/>
      </c>
      <c r="J6626" s="6">
        <f>IF(sel_og=1,0,D6626-F6626)</f>
        <v/>
      </c>
      <c r="K6626" s="6">
        <f>IF(sel_og=1,E6626-G6626,0)</f>
        <v/>
      </c>
    </row>
    <row r="6627">
      <c r="A6627" s="6">
        <f>Profiles!E6627+Profiles!F6627</f>
        <v/>
      </c>
      <c r="B6627" s="6">
        <f>Profiles!D6627*sel_solar</f>
        <v/>
      </c>
      <c r="C6627" s="6">
        <f>MIN(B6627,A6627)</f>
        <v/>
      </c>
      <c r="D6627" s="6">
        <f>B6627-C6627</f>
        <v/>
      </c>
      <c r="E6627" s="6">
        <f>A6627-C6627</f>
        <v/>
      </c>
      <c r="F6627" s="6">
        <f>MIN(D6627,in_batt_pw,IF(sel_batt=0,0,(sel_batt-H6626)/in_rte))</f>
        <v/>
      </c>
      <c r="G6627" s="6">
        <f>MIN(E6627,in_batt_pw,H6626)</f>
        <v/>
      </c>
      <c r="H6627" s="6">
        <f>H6626+F6627*in_rte-G6627</f>
        <v/>
      </c>
      <c r="I6627" s="6">
        <f>IF(sel_og=1,0,E6627-G6627)</f>
        <v/>
      </c>
      <c r="J6627" s="6">
        <f>IF(sel_og=1,0,D6627-F6627)</f>
        <v/>
      </c>
      <c r="K6627" s="6">
        <f>IF(sel_og=1,E6627-G6627,0)</f>
        <v/>
      </c>
    </row>
    <row r="6628">
      <c r="A6628" s="6">
        <f>Profiles!E6628+Profiles!F6628</f>
        <v/>
      </c>
      <c r="B6628" s="6">
        <f>Profiles!D6628*sel_solar</f>
        <v/>
      </c>
      <c r="C6628" s="6">
        <f>MIN(B6628,A6628)</f>
        <v/>
      </c>
      <c r="D6628" s="6">
        <f>B6628-C6628</f>
        <v/>
      </c>
      <c r="E6628" s="6">
        <f>A6628-C6628</f>
        <v/>
      </c>
      <c r="F6628" s="6">
        <f>MIN(D6628,in_batt_pw,IF(sel_batt=0,0,(sel_batt-H6627)/in_rte))</f>
        <v/>
      </c>
      <c r="G6628" s="6">
        <f>MIN(E6628,in_batt_pw,H6627)</f>
        <v/>
      </c>
      <c r="H6628" s="6">
        <f>H6627+F6628*in_rte-G6628</f>
        <v/>
      </c>
      <c r="I6628" s="6">
        <f>IF(sel_og=1,0,E6628-G6628)</f>
        <v/>
      </c>
      <c r="J6628" s="6">
        <f>IF(sel_og=1,0,D6628-F6628)</f>
        <v/>
      </c>
      <c r="K6628" s="6">
        <f>IF(sel_og=1,E6628-G6628,0)</f>
        <v/>
      </c>
    </row>
    <row r="6629">
      <c r="A6629" s="6">
        <f>Profiles!E6629+Profiles!F6629</f>
        <v/>
      </c>
      <c r="B6629" s="6">
        <f>Profiles!D6629*sel_solar</f>
        <v/>
      </c>
      <c r="C6629" s="6">
        <f>MIN(B6629,A6629)</f>
        <v/>
      </c>
      <c r="D6629" s="6">
        <f>B6629-C6629</f>
        <v/>
      </c>
      <c r="E6629" s="6">
        <f>A6629-C6629</f>
        <v/>
      </c>
      <c r="F6629" s="6">
        <f>MIN(D6629,in_batt_pw,IF(sel_batt=0,0,(sel_batt-H6628)/in_rte))</f>
        <v/>
      </c>
      <c r="G6629" s="6">
        <f>MIN(E6629,in_batt_pw,H6628)</f>
        <v/>
      </c>
      <c r="H6629" s="6">
        <f>H6628+F6629*in_rte-G6629</f>
        <v/>
      </c>
      <c r="I6629" s="6">
        <f>IF(sel_og=1,0,E6629-G6629)</f>
        <v/>
      </c>
      <c r="J6629" s="6">
        <f>IF(sel_og=1,0,D6629-F6629)</f>
        <v/>
      </c>
      <c r="K6629" s="6">
        <f>IF(sel_og=1,E6629-G6629,0)</f>
        <v/>
      </c>
    </row>
    <row r="6630">
      <c r="A6630" s="6">
        <f>Profiles!E6630+Profiles!F6630</f>
        <v/>
      </c>
      <c r="B6630" s="6">
        <f>Profiles!D6630*sel_solar</f>
        <v/>
      </c>
      <c r="C6630" s="6">
        <f>MIN(B6630,A6630)</f>
        <v/>
      </c>
      <c r="D6630" s="6">
        <f>B6630-C6630</f>
        <v/>
      </c>
      <c r="E6630" s="6">
        <f>A6630-C6630</f>
        <v/>
      </c>
      <c r="F6630" s="6">
        <f>MIN(D6630,in_batt_pw,IF(sel_batt=0,0,(sel_batt-H6629)/in_rte))</f>
        <v/>
      </c>
      <c r="G6630" s="6">
        <f>MIN(E6630,in_batt_pw,H6629)</f>
        <v/>
      </c>
      <c r="H6630" s="6">
        <f>H6629+F6630*in_rte-G6630</f>
        <v/>
      </c>
      <c r="I6630" s="6">
        <f>IF(sel_og=1,0,E6630-G6630)</f>
        <v/>
      </c>
      <c r="J6630" s="6">
        <f>IF(sel_og=1,0,D6630-F6630)</f>
        <v/>
      </c>
      <c r="K6630" s="6">
        <f>IF(sel_og=1,E6630-G6630,0)</f>
        <v/>
      </c>
    </row>
    <row r="6631">
      <c r="A6631" s="6">
        <f>Profiles!E6631+Profiles!F6631</f>
        <v/>
      </c>
      <c r="B6631" s="6">
        <f>Profiles!D6631*sel_solar</f>
        <v/>
      </c>
      <c r="C6631" s="6">
        <f>MIN(B6631,A6631)</f>
        <v/>
      </c>
      <c r="D6631" s="6">
        <f>B6631-C6631</f>
        <v/>
      </c>
      <c r="E6631" s="6">
        <f>A6631-C6631</f>
        <v/>
      </c>
      <c r="F6631" s="6">
        <f>MIN(D6631,in_batt_pw,IF(sel_batt=0,0,(sel_batt-H6630)/in_rte))</f>
        <v/>
      </c>
      <c r="G6631" s="6">
        <f>MIN(E6631,in_batt_pw,H6630)</f>
        <v/>
      </c>
      <c r="H6631" s="6">
        <f>H6630+F6631*in_rte-G6631</f>
        <v/>
      </c>
      <c r="I6631" s="6">
        <f>IF(sel_og=1,0,E6631-G6631)</f>
        <v/>
      </c>
      <c r="J6631" s="6">
        <f>IF(sel_og=1,0,D6631-F6631)</f>
        <v/>
      </c>
      <c r="K6631" s="6">
        <f>IF(sel_og=1,E6631-G6631,0)</f>
        <v/>
      </c>
    </row>
    <row r="6632">
      <c r="A6632" s="6">
        <f>Profiles!E6632+Profiles!F6632</f>
        <v/>
      </c>
      <c r="B6632" s="6">
        <f>Profiles!D6632*sel_solar</f>
        <v/>
      </c>
      <c r="C6632" s="6">
        <f>MIN(B6632,A6632)</f>
        <v/>
      </c>
      <c r="D6632" s="6">
        <f>B6632-C6632</f>
        <v/>
      </c>
      <c r="E6632" s="6">
        <f>A6632-C6632</f>
        <v/>
      </c>
      <c r="F6632" s="6">
        <f>MIN(D6632,in_batt_pw,IF(sel_batt=0,0,(sel_batt-H6631)/in_rte))</f>
        <v/>
      </c>
      <c r="G6632" s="6">
        <f>MIN(E6632,in_batt_pw,H6631)</f>
        <v/>
      </c>
      <c r="H6632" s="6">
        <f>H6631+F6632*in_rte-G6632</f>
        <v/>
      </c>
      <c r="I6632" s="6">
        <f>IF(sel_og=1,0,E6632-G6632)</f>
        <v/>
      </c>
      <c r="J6632" s="6">
        <f>IF(sel_og=1,0,D6632-F6632)</f>
        <v/>
      </c>
      <c r="K6632" s="6">
        <f>IF(sel_og=1,E6632-G6632,0)</f>
        <v/>
      </c>
    </row>
    <row r="6633">
      <c r="A6633" s="6">
        <f>Profiles!E6633+Profiles!F6633</f>
        <v/>
      </c>
      <c r="B6633" s="6">
        <f>Profiles!D6633*sel_solar</f>
        <v/>
      </c>
      <c r="C6633" s="6">
        <f>MIN(B6633,A6633)</f>
        <v/>
      </c>
      <c r="D6633" s="6">
        <f>B6633-C6633</f>
        <v/>
      </c>
      <c r="E6633" s="6">
        <f>A6633-C6633</f>
        <v/>
      </c>
      <c r="F6633" s="6">
        <f>MIN(D6633,in_batt_pw,IF(sel_batt=0,0,(sel_batt-H6632)/in_rte))</f>
        <v/>
      </c>
      <c r="G6633" s="6">
        <f>MIN(E6633,in_batt_pw,H6632)</f>
        <v/>
      </c>
      <c r="H6633" s="6">
        <f>H6632+F6633*in_rte-G6633</f>
        <v/>
      </c>
      <c r="I6633" s="6">
        <f>IF(sel_og=1,0,E6633-G6633)</f>
        <v/>
      </c>
      <c r="J6633" s="6">
        <f>IF(sel_og=1,0,D6633-F6633)</f>
        <v/>
      </c>
      <c r="K6633" s="6">
        <f>IF(sel_og=1,E6633-G6633,0)</f>
        <v/>
      </c>
    </row>
    <row r="6634">
      <c r="A6634" s="6">
        <f>Profiles!E6634+Profiles!F6634</f>
        <v/>
      </c>
      <c r="B6634" s="6">
        <f>Profiles!D6634*sel_solar</f>
        <v/>
      </c>
      <c r="C6634" s="6">
        <f>MIN(B6634,A6634)</f>
        <v/>
      </c>
      <c r="D6634" s="6">
        <f>B6634-C6634</f>
        <v/>
      </c>
      <c r="E6634" s="6">
        <f>A6634-C6634</f>
        <v/>
      </c>
      <c r="F6634" s="6">
        <f>MIN(D6634,in_batt_pw,IF(sel_batt=0,0,(sel_batt-H6633)/in_rte))</f>
        <v/>
      </c>
      <c r="G6634" s="6">
        <f>MIN(E6634,in_batt_pw,H6633)</f>
        <v/>
      </c>
      <c r="H6634" s="6">
        <f>H6633+F6634*in_rte-G6634</f>
        <v/>
      </c>
      <c r="I6634" s="6">
        <f>IF(sel_og=1,0,E6634-G6634)</f>
        <v/>
      </c>
      <c r="J6634" s="6">
        <f>IF(sel_og=1,0,D6634-F6634)</f>
        <v/>
      </c>
      <c r="K6634" s="6">
        <f>IF(sel_og=1,E6634-G6634,0)</f>
        <v/>
      </c>
    </row>
    <row r="6635">
      <c r="A6635" s="6">
        <f>Profiles!E6635+Profiles!F6635</f>
        <v/>
      </c>
      <c r="B6635" s="6">
        <f>Profiles!D6635*sel_solar</f>
        <v/>
      </c>
      <c r="C6635" s="6">
        <f>MIN(B6635,A6635)</f>
        <v/>
      </c>
      <c r="D6635" s="6">
        <f>B6635-C6635</f>
        <v/>
      </c>
      <c r="E6635" s="6">
        <f>A6635-C6635</f>
        <v/>
      </c>
      <c r="F6635" s="6">
        <f>MIN(D6635,in_batt_pw,IF(sel_batt=0,0,(sel_batt-H6634)/in_rte))</f>
        <v/>
      </c>
      <c r="G6635" s="6">
        <f>MIN(E6635,in_batt_pw,H6634)</f>
        <v/>
      </c>
      <c r="H6635" s="6">
        <f>H6634+F6635*in_rte-G6635</f>
        <v/>
      </c>
      <c r="I6635" s="6">
        <f>IF(sel_og=1,0,E6635-G6635)</f>
        <v/>
      </c>
      <c r="J6635" s="6">
        <f>IF(sel_og=1,0,D6635-F6635)</f>
        <v/>
      </c>
      <c r="K6635" s="6">
        <f>IF(sel_og=1,E6635-G6635,0)</f>
        <v/>
      </c>
    </row>
    <row r="6636">
      <c r="A6636" s="6">
        <f>Profiles!E6636+Profiles!F6636</f>
        <v/>
      </c>
      <c r="B6636" s="6">
        <f>Profiles!D6636*sel_solar</f>
        <v/>
      </c>
      <c r="C6636" s="6">
        <f>MIN(B6636,A6636)</f>
        <v/>
      </c>
      <c r="D6636" s="6">
        <f>B6636-C6636</f>
        <v/>
      </c>
      <c r="E6636" s="6">
        <f>A6636-C6636</f>
        <v/>
      </c>
      <c r="F6636" s="6">
        <f>MIN(D6636,in_batt_pw,IF(sel_batt=0,0,(sel_batt-H6635)/in_rte))</f>
        <v/>
      </c>
      <c r="G6636" s="6">
        <f>MIN(E6636,in_batt_pw,H6635)</f>
        <v/>
      </c>
      <c r="H6636" s="6">
        <f>H6635+F6636*in_rte-G6636</f>
        <v/>
      </c>
      <c r="I6636" s="6">
        <f>IF(sel_og=1,0,E6636-G6636)</f>
        <v/>
      </c>
      <c r="J6636" s="6">
        <f>IF(sel_og=1,0,D6636-F6636)</f>
        <v/>
      </c>
      <c r="K6636" s="6">
        <f>IF(sel_og=1,E6636-G6636,0)</f>
        <v/>
      </c>
    </row>
    <row r="6637">
      <c r="A6637" s="6">
        <f>Profiles!E6637+Profiles!F6637</f>
        <v/>
      </c>
      <c r="B6637" s="6">
        <f>Profiles!D6637*sel_solar</f>
        <v/>
      </c>
      <c r="C6637" s="6">
        <f>MIN(B6637,A6637)</f>
        <v/>
      </c>
      <c r="D6637" s="6">
        <f>B6637-C6637</f>
        <v/>
      </c>
      <c r="E6637" s="6">
        <f>A6637-C6637</f>
        <v/>
      </c>
      <c r="F6637" s="6">
        <f>MIN(D6637,in_batt_pw,IF(sel_batt=0,0,(sel_batt-H6636)/in_rte))</f>
        <v/>
      </c>
      <c r="G6637" s="6">
        <f>MIN(E6637,in_batt_pw,H6636)</f>
        <v/>
      </c>
      <c r="H6637" s="6">
        <f>H6636+F6637*in_rte-G6637</f>
        <v/>
      </c>
      <c r="I6637" s="6">
        <f>IF(sel_og=1,0,E6637-G6637)</f>
        <v/>
      </c>
      <c r="J6637" s="6">
        <f>IF(sel_og=1,0,D6637-F6637)</f>
        <v/>
      </c>
      <c r="K6637" s="6">
        <f>IF(sel_og=1,E6637-G6637,0)</f>
        <v/>
      </c>
    </row>
    <row r="6638">
      <c r="A6638" s="6">
        <f>Profiles!E6638+Profiles!F6638</f>
        <v/>
      </c>
      <c r="B6638" s="6">
        <f>Profiles!D6638*sel_solar</f>
        <v/>
      </c>
      <c r="C6638" s="6">
        <f>MIN(B6638,A6638)</f>
        <v/>
      </c>
      <c r="D6638" s="6">
        <f>B6638-C6638</f>
        <v/>
      </c>
      <c r="E6638" s="6">
        <f>A6638-C6638</f>
        <v/>
      </c>
      <c r="F6638" s="6">
        <f>MIN(D6638,in_batt_pw,IF(sel_batt=0,0,(sel_batt-H6637)/in_rte))</f>
        <v/>
      </c>
      <c r="G6638" s="6">
        <f>MIN(E6638,in_batt_pw,H6637)</f>
        <v/>
      </c>
      <c r="H6638" s="6">
        <f>H6637+F6638*in_rte-G6638</f>
        <v/>
      </c>
      <c r="I6638" s="6">
        <f>IF(sel_og=1,0,E6638-G6638)</f>
        <v/>
      </c>
      <c r="J6638" s="6">
        <f>IF(sel_og=1,0,D6638-F6638)</f>
        <v/>
      </c>
      <c r="K6638" s="6">
        <f>IF(sel_og=1,E6638-G6638,0)</f>
        <v/>
      </c>
    </row>
    <row r="6639">
      <c r="A6639" s="6">
        <f>Profiles!E6639+Profiles!F6639</f>
        <v/>
      </c>
      <c r="B6639" s="6">
        <f>Profiles!D6639*sel_solar</f>
        <v/>
      </c>
      <c r="C6639" s="6">
        <f>MIN(B6639,A6639)</f>
        <v/>
      </c>
      <c r="D6639" s="6">
        <f>B6639-C6639</f>
        <v/>
      </c>
      <c r="E6639" s="6">
        <f>A6639-C6639</f>
        <v/>
      </c>
      <c r="F6639" s="6">
        <f>MIN(D6639,in_batt_pw,IF(sel_batt=0,0,(sel_batt-H6638)/in_rte))</f>
        <v/>
      </c>
      <c r="G6639" s="6">
        <f>MIN(E6639,in_batt_pw,H6638)</f>
        <v/>
      </c>
      <c r="H6639" s="6">
        <f>H6638+F6639*in_rte-G6639</f>
        <v/>
      </c>
      <c r="I6639" s="6">
        <f>IF(sel_og=1,0,E6639-G6639)</f>
        <v/>
      </c>
      <c r="J6639" s="6">
        <f>IF(sel_og=1,0,D6639-F6639)</f>
        <v/>
      </c>
      <c r="K6639" s="6">
        <f>IF(sel_og=1,E6639-G6639,0)</f>
        <v/>
      </c>
    </row>
    <row r="6640">
      <c r="A6640" s="6">
        <f>Profiles!E6640+Profiles!F6640</f>
        <v/>
      </c>
      <c r="B6640" s="6">
        <f>Profiles!D6640*sel_solar</f>
        <v/>
      </c>
      <c r="C6640" s="6">
        <f>MIN(B6640,A6640)</f>
        <v/>
      </c>
      <c r="D6640" s="6">
        <f>B6640-C6640</f>
        <v/>
      </c>
      <c r="E6640" s="6">
        <f>A6640-C6640</f>
        <v/>
      </c>
      <c r="F6640" s="6">
        <f>MIN(D6640,in_batt_pw,IF(sel_batt=0,0,(sel_batt-H6639)/in_rte))</f>
        <v/>
      </c>
      <c r="G6640" s="6">
        <f>MIN(E6640,in_batt_pw,H6639)</f>
        <v/>
      </c>
      <c r="H6640" s="6">
        <f>H6639+F6640*in_rte-G6640</f>
        <v/>
      </c>
      <c r="I6640" s="6">
        <f>IF(sel_og=1,0,E6640-G6640)</f>
        <v/>
      </c>
      <c r="J6640" s="6">
        <f>IF(sel_og=1,0,D6640-F6640)</f>
        <v/>
      </c>
      <c r="K6640" s="6">
        <f>IF(sel_og=1,E6640-G6640,0)</f>
        <v/>
      </c>
    </row>
    <row r="6641">
      <c r="A6641" s="6">
        <f>Profiles!E6641+Profiles!F6641</f>
        <v/>
      </c>
      <c r="B6641" s="6">
        <f>Profiles!D6641*sel_solar</f>
        <v/>
      </c>
      <c r="C6641" s="6">
        <f>MIN(B6641,A6641)</f>
        <v/>
      </c>
      <c r="D6641" s="6">
        <f>B6641-C6641</f>
        <v/>
      </c>
      <c r="E6641" s="6">
        <f>A6641-C6641</f>
        <v/>
      </c>
      <c r="F6641" s="6">
        <f>MIN(D6641,in_batt_pw,IF(sel_batt=0,0,(sel_batt-H6640)/in_rte))</f>
        <v/>
      </c>
      <c r="G6641" s="6">
        <f>MIN(E6641,in_batt_pw,H6640)</f>
        <v/>
      </c>
      <c r="H6641" s="6">
        <f>H6640+F6641*in_rte-G6641</f>
        <v/>
      </c>
      <c r="I6641" s="6">
        <f>IF(sel_og=1,0,E6641-G6641)</f>
        <v/>
      </c>
      <c r="J6641" s="6">
        <f>IF(sel_og=1,0,D6641-F6641)</f>
        <v/>
      </c>
      <c r="K6641" s="6">
        <f>IF(sel_og=1,E6641-G6641,0)</f>
        <v/>
      </c>
    </row>
    <row r="6642">
      <c r="A6642" s="6">
        <f>Profiles!E6642+Profiles!F6642</f>
        <v/>
      </c>
      <c r="B6642" s="6">
        <f>Profiles!D6642*sel_solar</f>
        <v/>
      </c>
      <c r="C6642" s="6">
        <f>MIN(B6642,A6642)</f>
        <v/>
      </c>
      <c r="D6642" s="6">
        <f>B6642-C6642</f>
        <v/>
      </c>
      <c r="E6642" s="6">
        <f>A6642-C6642</f>
        <v/>
      </c>
      <c r="F6642" s="6">
        <f>MIN(D6642,in_batt_pw,IF(sel_batt=0,0,(sel_batt-H6641)/in_rte))</f>
        <v/>
      </c>
      <c r="G6642" s="6">
        <f>MIN(E6642,in_batt_pw,H6641)</f>
        <v/>
      </c>
      <c r="H6642" s="6">
        <f>H6641+F6642*in_rte-G6642</f>
        <v/>
      </c>
      <c r="I6642" s="6">
        <f>IF(sel_og=1,0,E6642-G6642)</f>
        <v/>
      </c>
      <c r="J6642" s="6">
        <f>IF(sel_og=1,0,D6642-F6642)</f>
        <v/>
      </c>
      <c r="K6642" s="6">
        <f>IF(sel_og=1,E6642-G6642,0)</f>
        <v/>
      </c>
    </row>
    <row r="6643">
      <c r="A6643" s="6">
        <f>Profiles!E6643+Profiles!F6643</f>
        <v/>
      </c>
      <c r="B6643" s="6">
        <f>Profiles!D6643*sel_solar</f>
        <v/>
      </c>
      <c r="C6643" s="6">
        <f>MIN(B6643,A6643)</f>
        <v/>
      </c>
      <c r="D6643" s="6">
        <f>B6643-C6643</f>
        <v/>
      </c>
      <c r="E6643" s="6">
        <f>A6643-C6643</f>
        <v/>
      </c>
      <c r="F6643" s="6">
        <f>MIN(D6643,in_batt_pw,IF(sel_batt=0,0,(sel_batt-H6642)/in_rte))</f>
        <v/>
      </c>
      <c r="G6643" s="6">
        <f>MIN(E6643,in_batt_pw,H6642)</f>
        <v/>
      </c>
      <c r="H6643" s="6">
        <f>H6642+F6643*in_rte-G6643</f>
        <v/>
      </c>
      <c r="I6643" s="6">
        <f>IF(sel_og=1,0,E6643-G6643)</f>
        <v/>
      </c>
      <c r="J6643" s="6">
        <f>IF(sel_og=1,0,D6643-F6643)</f>
        <v/>
      </c>
      <c r="K6643" s="6">
        <f>IF(sel_og=1,E6643-G6643,0)</f>
        <v/>
      </c>
    </row>
    <row r="6644">
      <c r="A6644" s="6">
        <f>Profiles!E6644+Profiles!F6644</f>
        <v/>
      </c>
      <c r="B6644" s="6">
        <f>Profiles!D6644*sel_solar</f>
        <v/>
      </c>
      <c r="C6644" s="6">
        <f>MIN(B6644,A6644)</f>
        <v/>
      </c>
      <c r="D6644" s="6">
        <f>B6644-C6644</f>
        <v/>
      </c>
      <c r="E6644" s="6">
        <f>A6644-C6644</f>
        <v/>
      </c>
      <c r="F6644" s="6">
        <f>MIN(D6644,in_batt_pw,IF(sel_batt=0,0,(sel_batt-H6643)/in_rte))</f>
        <v/>
      </c>
      <c r="G6644" s="6">
        <f>MIN(E6644,in_batt_pw,H6643)</f>
        <v/>
      </c>
      <c r="H6644" s="6">
        <f>H6643+F6644*in_rte-G6644</f>
        <v/>
      </c>
      <c r="I6644" s="6">
        <f>IF(sel_og=1,0,E6644-G6644)</f>
        <v/>
      </c>
      <c r="J6644" s="6">
        <f>IF(sel_og=1,0,D6644-F6644)</f>
        <v/>
      </c>
      <c r="K6644" s="6">
        <f>IF(sel_og=1,E6644-G6644,0)</f>
        <v/>
      </c>
    </row>
    <row r="6645">
      <c r="A6645" s="6">
        <f>Profiles!E6645+Profiles!F6645</f>
        <v/>
      </c>
      <c r="B6645" s="6">
        <f>Profiles!D6645*sel_solar</f>
        <v/>
      </c>
      <c r="C6645" s="6">
        <f>MIN(B6645,A6645)</f>
        <v/>
      </c>
      <c r="D6645" s="6">
        <f>B6645-C6645</f>
        <v/>
      </c>
      <c r="E6645" s="6">
        <f>A6645-C6645</f>
        <v/>
      </c>
      <c r="F6645" s="6">
        <f>MIN(D6645,in_batt_pw,IF(sel_batt=0,0,(sel_batt-H6644)/in_rte))</f>
        <v/>
      </c>
      <c r="G6645" s="6">
        <f>MIN(E6645,in_batt_pw,H6644)</f>
        <v/>
      </c>
      <c r="H6645" s="6">
        <f>H6644+F6645*in_rte-G6645</f>
        <v/>
      </c>
      <c r="I6645" s="6">
        <f>IF(sel_og=1,0,E6645-G6645)</f>
        <v/>
      </c>
      <c r="J6645" s="6">
        <f>IF(sel_og=1,0,D6645-F6645)</f>
        <v/>
      </c>
      <c r="K6645" s="6">
        <f>IF(sel_og=1,E6645-G6645,0)</f>
        <v/>
      </c>
    </row>
    <row r="6646">
      <c r="A6646" s="6">
        <f>Profiles!E6646+Profiles!F6646</f>
        <v/>
      </c>
      <c r="B6646" s="6">
        <f>Profiles!D6646*sel_solar</f>
        <v/>
      </c>
      <c r="C6646" s="6">
        <f>MIN(B6646,A6646)</f>
        <v/>
      </c>
      <c r="D6646" s="6">
        <f>B6646-C6646</f>
        <v/>
      </c>
      <c r="E6646" s="6">
        <f>A6646-C6646</f>
        <v/>
      </c>
      <c r="F6646" s="6">
        <f>MIN(D6646,in_batt_pw,IF(sel_batt=0,0,(sel_batt-H6645)/in_rte))</f>
        <v/>
      </c>
      <c r="G6646" s="6">
        <f>MIN(E6646,in_batt_pw,H6645)</f>
        <v/>
      </c>
      <c r="H6646" s="6">
        <f>H6645+F6646*in_rte-G6646</f>
        <v/>
      </c>
      <c r="I6646" s="6">
        <f>IF(sel_og=1,0,E6646-G6646)</f>
        <v/>
      </c>
      <c r="J6646" s="6">
        <f>IF(sel_og=1,0,D6646-F6646)</f>
        <v/>
      </c>
      <c r="K6646" s="6">
        <f>IF(sel_og=1,E6646-G6646,0)</f>
        <v/>
      </c>
    </row>
    <row r="6647">
      <c r="A6647" s="6">
        <f>Profiles!E6647+Profiles!F6647</f>
        <v/>
      </c>
      <c r="B6647" s="6">
        <f>Profiles!D6647*sel_solar</f>
        <v/>
      </c>
      <c r="C6647" s="6">
        <f>MIN(B6647,A6647)</f>
        <v/>
      </c>
      <c r="D6647" s="6">
        <f>B6647-C6647</f>
        <v/>
      </c>
      <c r="E6647" s="6">
        <f>A6647-C6647</f>
        <v/>
      </c>
      <c r="F6647" s="6">
        <f>MIN(D6647,in_batt_pw,IF(sel_batt=0,0,(sel_batt-H6646)/in_rte))</f>
        <v/>
      </c>
      <c r="G6647" s="6">
        <f>MIN(E6647,in_batt_pw,H6646)</f>
        <v/>
      </c>
      <c r="H6647" s="6">
        <f>H6646+F6647*in_rte-G6647</f>
        <v/>
      </c>
      <c r="I6647" s="6">
        <f>IF(sel_og=1,0,E6647-G6647)</f>
        <v/>
      </c>
      <c r="J6647" s="6">
        <f>IF(sel_og=1,0,D6647-F6647)</f>
        <v/>
      </c>
      <c r="K6647" s="6">
        <f>IF(sel_og=1,E6647-G6647,0)</f>
        <v/>
      </c>
    </row>
    <row r="6648">
      <c r="A6648" s="6">
        <f>Profiles!E6648+Profiles!F6648</f>
        <v/>
      </c>
      <c r="B6648" s="6">
        <f>Profiles!D6648*sel_solar</f>
        <v/>
      </c>
      <c r="C6648" s="6">
        <f>MIN(B6648,A6648)</f>
        <v/>
      </c>
      <c r="D6648" s="6">
        <f>B6648-C6648</f>
        <v/>
      </c>
      <c r="E6648" s="6">
        <f>A6648-C6648</f>
        <v/>
      </c>
      <c r="F6648" s="6">
        <f>MIN(D6648,in_batt_pw,IF(sel_batt=0,0,(sel_batt-H6647)/in_rte))</f>
        <v/>
      </c>
      <c r="G6648" s="6">
        <f>MIN(E6648,in_batt_pw,H6647)</f>
        <v/>
      </c>
      <c r="H6648" s="6">
        <f>H6647+F6648*in_rte-G6648</f>
        <v/>
      </c>
      <c r="I6648" s="6">
        <f>IF(sel_og=1,0,E6648-G6648)</f>
        <v/>
      </c>
      <c r="J6648" s="6">
        <f>IF(sel_og=1,0,D6648-F6648)</f>
        <v/>
      </c>
      <c r="K6648" s="6">
        <f>IF(sel_og=1,E6648-G6648,0)</f>
        <v/>
      </c>
    </row>
    <row r="6649">
      <c r="A6649" s="6">
        <f>Profiles!E6649+Profiles!F6649</f>
        <v/>
      </c>
      <c r="B6649" s="6">
        <f>Profiles!D6649*sel_solar</f>
        <v/>
      </c>
      <c r="C6649" s="6">
        <f>MIN(B6649,A6649)</f>
        <v/>
      </c>
      <c r="D6649" s="6">
        <f>B6649-C6649</f>
        <v/>
      </c>
      <c r="E6649" s="6">
        <f>A6649-C6649</f>
        <v/>
      </c>
      <c r="F6649" s="6">
        <f>MIN(D6649,in_batt_pw,IF(sel_batt=0,0,(sel_batt-H6648)/in_rte))</f>
        <v/>
      </c>
      <c r="G6649" s="6">
        <f>MIN(E6649,in_batt_pw,H6648)</f>
        <v/>
      </c>
      <c r="H6649" s="6">
        <f>H6648+F6649*in_rte-G6649</f>
        <v/>
      </c>
      <c r="I6649" s="6">
        <f>IF(sel_og=1,0,E6649-G6649)</f>
        <v/>
      </c>
      <c r="J6649" s="6">
        <f>IF(sel_og=1,0,D6649-F6649)</f>
        <v/>
      </c>
      <c r="K6649" s="6">
        <f>IF(sel_og=1,E6649-G6649,0)</f>
        <v/>
      </c>
    </row>
    <row r="6650">
      <c r="A6650" s="6">
        <f>Profiles!E6650+Profiles!F6650</f>
        <v/>
      </c>
      <c r="B6650" s="6">
        <f>Profiles!D6650*sel_solar</f>
        <v/>
      </c>
      <c r="C6650" s="6">
        <f>MIN(B6650,A6650)</f>
        <v/>
      </c>
      <c r="D6650" s="6">
        <f>B6650-C6650</f>
        <v/>
      </c>
      <c r="E6650" s="6">
        <f>A6650-C6650</f>
        <v/>
      </c>
      <c r="F6650" s="6">
        <f>MIN(D6650,in_batt_pw,IF(sel_batt=0,0,(sel_batt-H6649)/in_rte))</f>
        <v/>
      </c>
      <c r="G6650" s="6">
        <f>MIN(E6650,in_batt_pw,H6649)</f>
        <v/>
      </c>
      <c r="H6650" s="6">
        <f>H6649+F6650*in_rte-G6650</f>
        <v/>
      </c>
      <c r="I6650" s="6">
        <f>IF(sel_og=1,0,E6650-G6650)</f>
        <v/>
      </c>
      <c r="J6650" s="6">
        <f>IF(sel_og=1,0,D6650-F6650)</f>
        <v/>
      </c>
      <c r="K6650" s="6">
        <f>IF(sel_og=1,E6650-G6650,0)</f>
        <v/>
      </c>
    </row>
    <row r="6651">
      <c r="A6651" s="6">
        <f>Profiles!E6651+Profiles!F6651</f>
        <v/>
      </c>
      <c r="B6651" s="6">
        <f>Profiles!D6651*sel_solar</f>
        <v/>
      </c>
      <c r="C6651" s="6">
        <f>MIN(B6651,A6651)</f>
        <v/>
      </c>
      <c r="D6651" s="6">
        <f>B6651-C6651</f>
        <v/>
      </c>
      <c r="E6651" s="6">
        <f>A6651-C6651</f>
        <v/>
      </c>
      <c r="F6651" s="6">
        <f>MIN(D6651,in_batt_pw,IF(sel_batt=0,0,(sel_batt-H6650)/in_rte))</f>
        <v/>
      </c>
      <c r="G6651" s="6">
        <f>MIN(E6651,in_batt_pw,H6650)</f>
        <v/>
      </c>
      <c r="H6651" s="6">
        <f>H6650+F6651*in_rte-G6651</f>
        <v/>
      </c>
      <c r="I6651" s="6">
        <f>IF(sel_og=1,0,E6651-G6651)</f>
        <v/>
      </c>
      <c r="J6651" s="6">
        <f>IF(sel_og=1,0,D6651-F6651)</f>
        <v/>
      </c>
      <c r="K6651" s="6">
        <f>IF(sel_og=1,E6651-G6651,0)</f>
        <v/>
      </c>
    </row>
    <row r="6652">
      <c r="A6652" s="6">
        <f>Profiles!E6652+Profiles!F6652</f>
        <v/>
      </c>
      <c r="B6652" s="6">
        <f>Profiles!D6652*sel_solar</f>
        <v/>
      </c>
      <c r="C6652" s="6">
        <f>MIN(B6652,A6652)</f>
        <v/>
      </c>
      <c r="D6652" s="6">
        <f>B6652-C6652</f>
        <v/>
      </c>
      <c r="E6652" s="6">
        <f>A6652-C6652</f>
        <v/>
      </c>
      <c r="F6652" s="6">
        <f>MIN(D6652,in_batt_pw,IF(sel_batt=0,0,(sel_batt-H6651)/in_rte))</f>
        <v/>
      </c>
      <c r="G6652" s="6">
        <f>MIN(E6652,in_batt_pw,H6651)</f>
        <v/>
      </c>
      <c r="H6652" s="6">
        <f>H6651+F6652*in_rte-G6652</f>
        <v/>
      </c>
      <c r="I6652" s="6">
        <f>IF(sel_og=1,0,E6652-G6652)</f>
        <v/>
      </c>
      <c r="J6652" s="6">
        <f>IF(sel_og=1,0,D6652-F6652)</f>
        <v/>
      </c>
      <c r="K6652" s="6">
        <f>IF(sel_og=1,E6652-G6652,0)</f>
        <v/>
      </c>
    </row>
    <row r="6653">
      <c r="A6653" s="6">
        <f>Profiles!E6653+Profiles!F6653</f>
        <v/>
      </c>
      <c r="B6653" s="6">
        <f>Profiles!D6653*sel_solar</f>
        <v/>
      </c>
      <c r="C6653" s="6">
        <f>MIN(B6653,A6653)</f>
        <v/>
      </c>
      <c r="D6653" s="6">
        <f>B6653-C6653</f>
        <v/>
      </c>
      <c r="E6653" s="6">
        <f>A6653-C6653</f>
        <v/>
      </c>
      <c r="F6653" s="6">
        <f>MIN(D6653,in_batt_pw,IF(sel_batt=0,0,(sel_batt-H6652)/in_rte))</f>
        <v/>
      </c>
      <c r="G6653" s="6">
        <f>MIN(E6653,in_batt_pw,H6652)</f>
        <v/>
      </c>
      <c r="H6653" s="6">
        <f>H6652+F6653*in_rte-G6653</f>
        <v/>
      </c>
      <c r="I6653" s="6">
        <f>IF(sel_og=1,0,E6653-G6653)</f>
        <v/>
      </c>
      <c r="J6653" s="6">
        <f>IF(sel_og=1,0,D6653-F6653)</f>
        <v/>
      </c>
      <c r="K6653" s="6">
        <f>IF(sel_og=1,E6653-G6653,0)</f>
        <v/>
      </c>
    </row>
    <row r="6654">
      <c r="A6654" s="6">
        <f>Profiles!E6654+Profiles!F6654</f>
        <v/>
      </c>
      <c r="B6654" s="6">
        <f>Profiles!D6654*sel_solar</f>
        <v/>
      </c>
      <c r="C6654" s="6">
        <f>MIN(B6654,A6654)</f>
        <v/>
      </c>
      <c r="D6654" s="6">
        <f>B6654-C6654</f>
        <v/>
      </c>
      <c r="E6654" s="6">
        <f>A6654-C6654</f>
        <v/>
      </c>
      <c r="F6654" s="6">
        <f>MIN(D6654,in_batt_pw,IF(sel_batt=0,0,(sel_batt-H6653)/in_rte))</f>
        <v/>
      </c>
      <c r="G6654" s="6">
        <f>MIN(E6654,in_batt_pw,H6653)</f>
        <v/>
      </c>
      <c r="H6654" s="6">
        <f>H6653+F6654*in_rte-G6654</f>
        <v/>
      </c>
      <c r="I6654" s="6">
        <f>IF(sel_og=1,0,E6654-G6654)</f>
        <v/>
      </c>
      <c r="J6654" s="6">
        <f>IF(sel_og=1,0,D6654-F6654)</f>
        <v/>
      </c>
      <c r="K6654" s="6">
        <f>IF(sel_og=1,E6654-G6654,0)</f>
        <v/>
      </c>
    </row>
    <row r="6655">
      <c r="A6655" s="6">
        <f>Profiles!E6655+Profiles!F6655</f>
        <v/>
      </c>
      <c r="B6655" s="6">
        <f>Profiles!D6655*sel_solar</f>
        <v/>
      </c>
      <c r="C6655" s="6">
        <f>MIN(B6655,A6655)</f>
        <v/>
      </c>
      <c r="D6655" s="6">
        <f>B6655-C6655</f>
        <v/>
      </c>
      <c r="E6655" s="6">
        <f>A6655-C6655</f>
        <v/>
      </c>
      <c r="F6655" s="6">
        <f>MIN(D6655,in_batt_pw,IF(sel_batt=0,0,(sel_batt-H6654)/in_rte))</f>
        <v/>
      </c>
      <c r="G6655" s="6">
        <f>MIN(E6655,in_batt_pw,H6654)</f>
        <v/>
      </c>
      <c r="H6655" s="6">
        <f>H6654+F6655*in_rte-G6655</f>
        <v/>
      </c>
      <c r="I6655" s="6">
        <f>IF(sel_og=1,0,E6655-G6655)</f>
        <v/>
      </c>
      <c r="J6655" s="6">
        <f>IF(sel_og=1,0,D6655-F6655)</f>
        <v/>
      </c>
      <c r="K6655" s="6">
        <f>IF(sel_og=1,E6655-G6655,0)</f>
        <v/>
      </c>
    </row>
    <row r="6656">
      <c r="A6656" s="6">
        <f>Profiles!E6656+Profiles!F6656</f>
        <v/>
      </c>
      <c r="B6656" s="6">
        <f>Profiles!D6656*sel_solar</f>
        <v/>
      </c>
      <c r="C6656" s="6">
        <f>MIN(B6656,A6656)</f>
        <v/>
      </c>
      <c r="D6656" s="6">
        <f>B6656-C6656</f>
        <v/>
      </c>
      <c r="E6656" s="6">
        <f>A6656-C6656</f>
        <v/>
      </c>
      <c r="F6656" s="6">
        <f>MIN(D6656,in_batt_pw,IF(sel_batt=0,0,(sel_batt-H6655)/in_rte))</f>
        <v/>
      </c>
      <c r="G6656" s="6">
        <f>MIN(E6656,in_batt_pw,H6655)</f>
        <v/>
      </c>
      <c r="H6656" s="6">
        <f>H6655+F6656*in_rte-G6656</f>
        <v/>
      </c>
      <c r="I6656" s="6">
        <f>IF(sel_og=1,0,E6656-G6656)</f>
        <v/>
      </c>
      <c r="J6656" s="6">
        <f>IF(sel_og=1,0,D6656-F6656)</f>
        <v/>
      </c>
      <c r="K6656" s="6">
        <f>IF(sel_og=1,E6656-G6656,0)</f>
        <v/>
      </c>
    </row>
    <row r="6657">
      <c r="A6657" s="6">
        <f>Profiles!E6657+Profiles!F6657</f>
        <v/>
      </c>
      <c r="B6657" s="6">
        <f>Profiles!D6657*sel_solar</f>
        <v/>
      </c>
      <c r="C6657" s="6">
        <f>MIN(B6657,A6657)</f>
        <v/>
      </c>
      <c r="D6657" s="6">
        <f>B6657-C6657</f>
        <v/>
      </c>
      <c r="E6657" s="6">
        <f>A6657-C6657</f>
        <v/>
      </c>
      <c r="F6657" s="6">
        <f>MIN(D6657,in_batt_pw,IF(sel_batt=0,0,(sel_batt-H6656)/in_rte))</f>
        <v/>
      </c>
      <c r="G6657" s="6">
        <f>MIN(E6657,in_batt_pw,H6656)</f>
        <v/>
      </c>
      <c r="H6657" s="6">
        <f>H6656+F6657*in_rte-G6657</f>
        <v/>
      </c>
      <c r="I6657" s="6">
        <f>IF(sel_og=1,0,E6657-G6657)</f>
        <v/>
      </c>
      <c r="J6657" s="6">
        <f>IF(sel_og=1,0,D6657-F6657)</f>
        <v/>
      </c>
      <c r="K6657" s="6">
        <f>IF(sel_og=1,E6657-G6657,0)</f>
        <v/>
      </c>
    </row>
    <row r="6658">
      <c r="A6658" s="6">
        <f>Profiles!E6658+Profiles!F6658</f>
        <v/>
      </c>
      <c r="B6658" s="6">
        <f>Profiles!D6658*sel_solar</f>
        <v/>
      </c>
      <c r="C6658" s="6">
        <f>MIN(B6658,A6658)</f>
        <v/>
      </c>
      <c r="D6658" s="6">
        <f>B6658-C6658</f>
        <v/>
      </c>
      <c r="E6658" s="6">
        <f>A6658-C6658</f>
        <v/>
      </c>
      <c r="F6658" s="6">
        <f>MIN(D6658,in_batt_pw,IF(sel_batt=0,0,(sel_batt-H6657)/in_rte))</f>
        <v/>
      </c>
      <c r="G6658" s="6">
        <f>MIN(E6658,in_batt_pw,H6657)</f>
        <v/>
      </c>
      <c r="H6658" s="6">
        <f>H6657+F6658*in_rte-G6658</f>
        <v/>
      </c>
      <c r="I6658" s="6">
        <f>IF(sel_og=1,0,E6658-G6658)</f>
        <v/>
      </c>
      <c r="J6658" s="6">
        <f>IF(sel_og=1,0,D6658-F6658)</f>
        <v/>
      </c>
      <c r="K6658" s="6">
        <f>IF(sel_og=1,E6658-G6658,0)</f>
        <v/>
      </c>
    </row>
    <row r="6659">
      <c r="A6659" s="6">
        <f>Profiles!E6659+Profiles!F6659</f>
        <v/>
      </c>
      <c r="B6659" s="6">
        <f>Profiles!D6659*sel_solar</f>
        <v/>
      </c>
      <c r="C6659" s="6">
        <f>MIN(B6659,A6659)</f>
        <v/>
      </c>
      <c r="D6659" s="6">
        <f>B6659-C6659</f>
        <v/>
      </c>
      <c r="E6659" s="6">
        <f>A6659-C6659</f>
        <v/>
      </c>
      <c r="F6659" s="6">
        <f>MIN(D6659,in_batt_pw,IF(sel_batt=0,0,(sel_batt-H6658)/in_rte))</f>
        <v/>
      </c>
      <c r="G6659" s="6">
        <f>MIN(E6659,in_batt_pw,H6658)</f>
        <v/>
      </c>
      <c r="H6659" s="6">
        <f>H6658+F6659*in_rte-G6659</f>
        <v/>
      </c>
      <c r="I6659" s="6">
        <f>IF(sel_og=1,0,E6659-G6659)</f>
        <v/>
      </c>
      <c r="J6659" s="6">
        <f>IF(sel_og=1,0,D6659-F6659)</f>
        <v/>
      </c>
      <c r="K6659" s="6">
        <f>IF(sel_og=1,E6659-G6659,0)</f>
        <v/>
      </c>
    </row>
    <row r="6660">
      <c r="A6660" s="6">
        <f>Profiles!E6660+Profiles!F6660</f>
        <v/>
      </c>
      <c r="B6660" s="6">
        <f>Profiles!D6660*sel_solar</f>
        <v/>
      </c>
      <c r="C6660" s="6">
        <f>MIN(B6660,A6660)</f>
        <v/>
      </c>
      <c r="D6660" s="6">
        <f>B6660-C6660</f>
        <v/>
      </c>
      <c r="E6660" s="6">
        <f>A6660-C6660</f>
        <v/>
      </c>
      <c r="F6660" s="6">
        <f>MIN(D6660,in_batt_pw,IF(sel_batt=0,0,(sel_batt-H6659)/in_rte))</f>
        <v/>
      </c>
      <c r="G6660" s="6">
        <f>MIN(E6660,in_batt_pw,H6659)</f>
        <v/>
      </c>
      <c r="H6660" s="6">
        <f>H6659+F6660*in_rte-G6660</f>
        <v/>
      </c>
      <c r="I6660" s="6">
        <f>IF(sel_og=1,0,E6660-G6660)</f>
        <v/>
      </c>
      <c r="J6660" s="6">
        <f>IF(sel_og=1,0,D6660-F6660)</f>
        <v/>
      </c>
      <c r="K6660" s="6">
        <f>IF(sel_og=1,E6660-G6660,0)</f>
        <v/>
      </c>
    </row>
    <row r="6661">
      <c r="A6661" s="6">
        <f>Profiles!E6661+Profiles!F6661</f>
        <v/>
      </c>
      <c r="B6661" s="6">
        <f>Profiles!D6661*sel_solar</f>
        <v/>
      </c>
      <c r="C6661" s="6">
        <f>MIN(B6661,A6661)</f>
        <v/>
      </c>
      <c r="D6661" s="6">
        <f>B6661-C6661</f>
        <v/>
      </c>
      <c r="E6661" s="6">
        <f>A6661-C6661</f>
        <v/>
      </c>
      <c r="F6661" s="6">
        <f>MIN(D6661,in_batt_pw,IF(sel_batt=0,0,(sel_batt-H6660)/in_rte))</f>
        <v/>
      </c>
      <c r="G6661" s="6">
        <f>MIN(E6661,in_batt_pw,H6660)</f>
        <v/>
      </c>
      <c r="H6661" s="6">
        <f>H6660+F6661*in_rte-G6661</f>
        <v/>
      </c>
      <c r="I6661" s="6">
        <f>IF(sel_og=1,0,E6661-G6661)</f>
        <v/>
      </c>
      <c r="J6661" s="6">
        <f>IF(sel_og=1,0,D6661-F6661)</f>
        <v/>
      </c>
      <c r="K6661" s="6">
        <f>IF(sel_og=1,E6661-G6661,0)</f>
        <v/>
      </c>
    </row>
    <row r="6662">
      <c r="A6662" s="6">
        <f>Profiles!E6662+Profiles!F6662</f>
        <v/>
      </c>
      <c r="B6662" s="6">
        <f>Profiles!D6662*sel_solar</f>
        <v/>
      </c>
      <c r="C6662" s="6">
        <f>MIN(B6662,A6662)</f>
        <v/>
      </c>
      <c r="D6662" s="6">
        <f>B6662-C6662</f>
        <v/>
      </c>
      <c r="E6662" s="6">
        <f>A6662-C6662</f>
        <v/>
      </c>
      <c r="F6662" s="6">
        <f>MIN(D6662,in_batt_pw,IF(sel_batt=0,0,(sel_batt-H6661)/in_rte))</f>
        <v/>
      </c>
      <c r="G6662" s="6">
        <f>MIN(E6662,in_batt_pw,H6661)</f>
        <v/>
      </c>
      <c r="H6662" s="6">
        <f>H6661+F6662*in_rte-G6662</f>
        <v/>
      </c>
      <c r="I6662" s="6">
        <f>IF(sel_og=1,0,E6662-G6662)</f>
        <v/>
      </c>
      <c r="J6662" s="6">
        <f>IF(sel_og=1,0,D6662-F6662)</f>
        <v/>
      </c>
      <c r="K6662" s="6">
        <f>IF(sel_og=1,E6662-G6662,0)</f>
        <v/>
      </c>
    </row>
    <row r="6663">
      <c r="A6663" s="6">
        <f>Profiles!E6663+Profiles!F6663</f>
        <v/>
      </c>
      <c r="B6663" s="6">
        <f>Profiles!D6663*sel_solar</f>
        <v/>
      </c>
      <c r="C6663" s="6">
        <f>MIN(B6663,A6663)</f>
        <v/>
      </c>
      <c r="D6663" s="6">
        <f>B6663-C6663</f>
        <v/>
      </c>
      <c r="E6663" s="6">
        <f>A6663-C6663</f>
        <v/>
      </c>
      <c r="F6663" s="6">
        <f>MIN(D6663,in_batt_pw,IF(sel_batt=0,0,(sel_batt-H6662)/in_rte))</f>
        <v/>
      </c>
      <c r="G6663" s="6">
        <f>MIN(E6663,in_batt_pw,H6662)</f>
        <v/>
      </c>
      <c r="H6663" s="6">
        <f>H6662+F6663*in_rte-G6663</f>
        <v/>
      </c>
      <c r="I6663" s="6">
        <f>IF(sel_og=1,0,E6663-G6663)</f>
        <v/>
      </c>
      <c r="J6663" s="6">
        <f>IF(sel_og=1,0,D6663-F6663)</f>
        <v/>
      </c>
      <c r="K6663" s="6">
        <f>IF(sel_og=1,E6663-G6663,0)</f>
        <v/>
      </c>
    </row>
    <row r="6664">
      <c r="A6664" s="6">
        <f>Profiles!E6664+Profiles!F6664</f>
        <v/>
      </c>
      <c r="B6664" s="6">
        <f>Profiles!D6664*sel_solar</f>
        <v/>
      </c>
      <c r="C6664" s="6">
        <f>MIN(B6664,A6664)</f>
        <v/>
      </c>
      <c r="D6664" s="6">
        <f>B6664-C6664</f>
        <v/>
      </c>
      <c r="E6664" s="6">
        <f>A6664-C6664</f>
        <v/>
      </c>
      <c r="F6664" s="6">
        <f>MIN(D6664,in_batt_pw,IF(sel_batt=0,0,(sel_batt-H6663)/in_rte))</f>
        <v/>
      </c>
      <c r="G6664" s="6">
        <f>MIN(E6664,in_batt_pw,H6663)</f>
        <v/>
      </c>
      <c r="H6664" s="6">
        <f>H6663+F6664*in_rte-G6664</f>
        <v/>
      </c>
      <c r="I6664" s="6">
        <f>IF(sel_og=1,0,E6664-G6664)</f>
        <v/>
      </c>
      <c r="J6664" s="6">
        <f>IF(sel_og=1,0,D6664-F6664)</f>
        <v/>
      </c>
      <c r="K6664" s="6">
        <f>IF(sel_og=1,E6664-G6664,0)</f>
        <v/>
      </c>
    </row>
    <row r="6665">
      <c r="A6665" s="6">
        <f>Profiles!E6665+Profiles!F6665</f>
        <v/>
      </c>
      <c r="B6665" s="6">
        <f>Profiles!D6665*sel_solar</f>
        <v/>
      </c>
      <c r="C6665" s="6">
        <f>MIN(B6665,A6665)</f>
        <v/>
      </c>
      <c r="D6665" s="6">
        <f>B6665-C6665</f>
        <v/>
      </c>
      <c r="E6665" s="6">
        <f>A6665-C6665</f>
        <v/>
      </c>
      <c r="F6665" s="6">
        <f>MIN(D6665,in_batt_pw,IF(sel_batt=0,0,(sel_batt-H6664)/in_rte))</f>
        <v/>
      </c>
      <c r="G6665" s="6">
        <f>MIN(E6665,in_batt_pw,H6664)</f>
        <v/>
      </c>
      <c r="H6665" s="6">
        <f>H6664+F6665*in_rte-G6665</f>
        <v/>
      </c>
      <c r="I6665" s="6">
        <f>IF(sel_og=1,0,E6665-G6665)</f>
        <v/>
      </c>
      <c r="J6665" s="6">
        <f>IF(sel_og=1,0,D6665-F6665)</f>
        <v/>
      </c>
      <c r="K6665" s="6">
        <f>IF(sel_og=1,E6665-G6665,0)</f>
        <v/>
      </c>
    </row>
    <row r="6666">
      <c r="A6666" s="6">
        <f>Profiles!E6666+Profiles!F6666</f>
        <v/>
      </c>
      <c r="B6666" s="6">
        <f>Profiles!D6666*sel_solar</f>
        <v/>
      </c>
      <c r="C6666" s="6">
        <f>MIN(B6666,A6666)</f>
        <v/>
      </c>
      <c r="D6666" s="6">
        <f>B6666-C6666</f>
        <v/>
      </c>
      <c r="E6666" s="6">
        <f>A6666-C6666</f>
        <v/>
      </c>
      <c r="F6666" s="6">
        <f>MIN(D6666,in_batt_pw,IF(sel_batt=0,0,(sel_batt-H6665)/in_rte))</f>
        <v/>
      </c>
      <c r="G6666" s="6">
        <f>MIN(E6666,in_batt_pw,H6665)</f>
        <v/>
      </c>
      <c r="H6666" s="6">
        <f>H6665+F6666*in_rte-G6666</f>
        <v/>
      </c>
      <c r="I6666" s="6">
        <f>IF(sel_og=1,0,E6666-G6666)</f>
        <v/>
      </c>
      <c r="J6666" s="6">
        <f>IF(sel_og=1,0,D6666-F6666)</f>
        <v/>
      </c>
      <c r="K6666" s="6">
        <f>IF(sel_og=1,E6666-G6666,0)</f>
        <v/>
      </c>
    </row>
    <row r="6667">
      <c r="A6667" s="6">
        <f>Profiles!E6667+Profiles!F6667</f>
        <v/>
      </c>
      <c r="B6667" s="6">
        <f>Profiles!D6667*sel_solar</f>
        <v/>
      </c>
      <c r="C6667" s="6">
        <f>MIN(B6667,A6667)</f>
        <v/>
      </c>
      <c r="D6667" s="6">
        <f>B6667-C6667</f>
        <v/>
      </c>
      <c r="E6667" s="6">
        <f>A6667-C6667</f>
        <v/>
      </c>
      <c r="F6667" s="6">
        <f>MIN(D6667,in_batt_pw,IF(sel_batt=0,0,(sel_batt-H6666)/in_rte))</f>
        <v/>
      </c>
      <c r="G6667" s="6">
        <f>MIN(E6667,in_batt_pw,H6666)</f>
        <v/>
      </c>
      <c r="H6667" s="6">
        <f>H6666+F6667*in_rte-G6667</f>
        <v/>
      </c>
      <c r="I6667" s="6">
        <f>IF(sel_og=1,0,E6667-G6667)</f>
        <v/>
      </c>
      <c r="J6667" s="6">
        <f>IF(sel_og=1,0,D6667-F6667)</f>
        <v/>
      </c>
      <c r="K6667" s="6">
        <f>IF(sel_og=1,E6667-G6667,0)</f>
        <v/>
      </c>
    </row>
    <row r="6668">
      <c r="A6668" s="6">
        <f>Profiles!E6668+Profiles!F6668</f>
        <v/>
      </c>
      <c r="B6668" s="6">
        <f>Profiles!D6668*sel_solar</f>
        <v/>
      </c>
      <c r="C6668" s="6">
        <f>MIN(B6668,A6668)</f>
        <v/>
      </c>
      <c r="D6668" s="6">
        <f>B6668-C6668</f>
        <v/>
      </c>
      <c r="E6668" s="6">
        <f>A6668-C6668</f>
        <v/>
      </c>
      <c r="F6668" s="6">
        <f>MIN(D6668,in_batt_pw,IF(sel_batt=0,0,(sel_batt-H6667)/in_rte))</f>
        <v/>
      </c>
      <c r="G6668" s="6">
        <f>MIN(E6668,in_batt_pw,H6667)</f>
        <v/>
      </c>
      <c r="H6668" s="6">
        <f>H6667+F6668*in_rte-G6668</f>
        <v/>
      </c>
      <c r="I6668" s="6">
        <f>IF(sel_og=1,0,E6668-G6668)</f>
        <v/>
      </c>
      <c r="J6668" s="6">
        <f>IF(sel_og=1,0,D6668-F6668)</f>
        <v/>
      </c>
      <c r="K6668" s="6">
        <f>IF(sel_og=1,E6668-G6668,0)</f>
        <v/>
      </c>
    </row>
    <row r="6669">
      <c r="A6669" s="6">
        <f>Profiles!E6669+Profiles!F6669</f>
        <v/>
      </c>
      <c r="B6669" s="6">
        <f>Profiles!D6669*sel_solar</f>
        <v/>
      </c>
      <c r="C6669" s="6">
        <f>MIN(B6669,A6669)</f>
        <v/>
      </c>
      <c r="D6669" s="6">
        <f>B6669-C6669</f>
        <v/>
      </c>
      <c r="E6669" s="6">
        <f>A6669-C6669</f>
        <v/>
      </c>
      <c r="F6669" s="6">
        <f>MIN(D6669,in_batt_pw,IF(sel_batt=0,0,(sel_batt-H6668)/in_rte))</f>
        <v/>
      </c>
      <c r="G6669" s="6">
        <f>MIN(E6669,in_batt_pw,H6668)</f>
        <v/>
      </c>
      <c r="H6669" s="6">
        <f>H6668+F6669*in_rte-G6669</f>
        <v/>
      </c>
      <c r="I6669" s="6">
        <f>IF(sel_og=1,0,E6669-G6669)</f>
        <v/>
      </c>
      <c r="J6669" s="6">
        <f>IF(sel_og=1,0,D6669-F6669)</f>
        <v/>
      </c>
      <c r="K6669" s="6">
        <f>IF(sel_og=1,E6669-G6669,0)</f>
        <v/>
      </c>
    </row>
    <row r="6670">
      <c r="A6670" s="6">
        <f>Profiles!E6670+Profiles!F6670</f>
        <v/>
      </c>
      <c r="B6670" s="6">
        <f>Profiles!D6670*sel_solar</f>
        <v/>
      </c>
      <c r="C6670" s="6">
        <f>MIN(B6670,A6670)</f>
        <v/>
      </c>
      <c r="D6670" s="6">
        <f>B6670-C6670</f>
        <v/>
      </c>
      <c r="E6670" s="6">
        <f>A6670-C6670</f>
        <v/>
      </c>
      <c r="F6670" s="6">
        <f>MIN(D6670,in_batt_pw,IF(sel_batt=0,0,(sel_batt-H6669)/in_rte))</f>
        <v/>
      </c>
      <c r="G6670" s="6">
        <f>MIN(E6670,in_batt_pw,H6669)</f>
        <v/>
      </c>
      <c r="H6670" s="6">
        <f>H6669+F6670*in_rte-G6670</f>
        <v/>
      </c>
      <c r="I6670" s="6">
        <f>IF(sel_og=1,0,E6670-G6670)</f>
        <v/>
      </c>
      <c r="J6670" s="6">
        <f>IF(sel_og=1,0,D6670-F6670)</f>
        <v/>
      </c>
      <c r="K6670" s="6">
        <f>IF(sel_og=1,E6670-G6670,0)</f>
        <v/>
      </c>
    </row>
    <row r="6671">
      <c r="A6671" s="6">
        <f>Profiles!E6671+Profiles!F6671</f>
        <v/>
      </c>
      <c r="B6671" s="6">
        <f>Profiles!D6671*sel_solar</f>
        <v/>
      </c>
      <c r="C6671" s="6">
        <f>MIN(B6671,A6671)</f>
        <v/>
      </c>
      <c r="D6671" s="6">
        <f>B6671-C6671</f>
        <v/>
      </c>
      <c r="E6671" s="6">
        <f>A6671-C6671</f>
        <v/>
      </c>
      <c r="F6671" s="6">
        <f>MIN(D6671,in_batt_pw,IF(sel_batt=0,0,(sel_batt-H6670)/in_rte))</f>
        <v/>
      </c>
      <c r="G6671" s="6">
        <f>MIN(E6671,in_batt_pw,H6670)</f>
        <v/>
      </c>
      <c r="H6671" s="6">
        <f>H6670+F6671*in_rte-G6671</f>
        <v/>
      </c>
      <c r="I6671" s="6">
        <f>IF(sel_og=1,0,E6671-G6671)</f>
        <v/>
      </c>
      <c r="J6671" s="6">
        <f>IF(sel_og=1,0,D6671-F6671)</f>
        <v/>
      </c>
      <c r="K6671" s="6">
        <f>IF(sel_og=1,E6671-G6671,0)</f>
        <v/>
      </c>
    </row>
    <row r="6672">
      <c r="A6672" s="6">
        <f>Profiles!E6672+Profiles!F6672</f>
        <v/>
      </c>
      <c r="B6672" s="6">
        <f>Profiles!D6672*sel_solar</f>
        <v/>
      </c>
      <c r="C6672" s="6">
        <f>MIN(B6672,A6672)</f>
        <v/>
      </c>
      <c r="D6672" s="6">
        <f>B6672-C6672</f>
        <v/>
      </c>
      <c r="E6672" s="6">
        <f>A6672-C6672</f>
        <v/>
      </c>
      <c r="F6672" s="6">
        <f>MIN(D6672,in_batt_pw,IF(sel_batt=0,0,(sel_batt-H6671)/in_rte))</f>
        <v/>
      </c>
      <c r="G6672" s="6">
        <f>MIN(E6672,in_batt_pw,H6671)</f>
        <v/>
      </c>
      <c r="H6672" s="6">
        <f>H6671+F6672*in_rte-G6672</f>
        <v/>
      </c>
      <c r="I6672" s="6">
        <f>IF(sel_og=1,0,E6672-G6672)</f>
        <v/>
      </c>
      <c r="J6672" s="6">
        <f>IF(sel_og=1,0,D6672-F6672)</f>
        <v/>
      </c>
      <c r="K6672" s="6">
        <f>IF(sel_og=1,E6672-G6672,0)</f>
        <v/>
      </c>
    </row>
    <row r="6673">
      <c r="A6673" s="6">
        <f>Profiles!E6673+Profiles!F6673</f>
        <v/>
      </c>
      <c r="B6673" s="6">
        <f>Profiles!D6673*sel_solar</f>
        <v/>
      </c>
      <c r="C6673" s="6">
        <f>MIN(B6673,A6673)</f>
        <v/>
      </c>
      <c r="D6673" s="6">
        <f>B6673-C6673</f>
        <v/>
      </c>
      <c r="E6673" s="6">
        <f>A6673-C6673</f>
        <v/>
      </c>
      <c r="F6673" s="6">
        <f>MIN(D6673,in_batt_pw,IF(sel_batt=0,0,(sel_batt-H6672)/in_rte))</f>
        <v/>
      </c>
      <c r="G6673" s="6">
        <f>MIN(E6673,in_batt_pw,H6672)</f>
        <v/>
      </c>
      <c r="H6673" s="6">
        <f>H6672+F6673*in_rte-G6673</f>
        <v/>
      </c>
      <c r="I6673" s="6">
        <f>IF(sel_og=1,0,E6673-G6673)</f>
        <v/>
      </c>
      <c r="J6673" s="6">
        <f>IF(sel_og=1,0,D6673-F6673)</f>
        <v/>
      </c>
      <c r="K6673" s="6">
        <f>IF(sel_og=1,E6673-G6673,0)</f>
        <v/>
      </c>
    </row>
    <row r="6674">
      <c r="A6674" s="6">
        <f>Profiles!E6674+Profiles!F6674</f>
        <v/>
      </c>
      <c r="B6674" s="6">
        <f>Profiles!D6674*sel_solar</f>
        <v/>
      </c>
      <c r="C6674" s="6">
        <f>MIN(B6674,A6674)</f>
        <v/>
      </c>
      <c r="D6674" s="6">
        <f>B6674-C6674</f>
        <v/>
      </c>
      <c r="E6674" s="6">
        <f>A6674-C6674</f>
        <v/>
      </c>
      <c r="F6674" s="6">
        <f>MIN(D6674,in_batt_pw,IF(sel_batt=0,0,(sel_batt-H6673)/in_rte))</f>
        <v/>
      </c>
      <c r="G6674" s="6">
        <f>MIN(E6674,in_batt_pw,H6673)</f>
        <v/>
      </c>
      <c r="H6674" s="6">
        <f>H6673+F6674*in_rte-G6674</f>
        <v/>
      </c>
      <c r="I6674" s="6">
        <f>IF(sel_og=1,0,E6674-G6674)</f>
        <v/>
      </c>
      <c r="J6674" s="6">
        <f>IF(sel_og=1,0,D6674-F6674)</f>
        <v/>
      </c>
      <c r="K6674" s="6">
        <f>IF(sel_og=1,E6674-G6674,0)</f>
        <v/>
      </c>
    </row>
    <row r="6675">
      <c r="A6675" s="6">
        <f>Profiles!E6675+Profiles!F6675</f>
        <v/>
      </c>
      <c r="B6675" s="6">
        <f>Profiles!D6675*sel_solar</f>
        <v/>
      </c>
      <c r="C6675" s="6">
        <f>MIN(B6675,A6675)</f>
        <v/>
      </c>
      <c r="D6675" s="6">
        <f>B6675-C6675</f>
        <v/>
      </c>
      <c r="E6675" s="6">
        <f>A6675-C6675</f>
        <v/>
      </c>
      <c r="F6675" s="6">
        <f>MIN(D6675,in_batt_pw,IF(sel_batt=0,0,(sel_batt-H6674)/in_rte))</f>
        <v/>
      </c>
      <c r="G6675" s="6">
        <f>MIN(E6675,in_batt_pw,H6674)</f>
        <v/>
      </c>
      <c r="H6675" s="6">
        <f>H6674+F6675*in_rte-G6675</f>
        <v/>
      </c>
      <c r="I6675" s="6">
        <f>IF(sel_og=1,0,E6675-G6675)</f>
        <v/>
      </c>
      <c r="J6675" s="6">
        <f>IF(sel_og=1,0,D6675-F6675)</f>
        <v/>
      </c>
      <c r="K6675" s="6">
        <f>IF(sel_og=1,E6675-G6675,0)</f>
        <v/>
      </c>
    </row>
    <row r="6676">
      <c r="A6676" s="6">
        <f>Profiles!E6676+Profiles!F6676</f>
        <v/>
      </c>
      <c r="B6676" s="6">
        <f>Profiles!D6676*sel_solar</f>
        <v/>
      </c>
      <c r="C6676" s="6">
        <f>MIN(B6676,A6676)</f>
        <v/>
      </c>
      <c r="D6676" s="6">
        <f>B6676-C6676</f>
        <v/>
      </c>
      <c r="E6676" s="6">
        <f>A6676-C6676</f>
        <v/>
      </c>
      <c r="F6676" s="6">
        <f>MIN(D6676,in_batt_pw,IF(sel_batt=0,0,(sel_batt-H6675)/in_rte))</f>
        <v/>
      </c>
      <c r="G6676" s="6">
        <f>MIN(E6676,in_batt_pw,H6675)</f>
        <v/>
      </c>
      <c r="H6676" s="6">
        <f>H6675+F6676*in_rte-G6676</f>
        <v/>
      </c>
      <c r="I6676" s="6">
        <f>IF(sel_og=1,0,E6676-G6676)</f>
        <v/>
      </c>
      <c r="J6676" s="6">
        <f>IF(sel_og=1,0,D6676-F6676)</f>
        <v/>
      </c>
      <c r="K6676" s="6">
        <f>IF(sel_og=1,E6676-G6676,0)</f>
        <v/>
      </c>
    </row>
    <row r="6677">
      <c r="A6677" s="6">
        <f>Profiles!E6677+Profiles!F6677</f>
        <v/>
      </c>
      <c r="B6677" s="6">
        <f>Profiles!D6677*sel_solar</f>
        <v/>
      </c>
      <c r="C6677" s="6">
        <f>MIN(B6677,A6677)</f>
        <v/>
      </c>
      <c r="D6677" s="6">
        <f>B6677-C6677</f>
        <v/>
      </c>
      <c r="E6677" s="6">
        <f>A6677-C6677</f>
        <v/>
      </c>
      <c r="F6677" s="6">
        <f>MIN(D6677,in_batt_pw,IF(sel_batt=0,0,(sel_batt-H6676)/in_rte))</f>
        <v/>
      </c>
      <c r="G6677" s="6">
        <f>MIN(E6677,in_batt_pw,H6676)</f>
        <v/>
      </c>
      <c r="H6677" s="6">
        <f>H6676+F6677*in_rte-G6677</f>
        <v/>
      </c>
      <c r="I6677" s="6">
        <f>IF(sel_og=1,0,E6677-G6677)</f>
        <v/>
      </c>
      <c r="J6677" s="6">
        <f>IF(sel_og=1,0,D6677-F6677)</f>
        <v/>
      </c>
      <c r="K6677" s="6">
        <f>IF(sel_og=1,E6677-G6677,0)</f>
        <v/>
      </c>
    </row>
    <row r="6678">
      <c r="A6678" s="6">
        <f>Profiles!E6678+Profiles!F6678</f>
        <v/>
      </c>
      <c r="B6678" s="6">
        <f>Profiles!D6678*sel_solar</f>
        <v/>
      </c>
      <c r="C6678" s="6">
        <f>MIN(B6678,A6678)</f>
        <v/>
      </c>
      <c r="D6678" s="6">
        <f>B6678-C6678</f>
        <v/>
      </c>
      <c r="E6678" s="6">
        <f>A6678-C6678</f>
        <v/>
      </c>
      <c r="F6678" s="6">
        <f>MIN(D6678,in_batt_pw,IF(sel_batt=0,0,(sel_batt-H6677)/in_rte))</f>
        <v/>
      </c>
      <c r="G6678" s="6">
        <f>MIN(E6678,in_batt_pw,H6677)</f>
        <v/>
      </c>
      <c r="H6678" s="6">
        <f>H6677+F6678*in_rte-G6678</f>
        <v/>
      </c>
      <c r="I6678" s="6">
        <f>IF(sel_og=1,0,E6678-G6678)</f>
        <v/>
      </c>
      <c r="J6678" s="6">
        <f>IF(sel_og=1,0,D6678-F6678)</f>
        <v/>
      </c>
      <c r="K6678" s="6">
        <f>IF(sel_og=1,E6678-G6678,0)</f>
        <v/>
      </c>
    </row>
    <row r="6679">
      <c r="A6679" s="6">
        <f>Profiles!E6679+Profiles!F6679</f>
        <v/>
      </c>
      <c r="B6679" s="6">
        <f>Profiles!D6679*sel_solar</f>
        <v/>
      </c>
      <c r="C6679" s="6">
        <f>MIN(B6679,A6679)</f>
        <v/>
      </c>
      <c r="D6679" s="6">
        <f>B6679-C6679</f>
        <v/>
      </c>
      <c r="E6679" s="6">
        <f>A6679-C6679</f>
        <v/>
      </c>
      <c r="F6679" s="6">
        <f>MIN(D6679,in_batt_pw,IF(sel_batt=0,0,(sel_batt-H6678)/in_rte))</f>
        <v/>
      </c>
      <c r="G6679" s="6">
        <f>MIN(E6679,in_batt_pw,H6678)</f>
        <v/>
      </c>
      <c r="H6679" s="6">
        <f>H6678+F6679*in_rte-G6679</f>
        <v/>
      </c>
      <c r="I6679" s="6">
        <f>IF(sel_og=1,0,E6679-G6679)</f>
        <v/>
      </c>
      <c r="J6679" s="6">
        <f>IF(sel_og=1,0,D6679-F6679)</f>
        <v/>
      </c>
      <c r="K6679" s="6">
        <f>IF(sel_og=1,E6679-G6679,0)</f>
        <v/>
      </c>
    </row>
    <row r="6680">
      <c r="A6680" s="6">
        <f>Profiles!E6680+Profiles!F6680</f>
        <v/>
      </c>
      <c r="B6680" s="6">
        <f>Profiles!D6680*sel_solar</f>
        <v/>
      </c>
      <c r="C6680" s="6">
        <f>MIN(B6680,A6680)</f>
        <v/>
      </c>
      <c r="D6680" s="6">
        <f>B6680-C6680</f>
        <v/>
      </c>
      <c r="E6680" s="6">
        <f>A6680-C6680</f>
        <v/>
      </c>
      <c r="F6680" s="6">
        <f>MIN(D6680,in_batt_pw,IF(sel_batt=0,0,(sel_batt-H6679)/in_rte))</f>
        <v/>
      </c>
      <c r="G6680" s="6">
        <f>MIN(E6680,in_batt_pw,H6679)</f>
        <v/>
      </c>
      <c r="H6680" s="6">
        <f>H6679+F6680*in_rte-G6680</f>
        <v/>
      </c>
      <c r="I6680" s="6">
        <f>IF(sel_og=1,0,E6680-G6680)</f>
        <v/>
      </c>
      <c r="J6680" s="6">
        <f>IF(sel_og=1,0,D6680-F6680)</f>
        <v/>
      </c>
      <c r="K6680" s="6">
        <f>IF(sel_og=1,E6680-G6680,0)</f>
        <v/>
      </c>
    </row>
    <row r="6681">
      <c r="A6681" s="6">
        <f>Profiles!E6681+Profiles!F6681</f>
        <v/>
      </c>
      <c r="B6681" s="6">
        <f>Profiles!D6681*sel_solar</f>
        <v/>
      </c>
      <c r="C6681" s="6">
        <f>MIN(B6681,A6681)</f>
        <v/>
      </c>
      <c r="D6681" s="6">
        <f>B6681-C6681</f>
        <v/>
      </c>
      <c r="E6681" s="6">
        <f>A6681-C6681</f>
        <v/>
      </c>
      <c r="F6681" s="6">
        <f>MIN(D6681,in_batt_pw,IF(sel_batt=0,0,(sel_batt-H6680)/in_rte))</f>
        <v/>
      </c>
      <c r="G6681" s="6">
        <f>MIN(E6681,in_batt_pw,H6680)</f>
        <v/>
      </c>
      <c r="H6681" s="6">
        <f>H6680+F6681*in_rte-G6681</f>
        <v/>
      </c>
      <c r="I6681" s="6">
        <f>IF(sel_og=1,0,E6681-G6681)</f>
        <v/>
      </c>
      <c r="J6681" s="6">
        <f>IF(sel_og=1,0,D6681-F6681)</f>
        <v/>
      </c>
      <c r="K6681" s="6">
        <f>IF(sel_og=1,E6681-G6681,0)</f>
        <v/>
      </c>
    </row>
    <row r="6682">
      <c r="A6682" s="6">
        <f>Profiles!E6682+Profiles!F6682</f>
        <v/>
      </c>
      <c r="B6682" s="6">
        <f>Profiles!D6682*sel_solar</f>
        <v/>
      </c>
      <c r="C6682" s="6">
        <f>MIN(B6682,A6682)</f>
        <v/>
      </c>
      <c r="D6682" s="6">
        <f>B6682-C6682</f>
        <v/>
      </c>
      <c r="E6682" s="6">
        <f>A6682-C6682</f>
        <v/>
      </c>
      <c r="F6682" s="6">
        <f>MIN(D6682,in_batt_pw,IF(sel_batt=0,0,(sel_batt-H6681)/in_rte))</f>
        <v/>
      </c>
      <c r="G6682" s="6">
        <f>MIN(E6682,in_batt_pw,H6681)</f>
        <v/>
      </c>
      <c r="H6682" s="6">
        <f>H6681+F6682*in_rte-G6682</f>
        <v/>
      </c>
      <c r="I6682" s="6">
        <f>IF(sel_og=1,0,E6682-G6682)</f>
        <v/>
      </c>
      <c r="J6682" s="6">
        <f>IF(sel_og=1,0,D6682-F6682)</f>
        <v/>
      </c>
      <c r="K6682" s="6">
        <f>IF(sel_og=1,E6682-G6682,0)</f>
        <v/>
      </c>
    </row>
    <row r="6683">
      <c r="A6683" s="6">
        <f>Profiles!E6683+Profiles!F6683</f>
        <v/>
      </c>
      <c r="B6683" s="6">
        <f>Profiles!D6683*sel_solar</f>
        <v/>
      </c>
      <c r="C6683" s="6">
        <f>MIN(B6683,A6683)</f>
        <v/>
      </c>
      <c r="D6683" s="6">
        <f>B6683-C6683</f>
        <v/>
      </c>
      <c r="E6683" s="6">
        <f>A6683-C6683</f>
        <v/>
      </c>
      <c r="F6683" s="6">
        <f>MIN(D6683,in_batt_pw,IF(sel_batt=0,0,(sel_batt-H6682)/in_rte))</f>
        <v/>
      </c>
      <c r="G6683" s="6">
        <f>MIN(E6683,in_batt_pw,H6682)</f>
        <v/>
      </c>
      <c r="H6683" s="6">
        <f>H6682+F6683*in_rte-G6683</f>
        <v/>
      </c>
      <c r="I6683" s="6">
        <f>IF(sel_og=1,0,E6683-G6683)</f>
        <v/>
      </c>
      <c r="J6683" s="6">
        <f>IF(sel_og=1,0,D6683-F6683)</f>
        <v/>
      </c>
      <c r="K6683" s="6">
        <f>IF(sel_og=1,E6683-G6683,0)</f>
        <v/>
      </c>
    </row>
    <row r="6684">
      <c r="A6684" s="6">
        <f>Profiles!E6684+Profiles!F6684</f>
        <v/>
      </c>
      <c r="B6684" s="6">
        <f>Profiles!D6684*sel_solar</f>
        <v/>
      </c>
      <c r="C6684" s="6">
        <f>MIN(B6684,A6684)</f>
        <v/>
      </c>
      <c r="D6684" s="6">
        <f>B6684-C6684</f>
        <v/>
      </c>
      <c r="E6684" s="6">
        <f>A6684-C6684</f>
        <v/>
      </c>
      <c r="F6684" s="6">
        <f>MIN(D6684,in_batt_pw,IF(sel_batt=0,0,(sel_batt-H6683)/in_rte))</f>
        <v/>
      </c>
      <c r="G6684" s="6">
        <f>MIN(E6684,in_batt_pw,H6683)</f>
        <v/>
      </c>
      <c r="H6684" s="6">
        <f>H6683+F6684*in_rte-G6684</f>
        <v/>
      </c>
      <c r="I6684" s="6">
        <f>IF(sel_og=1,0,E6684-G6684)</f>
        <v/>
      </c>
      <c r="J6684" s="6">
        <f>IF(sel_og=1,0,D6684-F6684)</f>
        <v/>
      </c>
      <c r="K6684" s="6">
        <f>IF(sel_og=1,E6684-G6684,0)</f>
        <v/>
      </c>
    </row>
    <row r="6685">
      <c r="A6685" s="6">
        <f>Profiles!E6685+Profiles!F6685</f>
        <v/>
      </c>
      <c r="B6685" s="6">
        <f>Profiles!D6685*sel_solar</f>
        <v/>
      </c>
      <c r="C6685" s="6">
        <f>MIN(B6685,A6685)</f>
        <v/>
      </c>
      <c r="D6685" s="6">
        <f>B6685-C6685</f>
        <v/>
      </c>
      <c r="E6685" s="6">
        <f>A6685-C6685</f>
        <v/>
      </c>
      <c r="F6685" s="6">
        <f>MIN(D6685,in_batt_pw,IF(sel_batt=0,0,(sel_batt-H6684)/in_rte))</f>
        <v/>
      </c>
      <c r="G6685" s="6">
        <f>MIN(E6685,in_batt_pw,H6684)</f>
        <v/>
      </c>
      <c r="H6685" s="6">
        <f>H6684+F6685*in_rte-G6685</f>
        <v/>
      </c>
      <c r="I6685" s="6">
        <f>IF(sel_og=1,0,E6685-G6685)</f>
        <v/>
      </c>
      <c r="J6685" s="6">
        <f>IF(sel_og=1,0,D6685-F6685)</f>
        <v/>
      </c>
      <c r="K6685" s="6">
        <f>IF(sel_og=1,E6685-G6685,0)</f>
        <v/>
      </c>
    </row>
    <row r="6686">
      <c r="A6686" s="6">
        <f>Profiles!E6686+Profiles!F6686</f>
        <v/>
      </c>
      <c r="B6686" s="6">
        <f>Profiles!D6686*sel_solar</f>
        <v/>
      </c>
      <c r="C6686" s="6">
        <f>MIN(B6686,A6686)</f>
        <v/>
      </c>
      <c r="D6686" s="6">
        <f>B6686-C6686</f>
        <v/>
      </c>
      <c r="E6686" s="6">
        <f>A6686-C6686</f>
        <v/>
      </c>
      <c r="F6686" s="6">
        <f>MIN(D6686,in_batt_pw,IF(sel_batt=0,0,(sel_batt-H6685)/in_rte))</f>
        <v/>
      </c>
      <c r="G6686" s="6">
        <f>MIN(E6686,in_batt_pw,H6685)</f>
        <v/>
      </c>
      <c r="H6686" s="6">
        <f>H6685+F6686*in_rte-G6686</f>
        <v/>
      </c>
      <c r="I6686" s="6">
        <f>IF(sel_og=1,0,E6686-G6686)</f>
        <v/>
      </c>
      <c r="J6686" s="6">
        <f>IF(sel_og=1,0,D6686-F6686)</f>
        <v/>
      </c>
      <c r="K6686" s="6">
        <f>IF(sel_og=1,E6686-G6686,0)</f>
        <v/>
      </c>
    </row>
    <row r="6687">
      <c r="A6687" s="6">
        <f>Profiles!E6687+Profiles!F6687</f>
        <v/>
      </c>
      <c r="B6687" s="6">
        <f>Profiles!D6687*sel_solar</f>
        <v/>
      </c>
      <c r="C6687" s="6">
        <f>MIN(B6687,A6687)</f>
        <v/>
      </c>
      <c r="D6687" s="6">
        <f>B6687-C6687</f>
        <v/>
      </c>
      <c r="E6687" s="6">
        <f>A6687-C6687</f>
        <v/>
      </c>
      <c r="F6687" s="6">
        <f>MIN(D6687,in_batt_pw,IF(sel_batt=0,0,(sel_batt-H6686)/in_rte))</f>
        <v/>
      </c>
      <c r="G6687" s="6">
        <f>MIN(E6687,in_batt_pw,H6686)</f>
        <v/>
      </c>
      <c r="H6687" s="6">
        <f>H6686+F6687*in_rte-G6687</f>
        <v/>
      </c>
      <c r="I6687" s="6">
        <f>IF(sel_og=1,0,E6687-G6687)</f>
        <v/>
      </c>
      <c r="J6687" s="6">
        <f>IF(sel_og=1,0,D6687-F6687)</f>
        <v/>
      </c>
      <c r="K6687" s="6">
        <f>IF(sel_og=1,E6687-G6687,0)</f>
        <v/>
      </c>
    </row>
    <row r="6688">
      <c r="A6688" s="6">
        <f>Profiles!E6688+Profiles!F6688</f>
        <v/>
      </c>
      <c r="B6688" s="6">
        <f>Profiles!D6688*sel_solar</f>
        <v/>
      </c>
      <c r="C6688" s="6">
        <f>MIN(B6688,A6688)</f>
        <v/>
      </c>
      <c r="D6688" s="6">
        <f>B6688-C6688</f>
        <v/>
      </c>
      <c r="E6688" s="6">
        <f>A6688-C6688</f>
        <v/>
      </c>
      <c r="F6688" s="6">
        <f>MIN(D6688,in_batt_pw,IF(sel_batt=0,0,(sel_batt-H6687)/in_rte))</f>
        <v/>
      </c>
      <c r="G6688" s="6">
        <f>MIN(E6688,in_batt_pw,H6687)</f>
        <v/>
      </c>
      <c r="H6688" s="6">
        <f>H6687+F6688*in_rte-G6688</f>
        <v/>
      </c>
      <c r="I6688" s="6">
        <f>IF(sel_og=1,0,E6688-G6688)</f>
        <v/>
      </c>
      <c r="J6688" s="6">
        <f>IF(sel_og=1,0,D6688-F6688)</f>
        <v/>
      </c>
      <c r="K6688" s="6">
        <f>IF(sel_og=1,E6688-G6688,0)</f>
        <v/>
      </c>
    </row>
    <row r="6689">
      <c r="A6689" s="6">
        <f>Profiles!E6689+Profiles!F6689</f>
        <v/>
      </c>
      <c r="B6689" s="6">
        <f>Profiles!D6689*sel_solar</f>
        <v/>
      </c>
      <c r="C6689" s="6">
        <f>MIN(B6689,A6689)</f>
        <v/>
      </c>
      <c r="D6689" s="6">
        <f>B6689-C6689</f>
        <v/>
      </c>
      <c r="E6689" s="6">
        <f>A6689-C6689</f>
        <v/>
      </c>
      <c r="F6689" s="6">
        <f>MIN(D6689,in_batt_pw,IF(sel_batt=0,0,(sel_batt-H6688)/in_rte))</f>
        <v/>
      </c>
      <c r="G6689" s="6">
        <f>MIN(E6689,in_batt_pw,H6688)</f>
        <v/>
      </c>
      <c r="H6689" s="6">
        <f>H6688+F6689*in_rte-G6689</f>
        <v/>
      </c>
      <c r="I6689" s="6">
        <f>IF(sel_og=1,0,E6689-G6689)</f>
        <v/>
      </c>
      <c r="J6689" s="6">
        <f>IF(sel_og=1,0,D6689-F6689)</f>
        <v/>
      </c>
      <c r="K6689" s="6">
        <f>IF(sel_og=1,E6689-G6689,0)</f>
        <v/>
      </c>
    </row>
    <row r="6690">
      <c r="A6690" s="6">
        <f>Profiles!E6690+Profiles!F6690</f>
        <v/>
      </c>
      <c r="B6690" s="6">
        <f>Profiles!D6690*sel_solar</f>
        <v/>
      </c>
      <c r="C6690" s="6">
        <f>MIN(B6690,A6690)</f>
        <v/>
      </c>
      <c r="D6690" s="6">
        <f>B6690-C6690</f>
        <v/>
      </c>
      <c r="E6690" s="6">
        <f>A6690-C6690</f>
        <v/>
      </c>
      <c r="F6690" s="6">
        <f>MIN(D6690,in_batt_pw,IF(sel_batt=0,0,(sel_batt-H6689)/in_rte))</f>
        <v/>
      </c>
      <c r="G6690" s="6">
        <f>MIN(E6690,in_batt_pw,H6689)</f>
        <v/>
      </c>
      <c r="H6690" s="6">
        <f>H6689+F6690*in_rte-G6690</f>
        <v/>
      </c>
      <c r="I6690" s="6">
        <f>IF(sel_og=1,0,E6690-G6690)</f>
        <v/>
      </c>
      <c r="J6690" s="6">
        <f>IF(sel_og=1,0,D6690-F6690)</f>
        <v/>
      </c>
      <c r="K6690" s="6">
        <f>IF(sel_og=1,E6690-G6690,0)</f>
        <v/>
      </c>
    </row>
    <row r="6691">
      <c r="A6691" s="6">
        <f>Profiles!E6691+Profiles!F6691</f>
        <v/>
      </c>
      <c r="B6691" s="6">
        <f>Profiles!D6691*sel_solar</f>
        <v/>
      </c>
      <c r="C6691" s="6">
        <f>MIN(B6691,A6691)</f>
        <v/>
      </c>
      <c r="D6691" s="6">
        <f>B6691-C6691</f>
        <v/>
      </c>
      <c r="E6691" s="6">
        <f>A6691-C6691</f>
        <v/>
      </c>
      <c r="F6691" s="6">
        <f>MIN(D6691,in_batt_pw,IF(sel_batt=0,0,(sel_batt-H6690)/in_rte))</f>
        <v/>
      </c>
      <c r="G6691" s="6">
        <f>MIN(E6691,in_batt_pw,H6690)</f>
        <v/>
      </c>
      <c r="H6691" s="6">
        <f>H6690+F6691*in_rte-G6691</f>
        <v/>
      </c>
      <c r="I6691" s="6">
        <f>IF(sel_og=1,0,E6691-G6691)</f>
        <v/>
      </c>
      <c r="J6691" s="6">
        <f>IF(sel_og=1,0,D6691-F6691)</f>
        <v/>
      </c>
      <c r="K6691" s="6">
        <f>IF(sel_og=1,E6691-G6691,0)</f>
        <v/>
      </c>
    </row>
    <row r="6692">
      <c r="A6692" s="6">
        <f>Profiles!E6692+Profiles!F6692</f>
        <v/>
      </c>
      <c r="B6692" s="6">
        <f>Profiles!D6692*sel_solar</f>
        <v/>
      </c>
      <c r="C6692" s="6">
        <f>MIN(B6692,A6692)</f>
        <v/>
      </c>
      <c r="D6692" s="6">
        <f>B6692-C6692</f>
        <v/>
      </c>
      <c r="E6692" s="6">
        <f>A6692-C6692</f>
        <v/>
      </c>
      <c r="F6692" s="6">
        <f>MIN(D6692,in_batt_pw,IF(sel_batt=0,0,(sel_batt-H6691)/in_rte))</f>
        <v/>
      </c>
      <c r="G6692" s="6">
        <f>MIN(E6692,in_batt_pw,H6691)</f>
        <v/>
      </c>
      <c r="H6692" s="6">
        <f>H6691+F6692*in_rte-G6692</f>
        <v/>
      </c>
      <c r="I6692" s="6">
        <f>IF(sel_og=1,0,E6692-G6692)</f>
        <v/>
      </c>
      <c r="J6692" s="6">
        <f>IF(sel_og=1,0,D6692-F6692)</f>
        <v/>
      </c>
      <c r="K6692" s="6">
        <f>IF(sel_og=1,E6692-G6692,0)</f>
        <v/>
      </c>
    </row>
    <row r="6693">
      <c r="A6693" s="6">
        <f>Profiles!E6693+Profiles!F6693</f>
        <v/>
      </c>
      <c r="B6693" s="6">
        <f>Profiles!D6693*sel_solar</f>
        <v/>
      </c>
      <c r="C6693" s="6">
        <f>MIN(B6693,A6693)</f>
        <v/>
      </c>
      <c r="D6693" s="6">
        <f>B6693-C6693</f>
        <v/>
      </c>
      <c r="E6693" s="6">
        <f>A6693-C6693</f>
        <v/>
      </c>
      <c r="F6693" s="6">
        <f>MIN(D6693,in_batt_pw,IF(sel_batt=0,0,(sel_batt-H6692)/in_rte))</f>
        <v/>
      </c>
      <c r="G6693" s="6">
        <f>MIN(E6693,in_batt_pw,H6692)</f>
        <v/>
      </c>
      <c r="H6693" s="6">
        <f>H6692+F6693*in_rte-G6693</f>
        <v/>
      </c>
      <c r="I6693" s="6">
        <f>IF(sel_og=1,0,E6693-G6693)</f>
        <v/>
      </c>
      <c r="J6693" s="6">
        <f>IF(sel_og=1,0,D6693-F6693)</f>
        <v/>
      </c>
      <c r="K6693" s="6">
        <f>IF(sel_og=1,E6693-G6693,0)</f>
        <v/>
      </c>
    </row>
    <row r="6694">
      <c r="A6694" s="6">
        <f>Profiles!E6694+Profiles!F6694</f>
        <v/>
      </c>
      <c r="B6694" s="6">
        <f>Profiles!D6694*sel_solar</f>
        <v/>
      </c>
      <c r="C6694" s="6">
        <f>MIN(B6694,A6694)</f>
        <v/>
      </c>
      <c r="D6694" s="6">
        <f>B6694-C6694</f>
        <v/>
      </c>
      <c r="E6694" s="6">
        <f>A6694-C6694</f>
        <v/>
      </c>
      <c r="F6694" s="6">
        <f>MIN(D6694,in_batt_pw,IF(sel_batt=0,0,(sel_batt-H6693)/in_rte))</f>
        <v/>
      </c>
      <c r="G6694" s="6">
        <f>MIN(E6694,in_batt_pw,H6693)</f>
        <v/>
      </c>
      <c r="H6694" s="6">
        <f>H6693+F6694*in_rte-G6694</f>
        <v/>
      </c>
      <c r="I6694" s="6">
        <f>IF(sel_og=1,0,E6694-G6694)</f>
        <v/>
      </c>
      <c r="J6694" s="6">
        <f>IF(sel_og=1,0,D6694-F6694)</f>
        <v/>
      </c>
      <c r="K6694" s="6">
        <f>IF(sel_og=1,E6694-G6694,0)</f>
        <v/>
      </c>
    </row>
    <row r="6695">
      <c r="A6695" s="6">
        <f>Profiles!E6695+Profiles!F6695</f>
        <v/>
      </c>
      <c r="B6695" s="6">
        <f>Profiles!D6695*sel_solar</f>
        <v/>
      </c>
      <c r="C6695" s="6">
        <f>MIN(B6695,A6695)</f>
        <v/>
      </c>
      <c r="D6695" s="6">
        <f>B6695-C6695</f>
        <v/>
      </c>
      <c r="E6695" s="6">
        <f>A6695-C6695</f>
        <v/>
      </c>
      <c r="F6695" s="6">
        <f>MIN(D6695,in_batt_pw,IF(sel_batt=0,0,(sel_batt-H6694)/in_rte))</f>
        <v/>
      </c>
      <c r="G6695" s="6">
        <f>MIN(E6695,in_batt_pw,H6694)</f>
        <v/>
      </c>
      <c r="H6695" s="6">
        <f>H6694+F6695*in_rte-G6695</f>
        <v/>
      </c>
      <c r="I6695" s="6">
        <f>IF(sel_og=1,0,E6695-G6695)</f>
        <v/>
      </c>
      <c r="J6695" s="6">
        <f>IF(sel_og=1,0,D6695-F6695)</f>
        <v/>
      </c>
      <c r="K6695" s="6">
        <f>IF(sel_og=1,E6695-G6695,0)</f>
        <v/>
      </c>
    </row>
    <row r="6696">
      <c r="A6696" s="6">
        <f>Profiles!E6696+Profiles!F6696</f>
        <v/>
      </c>
      <c r="B6696" s="6">
        <f>Profiles!D6696*sel_solar</f>
        <v/>
      </c>
      <c r="C6696" s="6">
        <f>MIN(B6696,A6696)</f>
        <v/>
      </c>
      <c r="D6696" s="6">
        <f>B6696-C6696</f>
        <v/>
      </c>
      <c r="E6696" s="6">
        <f>A6696-C6696</f>
        <v/>
      </c>
      <c r="F6696" s="6">
        <f>MIN(D6696,in_batt_pw,IF(sel_batt=0,0,(sel_batt-H6695)/in_rte))</f>
        <v/>
      </c>
      <c r="G6696" s="6">
        <f>MIN(E6696,in_batt_pw,H6695)</f>
        <v/>
      </c>
      <c r="H6696" s="6">
        <f>H6695+F6696*in_rte-G6696</f>
        <v/>
      </c>
      <c r="I6696" s="6">
        <f>IF(sel_og=1,0,E6696-G6696)</f>
        <v/>
      </c>
      <c r="J6696" s="6">
        <f>IF(sel_og=1,0,D6696-F6696)</f>
        <v/>
      </c>
      <c r="K6696" s="6">
        <f>IF(sel_og=1,E6696-G6696,0)</f>
        <v/>
      </c>
    </row>
    <row r="6697">
      <c r="A6697" s="6">
        <f>Profiles!E6697+Profiles!F6697</f>
        <v/>
      </c>
      <c r="B6697" s="6">
        <f>Profiles!D6697*sel_solar</f>
        <v/>
      </c>
      <c r="C6697" s="6">
        <f>MIN(B6697,A6697)</f>
        <v/>
      </c>
      <c r="D6697" s="6">
        <f>B6697-C6697</f>
        <v/>
      </c>
      <c r="E6697" s="6">
        <f>A6697-C6697</f>
        <v/>
      </c>
      <c r="F6697" s="6">
        <f>MIN(D6697,in_batt_pw,IF(sel_batt=0,0,(sel_batt-H6696)/in_rte))</f>
        <v/>
      </c>
      <c r="G6697" s="6">
        <f>MIN(E6697,in_batt_pw,H6696)</f>
        <v/>
      </c>
      <c r="H6697" s="6">
        <f>H6696+F6697*in_rte-G6697</f>
        <v/>
      </c>
      <c r="I6697" s="6">
        <f>IF(sel_og=1,0,E6697-G6697)</f>
        <v/>
      </c>
      <c r="J6697" s="6">
        <f>IF(sel_og=1,0,D6697-F6697)</f>
        <v/>
      </c>
      <c r="K6697" s="6">
        <f>IF(sel_og=1,E6697-G6697,0)</f>
        <v/>
      </c>
    </row>
    <row r="6698">
      <c r="A6698" s="6">
        <f>Profiles!E6698+Profiles!F6698</f>
        <v/>
      </c>
      <c r="B6698" s="6">
        <f>Profiles!D6698*sel_solar</f>
        <v/>
      </c>
      <c r="C6698" s="6">
        <f>MIN(B6698,A6698)</f>
        <v/>
      </c>
      <c r="D6698" s="6">
        <f>B6698-C6698</f>
        <v/>
      </c>
      <c r="E6698" s="6">
        <f>A6698-C6698</f>
        <v/>
      </c>
      <c r="F6698" s="6">
        <f>MIN(D6698,in_batt_pw,IF(sel_batt=0,0,(sel_batt-H6697)/in_rte))</f>
        <v/>
      </c>
      <c r="G6698" s="6">
        <f>MIN(E6698,in_batt_pw,H6697)</f>
        <v/>
      </c>
      <c r="H6698" s="6">
        <f>H6697+F6698*in_rte-G6698</f>
        <v/>
      </c>
      <c r="I6698" s="6">
        <f>IF(sel_og=1,0,E6698-G6698)</f>
        <v/>
      </c>
      <c r="J6698" s="6">
        <f>IF(sel_og=1,0,D6698-F6698)</f>
        <v/>
      </c>
      <c r="K6698" s="6">
        <f>IF(sel_og=1,E6698-G6698,0)</f>
        <v/>
      </c>
    </row>
    <row r="6699">
      <c r="A6699" s="6">
        <f>Profiles!E6699+Profiles!F6699</f>
        <v/>
      </c>
      <c r="B6699" s="6">
        <f>Profiles!D6699*sel_solar</f>
        <v/>
      </c>
      <c r="C6699" s="6">
        <f>MIN(B6699,A6699)</f>
        <v/>
      </c>
      <c r="D6699" s="6">
        <f>B6699-C6699</f>
        <v/>
      </c>
      <c r="E6699" s="6">
        <f>A6699-C6699</f>
        <v/>
      </c>
      <c r="F6699" s="6">
        <f>MIN(D6699,in_batt_pw,IF(sel_batt=0,0,(sel_batt-H6698)/in_rte))</f>
        <v/>
      </c>
      <c r="G6699" s="6">
        <f>MIN(E6699,in_batt_pw,H6698)</f>
        <v/>
      </c>
      <c r="H6699" s="6">
        <f>H6698+F6699*in_rte-G6699</f>
        <v/>
      </c>
      <c r="I6699" s="6">
        <f>IF(sel_og=1,0,E6699-G6699)</f>
        <v/>
      </c>
      <c r="J6699" s="6">
        <f>IF(sel_og=1,0,D6699-F6699)</f>
        <v/>
      </c>
      <c r="K6699" s="6">
        <f>IF(sel_og=1,E6699-G6699,0)</f>
        <v/>
      </c>
    </row>
    <row r="6700">
      <c r="A6700" s="6">
        <f>Profiles!E6700+Profiles!F6700</f>
        <v/>
      </c>
      <c r="B6700" s="6">
        <f>Profiles!D6700*sel_solar</f>
        <v/>
      </c>
      <c r="C6700" s="6">
        <f>MIN(B6700,A6700)</f>
        <v/>
      </c>
      <c r="D6700" s="6">
        <f>B6700-C6700</f>
        <v/>
      </c>
      <c r="E6700" s="6">
        <f>A6700-C6700</f>
        <v/>
      </c>
      <c r="F6700" s="6">
        <f>MIN(D6700,in_batt_pw,IF(sel_batt=0,0,(sel_batt-H6699)/in_rte))</f>
        <v/>
      </c>
      <c r="G6700" s="6">
        <f>MIN(E6700,in_batt_pw,H6699)</f>
        <v/>
      </c>
      <c r="H6700" s="6">
        <f>H6699+F6700*in_rte-G6700</f>
        <v/>
      </c>
      <c r="I6700" s="6">
        <f>IF(sel_og=1,0,E6700-G6700)</f>
        <v/>
      </c>
      <c r="J6700" s="6">
        <f>IF(sel_og=1,0,D6700-F6700)</f>
        <v/>
      </c>
      <c r="K6700" s="6">
        <f>IF(sel_og=1,E6700-G6700,0)</f>
        <v/>
      </c>
    </row>
    <row r="6701">
      <c r="A6701" s="6">
        <f>Profiles!E6701+Profiles!F6701</f>
        <v/>
      </c>
      <c r="B6701" s="6">
        <f>Profiles!D6701*sel_solar</f>
        <v/>
      </c>
      <c r="C6701" s="6">
        <f>MIN(B6701,A6701)</f>
        <v/>
      </c>
      <c r="D6701" s="6">
        <f>B6701-C6701</f>
        <v/>
      </c>
      <c r="E6701" s="6">
        <f>A6701-C6701</f>
        <v/>
      </c>
      <c r="F6701" s="6">
        <f>MIN(D6701,in_batt_pw,IF(sel_batt=0,0,(sel_batt-H6700)/in_rte))</f>
        <v/>
      </c>
      <c r="G6701" s="6">
        <f>MIN(E6701,in_batt_pw,H6700)</f>
        <v/>
      </c>
      <c r="H6701" s="6">
        <f>H6700+F6701*in_rte-G6701</f>
        <v/>
      </c>
      <c r="I6701" s="6">
        <f>IF(sel_og=1,0,E6701-G6701)</f>
        <v/>
      </c>
      <c r="J6701" s="6">
        <f>IF(sel_og=1,0,D6701-F6701)</f>
        <v/>
      </c>
      <c r="K6701" s="6">
        <f>IF(sel_og=1,E6701-G6701,0)</f>
        <v/>
      </c>
    </row>
    <row r="6702">
      <c r="A6702" s="6">
        <f>Profiles!E6702+Profiles!F6702</f>
        <v/>
      </c>
      <c r="B6702" s="6">
        <f>Profiles!D6702*sel_solar</f>
        <v/>
      </c>
      <c r="C6702" s="6">
        <f>MIN(B6702,A6702)</f>
        <v/>
      </c>
      <c r="D6702" s="6">
        <f>B6702-C6702</f>
        <v/>
      </c>
      <c r="E6702" s="6">
        <f>A6702-C6702</f>
        <v/>
      </c>
      <c r="F6702" s="6">
        <f>MIN(D6702,in_batt_pw,IF(sel_batt=0,0,(sel_batt-H6701)/in_rte))</f>
        <v/>
      </c>
      <c r="G6702" s="6">
        <f>MIN(E6702,in_batt_pw,H6701)</f>
        <v/>
      </c>
      <c r="H6702" s="6">
        <f>H6701+F6702*in_rte-G6702</f>
        <v/>
      </c>
      <c r="I6702" s="6">
        <f>IF(sel_og=1,0,E6702-G6702)</f>
        <v/>
      </c>
      <c r="J6702" s="6">
        <f>IF(sel_og=1,0,D6702-F6702)</f>
        <v/>
      </c>
      <c r="K6702" s="6">
        <f>IF(sel_og=1,E6702-G6702,0)</f>
        <v/>
      </c>
    </row>
    <row r="6703">
      <c r="A6703" s="6">
        <f>Profiles!E6703+Profiles!F6703</f>
        <v/>
      </c>
      <c r="B6703" s="6">
        <f>Profiles!D6703*sel_solar</f>
        <v/>
      </c>
      <c r="C6703" s="6">
        <f>MIN(B6703,A6703)</f>
        <v/>
      </c>
      <c r="D6703" s="6">
        <f>B6703-C6703</f>
        <v/>
      </c>
      <c r="E6703" s="6">
        <f>A6703-C6703</f>
        <v/>
      </c>
      <c r="F6703" s="6">
        <f>MIN(D6703,in_batt_pw,IF(sel_batt=0,0,(sel_batt-H6702)/in_rte))</f>
        <v/>
      </c>
      <c r="G6703" s="6">
        <f>MIN(E6703,in_batt_pw,H6702)</f>
        <v/>
      </c>
      <c r="H6703" s="6">
        <f>H6702+F6703*in_rte-G6703</f>
        <v/>
      </c>
      <c r="I6703" s="6">
        <f>IF(sel_og=1,0,E6703-G6703)</f>
        <v/>
      </c>
      <c r="J6703" s="6">
        <f>IF(sel_og=1,0,D6703-F6703)</f>
        <v/>
      </c>
      <c r="K6703" s="6">
        <f>IF(sel_og=1,E6703-G6703,0)</f>
        <v/>
      </c>
    </row>
    <row r="6704">
      <c r="A6704" s="6">
        <f>Profiles!E6704+Profiles!F6704</f>
        <v/>
      </c>
      <c r="B6704" s="6">
        <f>Profiles!D6704*sel_solar</f>
        <v/>
      </c>
      <c r="C6704" s="6">
        <f>MIN(B6704,A6704)</f>
        <v/>
      </c>
      <c r="D6704" s="6">
        <f>B6704-C6704</f>
        <v/>
      </c>
      <c r="E6704" s="6">
        <f>A6704-C6704</f>
        <v/>
      </c>
      <c r="F6704" s="6">
        <f>MIN(D6704,in_batt_pw,IF(sel_batt=0,0,(sel_batt-H6703)/in_rte))</f>
        <v/>
      </c>
      <c r="G6704" s="6">
        <f>MIN(E6704,in_batt_pw,H6703)</f>
        <v/>
      </c>
      <c r="H6704" s="6">
        <f>H6703+F6704*in_rte-G6704</f>
        <v/>
      </c>
      <c r="I6704" s="6">
        <f>IF(sel_og=1,0,E6704-G6704)</f>
        <v/>
      </c>
      <c r="J6704" s="6">
        <f>IF(sel_og=1,0,D6704-F6704)</f>
        <v/>
      </c>
      <c r="K6704" s="6">
        <f>IF(sel_og=1,E6704-G6704,0)</f>
        <v/>
      </c>
    </row>
    <row r="6705">
      <c r="A6705" s="6">
        <f>Profiles!E6705+Profiles!F6705</f>
        <v/>
      </c>
      <c r="B6705" s="6">
        <f>Profiles!D6705*sel_solar</f>
        <v/>
      </c>
      <c r="C6705" s="6">
        <f>MIN(B6705,A6705)</f>
        <v/>
      </c>
      <c r="D6705" s="6">
        <f>B6705-C6705</f>
        <v/>
      </c>
      <c r="E6705" s="6">
        <f>A6705-C6705</f>
        <v/>
      </c>
      <c r="F6705" s="6">
        <f>MIN(D6705,in_batt_pw,IF(sel_batt=0,0,(sel_batt-H6704)/in_rte))</f>
        <v/>
      </c>
      <c r="G6705" s="6">
        <f>MIN(E6705,in_batt_pw,H6704)</f>
        <v/>
      </c>
      <c r="H6705" s="6">
        <f>H6704+F6705*in_rte-G6705</f>
        <v/>
      </c>
      <c r="I6705" s="6">
        <f>IF(sel_og=1,0,E6705-G6705)</f>
        <v/>
      </c>
      <c r="J6705" s="6">
        <f>IF(sel_og=1,0,D6705-F6705)</f>
        <v/>
      </c>
      <c r="K6705" s="6">
        <f>IF(sel_og=1,E6705-G6705,0)</f>
        <v/>
      </c>
    </row>
    <row r="6706">
      <c r="A6706" s="6">
        <f>Profiles!E6706+Profiles!F6706</f>
        <v/>
      </c>
      <c r="B6706" s="6">
        <f>Profiles!D6706*sel_solar</f>
        <v/>
      </c>
      <c r="C6706" s="6">
        <f>MIN(B6706,A6706)</f>
        <v/>
      </c>
      <c r="D6706" s="6">
        <f>B6706-C6706</f>
        <v/>
      </c>
      <c r="E6706" s="6">
        <f>A6706-C6706</f>
        <v/>
      </c>
      <c r="F6706" s="6">
        <f>MIN(D6706,in_batt_pw,IF(sel_batt=0,0,(sel_batt-H6705)/in_rte))</f>
        <v/>
      </c>
      <c r="G6706" s="6">
        <f>MIN(E6706,in_batt_pw,H6705)</f>
        <v/>
      </c>
      <c r="H6706" s="6">
        <f>H6705+F6706*in_rte-G6706</f>
        <v/>
      </c>
      <c r="I6706" s="6">
        <f>IF(sel_og=1,0,E6706-G6706)</f>
        <v/>
      </c>
      <c r="J6706" s="6">
        <f>IF(sel_og=1,0,D6706-F6706)</f>
        <v/>
      </c>
      <c r="K6706" s="6">
        <f>IF(sel_og=1,E6706-G6706,0)</f>
        <v/>
      </c>
    </row>
    <row r="6707">
      <c r="A6707" s="6">
        <f>Profiles!E6707+Profiles!F6707</f>
        <v/>
      </c>
      <c r="B6707" s="6">
        <f>Profiles!D6707*sel_solar</f>
        <v/>
      </c>
      <c r="C6707" s="6">
        <f>MIN(B6707,A6707)</f>
        <v/>
      </c>
      <c r="D6707" s="6">
        <f>B6707-C6707</f>
        <v/>
      </c>
      <c r="E6707" s="6">
        <f>A6707-C6707</f>
        <v/>
      </c>
      <c r="F6707" s="6">
        <f>MIN(D6707,in_batt_pw,IF(sel_batt=0,0,(sel_batt-H6706)/in_rte))</f>
        <v/>
      </c>
      <c r="G6707" s="6">
        <f>MIN(E6707,in_batt_pw,H6706)</f>
        <v/>
      </c>
      <c r="H6707" s="6">
        <f>H6706+F6707*in_rte-G6707</f>
        <v/>
      </c>
      <c r="I6707" s="6">
        <f>IF(sel_og=1,0,E6707-G6707)</f>
        <v/>
      </c>
      <c r="J6707" s="6">
        <f>IF(sel_og=1,0,D6707-F6707)</f>
        <v/>
      </c>
      <c r="K6707" s="6">
        <f>IF(sel_og=1,E6707-G6707,0)</f>
        <v/>
      </c>
    </row>
    <row r="6708">
      <c r="A6708" s="6">
        <f>Profiles!E6708+Profiles!F6708</f>
        <v/>
      </c>
      <c r="B6708" s="6">
        <f>Profiles!D6708*sel_solar</f>
        <v/>
      </c>
      <c r="C6708" s="6">
        <f>MIN(B6708,A6708)</f>
        <v/>
      </c>
      <c r="D6708" s="6">
        <f>B6708-C6708</f>
        <v/>
      </c>
      <c r="E6708" s="6">
        <f>A6708-C6708</f>
        <v/>
      </c>
      <c r="F6708" s="6">
        <f>MIN(D6708,in_batt_pw,IF(sel_batt=0,0,(sel_batt-H6707)/in_rte))</f>
        <v/>
      </c>
      <c r="G6708" s="6">
        <f>MIN(E6708,in_batt_pw,H6707)</f>
        <v/>
      </c>
      <c r="H6708" s="6">
        <f>H6707+F6708*in_rte-G6708</f>
        <v/>
      </c>
      <c r="I6708" s="6">
        <f>IF(sel_og=1,0,E6708-G6708)</f>
        <v/>
      </c>
      <c r="J6708" s="6">
        <f>IF(sel_og=1,0,D6708-F6708)</f>
        <v/>
      </c>
      <c r="K6708" s="6">
        <f>IF(sel_og=1,E6708-G6708,0)</f>
        <v/>
      </c>
    </row>
    <row r="6709">
      <c r="A6709" s="6">
        <f>Profiles!E6709+Profiles!F6709</f>
        <v/>
      </c>
      <c r="B6709" s="6">
        <f>Profiles!D6709*sel_solar</f>
        <v/>
      </c>
      <c r="C6709" s="6">
        <f>MIN(B6709,A6709)</f>
        <v/>
      </c>
      <c r="D6709" s="6">
        <f>B6709-C6709</f>
        <v/>
      </c>
      <c r="E6709" s="6">
        <f>A6709-C6709</f>
        <v/>
      </c>
      <c r="F6709" s="6">
        <f>MIN(D6709,in_batt_pw,IF(sel_batt=0,0,(sel_batt-H6708)/in_rte))</f>
        <v/>
      </c>
      <c r="G6709" s="6">
        <f>MIN(E6709,in_batt_pw,H6708)</f>
        <v/>
      </c>
      <c r="H6709" s="6">
        <f>H6708+F6709*in_rte-G6709</f>
        <v/>
      </c>
      <c r="I6709" s="6">
        <f>IF(sel_og=1,0,E6709-G6709)</f>
        <v/>
      </c>
      <c r="J6709" s="6">
        <f>IF(sel_og=1,0,D6709-F6709)</f>
        <v/>
      </c>
      <c r="K6709" s="6">
        <f>IF(sel_og=1,E6709-G6709,0)</f>
        <v/>
      </c>
    </row>
    <row r="6710">
      <c r="A6710" s="6">
        <f>Profiles!E6710+Profiles!F6710</f>
        <v/>
      </c>
      <c r="B6710" s="6">
        <f>Profiles!D6710*sel_solar</f>
        <v/>
      </c>
      <c r="C6710" s="6">
        <f>MIN(B6710,A6710)</f>
        <v/>
      </c>
      <c r="D6710" s="6">
        <f>B6710-C6710</f>
        <v/>
      </c>
      <c r="E6710" s="6">
        <f>A6710-C6710</f>
        <v/>
      </c>
      <c r="F6710" s="6">
        <f>MIN(D6710,in_batt_pw,IF(sel_batt=0,0,(sel_batt-H6709)/in_rte))</f>
        <v/>
      </c>
      <c r="G6710" s="6">
        <f>MIN(E6710,in_batt_pw,H6709)</f>
        <v/>
      </c>
      <c r="H6710" s="6">
        <f>H6709+F6710*in_rte-G6710</f>
        <v/>
      </c>
      <c r="I6710" s="6">
        <f>IF(sel_og=1,0,E6710-G6710)</f>
        <v/>
      </c>
      <c r="J6710" s="6">
        <f>IF(sel_og=1,0,D6710-F6710)</f>
        <v/>
      </c>
      <c r="K6710" s="6">
        <f>IF(sel_og=1,E6710-G6710,0)</f>
        <v/>
      </c>
    </row>
    <row r="6711">
      <c r="A6711" s="6">
        <f>Profiles!E6711+Profiles!F6711</f>
        <v/>
      </c>
      <c r="B6711" s="6">
        <f>Profiles!D6711*sel_solar</f>
        <v/>
      </c>
      <c r="C6711" s="6">
        <f>MIN(B6711,A6711)</f>
        <v/>
      </c>
      <c r="D6711" s="6">
        <f>B6711-C6711</f>
        <v/>
      </c>
      <c r="E6711" s="6">
        <f>A6711-C6711</f>
        <v/>
      </c>
      <c r="F6711" s="6">
        <f>MIN(D6711,in_batt_pw,IF(sel_batt=0,0,(sel_batt-H6710)/in_rte))</f>
        <v/>
      </c>
      <c r="G6711" s="6">
        <f>MIN(E6711,in_batt_pw,H6710)</f>
        <v/>
      </c>
      <c r="H6711" s="6">
        <f>H6710+F6711*in_rte-G6711</f>
        <v/>
      </c>
      <c r="I6711" s="6">
        <f>IF(sel_og=1,0,E6711-G6711)</f>
        <v/>
      </c>
      <c r="J6711" s="6">
        <f>IF(sel_og=1,0,D6711-F6711)</f>
        <v/>
      </c>
      <c r="K6711" s="6">
        <f>IF(sel_og=1,E6711-G6711,0)</f>
        <v/>
      </c>
    </row>
    <row r="6712">
      <c r="A6712" s="6">
        <f>Profiles!E6712+Profiles!F6712</f>
        <v/>
      </c>
      <c r="B6712" s="6">
        <f>Profiles!D6712*sel_solar</f>
        <v/>
      </c>
      <c r="C6712" s="6">
        <f>MIN(B6712,A6712)</f>
        <v/>
      </c>
      <c r="D6712" s="6">
        <f>B6712-C6712</f>
        <v/>
      </c>
      <c r="E6712" s="6">
        <f>A6712-C6712</f>
        <v/>
      </c>
      <c r="F6712" s="6">
        <f>MIN(D6712,in_batt_pw,IF(sel_batt=0,0,(sel_batt-H6711)/in_rte))</f>
        <v/>
      </c>
      <c r="G6712" s="6">
        <f>MIN(E6712,in_batt_pw,H6711)</f>
        <v/>
      </c>
      <c r="H6712" s="6">
        <f>H6711+F6712*in_rte-G6712</f>
        <v/>
      </c>
      <c r="I6712" s="6">
        <f>IF(sel_og=1,0,E6712-G6712)</f>
        <v/>
      </c>
      <c r="J6712" s="6">
        <f>IF(sel_og=1,0,D6712-F6712)</f>
        <v/>
      </c>
      <c r="K6712" s="6">
        <f>IF(sel_og=1,E6712-G6712,0)</f>
        <v/>
      </c>
    </row>
    <row r="6713">
      <c r="A6713" s="6">
        <f>Profiles!E6713+Profiles!F6713</f>
        <v/>
      </c>
      <c r="B6713" s="6">
        <f>Profiles!D6713*sel_solar</f>
        <v/>
      </c>
      <c r="C6713" s="6">
        <f>MIN(B6713,A6713)</f>
        <v/>
      </c>
      <c r="D6713" s="6">
        <f>B6713-C6713</f>
        <v/>
      </c>
      <c r="E6713" s="6">
        <f>A6713-C6713</f>
        <v/>
      </c>
      <c r="F6713" s="6">
        <f>MIN(D6713,in_batt_pw,IF(sel_batt=0,0,(sel_batt-H6712)/in_rte))</f>
        <v/>
      </c>
      <c r="G6713" s="6">
        <f>MIN(E6713,in_batt_pw,H6712)</f>
        <v/>
      </c>
      <c r="H6713" s="6">
        <f>H6712+F6713*in_rte-G6713</f>
        <v/>
      </c>
      <c r="I6713" s="6">
        <f>IF(sel_og=1,0,E6713-G6713)</f>
        <v/>
      </c>
      <c r="J6713" s="6">
        <f>IF(sel_og=1,0,D6713-F6713)</f>
        <v/>
      </c>
      <c r="K6713" s="6">
        <f>IF(sel_og=1,E6713-G6713,0)</f>
        <v/>
      </c>
    </row>
    <row r="6714">
      <c r="A6714" s="6">
        <f>Profiles!E6714+Profiles!F6714</f>
        <v/>
      </c>
      <c r="B6714" s="6">
        <f>Profiles!D6714*sel_solar</f>
        <v/>
      </c>
      <c r="C6714" s="6">
        <f>MIN(B6714,A6714)</f>
        <v/>
      </c>
      <c r="D6714" s="6">
        <f>B6714-C6714</f>
        <v/>
      </c>
      <c r="E6714" s="6">
        <f>A6714-C6714</f>
        <v/>
      </c>
      <c r="F6714" s="6">
        <f>MIN(D6714,in_batt_pw,IF(sel_batt=0,0,(sel_batt-H6713)/in_rte))</f>
        <v/>
      </c>
      <c r="G6714" s="6">
        <f>MIN(E6714,in_batt_pw,H6713)</f>
        <v/>
      </c>
      <c r="H6714" s="6">
        <f>H6713+F6714*in_rte-G6714</f>
        <v/>
      </c>
      <c r="I6714" s="6">
        <f>IF(sel_og=1,0,E6714-G6714)</f>
        <v/>
      </c>
      <c r="J6714" s="6">
        <f>IF(sel_og=1,0,D6714-F6714)</f>
        <v/>
      </c>
      <c r="K6714" s="6">
        <f>IF(sel_og=1,E6714-G6714,0)</f>
        <v/>
      </c>
    </row>
    <row r="6715">
      <c r="A6715" s="6">
        <f>Profiles!E6715+Profiles!F6715</f>
        <v/>
      </c>
      <c r="B6715" s="6">
        <f>Profiles!D6715*sel_solar</f>
        <v/>
      </c>
      <c r="C6715" s="6">
        <f>MIN(B6715,A6715)</f>
        <v/>
      </c>
      <c r="D6715" s="6">
        <f>B6715-C6715</f>
        <v/>
      </c>
      <c r="E6715" s="6">
        <f>A6715-C6715</f>
        <v/>
      </c>
      <c r="F6715" s="6">
        <f>MIN(D6715,in_batt_pw,IF(sel_batt=0,0,(sel_batt-H6714)/in_rte))</f>
        <v/>
      </c>
      <c r="G6715" s="6">
        <f>MIN(E6715,in_batt_pw,H6714)</f>
        <v/>
      </c>
      <c r="H6715" s="6">
        <f>H6714+F6715*in_rte-G6715</f>
        <v/>
      </c>
      <c r="I6715" s="6">
        <f>IF(sel_og=1,0,E6715-G6715)</f>
        <v/>
      </c>
      <c r="J6715" s="6">
        <f>IF(sel_og=1,0,D6715-F6715)</f>
        <v/>
      </c>
      <c r="K6715" s="6">
        <f>IF(sel_og=1,E6715-G6715,0)</f>
        <v/>
      </c>
    </row>
    <row r="6716">
      <c r="A6716" s="6">
        <f>Profiles!E6716+Profiles!F6716</f>
        <v/>
      </c>
      <c r="B6716" s="6">
        <f>Profiles!D6716*sel_solar</f>
        <v/>
      </c>
      <c r="C6716" s="6">
        <f>MIN(B6716,A6716)</f>
        <v/>
      </c>
      <c r="D6716" s="6">
        <f>B6716-C6716</f>
        <v/>
      </c>
      <c r="E6716" s="6">
        <f>A6716-C6716</f>
        <v/>
      </c>
      <c r="F6716" s="6">
        <f>MIN(D6716,in_batt_pw,IF(sel_batt=0,0,(sel_batt-H6715)/in_rte))</f>
        <v/>
      </c>
      <c r="G6716" s="6">
        <f>MIN(E6716,in_batt_pw,H6715)</f>
        <v/>
      </c>
      <c r="H6716" s="6">
        <f>H6715+F6716*in_rte-G6716</f>
        <v/>
      </c>
      <c r="I6716" s="6">
        <f>IF(sel_og=1,0,E6716-G6716)</f>
        <v/>
      </c>
      <c r="J6716" s="6">
        <f>IF(sel_og=1,0,D6716-F6716)</f>
        <v/>
      </c>
      <c r="K6716" s="6">
        <f>IF(sel_og=1,E6716-G6716,0)</f>
        <v/>
      </c>
    </row>
    <row r="6717">
      <c r="A6717" s="6">
        <f>Profiles!E6717+Profiles!F6717</f>
        <v/>
      </c>
      <c r="B6717" s="6">
        <f>Profiles!D6717*sel_solar</f>
        <v/>
      </c>
      <c r="C6717" s="6">
        <f>MIN(B6717,A6717)</f>
        <v/>
      </c>
      <c r="D6717" s="6">
        <f>B6717-C6717</f>
        <v/>
      </c>
      <c r="E6717" s="6">
        <f>A6717-C6717</f>
        <v/>
      </c>
      <c r="F6717" s="6">
        <f>MIN(D6717,in_batt_pw,IF(sel_batt=0,0,(sel_batt-H6716)/in_rte))</f>
        <v/>
      </c>
      <c r="G6717" s="6">
        <f>MIN(E6717,in_batt_pw,H6716)</f>
        <v/>
      </c>
      <c r="H6717" s="6">
        <f>H6716+F6717*in_rte-G6717</f>
        <v/>
      </c>
      <c r="I6717" s="6">
        <f>IF(sel_og=1,0,E6717-G6717)</f>
        <v/>
      </c>
      <c r="J6717" s="6">
        <f>IF(sel_og=1,0,D6717-F6717)</f>
        <v/>
      </c>
      <c r="K6717" s="6">
        <f>IF(sel_og=1,E6717-G6717,0)</f>
        <v/>
      </c>
    </row>
    <row r="6718">
      <c r="A6718" s="6">
        <f>Profiles!E6718+Profiles!F6718</f>
        <v/>
      </c>
      <c r="B6718" s="6">
        <f>Profiles!D6718*sel_solar</f>
        <v/>
      </c>
      <c r="C6718" s="6">
        <f>MIN(B6718,A6718)</f>
        <v/>
      </c>
      <c r="D6718" s="6">
        <f>B6718-C6718</f>
        <v/>
      </c>
      <c r="E6718" s="6">
        <f>A6718-C6718</f>
        <v/>
      </c>
      <c r="F6718" s="6">
        <f>MIN(D6718,in_batt_pw,IF(sel_batt=0,0,(sel_batt-H6717)/in_rte))</f>
        <v/>
      </c>
      <c r="G6718" s="6">
        <f>MIN(E6718,in_batt_pw,H6717)</f>
        <v/>
      </c>
      <c r="H6718" s="6">
        <f>H6717+F6718*in_rte-G6718</f>
        <v/>
      </c>
      <c r="I6718" s="6">
        <f>IF(sel_og=1,0,E6718-G6718)</f>
        <v/>
      </c>
      <c r="J6718" s="6">
        <f>IF(sel_og=1,0,D6718-F6718)</f>
        <v/>
      </c>
      <c r="K6718" s="6">
        <f>IF(sel_og=1,E6718-G6718,0)</f>
        <v/>
      </c>
    </row>
    <row r="6719">
      <c r="A6719" s="6">
        <f>Profiles!E6719+Profiles!F6719</f>
        <v/>
      </c>
      <c r="B6719" s="6">
        <f>Profiles!D6719*sel_solar</f>
        <v/>
      </c>
      <c r="C6719" s="6">
        <f>MIN(B6719,A6719)</f>
        <v/>
      </c>
      <c r="D6719" s="6">
        <f>B6719-C6719</f>
        <v/>
      </c>
      <c r="E6719" s="6">
        <f>A6719-C6719</f>
        <v/>
      </c>
      <c r="F6719" s="6">
        <f>MIN(D6719,in_batt_pw,IF(sel_batt=0,0,(sel_batt-H6718)/in_rte))</f>
        <v/>
      </c>
      <c r="G6719" s="6">
        <f>MIN(E6719,in_batt_pw,H6718)</f>
        <v/>
      </c>
      <c r="H6719" s="6">
        <f>H6718+F6719*in_rte-G6719</f>
        <v/>
      </c>
      <c r="I6719" s="6">
        <f>IF(sel_og=1,0,E6719-G6719)</f>
        <v/>
      </c>
      <c r="J6719" s="6">
        <f>IF(sel_og=1,0,D6719-F6719)</f>
        <v/>
      </c>
      <c r="K6719" s="6">
        <f>IF(sel_og=1,E6719-G6719,0)</f>
        <v/>
      </c>
    </row>
    <row r="6720">
      <c r="A6720" s="6">
        <f>Profiles!E6720+Profiles!F6720</f>
        <v/>
      </c>
      <c r="B6720" s="6">
        <f>Profiles!D6720*sel_solar</f>
        <v/>
      </c>
      <c r="C6720" s="6">
        <f>MIN(B6720,A6720)</f>
        <v/>
      </c>
      <c r="D6720" s="6">
        <f>B6720-C6720</f>
        <v/>
      </c>
      <c r="E6720" s="6">
        <f>A6720-C6720</f>
        <v/>
      </c>
      <c r="F6720" s="6">
        <f>MIN(D6720,in_batt_pw,IF(sel_batt=0,0,(sel_batt-H6719)/in_rte))</f>
        <v/>
      </c>
      <c r="G6720" s="6">
        <f>MIN(E6720,in_batt_pw,H6719)</f>
        <v/>
      </c>
      <c r="H6720" s="6">
        <f>H6719+F6720*in_rte-G6720</f>
        <v/>
      </c>
      <c r="I6720" s="6">
        <f>IF(sel_og=1,0,E6720-G6720)</f>
        <v/>
      </c>
      <c r="J6720" s="6">
        <f>IF(sel_og=1,0,D6720-F6720)</f>
        <v/>
      </c>
      <c r="K6720" s="6">
        <f>IF(sel_og=1,E6720-G6720,0)</f>
        <v/>
      </c>
    </row>
    <row r="6721">
      <c r="A6721" s="6">
        <f>Profiles!E6721+Profiles!F6721</f>
        <v/>
      </c>
      <c r="B6721" s="6">
        <f>Profiles!D6721*sel_solar</f>
        <v/>
      </c>
      <c r="C6721" s="6">
        <f>MIN(B6721,A6721)</f>
        <v/>
      </c>
      <c r="D6721" s="6">
        <f>B6721-C6721</f>
        <v/>
      </c>
      <c r="E6721" s="6">
        <f>A6721-C6721</f>
        <v/>
      </c>
      <c r="F6721" s="6">
        <f>MIN(D6721,in_batt_pw,IF(sel_batt=0,0,(sel_batt-H6720)/in_rte))</f>
        <v/>
      </c>
      <c r="G6721" s="6">
        <f>MIN(E6721,in_batt_pw,H6720)</f>
        <v/>
      </c>
      <c r="H6721" s="6">
        <f>H6720+F6721*in_rte-G6721</f>
        <v/>
      </c>
      <c r="I6721" s="6">
        <f>IF(sel_og=1,0,E6721-G6721)</f>
        <v/>
      </c>
      <c r="J6721" s="6">
        <f>IF(sel_og=1,0,D6721-F6721)</f>
        <v/>
      </c>
      <c r="K6721" s="6">
        <f>IF(sel_og=1,E6721-G6721,0)</f>
        <v/>
      </c>
    </row>
    <row r="6722">
      <c r="A6722" s="6">
        <f>Profiles!E6722+Profiles!F6722</f>
        <v/>
      </c>
      <c r="B6722" s="6">
        <f>Profiles!D6722*sel_solar</f>
        <v/>
      </c>
      <c r="C6722" s="6">
        <f>MIN(B6722,A6722)</f>
        <v/>
      </c>
      <c r="D6722" s="6">
        <f>B6722-C6722</f>
        <v/>
      </c>
      <c r="E6722" s="6">
        <f>A6722-C6722</f>
        <v/>
      </c>
      <c r="F6722" s="6">
        <f>MIN(D6722,in_batt_pw,IF(sel_batt=0,0,(sel_batt-H6721)/in_rte))</f>
        <v/>
      </c>
      <c r="G6722" s="6">
        <f>MIN(E6722,in_batt_pw,H6721)</f>
        <v/>
      </c>
      <c r="H6722" s="6">
        <f>H6721+F6722*in_rte-G6722</f>
        <v/>
      </c>
      <c r="I6722" s="6">
        <f>IF(sel_og=1,0,E6722-G6722)</f>
        <v/>
      </c>
      <c r="J6722" s="6">
        <f>IF(sel_og=1,0,D6722-F6722)</f>
        <v/>
      </c>
      <c r="K6722" s="6">
        <f>IF(sel_og=1,E6722-G6722,0)</f>
        <v/>
      </c>
    </row>
    <row r="6723">
      <c r="A6723" s="6">
        <f>Profiles!E6723+Profiles!F6723</f>
        <v/>
      </c>
      <c r="B6723" s="6">
        <f>Profiles!D6723*sel_solar</f>
        <v/>
      </c>
      <c r="C6723" s="6">
        <f>MIN(B6723,A6723)</f>
        <v/>
      </c>
      <c r="D6723" s="6">
        <f>B6723-C6723</f>
        <v/>
      </c>
      <c r="E6723" s="6">
        <f>A6723-C6723</f>
        <v/>
      </c>
      <c r="F6723" s="6">
        <f>MIN(D6723,in_batt_pw,IF(sel_batt=0,0,(sel_batt-H6722)/in_rte))</f>
        <v/>
      </c>
      <c r="G6723" s="6">
        <f>MIN(E6723,in_batt_pw,H6722)</f>
        <v/>
      </c>
      <c r="H6723" s="6">
        <f>H6722+F6723*in_rte-G6723</f>
        <v/>
      </c>
      <c r="I6723" s="6">
        <f>IF(sel_og=1,0,E6723-G6723)</f>
        <v/>
      </c>
      <c r="J6723" s="6">
        <f>IF(sel_og=1,0,D6723-F6723)</f>
        <v/>
      </c>
      <c r="K6723" s="6">
        <f>IF(sel_og=1,E6723-G6723,0)</f>
        <v/>
      </c>
    </row>
    <row r="6724">
      <c r="A6724" s="6">
        <f>Profiles!E6724+Profiles!F6724</f>
        <v/>
      </c>
      <c r="B6724" s="6">
        <f>Profiles!D6724*sel_solar</f>
        <v/>
      </c>
      <c r="C6724" s="6">
        <f>MIN(B6724,A6724)</f>
        <v/>
      </c>
      <c r="D6724" s="6">
        <f>B6724-C6724</f>
        <v/>
      </c>
      <c r="E6724" s="6">
        <f>A6724-C6724</f>
        <v/>
      </c>
      <c r="F6724" s="6">
        <f>MIN(D6724,in_batt_pw,IF(sel_batt=0,0,(sel_batt-H6723)/in_rte))</f>
        <v/>
      </c>
      <c r="G6724" s="6">
        <f>MIN(E6724,in_batt_pw,H6723)</f>
        <v/>
      </c>
      <c r="H6724" s="6">
        <f>H6723+F6724*in_rte-G6724</f>
        <v/>
      </c>
      <c r="I6724" s="6">
        <f>IF(sel_og=1,0,E6724-G6724)</f>
        <v/>
      </c>
      <c r="J6724" s="6">
        <f>IF(sel_og=1,0,D6724-F6724)</f>
        <v/>
      </c>
      <c r="K6724" s="6">
        <f>IF(sel_og=1,E6724-G6724,0)</f>
        <v/>
      </c>
    </row>
    <row r="6725">
      <c r="A6725" s="6">
        <f>Profiles!E6725+Profiles!F6725</f>
        <v/>
      </c>
      <c r="B6725" s="6">
        <f>Profiles!D6725*sel_solar</f>
        <v/>
      </c>
      <c r="C6725" s="6">
        <f>MIN(B6725,A6725)</f>
        <v/>
      </c>
      <c r="D6725" s="6">
        <f>B6725-C6725</f>
        <v/>
      </c>
      <c r="E6725" s="6">
        <f>A6725-C6725</f>
        <v/>
      </c>
      <c r="F6725" s="6">
        <f>MIN(D6725,in_batt_pw,IF(sel_batt=0,0,(sel_batt-H6724)/in_rte))</f>
        <v/>
      </c>
      <c r="G6725" s="6">
        <f>MIN(E6725,in_batt_pw,H6724)</f>
        <v/>
      </c>
      <c r="H6725" s="6">
        <f>H6724+F6725*in_rte-G6725</f>
        <v/>
      </c>
      <c r="I6725" s="6">
        <f>IF(sel_og=1,0,E6725-G6725)</f>
        <v/>
      </c>
      <c r="J6725" s="6">
        <f>IF(sel_og=1,0,D6725-F6725)</f>
        <v/>
      </c>
      <c r="K6725" s="6">
        <f>IF(sel_og=1,E6725-G6725,0)</f>
        <v/>
      </c>
    </row>
    <row r="6726">
      <c r="A6726" s="6">
        <f>Profiles!E6726+Profiles!F6726</f>
        <v/>
      </c>
      <c r="B6726" s="6">
        <f>Profiles!D6726*sel_solar</f>
        <v/>
      </c>
      <c r="C6726" s="6">
        <f>MIN(B6726,A6726)</f>
        <v/>
      </c>
      <c r="D6726" s="6">
        <f>B6726-C6726</f>
        <v/>
      </c>
      <c r="E6726" s="6">
        <f>A6726-C6726</f>
        <v/>
      </c>
      <c r="F6726" s="6">
        <f>MIN(D6726,in_batt_pw,IF(sel_batt=0,0,(sel_batt-H6725)/in_rte))</f>
        <v/>
      </c>
      <c r="G6726" s="6">
        <f>MIN(E6726,in_batt_pw,H6725)</f>
        <v/>
      </c>
      <c r="H6726" s="6">
        <f>H6725+F6726*in_rte-G6726</f>
        <v/>
      </c>
      <c r="I6726" s="6">
        <f>IF(sel_og=1,0,E6726-G6726)</f>
        <v/>
      </c>
      <c r="J6726" s="6">
        <f>IF(sel_og=1,0,D6726-F6726)</f>
        <v/>
      </c>
      <c r="K6726" s="6">
        <f>IF(sel_og=1,E6726-G6726,0)</f>
        <v/>
      </c>
    </row>
    <row r="6727">
      <c r="A6727" s="6">
        <f>Profiles!E6727+Profiles!F6727</f>
        <v/>
      </c>
      <c r="B6727" s="6">
        <f>Profiles!D6727*sel_solar</f>
        <v/>
      </c>
      <c r="C6727" s="6">
        <f>MIN(B6727,A6727)</f>
        <v/>
      </c>
      <c r="D6727" s="6">
        <f>B6727-C6727</f>
        <v/>
      </c>
      <c r="E6727" s="6">
        <f>A6727-C6727</f>
        <v/>
      </c>
      <c r="F6727" s="6">
        <f>MIN(D6727,in_batt_pw,IF(sel_batt=0,0,(sel_batt-H6726)/in_rte))</f>
        <v/>
      </c>
      <c r="G6727" s="6">
        <f>MIN(E6727,in_batt_pw,H6726)</f>
        <v/>
      </c>
      <c r="H6727" s="6">
        <f>H6726+F6727*in_rte-G6727</f>
        <v/>
      </c>
      <c r="I6727" s="6">
        <f>IF(sel_og=1,0,E6727-G6727)</f>
        <v/>
      </c>
      <c r="J6727" s="6">
        <f>IF(sel_og=1,0,D6727-F6727)</f>
        <v/>
      </c>
      <c r="K6727" s="6">
        <f>IF(sel_og=1,E6727-G6727,0)</f>
        <v/>
      </c>
    </row>
    <row r="6728">
      <c r="A6728" s="6">
        <f>Profiles!E6728+Profiles!F6728</f>
        <v/>
      </c>
      <c r="B6728" s="6">
        <f>Profiles!D6728*sel_solar</f>
        <v/>
      </c>
      <c r="C6728" s="6">
        <f>MIN(B6728,A6728)</f>
        <v/>
      </c>
      <c r="D6728" s="6">
        <f>B6728-C6728</f>
        <v/>
      </c>
      <c r="E6728" s="6">
        <f>A6728-C6728</f>
        <v/>
      </c>
      <c r="F6728" s="6">
        <f>MIN(D6728,in_batt_pw,IF(sel_batt=0,0,(sel_batt-H6727)/in_rte))</f>
        <v/>
      </c>
      <c r="G6728" s="6">
        <f>MIN(E6728,in_batt_pw,H6727)</f>
        <v/>
      </c>
      <c r="H6728" s="6">
        <f>H6727+F6728*in_rte-G6728</f>
        <v/>
      </c>
      <c r="I6728" s="6">
        <f>IF(sel_og=1,0,E6728-G6728)</f>
        <v/>
      </c>
      <c r="J6728" s="6">
        <f>IF(sel_og=1,0,D6728-F6728)</f>
        <v/>
      </c>
      <c r="K6728" s="6">
        <f>IF(sel_og=1,E6728-G6728,0)</f>
        <v/>
      </c>
    </row>
    <row r="6729">
      <c r="A6729" s="6">
        <f>Profiles!E6729+Profiles!F6729</f>
        <v/>
      </c>
      <c r="B6729" s="6">
        <f>Profiles!D6729*sel_solar</f>
        <v/>
      </c>
      <c r="C6729" s="6">
        <f>MIN(B6729,A6729)</f>
        <v/>
      </c>
      <c r="D6729" s="6">
        <f>B6729-C6729</f>
        <v/>
      </c>
      <c r="E6729" s="6">
        <f>A6729-C6729</f>
        <v/>
      </c>
      <c r="F6729" s="6">
        <f>MIN(D6729,in_batt_pw,IF(sel_batt=0,0,(sel_batt-H6728)/in_rte))</f>
        <v/>
      </c>
      <c r="G6729" s="6">
        <f>MIN(E6729,in_batt_pw,H6728)</f>
        <v/>
      </c>
      <c r="H6729" s="6">
        <f>H6728+F6729*in_rte-G6729</f>
        <v/>
      </c>
      <c r="I6729" s="6">
        <f>IF(sel_og=1,0,E6729-G6729)</f>
        <v/>
      </c>
      <c r="J6729" s="6">
        <f>IF(sel_og=1,0,D6729-F6729)</f>
        <v/>
      </c>
      <c r="K6729" s="6">
        <f>IF(sel_og=1,E6729-G6729,0)</f>
        <v/>
      </c>
    </row>
    <row r="6730">
      <c r="A6730" s="6">
        <f>Profiles!E6730+Profiles!F6730</f>
        <v/>
      </c>
      <c r="B6730" s="6">
        <f>Profiles!D6730*sel_solar</f>
        <v/>
      </c>
      <c r="C6730" s="6">
        <f>MIN(B6730,A6730)</f>
        <v/>
      </c>
      <c r="D6730" s="6">
        <f>B6730-C6730</f>
        <v/>
      </c>
      <c r="E6730" s="6">
        <f>A6730-C6730</f>
        <v/>
      </c>
      <c r="F6730" s="6">
        <f>MIN(D6730,in_batt_pw,IF(sel_batt=0,0,(sel_batt-H6729)/in_rte))</f>
        <v/>
      </c>
      <c r="G6730" s="6">
        <f>MIN(E6730,in_batt_pw,H6729)</f>
        <v/>
      </c>
      <c r="H6730" s="6">
        <f>H6729+F6730*in_rte-G6730</f>
        <v/>
      </c>
      <c r="I6730" s="6">
        <f>IF(sel_og=1,0,E6730-G6730)</f>
        <v/>
      </c>
      <c r="J6730" s="6">
        <f>IF(sel_og=1,0,D6730-F6730)</f>
        <v/>
      </c>
      <c r="K6730" s="6">
        <f>IF(sel_og=1,E6730-G6730,0)</f>
        <v/>
      </c>
    </row>
    <row r="6731">
      <c r="A6731" s="6">
        <f>Profiles!E6731+Profiles!F6731</f>
        <v/>
      </c>
      <c r="B6731" s="6">
        <f>Profiles!D6731*sel_solar</f>
        <v/>
      </c>
      <c r="C6731" s="6">
        <f>MIN(B6731,A6731)</f>
        <v/>
      </c>
      <c r="D6731" s="6">
        <f>B6731-C6731</f>
        <v/>
      </c>
      <c r="E6731" s="6">
        <f>A6731-C6731</f>
        <v/>
      </c>
      <c r="F6731" s="6">
        <f>MIN(D6731,in_batt_pw,IF(sel_batt=0,0,(sel_batt-H6730)/in_rte))</f>
        <v/>
      </c>
      <c r="G6731" s="6">
        <f>MIN(E6731,in_batt_pw,H6730)</f>
        <v/>
      </c>
      <c r="H6731" s="6">
        <f>H6730+F6731*in_rte-G6731</f>
        <v/>
      </c>
      <c r="I6731" s="6">
        <f>IF(sel_og=1,0,E6731-G6731)</f>
        <v/>
      </c>
      <c r="J6731" s="6">
        <f>IF(sel_og=1,0,D6731-F6731)</f>
        <v/>
      </c>
      <c r="K6731" s="6">
        <f>IF(sel_og=1,E6731-G6731,0)</f>
        <v/>
      </c>
    </row>
    <row r="6732">
      <c r="A6732" s="6">
        <f>Profiles!E6732+Profiles!F6732</f>
        <v/>
      </c>
      <c r="B6732" s="6">
        <f>Profiles!D6732*sel_solar</f>
        <v/>
      </c>
      <c r="C6732" s="6">
        <f>MIN(B6732,A6732)</f>
        <v/>
      </c>
      <c r="D6732" s="6">
        <f>B6732-C6732</f>
        <v/>
      </c>
      <c r="E6732" s="6">
        <f>A6732-C6732</f>
        <v/>
      </c>
      <c r="F6732" s="6">
        <f>MIN(D6732,in_batt_pw,IF(sel_batt=0,0,(sel_batt-H6731)/in_rte))</f>
        <v/>
      </c>
      <c r="G6732" s="6">
        <f>MIN(E6732,in_batt_pw,H6731)</f>
        <v/>
      </c>
      <c r="H6732" s="6">
        <f>H6731+F6732*in_rte-G6732</f>
        <v/>
      </c>
      <c r="I6732" s="6">
        <f>IF(sel_og=1,0,E6732-G6732)</f>
        <v/>
      </c>
      <c r="J6732" s="6">
        <f>IF(sel_og=1,0,D6732-F6732)</f>
        <v/>
      </c>
      <c r="K6732" s="6">
        <f>IF(sel_og=1,E6732-G6732,0)</f>
        <v/>
      </c>
    </row>
    <row r="6733">
      <c r="A6733" s="6">
        <f>Profiles!E6733+Profiles!F6733</f>
        <v/>
      </c>
      <c r="B6733" s="6">
        <f>Profiles!D6733*sel_solar</f>
        <v/>
      </c>
      <c r="C6733" s="6">
        <f>MIN(B6733,A6733)</f>
        <v/>
      </c>
      <c r="D6733" s="6">
        <f>B6733-C6733</f>
        <v/>
      </c>
      <c r="E6733" s="6">
        <f>A6733-C6733</f>
        <v/>
      </c>
      <c r="F6733" s="6">
        <f>MIN(D6733,in_batt_pw,IF(sel_batt=0,0,(sel_batt-H6732)/in_rte))</f>
        <v/>
      </c>
      <c r="G6733" s="6">
        <f>MIN(E6733,in_batt_pw,H6732)</f>
        <v/>
      </c>
      <c r="H6733" s="6">
        <f>H6732+F6733*in_rte-G6733</f>
        <v/>
      </c>
      <c r="I6733" s="6">
        <f>IF(sel_og=1,0,E6733-G6733)</f>
        <v/>
      </c>
      <c r="J6733" s="6">
        <f>IF(sel_og=1,0,D6733-F6733)</f>
        <v/>
      </c>
      <c r="K6733" s="6">
        <f>IF(sel_og=1,E6733-G6733,0)</f>
        <v/>
      </c>
    </row>
    <row r="6734">
      <c r="A6734" s="6">
        <f>Profiles!E6734+Profiles!F6734</f>
        <v/>
      </c>
      <c r="B6734" s="6">
        <f>Profiles!D6734*sel_solar</f>
        <v/>
      </c>
      <c r="C6734" s="6">
        <f>MIN(B6734,A6734)</f>
        <v/>
      </c>
      <c r="D6734" s="6">
        <f>B6734-C6734</f>
        <v/>
      </c>
      <c r="E6734" s="6">
        <f>A6734-C6734</f>
        <v/>
      </c>
      <c r="F6734" s="6">
        <f>MIN(D6734,in_batt_pw,IF(sel_batt=0,0,(sel_batt-H6733)/in_rte))</f>
        <v/>
      </c>
      <c r="G6734" s="6">
        <f>MIN(E6734,in_batt_pw,H6733)</f>
        <v/>
      </c>
      <c r="H6734" s="6">
        <f>H6733+F6734*in_rte-G6734</f>
        <v/>
      </c>
      <c r="I6734" s="6">
        <f>IF(sel_og=1,0,E6734-G6734)</f>
        <v/>
      </c>
      <c r="J6734" s="6">
        <f>IF(sel_og=1,0,D6734-F6734)</f>
        <v/>
      </c>
      <c r="K6734" s="6">
        <f>IF(sel_og=1,E6734-G6734,0)</f>
        <v/>
      </c>
    </row>
    <row r="6735">
      <c r="A6735" s="6">
        <f>Profiles!E6735+Profiles!F6735</f>
        <v/>
      </c>
      <c r="B6735" s="6">
        <f>Profiles!D6735*sel_solar</f>
        <v/>
      </c>
      <c r="C6735" s="6">
        <f>MIN(B6735,A6735)</f>
        <v/>
      </c>
      <c r="D6735" s="6">
        <f>B6735-C6735</f>
        <v/>
      </c>
      <c r="E6735" s="6">
        <f>A6735-C6735</f>
        <v/>
      </c>
      <c r="F6735" s="6">
        <f>MIN(D6735,in_batt_pw,IF(sel_batt=0,0,(sel_batt-H6734)/in_rte))</f>
        <v/>
      </c>
      <c r="G6735" s="6">
        <f>MIN(E6735,in_batt_pw,H6734)</f>
        <v/>
      </c>
      <c r="H6735" s="6">
        <f>H6734+F6735*in_rte-G6735</f>
        <v/>
      </c>
      <c r="I6735" s="6">
        <f>IF(sel_og=1,0,E6735-G6735)</f>
        <v/>
      </c>
      <c r="J6735" s="6">
        <f>IF(sel_og=1,0,D6735-F6735)</f>
        <v/>
      </c>
      <c r="K6735" s="6">
        <f>IF(sel_og=1,E6735-G6735,0)</f>
        <v/>
      </c>
    </row>
    <row r="6736">
      <c r="A6736" s="6">
        <f>Profiles!E6736+Profiles!F6736</f>
        <v/>
      </c>
      <c r="B6736" s="6">
        <f>Profiles!D6736*sel_solar</f>
        <v/>
      </c>
      <c r="C6736" s="6">
        <f>MIN(B6736,A6736)</f>
        <v/>
      </c>
      <c r="D6736" s="6">
        <f>B6736-C6736</f>
        <v/>
      </c>
      <c r="E6736" s="6">
        <f>A6736-C6736</f>
        <v/>
      </c>
      <c r="F6736" s="6">
        <f>MIN(D6736,in_batt_pw,IF(sel_batt=0,0,(sel_batt-H6735)/in_rte))</f>
        <v/>
      </c>
      <c r="G6736" s="6">
        <f>MIN(E6736,in_batt_pw,H6735)</f>
        <v/>
      </c>
      <c r="H6736" s="6">
        <f>H6735+F6736*in_rte-G6736</f>
        <v/>
      </c>
      <c r="I6736" s="6">
        <f>IF(sel_og=1,0,E6736-G6736)</f>
        <v/>
      </c>
      <c r="J6736" s="6">
        <f>IF(sel_og=1,0,D6736-F6736)</f>
        <v/>
      </c>
      <c r="K6736" s="6">
        <f>IF(sel_og=1,E6736-G6736,0)</f>
        <v/>
      </c>
    </row>
    <row r="6737">
      <c r="A6737" s="6">
        <f>Profiles!E6737+Profiles!F6737</f>
        <v/>
      </c>
      <c r="B6737" s="6">
        <f>Profiles!D6737*sel_solar</f>
        <v/>
      </c>
      <c r="C6737" s="6">
        <f>MIN(B6737,A6737)</f>
        <v/>
      </c>
      <c r="D6737" s="6">
        <f>B6737-C6737</f>
        <v/>
      </c>
      <c r="E6737" s="6">
        <f>A6737-C6737</f>
        <v/>
      </c>
      <c r="F6737" s="6">
        <f>MIN(D6737,in_batt_pw,IF(sel_batt=0,0,(sel_batt-H6736)/in_rte))</f>
        <v/>
      </c>
      <c r="G6737" s="6">
        <f>MIN(E6737,in_batt_pw,H6736)</f>
        <v/>
      </c>
      <c r="H6737" s="6">
        <f>H6736+F6737*in_rte-G6737</f>
        <v/>
      </c>
      <c r="I6737" s="6">
        <f>IF(sel_og=1,0,E6737-G6737)</f>
        <v/>
      </c>
      <c r="J6737" s="6">
        <f>IF(sel_og=1,0,D6737-F6737)</f>
        <v/>
      </c>
      <c r="K6737" s="6">
        <f>IF(sel_og=1,E6737-G6737,0)</f>
        <v/>
      </c>
    </row>
    <row r="6738">
      <c r="A6738" s="6">
        <f>Profiles!E6738+Profiles!F6738</f>
        <v/>
      </c>
      <c r="B6738" s="6">
        <f>Profiles!D6738*sel_solar</f>
        <v/>
      </c>
      <c r="C6738" s="6">
        <f>MIN(B6738,A6738)</f>
        <v/>
      </c>
      <c r="D6738" s="6">
        <f>B6738-C6738</f>
        <v/>
      </c>
      <c r="E6738" s="6">
        <f>A6738-C6738</f>
        <v/>
      </c>
      <c r="F6738" s="6">
        <f>MIN(D6738,in_batt_pw,IF(sel_batt=0,0,(sel_batt-H6737)/in_rte))</f>
        <v/>
      </c>
      <c r="G6738" s="6">
        <f>MIN(E6738,in_batt_pw,H6737)</f>
        <v/>
      </c>
      <c r="H6738" s="6">
        <f>H6737+F6738*in_rte-G6738</f>
        <v/>
      </c>
      <c r="I6738" s="6">
        <f>IF(sel_og=1,0,E6738-G6738)</f>
        <v/>
      </c>
      <c r="J6738" s="6">
        <f>IF(sel_og=1,0,D6738-F6738)</f>
        <v/>
      </c>
      <c r="K6738" s="6">
        <f>IF(sel_og=1,E6738-G6738,0)</f>
        <v/>
      </c>
    </row>
    <row r="6739">
      <c r="A6739" s="6">
        <f>Profiles!E6739+Profiles!F6739</f>
        <v/>
      </c>
      <c r="B6739" s="6">
        <f>Profiles!D6739*sel_solar</f>
        <v/>
      </c>
      <c r="C6739" s="6">
        <f>MIN(B6739,A6739)</f>
        <v/>
      </c>
      <c r="D6739" s="6">
        <f>B6739-C6739</f>
        <v/>
      </c>
      <c r="E6739" s="6">
        <f>A6739-C6739</f>
        <v/>
      </c>
      <c r="F6739" s="6">
        <f>MIN(D6739,in_batt_pw,IF(sel_batt=0,0,(sel_batt-H6738)/in_rte))</f>
        <v/>
      </c>
      <c r="G6739" s="6">
        <f>MIN(E6739,in_batt_pw,H6738)</f>
        <v/>
      </c>
      <c r="H6739" s="6">
        <f>H6738+F6739*in_rte-G6739</f>
        <v/>
      </c>
      <c r="I6739" s="6">
        <f>IF(sel_og=1,0,E6739-G6739)</f>
        <v/>
      </c>
      <c r="J6739" s="6">
        <f>IF(sel_og=1,0,D6739-F6739)</f>
        <v/>
      </c>
      <c r="K6739" s="6">
        <f>IF(sel_og=1,E6739-G6739,0)</f>
        <v/>
      </c>
    </row>
    <row r="6740">
      <c r="A6740" s="6">
        <f>Profiles!E6740+Profiles!F6740</f>
        <v/>
      </c>
      <c r="B6740" s="6">
        <f>Profiles!D6740*sel_solar</f>
        <v/>
      </c>
      <c r="C6740" s="6">
        <f>MIN(B6740,A6740)</f>
        <v/>
      </c>
      <c r="D6740" s="6">
        <f>B6740-C6740</f>
        <v/>
      </c>
      <c r="E6740" s="6">
        <f>A6740-C6740</f>
        <v/>
      </c>
      <c r="F6740" s="6">
        <f>MIN(D6740,in_batt_pw,IF(sel_batt=0,0,(sel_batt-H6739)/in_rte))</f>
        <v/>
      </c>
      <c r="G6740" s="6">
        <f>MIN(E6740,in_batt_pw,H6739)</f>
        <v/>
      </c>
      <c r="H6740" s="6">
        <f>H6739+F6740*in_rte-G6740</f>
        <v/>
      </c>
      <c r="I6740" s="6">
        <f>IF(sel_og=1,0,E6740-G6740)</f>
        <v/>
      </c>
      <c r="J6740" s="6">
        <f>IF(sel_og=1,0,D6740-F6740)</f>
        <v/>
      </c>
      <c r="K6740" s="6">
        <f>IF(sel_og=1,E6740-G6740,0)</f>
        <v/>
      </c>
    </row>
    <row r="6741">
      <c r="A6741" s="6">
        <f>Profiles!E6741+Profiles!F6741</f>
        <v/>
      </c>
      <c r="B6741" s="6">
        <f>Profiles!D6741*sel_solar</f>
        <v/>
      </c>
      <c r="C6741" s="6">
        <f>MIN(B6741,A6741)</f>
        <v/>
      </c>
      <c r="D6741" s="6">
        <f>B6741-C6741</f>
        <v/>
      </c>
      <c r="E6741" s="6">
        <f>A6741-C6741</f>
        <v/>
      </c>
      <c r="F6741" s="6">
        <f>MIN(D6741,in_batt_pw,IF(sel_batt=0,0,(sel_batt-H6740)/in_rte))</f>
        <v/>
      </c>
      <c r="G6741" s="6">
        <f>MIN(E6741,in_batt_pw,H6740)</f>
        <v/>
      </c>
      <c r="H6741" s="6">
        <f>H6740+F6741*in_rte-G6741</f>
        <v/>
      </c>
      <c r="I6741" s="6">
        <f>IF(sel_og=1,0,E6741-G6741)</f>
        <v/>
      </c>
      <c r="J6741" s="6">
        <f>IF(sel_og=1,0,D6741-F6741)</f>
        <v/>
      </c>
      <c r="K6741" s="6">
        <f>IF(sel_og=1,E6741-G6741,0)</f>
        <v/>
      </c>
    </row>
    <row r="6742">
      <c r="A6742" s="6">
        <f>Profiles!E6742+Profiles!F6742</f>
        <v/>
      </c>
      <c r="B6742" s="6">
        <f>Profiles!D6742*sel_solar</f>
        <v/>
      </c>
      <c r="C6742" s="6">
        <f>MIN(B6742,A6742)</f>
        <v/>
      </c>
      <c r="D6742" s="6">
        <f>B6742-C6742</f>
        <v/>
      </c>
      <c r="E6742" s="6">
        <f>A6742-C6742</f>
        <v/>
      </c>
      <c r="F6742" s="6">
        <f>MIN(D6742,in_batt_pw,IF(sel_batt=0,0,(sel_batt-H6741)/in_rte))</f>
        <v/>
      </c>
      <c r="G6742" s="6">
        <f>MIN(E6742,in_batt_pw,H6741)</f>
        <v/>
      </c>
      <c r="H6742" s="6">
        <f>H6741+F6742*in_rte-G6742</f>
        <v/>
      </c>
      <c r="I6742" s="6">
        <f>IF(sel_og=1,0,E6742-G6742)</f>
        <v/>
      </c>
      <c r="J6742" s="6">
        <f>IF(sel_og=1,0,D6742-F6742)</f>
        <v/>
      </c>
      <c r="K6742" s="6">
        <f>IF(sel_og=1,E6742-G6742,0)</f>
        <v/>
      </c>
    </row>
    <row r="6743">
      <c r="A6743" s="6">
        <f>Profiles!E6743+Profiles!F6743</f>
        <v/>
      </c>
      <c r="B6743" s="6">
        <f>Profiles!D6743*sel_solar</f>
        <v/>
      </c>
      <c r="C6743" s="6">
        <f>MIN(B6743,A6743)</f>
        <v/>
      </c>
      <c r="D6743" s="6">
        <f>B6743-C6743</f>
        <v/>
      </c>
      <c r="E6743" s="6">
        <f>A6743-C6743</f>
        <v/>
      </c>
      <c r="F6743" s="6">
        <f>MIN(D6743,in_batt_pw,IF(sel_batt=0,0,(sel_batt-H6742)/in_rte))</f>
        <v/>
      </c>
      <c r="G6743" s="6">
        <f>MIN(E6743,in_batt_pw,H6742)</f>
        <v/>
      </c>
      <c r="H6743" s="6">
        <f>H6742+F6743*in_rte-G6743</f>
        <v/>
      </c>
      <c r="I6743" s="6">
        <f>IF(sel_og=1,0,E6743-G6743)</f>
        <v/>
      </c>
      <c r="J6743" s="6">
        <f>IF(sel_og=1,0,D6743-F6743)</f>
        <v/>
      </c>
      <c r="K6743" s="6">
        <f>IF(sel_og=1,E6743-G6743,0)</f>
        <v/>
      </c>
    </row>
    <row r="6744">
      <c r="A6744" s="6">
        <f>Profiles!E6744+Profiles!F6744</f>
        <v/>
      </c>
      <c r="B6744" s="6">
        <f>Profiles!D6744*sel_solar</f>
        <v/>
      </c>
      <c r="C6744" s="6">
        <f>MIN(B6744,A6744)</f>
        <v/>
      </c>
      <c r="D6744" s="6">
        <f>B6744-C6744</f>
        <v/>
      </c>
      <c r="E6744" s="6">
        <f>A6744-C6744</f>
        <v/>
      </c>
      <c r="F6744" s="6">
        <f>MIN(D6744,in_batt_pw,IF(sel_batt=0,0,(sel_batt-H6743)/in_rte))</f>
        <v/>
      </c>
      <c r="G6744" s="6">
        <f>MIN(E6744,in_batt_pw,H6743)</f>
        <v/>
      </c>
      <c r="H6744" s="6">
        <f>H6743+F6744*in_rte-G6744</f>
        <v/>
      </c>
      <c r="I6744" s="6">
        <f>IF(sel_og=1,0,E6744-G6744)</f>
        <v/>
      </c>
      <c r="J6744" s="6">
        <f>IF(sel_og=1,0,D6744-F6744)</f>
        <v/>
      </c>
      <c r="K6744" s="6">
        <f>IF(sel_og=1,E6744-G6744,0)</f>
        <v/>
      </c>
    </row>
    <row r="6745">
      <c r="A6745" s="6">
        <f>Profiles!E6745+Profiles!F6745</f>
        <v/>
      </c>
      <c r="B6745" s="6">
        <f>Profiles!D6745*sel_solar</f>
        <v/>
      </c>
      <c r="C6745" s="6">
        <f>MIN(B6745,A6745)</f>
        <v/>
      </c>
      <c r="D6745" s="6">
        <f>B6745-C6745</f>
        <v/>
      </c>
      <c r="E6745" s="6">
        <f>A6745-C6745</f>
        <v/>
      </c>
      <c r="F6745" s="6">
        <f>MIN(D6745,in_batt_pw,IF(sel_batt=0,0,(sel_batt-H6744)/in_rte))</f>
        <v/>
      </c>
      <c r="G6745" s="6">
        <f>MIN(E6745,in_batt_pw,H6744)</f>
        <v/>
      </c>
      <c r="H6745" s="6">
        <f>H6744+F6745*in_rte-G6745</f>
        <v/>
      </c>
      <c r="I6745" s="6">
        <f>IF(sel_og=1,0,E6745-G6745)</f>
        <v/>
      </c>
      <c r="J6745" s="6">
        <f>IF(sel_og=1,0,D6745-F6745)</f>
        <v/>
      </c>
      <c r="K6745" s="6">
        <f>IF(sel_og=1,E6745-G6745,0)</f>
        <v/>
      </c>
    </row>
    <row r="6746">
      <c r="A6746" s="6">
        <f>Profiles!E6746+Profiles!F6746</f>
        <v/>
      </c>
      <c r="B6746" s="6">
        <f>Profiles!D6746*sel_solar</f>
        <v/>
      </c>
      <c r="C6746" s="6">
        <f>MIN(B6746,A6746)</f>
        <v/>
      </c>
      <c r="D6746" s="6">
        <f>B6746-C6746</f>
        <v/>
      </c>
      <c r="E6746" s="6">
        <f>A6746-C6746</f>
        <v/>
      </c>
      <c r="F6746" s="6">
        <f>MIN(D6746,in_batt_pw,IF(sel_batt=0,0,(sel_batt-H6745)/in_rte))</f>
        <v/>
      </c>
      <c r="G6746" s="6">
        <f>MIN(E6746,in_batt_pw,H6745)</f>
        <v/>
      </c>
      <c r="H6746" s="6">
        <f>H6745+F6746*in_rte-G6746</f>
        <v/>
      </c>
      <c r="I6746" s="6">
        <f>IF(sel_og=1,0,E6746-G6746)</f>
        <v/>
      </c>
      <c r="J6746" s="6">
        <f>IF(sel_og=1,0,D6746-F6746)</f>
        <v/>
      </c>
      <c r="K6746" s="6">
        <f>IF(sel_og=1,E6746-G6746,0)</f>
        <v/>
      </c>
    </row>
    <row r="6747">
      <c r="A6747" s="6">
        <f>Profiles!E6747+Profiles!F6747</f>
        <v/>
      </c>
      <c r="B6747" s="6">
        <f>Profiles!D6747*sel_solar</f>
        <v/>
      </c>
      <c r="C6747" s="6">
        <f>MIN(B6747,A6747)</f>
        <v/>
      </c>
      <c r="D6747" s="6">
        <f>B6747-C6747</f>
        <v/>
      </c>
      <c r="E6747" s="6">
        <f>A6747-C6747</f>
        <v/>
      </c>
      <c r="F6747" s="6">
        <f>MIN(D6747,in_batt_pw,IF(sel_batt=0,0,(sel_batt-H6746)/in_rte))</f>
        <v/>
      </c>
      <c r="G6747" s="6">
        <f>MIN(E6747,in_batt_pw,H6746)</f>
        <v/>
      </c>
      <c r="H6747" s="6">
        <f>H6746+F6747*in_rte-G6747</f>
        <v/>
      </c>
      <c r="I6747" s="6">
        <f>IF(sel_og=1,0,E6747-G6747)</f>
        <v/>
      </c>
      <c r="J6747" s="6">
        <f>IF(sel_og=1,0,D6747-F6747)</f>
        <v/>
      </c>
      <c r="K6747" s="6">
        <f>IF(sel_og=1,E6747-G6747,0)</f>
        <v/>
      </c>
    </row>
    <row r="6748">
      <c r="A6748" s="6">
        <f>Profiles!E6748+Profiles!F6748</f>
        <v/>
      </c>
      <c r="B6748" s="6">
        <f>Profiles!D6748*sel_solar</f>
        <v/>
      </c>
      <c r="C6748" s="6">
        <f>MIN(B6748,A6748)</f>
        <v/>
      </c>
      <c r="D6748" s="6">
        <f>B6748-C6748</f>
        <v/>
      </c>
      <c r="E6748" s="6">
        <f>A6748-C6748</f>
        <v/>
      </c>
      <c r="F6748" s="6">
        <f>MIN(D6748,in_batt_pw,IF(sel_batt=0,0,(sel_batt-H6747)/in_rte))</f>
        <v/>
      </c>
      <c r="G6748" s="6">
        <f>MIN(E6748,in_batt_pw,H6747)</f>
        <v/>
      </c>
      <c r="H6748" s="6">
        <f>H6747+F6748*in_rte-G6748</f>
        <v/>
      </c>
      <c r="I6748" s="6">
        <f>IF(sel_og=1,0,E6748-G6748)</f>
        <v/>
      </c>
      <c r="J6748" s="6">
        <f>IF(sel_og=1,0,D6748-F6748)</f>
        <v/>
      </c>
      <c r="K6748" s="6">
        <f>IF(sel_og=1,E6748-G6748,0)</f>
        <v/>
      </c>
    </row>
    <row r="6749">
      <c r="A6749" s="6">
        <f>Profiles!E6749+Profiles!F6749</f>
        <v/>
      </c>
      <c r="B6749" s="6">
        <f>Profiles!D6749*sel_solar</f>
        <v/>
      </c>
      <c r="C6749" s="6">
        <f>MIN(B6749,A6749)</f>
        <v/>
      </c>
      <c r="D6749" s="6">
        <f>B6749-C6749</f>
        <v/>
      </c>
      <c r="E6749" s="6">
        <f>A6749-C6749</f>
        <v/>
      </c>
      <c r="F6749" s="6">
        <f>MIN(D6749,in_batt_pw,IF(sel_batt=0,0,(sel_batt-H6748)/in_rte))</f>
        <v/>
      </c>
      <c r="G6749" s="6">
        <f>MIN(E6749,in_batt_pw,H6748)</f>
        <v/>
      </c>
      <c r="H6749" s="6">
        <f>H6748+F6749*in_rte-G6749</f>
        <v/>
      </c>
      <c r="I6749" s="6">
        <f>IF(sel_og=1,0,E6749-G6749)</f>
        <v/>
      </c>
      <c r="J6749" s="6">
        <f>IF(sel_og=1,0,D6749-F6749)</f>
        <v/>
      </c>
      <c r="K6749" s="6">
        <f>IF(sel_og=1,E6749-G6749,0)</f>
        <v/>
      </c>
    </row>
    <row r="6750">
      <c r="A6750" s="6">
        <f>Profiles!E6750+Profiles!F6750</f>
        <v/>
      </c>
      <c r="B6750" s="6">
        <f>Profiles!D6750*sel_solar</f>
        <v/>
      </c>
      <c r="C6750" s="6">
        <f>MIN(B6750,A6750)</f>
        <v/>
      </c>
      <c r="D6750" s="6">
        <f>B6750-C6750</f>
        <v/>
      </c>
      <c r="E6750" s="6">
        <f>A6750-C6750</f>
        <v/>
      </c>
      <c r="F6750" s="6">
        <f>MIN(D6750,in_batt_pw,IF(sel_batt=0,0,(sel_batt-H6749)/in_rte))</f>
        <v/>
      </c>
      <c r="G6750" s="6">
        <f>MIN(E6750,in_batt_pw,H6749)</f>
        <v/>
      </c>
      <c r="H6750" s="6">
        <f>H6749+F6750*in_rte-G6750</f>
        <v/>
      </c>
      <c r="I6750" s="6">
        <f>IF(sel_og=1,0,E6750-G6750)</f>
        <v/>
      </c>
      <c r="J6750" s="6">
        <f>IF(sel_og=1,0,D6750-F6750)</f>
        <v/>
      </c>
      <c r="K6750" s="6">
        <f>IF(sel_og=1,E6750-G6750,0)</f>
        <v/>
      </c>
    </row>
    <row r="6751">
      <c r="A6751" s="6">
        <f>Profiles!E6751+Profiles!F6751</f>
        <v/>
      </c>
      <c r="B6751" s="6">
        <f>Profiles!D6751*sel_solar</f>
        <v/>
      </c>
      <c r="C6751" s="6">
        <f>MIN(B6751,A6751)</f>
        <v/>
      </c>
      <c r="D6751" s="6">
        <f>B6751-C6751</f>
        <v/>
      </c>
      <c r="E6751" s="6">
        <f>A6751-C6751</f>
        <v/>
      </c>
      <c r="F6751" s="6">
        <f>MIN(D6751,in_batt_pw,IF(sel_batt=0,0,(sel_batt-H6750)/in_rte))</f>
        <v/>
      </c>
      <c r="G6751" s="6">
        <f>MIN(E6751,in_batt_pw,H6750)</f>
        <v/>
      </c>
      <c r="H6751" s="6">
        <f>H6750+F6751*in_rte-G6751</f>
        <v/>
      </c>
      <c r="I6751" s="6">
        <f>IF(sel_og=1,0,E6751-G6751)</f>
        <v/>
      </c>
      <c r="J6751" s="6">
        <f>IF(sel_og=1,0,D6751-F6751)</f>
        <v/>
      </c>
      <c r="K6751" s="6">
        <f>IF(sel_og=1,E6751-G6751,0)</f>
        <v/>
      </c>
    </row>
    <row r="6752">
      <c r="A6752" s="6">
        <f>Profiles!E6752+Profiles!F6752</f>
        <v/>
      </c>
      <c r="B6752" s="6">
        <f>Profiles!D6752*sel_solar</f>
        <v/>
      </c>
      <c r="C6752" s="6">
        <f>MIN(B6752,A6752)</f>
        <v/>
      </c>
      <c r="D6752" s="6">
        <f>B6752-C6752</f>
        <v/>
      </c>
      <c r="E6752" s="6">
        <f>A6752-C6752</f>
        <v/>
      </c>
      <c r="F6752" s="6">
        <f>MIN(D6752,in_batt_pw,IF(sel_batt=0,0,(sel_batt-H6751)/in_rte))</f>
        <v/>
      </c>
      <c r="G6752" s="6">
        <f>MIN(E6752,in_batt_pw,H6751)</f>
        <v/>
      </c>
      <c r="H6752" s="6">
        <f>H6751+F6752*in_rte-G6752</f>
        <v/>
      </c>
      <c r="I6752" s="6">
        <f>IF(sel_og=1,0,E6752-G6752)</f>
        <v/>
      </c>
      <c r="J6752" s="6">
        <f>IF(sel_og=1,0,D6752-F6752)</f>
        <v/>
      </c>
      <c r="K6752" s="6">
        <f>IF(sel_og=1,E6752-G6752,0)</f>
        <v/>
      </c>
    </row>
    <row r="6753">
      <c r="A6753" s="6">
        <f>Profiles!E6753+Profiles!F6753</f>
        <v/>
      </c>
      <c r="B6753" s="6">
        <f>Profiles!D6753*sel_solar</f>
        <v/>
      </c>
      <c r="C6753" s="6">
        <f>MIN(B6753,A6753)</f>
        <v/>
      </c>
      <c r="D6753" s="6">
        <f>B6753-C6753</f>
        <v/>
      </c>
      <c r="E6753" s="6">
        <f>A6753-C6753</f>
        <v/>
      </c>
      <c r="F6753" s="6">
        <f>MIN(D6753,in_batt_pw,IF(sel_batt=0,0,(sel_batt-H6752)/in_rte))</f>
        <v/>
      </c>
      <c r="G6753" s="6">
        <f>MIN(E6753,in_batt_pw,H6752)</f>
        <v/>
      </c>
      <c r="H6753" s="6">
        <f>H6752+F6753*in_rte-G6753</f>
        <v/>
      </c>
      <c r="I6753" s="6">
        <f>IF(sel_og=1,0,E6753-G6753)</f>
        <v/>
      </c>
      <c r="J6753" s="6">
        <f>IF(sel_og=1,0,D6753-F6753)</f>
        <v/>
      </c>
      <c r="K6753" s="6">
        <f>IF(sel_og=1,E6753-G6753,0)</f>
        <v/>
      </c>
    </row>
    <row r="6754">
      <c r="A6754" s="6">
        <f>Profiles!E6754+Profiles!F6754</f>
        <v/>
      </c>
      <c r="B6754" s="6">
        <f>Profiles!D6754*sel_solar</f>
        <v/>
      </c>
      <c r="C6754" s="6">
        <f>MIN(B6754,A6754)</f>
        <v/>
      </c>
      <c r="D6754" s="6">
        <f>B6754-C6754</f>
        <v/>
      </c>
      <c r="E6754" s="6">
        <f>A6754-C6754</f>
        <v/>
      </c>
      <c r="F6754" s="6">
        <f>MIN(D6754,in_batt_pw,IF(sel_batt=0,0,(sel_batt-H6753)/in_rte))</f>
        <v/>
      </c>
      <c r="G6754" s="6">
        <f>MIN(E6754,in_batt_pw,H6753)</f>
        <v/>
      </c>
      <c r="H6754" s="6">
        <f>H6753+F6754*in_rte-G6754</f>
        <v/>
      </c>
      <c r="I6754" s="6">
        <f>IF(sel_og=1,0,E6754-G6754)</f>
        <v/>
      </c>
      <c r="J6754" s="6">
        <f>IF(sel_og=1,0,D6754-F6754)</f>
        <v/>
      </c>
      <c r="K6754" s="6">
        <f>IF(sel_og=1,E6754-G6754,0)</f>
        <v/>
      </c>
    </row>
    <row r="6755">
      <c r="A6755" s="6">
        <f>Profiles!E6755+Profiles!F6755</f>
        <v/>
      </c>
      <c r="B6755" s="6">
        <f>Profiles!D6755*sel_solar</f>
        <v/>
      </c>
      <c r="C6755" s="6">
        <f>MIN(B6755,A6755)</f>
        <v/>
      </c>
      <c r="D6755" s="6">
        <f>B6755-C6755</f>
        <v/>
      </c>
      <c r="E6755" s="6">
        <f>A6755-C6755</f>
        <v/>
      </c>
      <c r="F6755" s="6">
        <f>MIN(D6755,in_batt_pw,IF(sel_batt=0,0,(sel_batt-H6754)/in_rte))</f>
        <v/>
      </c>
      <c r="G6755" s="6">
        <f>MIN(E6755,in_batt_pw,H6754)</f>
        <v/>
      </c>
      <c r="H6755" s="6">
        <f>H6754+F6755*in_rte-G6755</f>
        <v/>
      </c>
      <c r="I6755" s="6">
        <f>IF(sel_og=1,0,E6755-G6755)</f>
        <v/>
      </c>
      <c r="J6755" s="6">
        <f>IF(sel_og=1,0,D6755-F6755)</f>
        <v/>
      </c>
      <c r="K6755" s="6">
        <f>IF(sel_og=1,E6755-G6755,0)</f>
        <v/>
      </c>
    </row>
    <row r="6756">
      <c r="A6756" s="6">
        <f>Profiles!E6756+Profiles!F6756</f>
        <v/>
      </c>
      <c r="B6756" s="6">
        <f>Profiles!D6756*sel_solar</f>
        <v/>
      </c>
      <c r="C6756" s="6">
        <f>MIN(B6756,A6756)</f>
        <v/>
      </c>
      <c r="D6756" s="6">
        <f>B6756-C6756</f>
        <v/>
      </c>
      <c r="E6756" s="6">
        <f>A6756-C6756</f>
        <v/>
      </c>
      <c r="F6756" s="6">
        <f>MIN(D6756,in_batt_pw,IF(sel_batt=0,0,(sel_batt-H6755)/in_rte))</f>
        <v/>
      </c>
      <c r="G6756" s="6">
        <f>MIN(E6756,in_batt_pw,H6755)</f>
        <v/>
      </c>
      <c r="H6756" s="6">
        <f>H6755+F6756*in_rte-G6756</f>
        <v/>
      </c>
      <c r="I6756" s="6">
        <f>IF(sel_og=1,0,E6756-G6756)</f>
        <v/>
      </c>
      <c r="J6756" s="6">
        <f>IF(sel_og=1,0,D6756-F6756)</f>
        <v/>
      </c>
      <c r="K6756" s="6">
        <f>IF(sel_og=1,E6756-G6756,0)</f>
        <v/>
      </c>
    </row>
    <row r="6757">
      <c r="A6757" s="6">
        <f>Profiles!E6757+Profiles!F6757</f>
        <v/>
      </c>
      <c r="B6757" s="6">
        <f>Profiles!D6757*sel_solar</f>
        <v/>
      </c>
      <c r="C6757" s="6">
        <f>MIN(B6757,A6757)</f>
        <v/>
      </c>
      <c r="D6757" s="6">
        <f>B6757-C6757</f>
        <v/>
      </c>
      <c r="E6757" s="6">
        <f>A6757-C6757</f>
        <v/>
      </c>
      <c r="F6757" s="6">
        <f>MIN(D6757,in_batt_pw,IF(sel_batt=0,0,(sel_batt-H6756)/in_rte))</f>
        <v/>
      </c>
      <c r="G6757" s="6">
        <f>MIN(E6757,in_batt_pw,H6756)</f>
        <v/>
      </c>
      <c r="H6757" s="6">
        <f>H6756+F6757*in_rte-G6757</f>
        <v/>
      </c>
      <c r="I6757" s="6">
        <f>IF(sel_og=1,0,E6757-G6757)</f>
        <v/>
      </c>
      <c r="J6757" s="6">
        <f>IF(sel_og=1,0,D6757-F6757)</f>
        <v/>
      </c>
      <c r="K6757" s="6">
        <f>IF(sel_og=1,E6757-G6757,0)</f>
        <v/>
      </c>
    </row>
    <row r="6758">
      <c r="A6758" s="6">
        <f>Profiles!E6758+Profiles!F6758</f>
        <v/>
      </c>
      <c r="B6758" s="6">
        <f>Profiles!D6758*sel_solar</f>
        <v/>
      </c>
      <c r="C6758" s="6">
        <f>MIN(B6758,A6758)</f>
        <v/>
      </c>
      <c r="D6758" s="6">
        <f>B6758-C6758</f>
        <v/>
      </c>
      <c r="E6758" s="6">
        <f>A6758-C6758</f>
        <v/>
      </c>
      <c r="F6758" s="6">
        <f>MIN(D6758,in_batt_pw,IF(sel_batt=0,0,(sel_batt-H6757)/in_rte))</f>
        <v/>
      </c>
      <c r="G6758" s="6">
        <f>MIN(E6758,in_batt_pw,H6757)</f>
        <v/>
      </c>
      <c r="H6758" s="6">
        <f>H6757+F6758*in_rte-G6758</f>
        <v/>
      </c>
      <c r="I6758" s="6">
        <f>IF(sel_og=1,0,E6758-G6758)</f>
        <v/>
      </c>
      <c r="J6758" s="6">
        <f>IF(sel_og=1,0,D6758-F6758)</f>
        <v/>
      </c>
      <c r="K6758" s="6">
        <f>IF(sel_og=1,E6758-G6758,0)</f>
        <v/>
      </c>
    </row>
    <row r="6759">
      <c r="A6759" s="6">
        <f>Profiles!E6759+Profiles!F6759</f>
        <v/>
      </c>
      <c r="B6759" s="6">
        <f>Profiles!D6759*sel_solar</f>
        <v/>
      </c>
      <c r="C6759" s="6">
        <f>MIN(B6759,A6759)</f>
        <v/>
      </c>
      <c r="D6759" s="6">
        <f>B6759-C6759</f>
        <v/>
      </c>
      <c r="E6759" s="6">
        <f>A6759-C6759</f>
        <v/>
      </c>
      <c r="F6759" s="6">
        <f>MIN(D6759,in_batt_pw,IF(sel_batt=0,0,(sel_batt-H6758)/in_rte))</f>
        <v/>
      </c>
      <c r="G6759" s="6">
        <f>MIN(E6759,in_batt_pw,H6758)</f>
        <v/>
      </c>
      <c r="H6759" s="6">
        <f>H6758+F6759*in_rte-G6759</f>
        <v/>
      </c>
      <c r="I6759" s="6">
        <f>IF(sel_og=1,0,E6759-G6759)</f>
        <v/>
      </c>
      <c r="J6759" s="6">
        <f>IF(sel_og=1,0,D6759-F6759)</f>
        <v/>
      </c>
      <c r="K6759" s="6">
        <f>IF(sel_og=1,E6759-G6759,0)</f>
        <v/>
      </c>
    </row>
    <row r="6760">
      <c r="A6760" s="6">
        <f>Profiles!E6760+Profiles!F6760</f>
        <v/>
      </c>
      <c r="B6760" s="6">
        <f>Profiles!D6760*sel_solar</f>
        <v/>
      </c>
      <c r="C6760" s="6">
        <f>MIN(B6760,A6760)</f>
        <v/>
      </c>
      <c r="D6760" s="6">
        <f>B6760-C6760</f>
        <v/>
      </c>
      <c r="E6760" s="6">
        <f>A6760-C6760</f>
        <v/>
      </c>
      <c r="F6760" s="6">
        <f>MIN(D6760,in_batt_pw,IF(sel_batt=0,0,(sel_batt-H6759)/in_rte))</f>
        <v/>
      </c>
      <c r="G6760" s="6">
        <f>MIN(E6760,in_batt_pw,H6759)</f>
        <v/>
      </c>
      <c r="H6760" s="6">
        <f>H6759+F6760*in_rte-G6760</f>
        <v/>
      </c>
      <c r="I6760" s="6">
        <f>IF(sel_og=1,0,E6760-G6760)</f>
        <v/>
      </c>
      <c r="J6760" s="6">
        <f>IF(sel_og=1,0,D6760-F6760)</f>
        <v/>
      </c>
      <c r="K6760" s="6">
        <f>IF(sel_og=1,E6760-G6760,0)</f>
        <v/>
      </c>
    </row>
    <row r="6761">
      <c r="A6761" s="6">
        <f>Profiles!E6761+Profiles!F6761</f>
        <v/>
      </c>
      <c r="B6761" s="6">
        <f>Profiles!D6761*sel_solar</f>
        <v/>
      </c>
      <c r="C6761" s="6">
        <f>MIN(B6761,A6761)</f>
        <v/>
      </c>
      <c r="D6761" s="6">
        <f>B6761-C6761</f>
        <v/>
      </c>
      <c r="E6761" s="6">
        <f>A6761-C6761</f>
        <v/>
      </c>
      <c r="F6761" s="6">
        <f>MIN(D6761,in_batt_pw,IF(sel_batt=0,0,(sel_batt-H6760)/in_rte))</f>
        <v/>
      </c>
      <c r="G6761" s="6">
        <f>MIN(E6761,in_batt_pw,H6760)</f>
        <v/>
      </c>
      <c r="H6761" s="6">
        <f>H6760+F6761*in_rte-G6761</f>
        <v/>
      </c>
      <c r="I6761" s="6">
        <f>IF(sel_og=1,0,E6761-G6761)</f>
        <v/>
      </c>
      <c r="J6761" s="6">
        <f>IF(sel_og=1,0,D6761-F6761)</f>
        <v/>
      </c>
      <c r="K6761" s="6">
        <f>IF(sel_og=1,E6761-G6761,0)</f>
        <v/>
      </c>
    </row>
    <row r="6762">
      <c r="A6762" s="6">
        <f>Profiles!E6762+Profiles!F6762</f>
        <v/>
      </c>
      <c r="B6762" s="6">
        <f>Profiles!D6762*sel_solar</f>
        <v/>
      </c>
      <c r="C6762" s="6">
        <f>MIN(B6762,A6762)</f>
        <v/>
      </c>
      <c r="D6762" s="6">
        <f>B6762-C6762</f>
        <v/>
      </c>
      <c r="E6762" s="6">
        <f>A6762-C6762</f>
        <v/>
      </c>
      <c r="F6762" s="6">
        <f>MIN(D6762,in_batt_pw,IF(sel_batt=0,0,(sel_batt-H6761)/in_rte))</f>
        <v/>
      </c>
      <c r="G6762" s="6">
        <f>MIN(E6762,in_batt_pw,H6761)</f>
        <v/>
      </c>
      <c r="H6762" s="6">
        <f>H6761+F6762*in_rte-G6762</f>
        <v/>
      </c>
      <c r="I6762" s="6">
        <f>IF(sel_og=1,0,E6762-G6762)</f>
        <v/>
      </c>
      <c r="J6762" s="6">
        <f>IF(sel_og=1,0,D6762-F6762)</f>
        <v/>
      </c>
      <c r="K6762" s="6">
        <f>IF(sel_og=1,E6762-G6762,0)</f>
        <v/>
      </c>
    </row>
    <row r="6763">
      <c r="A6763" s="6">
        <f>Profiles!E6763+Profiles!F6763</f>
        <v/>
      </c>
      <c r="B6763" s="6">
        <f>Profiles!D6763*sel_solar</f>
        <v/>
      </c>
      <c r="C6763" s="6">
        <f>MIN(B6763,A6763)</f>
        <v/>
      </c>
      <c r="D6763" s="6">
        <f>B6763-C6763</f>
        <v/>
      </c>
      <c r="E6763" s="6">
        <f>A6763-C6763</f>
        <v/>
      </c>
      <c r="F6763" s="6">
        <f>MIN(D6763,in_batt_pw,IF(sel_batt=0,0,(sel_batt-H6762)/in_rte))</f>
        <v/>
      </c>
      <c r="G6763" s="6">
        <f>MIN(E6763,in_batt_pw,H6762)</f>
        <v/>
      </c>
      <c r="H6763" s="6">
        <f>H6762+F6763*in_rte-G6763</f>
        <v/>
      </c>
      <c r="I6763" s="6">
        <f>IF(sel_og=1,0,E6763-G6763)</f>
        <v/>
      </c>
      <c r="J6763" s="6">
        <f>IF(sel_og=1,0,D6763-F6763)</f>
        <v/>
      </c>
      <c r="K6763" s="6">
        <f>IF(sel_og=1,E6763-G6763,0)</f>
        <v/>
      </c>
    </row>
    <row r="6764">
      <c r="A6764" s="6">
        <f>Profiles!E6764+Profiles!F6764</f>
        <v/>
      </c>
      <c r="B6764" s="6">
        <f>Profiles!D6764*sel_solar</f>
        <v/>
      </c>
      <c r="C6764" s="6">
        <f>MIN(B6764,A6764)</f>
        <v/>
      </c>
      <c r="D6764" s="6">
        <f>B6764-C6764</f>
        <v/>
      </c>
      <c r="E6764" s="6">
        <f>A6764-C6764</f>
        <v/>
      </c>
      <c r="F6764" s="6">
        <f>MIN(D6764,in_batt_pw,IF(sel_batt=0,0,(sel_batt-H6763)/in_rte))</f>
        <v/>
      </c>
      <c r="G6764" s="6">
        <f>MIN(E6764,in_batt_pw,H6763)</f>
        <v/>
      </c>
      <c r="H6764" s="6">
        <f>H6763+F6764*in_rte-G6764</f>
        <v/>
      </c>
      <c r="I6764" s="6">
        <f>IF(sel_og=1,0,E6764-G6764)</f>
        <v/>
      </c>
      <c r="J6764" s="6">
        <f>IF(sel_og=1,0,D6764-F6764)</f>
        <v/>
      </c>
      <c r="K6764" s="6">
        <f>IF(sel_og=1,E6764-G6764,0)</f>
        <v/>
      </c>
    </row>
    <row r="6765">
      <c r="A6765" s="6">
        <f>Profiles!E6765+Profiles!F6765</f>
        <v/>
      </c>
      <c r="B6765" s="6">
        <f>Profiles!D6765*sel_solar</f>
        <v/>
      </c>
      <c r="C6765" s="6">
        <f>MIN(B6765,A6765)</f>
        <v/>
      </c>
      <c r="D6765" s="6">
        <f>B6765-C6765</f>
        <v/>
      </c>
      <c r="E6765" s="6">
        <f>A6765-C6765</f>
        <v/>
      </c>
      <c r="F6765" s="6">
        <f>MIN(D6765,in_batt_pw,IF(sel_batt=0,0,(sel_batt-H6764)/in_rte))</f>
        <v/>
      </c>
      <c r="G6765" s="6">
        <f>MIN(E6765,in_batt_pw,H6764)</f>
        <v/>
      </c>
      <c r="H6765" s="6">
        <f>H6764+F6765*in_rte-G6765</f>
        <v/>
      </c>
      <c r="I6765" s="6">
        <f>IF(sel_og=1,0,E6765-G6765)</f>
        <v/>
      </c>
      <c r="J6765" s="6">
        <f>IF(sel_og=1,0,D6765-F6765)</f>
        <v/>
      </c>
      <c r="K6765" s="6">
        <f>IF(sel_og=1,E6765-G6765,0)</f>
        <v/>
      </c>
    </row>
    <row r="6766">
      <c r="A6766" s="6">
        <f>Profiles!E6766+Profiles!F6766</f>
        <v/>
      </c>
      <c r="B6766" s="6">
        <f>Profiles!D6766*sel_solar</f>
        <v/>
      </c>
      <c r="C6766" s="6">
        <f>MIN(B6766,A6766)</f>
        <v/>
      </c>
      <c r="D6766" s="6">
        <f>B6766-C6766</f>
        <v/>
      </c>
      <c r="E6766" s="6">
        <f>A6766-C6766</f>
        <v/>
      </c>
      <c r="F6766" s="6">
        <f>MIN(D6766,in_batt_pw,IF(sel_batt=0,0,(sel_batt-H6765)/in_rte))</f>
        <v/>
      </c>
      <c r="G6766" s="6">
        <f>MIN(E6766,in_batt_pw,H6765)</f>
        <v/>
      </c>
      <c r="H6766" s="6">
        <f>H6765+F6766*in_rte-G6766</f>
        <v/>
      </c>
      <c r="I6766" s="6">
        <f>IF(sel_og=1,0,E6766-G6766)</f>
        <v/>
      </c>
      <c r="J6766" s="6">
        <f>IF(sel_og=1,0,D6766-F6766)</f>
        <v/>
      </c>
      <c r="K6766" s="6">
        <f>IF(sel_og=1,E6766-G6766,0)</f>
        <v/>
      </c>
    </row>
    <row r="6767">
      <c r="A6767" s="6">
        <f>Profiles!E6767+Profiles!F6767</f>
        <v/>
      </c>
      <c r="B6767" s="6">
        <f>Profiles!D6767*sel_solar</f>
        <v/>
      </c>
      <c r="C6767" s="6">
        <f>MIN(B6767,A6767)</f>
        <v/>
      </c>
      <c r="D6767" s="6">
        <f>B6767-C6767</f>
        <v/>
      </c>
      <c r="E6767" s="6">
        <f>A6767-C6767</f>
        <v/>
      </c>
      <c r="F6767" s="6">
        <f>MIN(D6767,in_batt_pw,IF(sel_batt=0,0,(sel_batt-H6766)/in_rte))</f>
        <v/>
      </c>
      <c r="G6767" s="6">
        <f>MIN(E6767,in_batt_pw,H6766)</f>
        <v/>
      </c>
      <c r="H6767" s="6">
        <f>H6766+F6767*in_rte-G6767</f>
        <v/>
      </c>
      <c r="I6767" s="6">
        <f>IF(sel_og=1,0,E6767-G6767)</f>
        <v/>
      </c>
      <c r="J6767" s="6">
        <f>IF(sel_og=1,0,D6767-F6767)</f>
        <v/>
      </c>
      <c r="K6767" s="6">
        <f>IF(sel_og=1,E6767-G6767,0)</f>
        <v/>
      </c>
    </row>
    <row r="6768">
      <c r="A6768" s="6">
        <f>Profiles!E6768+Profiles!F6768</f>
        <v/>
      </c>
      <c r="B6768" s="6">
        <f>Profiles!D6768*sel_solar</f>
        <v/>
      </c>
      <c r="C6768" s="6">
        <f>MIN(B6768,A6768)</f>
        <v/>
      </c>
      <c r="D6768" s="6">
        <f>B6768-C6768</f>
        <v/>
      </c>
      <c r="E6768" s="6">
        <f>A6768-C6768</f>
        <v/>
      </c>
      <c r="F6768" s="6">
        <f>MIN(D6768,in_batt_pw,IF(sel_batt=0,0,(sel_batt-H6767)/in_rte))</f>
        <v/>
      </c>
      <c r="G6768" s="6">
        <f>MIN(E6768,in_batt_pw,H6767)</f>
        <v/>
      </c>
      <c r="H6768" s="6">
        <f>H6767+F6768*in_rte-G6768</f>
        <v/>
      </c>
      <c r="I6768" s="6">
        <f>IF(sel_og=1,0,E6768-G6768)</f>
        <v/>
      </c>
      <c r="J6768" s="6">
        <f>IF(sel_og=1,0,D6768-F6768)</f>
        <v/>
      </c>
      <c r="K6768" s="6">
        <f>IF(sel_og=1,E6768-G6768,0)</f>
        <v/>
      </c>
    </row>
    <row r="6769">
      <c r="A6769" s="6">
        <f>Profiles!E6769+Profiles!F6769</f>
        <v/>
      </c>
      <c r="B6769" s="6">
        <f>Profiles!D6769*sel_solar</f>
        <v/>
      </c>
      <c r="C6769" s="6">
        <f>MIN(B6769,A6769)</f>
        <v/>
      </c>
      <c r="D6769" s="6">
        <f>B6769-C6769</f>
        <v/>
      </c>
      <c r="E6769" s="6">
        <f>A6769-C6769</f>
        <v/>
      </c>
      <c r="F6769" s="6">
        <f>MIN(D6769,in_batt_pw,IF(sel_batt=0,0,(sel_batt-H6768)/in_rte))</f>
        <v/>
      </c>
      <c r="G6769" s="6">
        <f>MIN(E6769,in_batt_pw,H6768)</f>
        <v/>
      </c>
      <c r="H6769" s="6">
        <f>H6768+F6769*in_rte-G6769</f>
        <v/>
      </c>
      <c r="I6769" s="6">
        <f>IF(sel_og=1,0,E6769-G6769)</f>
        <v/>
      </c>
      <c r="J6769" s="6">
        <f>IF(sel_og=1,0,D6769-F6769)</f>
        <v/>
      </c>
      <c r="K6769" s="6">
        <f>IF(sel_og=1,E6769-G6769,0)</f>
        <v/>
      </c>
    </row>
    <row r="6770">
      <c r="A6770" s="6">
        <f>Profiles!E6770+Profiles!F6770</f>
        <v/>
      </c>
      <c r="B6770" s="6">
        <f>Profiles!D6770*sel_solar</f>
        <v/>
      </c>
      <c r="C6770" s="6">
        <f>MIN(B6770,A6770)</f>
        <v/>
      </c>
      <c r="D6770" s="6">
        <f>B6770-C6770</f>
        <v/>
      </c>
      <c r="E6770" s="6">
        <f>A6770-C6770</f>
        <v/>
      </c>
      <c r="F6770" s="6">
        <f>MIN(D6770,in_batt_pw,IF(sel_batt=0,0,(sel_batt-H6769)/in_rte))</f>
        <v/>
      </c>
      <c r="G6770" s="6">
        <f>MIN(E6770,in_batt_pw,H6769)</f>
        <v/>
      </c>
      <c r="H6770" s="6">
        <f>H6769+F6770*in_rte-G6770</f>
        <v/>
      </c>
      <c r="I6770" s="6">
        <f>IF(sel_og=1,0,E6770-G6770)</f>
        <v/>
      </c>
      <c r="J6770" s="6">
        <f>IF(sel_og=1,0,D6770-F6770)</f>
        <v/>
      </c>
      <c r="K6770" s="6">
        <f>IF(sel_og=1,E6770-G6770,0)</f>
        <v/>
      </c>
    </row>
    <row r="6771">
      <c r="A6771" s="6">
        <f>Profiles!E6771+Profiles!F6771</f>
        <v/>
      </c>
      <c r="B6771" s="6">
        <f>Profiles!D6771*sel_solar</f>
        <v/>
      </c>
      <c r="C6771" s="6">
        <f>MIN(B6771,A6771)</f>
        <v/>
      </c>
      <c r="D6771" s="6">
        <f>B6771-C6771</f>
        <v/>
      </c>
      <c r="E6771" s="6">
        <f>A6771-C6771</f>
        <v/>
      </c>
      <c r="F6771" s="6">
        <f>MIN(D6771,in_batt_pw,IF(sel_batt=0,0,(sel_batt-H6770)/in_rte))</f>
        <v/>
      </c>
      <c r="G6771" s="6">
        <f>MIN(E6771,in_batt_pw,H6770)</f>
        <v/>
      </c>
      <c r="H6771" s="6">
        <f>H6770+F6771*in_rte-G6771</f>
        <v/>
      </c>
      <c r="I6771" s="6">
        <f>IF(sel_og=1,0,E6771-G6771)</f>
        <v/>
      </c>
      <c r="J6771" s="6">
        <f>IF(sel_og=1,0,D6771-F6771)</f>
        <v/>
      </c>
      <c r="K6771" s="6">
        <f>IF(sel_og=1,E6771-G6771,0)</f>
        <v/>
      </c>
    </row>
    <row r="6772">
      <c r="A6772" s="6">
        <f>Profiles!E6772+Profiles!F6772</f>
        <v/>
      </c>
      <c r="B6772" s="6">
        <f>Profiles!D6772*sel_solar</f>
        <v/>
      </c>
      <c r="C6772" s="6">
        <f>MIN(B6772,A6772)</f>
        <v/>
      </c>
      <c r="D6772" s="6">
        <f>B6772-C6772</f>
        <v/>
      </c>
      <c r="E6772" s="6">
        <f>A6772-C6772</f>
        <v/>
      </c>
      <c r="F6772" s="6">
        <f>MIN(D6772,in_batt_pw,IF(sel_batt=0,0,(sel_batt-H6771)/in_rte))</f>
        <v/>
      </c>
      <c r="G6772" s="6">
        <f>MIN(E6772,in_batt_pw,H6771)</f>
        <v/>
      </c>
      <c r="H6772" s="6">
        <f>H6771+F6772*in_rte-G6772</f>
        <v/>
      </c>
      <c r="I6772" s="6">
        <f>IF(sel_og=1,0,E6772-G6772)</f>
        <v/>
      </c>
      <c r="J6772" s="6">
        <f>IF(sel_og=1,0,D6772-F6772)</f>
        <v/>
      </c>
      <c r="K6772" s="6">
        <f>IF(sel_og=1,E6772-G6772,0)</f>
        <v/>
      </c>
    </row>
    <row r="6773">
      <c r="A6773" s="6">
        <f>Profiles!E6773+Profiles!F6773</f>
        <v/>
      </c>
      <c r="B6773" s="6">
        <f>Profiles!D6773*sel_solar</f>
        <v/>
      </c>
      <c r="C6773" s="6">
        <f>MIN(B6773,A6773)</f>
        <v/>
      </c>
      <c r="D6773" s="6">
        <f>B6773-C6773</f>
        <v/>
      </c>
      <c r="E6773" s="6">
        <f>A6773-C6773</f>
        <v/>
      </c>
      <c r="F6773" s="6">
        <f>MIN(D6773,in_batt_pw,IF(sel_batt=0,0,(sel_batt-H6772)/in_rte))</f>
        <v/>
      </c>
      <c r="G6773" s="6">
        <f>MIN(E6773,in_batt_pw,H6772)</f>
        <v/>
      </c>
      <c r="H6773" s="6">
        <f>H6772+F6773*in_rte-G6773</f>
        <v/>
      </c>
      <c r="I6773" s="6">
        <f>IF(sel_og=1,0,E6773-G6773)</f>
        <v/>
      </c>
      <c r="J6773" s="6">
        <f>IF(sel_og=1,0,D6773-F6773)</f>
        <v/>
      </c>
      <c r="K6773" s="6">
        <f>IF(sel_og=1,E6773-G6773,0)</f>
        <v/>
      </c>
    </row>
    <row r="6774">
      <c r="A6774" s="6">
        <f>Profiles!E6774+Profiles!F6774</f>
        <v/>
      </c>
      <c r="B6774" s="6">
        <f>Profiles!D6774*sel_solar</f>
        <v/>
      </c>
      <c r="C6774" s="6">
        <f>MIN(B6774,A6774)</f>
        <v/>
      </c>
      <c r="D6774" s="6">
        <f>B6774-C6774</f>
        <v/>
      </c>
      <c r="E6774" s="6">
        <f>A6774-C6774</f>
        <v/>
      </c>
      <c r="F6774" s="6">
        <f>MIN(D6774,in_batt_pw,IF(sel_batt=0,0,(sel_batt-H6773)/in_rte))</f>
        <v/>
      </c>
      <c r="G6774" s="6">
        <f>MIN(E6774,in_batt_pw,H6773)</f>
        <v/>
      </c>
      <c r="H6774" s="6">
        <f>H6773+F6774*in_rte-G6774</f>
        <v/>
      </c>
      <c r="I6774" s="6">
        <f>IF(sel_og=1,0,E6774-G6774)</f>
        <v/>
      </c>
      <c r="J6774" s="6">
        <f>IF(sel_og=1,0,D6774-F6774)</f>
        <v/>
      </c>
      <c r="K6774" s="6">
        <f>IF(sel_og=1,E6774-G6774,0)</f>
        <v/>
      </c>
    </row>
    <row r="6775">
      <c r="A6775" s="6">
        <f>Profiles!E6775+Profiles!F6775</f>
        <v/>
      </c>
      <c r="B6775" s="6">
        <f>Profiles!D6775*sel_solar</f>
        <v/>
      </c>
      <c r="C6775" s="6">
        <f>MIN(B6775,A6775)</f>
        <v/>
      </c>
      <c r="D6775" s="6">
        <f>B6775-C6775</f>
        <v/>
      </c>
      <c r="E6775" s="6">
        <f>A6775-C6775</f>
        <v/>
      </c>
      <c r="F6775" s="6">
        <f>MIN(D6775,in_batt_pw,IF(sel_batt=0,0,(sel_batt-H6774)/in_rte))</f>
        <v/>
      </c>
      <c r="G6775" s="6">
        <f>MIN(E6775,in_batt_pw,H6774)</f>
        <v/>
      </c>
      <c r="H6775" s="6">
        <f>H6774+F6775*in_rte-G6775</f>
        <v/>
      </c>
      <c r="I6775" s="6">
        <f>IF(sel_og=1,0,E6775-G6775)</f>
        <v/>
      </c>
      <c r="J6775" s="6">
        <f>IF(sel_og=1,0,D6775-F6775)</f>
        <v/>
      </c>
      <c r="K6775" s="6">
        <f>IF(sel_og=1,E6775-G6775,0)</f>
        <v/>
      </c>
    </row>
    <row r="6776">
      <c r="A6776" s="6">
        <f>Profiles!E6776+Profiles!F6776</f>
        <v/>
      </c>
      <c r="B6776" s="6">
        <f>Profiles!D6776*sel_solar</f>
        <v/>
      </c>
      <c r="C6776" s="6">
        <f>MIN(B6776,A6776)</f>
        <v/>
      </c>
      <c r="D6776" s="6">
        <f>B6776-C6776</f>
        <v/>
      </c>
      <c r="E6776" s="6">
        <f>A6776-C6776</f>
        <v/>
      </c>
      <c r="F6776" s="6">
        <f>MIN(D6776,in_batt_pw,IF(sel_batt=0,0,(sel_batt-H6775)/in_rte))</f>
        <v/>
      </c>
      <c r="G6776" s="6">
        <f>MIN(E6776,in_batt_pw,H6775)</f>
        <v/>
      </c>
      <c r="H6776" s="6">
        <f>H6775+F6776*in_rte-G6776</f>
        <v/>
      </c>
      <c r="I6776" s="6">
        <f>IF(sel_og=1,0,E6776-G6776)</f>
        <v/>
      </c>
      <c r="J6776" s="6">
        <f>IF(sel_og=1,0,D6776-F6776)</f>
        <v/>
      </c>
      <c r="K6776" s="6">
        <f>IF(sel_og=1,E6776-G6776,0)</f>
        <v/>
      </c>
    </row>
    <row r="6777">
      <c r="A6777" s="6">
        <f>Profiles!E6777+Profiles!F6777</f>
        <v/>
      </c>
      <c r="B6777" s="6">
        <f>Profiles!D6777*sel_solar</f>
        <v/>
      </c>
      <c r="C6777" s="6">
        <f>MIN(B6777,A6777)</f>
        <v/>
      </c>
      <c r="D6777" s="6">
        <f>B6777-C6777</f>
        <v/>
      </c>
      <c r="E6777" s="6">
        <f>A6777-C6777</f>
        <v/>
      </c>
      <c r="F6777" s="6">
        <f>MIN(D6777,in_batt_pw,IF(sel_batt=0,0,(sel_batt-H6776)/in_rte))</f>
        <v/>
      </c>
      <c r="G6777" s="6">
        <f>MIN(E6777,in_batt_pw,H6776)</f>
        <v/>
      </c>
      <c r="H6777" s="6">
        <f>H6776+F6777*in_rte-G6777</f>
        <v/>
      </c>
      <c r="I6777" s="6">
        <f>IF(sel_og=1,0,E6777-G6777)</f>
        <v/>
      </c>
      <c r="J6777" s="6">
        <f>IF(sel_og=1,0,D6777-F6777)</f>
        <v/>
      </c>
      <c r="K6777" s="6">
        <f>IF(sel_og=1,E6777-G6777,0)</f>
        <v/>
      </c>
    </row>
    <row r="6778">
      <c r="A6778" s="6">
        <f>Profiles!E6778+Profiles!F6778</f>
        <v/>
      </c>
      <c r="B6778" s="6">
        <f>Profiles!D6778*sel_solar</f>
        <v/>
      </c>
      <c r="C6778" s="6">
        <f>MIN(B6778,A6778)</f>
        <v/>
      </c>
      <c r="D6778" s="6">
        <f>B6778-C6778</f>
        <v/>
      </c>
      <c r="E6778" s="6">
        <f>A6778-C6778</f>
        <v/>
      </c>
      <c r="F6778" s="6">
        <f>MIN(D6778,in_batt_pw,IF(sel_batt=0,0,(sel_batt-H6777)/in_rte))</f>
        <v/>
      </c>
      <c r="G6778" s="6">
        <f>MIN(E6778,in_batt_pw,H6777)</f>
        <v/>
      </c>
      <c r="H6778" s="6">
        <f>H6777+F6778*in_rte-G6778</f>
        <v/>
      </c>
      <c r="I6778" s="6">
        <f>IF(sel_og=1,0,E6778-G6778)</f>
        <v/>
      </c>
      <c r="J6778" s="6">
        <f>IF(sel_og=1,0,D6778-F6778)</f>
        <v/>
      </c>
      <c r="K6778" s="6">
        <f>IF(sel_og=1,E6778-G6778,0)</f>
        <v/>
      </c>
    </row>
    <row r="6779">
      <c r="A6779" s="6">
        <f>Profiles!E6779+Profiles!F6779</f>
        <v/>
      </c>
      <c r="B6779" s="6">
        <f>Profiles!D6779*sel_solar</f>
        <v/>
      </c>
      <c r="C6779" s="6">
        <f>MIN(B6779,A6779)</f>
        <v/>
      </c>
      <c r="D6779" s="6">
        <f>B6779-C6779</f>
        <v/>
      </c>
      <c r="E6779" s="6">
        <f>A6779-C6779</f>
        <v/>
      </c>
      <c r="F6779" s="6">
        <f>MIN(D6779,in_batt_pw,IF(sel_batt=0,0,(sel_batt-H6778)/in_rte))</f>
        <v/>
      </c>
      <c r="G6779" s="6">
        <f>MIN(E6779,in_batt_pw,H6778)</f>
        <v/>
      </c>
      <c r="H6779" s="6">
        <f>H6778+F6779*in_rte-G6779</f>
        <v/>
      </c>
      <c r="I6779" s="6">
        <f>IF(sel_og=1,0,E6779-G6779)</f>
        <v/>
      </c>
      <c r="J6779" s="6">
        <f>IF(sel_og=1,0,D6779-F6779)</f>
        <v/>
      </c>
      <c r="K6779" s="6">
        <f>IF(sel_og=1,E6779-G6779,0)</f>
        <v/>
      </c>
    </row>
    <row r="6780">
      <c r="A6780" s="6">
        <f>Profiles!E6780+Profiles!F6780</f>
        <v/>
      </c>
      <c r="B6780" s="6">
        <f>Profiles!D6780*sel_solar</f>
        <v/>
      </c>
      <c r="C6780" s="6">
        <f>MIN(B6780,A6780)</f>
        <v/>
      </c>
      <c r="D6780" s="6">
        <f>B6780-C6780</f>
        <v/>
      </c>
      <c r="E6780" s="6">
        <f>A6780-C6780</f>
        <v/>
      </c>
      <c r="F6780" s="6">
        <f>MIN(D6780,in_batt_pw,IF(sel_batt=0,0,(sel_batt-H6779)/in_rte))</f>
        <v/>
      </c>
      <c r="G6780" s="6">
        <f>MIN(E6780,in_batt_pw,H6779)</f>
        <v/>
      </c>
      <c r="H6780" s="6">
        <f>H6779+F6780*in_rte-G6780</f>
        <v/>
      </c>
      <c r="I6780" s="6">
        <f>IF(sel_og=1,0,E6780-G6780)</f>
        <v/>
      </c>
      <c r="J6780" s="6">
        <f>IF(sel_og=1,0,D6780-F6780)</f>
        <v/>
      </c>
      <c r="K6780" s="6">
        <f>IF(sel_og=1,E6780-G6780,0)</f>
        <v/>
      </c>
    </row>
    <row r="6781">
      <c r="A6781" s="6">
        <f>Profiles!E6781+Profiles!F6781</f>
        <v/>
      </c>
      <c r="B6781" s="6">
        <f>Profiles!D6781*sel_solar</f>
        <v/>
      </c>
      <c r="C6781" s="6">
        <f>MIN(B6781,A6781)</f>
        <v/>
      </c>
      <c r="D6781" s="6">
        <f>B6781-C6781</f>
        <v/>
      </c>
      <c r="E6781" s="6">
        <f>A6781-C6781</f>
        <v/>
      </c>
      <c r="F6781" s="6">
        <f>MIN(D6781,in_batt_pw,IF(sel_batt=0,0,(sel_batt-H6780)/in_rte))</f>
        <v/>
      </c>
      <c r="G6781" s="6">
        <f>MIN(E6781,in_batt_pw,H6780)</f>
        <v/>
      </c>
      <c r="H6781" s="6">
        <f>H6780+F6781*in_rte-G6781</f>
        <v/>
      </c>
      <c r="I6781" s="6">
        <f>IF(sel_og=1,0,E6781-G6781)</f>
        <v/>
      </c>
      <c r="J6781" s="6">
        <f>IF(sel_og=1,0,D6781-F6781)</f>
        <v/>
      </c>
      <c r="K6781" s="6">
        <f>IF(sel_og=1,E6781-G6781,0)</f>
        <v/>
      </c>
    </row>
    <row r="6782">
      <c r="A6782" s="6">
        <f>Profiles!E6782+Profiles!F6782</f>
        <v/>
      </c>
      <c r="B6782" s="6">
        <f>Profiles!D6782*sel_solar</f>
        <v/>
      </c>
      <c r="C6782" s="6">
        <f>MIN(B6782,A6782)</f>
        <v/>
      </c>
      <c r="D6782" s="6">
        <f>B6782-C6782</f>
        <v/>
      </c>
      <c r="E6782" s="6">
        <f>A6782-C6782</f>
        <v/>
      </c>
      <c r="F6782" s="6">
        <f>MIN(D6782,in_batt_pw,IF(sel_batt=0,0,(sel_batt-H6781)/in_rte))</f>
        <v/>
      </c>
      <c r="G6782" s="6">
        <f>MIN(E6782,in_batt_pw,H6781)</f>
        <v/>
      </c>
      <c r="H6782" s="6">
        <f>H6781+F6782*in_rte-G6782</f>
        <v/>
      </c>
      <c r="I6782" s="6">
        <f>IF(sel_og=1,0,E6782-G6782)</f>
        <v/>
      </c>
      <c r="J6782" s="6">
        <f>IF(sel_og=1,0,D6782-F6782)</f>
        <v/>
      </c>
      <c r="K6782" s="6">
        <f>IF(sel_og=1,E6782-G6782,0)</f>
        <v/>
      </c>
    </row>
    <row r="6783">
      <c r="A6783" s="6">
        <f>Profiles!E6783+Profiles!F6783</f>
        <v/>
      </c>
      <c r="B6783" s="6">
        <f>Profiles!D6783*sel_solar</f>
        <v/>
      </c>
      <c r="C6783" s="6">
        <f>MIN(B6783,A6783)</f>
        <v/>
      </c>
      <c r="D6783" s="6">
        <f>B6783-C6783</f>
        <v/>
      </c>
      <c r="E6783" s="6">
        <f>A6783-C6783</f>
        <v/>
      </c>
      <c r="F6783" s="6">
        <f>MIN(D6783,in_batt_pw,IF(sel_batt=0,0,(sel_batt-H6782)/in_rte))</f>
        <v/>
      </c>
      <c r="G6783" s="6">
        <f>MIN(E6783,in_batt_pw,H6782)</f>
        <v/>
      </c>
      <c r="H6783" s="6">
        <f>H6782+F6783*in_rte-G6783</f>
        <v/>
      </c>
      <c r="I6783" s="6">
        <f>IF(sel_og=1,0,E6783-G6783)</f>
        <v/>
      </c>
      <c r="J6783" s="6">
        <f>IF(sel_og=1,0,D6783-F6783)</f>
        <v/>
      </c>
      <c r="K6783" s="6">
        <f>IF(sel_og=1,E6783-G6783,0)</f>
        <v/>
      </c>
    </row>
    <row r="6784">
      <c r="A6784" s="6">
        <f>Profiles!E6784+Profiles!F6784</f>
        <v/>
      </c>
      <c r="B6784" s="6">
        <f>Profiles!D6784*sel_solar</f>
        <v/>
      </c>
      <c r="C6784" s="6">
        <f>MIN(B6784,A6784)</f>
        <v/>
      </c>
      <c r="D6784" s="6">
        <f>B6784-C6784</f>
        <v/>
      </c>
      <c r="E6784" s="6">
        <f>A6784-C6784</f>
        <v/>
      </c>
      <c r="F6784" s="6">
        <f>MIN(D6784,in_batt_pw,IF(sel_batt=0,0,(sel_batt-H6783)/in_rte))</f>
        <v/>
      </c>
      <c r="G6784" s="6">
        <f>MIN(E6784,in_batt_pw,H6783)</f>
        <v/>
      </c>
      <c r="H6784" s="6">
        <f>H6783+F6784*in_rte-G6784</f>
        <v/>
      </c>
      <c r="I6784" s="6">
        <f>IF(sel_og=1,0,E6784-G6784)</f>
        <v/>
      </c>
      <c r="J6784" s="6">
        <f>IF(sel_og=1,0,D6784-F6784)</f>
        <v/>
      </c>
      <c r="K6784" s="6">
        <f>IF(sel_og=1,E6784-G6784,0)</f>
        <v/>
      </c>
    </row>
    <row r="6785">
      <c r="A6785" s="6">
        <f>Profiles!E6785+Profiles!F6785</f>
        <v/>
      </c>
      <c r="B6785" s="6">
        <f>Profiles!D6785*sel_solar</f>
        <v/>
      </c>
      <c r="C6785" s="6">
        <f>MIN(B6785,A6785)</f>
        <v/>
      </c>
      <c r="D6785" s="6">
        <f>B6785-C6785</f>
        <v/>
      </c>
      <c r="E6785" s="6">
        <f>A6785-C6785</f>
        <v/>
      </c>
      <c r="F6785" s="6">
        <f>MIN(D6785,in_batt_pw,IF(sel_batt=0,0,(sel_batt-H6784)/in_rte))</f>
        <v/>
      </c>
      <c r="G6785" s="6">
        <f>MIN(E6785,in_batt_pw,H6784)</f>
        <v/>
      </c>
      <c r="H6785" s="6">
        <f>H6784+F6785*in_rte-G6785</f>
        <v/>
      </c>
      <c r="I6785" s="6">
        <f>IF(sel_og=1,0,E6785-G6785)</f>
        <v/>
      </c>
      <c r="J6785" s="6">
        <f>IF(sel_og=1,0,D6785-F6785)</f>
        <v/>
      </c>
      <c r="K6785" s="6">
        <f>IF(sel_og=1,E6785-G6785,0)</f>
        <v/>
      </c>
    </row>
    <row r="6786">
      <c r="A6786" s="6">
        <f>Profiles!E6786+Profiles!F6786</f>
        <v/>
      </c>
      <c r="B6786" s="6">
        <f>Profiles!D6786*sel_solar</f>
        <v/>
      </c>
      <c r="C6786" s="6">
        <f>MIN(B6786,A6786)</f>
        <v/>
      </c>
      <c r="D6786" s="6">
        <f>B6786-C6786</f>
        <v/>
      </c>
      <c r="E6786" s="6">
        <f>A6786-C6786</f>
        <v/>
      </c>
      <c r="F6786" s="6">
        <f>MIN(D6786,in_batt_pw,IF(sel_batt=0,0,(sel_batt-H6785)/in_rte))</f>
        <v/>
      </c>
      <c r="G6786" s="6">
        <f>MIN(E6786,in_batt_pw,H6785)</f>
        <v/>
      </c>
      <c r="H6786" s="6">
        <f>H6785+F6786*in_rte-G6786</f>
        <v/>
      </c>
      <c r="I6786" s="6">
        <f>IF(sel_og=1,0,E6786-G6786)</f>
        <v/>
      </c>
      <c r="J6786" s="6">
        <f>IF(sel_og=1,0,D6786-F6786)</f>
        <v/>
      </c>
      <c r="K6786" s="6">
        <f>IF(sel_og=1,E6786-G6786,0)</f>
        <v/>
      </c>
    </row>
    <row r="6787">
      <c r="A6787" s="6">
        <f>Profiles!E6787+Profiles!F6787</f>
        <v/>
      </c>
      <c r="B6787" s="6">
        <f>Profiles!D6787*sel_solar</f>
        <v/>
      </c>
      <c r="C6787" s="6">
        <f>MIN(B6787,A6787)</f>
        <v/>
      </c>
      <c r="D6787" s="6">
        <f>B6787-C6787</f>
        <v/>
      </c>
      <c r="E6787" s="6">
        <f>A6787-C6787</f>
        <v/>
      </c>
      <c r="F6787" s="6">
        <f>MIN(D6787,in_batt_pw,IF(sel_batt=0,0,(sel_batt-H6786)/in_rte))</f>
        <v/>
      </c>
      <c r="G6787" s="6">
        <f>MIN(E6787,in_batt_pw,H6786)</f>
        <v/>
      </c>
      <c r="H6787" s="6">
        <f>H6786+F6787*in_rte-G6787</f>
        <v/>
      </c>
      <c r="I6787" s="6">
        <f>IF(sel_og=1,0,E6787-G6787)</f>
        <v/>
      </c>
      <c r="J6787" s="6">
        <f>IF(sel_og=1,0,D6787-F6787)</f>
        <v/>
      </c>
      <c r="K6787" s="6">
        <f>IF(sel_og=1,E6787-G6787,0)</f>
        <v/>
      </c>
    </row>
    <row r="6788">
      <c r="A6788" s="6">
        <f>Profiles!E6788+Profiles!F6788</f>
        <v/>
      </c>
      <c r="B6788" s="6">
        <f>Profiles!D6788*sel_solar</f>
        <v/>
      </c>
      <c r="C6788" s="6">
        <f>MIN(B6788,A6788)</f>
        <v/>
      </c>
      <c r="D6788" s="6">
        <f>B6788-C6788</f>
        <v/>
      </c>
      <c r="E6788" s="6">
        <f>A6788-C6788</f>
        <v/>
      </c>
      <c r="F6788" s="6">
        <f>MIN(D6788,in_batt_pw,IF(sel_batt=0,0,(sel_batt-H6787)/in_rte))</f>
        <v/>
      </c>
      <c r="G6788" s="6">
        <f>MIN(E6788,in_batt_pw,H6787)</f>
        <v/>
      </c>
      <c r="H6788" s="6">
        <f>H6787+F6788*in_rte-G6788</f>
        <v/>
      </c>
      <c r="I6788" s="6">
        <f>IF(sel_og=1,0,E6788-G6788)</f>
        <v/>
      </c>
      <c r="J6788" s="6">
        <f>IF(sel_og=1,0,D6788-F6788)</f>
        <v/>
      </c>
      <c r="K6788" s="6">
        <f>IF(sel_og=1,E6788-G6788,0)</f>
        <v/>
      </c>
    </row>
    <row r="6789">
      <c r="A6789" s="6">
        <f>Profiles!E6789+Profiles!F6789</f>
        <v/>
      </c>
      <c r="B6789" s="6">
        <f>Profiles!D6789*sel_solar</f>
        <v/>
      </c>
      <c r="C6789" s="6">
        <f>MIN(B6789,A6789)</f>
        <v/>
      </c>
      <c r="D6789" s="6">
        <f>B6789-C6789</f>
        <v/>
      </c>
      <c r="E6789" s="6">
        <f>A6789-C6789</f>
        <v/>
      </c>
      <c r="F6789" s="6">
        <f>MIN(D6789,in_batt_pw,IF(sel_batt=0,0,(sel_batt-H6788)/in_rte))</f>
        <v/>
      </c>
      <c r="G6789" s="6">
        <f>MIN(E6789,in_batt_pw,H6788)</f>
        <v/>
      </c>
      <c r="H6789" s="6">
        <f>H6788+F6789*in_rte-G6789</f>
        <v/>
      </c>
      <c r="I6789" s="6">
        <f>IF(sel_og=1,0,E6789-G6789)</f>
        <v/>
      </c>
      <c r="J6789" s="6">
        <f>IF(sel_og=1,0,D6789-F6789)</f>
        <v/>
      </c>
      <c r="K6789" s="6">
        <f>IF(sel_og=1,E6789-G6789,0)</f>
        <v/>
      </c>
    </row>
    <row r="6790">
      <c r="A6790" s="6">
        <f>Profiles!E6790+Profiles!F6790</f>
        <v/>
      </c>
      <c r="B6790" s="6">
        <f>Profiles!D6790*sel_solar</f>
        <v/>
      </c>
      <c r="C6790" s="6">
        <f>MIN(B6790,A6790)</f>
        <v/>
      </c>
      <c r="D6790" s="6">
        <f>B6790-C6790</f>
        <v/>
      </c>
      <c r="E6790" s="6">
        <f>A6790-C6790</f>
        <v/>
      </c>
      <c r="F6790" s="6">
        <f>MIN(D6790,in_batt_pw,IF(sel_batt=0,0,(sel_batt-H6789)/in_rte))</f>
        <v/>
      </c>
      <c r="G6790" s="6">
        <f>MIN(E6790,in_batt_pw,H6789)</f>
        <v/>
      </c>
      <c r="H6790" s="6">
        <f>H6789+F6790*in_rte-G6790</f>
        <v/>
      </c>
      <c r="I6790" s="6">
        <f>IF(sel_og=1,0,E6790-G6790)</f>
        <v/>
      </c>
      <c r="J6790" s="6">
        <f>IF(sel_og=1,0,D6790-F6790)</f>
        <v/>
      </c>
      <c r="K6790" s="6">
        <f>IF(sel_og=1,E6790-G6790,0)</f>
        <v/>
      </c>
    </row>
    <row r="6791">
      <c r="A6791" s="6">
        <f>Profiles!E6791+Profiles!F6791</f>
        <v/>
      </c>
      <c r="B6791" s="6">
        <f>Profiles!D6791*sel_solar</f>
        <v/>
      </c>
      <c r="C6791" s="6">
        <f>MIN(B6791,A6791)</f>
        <v/>
      </c>
      <c r="D6791" s="6">
        <f>B6791-C6791</f>
        <v/>
      </c>
      <c r="E6791" s="6">
        <f>A6791-C6791</f>
        <v/>
      </c>
      <c r="F6791" s="6">
        <f>MIN(D6791,in_batt_pw,IF(sel_batt=0,0,(sel_batt-H6790)/in_rte))</f>
        <v/>
      </c>
      <c r="G6791" s="6">
        <f>MIN(E6791,in_batt_pw,H6790)</f>
        <v/>
      </c>
      <c r="H6791" s="6">
        <f>H6790+F6791*in_rte-G6791</f>
        <v/>
      </c>
      <c r="I6791" s="6">
        <f>IF(sel_og=1,0,E6791-G6791)</f>
        <v/>
      </c>
      <c r="J6791" s="6">
        <f>IF(sel_og=1,0,D6791-F6791)</f>
        <v/>
      </c>
      <c r="K6791" s="6">
        <f>IF(sel_og=1,E6791-G6791,0)</f>
        <v/>
      </c>
    </row>
    <row r="6792">
      <c r="A6792" s="6">
        <f>Profiles!E6792+Profiles!F6792</f>
        <v/>
      </c>
      <c r="B6792" s="6">
        <f>Profiles!D6792*sel_solar</f>
        <v/>
      </c>
      <c r="C6792" s="6">
        <f>MIN(B6792,A6792)</f>
        <v/>
      </c>
      <c r="D6792" s="6">
        <f>B6792-C6792</f>
        <v/>
      </c>
      <c r="E6792" s="6">
        <f>A6792-C6792</f>
        <v/>
      </c>
      <c r="F6792" s="6">
        <f>MIN(D6792,in_batt_pw,IF(sel_batt=0,0,(sel_batt-H6791)/in_rte))</f>
        <v/>
      </c>
      <c r="G6792" s="6">
        <f>MIN(E6792,in_batt_pw,H6791)</f>
        <v/>
      </c>
      <c r="H6792" s="6">
        <f>H6791+F6792*in_rte-G6792</f>
        <v/>
      </c>
      <c r="I6792" s="6">
        <f>IF(sel_og=1,0,E6792-G6792)</f>
        <v/>
      </c>
      <c r="J6792" s="6">
        <f>IF(sel_og=1,0,D6792-F6792)</f>
        <v/>
      </c>
      <c r="K6792" s="6">
        <f>IF(sel_og=1,E6792-G6792,0)</f>
        <v/>
      </c>
    </row>
    <row r="6793">
      <c r="A6793" s="6">
        <f>Profiles!E6793+Profiles!F6793</f>
        <v/>
      </c>
      <c r="B6793" s="6">
        <f>Profiles!D6793*sel_solar</f>
        <v/>
      </c>
      <c r="C6793" s="6">
        <f>MIN(B6793,A6793)</f>
        <v/>
      </c>
      <c r="D6793" s="6">
        <f>B6793-C6793</f>
        <v/>
      </c>
      <c r="E6793" s="6">
        <f>A6793-C6793</f>
        <v/>
      </c>
      <c r="F6793" s="6">
        <f>MIN(D6793,in_batt_pw,IF(sel_batt=0,0,(sel_batt-H6792)/in_rte))</f>
        <v/>
      </c>
      <c r="G6793" s="6">
        <f>MIN(E6793,in_batt_pw,H6792)</f>
        <v/>
      </c>
      <c r="H6793" s="6">
        <f>H6792+F6793*in_rte-G6793</f>
        <v/>
      </c>
      <c r="I6793" s="6">
        <f>IF(sel_og=1,0,E6793-G6793)</f>
        <v/>
      </c>
      <c r="J6793" s="6">
        <f>IF(sel_og=1,0,D6793-F6793)</f>
        <v/>
      </c>
      <c r="K6793" s="6">
        <f>IF(sel_og=1,E6793-G6793,0)</f>
        <v/>
      </c>
    </row>
    <row r="6794">
      <c r="A6794" s="6">
        <f>Profiles!E6794+Profiles!F6794</f>
        <v/>
      </c>
      <c r="B6794" s="6">
        <f>Profiles!D6794*sel_solar</f>
        <v/>
      </c>
      <c r="C6794" s="6">
        <f>MIN(B6794,A6794)</f>
        <v/>
      </c>
      <c r="D6794" s="6">
        <f>B6794-C6794</f>
        <v/>
      </c>
      <c r="E6794" s="6">
        <f>A6794-C6794</f>
        <v/>
      </c>
      <c r="F6794" s="6">
        <f>MIN(D6794,in_batt_pw,IF(sel_batt=0,0,(sel_batt-H6793)/in_rte))</f>
        <v/>
      </c>
      <c r="G6794" s="6">
        <f>MIN(E6794,in_batt_pw,H6793)</f>
        <v/>
      </c>
      <c r="H6794" s="6">
        <f>H6793+F6794*in_rte-G6794</f>
        <v/>
      </c>
      <c r="I6794" s="6">
        <f>IF(sel_og=1,0,E6794-G6794)</f>
        <v/>
      </c>
      <c r="J6794" s="6">
        <f>IF(sel_og=1,0,D6794-F6794)</f>
        <v/>
      </c>
      <c r="K6794" s="6">
        <f>IF(sel_og=1,E6794-G6794,0)</f>
        <v/>
      </c>
    </row>
    <row r="6795">
      <c r="A6795" s="6">
        <f>Profiles!E6795+Profiles!F6795</f>
        <v/>
      </c>
      <c r="B6795" s="6">
        <f>Profiles!D6795*sel_solar</f>
        <v/>
      </c>
      <c r="C6795" s="6">
        <f>MIN(B6795,A6795)</f>
        <v/>
      </c>
      <c r="D6795" s="6">
        <f>B6795-C6795</f>
        <v/>
      </c>
      <c r="E6795" s="6">
        <f>A6795-C6795</f>
        <v/>
      </c>
      <c r="F6795" s="6">
        <f>MIN(D6795,in_batt_pw,IF(sel_batt=0,0,(sel_batt-H6794)/in_rte))</f>
        <v/>
      </c>
      <c r="G6795" s="6">
        <f>MIN(E6795,in_batt_pw,H6794)</f>
        <v/>
      </c>
      <c r="H6795" s="6">
        <f>H6794+F6795*in_rte-G6795</f>
        <v/>
      </c>
      <c r="I6795" s="6">
        <f>IF(sel_og=1,0,E6795-G6795)</f>
        <v/>
      </c>
      <c r="J6795" s="6">
        <f>IF(sel_og=1,0,D6795-F6795)</f>
        <v/>
      </c>
      <c r="K6795" s="6">
        <f>IF(sel_og=1,E6795-G6795,0)</f>
        <v/>
      </c>
    </row>
    <row r="6796">
      <c r="A6796" s="6">
        <f>Profiles!E6796+Profiles!F6796</f>
        <v/>
      </c>
      <c r="B6796" s="6">
        <f>Profiles!D6796*sel_solar</f>
        <v/>
      </c>
      <c r="C6796" s="6">
        <f>MIN(B6796,A6796)</f>
        <v/>
      </c>
      <c r="D6796" s="6">
        <f>B6796-C6796</f>
        <v/>
      </c>
      <c r="E6796" s="6">
        <f>A6796-C6796</f>
        <v/>
      </c>
      <c r="F6796" s="6">
        <f>MIN(D6796,in_batt_pw,IF(sel_batt=0,0,(sel_batt-H6795)/in_rte))</f>
        <v/>
      </c>
      <c r="G6796" s="6">
        <f>MIN(E6796,in_batt_pw,H6795)</f>
        <v/>
      </c>
      <c r="H6796" s="6">
        <f>H6795+F6796*in_rte-G6796</f>
        <v/>
      </c>
      <c r="I6796" s="6">
        <f>IF(sel_og=1,0,E6796-G6796)</f>
        <v/>
      </c>
      <c r="J6796" s="6">
        <f>IF(sel_og=1,0,D6796-F6796)</f>
        <v/>
      </c>
      <c r="K6796" s="6">
        <f>IF(sel_og=1,E6796-G6796,0)</f>
        <v/>
      </c>
    </row>
    <row r="6797">
      <c r="A6797" s="6">
        <f>Profiles!E6797+Profiles!F6797</f>
        <v/>
      </c>
      <c r="B6797" s="6">
        <f>Profiles!D6797*sel_solar</f>
        <v/>
      </c>
      <c r="C6797" s="6">
        <f>MIN(B6797,A6797)</f>
        <v/>
      </c>
      <c r="D6797" s="6">
        <f>B6797-C6797</f>
        <v/>
      </c>
      <c r="E6797" s="6">
        <f>A6797-C6797</f>
        <v/>
      </c>
      <c r="F6797" s="6">
        <f>MIN(D6797,in_batt_pw,IF(sel_batt=0,0,(sel_batt-H6796)/in_rte))</f>
        <v/>
      </c>
      <c r="G6797" s="6">
        <f>MIN(E6797,in_batt_pw,H6796)</f>
        <v/>
      </c>
      <c r="H6797" s="6">
        <f>H6796+F6797*in_rte-G6797</f>
        <v/>
      </c>
      <c r="I6797" s="6">
        <f>IF(sel_og=1,0,E6797-G6797)</f>
        <v/>
      </c>
      <c r="J6797" s="6">
        <f>IF(sel_og=1,0,D6797-F6797)</f>
        <v/>
      </c>
      <c r="K6797" s="6">
        <f>IF(sel_og=1,E6797-G6797,0)</f>
        <v/>
      </c>
    </row>
    <row r="6798">
      <c r="A6798" s="6">
        <f>Profiles!E6798+Profiles!F6798</f>
        <v/>
      </c>
      <c r="B6798" s="6">
        <f>Profiles!D6798*sel_solar</f>
        <v/>
      </c>
      <c r="C6798" s="6">
        <f>MIN(B6798,A6798)</f>
        <v/>
      </c>
      <c r="D6798" s="6">
        <f>B6798-C6798</f>
        <v/>
      </c>
      <c r="E6798" s="6">
        <f>A6798-C6798</f>
        <v/>
      </c>
      <c r="F6798" s="6">
        <f>MIN(D6798,in_batt_pw,IF(sel_batt=0,0,(sel_batt-H6797)/in_rte))</f>
        <v/>
      </c>
      <c r="G6798" s="6">
        <f>MIN(E6798,in_batt_pw,H6797)</f>
        <v/>
      </c>
      <c r="H6798" s="6">
        <f>H6797+F6798*in_rte-G6798</f>
        <v/>
      </c>
      <c r="I6798" s="6">
        <f>IF(sel_og=1,0,E6798-G6798)</f>
        <v/>
      </c>
      <c r="J6798" s="6">
        <f>IF(sel_og=1,0,D6798-F6798)</f>
        <v/>
      </c>
      <c r="K6798" s="6">
        <f>IF(sel_og=1,E6798-G6798,0)</f>
        <v/>
      </c>
    </row>
    <row r="6799">
      <c r="A6799" s="6">
        <f>Profiles!E6799+Profiles!F6799</f>
        <v/>
      </c>
      <c r="B6799" s="6">
        <f>Profiles!D6799*sel_solar</f>
        <v/>
      </c>
      <c r="C6799" s="6">
        <f>MIN(B6799,A6799)</f>
        <v/>
      </c>
      <c r="D6799" s="6">
        <f>B6799-C6799</f>
        <v/>
      </c>
      <c r="E6799" s="6">
        <f>A6799-C6799</f>
        <v/>
      </c>
      <c r="F6799" s="6">
        <f>MIN(D6799,in_batt_pw,IF(sel_batt=0,0,(sel_batt-H6798)/in_rte))</f>
        <v/>
      </c>
      <c r="G6799" s="6">
        <f>MIN(E6799,in_batt_pw,H6798)</f>
        <v/>
      </c>
      <c r="H6799" s="6">
        <f>H6798+F6799*in_rte-G6799</f>
        <v/>
      </c>
      <c r="I6799" s="6">
        <f>IF(sel_og=1,0,E6799-G6799)</f>
        <v/>
      </c>
      <c r="J6799" s="6">
        <f>IF(sel_og=1,0,D6799-F6799)</f>
        <v/>
      </c>
      <c r="K6799" s="6">
        <f>IF(sel_og=1,E6799-G6799,0)</f>
        <v/>
      </c>
    </row>
    <row r="6800">
      <c r="A6800" s="6">
        <f>Profiles!E6800+Profiles!F6800</f>
        <v/>
      </c>
      <c r="B6800" s="6">
        <f>Profiles!D6800*sel_solar</f>
        <v/>
      </c>
      <c r="C6800" s="6">
        <f>MIN(B6800,A6800)</f>
        <v/>
      </c>
      <c r="D6800" s="6">
        <f>B6800-C6800</f>
        <v/>
      </c>
      <c r="E6800" s="6">
        <f>A6800-C6800</f>
        <v/>
      </c>
      <c r="F6800" s="6">
        <f>MIN(D6800,in_batt_pw,IF(sel_batt=0,0,(sel_batt-H6799)/in_rte))</f>
        <v/>
      </c>
      <c r="G6800" s="6">
        <f>MIN(E6800,in_batt_pw,H6799)</f>
        <v/>
      </c>
      <c r="H6800" s="6">
        <f>H6799+F6800*in_rte-G6800</f>
        <v/>
      </c>
      <c r="I6800" s="6">
        <f>IF(sel_og=1,0,E6800-G6800)</f>
        <v/>
      </c>
      <c r="J6800" s="6">
        <f>IF(sel_og=1,0,D6800-F6800)</f>
        <v/>
      </c>
      <c r="K6800" s="6">
        <f>IF(sel_og=1,E6800-G6800,0)</f>
        <v/>
      </c>
    </row>
    <row r="6801">
      <c r="A6801" s="6">
        <f>Profiles!E6801+Profiles!F6801</f>
        <v/>
      </c>
      <c r="B6801" s="6">
        <f>Profiles!D6801*sel_solar</f>
        <v/>
      </c>
      <c r="C6801" s="6">
        <f>MIN(B6801,A6801)</f>
        <v/>
      </c>
      <c r="D6801" s="6">
        <f>B6801-C6801</f>
        <v/>
      </c>
      <c r="E6801" s="6">
        <f>A6801-C6801</f>
        <v/>
      </c>
      <c r="F6801" s="6">
        <f>MIN(D6801,in_batt_pw,IF(sel_batt=0,0,(sel_batt-H6800)/in_rte))</f>
        <v/>
      </c>
      <c r="G6801" s="6">
        <f>MIN(E6801,in_batt_pw,H6800)</f>
        <v/>
      </c>
      <c r="H6801" s="6">
        <f>H6800+F6801*in_rte-G6801</f>
        <v/>
      </c>
      <c r="I6801" s="6">
        <f>IF(sel_og=1,0,E6801-G6801)</f>
        <v/>
      </c>
      <c r="J6801" s="6">
        <f>IF(sel_og=1,0,D6801-F6801)</f>
        <v/>
      </c>
      <c r="K6801" s="6">
        <f>IF(sel_og=1,E6801-G6801,0)</f>
        <v/>
      </c>
    </row>
    <row r="6802">
      <c r="A6802" s="6">
        <f>Profiles!E6802+Profiles!F6802</f>
        <v/>
      </c>
      <c r="B6802" s="6">
        <f>Profiles!D6802*sel_solar</f>
        <v/>
      </c>
      <c r="C6802" s="6">
        <f>MIN(B6802,A6802)</f>
        <v/>
      </c>
      <c r="D6802" s="6">
        <f>B6802-C6802</f>
        <v/>
      </c>
      <c r="E6802" s="6">
        <f>A6802-C6802</f>
        <v/>
      </c>
      <c r="F6802" s="6">
        <f>MIN(D6802,in_batt_pw,IF(sel_batt=0,0,(sel_batt-H6801)/in_rte))</f>
        <v/>
      </c>
      <c r="G6802" s="6">
        <f>MIN(E6802,in_batt_pw,H6801)</f>
        <v/>
      </c>
      <c r="H6802" s="6">
        <f>H6801+F6802*in_rte-G6802</f>
        <v/>
      </c>
      <c r="I6802" s="6">
        <f>IF(sel_og=1,0,E6802-G6802)</f>
        <v/>
      </c>
      <c r="J6802" s="6">
        <f>IF(sel_og=1,0,D6802-F6802)</f>
        <v/>
      </c>
      <c r="K6802" s="6">
        <f>IF(sel_og=1,E6802-G6802,0)</f>
        <v/>
      </c>
    </row>
    <row r="6803">
      <c r="A6803" s="6">
        <f>Profiles!E6803+Profiles!F6803</f>
        <v/>
      </c>
      <c r="B6803" s="6">
        <f>Profiles!D6803*sel_solar</f>
        <v/>
      </c>
      <c r="C6803" s="6">
        <f>MIN(B6803,A6803)</f>
        <v/>
      </c>
      <c r="D6803" s="6">
        <f>B6803-C6803</f>
        <v/>
      </c>
      <c r="E6803" s="6">
        <f>A6803-C6803</f>
        <v/>
      </c>
      <c r="F6803" s="6">
        <f>MIN(D6803,in_batt_pw,IF(sel_batt=0,0,(sel_batt-H6802)/in_rte))</f>
        <v/>
      </c>
      <c r="G6803" s="6">
        <f>MIN(E6803,in_batt_pw,H6802)</f>
        <v/>
      </c>
      <c r="H6803" s="6">
        <f>H6802+F6803*in_rte-G6803</f>
        <v/>
      </c>
      <c r="I6803" s="6">
        <f>IF(sel_og=1,0,E6803-G6803)</f>
        <v/>
      </c>
      <c r="J6803" s="6">
        <f>IF(sel_og=1,0,D6803-F6803)</f>
        <v/>
      </c>
      <c r="K6803" s="6">
        <f>IF(sel_og=1,E6803-G6803,0)</f>
        <v/>
      </c>
    </row>
    <row r="6804">
      <c r="A6804" s="6">
        <f>Profiles!E6804+Profiles!F6804</f>
        <v/>
      </c>
      <c r="B6804" s="6">
        <f>Profiles!D6804*sel_solar</f>
        <v/>
      </c>
      <c r="C6804" s="6">
        <f>MIN(B6804,A6804)</f>
        <v/>
      </c>
      <c r="D6804" s="6">
        <f>B6804-C6804</f>
        <v/>
      </c>
      <c r="E6804" s="6">
        <f>A6804-C6804</f>
        <v/>
      </c>
      <c r="F6804" s="6">
        <f>MIN(D6804,in_batt_pw,IF(sel_batt=0,0,(sel_batt-H6803)/in_rte))</f>
        <v/>
      </c>
      <c r="G6804" s="6">
        <f>MIN(E6804,in_batt_pw,H6803)</f>
        <v/>
      </c>
      <c r="H6804" s="6">
        <f>H6803+F6804*in_rte-G6804</f>
        <v/>
      </c>
      <c r="I6804" s="6">
        <f>IF(sel_og=1,0,E6804-G6804)</f>
        <v/>
      </c>
      <c r="J6804" s="6">
        <f>IF(sel_og=1,0,D6804-F6804)</f>
        <v/>
      </c>
      <c r="K6804" s="6">
        <f>IF(sel_og=1,E6804-G6804,0)</f>
        <v/>
      </c>
    </row>
    <row r="6805">
      <c r="A6805" s="6">
        <f>Profiles!E6805+Profiles!F6805</f>
        <v/>
      </c>
      <c r="B6805" s="6">
        <f>Profiles!D6805*sel_solar</f>
        <v/>
      </c>
      <c r="C6805" s="6">
        <f>MIN(B6805,A6805)</f>
        <v/>
      </c>
      <c r="D6805" s="6">
        <f>B6805-C6805</f>
        <v/>
      </c>
      <c r="E6805" s="6">
        <f>A6805-C6805</f>
        <v/>
      </c>
      <c r="F6805" s="6">
        <f>MIN(D6805,in_batt_pw,IF(sel_batt=0,0,(sel_batt-H6804)/in_rte))</f>
        <v/>
      </c>
      <c r="G6805" s="6">
        <f>MIN(E6805,in_batt_pw,H6804)</f>
        <v/>
      </c>
      <c r="H6805" s="6">
        <f>H6804+F6805*in_rte-G6805</f>
        <v/>
      </c>
      <c r="I6805" s="6">
        <f>IF(sel_og=1,0,E6805-G6805)</f>
        <v/>
      </c>
      <c r="J6805" s="6">
        <f>IF(sel_og=1,0,D6805-F6805)</f>
        <v/>
      </c>
      <c r="K6805" s="6">
        <f>IF(sel_og=1,E6805-G6805,0)</f>
        <v/>
      </c>
    </row>
    <row r="6806">
      <c r="A6806" s="6">
        <f>Profiles!E6806+Profiles!F6806</f>
        <v/>
      </c>
      <c r="B6806" s="6">
        <f>Profiles!D6806*sel_solar</f>
        <v/>
      </c>
      <c r="C6806" s="6">
        <f>MIN(B6806,A6806)</f>
        <v/>
      </c>
      <c r="D6806" s="6">
        <f>B6806-C6806</f>
        <v/>
      </c>
      <c r="E6806" s="6">
        <f>A6806-C6806</f>
        <v/>
      </c>
      <c r="F6806" s="6">
        <f>MIN(D6806,in_batt_pw,IF(sel_batt=0,0,(sel_batt-H6805)/in_rte))</f>
        <v/>
      </c>
      <c r="G6806" s="6">
        <f>MIN(E6806,in_batt_pw,H6805)</f>
        <v/>
      </c>
      <c r="H6806" s="6">
        <f>H6805+F6806*in_rte-G6806</f>
        <v/>
      </c>
      <c r="I6806" s="6">
        <f>IF(sel_og=1,0,E6806-G6806)</f>
        <v/>
      </c>
      <c r="J6806" s="6">
        <f>IF(sel_og=1,0,D6806-F6806)</f>
        <v/>
      </c>
      <c r="K6806" s="6">
        <f>IF(sel_og=1,E6806-G6806,0)</f>
        <v/>
      </c>
    </row>
    <row r="6807">
      <c r="A6807" s="6">
        <f>Profiles!E6807+Profiles!F6807</f>
        <v/>
      </c>
      <c r="B6807" s="6">
        <f>Profiles!D6807*sel_solar</f>
        <v/>
      </c>
      <c r="C6807" s="6">
        <f>MIN(B6807,A6807)</f>
        <v/>
      </c>
      <c r="D6807" s="6">
        <f>B6807-C6807</f>
        <v/>
      </c>
      <c r="E6807" s="6">
        <f>A6807-C6807</f>
        <v/>
      </c>
      <c r="F6807" s="6">
        <f>MIN(D6807,in_batt_pw,IF(sel_batt=0,0,(sel_batt-H6806)/in_rte))</f>
        <v/>
      </c>
      <c r="G6807" s="6">
        <f>MIN(E6807,in_batt_pw,H6806)</f>
        <v/>
      </c>
      <c r="H6807" s="6">
        <f>H6806+F6807*in_rte-G6807</f>
        <v/>
      </c>
      <c r="I6807" s="6">
        <f>IF(sel_og=1,0,E6807-G6807)</f>
        <v/>
      </c>
      <c r="J6807" s="6">
        <f>IF(sel_og=1,0,D6807-F6807)</f>
        <v/>
      </c>
      <c r="K6807" s="6">
        <f>IF(sel_og=1,E6807-G6807,0)</f>
        <v/>
      </c>
    </row>
    <row r="6808">
      <c r="A6808" s="6">
        <f>Profiles!E6808+Profiles!F6808</f>
        <v/>
      </c>
      <c r="B6808" s="6">
        <f>Profiles!D6808*sel_solar</f>
        <v/>
      </c>
      <c r="C6808" s="6">
        <f>MIN(B6808,A6808)</f>
        <v/>
      </c>
      <c r="D6808" s="6">
        <f>B6808-C6808</f>
        <v/>
      </c>
      <c r="E6808" s="6">
        <f>A6808-C6808</f>
        <v/>
      </c>
      <c r="F6808" s="6">
        <f>MIN(D6808,in_batt_pw,IF(sel_batt=0,0,(sel_batt-H6807)/in_rte))</f>
        <v/>
      </c>
      <c r="G6808" s="6">
        <f>MIN(E6808,in_batt_pw,H6807)</f>
        <v/>
      </c>
      <c r="H6808" s="6">
        <f>H6807+F6808*in_rte-G6808</f>
        <v/>
      </c>
      <c r="I6808" s="6">
        <f>IF(sel_og=1,0,E6808-G6808)</f>
        <v/>
      </c>
      <c r="J6808" s="6">
        <f>IF(sel_og=1,0,D6808-F6808)</f>
        <v/>
      </c>
      <c r="K6808" s="6">
        <f>IF(sel_og=1,E6808-G6808,0)</f>
        <v/>
      </c>
    </row>
    <row r="6809">
      <c r="A6809" s="6">
        <f>Profiles!E6809+Profiles!F6809</f>
        <v/>
      </c>
      <c r="B6809" s="6">
        <f>Profiles!D6809*sel_solar</f>
        <v/>
      </c>
      <c r="C6809" s="6">
        <f>MIN(B6809,A6809)</f>
        <v/>
      </c>
      <c r="D6809" s="6">
        <f>B6809-C6809</f>
        <v/>
      </c>
      <c r="E6809" s="6">
        <f>A6809-C6809</f>
        <v/>
      </c>
      <c r="F6809" s="6">
        <f>MIN(D6809,in_batt_pw,IF(sel_batt=0,0,(sel_batt-H6808)/in_rte))</f>
        <v/>
      </c>
      <c r="G6809" s="6">
        <f>MIN(E6809,in_batt_pw,H6808)</f>
        <v/>
      </c>
      <c r="H6809" s="6">
        <f>H6808+F6809*in_rte-G6809</f>
        <v/>
      </c>
      <c r="I6809" s="6">
        <f>IF(sel_og=1,0,E6809-G6809)</f>
        <v/>
      </c>
      <c r="J6809" s="6">
        <f>IF(sel_og=1,0,D6809-F6809)</f>
        <v/>
      </c>
      <c r="K6809" s="6">
        <f>IF(sel_og=1,E6809-G6809,0)</f>
        <v/>
      </c>
    </row>
    <row r="6810">
      <c r="A6810" s="6">
        <f>Profiles!E6810+Profiles!F6810</f>
        <v/>
      </c>
      <c r="B6810" s="6">
        <f>Profiles!D6810*sel_solar</f>
        <v/>
      </c>
      <c r="C6810" s="6">
        <f>MIN(B6810,A6810)</f>
        <v/>
      </c>
      <c r="D6810" s="6">
        <f>B6810-C6810</f>
        <v/>
      </c>
      <c r="E6810" s="6">
        <f>A6810-C6810</f>
        <v/>
      </c>
      <c r="F6810" s="6">
        <f>MIN(D6810,in_batt_pw,IF(sel_batt=0,0,(sel_batt-H6809)/in_rte))</f>
        <v/>
      </c>
      <c r="G6810" s="6">
        <f>MIN(E6810,in_batt_pw,H6809)</f>
        <v/>
      </c>
      <c r="H6810" s="6">
        <f>H6809+F6810*in_rte-G6810</f>
        <v/>
      </c>
      <c r="I6810" s="6">
        <f>IF(sel_og=1,0,E6810-G6810)</f>
        <v/>
      </c>
      <c r="J6810" s="6">
        <f>IF(sel_og=1,0,D6810-F6810)</f>
        <v/>
      </c>
      <c r="K6810" s="6">
        <f>IF(sel_og=1,E6810-G6810,0)</f>
        <v/>
      </c>
    </row>
    <row r="6811">
      <c r="A6811" s="6">
        <f>Profiles!E6811+Profiles!F6811</f>
        <v/>
      </c>
      <c r="B6811" s="6">
        <f>Profiles!D6811*sel_solar</f>
        <v/>
      </c>
      <c r="C6811" s="6">
        <f>MIN(B6811,A6811)</f>
        <v/>
      </c>
      <c r="D6811" s="6">
        <f>B6811-C6811</f>
        <v/>
      </c>
      <c r="E6811" s="6">
        <f>A6811-C6811</f>
        <v/>
      </c>
      <c r="F6811" s="6">
        <f>MIN(D6811,in_batt_pw,IF(sel_batt=0,0,(sel_batt-H6810)/in_rte))</f>
        <v/>
      </c>
      <c r="G6811" s="6">
        <f>MIN(E6811,in_batt_pw,H6810)</f>
        <v/>
      </c>
      <c r="H6811" s="6">
        <f>H6810+F6811*in_rte-G6811</f>
        <v/>
      </c>
      <c r="I6811" s="6">
        <f>IF(sel_og=1,0,E6811-G6811)</f>
        <v/>
      </c>
      <c r="J6811" s="6">
        <f>IF(sel_og=1,0,D6811-F6811)</f>
        <v/>
      </c>
      <c r="K6811" s="6">
        <f>IF(sel_og=1,E6811-G6811,0)</f>
        <v/>
      </c>
    </row>
    <row r="6812">
      <c r="A6812" s="6">
        <f>Profiles!E6812+Profiles!F6812</f>
        <v/>
      </c>
      <c r="B6812" s="6">
        <f>Profiles!D6812*sel_solar</f>
        <v/>
      </c>
      <c r="C6812" s="6">
        <f>MIN(B6812,A6812)</f>
        <v/>
      </c>
      <c r="D6812" s="6">
        <f>B6812-C6812</f>
        <v/>
      </c>
      <c r="E6812" s="6">
        <f>A6812-C6812</f>
        <v/>
      </c>
      <c r="F6812" s="6">
        <f>MIN(D6812,in_batt_pw,IF(sel_batt=0,0,(sel_batt-H6811)/in_rte))</f>
        <v/>
      </c>
      <c r="G6812" s="6">
        <f>MIN(E6812,in_batt_pw,H6811)</f>
        <v/>
      </c>
      <c r="H6812" s="6">
        <f>H6811+F6812*in_rte-G6812</f>
        <v/>
      </c>
      <c r="I6812" s="6">
        <f>IF(sel_og=1,0,E6812-G6812)</f>
        <v/>
      </c>
      <c r="J6812" s="6">
        <f>IF(sel_og=1,0,D6812-F6812)</f>
        <v/>
      </c>
      <c r="K6812" s="6">
        <f>IF(sel_og=1,E6812-G6812,0)</f>
        <v/>
      </c>
    </row>
    <row r="6813">
      <c r="A6813" s="6">
        <f>Profiles!E6813+Profiles!F6813</f>
        <v/>
      </c>
      <c r="B6813" s="6">
        <f>Profiles!D6813*sel_solar</f>
        <v/>
      </c>
      <c r="C6813" s="6">
        <f>MIN(B6813,A6813)</f>
        <v/>
      </c>
      <c r="D6813" s="6">
        <f>B6813-C6813</f>
        <v/>
      </c>
      <c r="E6813" s="6">
        <f>A6813-C6813</f>
        <v/>
      </c>
      <c r="F6813" s="6">
        <f>MIN(D6813,in_batt_pw,IF(sel_batt=0,0,(sel_batt-H6812)/in_rte))</f>
        <v/>
      </c>
      <c r="G6813" s="6">
        <f>MIN(E6813,in_batt_pw,H6812)</f>
        <v/>
      </c>
      <c r="H6813" s="6">
        <f>H6812+F6813*in_rte-G6813</f>
        <v/>
      </c>
      <c r="I6813" s="6">
        <f>IF(sel_og=1,0,E6813-G6813)</f>
        <v/>
      </c>
      <c r="J6813" s="6">
        <f>IF(sel_og=1,0,D6813-F6813)</f>
        <v/>
      </c>
      <c r="K6813" s="6">
        <f>IF(sel_og=1,E6813-G6813,0)</f>
        <v/>
      </c>
    </row>
    <row r="6814">
      <c r="A6814" s="6">
        <f>Profiles!E6814+Profiles!F6814</f>
        <v/>
      </c>
      <c r="B6814" s="6">
        <f>Profiles!D6814*sel_solar</f>
        <v/>
      </c>
      <c r="C6814" s="6">
        <f>MIN(B6814,A6814)</f>
        <v/>
      </c>
      <c r="D6814" s="6">
        <f>B6814-C6814</f>
        <v/>
      </c>
      <c r="E6814" s="6">
        <f>A6814-C6814</f>
        <v/>
      </c>
      <c r="F6814" s="6">
        <f>MIN(D6814,in_batt_pw,IF(sel_batt=0,0,(sel_batt-H6813)/in_rte))</f>
        <v/>
      </c>
      <c r="G6814" s="6">
        <f>MIN(E6814,in_batt_pw,H6813)</f>
        <v/>
      </c>
      <c r="H6814" s="6">
        <f>H6813+F6814*in_rte-G6814</f>
        <v/>
      </c>
      <c r="I6814" s="6">
        <f>IF(sel_og=1,0,E6814-G6814)</f>
        <v/>
      </c>
      <c r="J6814" s="6">
        <f>IF(sel_og=1,0,D6814-F6814)</f>
        <v/>
      </c>
      <c r="K6814" s="6">
        <f>IF(sel_og=1,E6814-G6814,0)</f>
        <v/>
      </c>
    </row>
    <row r="6815">
      <c r="A6815" s="6">
        <f>Profiles!E6815+Profiles!F6815</f>
        <v/>
      </c>
      <c r="B6815" s="6">
        <f>Profiles!D6815*sel_solar</f>
        <v/>
      </c>
      <c r="C6815" s="6">
        <f>MIN(B6815,A6815)</f>
        <v/>
      </c>
      <c r="D6815" s="6">
        <f>B6815-C6815</f>
        <v/>
      </c>
      <c r="E6815" s="6">
        <f>A6815-C6815</f>
        <v/>
      </c>
      <c r="F6815" s="6">
        <f>MIN(D6815,in_batt_pw,IF(sel_batt=0,0,(sel_batt-H6814)/in_rte))</f>
        <v/>
      </c>
      <c r="G6815" s="6">
        <f>MIN(E6815,in_batt_pw,H6814)</f>
        <v/>
      </c>
      <c r="H6815" s="6">
        <f>H6814+F6815*in_rte-G6815</f>
        <v/>
      </c>
      <c r="I6815" s="6">
        <f>IF(sel_og=1,0,E6815-G6815)</f>
        <v/>
      </c>
      <c r="J6815" s="6">
        <f>IF(sel_og=1,0,D6815-F6815)</f>
        <v/>
      </c>
      <c r="K6815" s="6">
        <f>IF(sel_og=1,E6815-G6815,0)</f>
        <v/>
      </c>
    </row>
    <row r="6816">
      <c r="A6816" s="6">
        <f>Profiles!E6816+Profiles!F6816</f>
        <v/>
      </c>
      <c r="B6816" s="6">
        <f>Profiles!D6816*sel_solar</f>
        <v/>
      </c>
      <c r="C6816" s="6">
        <f>MIN(B6816,A6816)</f>
        <v/>
      </c>
      <c r="D6816" s="6">
        <f>B6816-C6816</f>
        <v/>
      </c>
      <c r="E6816" s="6">
        <f>A6816-C6816</f>
        <v/>
      </c>
      <c r="F6816" s="6">
        <f>MIN(D6816,in_batt_pw,IF(sel_batt=0,0,(sel_batt-H6815)/in_rte))</f>
        <v/>
      </c>
      <c r="G6816" s="6">
        <f>MIN(E6816,in_batt_pw,H6815)</f>
        <v/>
      </c>
      <c r="H6816" s="6">
        <f>H6815+F6816*in_rte-G6816</f>
        <v/>
      </c>
      <c r="I6816" s="6">
        <f>IF(sel_og=1,0,E6816-G6816)</f>
        <v/>
      </c>
      <c r="J6816" s="6">
        <f>IF(sel_og=1,0,D6816-F6816)</f>
        <v/>
      </c>
      <c r="K6816" s="6">
        <f>IF(sel_og=1,E6816-G6816,0)</f>
        <v/>
      </c>
    </row>
    <row r="6817">
      <c r="A6817" s="6">
        <f>Profiles!E6817+Profiles!F6817</f>
        <v/>
      </c>
      <c r="B6817" s="6">
        <f>Profiles!D6817*sel_solar</f>
        <v/>
      </c>
      <c r="C6817" s="6">
        <f>MIN(B6817,A6817)</f>
        <v/>
      </c>
      <c r="D6817" s="6">
        <f>B6817-C6817</f>
        <v/>
      </c>
      <c r="E6817" s="6">
        <f>A6817-C6817</f>
        <v/>
      </c>
      <c r="F6817" s="6">
        <f>MIN(D6817,in_batt_pw,IF(sel_batt=0,0,(sel_batt-H6816)/in_rte))</f>
        <v/>
      </c>
      <c r="G6817" s="6">
        <f>MIN(E6817,in_batt_pw,H6816)</f>
        <v/>
      </c>
      <c r="H6817" s="6">
        <f>H6816+F6817*in_rte-G6817</f>
        <v/>
      </c>
      <c r="I6817" s="6">
        <f>IF(sel_og=1,0,E6817-G6817)</f>
        <v/>
      </c>
      <c r="J6817" s="6">
        <f>IF(sel_og=1,0,D6817-F6817)</f>
        <v/>
      </c>
      <c r="K6817" s="6">
        <f>IF(sel_og=1,E6817-G6817,0)</f>
        <v/>
      </c>
    </row>
    <row r="6818">
      <c r="A6818" s="6">
        <f>Profiles!E6818+Profiles!F6818</f>
        <v/>
      </c>
      <c r="B6818" s="6">
        <f>Profiles!D6818*sel_solar</f>
        <v/>
      </c>
      <c r="C6818" s="6">
        <f>MIN(B6818,A6818)</f>
        <v/>
      </c>
      <c r="D6818" s="6">
        <f>B6818-C6818</f>
        <v/>
      </c>
      <c r="E6818" s="6">
        <f>A6818-C6818</f>
        <v/>
      </c>
      <c r="F6818" s="6">
        <f>MIN(D6818,in_batt_pw,IF(sel_batt=0,0,(sel_batt-H6817)/in_rte))</f>
        <v/>
      </c>
      <c r="G6818" s="6">
        <f>MIN(E6818,in_batt_pw,H6817)</f>
        <v/>
      </c>
      <c r="H6818" s="6">
        <f>H6817+F6818*in_rte-G6818</f>
        <v/>
      </c>
      <c r="I6818" s="6">
        <f>IF(sel_og=1,0,E6818-G6818)</f>
        <v/>
      </c>
      <c r="J6818" s="6">
        <f>IF(sel_og=1,0,D6818-F6818)</f>
        <v/>
      </c>
      <c r="K6818" s="6">
        <f>IF(sel_og=1,E6818-G6818,0)</f>
        <v/>
      </c>
    </row>
    <row r="6819">
      <c r="A6819" s="6">
        <f>Profiles!E6819+Profiles!F6819</f>
        <v/>
      </c>
      <c r="B6819" s="6">
        <f>Profiles!D6819*sel_solar</f>
        <v/>
      </c>
      <c r="C6819" s="6">
        <f>MIN(B6819,A6819)</f>
        <v/>
      </c>
      <c r="D6819" s="6">
        <f>B6819-C6819</f>
        <v/>
      </c>
      <c r="E6819" s="6">
        <f>A6819-C6819</f>
        <v/>
      </c>
      <c r="F6819" s="6">
        <f>MIN(D6819,in_batt_pw,IF(sel_batt=0,0,(sel_batt-H6818)/in_rte))</f>
        <v/>
      </c>
      <c r="G6819" s="6">
        <f>MIN(E6819,in_batt_pw,H6818)</f>
        <v/>
      </c>
      <c r="H6819" s="6">
        <f>H6818+F6819*in_rte-G6819</f>
        <v/>
      </c>
      <c r="I6819" s="6">
        <f>IF(sel_og=1,0,E6819-G6819)</f>
        <v/>
      </c>
      <c r="J6819" s="6">
        <f>IF(sel_og=1,0,D6819-F6819)</f>
        <v/>
      </c>
      <c r="K6819" s="6">
        <f>IF(sel_og=1,E6819-G6819,0)</f>
        <v/>
      </c>
    </row>
    <row r="6820">
      <c r="A6820" s="6">
        <f>Profiles!E6820+Profiles!F6820</f>
        <v/>
      </c>
      <c r="B6820" s="6">
        <f>Profiles!D6820*sel_solar</f>
        <v/>
      </c>
      <c r="C6820" s="6">
        <f>MIN(B6820,A6820)</f>
        <v/>
      </c>
      <c r="D6820" s="6">
        <f>B6820-C6820</f>
        <v/>
      </c>
      <c r="E6820" s="6">
        <f>A6820-C6820</f>
        <v/>
      </c>
      <c r="F6820" s="6">
        <f>MIN(D6820,in_batt_pw,IF(sel_batt=0,0,(sel_batt-H6819)/in_rte))</f>
        <v/>
      </c>
      <c r="G6820" s="6">
        <f>MIN(E6820,in_batt_pw,H6819)</f>
        <v/>
      </c>
      <c r="H6820" s="6">
        <f>H6819+F6820*in_rte-G6820</f>
        <v/>
      </c>
      <c r="I6820" s="6">
        <f>IF(sel_og=1,0,E6820-G6820)</f>
        <v/>
      </c>
      <c r="J6820" s="6">
        <f>IF(sel_og=1,0,D6820-F6820)</f>
        <v/>
      </c>
      <c r="K6820" s="6">
        <f>IF(sel_og=1,E6820-G6820,0)</f>
        <v/>
      </c>
    </row>
    <row r="6821">
      <c r="A6821" s="6">
        <f>Profiles!E6821+Profiles!F6821</f>
        <v/>
      </c>
      <c r="B6821" s="6">
        <f>Profiles!D6821*sel_solar</f>
        <v/>
      </c>
      <c r="C6821" s="6">
        <f>MIN(B6821,A6821)</f>
        <v/>
      </c>
      <c r="D6821" s="6">
        <f>B6821-C6821</f>
        <v/>
      </c>
      <c r="E6821" s="6">
        <f>A6821-C6821</f>
        <v/>
      </c>
      <c r="F6821" s="6">
        <f>MIN(D6821,in_batt_pw,IF(sel_batt=0,0,(sel_batt-H6820)/in_rte))</f>
        <v/>
      </c>
      <c r="G6821" s="6">
        <f>MIN(E6821,in_batt_pw,H6820)</f>
        <v/>
      </c>
      <c r="H6821" s="6">
        <f>H6820+F6821*in_rte-G6821</f>
        <v/>
      </c>
      <c r="I6821" s="6">
        <f>IF(sel_og=1,0,E6821-G6821)</f>
        <v/>
      </c>
      <c r="J6821" s="6">
        <f>IF(sel_og=1,0,D6821-F6821)</f>
        <v/>
      </c>
      <c r="K6821" s="6">
        <f>IF(sel_og=1,E6821-G6821,0)</f>
        <v/>
      </c>
    </row>
    <row r="6822">
      <c r="A6822" s="6">
        <f>Profiles!E6822+Profiles!F6822</f>
        <v/>
      </c>
      <c r="B6822" s="6">
        <f>Profiles!D6822*sel_solar</f>
        <v/>
      </c>
      <c r="C6822" s="6">
        <f>MIN(B6822,A6822)</f>
        <v/>
      </c>
      <c r="D6822" s="6">
        <f>B6822-C6822</f>
        <v/>
      </c>
      <c r="E6822" s="6">
        <f>A6822-C6822</f>
        <v/>
      </c>
      <c r="F6822" s="6">
        <f>MIN(D6822,in_batt_pw,IF(sel_batt=0,0,(sel_batt-H6821)/in_rte))</f>
        <v/>
      </c>
      <c r="G6822" s="6">
        <f>MIN(E6822,in_batt_pw,H6821)</f>
        <v/>
      </c>
      <c r="H6822" s="6">
        <f>H6821+F6822*in_rte-G6822</f>
        <v/>
      </c>
      <c r="I6822" s="6">
        <f>IF(sel_og=1,0,E6822-G6822)</f>
        <v/>
      </c>
      <c r="J6822" s="6">
        <f>IF(sel_og=1,0,D6822-F6822)</f>
        <v/>
      </c>
      <c r="K6822" s="6">
        <f>IF(sel_og=1,E6822-G6822,0)</f>
        <v/>
      </c>
    </row>
    <row r="6823">
      <c r="A6823" s="6">
        <f>Profiles!E6823+Profiles!F6823</f>
        <v/>
      </c>
      <c r="B6823" s="6">
        <f>Profiles!D6823*sel_solar</f>
        <v/>
      </c>
      <c r="C6823" s="6">
        <f>MIN(B6823,A6823)</f>
        <v/>
      </c>
      <c r="D6823" s="6">
        <f>B6823-C6823</f>
        <v/>
      </c>
      <c r="E6823" s="6">
        <f>A6823-C6823</f>
        <v/>
      </c>
      <c r="F6823" s="6">
        <f>MIN(D6823,in_batt_pw,IF(sel_batt=0,0,(sel_batt-H6822)/in_rte))</f>
        <v/>
      </c>
      <c r="G6823" s="6">
        <f>MIN(E6823,in_batt_pw,H6822)</f>
        <v/>
      </c>
      <c r="H6823" s="6">
        <f>H6822+F6823*in_rte-G6823</f>
        <v/>
      </c>
      <c r="I6823" s="6">
        <f>IF(sel_og=1,0,E6823-G6823)</f>
        <v/>
      </c>
      <c r="J6823" s="6">
        <f>IF(sel_og=1,0,D6823-F6823)</f>
        <v/>
      </c>
      <c r="K6823" s="6">
        <f>IF(sel_og=1,E6823-G6823,0)</f>
        <v/>
      </c>
    </row>
    <row r="6824">
      <c r="A6824" s="6">
        <f>Profiles!E6824+Profiles!F6824</f>
        <v/>
      </c>
      <c r="B6824" s="6">
        <f>Profiles!D6824*sel_solar</f>
        <v/>
      </c>
      <c r="C6824" s="6">
        <f>MIN(B6824,A6824)</f>
        <v/>
      </c>
      <c r="D6824" s="6">
        <f>B6824-C6824</f>
        <v/>
      </c>
      <c r="E6824" s="6">
        <f>A6824-C6824</f>
        <v/>
      </c>
      <c r="F6824" s="6">
        <f>MIN(D6824,in_batt_pw,IF(sel_batt=0,0,(sel_batt-H6823)/in_rte))</f>
        <v/>
      </c>
      <c r="G6824" s="6">
        <f>MIN(E6824,in_batt_pw,H6823)</f>
        <v/>
      </c>
      <c r="H6824" s="6">
        <f>H6823+F6824*in_rte-G6824</f>
        <v/>
      </c>
      <c r="I6824" s="6">
        <f>IF(sel_og=1,0,E6824-G6824)</f>
        <v/>
      </c>
      <c r="J6824" s="6">
        <f>IF(sel_og=1,0,D6824-F6824)</f>
        <v/>
      </c>
      <c r="K6824" s="6">
        <f>IF(sel_og=1,E6824-G6824,0)</f>
        <v/>
      </c>
    </row>
    <row r="6825">
      <c r="A6825" s="6">
        <f>Profiles!E6825+Profiles!F6825</f>
        <v/>
      </c>
      <c r="B6825" s="6">
        <f>Profiles!D6825*sel_solar</f>
        <v/>
      </c>
      <c r="C6825" s="6">
        <f>MIN(B6825,A6825)</f>
        <v/>
      </c>
      <c r="D6825" s="6">
        <f>B6825-C6825</f>
        <v/>
      </c>
      <c r="E6825" s="6">
        <f>A6825-C6825</f>
        <v/>
      </c>
      <c r="F6825" s="6">
        <f>MIN(D6825,in_batt_pw,IF(sel_batt=0,0,(sel_batt-H6824)/in_rte))</f>
        <v/>
      </c>
      <c r="G6825" s="6">
        <f>MIN(E6825,in_batt_pw,H6824)</f>
        <v/>
      </c>
      <c r="H6825" s="6">
        <f>H6824+F6825*in_rte-G6825</f>
        <v/>
      </c>
      <c r="I6825" s="6">
        <f>IF(sel_og=1,0,E6825-G6825)</f>
        <v/>
      </c>
      <c r="J6825" s="6">
        <f>IF(sel_og=1,0,D6825-F6825)</f>
        <v/>
      </c>
      <c r="K6825" s="6">
        <f>IF(sel_og=1,E6825-G6825,0)</f>
        <v/>
      </c>
    </row>
    <row r="6826">
      <c r="A6826" s="6">
        <f>Profiles!E6826+Profiles!F6826</f>
        <v/>
      </c>
      <c r="B6826" s="6">
        <f>Profiles!D6826*sel_solar</f>
        <v/>
      </c>
      <c r="C6826" s="6">
        <f>MIN(B6826,A6826)</f>
        <v/>
      </c>
      <c r="D6826" s="6">
        <f>B6826-C6826</f>
        <v/>
      </c>
      <c r="E6826" s="6">
        <f>A6826-C6826</f>
        <v/>
      </c>
      <c r="F6826" s="6">
        <f>MIN(D6826,in_batt_pw,IF(sel_batt=0,0,(sel_batt-H6825)/in_rte))</f>
        <v/>
      </c>
      <c r="G6826" s="6">
        <f>MIN(E6826,in_batt_pw,H6825)</f>
        <v/>
      </c>
      <c r="H6826" s="6">
        <f>H6825+F6826*in_rte-G6826</f>
        <v/>
      </c>
      <c r="I6826" s="6">
        <f>IF(sel_og=1,0,E6826-G6826)</f>
        <v/>
      </c>
      <c r="J6826" s="6">
        <f>IF(sel_og=1,0,D6826-F6826)</f>
        <v/>
      </c>
      <c r="K6826" s="6">
        <f>IF(sel_og=1,E6826-G6826,0)</f>
        <v/>
      </c>
    </row>
    <row r="6827">
      <c r="A6827" s="6">
        <f>Profiles!E6827+Profiles!F6827</f>
        <v/>
      </c>
      <c r="B6827" s="6">
        <f>Profiles!D6827*sel_solar</f>
        <v/>
      </c>
      <c r="C6827" s="6">
        <f>MIN(B6827,A6827)</f>
        <v/>
      </c>
      <c r="D6827" s="6">
        <f>B6827-C6827</f>
        <v/>
      </c>
      <c r="E6827" s="6">
        <f>A6827-C6827</f>
        <v/>
      </c>
      <c r="F6827" s="6">
        <f>MIN(D6827,in_batt_pw,IF(sel_batt=0,0,(sel_batt-H6826)/in_rte))</f>
        <v/>
      </c>
      <c r="G6827" s="6">
        <f>MIN(E6827,in_batt_pw,H6826)</f>
        <v/>
      </c>
      <c r="H6827" s="6">
        <f>H6826+F6827*in_rte-G6827</f>
        <v/>
      </c>
      <c r="I6827" s="6">
        <f>IF(sel_og=1,0,E6827-G6827)</f>
        <v/>
      </c>
      <c r="J6827" s="6">
        <f>IF(sel_og=1,0,D6827-F6827)</f>
        <v/>
      </c>
      <c r="K6827" s="6">
        <f>IF(sel_og=1,E6827-G6827,0)</f>
        <v/>
      </c>
    </row>
    <row r="6828">
      <c r="A6828" s="6">
        <f>Profiles!E6828+Profiles!F6828</f>
        <v/>
      </c>
      <c r="B6828" s="6">
        <f>Profiles!D6828*sel_solar</f>
        <v/>
      </c>
      <c r="C6828" s="6">
        <f>MIN(B6828,A6828)</f>
        <v/>
      </c>
      <c r="D6828" s="6">
        <f>B6828-C6828</f>
        <v/>
      </c>
      <c r="E6828" s="6">
        <f>A6828-C6828</f>
        <v/>
      </c>
      <c r="F6828" s="6">
        <f>MIN(D6828,in_batt_pw,IF(sel_batt=0,0,(sel_batt-H6827)/in_rte))</f>
        <v/>
      </c>
      <c r="G6828" s="6">
        <f>MIN(E6828,in_batt_pw,H6827)</f>
        <v/>
      </c>
      <c r="H6828" s="6">
        <f>H6827+F6828*in_rte-G6828</f>
        <v/>
      </c>
      <c r="I6828" s="6">
        <f>IF(sel_og=1,0,E6828-G6828)</f>
        <v/>
      </c>
      <c r="J6828" s="6">
        <f>IF(sel_og=1,0,D6828-F6828)</f>
        <v/>
      </c>
      <c r="K6828" s="6">
        <f>IF(sel_og=1,E6828-G6828,0)</f>
        <v/>
      </c>
    </row>
    <row r="6829">
      <c r="A6829" s="6">
        <f>Profiles!E6829+Profiles!F6829</f>
        <v/>
      </c>
      <c r="B6829" s="6">
        <f>Profiles!D6829*sel_solar</f>
        <v/>
      </c>
      <c r="C6829" s="6">
        <f>MIN(B6829,A6829)</f>
        <v/>
      </c>
      <c r="D6829" s="6">
        <f>B6829-C6829</f>
        <v/>
      </c>
      <c r="E6829" s="6">
        <f>A6829-C6829</f>
        <v/>
      </c>
      <c r="F6829" s="6">
        <f>MIN(D6829,in_batt_pw,IF(sel_batt=0,0,(sel_batt-H6828)/in_rte))</f>
        <v/>
      </c>
      <c r="G6829" s="6">
        <f>MIN(E6829,in_batt_pw,H6828)</f>
        <v/>
      </c>
      <c r="H6829" s="6">
        <f>H6828+F6829*in_rte-G6829</f>
        <v/>
      </c>
      <c r="I6829" s="6">
        <f>IF(sel_og=1,0,E6829-G6829)</f>
        <v/>
      </c>
      <c r="J6829" s="6">
        <f>IF(sel_og=1,0,D6829-F6829)</f>
        <v/>
      </c>
      <c r="K6829" s="6">
        <f>IF(sel_og=1,E6829-G6829,0)</f>
        <v/>
      </c>
    </row>
    <row r="6830">
      <c r="A6830" s="6">
        <f>Profiles!E6830+Profiles!F6830</f>
        <v/>
      </c>
      <c r="B6830" s="6">
        <f>Profiles!D6830*sel_solar</f>
        <v/>
      </c>
      <c r="C6830" s="6">
        <f>MIN(B6830,A6830)</f>
        <v/>
      </c>
      <c r="D6830" s="6">
        <f>B6830-C6830</f>
        <v/>
      </c>
      <c r="E6830" s="6">
        <f>A6830-C6830</f>
        <v/>
      </c>
      <c r="F6830" s="6">
        <f>MIN(D6830,in_batt_pw,IF(sel_batt=0,0,(sel_batt-H6829)/in_rte))</f>
        <v/>
      </c>
      <c r="G6830" s="6">
        <f>MIN(E6830,in_batt_pw,H6829)</f>
        <v/>
      </c>
      <c r="H6830" s="6">
        <f>H6829+F6830*in_rte-G6830</f>
        <v/>
      </c>
      <c r="I6830" s="6">
        <f>IF(sel_og=1,0,E6830-G6830)</f>
        <v/>
      </c>
      <c r="J6830" s="6">
        <f>IF(sel_og=1,0,D6830-F6830)</f>
        <v/>
      </c>
      <c r="K6830" s="6">
        <f>IF(sel_og=1,E6830-G6830,0)</f>
        <v/>
      </c>
    </row>
    <row r="6831">
      <c r="A6831" s="6">
        <f>Profiles!E6831+Profiles!F6831</f>
        <v/>
      </c>
      <c r="B6831" s="6">
        <f>Profiles!D6831*sel_solar</f>
        <v/>
      </c>
      <c r="C6831" s="6">
        <f>MIN(B6831,A6831)</f>
        <v/>
      </c>
      <c r="D6831" s="6">
        <f>B6831-C6831</f>
        <v/>
      </c>
      <c r="E6831" s="6">
        <f>A6831-C6831</f>
        <v/>
      </c>
      <c r="F6831" s="6">
        <f>MIN(D6831,in_batt_pw,IF(sel_batt=0,0,(sel_batt-H6830)/in_rte))</f>
        <v/>
      </c>
      <c r="G6831" s="6">
        <f>MIN(E6831,in_batt_pw,H6830)</f>
        <v/>
      </c>
      <c r="H6831" s="6">
        <f>H6830+F6831*in_rte-G6831</f>
        <v/>
      </c>
      <c r="I6831" s="6">
        <f>IF(sel_og=1,0,E6831-G6831)</f>
        <v/>
      </c>
      <c r="J6831" s="6">
        <f>IF(sel_og=1,0,D6831-F6831)</f>
        <v/>
      </c>
      <c r="K6831" s="6">
        <f>IF(sel_og=1,E6831-G6831,0)</f>
        <v/>
      </c>
    </row>
    <row r="6832">
      <c r="A6832" s="6">
        <f>Profiles!E6832+Profiles!F6832</f>
        <v/>
      </c>
      <c r="B6832" s="6">
        <f>Profiles!D6832*sel_solar</f>
        <v/>
      </c>
      <c r="C6832" s="6">
        <f>MIN(B6832,A6832)</f>
        <v/>
      </c>
      <c r="D6832" s="6">
        <f>B6832-C6832</f>
        <v/>
      </c>
      <c r="E6832" s="6">
        <f>A6832-C6832</f>
        <v/>
      </c>
      <c r="F6832" s="6">
        <f>MIN(D6832,in_batt_pw,IF(sel_batt=0,0,(sel_batt-H6831)/in_rte))</f>
        <v/>
      </c>
      <c r="G6832" s="6">
        <f>MIN(E6832,in_batt_pw,H6831)</f>
        <v/>
      </c>
      <c r="H6832" s="6">
        <f>H6831+F6832*in_rte-G6832</f>
        <v/>
      </c>
      <c r="I6832" s="6">
        <f>IF(sel_og=1,0,E6832-G6832)</f>
        <v/>
      </c>
      <c r="J6832" s="6">
        <f>IF(sel_og=1,0,D6832-F6832)</f>
        <v/>
      </c>
      <c r="K6832" s="6">
        <f>IF(sel_og=1,E6832-G6832,0)</f>
        <v/>
      </c>
    </row>
    <row r="6833">
      <c r="A6833" s="6">
        <f>Profiles!E6833+Profiles!F6833</f>
        <v/>
      </c>
      <c r="B6833" s="6">
        <f>Profiles!D6833*sel_solar</f>
        <v/>
      </c>
      <c r="C6833" s="6">
        <f>MIN(B6833,A6833)</f>
        <v/>
      </c>
      <c r="D6833" s="6">
        <f>B6833-C6833</f>
        <v/>
      </c>
      <c r="E6833" s="6">
        <f>A6833-C6833</f>
        <v/>
      </c>
      <c r="F6833" s="6">
        <f>MIN(D6833,in_batt_pw,IF(sel_batt=0,0,(sel_batt-H6832)/in_rte))</f>
        <v/>
      </c>
      <c r="G6833" s="6">
        <f>MIN(E6833,in_batt_pw,H6832)</f>
        <v/>
      </c>
      <c r="H6833" s="6">
        <f>H6832+F6833*in_rte-G6833</f>
        <v/>
      </c>
      <c r="I6833" s="6">
        <f>IF(sel_og=1,0,E6833-G6833)</f>
        <v/>
      </c>
      <c r="J6833" s="6">
        <f>IF(sel_og=1,0,D6833-F6833)</f>
        <v/>
      </c>
      <c r="K6833" s="6">
        <f>IF(sel_og=1,E6833-G6833,0)</f>
        <v/>
      </c>
    </row>
    <row r="6834">
      <c r="A6834" s="6">
        <f>Profiles!E6834+Profiles!F6834</f>
        <v/>
      </c>
      <c r="B6834" s="6">
        <f>Profiles!D6834*sel_solar</f>
        <v/>
      </c>
      <c r="C6834" s="6">
        <f>MIN(B6834,A6834)</f>
        <v/>
      </c>
      <c r="D6834" s="6">
        <f>B6834-C6834</f>
        <v/>
      </c>
      <c r="E6834" s="6">
        <f>A6834-C6834</f>
        <v/>
      </c>
      <c r="F6834" s="6">
        <f>MIN(D6834,in_batt_pw,IF(sel_batt=0,0,(sel_batt-H6833)/in_rte))</f>
        <v/>
      </c>
      <c r="G6834" s="6">
        <f>MIN(E6834,in_batt_pw,H6833)</f>
        <v/>
      </c>
      <c r="H6834" s="6">
        <f>H6833+F6834*in_rte-G6834</f>
        <v/>
      </c>
      <c r="I6834" s="6">
        <f>IF(sel_og=1,0,E6834-G6834)</f>
        <v/>
      </c>
      <c r="J6834" s="6">
        <f>IF(sel_og=1,0,D6834-F6834)</f>
        <v/>
      </c>
      <c r="K6834" s="6">
        <f>IF(sel_og=1,E6834-G6834,0)</f>
        <v/>
      </c>
    </row>
    <row r="6835">
      <c r="A6835" s="6">
        <f>Profiles!E6835+Profiles!F6835</f>
        <v/>
      </c>
      <c r="B6835" s="6">
        <f>Profiles!D6835*sel_solar</f>
        <v/>
      </c>
      <c r="C6835" s="6">
        <f>MIN(B6835,A6835)</f>
        <v/>
      </c>
      <c r="D6835" s="6">
        <f>B6835-C6835</f>
        <v/>
      </c>
      <c r="E6835" s="6">
        <f>A6835-C6835</f>
        <v/>
      </c>
      <c r="F6835" s="6">
        <f>MIN(D6835,in_batt_pw,IF(sel_batt=0,0,(sel_batt-H6834)/in_rte))</f>
        <v/>
      </c>
      <c r="G6835" s="6">
        <f>MIN(E6835,in_batt_pw,H6834)</f>
        <v/>
      </c>
      <c r="H6835" s="6">
        <f>H6834+F6835*in_rte-G6835</f>
        <v/>
      </c>
      <c r="I6835" s="6">
        <f>IF(sel_og=1,0,E6835-G6835)</f>
        <v/>
      </c>
      <c r="J6835" s="6">
        <f>IF(sel_og=1,0,D6835-F6835)</f>
        <v/>
      </c>
      <c r="K6835" s="6">
        <f>IF(sel_og=1,E6835-G6835,0)</f>
        <v/>
      </c>
    </row>
    <row r="6836">
      <c r="A6836" s="6">
        <f>Profiles!E6836+Profiles!F6836</f>
        <v/>
      </c>
      <c r="B6836" s="6">
        <f>Profiles!D6836*sel_solar</f>
        <v/>
      </c>
      <c r="C6836" s="6">
        <f>MIN(B6836,A6836)</f>
        <v/>
      </c>
      <c r="D6836" s="6">
        <f>B6836-C6836</f>
        <v/>
      </c>
      <c r="E6836" s="6">
        <f>A6836-C6836</f>
        <v/>
      </c>
      <c r="F6836" s="6">
        <f>MIN(D6836,in_batt_pw,IF(sel_batt=0,0,(sel_batt-H6835)/in_rte))</f>
        <v/>
      </c>
      <c r="G6836" s="6">
        <f>MIN(E6836,in_batt_pw,H6835)</f>
        <v/>
      </c>
      <c r="H6836" s="6">
        <f>H6835+F6836*in_rte-G6836</f>
        <v/>
      </c>
      <c r="I6836" s="6">
        <f>IF(sel_og=1,0,E6836-G6836)</f>
        <v/>
      </c>
      <c r="J6836" s="6">
        <f>IF(sel_og=1,0,D6836-F6836)</f>
        <v/>
      </c>
      <c r="K6836" s="6">
        <f>IF(sel_og=1,E6836-G6836,0)</f>
        <v/>
      </c>
    </row>
    <row r="6837">
      <c r="A6837" s="6">
        <f>Profiles!E6837+Profiles!F6837</f>
        <v/>
      </c>
      <c r="B6837" s="6">
        <f>Profiles!D6837*sel_solar</f>
        <v/>
      </c>
      <c r="C6837" s="6">
        <f>MIN(B6837,A6837)</f>
        <v/>
      </c>
      <c r="D6837" s="6">
        <f>B6837-C6837</f>
        <v/>
      </c>
      <c r="E6837" s="6">
        <f>A6837-C6837</f>
        <v/>
      </c>
      <c r="F6837" s="6">
        <f>MIN(D6837,in_batt_pw,IF(sel_batt=0,0,(sel_batt-H6836)/in_rte))</f>
        <v/>
      </c>
      <c r="G6837" s="6">
        <f>MIN(E6837,in_batt_pw,H6836)</f>
        <v/>
      </c>
      <c r="H6837" s="6">
        <f>H6836+F6837*in_rte-G6837</f>
        <v/>
      </c>
      <c r="I6837" s="6">
        <f>IF(sel_og=1,0,E6837-G6837)</f>
        <v/>
      </c>
      <c r="J6837" s="6">
        <f>IF(sel_og=1,0,D6837-F6837)</f>
        <v/>
      </c>
      <c r="K6837" s="6">
        <f>IF(sel_og=1,E6837-G6837,0)</f>
        <v/>
      </c>
    </row>
    <row r="6838">
      <c r="A6838" s="6">
        <f>Profiles!E6838+Profiles!F6838</f>
        <v/>
      </c>
      <c r="B6838" s="6">
        <f>Profiles!D6838*sel_solar</f>
        <v/>
      </c>
      <c r="C6838" s="6">
        <f>MIN(B6838,A6838)</f>
        <v/>
      </c>
      <c r="D6838" s="6">
        <f>B6838-C6838</f>
        <v/>
      </c>
      <c r="E6838" s="6">
        <f>A6838-C6838</f>
        <v/>
      </c>
      <c r="F6838" s="6">
        <f>MIN(D6838,in_batt_pw,IF(sel_batt=0,0,(sel_batt-H6837)/in_rte))</f>
        <v/>
      </c>
      <c r="G6838" s="6">
        <f>MIN(E6838,in_batt_pw,H6837)</f>
        <v/>
      </c>
      <c r="H6838" s="6">
        <f>H6837+F6838*in_rte-G6838</f>
        <v/>
      </c>
      <c r="I6838" s="6">
        <f>IF(sel_og=1,0,E6838-G6838)</f>
        <v/>
      </c>
      <c r="J6838" s="6">
        <f>IF(sel_og=1,0,D6838-F6838)</f>
        <v/>
      </c>
      <c r="K6838" s="6">
        <f>IF(sel_og=1,E6838-G6838,0)</f>
        <v/>
      </c>
    </row>
    <row r="6839">
      <c r="A6839" s="6">
        <f>Profiles!E6839+Profiles!F6839</f>
        <v/>
      </c>
      <c r="B6839" s="6">
        <f>Profiles!D6839*sel_solar</f>
        <v/>
      </c>
      <c r="C6839" s="6">
        <f>MIN(B6839,A6839)</f>
        <v/>
      </c>
      <c r="D6839" s="6">
        <f>B6839-C6839</f>
        <v/>
      </c>
      <c r="E6839" s="6">
        <f>A6839-C6839</f>
        <v/>
      </c>
      <c r="F6839" s="6">
        <f>MIN(D6839,in_batt_pw,IF(sel_batt=0,0,(sel_batt-H6838)/in_rte))</f>
        <v/>
      </c>
      <c r="G6839" s="6">
        <f>MIN(E6839,in_batt_pw,H6838)</f>
        <v/>
      </c>
      <c r="H6839" s="6">
        <f>H6838+F6839*in_rte-G6839</f>
        <v/>
      </c>
      <c r="I6839" s="6">
        <f>IF(sel_og=1,0,E6839-G6839)</f>
        <v/>
      </c>
      <c r="J6839" s="6">
        <f>IF(sel_og=1,0,D6839-F6839)</f>
        <v/>
      </c>
      <c r="K6839" s="6">
        <f>IF(sel_og=1,E6839-G6839,0)</f>
        <v/>
      </c>
    </row>
    <row r="6840">
      <c r="A6840" s="6">
        <f>Profiles!E6840+Profiles!F6840</f>
        <v/>
      </c>
      <c r="B6840" s="6">
        <f>Profiles!D6840*sel_solar</f>
        <v/>
      </c>
      <c r="C6840" s="6">
        <f>MIN(B6840,A6840)</f>
        <v/>
      </c>
      <c r="D6840" s="6">
        <f>B6840-C6840</f>
        <v/>
      </c>
      <c r="E6840" s="6">
        <f>A6840-C6840</f>
        <v/>
      </c>
      <c r="F6840" s="6">
        <f>MIN(D6840,in_batt_pw,IF(sel_batt=0,0,(sel_batt-H6839)/in_rte))</f>
        <v/>
      </c>
      <c r="G6840" s="6">
        <f>MIN(E6840,in_batt_pw,H6839)</f>
        <v/>
      </c>
      <c r="H6840" s="6">
        <f>H6839+F6840*in_rte-G6840</f>
        <v/>
      </c>
      <c r="I6840" s="6">
        <f>IF(sel_og=1,0,E6840-G6840)</f>
        <v/>
      </c>
      <c r="J6840" s="6">
        <f>IF(sel_og=1,0,D6840-F6840)</f>
        <v/>
      </c>
      <c r="K6840" s="6">
        <f>IF(sel_og=1,E6840-G6840,0)</f>
        <v/>
      </c>
    </row>
    <row r="6841">
      <c r="A6841" s="6">
        <f>Profiles!E6841+Profiles!F6841</f>
        <v/>
      </c>
      <c r="B6841" s="6">
        <f>Profiles!D6841*sel_solar</f>
        <v/>
      </c>
      <c r="C6841" s="6">
        <f>MIN(B6841,A6841)</f>
        <v/>
      </c>
      <c r="D6841" s="6">
        <f>B6841-C6841</f>
        <v/>
      </c>
      <c r="E6841" s="6">
        <f>A6841-C6841</f>
        <v/>
      </c>
      <c r="F6841" s="6">
        <f>MIN(D6841,in_batt_pw,IF(sel_batt=0,0,(sel_batt-H6840)/in_rte))</f>
        <v/>
      </c>
      <c r="G6841" s="6">
        <f>MIN(E6841,in_batt_pw,H6840)</f>
        <v/>
      </c>
      <c r="H6841" s="6">
        <f>H6840+F6841*in_rte-G6841</f>
        <v/>
      </c>
      <c r="I6841" s="6">
        <f>IF(sel_og=1,0,E6841-G6841)</f>
        <v/>
      </c>
      <c r="J6841" s="6">
        <f>IF(sel_og=1,0,D6841-F6841)</f>
        <v/>
      </c>
      <c r="K6841" s="6">
        <f>IF(sel_og=1,E6841-G6841,0)</f>
        <v/>
      </c>
    </row>
    <row r="6842">
      <c r="A6842" s="6">
        <f>Profiles!E6842+Profiles!F6842</f>
        <v/>
      </c>
      <c r="B6842" s="6">
        <f>Profiles!D6842*sel_solar</f>
        <v/>
      </c>
      <c r="C6842" s="6">
        <f>MIN(B6842,A6842)</f>
        <v/>
      </c>
      <c r="D6842" s="6">
        <f>B6842-C6842</f>
        <v/>
      </c>
      <c r="E6842" s="6">
        <f>A6842-C6842</f>
        <v/>
      </c>
      <c r="F6842" s="6">
        <f>MIN(D6842,in_batt_pw,IF(sel_batt=0,0,(sel_batt-H6841)/in_rte))</f>
        <v/>
      </c>
      <c r="G6842" s="6">
        <f>MIN(E6842,in_batt_pw,H6841)</f>
        <v/>
      </c>
      <c r="H6842" s="6">
        <f>H6841+F6842*in_rte-G6842</f>
        <v/>
      </c>
      <c r="I6842" s="6">
        <f>IF(sel_og=1,0,E6842-G6842)</f>
        <v/>
      </c>
      <c r="J6842" s="6">
        <f>IF(sel_og=1,0,D6842-F6842)</f>
        <v/>
      </c>
      <c r="K6842" s="6">
        <f>IF(sel_og=1,E6842-G6842,0)</f>
        <v/>
      </c>
    </row>
    <row r="6843">
      <c r="A6843" s="6">
        <f>Profiles!E6843+Profiles!F6843</f>
        <v/>
      </c>
      <c r="B6843" s="6">
        <f>Profiles!D6843*sel_solar</f>
        <v/>
      </c>
      <c r="C6843" s="6">
        <f>MIN(B6843,A6843)</f>
        <v/>
      </c>
      <c r="D6843" s="6">
        <f>B6843-C6843</f>
        <v/>
      </c>
      <c r="E6843" s="6">
        <f>A6843-C6843</f>
        <v/>
      </c>
      <c r="F6843" s="6">
        <f>MIN(D6843,in_batt_pw,IF(sel_batt=0,0,(sel_batt-H6842)/in_rte))</f>
        <v/>
      </c>
      <c r="G6843" s="6">
        <f>MIN(E6843,in_batt_pw,H6842)</f>
        <v/>
      </c>
      <c r="H6843" s="6">
        <f>H6842+F6843*in_rte-G6843</f>
        <v/>
      </c>
      <c r="I6843" s="6">
        <f>IF(sel_og=1,0,E6843-G6843)</f>
        <v/>
      </c>
      <c r="J6843" s="6">
        <f>IF(sel_og=1,0,D6843-F6843)</f>
        <v/>
      </c>
      <c r="K6843" s="6">
        <f>IF(sel_og=1,E6843-G6843,0)</f>
        <v/>
      </c>
    </row>
    <row r="6844">
      <c r="A6844" s="6">
        <f>Profiles!E6844+Profiles!F6844</f>
        <v/>
      </c>
      <c r="B6844" s="6">
        <f>Profiles!D6844*sel_solar</f>
        <v/>
      </c>
      <c r="C6844" s="6">
        <f>MIN(B6844,A6844)</f>
        <v/>
      </c>
      <c r="D6844" s="6">
        <f>B6844-C6844</f>
        <v/>
      </c>
      <c r="E6844" s="6">
        <f>A6844-C6844</f>
        <v/>
      </c>
      <c r="F6844" s="6">
        <f>MIN(D6844,in_batt_pw,IF(sel_batt=0,0,(sel_batt-H6843)/in_rte))</f>
        <v/>
      </c>
      <c r="G6844" s="6">
        <f>MIN(E6844,in_batt_pw,H6843)</f>
        <v/>
      </c>
      <c r="H6844" s="6">
        <f>H6843+F6844*in_rte-G6844</f>
        <v/>
      </c>
      <c r="I6844" s="6">
        <f>IF(sel_og=1,0,E6844-G6844)</f>
        <v/>
      </c>
      <c r="J6844" s="6">
        <f>IF(sel_og=1,0,D6844-F6844)</f>
        <v/>
      </c>
      <c r="K6844" s="6">
        <f>IF(sel_og=1,E6844-G6844,0)</f>
        <v/>
      </c>
    </row>
    <row r="6845">
      <c r="A6845" s="6">
        <f>Profiles!E6845+Profiles!F6845</f>
        <v/>
      </c>
      <c r="B6845" s="6">
        <f>Profiles!D6845*sel_solar</f>
        <v/>
      </c>
      <c r="C6845" s="6">
        <f>MIN(B6845,A6845)</f>
        <v/>
      </c>
      <c r="D6845" s="6">
        <f>B6845-C6845</f>
        <v/>
      </c>
      <c r="E6845" s="6">
        <f>A6845-C6845</f>
        <v/>
      </c>
      <c r="F6845" s="6">
        <f>MIN(D6845,in_batt_pw,IF(sel_batt=0,0,(sel_batt-H6844)/in_rte))</f>
        <v/>
      </c>
      <c r="G6845" s="6">
        <f>MIN(E6845,in_batt_pw,H6844)</f>
        <v/>
      </c>
      <c r="H6845" s="6">
        <f>H6844+F6845*in_rte-G6845</f>
        <v/>
      </c>
      <c r="I6845" s="6">
        <f>IF(sel_og=1,0,E6845-G6845)</f>
        <v/>
      </c>
      <c r="J6845" s="6">
        <f>IF(sel_og=1,0,D6845-F6845)</f>
        <v/>
      </c>
      <c r="K6845" s="6">
        <f>IF(sel_og=1,E6845-G6845,0)</f>
        <v/>
      </c>
    </row>
    <row r="6846">
      <c r="A6846" s="6">
        <f>Profiles!E6846+Profiles!F6846</f>
        <v/>
      </c>
      <c r="B6846" s="6">
        <f>Profiles!D6846*sel_solar</f>
        <v/>
      </c>
      <c r="C6846" s="6">
        <f>MIN(B6846,A6846)</f>
        <v/>
      </c>
      <c r="D6846" s="6">
        <f>B6846-C6846</f>
        <v/>
      </c>
      <c r="E6846" s="6">
        <f>A6846-C6846</f>
        <v/>
      </c>
      <c r="F6846" s="6">
        <f>MIN(D6846,in_batt_pw,IF(sel_batt=0,0,(sel_batt-H6845)/in_rte))</f>
        <v/>
      </c>
      <c r="G6846" s="6">
        <f>MIN(E6846,in_batt_pw,H6845)</f>
        <v/>
      </c>
      <c r="H6846" s="6">
        <f>H6845+F6846*in_rte-G6846</f>
        <v/>
      </c>
      <c r="I6846" s="6">
        <f>IF(sel_og=1,0,E6846-G6846)</f>
        <v/>
      </c>
      <c r="J6846" s="6">
        <f>IF(sel_og=1,0,D6846-F6846)</f>
        <v/>
      </c>
      <c r="K6846" s="6">
        <f>IF(sel_og=1,E6846-G6846,0)</f>
        <v/>
      </c>
    </row>
    <row r="6847">
      <c r="A6847" s="6">
        <f>Profiles!E6847+Profiles!F6847</f>
        <v/>
      </c>
      <c r="B6847" s="6">
        <f>Profiles!D6847*sel_solar</f>
        <v/>
      </c>
      <c r="C6847" s="6">
        <f>MIN(B6847,A6847)</f>
        <v/>
      </c>
      <c r="D6847" s="6">
        <f>B6847-C6847</f>
        <v/>
      </c>
      <c r="E6847" s="6">
        <f>A6847-C6847</f>
        <v/>
      </c>
      <c r="F6847" s="6">
        <f>MIN(D6847,in_batt_pw,IF(sel_batt=0,0,(sel_batt-H6846)/in_rte))</f>
        <v/>
      </c>
      <c r="G6847" s="6">
        <f>MIN(E6847,in_batt_pw,H6846)</f>
        <v/>
      </c>
      <c r="H6847" s="6">
        <f>H6846+F6847*in_rte-G6847</f>
        <v/>
      </c>
      <c r="I6847" s="6">
        <f>IF(sel_og=1,0,E6847-G6847)</f>
        <v/>
      </c>
      <c r="J6847" s="6">
        <f>IF(sel_og=1,0,D6847-F6847)</f>
        <v/>
      </c>
      <c r="K6847" s="6">
        <f>IF(sel_og=1,E6847-G6847,0)</f>
        <v/>
      </c>
    </row>
    <row r="6848">
      <c r="A6848" s="6">
        <f>Profiles!E6848+Profiles!F6848</f>
        <v/>
      </c>
      <c r="B6848" s="6">
        <f>Profiles!D6848*sel_solar</f>
        <v/>
      </c>
      <c r="C6848" s="6">
        <f>MIN(B6848,A6848)</f>
        <v/>
      </c>
      <c r="D6848" s="6">
        <f>B6848-C6848</f>
        <v/>
      </c>
      <c r="E6848" s="6">
        <f>A6848-C6848</f>
        <v/>
      </c>
      <c r="F6848" s="6">
        <f>MIN(D6848,in_batt_pw,IF(sel_batt=0,0,(sel_batt-H6847)/in_rte))</f>
        <v/>
      </c>
      <c r="G6848" s="6">
        <f>MIN(E6848,in_batt_pw,H6847)</f>
        <v/>
      </c>
      <c r="H6848" s="6">
        <f>H6847+F6848*in_rte-G6848</f>
        <v/>
      </c>
      <c r="I6848" s="6">
        <f>IF(sel_og=1,0,E6848-G6848)</f>
        <v/>
      </c>
      <c r="J6848" s="6">
        <f>IF(sel_og=1,0,D6848-F6848)</f>
        <v/>
      </c>
      <c r="K6848" s="6">
        <f>IF(sel_og=1,E6848-G6848,0)</f>
        <v/>
      </c>
    </row>
    <row r="6849">
      <c r="A6849" s="6">
        <f>Profiles!E6849+Profiles!F6849</f>
        <v/>
      </c>
      <c r="B6849" s="6">
        <f>Profiles!D6849*sel_solar</f>
        <v/>
      </c>
      <c r="C6849" s="6">
        <f>MIN(B6849,A6849)</f>
        <v/>
      </c>
      <c r="D6849" s="6">
        <f>B6849-C6849</f>
        <v/>
      </c>
      <c r="E6849" s="6">
        <f>A6849-C6849</f>
        <v/>
      </c>
      <c r="F6849" s="6">
        <f>MIN(D6849,in_batt_pw,IF(sel_batt=0,0,(sel_batt-H6848)/in_rte))</f>
        <v/>
      </c>
      <c r="G6849" s="6">
        <f>MIN(E6849,in_batt_pw,H6848)</f>
        <v/>
      </c>
      <c r="H6849" s="6">
        <f>H6848+F6849*in_rte-G6849</f>
        <v/>
      </c>
      <c r="I6849" s="6">
        <f>IF(sel_og=1,0,E6849-G6849)</f>
        <v/>
      </c>
      <c r="J6849" s="6">
        <f>IF(sel_og=1,0,D6849-F6849)</f>
        <v/>
      </c>
      <c r="K6849" s="6">
        <f>IF(sel_og=1,E6849-G6849,0)</f>
        <v/>
      </c>
    </row>
    <row r="6850">
      <c r="A6850" s="6">
        <f>Profiles!E6850+Profiles!F6850</f>
        <v/>
      </c>
      <c r="B6850" s="6">
        <f>Profiles!D6850*sel_solar</f>
        <v/>
      </c>
      <c r="C6850" s="6">
        <f>MIN(B6850,A6850)</f>
        <v/>
      </c>
      <c r="D6850" s="6">
        <f>B6850-C6850</f>
        <v/>
      </c>
      <c r="E6850" s="6">
        <f>A6850-C6850</f>
        <v/>
      </c>
      <c r="F6850" s="6">
        <f>MIN(D6850,in_batt_pw,IF(sel_batt=0,0,(sel_batt-H6849)/in_rte))</f>
        <v/>
      </c>
      <c r="G6850" s="6">
        <f>MIN(E6850,in_batt_pw,H6849)</f>
        <v/>
      </c>
      <c r="H6850" s="6">
        <f>H6849+F6850*in_rte-G6850</f>
        <v/>
      </c>
      <c r="I6850" s="6">
        <f>IF(sel_og=1,0,E6850-G6850)</f>
        <v/>
      </c>
      <c r="J6850" s="6">
        <f>IF(sel_og=1,0,D6850-F6850)</f>
        <v/>
      </c>
      <c r="K6850" s="6">
        <f>IF(sel_og=1,E6850-G6850,0)</f>
        <v/>
      </c>
    </row>
    <row r="6851">
      <c r="A6851" s="6">
        <f>Profiles!E6851+Profiles!F6851</f>
        <v/>
      </c>
      <c r="B6851" s="6">
        <f>Profiles!D6851*sel_solar</f>
        <v/>
      </c>
      <c r="C6851" s="6">
        <f>MIN(B6851,A6851)</f>
        <v/>
      </c>
      <c r="D6851" s="6">
        <f>B6851-C6851</f>
        <v/>
      </c>
      <c r="E6851" s="6">
        <f>A6851-C6851</f>
        <v/>
      </c>
      <c r="F6851" s="6">
        <f>MIN(D6851,in_batt_pw,IF(sel_batt=0,0,(sel_batt-H6850)/in_rte))</f>
        <v/>
      </c>
      <c r="G6851" s="6">
        <f>MIN(E6851,in_batt_pw,H6850)</f>
        <v/>
      </c>
      <c r="H6851" s="6">
        <f>H6850+F6851*in_rte-G6851</f>
        <v/>
      </c>
      <c r="I6851" s="6">
        <f>IF(sel_og=1,0,E6851-G6851)</f>
        <v/>
      </c>
      <c r="J6851" s="6">
        <f>IF(sel_og=1,0,D6851-F6851)</f>
        <v/>
      </c>
      <c r="K6851" s="6">
        <f>IF(sel_og=1,E6851-G6851,0)</f>
        <v/>
      </c>
    </row>
    <row r="6852">
      <c r="A6852" s="6">
        <f>Profiles!E6852+Profiles!F6852</f>
        <v/>
      </c>
      <c r="B6852" s="6">
        <f>Profiles!D6852*sel_solar</f>
        <v/>
      </c>
      <c r="C6852" s="6">
        <f>MIN(B6852,A6852)</f>
        <v/>
      </c>
      <c r="D6852" s="6">
        <f>B6852-C6852</f>
        <v/>
      </c>
      <c r="E6852" s="6">
        <f>A6852-C6852</f>
        <v/>
      </c>
      <c r="F6852" s="6">
        <f>MIN(D6852,in_batt_pw,IF(sel_batt=0,0,(sel_batt-H6851)/in_rte))</f>
        <v/>
      </c>
      <c r="G6852" s="6">
        <f>MIN(E6852,in_batt_pw,H6851)</f>
        <v/>
      </c>
      <c r="H6852" s="6">
        <f>H6851+F6852*in_rte-G6852</f>
        <v/>
      </c>
      <c r="I6852" s="6">
        <f>IF(sel_og=1,0,E6852-G6852)</f>
        <v/>
      </c>
      <c r="J6852" s="6">
        <f>IF(sel_og=1,0,D6852-F6852)</f>
        <v/>
      </c>
      <c r="K6852" s="6">
        <f>IF(sel_og=1,E6852-G6852,0)</f>
        <v/>
      </c>
    </row>
    <row r="6853">
      <c r="A6853" s="6">
        <f>Profiles!E6853+Profiles!F6853</f>
        <v/>
      </c>
      <c r="B6853" s="6">
        <f>Profiles!D6853*sel_solar</f>
        <v/>
      </c>
      <c r="C6853" s="6">
        <f>MIN(B6853,A6853)</f>
        <v/>
      </c>
      <c r="D6853" s="6">
        <f>B6853-C6853</f>
        <v/>
      </c>
      <c r="E6853" s="6">
        <f>A6853-C6853</f>
        <v/>
      </c>
      <c r="F6853" s="6">
        <f>MIN(D6853,in_batt_pw,IF(sel_batt=0,0,(sel_batt-H6852)/in_rte))</f>
        <v/>
      </c>
      <c r="G6853" s="6">
        <f>MIN(E6853,in_batt_pw,H6852)</f>
        <v/>
      </c>
      <c r="H6853" s="6">
        <f>H6852+F6853*in_rte-G6853</f>
        <v/>
      </c>
      <c r="I6853" s="6">
        <f>IF(sel_og=1,0,E6853-G6853)</f>
        <v/>
      </c>
      <c r="J6853" s="6">
        <f>IF(sel_og=1,0,D6853-F6853)</f>
        <v/>
      </c>
      <c r="K6853" s="6">
        <f>IF(sel_og=1,E6853-G6853,0)</f>
        <v/>
      </c>
    </row>
    <row r="6854">
      <c r="A6854" s="6">
        <f>Profiles!E6854+Profiles!F6854</f>
        <v/>
      </c>
      <c r="B6854" s="6">
        <f>Profiles!D6854*sel_solar</f>
        <v/>
      </c>
      <c r="C6854" s="6">
        <f>MIN(B6854,A6854)</f>
        <v/>
      </c>
      <c r="D6854" s="6">
        <f>B6854-C6854</f>
        <v/>
      </c>
      <c r="E6854" s="6">
        <f>A6854-C6854</f>
        <v/>
      </c>
      <c r="F6854" s="6">
        <f>MIN(D6854,in_batt_pw,IF(sel_batt=0,0,(sel_batt-H6853)/in_rte))</f>
        <v/>
      </c>
      <c r="G6854" s="6">
        <f>MIN(E6854,in_batt_pw,H6853)</f>
        <v/>
      </c>
      <c r="H6854" s="6">
        <f>H6853+F6854*in_rte-G6854</f>
        <v/>
      </c>
      <c r="I6854" s="6">
        <f>IF(sel_og=1,0,E6854-G6854)</f>
        <v/>
      </c>
      <c r="J6854" s="6">
        <f>IF(sel_og=1,0,D6854-F6854)</f>
        <v/>
      </c>
      <c r="K6854" s="6">
        <f>IF(sel_og=1,E6854-G6854,0)</f>
        <v/>
      </c>
    </row>
    <row r="6855">
      <c r="A6855" s="6">
        <f>Profiles!E6855+Profiles!F6855</f>
        <v/>
      </c>
      <c r="B6855" s="6">
        <f>Profiles!D6855*sel_solar</f>
        <v/>
      </c>
      <c r="C6855" s="6">
        <f>MIN(B6855,A6855)</f>
        <v/>
      </c>
      <c r="D6855" s="6">
        <f>B6855-C6855</f>
        <v/>
      </c>
      <c r="E6855" s="6">
        <f>A6855-C6855</f>
        <v/>
      </c>
      <c r="F6855" s="6">
        <f>MIN(D6855,in_batt_pw,IF(sel_batt=0,0,(sel_batt-H6854)/in_rte))</f>
        <v/>
      </c>
      <c r="G6855" s="6">
        <f>MIN(E6855,in_batt_pw,H6854)</f>
        <v/>
      </c>
      <c r="H6855" s="6">
        <f>H6854+F6855*in_rte-G6855</f>
        <v/>
      </c>
      <c r="I6855" s="6">
        <f>IF(sel_og=1,0,E6855-G6855)</f>
        <v/>
      </c>
      <c r="J6855" s="6">
        <f>IF(sel_og=1,0,D6855-F6855)</f>
        <v/>
      </c>
      <c r="K6855" s="6">
        <f>IF(sel_og=1,E6855-G6855,0)</f>
        <v/>
      </c>
    </row>
    <row r="6856">
      <c r="A6856" s="6">
        <f>Profiles!E6856+Profiles!F6856</f>
        <v/>
      </c>
      <c r="B6856" s="6">
        <f>Profiles!D6856*sel_solar</f>
        <v/>
      </c>
      <c r="C6856" s="6">
        <f>MIN(B6856,A6856)</f>
        <v/>
      </c>
      <c r="D6856" s="6">
        <f>B6856-C6856</f>
        <v/>
      </c>
      <c r="E6856" s="6">
        <f>A6856-C6856</f>
        <v/>
      </c>
      <c r="F6856" s="6">
        <f>MIN(D6856,in_batt_pw,IF(sel_batt=0,0,(sel_batt-H6855)/in_rte))</f>
        <v/>
      </c>
      <c r="G6856" s="6">
        <f>MIN(E6856,in_batt_pw,H6855)</f>
        <v/>
      </c>
      <c r="H6856" s="6">
        <f>H6855+F6856*in_rte-G6856</f>
        <v/>
      </c>
      <c r="I6856" s="6">
        <f>IF(sel_og=1,0,E6856-G6856)</f>
        <v/>
      </c>
      <c r="J6856" s="6">
        <f>IF(sel_og=1,0,D6856-F6856)</f>
        <v/>
      </c>
      <c r="K6856" s="6">
        <f>IF(sel_og=1,E6856-G6856,0)</f>
        <v/>
      </c>
    </row>
    <row r="6857">
      <c r="A6857" s="6">
        <f>Profiles!E6857+Profiles!F6857</f>
        <v/>
      </c>
      <c r="B6857" s="6">
        <f>Profiles!D6857*sel_solar</f>
        <v/>
      </c>
      <c r="C6857" s="6">
        <f>MIN(B6857,A6857)</f>
        <v/>
      </c>
      <c r="D6857" s="6">
        <f>B6857-C6857</f>
        <v/>
      </c>
      <c r="E6857" s="6">
        <f>A6857-C6857</f>
        <v/>
      </c>
      <c r="F6857" s="6">
        <f>MIN(D6857,in_batt_pw,IF(sel_batt=0,0,(sel_batt-H6856)/in_rte))</f>
        <v/>
      </c>
      <c r="G6857" s="6">
        <f>MIN(E6857,in_batt_pw,H6856)</f>
        <v/>
      </c>
      <c r="H6857" s="6">
        <f>H6856+F6857*in_rte-G6857</f>
        <v/>
      </c>
      <c r="I6857" s="6">
        <f>IF(sel_og=1,0,E6857-G6857)</f>
        <v/>
      </c>
      <c r="J6857" s="6">
        <f>IF(sel_og=1,0,D6857-F6857)</f>
        <v/>
      </c>
      <c r="K6857" s="6">
        <f>IF(sel_og=1,E6857-G6857,0)</f>
        <v/>
      </c>
    </row>
    <row r="6858">
      <c r="A6858" s="6">
        <f>Profiles!E6858+Profiles!F6858</f>
        <v/>
      </c>
      <c r="B6858" s="6">
        <f>Profiles!D6858*sel_solar</f>
        <v/>
      </c>
      <c r="C6858" s="6">
        <f>MIN(B6858,A6858)</f>
        <v/>
      </c>
      <c r="D6858" s="6">
        <f>B6858-C6858</f>
        <v/>
      </c>
      <c r="E6858" s="6">
        <f>A6858-C6858</f>
        <v/>
      </c>
      <c r="F6858" s="6">
        <f>MIN(D6858,in_batt_pw,IF(sel_batt=0,0,(sel_batt-H6857)/in_rte))</f>
        <v/>
      </c>
      <c r="G6858" s="6">
        <f>MIN(E6858,in_batt_pw,H6857)</f>
        <v/>
      </c>
      <c r="H6858" s="6">
        <f>H6857+F6858*in_rte-G6858</f>
        <v/>
      </c>
      <c r="I6858" s="6">
        <f>IF(sel_og=1,0,E6858-G6858)</f>
        <v/>
      </c>
      <c r="J6858" s="6">
        <f>IF(sel_og=1,0,D6858-F6858)</f>
        <v/>
      </c>
      <c r="K6858" s="6">
        <f>IF(sel_og=1,E6858-G6858,0)</f>
        <v/>
      </c>
    </row>
    <row r="6859">
      <c r="A6859" s="6">
        <f>Profiles!E6859+Profiles!F6859</f>
        <v/>
      </c>
      <c r="B6859" s="6">
        <f>Profiles!D6859*sel_solar</f>
        <v/>
      </c>
      <c r="C6859" s="6">
        <f>MIN(B6859,A6859)</f>
        <v/>
      </c>
      <c r="D6859" s="6">
        <f>B6859-C6859</f>
        <v/>
      </c>
      <c r="E6859" s="6">
        <f>A6859-C6859</f>
        <v/>
      </c>
      <c r="F6859" s="6">
        <f>MIN(D6859,in_batt_pw,IF(sel_batt=0,0,(sel_batt-H6858)/in_rte))</f>
        <v/>
      </c>
      <c r="G6859" s="6">
        <f>MIN(E6859,in_batt_pw,H6858)</f>
        <v/>
      </c>
      <c r="H6859" s="6">
        <f>H6858+F6859*in_rte-G6859</f>
        <v/>
      </c>
      <c r="I6859" s="6">
        <f>IF(sel_og=1,0,E6859-G6859)</f>
        <v/>
      </c>
      <c r="J6859" s="6">
        <f>IF(sel_og=1,0,D6859-F6859)</f>
        <v/>
      </c>
      <c r="K6859" s="6">
        <f>IF(sel_og=1,E6859-G6859,0)</f>
        <v/>
      </c>
    </row>
    <row r="6860">
      <c r="A6860" s="6">
        <f>Profiles!E6860+Profiles!F6860</f>
        <v/>
      </c>
      <c r="B6860" s="6">
        <f>Profiles!D6860*sel_solar</f>
        <v/>
      </c>
      <c r="C6860" s="6">
        <f>MIN(B6860,A6860)</f>
        <v/>
      </c>
      <c r="D6860" s="6">
        <f>B6860-C6860</f>
        <v/>
      </c>
      <c r="E6860" s="6">
        <f>A6860-C6860</f>
        <v/>
      </c>
      <c r="F6860" s="6">
        <f>MIN(D6860,in_batt_pw,IF(sel_batt=0,0,(sel_batt-H6859)/in_rte))</f>
        <v/>
      </c>
      <c r="G6860" s="6">
        <f>MIN(E6860,in_batt_pw,H6859)</f>
        <v/>
      </c>
      <c r="H6860" s="6">
        <f>H6859+F6860*in_rte-G6860</f>
        <v/>
      </c>
      <c r="I6860" s="6">
        <f>IF(sel_og=1,0,E6860-G6860)</f>
        <v/>
      </c>
      <c r="J6860" s="6">
        <f>IF(sel_og=1,0,D6860-F6860)</f>
        <v/>
      </c>
      <c r="K6860" s="6">
        <f>IF(sel_og=1,E6860-G6860,0)</f>
        <v/>
      </c>
    </row>
    <row r="6861">
      <c r="A6861" s="6">
        <f>Profiles!E6861+Profiles!F6861</f>
        <v/>
      </c>
      <c r="B6861" s="6">
        <f>Profiles!D6861*sel_solar</f>
        <v/>
      </c>
      <c r="C6861" s="6">
        <f>MIN(B6861,A6861)</f>
        <v/>
      </c>
      <c r="D6861" s="6">
        <f>B6861-C6861</f>
        <v/>
      </c>
      <c r="E6861" s="6">
        <f>A6861-C6861</f>
        <v/>
      </c>
      <c r="F6861" s="6">
        <f>MIN(D6861,in_batt_pw,IF(sel_batt=0,0,(sel_batt-H6860)/in_rte))</f>
        <v/>
      </c>
      <c r="G6861" s="6">
        <f>MIN(E6861,in_batt_pw,H6860)</f>
        <v/>
      </c>
      <c r="H6861" s="6">
        <f>H6860+F6861*in_rte-G6861</f>
        <v/>
      </c>
      <c r="I6861" s="6">
        <f>IF(sel_og=1,0,E6861-G6861)</f>
        <v/>
      </c>
      <c r="J6861" s="6">
        <f>IF(sel_og=1,0,D6861-F6861)</f>
        <v/>
      </c>
      <c r="K6861" s="6">
        <f>IF(sel_og=1,E6861-G6861,0)</f>
        <v/>
      </c>
    </row>
    <row r="6862">
      <c r="A6862" s="6">
        <f>Profiles!E6862+Profiles!F6862</f>
        <v/>
      </c>
      <c r="B6862" s="6">
        <f>Profiles!D6862*sel_solar</f>
        <v/>
      </c>
      <c r="C6862" s="6">
        <f>MIN(B6862,A6862)</f>
        <v/>
      </c>
      <c r="D6862" s="6">
        <f>B6862-C6862</f>
        <v/>
      </c>
      <c r="E6862" s="6">
        <f>A6862-C6862</f>
        <v/>
      </c>
      <c r="F6862" s="6">
        <f>MIN(D6862,in_batt_pw,IF(sel_batt=0,0,(sel_batt-H6861)/in_rte))</f>
        <v/>
      </c>
      <c r="G6862" s="6">
        <f>MIN(E6862,in_batt_pw,H6861)</f>
        <v/>
      </c>
      <c r="H6862" s="6">
        <f>H6861+F6862*in_rte-G6862</f>
        <v/>
      </c>
      <c r="I6862" s="6">
        <f>IF(sel_og=1,0,E6862-G6862)</f>
        <v/>
      </c>
      <c r="J6862" s="6">
        <f>IF(sel_og=1,0,D6862-F6862)</f>
        <v/>
      </c>
      <c r="K6862" s="6">
        <f>IF(sel_og=1,E6862-G6862,0)</f>
        <v/>
      </c>
    </row>
    <row r="6863">
      <c r="A6863" s="6">
        <f>Profiles!E6863+Profiles!F6863</f>
        <v/>
      </c>
      <c r="B6863" s="6">
        <f>Profiles!D6863*sel_solar</f>
        <v/>
      </c>
      <c r="C6863" s="6">
        <f>MIN(B6863,A6863)</f>
        <v/>
      </c>
      <c r="D6863" s="6">
        <f>B6863-C6863</f>
        <v/>
      </c>
      <c r="E6863" s="6">
        <f>A6863-C6863</f>
        <v/>
      </c>
      <c r="F6863" s="6">
        <f>MIN(D6863,in_batt_pw,IF(sel_batt=0,0,(sel_batt-H6862)/in_rte))</f>
        <v/>
      </c>
      <c r="G6863" s="6">
        <f>MIN(E6863,in_batt_pw,H6862)</f>
        <v/>
      </c>
      <c r="H6863" s="6">
        <f>H6862+F6863*in_rte-G6863</f>
        <v/>
      </c>
      <c r="I6863" s="6">
        <f>IF(sel_og=1,0,E6863-G6863)</f>
        <v/>
      </c>
      <c r="J6863" s="6">
        <f>IF(sel_og=1,0,D6863-F6863)</f>
        <v/>
      </c>
      <c r="K6863" s="6">
        <f>IF(sel_og=1,E6863-G6863,0)</f>
        <v/>
      </c>
    </row>
    <row r="6864">
      <c r="A6864" s="6">
        <f>Profiles!E6864+Profiles!F6864</f>
        <v/>
      </c>
      <c r="B6864" s="6">
        <f>Profiles!D6864*sel_solar</f>
        <v/>
      </c>
      <c r="C6864" s="6">
        <f>MIN(B6864,A6864)</f>
        <v/>
      </c>
      <c r="D6864" s="6">
        <f>B6864-C6864</f>
        <v/>
      </c>
      <c r="E6864" s="6">
        <f>A6864-C6864</f>
        <v/>
      </c>
      <c r="F6864" s="6">
        <f>MIN(D6864,in_batt_pw,IF(sel_batt=0,0,(sel_batt-H6863)/in_rte))</f>
        <v/>
      </c>
      <c r="G6864" s="6">
        <f>MIN(E6864,in_batt_pw,H6863)</f>
        <v/>
      </c>
      <c r="H6864" s="6">
        <f>H6863+F6864*in_rte-G6864</f>
        <v/>
      </c>
      <c r="I6864" s="6">
        <f>IF(sel_og=1,0,E6864-G6864)</f>
        <v/>
      </c>
      <c r="J6864" s="6">
        <f>IF(sel_og=1,0,D6864-F6864)</f>
        <v/>
      </c>
      <c r="K6864" s="6">
        <f>IF(sel_og=1,E6864-G6864,0)</f>
        <v/>
      </c>
    </row>
    <row r="6865">
      <c r="A6865" s="6">
        <f>Profiles!E6865+Profiles!F6865</f>
        <v/>
      </c>
      <c r="B6865" s="6">
        <f>Profiles!D6865*sel_solar</f>
        <v/>
      </c>
      <c r="C6865" s="6">
        <f>MIN(B6865,A6865)</f>
        <v/>
      </c>
      <c r="D6865" s="6">
        <f>B6865-C6865</f>
        <v/>
      </c>
      <c r="E6865" s="6">
        <f>A6865-C6865</f>
        <v/>
      </c>
      <c r="F6865" s="6">
        <f>MIN(D6865,in_batt_pw,IF(sel_batt=0,0,(sel_batt-H6864)/in_rte))</f>
        <v/>
      </c>
      <c r="G6865" s="6">
        <f>MIN(E6865,in_batt_pw,H6864)</f>
        <v/>
      </c>
      <c r="H6865" s="6">
        <f>H6864+F6865*in_rte-G6865</f>
        <v/>
      </c>
      <c r="I6865" s="6">
        <f>IF(sel_og=1,0,E6865-G6865)</f>
        <v/>
      </c>
      <c r="J6865" s="6">
        <f>IF(sel_og=1,0,D6865-F6865)</f>
        <v/>
      </c>
      <c r="K6865" s="6">
        <f>IF(sel_og=1,E6865-G6865,0)</f>
        <v/>
      </c>
    </row>
    <row r="6866">
      <c r="A6866" s="6">
        <f>Profiles!E6866+Profiles!F6866</f>
        <v/>
      </c>
      <c r="B6866" s="6">
        <f>Profiles!D6866*sel_solar</f>
        <v/>
      </c>
      <c r="C6866" s="6">
        <f>MIN(B6866,A6866)</f>
        <v/>
      </c>
      <c r="D6866" s="6">
        <f>B6866-C6866</f>
        <v/>
      </c>
      <c r="E6866" s="6">
        <f>A6866-C6866</f>
        <v/>
      </c>
      <c r="F6866" s="6">
        <f>MIN(D6866,in_batt_pw,IF(sel_batt=0,0,(sel_batt-H6865)/in_rte))</f>
        <v/>
      </c>
      <c r="G6866" s="6">
        <f>MIN(E6866,in_batt_pw,H6865)</f>
        <v/>
      </c>
      <c r="H6866" s="6">
        <f>H6865+F6866*in_rte-G6866</f>
        <v/>
      </c>
      <c r="I6866" s="6">
        <f>IF(sel_og=1,0,E6866-G6866)</f>
        <v/>
      </c>
      <c r="J6866" s="6">
        <f>IF(sel_og=1,0,D6866-F6866)</f>
        <v/>
      </c>
      <c r="K6866" s="6">
        <f>IF(sel_og=1,E6866-G6866,0)</f>
        <v/>
      </c>
    </row>
    <row r="6867">
      <c r="A6867" s="6">
        <f>Profiles!E6867+Profiles!F6867</f>
        <v/>
      </c>
      <c r="B6867" s="6">
        <f>Profiles!D6867*sel_solar</f>
        <v/>
      </c>
      <c r="C6867" s="6">
        <f>MIN(B6867,A6867)</f>
        <v/>
      </c>
      <c r="D6867" s="6">
        <f>B6867-C6867</f>
        <v/>
      </c>
      <c r="E6867" s="6">
        <f>A6867-C6867</f>
        <v/>
      </c>
      <c r="F6867" s="6">
        <f>MIN(D6867,in_batt_pw,IF(sel_batt=0,0,(sel_batt-H6866)/in_rte))</f>
        <v/>
      </c>
      <c r="G6867" s="6">
        <f>MIN(E6867,in_batt_pw,H6866)</f>
        <v/>
      </c>
      <c r="H6867" s="6">
        <f>H6866+F6867*in_rte-G6867</f>
        <v/>
      </c>
      <c r="I6867" s="6">
        <f>IF(sel_og=1,0,E6867-G6867)</f>
        <v/>
      </c>
      <c r="J6867" s="6">
        <f>IF(sel_og=1,0,D6867-F6867)</f>
        <v/>
      </c>
      <c r="K6867" s="6">
        <f>IF(sel_og=1,E6867-G6867,0)</f>
        <v/>
      </c>
    </row>
    <row r="6868">
      <c r="A6868" s="6">
        <f>Profiles!E6868+Profiles!F6868</f>
        <v/>
      </c>
      <c r="B6868" s="6">
        <f>Profiles!D6868*sel_solar</f>
        <v/>
      </c>
      <c r="C6868" s="6">
        <f>MIN(B6868,A6868)</f>
        <v/>
      </c>
      <c r="D6868" s="6">
        <f>B6868-C6868</f>
        <v/>
      </c>
      <c r="E6868" s="6">
        <f>A6868-C6868</f>
        <v/>
      </c>
      <c r="F6868" s="6">
        <f>MIN(D6868,in_batt_pw,IF(sel_batt=0,0,(sel_batt-H6867)/in_rte))</f>
        <v/>
      </c>
      <c r="G6868" s="6">
        <f>MIN(E6868,in_batt_pw,H6867)</f>
        <v/>
      </c>
      <c r="H6868" s="6">
        <f>H6867+F6868*in_rte-G6868</f>
        <v/>
      </c>
      <c r="I6868" s="6">
        <f>IF(sel_og=1,0,E6868-G6868)</f>
        <v/>
      </c>
      <c r="J6868" s="6">
        <f>IF(sel_og=1,0,D6868-F6868)</f>
        <v/>
      </c>
      <c r="K6868" s="6">
        <f>IF(sel_og=1,E6868-G6868,0)</f>
        <v/>
      </c>
    </row>
    <row r="6869">
      <c r="A6869" s="6">
        <f>Profiles!E6869+Profiles!F6869</f>
        <v/>
      </c>
      <c r="B6869" s="6">
        <f>Profiles!D6869*sel_solar</f>
        <v/>
      </c>
      <c r="C6869" s="6">
        <f>MIN(B6869,A6869)</f>
        <v/>
      </c>
      <c r="D6869" s="6">
        <f>B6869-C6869</f>
        <v/>
      </c>
      <c r="E6869" s="6">
        <f>A6869-C6869</f>
        <v/>
      </c>
      <c r="F6869" s="6">
        <f>MIN(D6869,in_batt_pw,IF(sel_batt=0,0,(sel_batt-H6868)/in_rte))</f>
        <v/>
      </c>
      <c r="G6869" s="6">
        <f>MIN(E6869,in_batt_pw,H6868)</f>
        <v/>
      </c>
      <c r="H6869" s="6">
        <f>H6868+F6869*in_rte-G6869</f>
        <v/>
      </c>
      <c r="I6869" s="6">
        <f>IF(sel_og=1,0,E6869-G6869)</f>
        <v/>
      </c>
      <c r="J6869" s="6">
        <f>IF(sel_og=1,0,D6869-F6869)</f>
        <v/>
      </c>
      <c r="K6869" s="6">
        <f>IF(sel_og=1,E6869-G6869,0)</f>
        <v/>
      </c>
    </row>
    <row r="6870">
      <c r="A6870" s="6">
        <f>Profiles!E6870+Profiles!F6870</f>
        <v/>
      </c>
      <c r="B6870" s="6">
        <f>Profiles!D6870*sel_solar</f>
        <v/>
      </c>
      <c r="C6870" s="6">
        <f>MIN(B6870,A6870)</f>
        <v/>
      </c>
      <c r="D6870" s="6">
        <f>B6870-C6870</f>
        <v/>
      </c>
      <c r="E6870" s="6">
        <f>A6870-C6870</f>
        <v/>
      </c>
      <c r="F6870" s="6">
        <f>MIN(D6870,in_batt_pw,IF(sel_batt=0,0,(sel_batt-H6869)/in_rte))</f>
        <v/>
      </c>
      <c r="G6870" s="6">
        <f>MIN(E6870,in_batt_pw,H6869)</f>
        <v/>
      </c>
      <c r="H6870" s="6">
        <f>H6869+F6870*in_rte-G6870</f>
        <v/>
      </c>
      <c r="I6870" s="6">
        <f>IF(sel_og=1,0,E6870-G6870)</f>
        <v/>
      </c>
      <c r="J6870" s="6">
        <f>IF(sel_og=1,0,D6870-F6870)</f>
        <v/>
      </c>
      <c r="K6870" s="6">
        <f>IF(sel_og=1,E6870-G6870,0)</f>
        <v/>
      </c>
    </row>
    <row r="6871">
      <c r="A6871" s="6">
        <f>Profiles!E6871+Profiles!F6871</f>
        <v/>
      </c>
      <c r="B6871" s="6">
        <f>Profiles!D6871*sel_solar</f>
        <v/>
      </c>
      <c r="C6871" s="6">
        <f>MIN(B6871,A6871)</f>
        <v/>
      </c>
      <c r="D6871" s="6">
        <f>B6871-C6871</f>
        <v/>
      </c>
      <c r="E6871" s="6">
        <f>A6871-C6871</f>
        <v/>
      </c>
      <c r="F6871" s="6">
        <f>MIN(D6871,in_batt_pw,IF(sel_batt=0,0,(sel_batt-H6870)/in_rte))</f>
        <v/>
      </c>
      <c r="G6871" s="6">
        <f>MIN(E6871,in_batt_pw,H6870)</f>
        <v/>
      </c>
      <c r="H6871" s="6">
        <f>H6870+F6871*in_rte-G6871</f>
        <v/>
      </c>
      <c r="I6871" s="6">
        <f>IF(sel_og=1,0,E6871-G6871)</f>
        <v/>
      </c>
      <c r="J6871" s="6">
        <f>IF(sel_og=1,0,D6871-F6871)</f>
        <v/>
      </c>
      <c r="K6871" s="6">
        <f>IF(sel_og=1,E6871-G6871,0)</f>
        <v/>
      </c>
    </row>
    <row r="6872">
      <c r="A6872" s="6">
        <f>Profiles!E6872+Profiles!F6872</f>
        <v/>
      </c>
      <c r="B6872" s="6">
        <f>Profiles!D6872*sel_solar</f>
        <v/>
      </c>
      <c r="C6872" s="6">
        <f>MIN(B6872,A6872)</f>
        <v/>
      </c>
      <c r="D6872" s="6">
        <f>B6872-C6872</f>
        <v/>
      </c>
      <c r="E6872" s="6">
        <f>A6872-C6872</f>
        <v/>
      </c>
      <c r="F6872" s="6">
        <f>MIN(D6872,in_batt_pw,IF(sel_batt=0,0,(sel_batt-H6871)/in_rte))</f>
        <v/>
      </c>
      <c r="G6872" s="6">
        <f>MIN(E6872,in_batt_pw,H6871)</f>
        <v/>
      </c>
      <c r="H6872" s="6">
        <f>H6871+F6872*in_rte-G6872</f>
        <v/>
      </c>
      <c r="I6872" s="6">
        <f>IF(sel_og=1,0,E6872-G6872)</f>
        <v/>
      </c>
      <c r="J6872" s="6">
        <f>IF(sel_og=1,0,D6872-F6872)</f>
        <v/>
      </c>
      <c r="K6872" s="6">
        <f>IF(sel_og=1,E6872-G6872,0)</f>
        <v/>
      </c>
    </row>
    <row r="6873">
      <c r="A6873" s="6">
        <f>Profiles!E6873+Profiles!F6873</f>
        <v/>
      </c>
      <c r="B6873" s="6">
        <f>Profiles!D6873*sel_solar</f>
        <v/>
      </c>
      <c r="C6873" s="6">
        <f>MIN(B6873,A6873)</f>
        <v/>
      </c>
      <c r="D6873" s="6">
        <f>B6873-C6873</f>
        <v/>
      </c>
      <c r="E6873" s="6">
        <f>A6873-C6873</f>
        <v/>
      </c>
      <c r="F6873" s="6">
        <f>MIN(D6873,in_batt_pw,IF(sel_batt=0,0,(sel_batt-H6872)/in_rte))</f>
        <v/>
      </c>
      <c r="G6873" s="6">
        <f>MIN(E6873,in_batt_pw,H6872)</f>
        <v/>
      </c>
      <c r="H6873" s="6">
        <f>H6872+F6873*in_rte-G6873</f>
        <v/>
      </c>
      <c r="I6873" s="6">
        <f>IF(sel_og=1,0,E6873-G6873)</f>
        <v/>
      </c>
      <c r="J6873" s="6">
        <f>IF(sel_og=1,0,D6873-F6873)</f>
        <v/>
      </c>
      <c r="K6873" s="6">
        <f>IF(sel_og=1,E6873-G6873,0)</f>
        <v/>
      </c>
    </row>
    <row r="6874">
      <c r="A6874" s="6">
        <f>Profiles!E6874+Profiles!F6874</f>
        <v/>
      </c>
      <c r="B6874" s="6">
        <f>Profiles!D6874*sel_solar</f>
        <v/>
      </c>
      <c r="C6874" s="6">
        <f>MIN(B6874,A6874)</f>
        <v/>
      </c>
      <c r="D6874" s="6">
        <f>B6874-C6874</f>
        <v/>
      </c>
      <c r="E6874" s="6">
        <f>A6874-C6874</f>
        <v/>
      </c>
      <c r="F6874" s="6">
        <f>MIN(D6874,in_batt_pw,IF(sel_batt=0,0,(sel_batt-H6873)/in_rte))</f>
        <v/>
      </c>
      <c r="G6874" s="6">
        <f>MIN(E6874,in_batt_pw,H6873)</f>
        <v/>
      </c>
      <c r="H6874" s="6">
        <f>H6873+F6874*in_rte-G6874</f>
        <v/>
      </c>
      <c r="I6874" s="6">
        <f>IF(sel_og=1,0,E6874-G6874)</f>
        <v/>
      </c>
      <c r="J6874" s="6">
        <f>IF(sel_og=1,0,D6874-F6874)</f>
        <v/>
      </c>
      <c r="K6874" s="6">
        <f>IF(sel_og=1,E6874-G6874,0)</f>
        <v/>
      </c>
    </row>
    <row r="6875">
      <c r="A6875" s="6">
        <f>Profiles!E6875+Profiles!F6875</f>
        <v/>
      </c>
      <c r="B6875" s="6">
        <f>Profiles!D6875*sel_solar</f>
        <v/>
      </c>
      <c r="C6875" s="6">
        <f>MIN(B6875,A6875)</f>
        <v/>
      </c>
      <c r="D6875" s="6">
        <f>B6875-C6875</f>
        <v/>
      </c>
      <c r="E6875" s="6">
        <f>A6875-C6875</f>
        <v/>
      </c>
      <c r="F6875" s="6">
        <f>MIN(D6875,in_batt_pw,IF(sel_batt=0,0,(sel_batt-H6874)/in_rte))</f>
        <v/>
      </c>
      <c r="G6875" s="6">
        <f>MIN(E6875,in_batt_pw,H6874)</f>
        <v/>
      </c>
      <c r="H6875" s="6">
        <f>H6874+F6875*in_rte-G6875</f>
        <v/>
      </c>
      <c r="I6875" s="6">
        <f>IF(sel_og=1,0,E6875-G6875)</f>
        <v/>
      </c>
      <c r="J6875" s="6">
        <f>IF(sel_og=1,0,D6875-F6875)</f>
        <v/>
      </c>
      <c r="K6875" s="6">
        <f>IF(sel_og=1,E6875-G6875,0)</f>
        <v/>
      </c>
    </row>
    <row r="6876">
      <c r="A6876" s="6">
        <f>Profiles!E6876+Profiles!F6876</f>
        <v/>
      </c>
      <c r="B6876" s="6">
        <f>Profiles!D6876*sel_solar</f>
        <v/>
      </c>
      <c r="C6876" s="6">
        <f>MIN(B6876,A6876)</f>
        <v/>
      </c>
      <c r="D6876" s="6">
        <f>B6876-C6876</f>
        <v/>
      </c>
      <c r="E6876" s="6">
        <f>A6876-C6876</f>
        <v/>
      </c>
      <c r="F6876" s="6">
        <f>MIN(D6876,in_batt_pw,IF(sel_batt=0,0,(sel_batt-H6875)/in_rte))</f>
        <v/>
      </c>
      <c r="G6876" s="6">
        <f>MIN(E6876,in_batt_pw,H6875)</f>
        <v/>
      </c>
      <c r="H6876" s="6">
        <f>H6875+F6876*in_rte-G6876</f>
        <v/>
      </c>
      <c r="I6876" s="6">
        <f>IF(sel_og=1,0,E6876-G6876)</f>
        <v/>
      </c>
      <c r="J6876" s="6">
        <f>IF(sel_og=1,0,D6876-F6876)</f>
        <v/>
      </c>
      <c r="K6876" s="6">
        <f>IF(sel_og=1,E6876-G6876,0)</f>
        <v/>
      </c>
    </row>
    <row r="6877">
      <c r="A6877" s="6">
        <f>Profiles!E6877+Profiles!F6877</f>
        <v/>
      </c>
      <c r="B6877" s="6">
        <f>Profiles!D6877*sel_solar</f>
        <v/>
      </c>
      <c r="C6877" s="6">
        <f>MIN(B6877,A6877)</f>
        <v/>
      </c>
      <c r="D6877" s="6">
        <f>B6877-C6877</f>
        <v/>
      </c>
      <c r="E6877" s="6">
        <f>A6877-C6877</f>
        <v/>
      </c>
      <c r="F6877" s="6">
        <f>MIN(D6877,in_batt_pw,IF(sel_batt=0,0,(sel_batt-H6876)/in_rte))</f>
        <v/>
      </c>
      <c r="G6877" s="6">
        <f>MIN(E6877,in_batt_pw,H6876)</f>
        <v/>
      </c>
      <c r="H6877" s="6">
        <f>H6876+F6877*in_rte-G6877</f>
        <v/>
      </c>
      <c r="I6877" s="6">
        <f>IF(sel_og=1,0,E6877-G6877)</f>
        <v/>
      </c>
      <c r="J6877" s="6">
        <f>IF(sel_og=1,0,D6877-F6877)</f>
        <v/>
      </c>
      <c r="K6877" s="6">
        <f>IF(sel_og=1,E6877-G6877,0)</f>
        <v/>
      </c>
    </row>
    <row r="6878">
      <c r="A6878" s="6">
        <f>Profiles!E6878+Profiles!F6878</f>
        <v/>
      </c>
      <c r="B6878" s="6">
        <f>Profiles!D6878*sel_solar</f>
        <v/>
      </c>
      <c r="C6878" s="6">
        <f>MIN(B6878,A6878)</f>
        <v/>
      </c>
      <c r="D6878" s="6">
        <f>B6878-C6878</f>
        <v/>
      </c>
      <c r="E6878" s="6">
        <f>A6878-C6878</f>
        <v/>
      </c>
      <c r="F6878" s="6">
        <f>MIN(D6878,in_batt_pw,IF(sel_batt=0,0,(sel_batt-H6877)/in_rte))</f>
        <v/>
      </c>
      <c r="G6878" s="6">
        <f>MIN(E6878,in_batt_pw,H6877)</f>
        <v/>
      </c>
      <c r="H6878" s="6">
        <f>H6877+F6878*in_rte-G6878</f>
        <v/>
      </c>
      <c r="I6878" s="6">
        <f>IF(sel_og=1,0,E6878-G6878)</f>
        <v/>
      </c>
      <c r="J6878" s="6">
        <f>IF(sel_og=1,0,D6878-F6878)</f>
        <v/>
      </c>
      <c r="K6878" s="6">
        <f>IF(sel_og=1,E6878-G6878,0)</f>
        <v/>
      </c>
    </row>
    <row r="6879">
      <c r="A6879" s="6">
        <f>Profiles!E6879+Profiles!F6879</f>
        <v/>
      </c>
      <c r="B6879" s="6">
        <f>Profiles!D6879*sel_solar</f>
        <v/>
      </c>
      <c r="C6879" s="6">
        <f>MIN(B6879,A6879)</f>
        <v/>
      </c>
      <c r="D6879" s="6">
        <f>B6879-C6879</f>
        <v/>
      </c>
      <c r="E6879" s="6">
        <f>A6879-C6879</f>
        <v/>
      </c>
      <c r="F6879" s="6">
        <f>MIN(D6879,in_batt_pw,IF(sel_batt=0,0,(sel_batt-H6878)/in_rte))</f>
        <v/>
      </c>
      <c r="G6879" s="6">
        <f>MIN(E6879,in_batt_pw,H6878)</f>
        <v/>
      </c>
      <c r="H6879" s="6">
        <f>H6878+F6879*in_rte-G6879</f>
        <v/>
      </c>
      <c r="I6879" s="6">
        <f>IF(sel_og=1,0,E6879-G6879)</f>
        <v/>
      </c>
      <c r="J6879" s="6">
        <f>IF(sel_og=1,0,D6879-F6879)</f>
        <v/>
      </c>
      <c r="K6879" s="6">
        <f>IF(sel_og=1,E6879-G6879,0)</f>
        <v/>
      </c>
    </row>
    <row r="6880">
      <c r="A6880" s="6">
        <f>Profiles!E6880+Profiles!F6880</f>
        <v/>
      </c>
      <c r="B6880" s="6">
        <f>Profiles!D6880*sel_solar</f>
        <v/>
      </c>
      <c r="C6880" s="6">
        <f>MIN(B6880,A6880)</f>
        <v/>
      </c>
      <c r="D6880" s="6">
        <f>B6880-C6880</f>
        <v/>
      </c>
      <c r="E6880" s="6">
        <f>A6880-C6880</f>
        <v/>
      </c>
      <c r="F6880" s="6">
        <f>MIN(D6880,in_batt_pw,IF(sel_batt=0,0,(sel_batt-H6879)/in_rte))</f>
        <v/>
      </c>
      <c r="G6880" s="6">
        <f>MIN(E6880,in_batt_pw,H6879)</f>
        <v/>
      </c>
      <c r="H6880" s="6">
        <f>H6879+F6880*in_rte-G6880</f>
        <v/>
      </c>
      <c r="I6880" s="6">
        <f>IF(sel_og=1,0,E6880-G6880)</f>
        <v/>
      </c>
      <c r="J6880" s="6">
        <f>IF(sel_og=1,0,D6880-F6880)</f>
        <v/>
      </c>
      <c r="K6880" s="6">
        <f>IF(sel_og=1,E6880-G6880,0)</f>
        <v/>
      </c>
    </row>
    <row r="6881">
      <c r="A6881" s="6">
        <f>Profiles!E6881+Profiles!F6881</f>
        <v/>
      </c>
      <c r="B6881" s="6">
        <f>Profiles!D6881*sel_solar</f>
        <v/>
      </c>
      <c r="C6881" s="6">
        <f>MIN(B6881,A6881)</f>
        <v/>
      </c>
      <c r="D6881" s="6">
        <f>B6881-C6881</f>
        <v/>
      </c>
      <c r="E6881" s="6">
        <f>A6881-C6881</f>
        <v/>
      </c>
      <c r="F6881" s="6">
        <f>MIN(D6881,in_batt_pw,IF(sel_batt=0,0,(sel_batt-H6880)/in_rte))</f>
        <v/>
      </c>
      <c r="G6881" s="6">
        <f>MIN(E6881,in_batt_pw,H6880)</f>
        <v/>
      </c>
      <c r="H6881" s="6">
        <f>H6880+F6881*in_rte-G6881</f>
        <v/>
      </c>
      <c r="I6881" s="6">
        <f>IF(sel_og=1,0,E6881-G6881)</f>
        <v/>
      </c>
      <c r="J6881" s="6">
        <f>IF(sel_og=1,0,D6881-F6881)</f>
        <v/>
      </c>
      <c r="K6881" s="6">
        <f>IF(sel_og=1,E6881-G6881,0)</f>
        <v/>
      </c>
    </row>
    <row r="6882">
      <c r="A6882" s="6">
        <f>Profiles!E6882+Profiles!F6882</f>
        <v/>
      </c>
      <c r="B6882" s="6">
        <f>Profiles!D6882*sel_solar</f>
        <v/>
      </c>
      <c r="C6882" s="6">
        <f>MIN(B6882,A6882)</f>
        <v/>
      </c>
      <c r="D6882" s="6">
        <f>B6882-C6882</f>
        <v/>
      </c>
      <c r="E6882" s="6">
        <f>A6882-C6882</f>
        <v/>
      </c>
      <c r="F6882" s="6">
        <f>MIN(D6882,in_batt_pw,IF(sel_batt=0,0,(sel_batt-H6881)/in_rte))</f>
        <v/>
      </c>
      <c r="G6882" s="6">
        <f>MIN(E6882,in_batt_pw,H6881)</f>
        <v/>
      </c>
      <c r="H6882" s="6">
        <f>H6881+F6882*in_rte-G6882</f>
        <v/>
      </c>
      <c r="I6882" s="6">
        <f>IF(sel_og=1,0,E6882-G6882)</f>
        <v/>
      </c>
      <c r="J6882" s="6">
        <f>IF(sel_og=1,0,D6882-F6882)</f>
        <v/>
      </c>
      <c r="K6882" s="6">
        <f>IF(sel_og=1,E6882-G6882,0)</f>
        <v/>
      </c>
    </row>
    <row r="6883">
      <c r="A6883" s="6">
        <f>Profiles!E6883+Profiles!F6883</f>
        <v/>
      </c>
      <c r="B6883" s="6">
        <f>Profiles!D6883*sel_solar</f>
        <v/>
      </c>
      <c r="C6883" s="6">
        <f>MIN(B6883,A6883)</f>
        <v/>
      </c>
      <c r="D6883" s="6">
        <f>B6883-C6883</f>
        <v/>
      </c>
      <c r="E6883" s="6">
        <f>A6883-C6883</f>
        <v/>
      </c>
      <c r="F6883" s="6">
        <f>MIN(D6883,in_batt_pw,IF(sel_batt=0,0,(sel_batt-H6882)/in_rte))</f>
        <v/>
      </c>
      <c r="G6883" s="6">
        <f>MIN(E6883,in_batt_pw,H6882)</f>
        <v/>
      </c>
      <c r="H6883" s="6">
        <f>H6882+F6883*in_rte-G6883</f>
        <v/>
      </c>
      <c r="I6883" s="6">
        <f>IF(sel_og=1,0,E6883-G6883)</f>
        <v/>
      </c>
      <c r="J6883" s="6">
        <f>IF(sel_og=1,0,D6883-F6883)</f>
        <v/>
      </c>
      <c r="K6883" s="6">
        <f>IF(sel_og=1,E6883-G6883,0)</f>
        <v/>
      </c>
    </row>
    <row r="6884">
      <c r="A6884" s="6">
        <f>Profiles!E6884+Profiles!F6884</f>
        <v/>
      </c>
      <c r="B6884" s="6">
        <f>Profiles!D6884*sel_solar</f>
        <v/>
      </c>
      <c r="C6884" s="6">
        <f>MIN(B6884,A6884)</f>
        <v/>
      </c>
      <c r="D6884" s="6">
        <f>B6884-C6884</f>
        <v/>
      </c>
      <c r="E6884" s="6">
        <f>A6884-C6884</f>
        <v/>
      </c>
      <c r="F6884" s="6">
        <f>MIN(D6884,in_batt_pw,IF(sel_batt=0,0,(sel_batt-H6883)/in_rte))</f>
        <v/>
      </c>
      <c r="G6884" s="6">
        <f>MIN(E6884,in_batt_pw,H6883)</f>
        <v/>
      </c>
      <c r="H6884" s="6">
        <f>H6883+F6884*in_rte-G6884</f>
        <v/>
      </c>
      <c r="I6884" s="6">
        <f>IF(sel_og=1,0,E6884-G6884)</f>
        <v/>
      </c>
      <c r="J6884" s="6">
        <f>IF(sel_og=1,0,D6884-F6884)</f>
        <v/>
      </c>
      <c r="K6884" s="6">
        <f>IF(sel_og=1,E6884-G6884,0)</f>
        <v/>
      </c>
    </row>
    <row r="6885">
      <c r="A6885" s="6">
        <f>Profiles!E6885+Profiles!F6885</f>
        <v/>
      </c>
      <c r="B6885" s="6">
        <f>Profiles!D6885*sel_solar</f>
        <v/>
      </c>
      <c r="C6885" s="6">
        <f>MIN(B6885,A6885)</f>
        <v/>
      </c>
      <c r="D6885" s="6">
        <f>B6885-C6885</f>
        <v/>
      </c>
      <c r="E6885" s="6">
        <f>A6885-C6885</f>
        <v/>
      </c>
      <c r="F6885" s="6">
        <f>MIN(D6885,in_batt_pw,IF(sel_batt=0,0,(sel_batt-H6884)/in_rte))</f>
        <v/>
      </c>
      <c r="G6885" s="6">
        <f>MIN(E6885,in_batt_pw,H6884)</f>
        <v/>
      </c>
      <c r="H6885" s="6">
        <f>H6884+F6885*in_rte-G6885</f>
        <v/>
      </c>
      <c r="I6885" s="6">
        <f>IF(sel_og=1,0,E6885-G6885)</f>
        <v/>
      </c>
      <c r="J6885" s="6">
        <f>IF(sel_og=1,0,D6885-F6885)</f>
        <v/>
      </c>
      <c r="K6885" s="6">
        <f>IF(sel_og=1,E6885-G6885,0)</f>
        <v/>
      </c>
    </row>
    <row r="6886">
      <c r="A6886" s="6">
        <f>Profiles!E6886+Profiles!F6886</f>
        <v/>
      </c>
      <c r="B6886" s="6">
        <f>Profiles!D6886*sel_solar</f>
        <v/>
      </c>
      <c r="C6886" s="6">
        <f>MIN(B6886,A6886)</f>
        <v/>
      </c>
      <c r="D6886" s="6">
        <f>B6886-C6886</f>
        <v/>
      </c>
      <c r="E6886" s="6">
        <f>A6886-C6886</f>
        <v/>
      </c>
      <c r="F6886" s="6">
        <f>MIN(D6886,in_batt_pw,IF(sel_batt=0,0,(sel_batt-H6885)/in_rte))</f>
        <v/>
      </c>
      <c r="G6886" s="6">
        <f>MIN(E6886,in_batt_pw,H6885)</f>
        <v/>
      </c>
      <c r="H6886" s="6">
        <f>H6885+F6886*in_rte-G6886</f>
        <v/>
      </c>
      <c r="I6886" s="6">
        <f>IF(sel_og=1,0,E6886-G6886)</f>
        <v/>
      </c>
      <c r="J6886" s="6">
        <f>IF(sel_og=1,0,D6886-F6886)</f>
        <v/>
      </c>
      <c r="K6886" s="6">
        <f>IF(sel_og=1,E6886-G6886,0)</f>
        <v/>
      </c>
    </row>
    <row r="6887">
      <c r="A6887" s="6">
        <f>Profiles!E6887+Profiles!F6887</f>
        <v/>
      </c>
      <c r="B6887" s="6">
        <f>Profiles!D6887*sel_solar</f>
        <v/>
      </c>
      <c r="C6887" s="6">
        <f>MIN(B6887,A6887)</f>
        <v/>
      </c>
      <c r="D6887" s="6">
        <f>B6887-C6887</f>
        <v/>
      </c>
      <c r="E6887" s="6">
        <f>A6887-C6887</f>
        <v/>
      </c>
      <c r="F6887" s="6">
        <f>MIN(D6887,in_batt_pw,IF(sel_batt=0,0,(sel_batt-H6886)/in_rte))</f>
        <v/>
      </c>
      <c r="G6887" s="6">
        <f>MIN(E6887,in_batt_pw,H6886)</f>
        <v/>
      </c>
      <c r="H6887" s="6">
        <f>H6886+F6887*in_rte-G6887</f>
        <v/>
      </c>
      <c r="I6887" s="6">
        <f>IF(sel_og=1,0,E6887-G6887)</f>
        <v/>
      </c>
      <c r="J6887" s="6">
        <f>IF(sel_og=1,0,D6887-F6887)</f>
        <v/>
      </c>
      <c r="K6887" s="6">
        <f>IF(sel_og=1,E6887-G6887,0)</f>
        <v/>
      </c>
    </row>
    <row r="6888">
      <c r="A6888" s="6">
        <f>Profiles!E6888+Profiles!F6888</f>
        <v/>
      </c>
      <c r="B6888" s="6">
        <f>Profiles!D6888*sel_solar</f>
        <v/>
      </c>
      <c r="C6888" s="6">
        <f>MIN(B6888,A6888)</f>
        <v/>
      </c>
      <c r="D6888" s="6">
        <f>B6888-C6888</f>
        <v/>
      </c>
      <c r="E6888" s="6">
        <f>A6888-C6888</f>
        <v/>
      </c>
      <c r="F6888" s="6">
        <f>MIN(D6888,in_batt_pw,IF(sel_batt=0,0,(sel_batt-H6887)/in_rte))</f>
        <v/>
      </c>
      <c r="G6888" s="6">
        <f>MIN(E6888,in_batt_pw,H6887)</f>
        <v/>
      </c>
      <c r="H6888" s="6">
        <f>H6887+F6888*in_rte-G6888</f>
        <v/>
      </c>
      <c r="I6888" s="6">
        <f>IF(sel_og=1,0,E6888-G6888)</f>
        <v/>
      </c>
      <c r="J6888" s="6">
        <f>IF(sel_og=1,0,D6888-F6888)</f>
        <v/>
      </c>
      <c r="K6888" s="6">
        <f>IF(sel_og=1,E6888-G6888,0)</f>
        <v/>
      </c>
    </row>
    <row r="6889">
      <c r="A6889" s="6">
        <f>Profiles!E6889+Profiles!F6889</f>
        <v/>
      </c>
      <c r="B6889" s="6">
        <f>Profiles!D6889*sel_solar</f>
        <v/>
      </c>
      <c r="C6889" s="6">
        <f>MIN(B6889,A6889)</f>
        <v/>
      </c>
      <c r="D6889" s="6">
        <f>B6889-C6889</f>
        <v/>
      </c>
      <c r="E6889" s="6">
        <f>A6889-C6889</f>
        <v/>
      </c>
      <c r="F6889" s="6">
        <f>MIN(D6889,in_batt_pw,IF(sel_batt=0,0,(sel_batt-H6888)/in_rte))</f>
        <v/>
      </c>
      <c r="G6889" s="6">
        <f>MIN(E6889,in_batt_pw,H6888)</f>
        <v/>
      </c>
      <c r="H6889" s="6">
        <f>H6888+F6889*in_rte-G6889</f>
        <v/>
      </c>
      <c r="I6889" s="6">
        <f>IF(sel_og=1,0,E6889-G6889)</f>
        <v/>
      </c>
      <c r="J6889" s="6">
        <f>IF(sel_og=1,0,D6889-F6889)</f>
        <v/>
      </c>
      <c r="K6889" s="6">
        <f>IF(sel_og=1,E6889-G6889,0)</f>
        <v/>
      </c>
    </row>
    <row r="6890">
      <c r="A6890" s="6">
        <f>Profiles!E6890+Profiles!F6890</f>
        <v/>
      </c>
      <c r="B6890" s="6">
        <f>Profiles!D6890*sel_solar</f>
        <v/>
      </c>
      <c r="C6890" s="6">
        <f>MIN(B6890,A6890)</f>
        <v/>
      </c>
      <c r="D6890" s="6">
        <f>B6890-C6890</f>
        <v/>
      </c>
      <c r="E6890" s="6">
        <f>A6890-C6890</f>
        <v/>
      </c>
      <c r="F6890" s="6">
        <f>MIN(D6890,in_batt_pw,IF(sel_batt=0,0,(sel_batt-H6889)/in_rte))</f>
        <v/>
      </c>
      <c r="G6890" s="6">
        <f>MIN(E6890,in_batt_pw,H6889)</f>
        <v/>
      </c>
      <c r="H6890" s="6">
        <f>H6889+F6890*in_rte-G6890</f>
        <v/>
      </c>
      <c r="I6890" s="6">
        <f>IF(sel_og=1,0,E6890-G6890)</f>
        <v/>
      </c>
      <c r="J6890" s="6">
        <f>IF(sel_og=1,0,D6890-F6890)</f>
        <v/>
      </c>
      <c r="K6890" s="6">
        <f>IF(sel_og=1,E6890-G6890,0)</f>
        <v/>
      </c>
    </row>
    <row r="6891">
      <c r="A6891" s="6">
        <f>Profiles!E6891+Profiles!F6891</f>
        <v/>
      </c>
      <c r="B6891" s="6">
        <f>Profiles!D6891*sel_solar</f>
        <v/>
      </c>
      <c r="C6891" s="6">
        <f>MIN(B6891,A6891)</f>
        <v/>
      </c>
      <c r="D6891" s="6">
        <f>B6891-C6891</f>
        <v/>
      </c>
      <c r="E6891" s="6">
        <f>A6891-C6891</f>
        <v/>
      </c>
      <c r="F6891" s="6">
        <f>MIN(D6891,in_batt_pw,IF(sel_batt=0,0,(sel_batt-H6890)/in_rte))</f>
        <v/>
      </c>
      <c r="G6891" s="6">
        <f>MIN(E6891,in_batt_pw,H6890)</f>
        <v/>
      </c>
      <c r="H6891" s="6">
        <f>H6890+F6891*in_rte-G6891</f>
        <v/>
      </c>
      <c r="I6891" s="6">
        <f>IF(sel_og=1,0,E6891-G6891)</f>
        <v/>
      </c>
      <c r="J6891" s="6">
        <f>IF(sel_og=1,0,D6891-F6891)</f>
        <v/>
      </c>
      <c r="K6891" s="6">
        <f>IF(sel_og=1,E6891-G6891,0)</f>
        <v/>
      </c>
    </row>
    <row r="6892">
      <c r="A6892" s="6">
        <f>Profiles!E6892+Profiles!F6892</f>
        <v/>
      </c>
      <c r="B6892" s="6">
        <f>Profiles!D6892*sel_solar</f>
        <v/>
      </c>
      <c r="C6892" s="6">
        <f>MIN(B6892,A6892)</f>
        <v/>
      </c>
      <c r="D6892" s="6">
        <f>B6892-C6892</f>
        <v/>
      </c>
      <c r="E6892" s="6">
        <f>A6892-C6892</f>
        <v/>
      </c>
      <c r="F6892" s="6">
        <f>MIN(D6892,in_batt_pw,IF(sel_batt=0,0,(sel_batt-H6891)/in_rte))</f>
        <v/>
      </c>
      <c r="G6892" s="6">
        <f>MIN(E6892,in_batt_pw,H6891)</f>
        <v/>
      </c>
      <c r="H6892" s="6">
        <f>H6891+F6892*in_rte-G6892</f>
        <v/>
      </c>
      <c r="I6892" s="6">
        <f>IF(sel_og=1,0,E6892-G6892)</f>
        <v/>
      </c>
      <c r="J6892" s="6">
        <f>IF(sel_og=1,0,D6892-F6892)</f>
        <v/>
      </c>
      <c r="K6892" s="6">
        <f>IF(sel_og=1,E6892-G6892,0)</f>
        <v/>
      </c>
    </row>
    <row r="6893">
      <c r="A6893" s="6">
        <f>Profiles!E6893+Profiles!F6893</f>
        <v/>
      </c>
      <c r="B6893" s="6">
        <f>Profiles!D6893*sel_solar</f>
        <v/>
      </c>
      <c r="C6893" s="6">
        <f>MIN(B6893,A6893)</f>
        <v/>
      </c>
      <c r="D6893" s="6">
        <f>B6893-C6893</f>
        <v/>
      </c>
      <c r="E6893" s="6">
        <f>A6893-C6893</f>
        <v/>
      </c>
      <c r="F6893" s="6">
        <f>MIN(D6893,in_batt_pw,IF(sel_batt=0,0,(sel_batt-H6892)/in_rte))</f>
        <v/>
      </c>
      <c r="G6893" s="6">
        <f>MIN(E6893,in_batt_pw,H6892)</f>
        <v/>
      </c>
      <c r="H6893" s="6">
        <f>H6892+F6893*in_rte-G6893</f>
        <v/>
      </c>
      <c r="I6893" s="6">
        <f>IF(sel_og=1,0,E6893-G6893)</f>
        <v/>
      </c>
      <c r="J6893" s="6">
        <f>IF(sel_og=1,0,D6893-F6893)</f>
        <v/>
      </c>
      <c r="K6893" s="6">
        <f>IF(sel_og=1,E6893-G6893,0)</f>
        <v/>
      </c>
    </row>
    <row r="6894">
      <c r="A6894" s="6">
        <f>Profiles!E6894+Profiles!F6894</f>
        <v/>
      </c>
      <c r="B6894" s="6">
        <f>Profiles!D6894*sel_solar</f>
        <v/>
      </c>
      <c r="C6894" s="6">
        <f>MIN(B6894,A6894)</f>
        <v/>
      </c>
      <c r="D6894" s="6">
        <f>B6894-C6894</f>
        <v/>
      </c>
      <c r="E6894" s="6">
        <f>A6894-C6894</f>
        <v/>
      </c>
      <c r="F6894" s="6">
        <f>MIN(D6894,in_batt_pw,IF(sel_batt=0,0,(sel_batt-H6893)/in_rte))</f>
        <v/>
      </c>
      <c r="G6894" s="6">
        <f>MIN(E6894,in_batt_pw,H6893)</f>
        <v/>
      </c>
      <c r="H6894" s="6">
        <f>H6893+F6894*in_rte-G6894</f>
        <v/>
      </c>
      <c r="I6894" s="6">
        <f>IF(sel_og=1,0,E6894-G6894)</f>
        <v/>
      </c>
      <c r="J6894" s="6">
        <f>IF(sel_og=1,0,D6894-F6894)</f>
        <v/>
      </c>
      <c r="K6894" s="6">
        <f>IF(sel_og=1,E6894-G6894,0)</f>
        <v/>
      </c>
    </row>
    <row r="6895">
      <c r="A6895" s="6">
        <f>Profiles!E6895+Profiles!F6895</f>
        <v/>
      </c>
      <c r="B6895" s="6">
        <f>Profiles!D6895*sel_solar</f>
        <v/>
      </c>
      <c r="C6895" s="6">
        <f>MIN(B6895,A6895)</f>
        <v/>
      </c>
      <c r="D6895" s="6">
        <f>B6895-C6895</f>
        <v/>
      </c>
      <c r="E6895" s="6">
        <f>A6895-C6895</f>
        <v/>
      </c>
      <c r="F6895" s="6">
        <f>MIN(D6895,in_batt_pw,IF(sel_batt=0,0,(sel_batt-H6894)/in_rte))</f>
        <v/>
      </c>
      <c r="G6895" s="6">
        <f>MIN(E6895,in_batt_pw,H6894)</f>
        <v/>
      </c>
      <c r="H6895" s="6">
        <f>H6894+F6895*in_rte-G6895</f>
        <v/>
      </c>
      <c r="I6895" s="6">
        <f>IF(sel_og=1,0,E6895-G6895)</f>
        <v/>
      </c>
      <c r="J6895" s="6">
        <f>IF(sel_og=1,0,D6895-F6895)</f>
        <v/>
      </c>
      <c r="K6895" s="6">
        <f>IF(sel_og=1,E6895-G6895,0)</f>
        <v/>
      </c>
    </row>
    <row r="6896">
      <c r="A6896" s="6">
        <f>Profiles!E6896+Profiles!F6896</f>
        <v/>
      </c>
      <c r="B6896" s="6">
        <f>Profiles!D6896*sel_solar</f>
        <v/>
      </c>
      <c r="C6896" s="6">
        <f>MIN(B6896,A6896)</f>
        <v/>
      </c>
      <c r="D6896" s="6">
        <f>B6896-C6896</f>
        <v/>
      </c>
      <c r="E6896" s="6">
        <f>A6896-C6896</f>
        <v/>
      </c>
      <c r="F6896" s="6">
        <f>MIN(D6896,in_batt_pw,IF(sel_batt=0,0,(sel_batt-H6895)/in_rte))</f>
        <v/>
      </c>
      <c r="G6896" s="6">
        <f>MIN(E6896,in_batt_pw,H6895)</f>
        <v/>
      </c>
      <c r="H6896" s="6">
        <f>H6895+F6896*in_rte-G6896</f>
        <v/>
      </c>
      <c r="I6896" s="6">
        <f>IF(sel_og=1,0,E6896-G6896)</f>
        <v/>
      </c>
      <c r="J6896" s="6">
        <f>IF(sel_og=1,0,D6896-F6896)</f>
        <v/>
      </c>
      <c r="K6896" s="6">
        <f>IF(sel_og=1,E6896-G6896,0)</f>
        <v/>
      </c>
    </row>
    <row r="6897">
      <c r="A6897" s="6">
        <f>Profiles!E6897+Profiles!F6897</f>
        <v/>
      </c>
      <c r="B6897" s="6">
        <f>Profiles!D6897*sel_solar</f>
        <v/>
      </c>
      <c r="C6897" s="6">
        <f>MIN(B6897,A6897)</f>
        <v/>
      </c>
      <c r="D6897" s="6">
        <f>B6897-C6897</f>
        <v/>
      </c>
      <c r="E6897" s="6">
        <f>A6897-C6897</f>
        <v/>
      </c>
      <c r="F6897" s="6">
        <f>MIN(D6897,in_batt_pw,IF(sel_batt=0,0,(sel_batt-H6896)/in_rte))</f>
        <v/>
      </c>
      <c r="G6897" s="6">
        <f>MIN(E6897,in_batt_pw,H6896)</f>
        <v/>
      </c>
      <c r="H6897" s="6">
        <f>H6896+F6897*in_rte-G6897</f>
        <v/>
      </c>
      <c r="I6897" s="6">
        <f>IF(sel_og=1,0,E6897-G6897)</f>
        <v/>
      </c>
      <c r="J6897" s="6">
        <f>IF(sel_og=1,0,D6897-F6897)</f>
        <v/>
      </c>
      <c r="K6897" s="6">
        <f>IF(sel_og=1,E6897-G6897,0)</f>
        <v/>
      </c>
    </row>
    <row r="6898">
      <c r="A6898" s="6">
        <f>Profiles!E6898+Profiles!F6898</f>
        <v/>
      </c>
      <c r="B6898" s="6">
        <f>Profiles!D6898*sel_solar</f>
        <v/>
      </c>
      <c r="C6898" s="6">
        <f>MIN(B6898,A6898)</f>
        <v/>
      </c>
      <c r="D6898" s="6">
        <f>B6898-C6898</f>
        <v/>
      </c>
      <c r="E6898" s="6">
        <f>A6898-C6898</f>
        <v/>
      </c>
      <c r="F6898" s="6">
        <f>MIN(D6898,in_batt_pw,IF(sel_batt=0,0,(sel_batt-H6897)/in_rte))</f>
        <v/>
      </c>
      <c r="G6898" s="6">
        <f>MIN(E6898,in_batt_pw,H6897)</f>
        <v/>
      </c>
      <c r="H6898" s="6">
        <f>H6897+F6898*in_rte-G6898</f>
        <v/>
      </c>
      <c r="I6898" s="6">
        <f>IF(sel_og=1,0,E6898-G6898)</f>
        <v/>
      </c>
      <c r="J6898" s="6">
        <f>IF(sel_og=1,0,D6898-F6898)</f>
        <v/>
      </c>
      <c r="K6898" s="6">
        <f>IF(sel_og=1,E6898-G6898,0)</f>
        <v/>
      </c>
    </row>
    <row r="6899">
      <c r="A6899" s="6">
        <f>Profiles!E6899+Profiles!F6899</f>
        <v/>
      </c>
      <c r="B6899" s="6">
        <f>Profiles!D6899*sel_solar</f>
        <v/>
      </c>
      <c r="C6899" s="6">
        <f>MIN(B6899,A6899)</f>
        <v/>
      </c>
      <c r="D6899" s="6">
        <f>B6899-C6899</f>
        <v/>
      </c>
      <c r="E6899" s="6">
        <f>A6899-C6899</f>
        <v/>
      </c>
      <c r="F6899" s="6">
        <f>MIN(D6899,in_batt_pw,IF(sel_batt=0,0,(sel_batt-H6898)/in_rte))</f>
        <v/>
      </c>
      <c r="G6899" s="6">
        <f>MIN(E6899,in_batt_pw,H6898)</f>
        <v/>
      </c>
      <c r="H6899" s="6">
        <f>H6898+F6899*in_rte-G6899</f>
        <v/>
      </c>
      <c r="I6899" s="6">
        <f>IF(sel_og=1,0,E6899-G6899)</f>
        <v/>
      </c>
      <c r="J6899" s="6">
        <f>IF(sel_og=1,0,D6899-F6899)</f>
        <v/>
      </c>
      <c r="K6899" s="6">
        <f>IF(sel_og=1,E6899-G6899,0)</f>
        <v/>
      </c>
    </row>
    <row r="6900">
      <c r="A6900" s="6">
        <f>Profiles!E6900+Profiles!F6900</f>
        <v/>
      </c>
      <c r="B6900" s="6">
        <f>Profiles!D6900*sel_solar</f>
        <v/>
      </c>
      <c r="C6900" s="6">
        <f>MIN(B6900,A6900)</f>
        <v/>
      </c>
      <c r="D6900" s="6">
        <f>B6900-C6900</f>
        <v/>
      </c>
      <c r="E6900" s="6">
        <f>A6900-C6900</f>
        <v/>
      </c>
      <c r="F6900" s="6">
        <f>MIN(D6900,in_batt_pw,IF(sel_batt=0,0,(sel_batt-H6899)/in_rte))</f>
        <v/>
      </c>
      <c r="G6900" s="6">
        <f>MIN(E6900,in_batt_pw,H6899)</f>
        <v/>
      </c>
      <c r="H6900" s="6">
        <f>H6899+F6900*in_rte-G6900</f>
        <v/>
      </c>
      <c r="I6900" s="6">
        <f>IF(sel_og=1,0,E6900-G6900)</f>
        <v/>
      </c>
      <c r="J6900" s="6">
        <f>IF(sel_og=1,0,D6900-F6900)</f>
        <v/>
      </c>
      <c r="K6900" s="6">
        <f>IF(sel_og=1,E6900-G6900,0)</f>
        <v/>
      </c>
    </row>
    <row r="6901">
      <c r="A6901" s="6">
        <f>Profiles!E6901+Profiles!F6901</f>
        <v/>
      </c>
      <c r="B6901" s="6">
        <f>Profiles!D6901*sel_solar</f>
        <v/>
      </c>
      <c r="C6901" s="6">
        <f>MIN(B6901,A6901)</f>
        <v/>
      </c>
      <c r="D6901" s="6">
        <f>B6901-C6901</f>
        <v/>
      </c>
      <c r="E6901" s="6">
        <f>A6901-C6901</f>
        <v/>
      </c>
      <c r="F6901" s="6">
        <f>MIN(D6901,in_batt_pw,IF(sel_batt=0,0,(sel_batt-H6900)/in_rte))</f>
        <v/>
      </c>
      <c r="G6901" s="6">
        <f>MIN(E6901,in_batt_pw,H6900)</f>
        <v/>
      </c>
      <c r="H6901" s="6">
        <f>H6900+F6901*in_rte-G6901</f>
        <v/>
      </c>
      <c r="I6901" s="6">
        <f>IF(sel_og=1,0,E6901-G6901)</f>
        <v/>
      </c>
      <c r="J6901" s="6">
        <f>IF(sel_og=1,0,D6901-F6901)</f>
        <v/>
      </c>
      <c r="K6901" s="6">
        <f>IF(sel_og=1,E6901-G6901,0)</f>
        <v/>
      </c>
    </row>
    <row r="6902">
      <c r="A6902" s="6">
        <f>Profiles!E6902+Profiles!F6902</f>
        <v/>
      </c>
      <c r="B6902" s="6">
        <f>Profiles!D6902*sel_solar</f>
        <v/>
      </c>
      <c r="C6902" s="6">
        <f>MIN(B6902,A6902)</f>
        <v/>
      </c>
      <c r="D6902" s="6">
        <f>B6902-C6902</f>
        <v/>
      </c>
      <c r="E6902" s="6">
        <f>A6902-C6902</f>
        <v/>
      </c>
      <c r="F6902" s="6">
        <f>MIN(D6902,in_batt_pw,IF(sel_batt=0,0,(sel_batt-H6901)/in_rte))</f>
        <v/>
      </c>
      <c r="G6902" s="6">
        <f>MIN(E6902,in_batt_pw,H6901)</f>
        <v/>
      </c>
      <c r="H6902" s="6">
        <f>H6901+F6902*in_rte-G6902</f>
        <v/>
      </c>
      <c r="I6902" s="6">
        <f>IF(sel_og=1,0,E6902-G6902)</f>
        <v/>
      </c>
      <c r="J6902" s="6">
        <f>IF(sel_og=1,0,D6902-F6902)</f>
        <v/>
      </c>
      <c r="K6902" s="6">
        <f>IF(sel_og=1,E6902-G6902,0)</f>
        <v/>
      </c>
    </row>
    <row r="6903">
      <c r="A6903" s="6">
        <f>Profiles!E6903+Profiles!F6903</f>
        <v/>
      </c>
      <c r="B6903" s="6">
        <f>Profiles!D6903*sel_solar</f>
        <v/>
      </c>
      <c r="C6903" s="6">
        <f>MIN(B6903,A6903)</f>
        <v/>
      </c>
      <c r="D6903" s="6">
        <f>B6903-C6903</f>
        <v/>
      </c>
      <c r="E6903" s="6">
        <f>A6903-C6903</f>
        <v/>
      </c>
      <c r="F6903" s="6">
        <f>MIN(D6903,in_batt_pw,IF(sel_batt=0,0,(sel_batt-H6902)/in_rte))</f>
        <v/>
      </c>
      <c r="G6903" s="6">
        <f>MIN(E6903,in_batt_pw,H6902)</f>
        <v/>
      </c>
      <c r="H6903" s="6">
        <f>H6902+F6903*in_rte-G6903</f>
        <v/>
      </c>
      <c r="I6903" s="6">
        <f>IF(sel_og=1,0,E6903-G6903)</f>
        <v/>
      </c>
      <c r="J6903" s="6">
        <f>IF(sel_og=1,0,D6903-F6903)</f>
        <v/>
      </c>
      <c r="K6903" s="6">
        <f>IF(sel_og=1,E6903-G6903,0)</f>
        <v/>
      </c>
    </row>
    <row r="6904">
      <c r="A6904" s="6">
        <f>Profiles!E6904+Profiles!F6904</f>
        <v/>
      </c>
      <c r="B6904" s="6">
        <f>Profiles!D6904*sel_solar</f>
        <v/>
      </c>
      <c r="C6904" s="6">
        <f>MIN(B6904,A6904)</f>
        <v/>
      </c>
      <c r="D6904" s="6">
        <f>B6904-C6904</f>
        <v/>
      </c>
      <c r="E6904" s="6">
        <f>A6904-C6904</f>
        <v/>
      </c>
      <c r="F6904" s="6">
        <f>MIN(D6904,in_batt_pw,IF(sel_batt=0,0,(sel_batt-H6903)/in_rte))</f>
        <v/>
      </c>
      <c r="G6904" s="6">
        <f>MIN(E6904,in_batt_pw,H6903)</f>
        <v/>
      </c>
      <c r="H6904" s="6">
        <f>H6903+F6904*in_rte-G6904</f>
        <v/>
      </c>
      <c r="I6904" s="6">
        <f>IF(sel_og=1,0,E6904-G6904)</f>
        <v/>
      </c>
      <c r="J6904" s="6">
        <f>IF(sel_og=1,0,D6904-F6904)</f>
        <v/>
      </c>
      <c r="K6904" s="6">
        <f>IF(sel_og=1,E6904-G6904,0)</f>
        <v/>
      </c>
    </row>
    <row r="6905">
      <c r="A6905" s="6">
        <f>Profiles!E6905+Profiles!F6905</f>
        <v/>
      </c>
      <c r="B6905" s="6">
        <f>Profiles!D6905*sel_solar</f>
        <v/>
      </c>
      <c r="C6905" s="6">
        <f>MIN(B6905,A6905)</f>
        <v/>
      </c>
      <c r="D6905" s="6">
        <f>B6905-C6905</f>
        <v/>
      </c>
      <c r="E6905" s="6">
        <f>A6905-C6905</f>
        <v/>
      </c>
      <c r="F6905" s="6">
        <f>MIN(D6905,in_batt_pw,IF(sel_batt=0,0,(sel_batt-H6904)/in_rte))</f>
        <v/>
      </c>
      <c r="G6905" s="6">
        <f>MIN(E6905,in_batt_pw,H6904)</f>
        <v/>
      </c>
      <c r="H6905" s="6">
        <f>H6904+F6905*in_rte-G6905</f>
        <v/>
      </c>
      <c r="I6905" s="6">
        <f>IF(sel_og=1,0,E6905-G6905)</f>
        <v/>
      </c>
      <c r="J6905" s="6">
        <f>IF(sel_og=1,0,D6905-F6905)</f>
        <v/>
      </c>
      <c r="K6905" s="6">
        <f>IF(sel_og=1,E6905-G6905,0)</f>
        <v/>
      </c>
    </row>
    <row r="6906">
      <c r="A6906" s="6">
        <f>Profiles!E6906+Profiles!F6906</f>
        <v/>
      </c>
      <c r="B6906" s="6">
        <f>Profiles!D6906*sel_solar</f>
        <v/>
      </c>
      <c r="C6906" s="6">
        <f>MIN(B6906,A6906)</f>
        <v/>
      </c>
      <c r="D6906" s="6">
        <f>B6906-C6906</f>
        <v/>
      </c>
      <c r="E6906" s="6">
        <f>A6906-C6906</f>
        <v/>
      </c>
      <c r="F6906" s="6">
        <f>MIN(D6906,in_batt_pw,IF(sel_batt=0,0,(sel_batt-H6905)/in_rte))</f>
        <v/>
      </c>
      <c r="G6906" s="6">
        <f>MIN(E6906,in_batt_pw,H6905)</f>
        <v/>
      </c>
      <c r="H6906" s="6">
        <f>H6905+F6906*in_rte-G6906</f>
        <v/>
      </c>
      <c r="I6906" s="6">
        <f>IF(sel_og=1,0,E6906-G6906)</f>
        <v/>
      </c>
      <c r="J6906" s="6">
        <f>IF(sel_og=1,0,D6906-F6906)</f>
        <v/>
      </c>
      <c r="K6906" s="6">
        <f>IF(sel_og=1,E6906-G6906,0)</f>
        <v/>
      </c>
    </row>
    <row r="6907">
      <c r="A6907" s="6">
        <f>Profiles!E6907+Profiles!F6907</f>
        <v/>
      </c>
      <c r="B6907" s="6">
        <f>Profiles!D6907*sel_solar</f>
        <v/>
      </c>
      <c r="C6907" s="6">
        <f>MIN(B6907,A6907)</f>
        <v/>
      </c>
      <c r="D6907" s="6">
        <f>B6907-C6907</f>
        <v/>
      </c>
      <c r="E6907" s="6">
        <f>A6907-C6907</f>
        <v/>
      </c>
      <c r="F6907" s="6">
        <f>MIN(D6907,in_batt_pw,IF(sel_batt=0,0,(sel_batt-H6906)/in_rte))</f>
        <v/>
      </c>
      <c r="G6907" s="6">
        <f>MIN(E6907,in_batt_pw,H6906)</f>
        <v/>
      </c>
      <c r="H6907" s="6">
        <f>H6906+F6907*in_rte-G6907</f>
        <v/>
      </c>
      <c r="I6907" s="6">
        <f>IF(sel_og=1,0,E6907-G6907)</f>
        <v/>
      </c>
      <c r="J6907" s="6">
        <f>IF(sel_og=1,0,D6907-F6907)</f>
        <v/>
      </c>
      <c r="K6907" s="6">
        <f>IF(sel_og=1,E6907-G6907,0)</f>
        <v/>
      </c>
    </row>
    <row r="6908">
      <c r="A6908" s="6">
        <f>Profiles!E6908+Profiles!F6908</f>
        <v/>
      </c>
      <c r="B6908" s="6">
        <f>Profiles!D6908*sel_solar</f>
        <v/>
      </c>
      <c r="C6908" s="6">
        <f>MIN(B6908,A6908)</f>
        <v/>
      </c>
      <c r="D6908" s="6">
        <f>B6908-C6908</f>
        <v/>
      </c>
      <c r="E6908" s="6">
        <f>A6908-C6908</f>
        <v/>
      </c>
      <c r="F6908" s="6">
        <f>MIN(D6908,in_batt_pw,IF(sel_batt=0,0,(sel_batt-H6907)/in_rte))</f>
        <v/>
      </c>
      <c r="G6908" s="6">
        <f>MIN(E6908,in_batt_pw,H6907)</f>
        <v/>
      </c>
      <c r="H6908" s="6">
        <f>H6907+F6908*in_rte-G6908</f>
        <v/>
      </c>
      <c r="I6908" s="6">
        <f>IF(sel_og=1,0,E6908-G6908)</f>
        <v/>
      </c>
      <c r="J6908" s="6">
        <f>IF(sel_og=1,0,D6908-F6908)</f>
        <v/>
      </c>
      <c r="K6908" s="6">
        <f>IF(sel_og=1,E6908-G6908,0)</f>
        <v/>
      </c>
    </row>
    <row r="6909">
      <c r="A6909" s="6">
        <f>Profiles!E6909+Profiles!F6909</f>
        <v/>
      </c>
      <c r="B6909" s="6">
        <f>Profiles!D6909*sel_solar</f>
        <v/>
      </c>
      <c r="C6909" s="6">
        <f>MIN(B6909,A6909)</f>
        <v/>
      </c>
      <c r="D6909" s="6">
        <f>B6909-C6909</f>
        <v/>
      </c>
      <c r="E6909" s="6">
        <f>A6909-C6909</f>
        <v/>
      </c>
      <c r="F6909" s="6">
        <f>MIN(D6909,in_batt_pw,IF(sel_batt=0,0,(sel_batt-H6908)/in_rte))</f>
        <v/>
      </c>
      <c r="G6909" s="6">
        <f>MIN(E6909,in_batt_pw,H6908)</f>
        <v/>
      </c>
      <c r="H6909" s="6">
        <f>H6908+F6909*in_rte-G6909</f>
        <v/>
      </c>
      <c r="I6909" s="6">
        <f>IF(sel_og=1,0,E6909-G6909)</f>
        <v/>
      </c>
      <c r="J6909" s="6">
        <f>IF(sel_og=1,0,D6909-F6909)</f>
        <v/>
      </c>
      <c r="K6909" s="6">
        <f>IF(sel_og=1,E6909-G6909,0)</f>
        <v/>
      </c>
    </row>
    <row r="6910">
      <c r="A6910" s="6">
        <f>Profiles!E6910+Profiles!F6910</f>
        <v/>
      </c>
      <c r="B6910" s="6">
        <f>Profiles!D6910*sel_solar</f>
        <v/>
      </c>
      <c r="C6910" s="6">
        <f>MIN(B6910,A6910)</f>
        <v/>
      </c>
      <c r="D6910" s="6">
        <f>B6910-C6910</f>
        <v/>
      </c>
      <c r="E6910" s="6">
        <f>A6910-C6910</f>
        <v/>
      </c>
      <c r="F6910" s="6">
        <f>MIN(D6910,in_batt_pw,IF(sel_batt=0,0,(sel_batt-H6909)/in_rte))</f>
        <v/>
      </c>
      <c r="G6910" s="6">
        <f>MIN(E6910,in_batt_pw,H6909)</f>
        <v/>
      </c>
      <c r="H6910" s="6">
        <f>H6909+F6910*in_rte-G6910</f>
        <v/>
      </c>
      <c r="I6910" s="6">
        <f>IF(sel_og=1,0,E6910-G6910)</f>
        <v/>
      </c>
      <c r="J6910" s="6">
        <f>IF(sel_og=1,0,D6910-F6910)</f>
        <v/>
      </c>
      <c r="K6910" s="6">
        <f>IF(sel_og=1,E6910-G6910,0)</f>
        <v/>
      </c>
    </row>
    <row r="6911">
      <c r="A6911" s="6">
        <f>Profiles!E6911+Profiles!F6911</f>
        <v/>
      </c>
      <c r="B6911" s="6">
        <f>Profiles!D6911*sel_solar</f>
        <v/>
      </c>
      <c r="C6911" s="6">
        <f>MIN(B6911,A6911)</f>
        <v/>
      </c>
      <c r="D6911" s="6">
        <f>B6911-C6911</f>
        <v/>
      </c>
      <c r="E6911" s="6">
        <f>A6911-C6911</f>
        <v/>
      </c>
      <c r="F6911" s="6">
        <f>MIN(D6911,in_batt_pw,IF(sel_batt=0,0,(sel_batt-H6910)/in_rte))</f>
        <v/>
      </c>
      <c r="G6911" s="6">
        <f>MIN(E6911,in_batt_pw,H6910)</f>
        <v/>
      </c>
      <c r="H6911" s="6">
        <f>H6910+F6911*in_rte-G6911</f>
        <v/>
      </c>
      <c r="I6911" s="6">
        <f>IF(sel_og=1,0,E6911-G6911)</f>
        <v/>
      </c>
      <c r="J6911" s="6">
        <f>IF(sel_og=1,0,D6911-F6911)</f>
        <v/>
      </c>
      <c r="K6911" s="6">
        <f>IF(sel_og=1,E6911-G6911,0)</f>
        <v/>
      </c>
    </row>
    <row r="6912">
      <c r="A6912" s="6">
        <f>Profiles!E6912+Profiles!F6912</f>
        <v/>
      </c>
      <c r="B6912" s="6">
        <f>Profiles!D6912*sel_solar</f>
        <v/>
      </c>
      <c r="C6912" s="6">
        <f>MIN(B6912,A6912)</f>
        <v/>
      </c>
      <c r="D6912" s="6">
        <f>B6912-C6912</f>
        <v/>
      </c>
      <c r="E6912" s="6">
        <f>A6912-C6912</f>
        <v/>
      </c>
      <c r="F6912" s="6">
        <f>MIN(D6912,in_batt_pw,IF(sel_batt=0,0,(sel_batt-H6911)/in_rte))</f>
        <v/>
      </c>
      <c r="G6912" s="6">
        <f>MIN(E6912,in_batt_pw,H6911)</f>
        <v/>
      </c>
      <c r="H6912" s="6">
        <f>H6911+F6912*in_rte-G6912</f>
        <v/>
      </c>
      <c r="I6912" s="6">
        <f>IF(sel_og=1,0,E6912-G6912)</f>
        <v/>
      </c>
      <c r="J6912" s="6">
        <f>IF(sel_og=1,0,D6912-F6912)</f>
        <v/>
      </c>
      <c r="K6912" s="6">
        <f>IF(sel_og=1,E6912-G6912,0)</f>
        <v/>
      </c>
    </row>
    <row r="6913">
      <c r="A6913" s="6">
        <f>Profiles!E6913+Profiles!F6913</f>
        <v/>
      </c>
      <c r="B6913" s="6">
        <f>Profiles!D6913*sel_solar</f>
        <v/>
      </c>
      <c r="C6913" s="6">
        <f>MIN(B6913,A6913)</f>
        <v/>
      </c>
      <c r="D6913" s="6">
        <f>B6913-C6913</f>
        <v/>
      </c>
      <c r="E6913" s="6">
        <f>A6913-C6913</f>
        <v/>
      </c>
      <c r="F6913" s="6">
        <f>MIN(D6913,in_batt_pw,IF(sel_batt=0,0,(sel_batt-H6912)/in_rte))</f>
        <v/>
      </c>
      <c r="G6913" s="6">
        <f>MIN(E6913,in_batt_pw,H6912)</f>
        <v/>
      </c>
      <c r="H6913" s="6">
        <f>H6912+F6913*in_rte-G6913</f>
        <v/>
      </c>
      <c r="I6913" s="6">
        <f>IF(sel_og=1,0,E6913-G6913)</f>
        <v/>
      </c>
      <c r="J6913" s="6">
        <f>IF(sel_og=1,0,D6913-F6913)</f>
        <v/>
      </c>
      <c r="K6913" s="6">
        <f>IF(sel_og=1,E6913-G6913,0)</f>
        <v/>
      </c>
    </row>
    <row r="6914">
      <c r="A6914" s="6">
        <f>Profiles!E6914+Profiles!F6914</f>
        <v/>
      </c>
      <c r="B6914" s="6">
        <f>Profiles!D6914*sel_solar</f>
        <v/>
      </c>
      <c r="C6914" s="6">
        <f>MIN(B6914,A6914)</f>
        <v/>
      </c>
      <c r="D6914" s="6">
        <f>B6914-C6914</f>
        <v/>
      </c>
      <c r="E6914" s="6">
        <f>A6914-C6914</f>
        <v/>
      </c>
      <c r="F6914" s="6">
        <f>MIN(D6914,in_batt_pw,IF(sel_batt=0,0,(sel_batt-H6913)/in_rte))</f>
        <v/>
      </c>
      <c r="G6914" s="6">
        <f>MIN(E6914,in_batt_pw,H6913)</f>
        <v/>
      </c>
      <c r="H6914" s="6">
        <f>H6913+F6914*in_rte-G6914</f>
        <v/>
      </c>
      <c r="I6914" s="6">
        <f>IF(sel_og=1,0,E6914-G6914)</f>
        <v/>
      </c>
      <c r="J6914" s="6">
        <f>IF(sel_og=1,0,D6914-F6914)</f>
        <v/>
      </c>
      <c r="K6914" s="6">
        <f>IF(sel_og=1,E6914-G6914,0)</f>
        <v/>
      </c>
    </row>
    <row r="6915">
      <c r="A6915" s="6">
        <f>Profiles!E6915+Profiles!F6915</f>
        <v/>
      </c>
      <c r="B6915" s="6">
        <f>Profiles!D6915*sel_solar</f>
        <v/>
      </c>
      <c r="C6915" s="6">
        <f>MIN(B6915,A6915)</f>
        <v/>
      </c>
      <c r="D6915" s="6">
        <f>B6915-C6915</f>
        <v/>
      </c>
      <c r="E6915" s="6">
        <f>A6915-C6915</f>
        <v/>
      </c>
      <c r="F6915" s="6">
        <f>MIN(D6915,in_batt_pw,IF(sel_batt=0,0,(sel_batt-H6914)/in_rte))</f>
        <v/>
      </c>
      <c r="G6915" s="6">
        <f>MIN(E6915,in_batt_pw,H6914)</f>
        <v/>
      </c>
      <c r="H6915" s="6">
        <f>H6914+F6915*in_rte-G6915</f>
        <v/>
      </c>
      <c r="I6915" s="6">
        <f>IF(sel_og=1,0,E6915-G6915)</f>
        <v/>
      </c>
      <c r="J6915" s="6">
        <f>IF(sel_og=1,0,D6915-F6915)</f>
        <v/>
      </c>
      <c r="K6915" s="6">
        <f>IF(sel_og=1,E6915-G6915,0)</f>
        <v/>
      </c>
    </row>
    <row r="6916">
      <c r="A6916" s="6">
        <f>Profiles!E6916+Profiles!F6916</f>
        <v/>
      </c>
      <c r="B6916" s="6">
        <f>Profiles!D6916*sel_solar</f>
        <v/>
      </c>
      <c r="C6916" s="6">
        <f>MIN(B6916,A6916)</f>
        <v/>
      </c>
      <c r="D6916" s="6">
        <f>B6916-C6916</f>
        <v/>
      </c>
      <c r="E6916" s="6">
        <f>A6916-C6916</f>
        <v/>
      </c>
      <c r="F6916" s="6">
        <f>MIN(D6916,in_batt_pw,IF(sel_batt=0,0,(sel_batt-H6915)/in_rte))</f>
        <v/>
      </c>
      <c r="G6916" s="6">
        <f>MIN(E6916,in_batt_pw,H6915)</f>
        <v/>
      </c>
      <c r="H6916" s="6">
        <f>H6915+F6916*in_rte-G6916</f>
        <v/>
      </c>
      <c r="I6916" s="6">
        <f>IF(sel_og=1,0,E6916-G6916)</f>
        <v/>
      </c>
      <c r="J6916" s="6">
        <f>IF(sel_og=1,0,D6916-F6916)</f>
        <v/>
      </c>
      <c r="K6916" s="6">
        <f>IF(sel_og=1,E6916-G6916,0)</f>
        <v/>
      </c>
    </row>
    <row r="6917">
      <c r="A6917" s="6">
        <f>Profiles!E6917+Profiles!F6917</f>
        <v/>
      </c>
      <c r="B6917" s="6">
        <f>Profiles!D6917*sel_solar</f>
        <v/>
      </c>
      <c r="C6917" s="6">
        <f>MIN(B6917,A6917)</f>
        <v/>
      </c>
      <c r="D6917" s="6">
        <f>B6917-C6917</f>
        <v/>
      </c>
      <c r="E6917" s="6">
        <f>A6917-C6917</f>
        <v/>
      </c>
      <c r="F6917" s="6">
        <f>MIN(D6917,in_batt_pw,IF(sel_batt=0,0,(sel_batt-H6916)/in_rte))</f>
        <v/>
      </c>
      <c r="G6917" s="6">
        <f>MIN(E6917,in_batt_pw,H6916)</f>
        <v/>
      </c>
      <c r="H6917" s="6">
        <f>H6916+F6917*in_rte-G6917</f>
        <v/>
      </c>
      <c r="I6917" s="6">
        <f>IF(sel_og=1,0,E6917-G6917)</f>
        <v/>
      </c>
      <c r="J6917" s="6">
        <f>IF(sel_og=1,0,D6917-F6917)</f>
        <v/>
      </c>
      <c r="K6917" s="6">
        <f>IF(sel_og=1,E6917-G6917,0)</f>
        <v/>
      </c>
    </row>
    <row r="6918">
      <c r="A6918" s="6">
        <f>Profiles!E6918+Profiles!F6918</f>
        <v/>
      </c>
      <c r="B6918" s="6">
        <f>Profiles!D6918*sel_solar</f>
        <v/>
      </c>
      <c r="C6918" s="6">
        <f>MIN(B6918,A6918)</f>
        <v/>
      </c>
      <c r="D6918" s="6">
        <f>B6918-C6918</f>
        <v/>
      </c>
      <c r="E6918" s="6">
        <f>A6918-C6918</f>
        <v/>
      </c>
      <c r="F6918" s="6">
        <f>MIN(D6918,in_batt_pw,IF(sel_batt=0,0,(sel_batt-H6917)/in_rte))</f>
        <v/>
      </c>
      <c r="G6918" s="6">
        <f>MIN(E6918,in_batt_pw,H6917)</f>
        <v/>
      </c>
      <c r="H6918" s="6">
        <f>H6917+F6918*in_rte-G6918</f>
        <v/>
      </c>
      <c r="I6918" s="6">
        <f>IF(sel_og=1,0,E6918-G6918)</f>
        <v/>
      </c>
      <c r="J6918" s="6">
        <f>IF(sel_og=1,0,D6918-F6918)</f>
        <v/>
      </c>
      <c r="K6918" s="6">
        <f>IF(sel_og=1,E6918-G6918,0)</f>
        <v/>
      </c>
    </row>
    <row r="6919">
      <c r="A6919" s="6">
        <f>Profiles!E6919+Profiles!F6919</f>
        <v/>
      </c>
      <c r="B6919" s="6">
        <f>Profiles!D6919*sel_solar</f>
        <v/>
      </c>
      <c r="C6919" s="6">
        <f>MIN(B6919,A6919)</f>
        <v/>
      </c>
      <c r="D6919" s="6">
        <f>B6919-C6919</f>
        <v/>
      </c>
      <c r="E6919" s="6">
        <f>A6919-C6919</f>
        <v/>
      </c>
      <c r="F6919" s="6">
        <f>MIN(D6919,in_batt_pw,IF(sel_batt=0,0,(sel_batt-H6918)/in_rte))</f>
        <v/>
      </c>
      <c r="G6919" s="6">
        <f>MIN(E6919,in_batt_pw,H6918)</f>
        <v/>
      </c>
      <c r="H6919" s="6">
        <f>H6918+F6919*in_rte-G6919</f>
        <v/>
      </c>
      <c r="I6919" s="6">
        <f>IF(sel_og=1,0,E6919-G6919)</f>
        <v/>
      </c>
      <c r="J6919" s="6">
        <f>IF(sel_og=1,0,D6919-F6919)</f>
        <v/>
      </c>
      <c r="K6919" s="6">
        <f>IF(sel_og=1,E6919-G6919,0)</f>
        <v/>
      </c>
    </row>
    <row r="6920">
      <c r="A6920" s="6">
        <f>Profiles!E6920+Profiles!F6920</f>
        <v/>
      </c>
      <c r="B6920" s="6">
        <f>Profiles!D6920*sel_solar</f>
        <v/>
      </c>
      <c r="C6920" s="6">
        <f>MIN(B6920,A6920)</f>
        <v/>
      </c>
      <c r="D6920" s="6">
        <f>B6920-C6920</f>
        <v/>
      </c>
      <c r="E6920" s="6">
        <f>A6920-C6920</f>
        <v/>
      </c>
      <c r="F6920" s="6">
        <f>MIN(D6920,in_batt_pw,IF(sel_batt=0,0,(sel_batt-H6919)/in_rte))</f>
        <v/>
      </c>
      <c r="G6920" s="6">
        <f>MIN(E6920,in_batt_pw,H6919)</f>
        <v/>
      </c>
      <c r="H6920" s="6">
        <f>H6919+F6920*in_rte-G6920</f>
        <v/>
      </c>
      <c r="I6920" s="6">
        <f>IF(sel_og=1,0,E6920-G6920)</f>
        <v/>
      </c>
      <c r="J6920" s="6">
        <f>IF(sel_og=1,0,D6920-F6920)</f>
        <v/>
      </c>
      <c r="K6920" s="6">
        <f>IF(sel_og=1,E6920-G6920,0)</f>
        <v/>
      </c>
    </row>
    <row r="6921">
      <c r="A6921" s="6">
        <f>Profiles!E6921+Profiles!F6921</f>
        <v/>
      </c>
      <c r="B6921" s="6">
        <f>Profiles!D6921*sel_solar</f>
        <v/>
      </c>
      <c r="C6921" s="6">
        <f>MIN(B6921,A6921)</f>
        <v/>
      </c>
      <c r="D6921" s="6">
        <f>B6921-C6921</f>
        <v/>
      </c>
      <c r="E6921" s="6">
        <f>A6921-C6921</f>
        <v/>
      </c>
      <c r="F6921" s="6">
        <f>MIN(D6921,in_batt_pw,IF(sel_batt=0,0,(sel_batt-H6920)/in_rte))</f>
        <v/>
      </c>
      <c r="G6921" s="6">
        <f>MIN(E6921,in_batt_pw,H6920)</f>
        <v/>
      </c>
      <c r="H6921" s="6">
        <f>H6920+F6921*in_rte-G6921</f>
        <v/>
      </c>
      <c r="I6921" s="6">
        <f>IF(sel_og=1,0,E6921-G6921)</f>
        <v/>
      </c>
      <c r="J6921" s="6">
        <f>IF(sel_og=1,0,D6921-F6921)</f>
        <v/>
      </c>
      <c r="K6921" s="6">
        <f>IF(sel_og=1,E6921-G6921,0)</f>
        <v/>
      </c>
    </row>
    <row r="6922">
      <c r="A6922" s="6">
        <f>Profiles!E6922+Profiles!F6922</f>
        <v/>
      </c>
      <c r="B6922" s="6">
        <f>Profiles!D6922*sel_solar</f>
        <v/>
      </c>
      <c r="C6922" s="6">
        <f>MIN(B6922,A6922)</f>
        <v/>
      </c>
      <c r="D6922" s="6">
        <f>B6922-C6922</f>
        <v/>
      </c>
      <c r="E6922" s="6">
        <f>A6922-C6922</f>
        <v/>
      </c>
      <c r="F6922" s="6">
        <f>MIN(D6922,in_batt_pw,IF(sel_batt=0,0,(sel_batt-H6921)/in_rte))</f>
        <v/>
      </c>
      <c r="G6922" s="6">
        <f>MIN(E6922,in_batt_pw,H6921)</f>
        <v/>
      </c>
      <c r="H6922" s="6">
        <f>H6921+F6922*in_rte-G6922</f>
        <v/>
      </c>
      <c r="I6922" s="6">
        <f>IF(sel_og=1,0,E6922-G6922)</f>
        <v/>
      </c>
      <c r="J6922" s="6">
        <f>IF(sel_og=1,0,D6922-F6922)</f>
        <v/>
      </c>
      <c r="K6922" s="6">
        <f>IF(sel_og=1,E6922-G6922,0)</f>
        <v/>
      </c>
    </row>
    <row r="6923">
      <c r="A6923" s="6">
        <f>Profiles!E6923+Profiles!F6923</f>
        <v/>
      </c>
      <c r="B6923" s="6">
        <f>Profiles!D6923*sel_solar</f>
        <v/>
      </c>
      <c r="C6923" s="6">
        <f>MIN(B6923,A6923)</f>
        <v/>
      </c>
      <c r="D6923" s="6">
        <f>B6923-C6923</f>
        <v/>
      </c>
      <c r="E6923" s="6">
        <f>A6923-C6923</f>
        <v/>
      </c>
      <c r="F6923" s="6">
        <f>MIN(D6923,in_batt_pw,IF(sel_batt=0,0,(sel_batt-H6922)/in_rte))</f>
        <v/>
      </c>
      <c r="G6923" s="6">
        <f>MIN(E6923,in_batt_pw,H6922)</f>
        <v/>
      </c>
      <c r="H6923" s="6">
        <f>H6922+F6923*in_rte-G6923</f>
        <v/>
      </c>
      <c r="I6923" s="6">
        <f>IF(sel_og=1,0,E6923-G6923)</f>
        <v/>
      </c>
      <c r="J6923" s="6">
        <f>IF(sel_og=1,0,D6923-F6923)</f>
        <v/>
      </c>
      <c r="K6923" s="6">
        <f>IF(sel_og=1,E6923-G6923,0)</f>
        <v/>
      </c>
    </row>
    <row r="6924">
      <c r="A6924" s="6">
        <f>Profiles!E6924+Profiles!F6924</f>
        <v/>
      </c>
      <c r="B6924" s="6">
        <f>Profiles!D6924*sel_solar</f>
        <v/>
      </c>
      <c r="C6924" s="6">
        <f>MIN(B6924,A6924)</f>
        <v/>
      </c>
      <c r="D6924" s="6">
        <f>B6924-C6924</f>
        <v/>
      </c>
      <c r="E6924" s="6">
        <f>A6924-C6924</f>
        <v/>
      </c>
      <c r="F6924" s="6">
        <f>MIN(D6924,in_batt_pw,IF(sel_batt=0,0,(sel_batt-H6923)/in_rte))</f>
        <v/>
      </c>
      <c r="G6924" s="6">
        <f>MIN(E6924,in_batt_pw,H6923)</f>
        <v/>
      </c>
      <c r="H6924" s="6">
        <f>H6923+F6924*in_rte-G6924</f>
        <v/>
      </c>
      <c r="I6924" s="6">
        <f>IF(sel_og=1,0,E6924-G6924)</f>
        <v/>
      </c>
      <c r="J6924" s="6">
        <f>IF(sel_og=1,0,D6924-F6924)</f>
        <v/>
      </c>
      <c r="K6924" s="6">
        <f>IF(sel_og=1,E6924-G6924,0)</f>
        <v/>
      </c>
    </row>
    <row r="6925">
      <c r="A6925" s="6">
        <f>Profiles!E6925+Profiles!F6925</f>
        <v/>
      </c>
      <c r="B6925" s="6">
        <f>Profiles!D6925*sel_solar</f>
        <v/>
      </c>
      <c r="C6925" s="6">
        <f>MIN(B6925,A6925)</f>
        <v/>
      </c>
      <c r="D6925" s="6">
        <f>B6925-C6925</f>
        <v/>
      </c>
      <c r="E6925" s="6">
        <f>A6925-C6925</f>
        <v/>
      </c>
      <c r="F6925" s="6">
        <f>MIN(D6925,in_batt_pw,IF(sel_batt=0,0,(sel_batt-H6924)/in_rte))</f>
        <v/>
      </c>
      <c r="G6925" s="6">
        <f>MIN(E6925,in_batt_pw,H6924)</f>
        <v/>
      </c>
      <c r="H6925" s="6">
        <f>H6924+F6925*in_rte-G6925</f>
        <v/>
      </c>
      <c r="I6925" s="6">
        <f>IF(sel_og=1,0,E6925-G6925)</f>
        <v/>
      </c>
      <c r="J6925" s="6">
        <f>IF(sel_og=1,0,D6925-F6925)</f>
        <v/>
      </c>
      <c r="K6925" s="6">
        <f>IF(sel_og=1,E6925-G6925,0)</f>
        <v/>
      </c>
    </row>
    <row r="6926">
      <c r="A6926" s="6">
        <f>Profiles!E6926+Profiles!F6926</f>
        <v/>
      </c>
      <c r="B6926" s="6">
        <f>Profiles!D6926*sel_solar</f>
        <v/>
      </c>
      <c r="C6926" s="6">
        <f>MIN(B6926,A6926)</f>
        <v/>
      </c>
      <c r="D6926" s="6">
        <f>B6926-C6926</f>
        <v/>
      </c>
      <c r="E6926" s="6">
        <f>A6926-C6926</f>
        <v/>
      </c>
      <c r="F6926" s="6">
        <f>MIN(D6926,in_batt_pw,IF(sel_batt=0,0,(sel_batt-H6925)/in_rte))</f>
        <v/>
      </c>
      <c r="G6926" s="6">
        <f>MIN(E6926,in_batt_pw,H6925)</f>
        <v/>
      </c>
      <c r="H6926" s="6">
        <f>H6925+F6926*in_rte-G6926</f>
        <v/>
      </c>
      <c r="I6926" s="6">
        <f>IF(sel_og=1,0,E6926-G6926)</f>
        <v/>
      </c>
      <c r="J6926" s="6">
        <f>IF(sel_og=1,0,D6926-F6926)</f>
        <v/>
      </c>
      <c r="K6926" s="6">
        <f>IF(sel_og=1,E6926-G6926,0)</f>
        <v/>
      </c>
    </row>
    <row r="6927">
      <c r="A6927" s="6">
        <f>Profiles!E6927+Profiles!F6927</f>
        <v/>
      </c>
      <c r="B6927" s="6">
        <f>Profiles!D6927*sel_solar</f>
        <v/>
      </c>
      <c r="C6927" s="6">
        <f>MIN(B6927,A6927)</f>
        <v/>
      </c>
      <c r="D6927" s="6">
        <f>B6927-C6927</f>
        <v/>
      </c>
      <c r="E6927" s="6">
        <f>A6927-C6927</f>
        <v/>
      </c>
      <c r="F6927" s="6">
        <f>MIN(D6927,in_batt_pw,IF(sel_batt=0,0,(sel_batt-H6926)/in_rte))</f>
        <v/>
      </c>
      <c r="G6927" s="6">
        <f>MIN(E6927,in_batt_pw,H6926)</f>
        <v/>
      </c>
      <c r="H6927" s="6">
        <f>H6926+F6927*in_rte-G6927</f>
        <v/>
      </c>
      <c r="I6927" s="6">
        <f>IF(sel_og=1,0,E6927-G6927)</f>
        <v/>
      </c>
      <c r="J6927" s="6">
        <f>IF(sel_og=1,0,D6927-F6927)</f>
        <v/>
      </c>
      <c r="K6927" s="6">
        <f>IF(sel_og=1,E6927-G6927,0)</f>
        <v/>
      </c>
    </row>
    <row r="6928">
      <c r="A6928" s="6">
        <f>Profiles!E6928+Profiles!F6928</f>
        <v/>
      </c>
      <c r="B6928" s="6">
        <f>Profiles!D6928*sel_solar</f>
        <v/>
      </c>
      <c r="C6928" s="6">
        <f>MIN(B6928,A6928)</f>
        <v/>
      </c>
      <c r="D6928" s="6">
        <f>B6928-C6928</f>
        <v/>
      </c>
      <c r="E6928" s="6">
        <f>A6928-C6928</f>
        <v/>
      </c>
      <c r="F6928" s="6">
        <f>MIN(D6928,in_batt_pw,IF(sel_batt=0,0,(sel_batt-H6927)/in_rte))</f>
        <v/>
      </c>
      <c r="G6928" s="6">
        <f>MIN(E6928,in_batt_pw,H6927)</f>
        <v/>
      </c>
      <c r="H6928" s="6">
        <f>H6927+F6928*in_rte-G6928</f>
        <v/>
      </c>
      <c r="I6928" s="6">
        <f>IF(sel_og=1,0,E6928-G6928)</f>
        <v/>
      </c>
      <c r="J6928" s="6">
        <f>IF(sel_og=1,0,D6928-F6928)</f>
        <v/>
      </c>
      <c r="K6928" s="6">
        <f>IF(sel_og=1,E6928-G6928,0)</f>
        <v/>
      </c>
    </row>
    <row r="6929">
      <c r="A6929" s="6">
        <f>Profiles!E6929+Profiles!F6929</f>
        <v/>
      </c>
      <c r="B6929" s="6">
        <f>Profiles!D6929*sel_solar</f>
        <v/>
      </c>
      <c r="C6929" s="6">
        <f>MIN(B6929,A6929)</f>
        <v/>
      </c>
      <c r="D6929" s="6">
        <f>B6929-C6929</f>
        <v/>
      </c>
      <c r="E6929" s="6">
        <f>A6929-C6929</f>
        <v/>
      </c>
      <c r="F6929" s="6">
        <f>MIN(D6929,in_batt_pw,IF(sel_batt=0,0,(sel_batt-H6928)/in_rte))</f>
        <v/>
      </c>
      <c r="G6929" s="6">
        <f>MIN(E6929,in_batt_pw,H6928)</f>
        <v/>
      </c>
      <c r="H6929" s="6">
        <f>H6928+F6929*in_rte-G6929</f>
        <v/>
      </c>
      <c r="I6929" s="6">
        <f>IF(sel_og=1,0,E6929-G6929)</f>
        <v/>
      </c>
      <c r="J6929" s="6">
        <f>IF(sel_og=1,0,D6929-F6929)</f>
        <v/>
      </c>
      <c r="K6929" s="6">
        <f>IF(sel_og=1,E6929-G6929,0)</f>
        <v/>
      </c>
    </row>
    <row r="6930">
      <c r="A6930" s="6">
        <f>Profiles!E6930+Profiles!F6930</f>
        <v/>
      </c>
      <c r="B6930" s="6">
        <f>Profiles!D6930*sel_solar</f>
        <v/>
      </c>
      <c r="C6930" s="6">
        <f>MIN(B6930,A6930)</f>
        <v/>
      </c>
      <c r="D6930" s="6">
        <f>B6930-C6930</f>
        <v/>
      </c>
      <c r="E6930" s="6">
        <f>A6930-C6930</f>
        <v/>
      </c>
      <c r="F6930" s="6">
        <f>MIN(D6930,in_batt_pw,IF(sel_batt=0,0,(sel_batt-H6929)/in_rte))</f>
        <v/>
      </c>
      <c r="G6930" s="6">
        <f>MIN(E6930,in_batt_pw,H6929)</f>
        <v/>
      </c>
      <c r="H6930" s="6">
        <f>H6929+F6930*in_rte-G6930</f>
        <v/>
      </c>
      <c r="I6930" s="6">
        <f>IF(sel_og=1,0,E6930-G6930)</f>
        <v/>
      </c>
      <c r="J6930" s="6">
        <f>IF(sel_og=1,0,D6930-F6930)</f>
        <v/>
      </c>
      <c r="K6930" s="6">
        <f>IF(sel_og=1,E6930-G6930,0)</f>
        <v/>
      </c>
    </row>
    <row r="6931">
      <c r="A6931" s="6">
        <f>Profiles!E6931+Profiles!F6931</f>
        <v/>
      </c>
      <c r="B6931" s="6">
        <f>Profiles!D6931*sel_solar</f>
        <v/>
      </c>
      <c r="C6931" s="6">
        <f>MIN(B6931,A6931)</f>
        <v/>
      </c>
      <c r="D6931" s="6">
        <f>B6931-C6931</f>
        <v/>
      </c>
      <c r="E6931" s="6">
        <f>A6931-C6931</f>
        <v/>
      </c>
      <c r="F6931" s="6">
        <f>MIN(D6931,in_batt_pw,IF(sel_batt=0,0,(sel_batt-H6930)/in_rte))</f>
        <v/>
      </c>
      <c r="G6931" s="6">
        <f>MIN(E6931,in_batt_pw,H6930)</f>
        <v/>
      </c>
      <c r="H6931" s="6">
        <f>H6930+F6931*in_rte-G6931</f>
        <v/>
      </c>
      <c r="I6931" s="6">
        <f>IF(sel_og=1,0,E6931-G6931)</f>
        <v/>
      </c>
      <c r="J6931" s="6">
        <f>IF(sel_og=1,0,D6931-F6931)</f>
        <v/>
      </c>
      <c r="K6931" s="6">
        <f>IF(sel_og=1,E6931-G6931,0)</f>
        <v/>
      </c>
    </row>
    <row r="6932">
      <c r="A6932" s="6">
        <f>Profiles!E6932+Profiles!F6932</f>
        <v/>
      </c>
      <c r="B6932" s="6">
        <f>Profiles!D6932*sel_solar</f>
        <v/>
      </c>
      <c r="C6932" s="6">
        <f>MIN(B6932,A6932)</f>
        <v/>
      </c>
      <c r="D6932" s="6">
        <f>B6932-C6932</f>
        <v/>
      </c>
      <c r="E6932" s="6">
        <f>A6932-C6932</f>
        <v/>
      </c>
      <c r="F6932" s="6">
        <f>MIN(D6932,in_batt_pw,IF(sel_batt=0,0,(sel_batt-H6931)/in_rte))</f>
        <v/>
      </c>
      <c r="G6932" s="6">
        <f>MIN(E6932,in_batt_pw,H6931)</f>
        <v/>
      </c>
      <c r="H6932" s="6">
        <f>H6931+F6932*in_rte-G6932</f>
        <v/>
      </c>
      <c r="I6932" s="6">
        <f>IF(sel_og=1,0,E6932-G6932)</f>
        <v/>
      </c>
      <c r="J6932" s="6">
        <f>IF(sel_og=1,0,D6932-F6932)</f>
        <v/>
      </c>
      <c r="K6932" s="6">
        <f>IF(sel_og=1,E6932-G6932,0)</f>
        <v/>
      </c>
    </row>
    <row r="6933">
      <c r="A6933" s="6">
        <f>Profiles!E6933+Profiles!F6933</f>
        <v/>
      </c>
      <c r="B6933" s="6">
        <f>Profiles!D6933*sel_solar</f>
        <v/>
      </c>
      <c r="C6933" s="6">
        <f>MIN(B6933,A6933)</f>
        <v/>
      </c>
      <c r="D6933" s="6">
        <f>B6933-C6933</f>
        <v/>
      </c>
      <c r="E6933" s="6">
        <f>A6933-C6933</f>
        <v/>
      </c>
      <c r="F6933" s="6">
        <f>MIN(D6933,in_batt_pw,IF(sel_batt=0,0,(sel_batt-H6932)/in_rte))</f>
        <v/>
      </c>
      <c r="G6933" s="6">
        <f>MIN(E6933,in_batt_pw,H6932)</f>
        <v/>
      </c>
      <c r="H6933" s="6">
        <f>H6932+F6933*in_rte-G6933</f>
        <v/>
      </c>
      <c r="I6933" s="6">
        <f>IF(sel_og=1,0,E6933-G6933)</f>
        <v/>
      </c>
      <c r="J6933" s="6">
        <f>IF(sel_og=1,0,D6933-F6933)</f>
        <v/>
      </c>
      <c r="K6933" s="6">
        <f>IF(sel_og=1,E6933-G6933,0)</f>
        <v/>
      </c>
    </row>
    <row r="6934">
      <c r="A6934" s="6">
        <f>Profiles!E6934+Profiles!F6934</f>
        <v/>
      </c>
      <c r="B6934" s="6">
        <f>Profiles!D6934*sel_solar</f>
        <v/>
      </c>
      <c r="C6934" s="6">
        <f>MIN(B6934,A6934)</f>
        <v/>
      </c>
      <c r="D6934" s="6">
        <f>B6934-C6934</f>
        <v/>
      </c>
      <c r="E6934" s="6">
        <f>A6934-C6934</f>
        <v/>
      </c>
      <c r="F6934" s="6">
        <f>MIN(D6934,in_batt_pw,IF(sel_batt=0,0,(sel_batt-H6933)/in_rte))</f>
        <v/>
      </c>
      <c r="G6934" s="6">
        <f>MIN(E6934,in_batt_pw,H6933)</f>
        <v/>
      </c>
      <c r="H6934" s="6">
        <f>H6933+F6934*in_rte-G6934</f>
        <v/>
      </c>
      <c r="I6934" s="6">
        <f>IF(sel_og=1,0,E6934-G6934)</f>
        <v/>
      </c>
      <c r="J6934" s="6">
        <f>IF(sel_og=1,0,D6934-F6934)</f>
        <v/>
      </c>
      <c r="K6934" s="6">
        <f>IF(sel_og=1,E6934-G6934,0)</f>
        <v/>
      </c>
    </row>
    <row r="6935">
      <c r="A6935" s="6">
        <f>Profiles!E6935+Profiles!F6935</f>
        <v/>
      </c>
      <c r="B6935" s="6">
        <f>Profiles!D6935*sel_solar</f>
        <v/>
      </c>
      <c r="C6935" s="6">
        <f>MIN(B6935,A6935)</f>
        <v/>
      </c>
      <c r="D6935" s="6">
        <f>B6935-C6935</f>
        <v/>
      </c>
      <c r="E6935" s="6">
        <f>A6935-C6935</f>
        <v/>
      </c>
      <c r="F6935" s="6">
        <f>MIN(D6935,in_batt_pw,IF(sel_batt=0,0,(sel_batt-H6934)/in_rte))</f>
        <v/>
      </c>
      <c r="G6935" s="6">
        <f>MIN(E6935,in_batt_pw,H6934)</f>
        <v/>
      </c>
      <c r="H6935" s="6">
        <f>H6934+F6935*in_rte-G6935</f>
        <v/>
      </c>
      <c r="I6935" s="6">
        <f>IF(sel_og=1,0,E6935-G6935)</f>
        <v/>
      </c>
      <c r="J6935" s="6">
        <f>IF(sel_og=1,0,D6935-F6935)</f>
        <v/>
      </c>
      <c r="K6935" s="6">
        <f>IF(sel_og=1,E6935-G6935,0)</f>
        <v/>
      </c>
    </row>
    <row r="6936">
      <c r="A6936" s="6">
        <f>Profiles!E6936+Profiles!F6936</f>
        <v/>
      </c>
      <c r="B6936" s="6">
        <f>Profiles!D6936*sel_solar</f>
        <v/>
      </c>
      <c r="C6936" s="6">
        <f>MIN(B6936,A6936)</f>
        <v/>
      </c>
      <c r="D6936" s="6">
        <f>B6936-C6936</f>
        <v/>
      </c>
      <c r="E6936" s="6">
        <f>A6936-C6936</f>
        <v/>
      </c>
      <c r="F6936" s="6">
        <f>MIN(D6936,in_batt_pw,IF(sel_batt=0,0,(sel_batt-H6935)/in_rte))</f>
        <v/>
      </c>
      <c r="G6936" s="6">
        <f>MIN(E6936,in_batt_pw,H6935)</f>
        <v/>
      </c>
      <c r="H6936" s="6">
        <f>H6935+F6936*in_rte-G6936</f>
        <v/>
      </c>
      <c r="I6936" s="6">
        <f>IF(sel_og=1,0,E6936-G6936)</f>
        <v/>
      </c>
      <c r="J6936" s="6">
        <f>IF(sel_og=1,0,D6936-F6936)</f>
        <v/>
      </c>
      <c r="K6936" s="6">
        <f>IF(sel_og=1,E6936-G6936,0)</f>
        <v/>
      </c>
    </row>
    <row r="6937">
      <c r="A6937" s="6">
        <f>Profiles!E6937+Profiles!F6937</f>
        <v/>
      </c>
      <c r="B6937" s="6">
        <f>Profiles!D6937*sel_solar</f>
        <v/>
      </c>
      <c r="C6937" s="6">
        <f>MIN(B6937,A6937)</f>
        <v/>
      </c>
      <c r="D6937" s="6">
        <f>B6937-C6937</f>
        <v/>
      </c>
      <c r="E6937" s="6">
        <f>A6937-C6937</f>
        <v/>
      </c>
      <c r="F6937" s="6">
        <f>MIN(D6937,in_batt_pw,IF(sel_batt=0,0,(sel_batt-H6936)/in_rte))</f>
        <v/>
      </c>
      <c r="G6937" s="6">
        <f>MIN(E6937,in_batt_pw,H6936)</f>
        <v/>
      </c>
      <c r="H6937" s="6">
        <f>H6936+F6937*in_rte-G6937</f>
        <v/>
      </c>
      <c r="I6937" s="6">
        <f>IF(sel_og=1,0,E6937-G6937)</f>
        <v/>
      </c>
      <c r="J6937" s="6">
        <f>IF(sel_og=1,0,D6937-F6937)</f>
        <v/>
      </c>
      <c r="K6937" s="6">
        <f>IF(sel_og=1,E6937-G6937,0)</f>
        <v/>
      </c>
    </row>
    <row r="6938">
      <c r="A6938" s="6">
        <f>Profiles!E6938+Profiles!F6938</f>
        <v/>
      </c>
      <c r="B6938" s="6">
        <f>Profiles!D6938*sel_solar</f>
        <v/>
      </c>
      <c r="C6938" s="6">
        <f>MIN(B6938,A6938)</f>
        <v/>
      </c>
      <c r="D6938" s="6">
        <f>B6938-C6938</f>
        <v/>
      </c>
      <c r="E6938" s="6">
        <f>A6938-C6938</f>
        <v/>
      </c>
      <c r="F6938" s="6">
        <f>MIN(D6938,in_batt_pw,IF(sel_batt=0,0,(sel_batt-H6937)/in_rte))</f>
        <v/>
      </c>
      <c r="G6938" s="6">
        <f>MIN(E6938,in_batt_pw,H6937)</f>
        <v/>
      </c>
      <c r="H6938" s="6">
        <f>H6937+F6938*in_rte-G6938</f>
        <v/>
      </c>
      <c r="I6938" s="6">
        <f>IF(sel_og=1,0,E6938-G6938)</f>
        <v/>
      </c>
      <c r="J6938" s="6">
        <f>IF(sel_og=1,0,D6938-F6938)</f>
        <v/>
      </c>
      <c r="K6938" s="6">
        <f>IF(sel_og=1,E6938-G6938,0)</f>
        <v/>
      </c>
    </row>
    <row r="6939">
      <c r="A6939" s="6">
        <f>Profiles!E6939+Profiles!F6939</f>
        <v/>
      </c>
      <c r="B6939" s="6">
        <f>Profiles!D6939*sel_solar</f>
        <v/>
      </c>
      <c r="C6939" s="6">
        <f>MIN(B6939,A6939)</f>
        <v/>
      </c>
      <c r="D6939" s="6">
        <f>B6939-C6939</f>
        <v/>
      </c>
      <c r="E6939" s="6">
        <f>A6939-C6939</f>
        <v/>
      </c>
      <c r="F6939" s="6">
        <f>MIN(D6939,in_batt_pw,IF(sel_batt=0,0,(sel_batt-H6938)/in_rte))</f>
        <v/>
      </c>
      <c r="G6939" s="6">
        <f>MIN(E6939,in_batt_pw,H6938)</f>
        <v/>
      </c>
      <c r="H6939" s="6">
        <f>H6938+F6939*in_rte-G6939</f>
        <v/>
      </c>
      <c r="I6939" s="6">
        <f>IF(sel_og=1,0,E6939-G6939)</f>
        <v/>
      </c>
      <c r="J6939" s="6">
        <f>IF(sel_og=1,0,D6939-F6939)</f>
        <v/>
      </c>
      <c r="K6939" s="6">
        <f>IF(sel_og=1,E6939-G6939,0)</f>
        <v/>
      </c>
    </row>
    <row r="6940">
      <c r="A6940" s="6">
        <f>Profiles!E6940+Profiles!F6940</f>
        <v/>
      </c>
      <c r="B6940" s="6">
        <f>Profiles!D6940*sel_solar</f>
        <v/>
      </c>
      <c r="C6940" s="6">
        <f>MIN(B6940,A6940)</f>
        <v/>
      </c>
      <c r="D6940" s="6">
        <f>B6940-C6940</f>
        <v/>
      </c>
      <c r="E6940" s="6">
        <f>A6940-C6940</f>
        <v/>
      </c>
      <c r="F6940" s="6">
        <f>MIN(D6940,in_batt_pw,IF(sel_batt=0,0,(sel_batt-H6939)/in_rte))</f>
        <v/>
      </c>
      <c r="G6940" s="6">
        <f>MIN(E6940,in_batt_pw,H6939)</f>
        <v/>
      </c>
      <c r="H6940" s="6">
        <f>H6939+F6940*in_rte-G6940</f>
        <v/>
      </c>
      <c r="I6940" s="6">
        <f>IF(sel_og=1,0,E6940-G6940)</f>
        <v/>
      </c>
      <c r="J6940" s="6">
        <f>IF(sel_og=1,0,D6940-F6940)</f>
        <v/>
      </c>
      <c r="K6940" s="6">
        <f>IF(sel_og=1,E6940-G6940,0)</f>
        <v/>
      </c>
    </row>
    <row r="6941">
      <c r="A6941" s="6">
        <f>Profiles!E6941+Profiles!F6941</f>
        <v/>
      </c>
      <c r="B6941" s="6">
        <f>Profiles!D6941*sel_solar</f>
        <v/>
      </c>
      <c r="C6941" s="6">
        <f>MIN(B6941,A6941)</f>
        <v/>
      </c>
      <c r="D6941" s="6">
        <f>B6941-C6941</f>
        <v/>
      </c>
      <c r="E6941" s="6">
        <f>A6941-C6941</f>
        <v/>
      </c>
      <c r="F6941" s="6">
        <f>MIN(D6941,in_batt_pw,IF(sel_batt=0,0,(sel_batt-H6940)/in_rte))</f>
        <v/>
      </c>
      <c r="G6941" s="6">
        <f>MIN(E6941,in_batt_pw,H6940)</f>
        <v/>
      </c>
      <c r="H6941" s="6">
        <f>H6940+F6941*in_rte-G6941</f>
        <v/>
      </c>
      <c r="I6941" s="6">
        <f>IF(sel_og=1,0,E6941-G6941)</f>
        <v/>
      </c>
      <c r="J6941" s="6">
        <f>IF(sel_og=1,0,D6941-F6941)</f>
        <v/>
      </c>
      <c r="K6941" s="6">
        <f>IF(sel_og=1,E6941-G6941,0)</f>
        <v/>
      </c>
    </row>
    <row r="6942">
      <c r="A6942" s="6">
        <f>Profiles!E6942+Profiles!F6942</f>
        <v/>
      </c>
      <c r="B6942" s="6">
        <f>Profiles!D6942*sel_solar</f>
        <v/>
      </c>
      <c r="C6942" s="6">
        <f>MIN(B6942,A6942)</f>
        <v/>
      </c>
      <c r="D6942" s="6">
        <f>B6942-C6942</f>
        <v/>
      </c>
      <c r="E6942" s="6">
        <f>A6942-C6942</f>
        <v/>
      </c>
      <c r="F6942" s="6">
        <f>MIN(D6942,in_batt_pw,IF(sel_batt=0,0,(sel_batt-H6941)/in_rte))</f>
        <v/>
      </c>
      <c r="G6942" s="6">
        <f>MIN(E6942,in_batt_pw,H6941)</f>
        <v/>
      </c>
      <c r="H6942" s="6">
        <f>H6941+F6942*in_rte-G6942</f>
        <v/>
      </c>
      <c r="I6942" s="6">
        <f>IF(sel_og=1,0,E6942-G6942)</f>
        <v/>
      </c>
      <c r="J6942" s="6">
        <f>IF(sel_og=1,0,D6942-F6942)</f>
        <v/>
      </c>
      <c r="K6942" s="6">
        <f>IF(sel_og=1,E6942-G6942,0)</f>
        <v/>
      </c>
    </row>
    <row r="6943">
      <c r="A6943" s="6">
        <f>Profiles!E6943+Profiles!F6943</f>
        <v/>
      </c>
      <c r="B6943" s="6">
        <f>Profiles!D6943*sel_solar</f>
        <v/>
      </c>
      <c r="C6943" s="6">
        <f>MIN(B6943,A6943)</f>
        <v/>
      </c>
      <c r="D6943" s="6">
        <f>B6943-C6943</f>
        <v/>
      </c>
      <c r="E6943" s="6">
        <f>A6943-C6943</f>
        <v/>
      </c>
      <c r="F6943" s="6">
        <f>MIN(D6943,in_batt_pw,IF(sel_batt=0,0,(sel_batt-H6942)/in_rte))</f>
        <v/>
      </c>
      <c r="G6943" s="6">
        <f>MIN(E6943,in_batt_pw,H6942)</f>
        <v/>
      </c>
      <c r="H6943" s="6">
        <f>H6942+F6943*in_rte-G6943</f>
        <v/>
      </c>
      <c r="I6943" s="6">
        <f>IF(sel_og=1,0,E6943-G6943)</f>
        <v/>
      </c>
      <c r="J6943" s="6">
        <f>IF(sel_og=1,0,D6943-F6943)</f>
        <v/>
      </c>
      <c r="K6943" s="6">
        <f>IF(sel_og=1,E6943-G6943,0)</f>
        <v/>
      </c>
    </row>
    <row r="6944">
      <c r="A6944" s="6">
        <f>Profiles!E6944+Profiles!F6944</f>
        <v/>
      </c>
      <c r="B6944" s="6">
        <f>Profiles!D6944*sel_solar</f>
        <v/>
      </c>
      <c r="C6944" s="6">
        <f>MIN(B6944,A6944)</f>
        <v/>
      </c>
      <c r="D6944" s="6">
        <f>B6944-C6944</f>
        <v/>
      </c>
      <c r="E6944" s="6">
        <f>A6944-C6944</f>
        <v/>
      </c>
      <c r="F6944" s="6">
        <f>MIN(D6944,in_batt_pw,IF(sel_batt=0,0,(sel_batt-H6943)/in_rte))</f>
        <v/>
      </c>
      <c r="G6944" s="6">
        <f>MIN(E6944,in_batt_pw,H6943)</f>
        <v/>
      </c>
      <c r="H6944" s="6">
        <f>H6943+F6944*in_rte-G6944</f>
        <v/>
      </c>
      <c r="I6944" s="6">
        <f>IF(sel_og=1,0,E6944-G6944)</f>
        <v/>
      </c>
      <c r="J6944" s="6">
        <f>IF(sel_og=1,0,D6944-F6944)</f>
        <v/>
      </c>
      <c r="K6944" s="6">
        <f>IF(sel_og=1,E6944-G6944,0)</f>
        <v/>
      </c>
    </row>
    <row r="6945">
      <c r="A6945" s="6">
        <f>Profiles!E6945+Profiles!F6945</f>
        <v/>
      </c>
      <c r="B6945" s="6">
        <f>Profiles!D6945*sel_solar</f>
        <v/>
      </c>
      <c r="C6945" s="6">
        <f>MIN(B6945,A6945)</f>
        <v/>
      </c>
      <c r="D6945" s="6">
        <f>B6945-C6945</f>
        <v/>
      </c>
      <c r="E6945" s="6">
        <f>A6945-C6945</f>
        <v/>
      </c>
      <c r="F6945" s="6">
        <f>MIN(D6945,in_batt_pw,IF(sel_batt=0,0,(sel_batt-H6944)/in_rte))</f>
        <v/>
      </c>
      <c r="G6945" s="6">
        <f>MIN(E6945,in_batt_pw,H6944)</f>
        <v/>
      </c>
      <c r="H6945" s="6">
        <f>H6944+F6945*in_rte-G6945</f>
        <v/>
      </c>
      <c r="I6945" s="6">
        <f>IF(sel_og=1,0,E6945-G6945)</f>
        <v/>
      </c>
      <c r="J6945" s="6">
        <f>IF(sel_og=1,0,D6945-F6945)</f>
        <v/>
      </c>
      <c r="K6945" s="6">
        <f>IF(sel_og=1,E6945-G6945,0)</f>
        <v/>
      </c>
    </row>
    <row r="6946">
      <c r="A6946" s="6">
        <f>Profiles!E6946+Profiles!F6946</f>
        <v/>
      </c>
      <c r="B6946" s="6">
        <f>Profiles!D6946*sel_solar</f>
        <v/>
      </c>
      <c r="C6946" s="6">
        <f>MIN(B6946,A6946)</f>
        <v/>
      </c>
      <c r="D6946" s="6">
        <f>B6946-C6946</f>
        <v/>
      </c>
      <c r="E6946" s="6">
        <f>A6946-C6946</f>
        <v/>
      </c>
      <c r="F6946" s="6">
        <f>MIN(D6946,in_batt_pw,IF(sel_batt=0,0,(sel_batt-H6945)/in_rte))</f>
        <v/>
      </c>
      <c r="G6946" s="6">
        <f>MIN(E6946,in_batt_pw,H6945)</f>
        <v/>
      </c>
      <c r="H6946" s="6">
        <f>H6945+F6946*in_rte-G6946</f>
        <v/>
      </c>
      <c r="I6946" s="6">
        <f>IF(sel_og=1,0,E6946-G6946)</f>
        <v/>
      </c>
      <c r="J6946" s="6">
        <f>IF(sel_og=1,0,D6946-F6946)</f>
        <v/>
      </c>
      <c r="K6946" s="6">
        <f>IF(sel_og=1,E6946-G6946,0)</f>
        <v/>
      </c>
    </row>
    <row r="6947">
      <c r="A6947" s="6">
        <f>Profiles!E6947+Profiles!F6947</f>
        <v/>
      </c>
      <c r="B6947" s="6">
        <f>Profiles!D6947*sel_solar</f>
        <v/>
      </c>
      <c r="C6947" s="6">
        <f>MIN(B6947,A6947)</f>
        <v/>
      </c>
      <c r="D6947" s="6">
        <f>B6947-C6947</f>
        <v/>
      </c>
      <c r="E6947" s="6">
        <f>A6947-C6947</f>
        <v/>
      </c>
      <c r="F6947" s="6">
        <f>MIN(D6947,in_batt_pw,IF(sel_batt=0,0,(sel_batt-H6946)/in_rte))</f>
        <v/>
      </c>
      <c r="G6947" s="6">
        <f>MIN(E6947,in_batt_pw,H6946)</f>
        <v/>
      </c>
      <c r="H6947" s="6">
        <f>H6946+F6947*in_rte-G6947</f>
        <v/>
      </c>
      <c r="I6947" s="6">
        <f>IF(sel_og=1,0,E6947-G6947)</f>
        <v/>
      </c>
      <c r="J6947" s="6">
        <f>IF(sel_og=1,0,D6947-F6947)</f>
        <v/>
      </c>
      <c r="K6947" s="6">
        <f>IF(sel_og=1,E6947-G6947,0)</f>
        <v/>
      </c>
    </row>
    <row r="6948">
      <c r="A6948" s="6">
        <f>Profiles!E6948+Profiles!F6948</f>
        <v/>
      </c>
      <c r="B6948" s="6">
        <f>Profiles!D6948*sel_solar</f>
        <v/>
      </c>
      <c r="C6948" s="6">
        <f>MIN(B6948,A6948)</f>
        <v/>
      </c>
      <c r="D6948" s="6">
        <f>B6948-C6948</f>
        <v/>
      </c>
      <c r="E6948" s="6">
        <f>A6948-C6948</f>
        <v/>
      </c>
      <c r="F6948" s="6">
        <f>MIN(D6948,in_batt_pw,IF(sel_batt=0,0,(sel_batt-H6947)/in_rte))</f>
        <v/>
      </c>
      <c r="G6948" s="6">
        <f>MIN(E6948,in_batt_pw,H6947)</f>
        <v/>
      </c>
      <c r="H6948" s="6">
        <f>H6947+F6948*in_rte-G6948</f>
        <v/>
      </c>
      <c r="I6948" s="6">
        <f>IF(sel_og=1,0,E6948-G6948)</f>
        <v/>
      </c>
      <c r="J6948" s="6">
        <f>IF(sel_og=1,0,D6948-F6948)</f>
        <v/>
      </c>
      <c r="K6948" s="6">
        <f>IF(sel_og=1,E6948-G6948,0)</f>
        <v/>
      </c>
    </row>
    <row r="6949">
      <c r="A6949" s="6">
        <f>Profiles!E6949+Profiles!F6949</f>
        <v/>
      </c>
      <c r="B6949" s="6">
        <f>Profiles!D6949*sel_solar</f>
        <v/>
      </c>
      <c r="C6949" s="6">
        <f>MIN(B6949,A6949)</f>
        <v/>
      </c>
      <c r="D6949" s="6">
        <f>B6949-C6949</f>
        <v/>
      </c>
      <c r="E6949" s="6">
        <f>A6949-C6949</f>
        <v/>
      </c>
      <c r="F6949" s="6">
        <f>MIN(D6949,in_batt_pw,IF(sel_batt=0,0,(sel_batt-H6948)/in_rte))</f>
        <v/>
      </c>
      <c r="G6949" s="6">
        <f>MIN(E6949,in_batt_pw,H6948)</f>
        <v/>
      </c>
      <c r="H6949" s="6">
        <f>H6948+F6949*in_rte-G6949</f>
        <v/>
      </c>
      <c r="I6949" s="6">
        <f>IF(sel_og=1,0,E6949-G6949)</f>
        <v/>
      </c>
      <c r="J6949" s="6">
        <f>IF(sel_og=1,0,D6949-F6949)</f>
        <v/>
      </c>
      <c r="K6949" s="6">
        <f>IF(sel_og=1,E6949-G6949,0)</f>
        <v/>
      </c>
    </row>
    <row r="6950">
      <c r="A6950" s="6">
        <f>Profiles!E6950+Profiles!F6950</f>
        <v/>
      </c>
      <c r="B6950" s="6">
        <f>Profiles!D6950*sel_solar</f>
        <v/>
      </c>
      <c r="C6950" s="6">
        <f>MIN(B6950,A6950)</f>
        <v/>
      </c>
      <c r="D6950" s="6">
        <f>B6950-C6950</f>
        <v/>
      </c>
      <c r="E6950" s="6">
        <f>A6950-C6950</f>
        <v/>
      </c>
      <c r="F6950" s="6">
        <f>MIN(D6950,in_batt_pw,IF(sel_batt=0,0,(sel_batt-H6949)/in_rte))</f>
        <v/>
      </c>
      <c r="G6950" s="6">
        <f>MIN(E6950,in_batt_pw,H6949)</f>
        <v/>
      </c>
      <c r="H6950" s="6">
        <f>H6949+F6950*in_rte-G6950</f>
        <v/>
      </c>
      <c r="I6950" s="6">
        <f>IF(sel_og=1,0,E6950-G6950)</f>
        <v/>
      </c>
      <c r="J6950" s="6">
        <f>IF(sel_og=1,0,D6950-F6950)</f>
        <v/>
      </c>
      <c r="K6950" s="6">
        <f>IF(sel_og=1,E6950-G6950,0)</f>
        <v/>
      </c>
    </row>
    <row r="6951">
      <c r="A6951" s="6">
        <f>Profiles!E6951+Profiles!F6951</f>
        <v/>
      </c>
      <c r="B6951" s="6">
        <f>Profiles!D6951*sel_solar</f>
        <v/>
      </c>
      <c r="C6951" s="6">
        <f>MIN(B6951,A6951)</f>
        <v/>
      </c>
      <c r="D6951" s="6">
        <f>B6951-C6951</f>
        <v/>
      </c>
      <c r="E6951" s="6">
        <f>A6951-C6951</f>
        <v/>
      </c>
      <c r="F6951" s="6">
        <f>MIN(D6951,in_batt_pw,IF(sel_batt=0,0,(sel_batt-H6950)/in_rte))</f>
        <v/>
      </c>
      <c r="G6951" s="6">
        <f>MIN(E6951,in_batt_pw,H6950)</f>
        <v/>
      </c>
      <c r="H6951" s="6">
        <f>H6950+F6951*in_rte-G6951</f>
        <v/>
      </c>
      <c r="I6951" s="6">
        <f>IF(sel_og=1,0,E6951-G6951)</f>
        <v/>
      </c>
      <c r="J6951" s="6">
        <f>IF(sel_og=1,0,D6951-F6951)</f>
        <v/>
      </c>
      <c r="K6951" s="6">
        <f>IF(sel_og=1,E6951-G6951,0)</f>
        <v/>
      </c>
    </row>
    <row r="6952">
      <c r="A6952" s="6">
        <f>Profiles!E6952+Profiles!F6952</f>
        <v/>
      </c>
      <c r="B6952" s="6">
        <f>Profiles!D6952*sel_solar</f>
        <v/>
      </c>
      <c r="C6952" s="6">
        <f>MIN(B6952,A6952)</f>
        <v/>
      </c>
      <c r="D6952" s="6">
        <f>B6952-C6952</f>
        <v/>
      </c>
      <c r="E6952" s="6">
        <f>A6952-C6952</f>
        <v/>
      </c>
      <c r="F6952" s="6">
        <f>MIN(D6952,in_batt_pw,IF(sel_batt=0,0,(sel_batt-H6951)/in_rte))</f>
        <v/>
      </c>
      <c r="G6952" s="6">
        <f>MIN(E6952,in_batt_pw,H6951)</f>
        <v/>
      </c>
      <c r="H6952" s="6">
        <f>H6951+F6952*in_rte-G6952</f>
        <v/>
      </c>
      <c r="I6952" s="6">
        <f>IF(sel_og=1,0,E6952-G6952)</f>
        <v/>
      </c>
      <c r="J6952" s="6">
        <f>IF(sel_og=1,0,D6952-F6952)</f>
        <v/>
      </c>
      <c r="K6952" s="6">
        <f>IF(sel_og=1,E6952-G6952,0)</f>
        <v/>
      </c>
    </row>
    <row r="6953">
      <c r="A6953" s="6">
        <f>Profiles!E6953+Profiles!F6953</f>
        <v/>
      </c>
      <c r="B6953" s="6">
        <f>Profiles!D6953*sel_solar</f>
        <v/>
      </c>
      <c r="C6953" s="6">
        <f>MIN(B6953,A6953)</f>
        <v/>
      </c>
      <c r="D6953" s="6">
        <f>B6953-C6953</f>
        <v/>
      </c>
      <c r="E6953" s="6">
        <f>A6953-C6953</f>
        <v/>
      </c>
      <c r="F6953" s="6">
        <f>MIN(D6953,in_batt_pw,IF(sel_batt=0,0,(sel_batt-H6952)/in_rte))</f>
        <v/>
      </c>
      <c r="G6953" s="6">
        <f>MIN(E6953,in_batt_pw,H6952)</f>
        <v/>
      </c>
      <c r="H6953" s="6">
        <f>H6952+F6953*in_rte-G6953</f>
        <v/>
      </c>
      <c r="I6953" s="6">
        <f>IF(sel_og=1,0,E6953-G6953)</f>
        <v/>
      </c>
      <c r="J6953" s="6">
        <f>IF(sel_og=1,0,D6953-F6953)</f>
        <v/>
      </c>
      <c r="K6953" s="6">
        <f>IF(sel_og=1,E6953-G6953,0)</f>
        <v/>
      </c>
    </row>
    <row r="6954">
      <c r="A6954" s="6">
        <f>Profiles!E6954+Profiles!F6954</f>
        <v/>
      </c>
      <c r="B6954" s="6">
        <f>Profiles!D6954*sel_solar</f>
        <v/>
      </c>
      <c r="C6954" s="6">
        <f>MIN(B6954,A6954)</f>
        <v/>
      </c>
      <c r="D6954" s="6">
        <f>B6954-C6954</f>
        <v/>
      </c>
      <c r="E6954" s="6">
        <f>A6954-C6954</f>
        <v/>
      </c>
      <c r="F6954" s="6">
        <f>MIN(D6954,in_batt_pw,IF(sel_batt=0,0,(sel_batt-H6953)/in_rte))</f>
        <v/>
      </c>
      <c r="G6954" s="6">
        <f>MIN(E6954,in_batt_pw,H6953)</f>
        <v/>
      </c>
      <c r="H6954" s="6">
        <f>H6953+F6954*in_rte-G6954</f>
        <v/>
      </c>
      <c r="I6954" s="6">
        <f>IF(sel_og=1,0,E6954-G6954)</f>
        <v/>
      </c>
      <c r="J6954" s="6">
        <f>IF(sel_og=1,0,D6954-F6954)</f>
        <v/>
      </c>
      <c r="K6954" s="6">
        <f>IF(sel_og=1,E6954-G6954,0)</f>
        <v/>
      </c>
    </row>
    <row r="6955">
      <c r="A6955" s="6">
        <f>Profiles!E6955+Profiles!F6955</f>
        <v/>
      </c>
      <c r="B6955" s="6">
        <f>Profiles!D6955*sel_solar</f>
        <v/>
      </c>
      <c r="C6955" s="6">
        <f>MIN(B6955,A6955)</f>
        <v/>
      </c>
      <c r="D6955" s="6">
        <f>B6955-C6955</f>
        <v/>
      </c>
      <c r="E6955" s="6">
        <f>A6955-C6955</f>
        <v/>
      </c>
      <c r="F6955" s="6">
        <f>MIN(D6955,in_batt_pw,IF(sel_batt=0,0,(sel_batt-H6954)/in_rte))</f>
        <v/>
      </c>
      <c r="G6955" s="6">
        <f>MIN(E6955,in_batt_pw,H6954)</f>
        <v/>
      </c>
      <c r="H6955" s="6">
        <f>H6954+F6955*in_rte-G6955</f>
        <v/>
      </c>
      <c r="I6955" s="6">
        <f>IF(sel_og=1,0,E6955-G6955)</f>
        <v/>
      </c>
      <c r="J6955" s="6">
        <f>IF(sel_og=1,0,D6955-F6955)</f>
        <v/>
      </c>
      <c r="K6955" s="6">
        <f>IF(sel_og=1,E6955-G6955,0)</f>
        <v/>
      </c>
    </row>
    <row r="6956">
      <c r="A6956" s="6">
        <f>Profiles!E6956+Profiles!F6956</f>
        <v/>
      </c>
      <c r="B6956" s="6">
        <f>Profiles!D6956*sel_solar</f>
        <v/>
      </c>
      <c r="C6956" s="6">
        <f>MIN(B6956,A6956)</f>
        <v/>
      </c>
      <c r="D6956" s="6">
        <f>B6956-C6956</f>
        <v/>
      </c>
      <c r="E6956" s="6">
        <f>A6956-C6956</f>
        <v/>
      </c>
      <c r="F6956" s="6">
        <f>MIN(D6956,in_batt_pw,IF(sel_batt=0,0,(sel_batt-H6955)/in_rte))</f>
        <v/>
      </c>
      <c r="G6956" s="6">
        <f>MIN(E6956,in_batt_pw,H6955)</f>
        <v/>
      </c>
      <c r="H6956" s="6">
        <f>H6955+F6956*in_rte-G6956</f>
        <v/>
      </c>
      <c r="I6956" s="6">
        <f>IF(sel_og=1,0,E6956-G6956)</f>
        <v/>
      </c>
      <c r="J6956" s="6">
        <f>IF(sel_og=1,0,D6956-F6956)</f>
        <v/>
      </c>
      <c r="K6956" s="6">
        <f>IF(sel_og=1,E6956-G6956,0)</f>
        <v/>
      </c>
    </row>
    <row r="6957">
      <c r="A6957" s="6">
        <f>Profiles!E6957+Profiles!F6957</f>
        <v/>
      </c>
      <c r="B6957" s="6">
        <f>Profiles!D6957*sel_solar</f>
        <v/>
      </c>
      <c r="C6957" s="6">
        <f>MIN(B6957,A6957)</f>
        <v/>
      </c>
      <c r="D6957" s="6">
        <f>B6957-C6957</f>
        <v/>
      </c>
      <c r="E6957" s="6">
        <f>A6957-C6957</f>
        <v/>
      </c>
      <c r="F6957" s="6">
        <f>MIN(D6957,in_batt_pw,IF(sel_batt=0,0,(sel_batt-H6956)/in_rte))</f>
        <v/>
      </c>
      <c r="G6957" s="6">
        <f>MIN(E6957,in_batt_pw,H6956)</f>
        <v/>
      </c>
      <c r="H6957" s="6">
        <f>H6956+F6957*in_rte-G6957</f>
        <v/>
      </c>
      <c r="I6957" s="6">
        <f>IF(sel_og=1,0,E6957-G6957)</f>
        <v/>
      </c>
      <c r="J6957" s="6">
        <f>IF(sel_og=1,0,D6957-F6957)</f>
        <v/>
      </c>
      <c r="K6957" s="6">
        <f>IF(sel_og=1,E6957-G6957,0)</f>
        <v/>
      </c>
    </row>
    <row r="6958">
      <c r="A6958" s="6">
        <f>Profiles!E6958+Profiles!F6958</f>
        <v/>
      </c>
      <c r="B6958" s="6">
        <f>Profiles!D6958*sel_solar</f>
        <v/>
      </c>
      <c r="C6958" s="6">
        <f>MIN(B6958,A6958)</f>
        <v/>
      </c>
      <c r="D6958" s="6">
        <f>B6958-C6958</f>
        <v/>
      </c>
      <c r="E6958" s="6">
        <f>A6958-C6958</f>
        <v/>
      </c>
      <c r="F6958" s="6">
        <f>MIN(D6958,in_batt_pw,IF(sel_batt=0,0,(sel_batt-H6957)/in_rte))</f>
        <v/>
      </c>
      <c r="G6958" s="6">
        <f>MIN(E6958,in_batt_pw,H6957)</f>
        <v/>
      </c>
      <c r="H6958" s="6">
        <f>H6957+F6958*in_rte-G6958</f>
        <v/>
      </c>
      <c r="I6958" s="6">
        <f>IF(sel_og=1,0,E6958-G6958)</f>
        <v/>
      </c>
      <c r="J6958" s="6">
        <f>IF(sel_og=1,0,D6958-F6958)</f>
        <v/>
      </c>
      <c r="K6958" s="6">
        <f>IF(sel_og=1,E6958-G6958,0)</f>
        <v/>
      </c>
    </row>
    <row r="6959">
      <c r="A6959" s="6">
        <f>Profiles!E6959+Profiles!F6959</f>
        <v/>
      </c>
      <c r="B6959" s="6">
        <f>Profiles!D6959*sel_solar</f>
        <v/>
      </c>
      <c r="C6959" s="6">
        <f>MIN(B6959,A6959)</f>
        <v/>
      </c>
      <c r="D6959" s="6">
        <f>B6959-C6959</f>
        <v/>
      </c>
      <c r="E6959" s="6">
        <f>A6959-C6959</f>
        <v/>
      </c>
      <c r="F6959" s="6">
        <f>MIN(D6959,in_batt_pw,IF(sel_batt=0,0,(sel_batt-H6958)/in_rte))</f>
        <v/>
      </c>
      <c r="G6959" s="6">
        <f>MIN(E6959,in_batt_pw,H6958)</f>
        <v/>
      </c>
      <c r="H6959" s="6">
        <f>H6958+F6959*in_rte-G6959</f>
        <v/>
      </c>
      <c r="I6959" s="6">
        <f>IF(sel_og=1,0,E6959-G6959)</f>
        <v/>
      </c>
      <c r="J6959" s="6">
        <f>IF(sel_og=1,0,D6959-F6959)</f>
        <v/>
      </c>
      <c r="K6959" s="6">
        <f>IF(sel_og=1,E6959-G6959,0)</f>
        <v/>
      </c>
    </row>
    <row r="6960">
      <c r="A6960" s="6">
        <f>Profiles!E6960+Profiles!F6960</f>
        <v/>
      </c>
      <c r="B6960" s="6">
        <f>Profiles!D6960*sel_solar</f>
        <v/>
      </c>
      <c r="C6960" s="6">
        <f>MIN(B6960,A6960)</f>
        <v/>
      </c>
      <c r="D6960" s="6">
        <f>B6960-C6960</f>
        <v/>
      </c>
      <c r="E6960" s="6">
        <f>A6960-C6960</f>
        <v/>
      </c>
      <c r="F6960" s="6">
        <f>MIN(D6960,in_batt_pw,IF(sel_batt=0,0,(sel_batt-H6959)/in_rte))</f>
        <v/>
      </c>
      <c r="G6960" s="6">
        <f>MIN(E6960,in_batt_pw,H6959)</f>
        <v/>
      </c>
      <c r="H6960" s="6">
        <f>H6959+F6960*in_rte-G6960</f>
        <v/>
      </c>
      <c r="I6960" s="6">
        <f>IF(sel_og=1,0,E6960-G6960)</f>
        <v/>
      </c>
      <c r="J6960" s="6">
        <f>IF(sel_og=1,0,D6960-F6960)</f>
        <v/>
      </c>
      <c r="K6960" s="6">
        <f>IF(sel_og=1,E6960-G6960,0)</f>
        <v/>
      </c>
    </row>
    <row r="6961">
      <c r="A6961" s="6">
        <f>Profiles!E6961+Profiles!F6961</f>
        <v/>
      </c>
      <c r="B6961" s="6">
        <f>Profiles!D6961*sel_solar</f>
        <v/>
      </c>
      <c r="C6961" s="6">
        <f>MIN(B6961,A6961)</f>
        <v/>
      </c>
      <c r="D6961" s="6">
        <f>B6961-C6961</f>
        <v/>
      </c>
      <c r="E6961" s="6">
        <f>A6961-C6961</f>
        <v/>
      </c>
      <c r="F6961" s="6">
        <f>MIN(D6961,in_batt_pw,IF(sel_batt=0,0,(sel_batt-H6960)/in_rte))</f>
        <v/>
      </c>
      <c r="G6961" s="6">
        <f>MIN(E6961,in_batt_pw,H6960)</f>
        <v/>
      </c>
      <c r="H6961" s="6">
        <f>H6960+F6961*in_rte-G6961</f>
        <v/>
      </c>
      <c r="I6961" s="6">
        <f>IF(sel_og=1,0,E6961-G6961)</f>
        <v/>
      </c>
      <c r="J6961" s="6">
        <f>IF(sel_og=1,0,D6961-F6961)</f>
        <v/>
      </c>
      <c r="K6961" s="6">
        <f>IF(sel_og=1,E6961-G6961,0)</f>
        <v/>
      </c>
    </row>
    <row r="6962">
      <c r="A6962" s="6">
        <f>Profiles!E6962+Profiles!F6962</f>
        <v/>
      </c>
      <c r="B6962" s="6">
        <f>Profiles!D6962*sel_solar</f>
        <v/>
      </c>
      <c r="C6962" s="6">
        <f>MIN(B6962,A6962)</f>
        <v/>
      </c>
      <c r="D6962" s="6">
        <f>B6962-C6962</f>
        <v/>
      </c>
      <c r="E6962" s="6">
        <f>A6962-C6962</f>
        <v/>
      </c>
      <c r="F6962" s="6">
        <f>MIN(D6962,in_batt_pw,IF(sel_batt=0,0,(sel_batt-H6961)/in_rte))</f>
        <v/>
      </c>
      <c r="G6962" s="6">
        <f>MIN(E6962,in_batt_pw,H6961)</f>
        <v/>
      </c>
      <c r="H6962" s="6">
        <f>H6961+F6962*in_rte-G6962</f>
        <v/>
      </c>
      <c r="I6962" s="6">
        <f>IF(sel_og=1,0,E6962-G6962)</f>
        <v/>
      </c>
      <c r="J6962" s="6">
        <f>IF(sel_og=1,0,D6962-F6962)</f>
        <v/>
      </c>
      <c r="K6962" s="6">
        <f>IF(sel_og=1,E6962-G6962,0)</f>
        <v/>
      </c>
    </row>
    <row r="6963">
      <c r="A6963" s="6">
        <f>Profiles!E6963+Profiles!F6963</f>
        <v/>
      </c>
      <c r="B6963" s="6">
        <f>Profiles!D6963*sel_solar</f>
        <v/>
      </c>
      <c r="C6963" s="6">
        <f>MIN(B6963,A6963)</f>
        <v/>
      </c>
      <c r="D6963" s="6">
        <f>B6963-C6963</f>
        <v/>
      </c>
      <c r="E6963" s="6">
        <f>A6963-C6963</f>
        <v/>
      </c>
      <c r="F6963" s="6">
        <f>MIN(D6963,in_batt_pw,IF(sel_batt=0,0,(sel_batt-H6962)/in_rte))</f>
        <v/>
      </c>
      <c r="G6963" s="6">
        <f>MIN(E6963,in_batt_pw,H6962)</f>
        <v/>
      </c>
      <c r="H6963" s="6">
        <f>H6962+F6963*in_rte-G6963</f>
        <v/>
      </c>
      <c r="I6963" s="6">
        <f>IF(sel_og=1,0,E6963-G6963)</f>
        <v/>
      </c>
      <c r="J6963" s="6">
        <f>IF(sel_og=1,0,D6963-F6963)</f>
        <v/>
      </c>
      <c r="K6963" s="6">
        <f>IF(sel_og=1,E6963-G6963,0)</f>
        <v/>
      </c>
    </row>
    <row r="6964">
      <c r="A6964" s="6">
        <f>Profiles!E6964+Profiles!F6964</f>
        <v/>
      </c>
      <c r="B6964" s="6">
        <f>Profiles!D6964*sel_solar</f>
        <v/>
      </c>
      <c r="C6964" s="6">
        <f>MIN(B6964,A6964)</f>
        <v/>
      </c>
      <c r="D6964" s="6">
        <f>B6964-C6964</f>
        <v/>
      </c>
      <c r="E6964" s="6">
        <f>A6964-C6964</f>
        <v/>
      </c>
      <c r="F6964" s="6">
        <f>MIN(D6964,in_batt_pw,IF(sel_batt=0,0,(sel_batt-H6963)/in_rte))</f>
        <v/>
      </c>
      <c r="G6964" s="6">
        <f>MIN(E6964,in_batt_pw,H6963)</f>
        <v/>
      </c>
      <c r="H6964" s="6">
        <f>H6963+F6964*in_rte-G6964</f>
        <v/>
      </c>
      <c r="I6964" s="6">
        <f>IF(sel_og=1,0,E6964-G6964)</f>
        <v/>
      </c>
      <c r="J6964" s="6">
        <f>IF(sel_og=1,0,D6964-F6964)</f>
        <v/>
      </c>
      <c r="K6964" s="6">
        <f>IF(sel_og=1,E6964-G6964,0)</f>
        <v/>
      </c>
    </row>
    <row r="6965">
      <c r="A6965" s="6">
        <f>Profiles!E6965+Profiles!F6965</f>
        <v/>
      </c>
      <c r="B6965" s="6">
        <f>Profiles!D6965*sel_solar</f>
        <v/>
      </c>
      <c r="C6965" s="6">
        <f>MIN(B6965,A6965)</f>
        <v/>
      </c>
      <c r="D6965" s="6">
        <f>B6965-C6965</f>
        <v/>
      </c>
      <c r="E6965" s="6">
        <f>A6965-C6965</f>
        <v/>
      </c>
      <c r="F6965" s="6">
        <f>MIN(D6965,in_batt_pw,IF(sel_batt=0,0,(sel_batt-H6964)/in_rte))</f>
        <v/>
      </c>
      <c r="G6965" s="6">
        <f>MIN(E6965,in_batt_pw,H6964)</f>
        <v/>
      </c>
      <c r="H6965" s="6">
        <f>H6964+F6965*in_rte-G6965</f>
        <v/>
      </c>
      <c r="I6965" s="6">
        <f>IF(sel_og=1,0,E6965-G6965)</f>
        <v/>
      </c>
      <c r="J6965" s="6">
        <f>IF(sel_og=1,0,D6965-F6965)</f>
        <v/>
      </c>
      <c r="K6965" s="6">
        <f>IF(sel_og=1,E6965-G6965,0)</f>
        <v/>
      </c>
    </row>
    <row r="6966">
      <c r="A6966" s="6">
        <f>Profiles!E6966+Profiles!F6966</f>
        <v/>
      </c>
      <c r="B6966" s="6">
        <f>Profiles!D6966*sel_solar</f>
        <v/>
      </c>
      <c r="C6966" s="6">
        <f>MIN(B6966,A6966)</f>
        <v/>
      </c>
      <c r="D6966" s="6">
        <f>B6966-C6966</f>
        <v/>
      </c>
      <c r="E6966" s="6">
        <f>A6966-C6966</f>
        <v/>
      </c>
      <c r="F6966" s="6">
        <f>MIN(D6966,in_batt_pw,IF(sel_batt=0,0,(sel_batt-H6965)/in_rte))</f>
        <v/>
      </c>
      <c r="G6966" s="6">
        <f>MIN(E6966,in_batt_pw,H6965)</f>
        <v/>
      </c>
      <c r="H6966" s="6">
        <f>H6965+F6966*in_rte-G6966</f>
        <v/>
      </c>
      <c r="I6966" s="6">
        <f>IF(sel_og=1,0,E6966-G6966)</f>
        <v/>
      </c>
      <c r="J6966" s="6">
        <f>IF(sel_og=1,0,D6966-F6966)</f>
        <v/>
      </c>
      <c r="K6966" s="6">
        <f>IF(sel_og=1,E6966-G6966,0)</f>
        <v/>
      </c>
    </row>
    <row r="6967">
      <c r="A6967" s="6">
        <f>Profiles!E6967+Profiles!F6967</f>
        <v/>
      </c>
      <c r="B6967" s="6">
        <f>Profiles!D6967*sel_solar</f>
        <v/>
      </c>
      <c r="C6967" s="6">
        <f>MIN(B6967,A6967)</f>
        <v/>
      </c>
      <c r="D6967" s="6">
        <f>B6967-C6967</f>
        <v/>
      </c>
      <c r="E6967" s="6">
        <f>A6967-C6967</f>
        <v/>
      </c>
      <c r="F6967" s="6">
        <f>MIN(D6967,in_batt_pw,IF(sel_batt=0,0,(sel_batt-H6966)/in_rte))</f>
        <v/>
      </c>
      <c r="G6967" s="6">
        <f>MIN(E6967,in_batt_pw,H6966)</f>
        <v/>
      </c>
      <c r="H6967" s="6">
        <f>H6966+F6967*in_rte-G6967</f>
        <v/>
      </c>
      <c r="I6967" s="6">
        <f>IF(sel_og=1,0,E6967-G6967)</f>
        <v/>
      </c>
      <c r="J6967" s="6">
        <f>IF(sel_og=1,0,D6967-F6967)</f>
        <v/>
      </c>
      <c r="K6967" s="6">
        <f>IF(sel_og=1,E6967-G6967,0)</f>
        <v/>
      </c>
    </row>
    <row r="6968">
      <c r="A6968" s="6">
        <f>Profiles!E6968+Profiles!F6968</f>
        <v/>
      </c>
      <c r="B6968" s="6">
        <f>Profiles!D6968*sel_solar</f>
        <v/>
      </c>
      <c r="C6968" s="6">
        <f>MIN(B6968,A6968)</f>
        <v/>
      </c>
      <c r="D6968" s="6">
        <f>B6968-C6968</f>
        <v/>
      </c>
      <c r="E6968" s="6">
        <f>A6968-C6968</f>
        <v/>
      </c>
      <c r="F6968" s="6">
        <f>MIN(D6968,in_batt_pw,IF(sel_batt=0,0,(sel_batt-H6967)/in_rte))</f>
        <v/>
      </c>
      <c r="G6968" s="6">
        <f>MIN(E6968,in_batt_pw,H6967)</f>
        <v/>
      </c>
      <c r="H6968" s="6">
        <f>H6967+F6968*in_rte-G6968</f>
        <v/>
      </c>
      <c r="I6968" s="6">
        <f>IF(sel_og=1,0,E6968-G6968)</f>
        <v/>
      </c>
      <c r="J6968" s="6">
        <f>IF(sel_og=1,0,D6968-F6968)</f>
        <v/>
      </c>
      <c r="K6968" s="6">
        <f>IF(sel_og=1,E6968-G6968,0)</f>
        <v/>
      </c>
    </row>
    <row r="6969">
      <c r="A6969" s="6">
        <f>Profiles!E6969+Profiles!F6969</f>
        <v/>
      </c>
      <c r="B6969" s="6">
        <f>Profiles!D6969*sel_solar</f>
        <v/>
      </c>
      <c r="C6969" s="6">
        <f>MIN(B6969,A6969)</f>
        <v/>
      </c>
      <c r="D6969" s="6">
        <f>B6969-C6969</f>
        <v/>
      </c>
      <c r="E6969" s="6">
        <f>A6969-C6969</f>
        <v/>
      </c>
      <c r="F6969" s="6">
        <f>MIN(D6969,in_batt_pw,IF(sel_batt=0,0,(sel_batt-H6968)/in_rte))</f>
        <v/>
      </c>
      <c r="G6969" s="6">
        <f>MIN(E6969,in_batt_pw,H6968)</f>
        <v/>
      </c>
      <c r="H6969" s="6">
        <f>H6968+F6969*in_rte-G6969</f>
        <v/>
      </c>
      <c r="I6969" s="6">
        <f>IF(sel_og=1,0,E6969-G6969)</f>
        <v/>
      </c>
      <c r="J6969" s="6">
        <f>IF(sel_og=1,0,D6969-F6969)</f>
        <v/>
      </c>
      <c r="K6969" s="6">
        <f>IF(sel_og=1,E6969-G6969,0)</f>
        <v/>
      </c>
    </row>
    <row r="6970">
      <c r="A6970" s="6">
        <f>Profiles!E6970+Profiles!F6970</f>
        <v/>
      </c>
      <c r="B6970" s="6">
        <f>Profiles!D6970*sel_solar</f>
        <v/>
      </c>
      <c r="C6970" s="6">
        <f>MIN(B6970,A6970)</f>
        <v/>
      </c>
      <c r="D6970" s="6">
        <f>B6970-C6970</f>
        <v/>
      </c>
      <c r="E6970" s="6">
        <f>A6970-C6970</f>
        <v/>
      </c>
      <c r="F6970" s="6">
        <f>MIN(D6970,in_batt_pw,IF(sel_batt=0,0,(sel_batt-H6969)/in_rte))</f>
        <v/>
      </c>
      <c r="G6970" s="6">
        <f>MIN(E6970,in_batt_pw,H6969)</f>
        <v/>
      </c>
      <c r="H6970" s="6">
        <f>H6969+F6970*in_rte-G6970</f>
        <v/>
      </c>
      <c r="I6970" s="6">
        <f>IF(sel_og=1,0,E6970-G6970)</f>
        <v/>
      </c>
      <c r="J6970" s="6">
        <f>IF(sel_og=1,0,D6970-F6970)</f>
        <v/>
      </c>
      <c r="K6970" s="6">
        <f>IF(sel_og=1,E6970-G6970,0)</f>
        <v/>
      </c>
    </row>
    <row r="6971">
      <c r="A6971" s="6">
        <f>Profiles!E6971+Profiles!F6971</f>
        <v/>
      </c>
      <c r="B6971" s="6">
        <f>Profiles!D6971*sel_solar</f>
        <v/>
      </c>
      <c r="C6971" s="6">
        <f>MIN(B6971,A6971)</f>
        <v/>
      </c>
      <c r="D6971" s="6">
        <f>B6971-C6971</f>
        <v/>
      </c>
      <c r="E6971" s="6">
        <f>A6971-C6971</f>
        <v/>
      </c>
      <c r="F6971" s="6">
        <f>MIN(D6971,in_batt_pw,IF(sel_batt=0,0,(sel_batt-H6970)/in_rte))</f>
        <v/>
      </c>
      <c r="G6971" s="6">
        <f>MIN(E6971,in_batt_pw,H6970)</f>
        <v/>
      </c>
      <c r="H6971" s="6">
        <f>H6970+F6971*in_rte-G6971</f>
        <v/>
      </c>
      <c r="I6971" s="6">
        <f>IF(sel_og=1,0,E6971-G6971)</f>
        <v/>
      </c>
      <c r="J6971" s="6">
        <f>IF(sel_og=1,0,D6971-F6971)</f>
        <v/>
      </c>
      <c r="K6971" s="6">
        <f>IF(sel_og=1,E6971-G6971,0)</f>
        <v/>
      </c>
    </row>
    <row r="6972">
      <c r="A6972" s="6">
        <f>Profiles!E6972+Profiles!F6972</f>
        <v/>
      </c>
      <c r="B6972" s="6">
        <f>Profiles!D6972*sel_solar</f>
        <v/>
      </c>
      <c r="C6972" s="6">
        <f>MIN(B6972,A6972)</f>
        <v/>
      </c>
      <c r="D6972" s="6">
        <f>B6972-C6972</f>
        <v/>
      </c>
      <c r="E6972" s="6">
        <f>A6972-C6972</f>
        <v/>
      </c>
      <c r="F6972" s="6">
        <f>MIN(D6972,in_batt_pw,IF(sel_batt=0,0,(sel_batt-H6971)/in_rte))</f>
        <v/>
      </c>
      <c r="G6972" s="6">
        <f>MIN(E6972,in_batt_pw,H6971)</f>
        <v/>
      </c>
      <c r="H6972" s="6">
        <f>H6971+F6972*in_rte-G6972</f>
        <v/>
      </c>
      <c r="I6972" s="6">
        <f>IF(sel_og=1,0,E6972-G6972)</f>
        <v/>
      </c>
      <c r="J6972" s="6">
        <f>IF(sel_og=1,0,D6972-F6972)</f>
        <v/>
      </c>
      <c r="K6972" s="6">
        <f>IF(sel_og=1,E6972-G6972,0)</f>
        <v/>
      </c>
    </row>
    <row r="6973">
      <c r="A6973" s="6">
        <f>Profiles!E6973+Profiles!F6973</f>
        <v/>
      </c>
      <c r="B6973" s="6">
        <f>Profiles!D6973*sel_solar</f>
        <v/>
      </c>
      <c r="C6973" s="6">
        <f>MIN(B6973,A6973)</f>
        <v/>
      </c>
      <c r="D6973" s="6">
        <f>B6973-C6973</f>
        <v/>
      </c>
      <c r="E6973" s="6">
        <f>A6973-C6973</f>
        <v/>
      </c>
      <c r="F6973" s="6">
        <f>MIN(D6973,in_batt_pw,IF(sel_batt=0,0,(sel_batt-H6972)/in_rte))</f>
        <v/>
      </c>
      <c r="G6973" s="6">
        <f>MIN(E6973,in_batt_pw,H6972)</f>
        <v/>
      </c>
      <c r="H6973" s="6">
        <f>H6972+F6973*in_rte-G6973</f>
        <v/>
      </c>
      <c r="I6973" s="6">
        <f>IF(sel_og=1,0,E6973-G6973)</f>
        <v/>
      </c>
      <c r="J6973" s="6">
        <f>IF(sel_og=1,0,D6973-F6973)</f>
        <v/>
      </c>
      <c r="K6973" s="6">
        <f>IF(sel_og=1,E6973-G6973,0)</f>
        <v/>
      </c>
    </row>
    <row r="6974">
      <c r="A6974" s="6">
        <f>Profiles!E6974+Profiles!F6974</f>
        <v/>
      </c>
      <c r="B6974" s="6">
        <f>Profiles!D6974*sel_solar</f>
        <v/>
      </c>
      <c r="C6974" s="6">
        <f>MIN(B6974,A6974)</f>
        <v/>
      </c>
      <c r="D6974" s="6">
        <f>B6974-C6974</f>
        <v/>
      </c>
      <c r="E6974" s="6">
        <f>A6974-C6974</f>
        <v/>
      </c>
      <c r="F6974" s="6">
        <f>MIN(D6974,in_batt_pw,IF(sel_batt=0,0,(sel_batt-H6973)/in_rte))</f>
        <v/>
      </c>
      <c r="G6974" s="6">
        <f>MIN(E6974,in_batt_pw,H6973)</f>
        <v/>
      </c>
      <c r="H6974" s="6">
        <f>H6973+F6974*in_rte-G6974</f>
        <v/>
      </c>
      <c r="I6974" s="6">
        <f>IF(sel_og=1,0,E6974-G6974)</f>
        <v/>
      </c>
      <c r="J6974" s="6">
        <f>IF(sel_og=1,0,D6974-F6974)</f>
        <v/>
      </c>
      <c r="K6974" s="6">
        <f>IF(sel_og=1,E6974-G6974,0)</f>
        <v/>
      </c>
    </row>
    <row r="6975">
      <c r="A6975" s="6">
        <f>Profiles!E6975+Profiles!F6975</f>
        <v/>
      </c>
      <c r="B6975" s="6">
        <f>Profiles!D6975*sel_solar</f>
        <v/>
      </c>
      <c r="C6975" s="6">
        <f>MIN(B6975,A6975)</f>
        <v/>
      </c>
      <c r="D6975" s="6">
        <f>B6975-C6975</f>
        <v/>
      </c>
      <c r="E6975" s="6">
        <f>A6975-C6975</f>
        <v/>
      </c>
      <c r="F6975" s="6">
        <f>MIN(D6975,in_batt_pw,IF(sel_batt=0,0,(sel_batt-H6974)/in_rte))</f>
        <v/>
      </c>
      <c r="G6975" s="6">
        <f>MIN(E6975,in_batt_pw,H6974)</f>
        <v/>
      </c>
      <c r="H6975" s="6">
        <f>H6974+F6975*in_rte-G6975</f>
        <v/>
      </c>
      <c r="I6975" s="6">
        <f>IF(sel_og=1,0,E6975-G6975)</f>
        <v/>
      </c>
      <c r="J6975" s="6">
        <f>IF(sel_og=1,0,D6975-F6975)</f>
        <v/>
      </c>
      <c r="K6975" s="6">
        <f>IF(sel_og=1,E6975-G6975,0)</f>
        <v/>
      </c>
    </row>
    <row r="6976">
      <c r="A6976" s="6">
        <f>Profiles!E6976+Profiles!F6976</f>
        <v/>
      </c>
      <c r="B6976" s="6">
        <f>Profiles!D6976*sel_solar</f>
        <v/>
      </c>
      <c r="C6976" s="6">
        <f>MIN(B6976,A6976)</f>
        <v/>
      </c>
      <c r="D6976" s="6">
        <f>B6976-C6976</f>
        <v/>
      </c>
      <c r="E6976" s="6">
        <f>A6976-C6976</f>
        <v/>
      </c>
      <c r="F6976" s="6">
        <f>MIN(D6976,in_batt_pw,IF(sel_batt=0,0,(sel_batt-H6975)/in_rte))</f>
        <v/>
      </c>
      <c r="G6976" s="6">
        <f>MIN(E6976,in_batt_pw,H6975)</f>
        <v/>
      </c>
      <c r="H6976" s="6">
        <f>H6975+F6976*in_rte-G6976</f>
        <v/>
      </c>
      <c r="I6976" s="6">
        <f>IF(sel_og=1,0,E6976-G6976)</f>
        <v/>
      </c>
      <c r="J6976" s="6">
        <f>IF(sel_og=1,0,D6976-F6976)</f>
        <v/>
      </c>
      <c r="K6976" s="6">
        <f>IF(sel_og=1,E6976-G6976,0)</f>
        <v/>
      </c>
    </row>
    <row r="6977">
      <c r="A6977" s="6">
        <f>Profiles!E6977+Profiles!F6977</f>
        <v/>
      </c>
      <c r="B6977" s="6">
        <f>Profiles!D6977*sel_solar</f>
        <v/>
      </c>
      <c r="C6977" s="6">
        <f>MIN(B6977,A6977)</f>
        <v/>
      </c>
      <c r="D6977" s="6">
        <f>B6977-C6977</f>
        <v/>
      </c>
      <c r="E6977" s="6">
        <f>A6977-C6977</f>
        <v/>
      </c>
      <c r="F6977" s="6">
        <f>MIN(D6977,in_batt_pw,IF(sel_batt=0,0,(sel_batt-H6976)/in_rte))</f>
        <v/>
      </c>
      <c r="G6977" s="6">
        <f>MIN(E6977,in_batt_pw,H6976)</f>
        <v/>
      </c>
      <c r="H6977" s="6">
        <f>H6976+F6977*in_rte-G6977</f>
        <v/>
      </c>
      <c r="I6977" s="6">
        <f>IF(sel_og=1,0,E6977-G6977)</f>
        <v/>
      </c>
      <c r="J6977" s="6">
        <f>IF(sel_og=1,0,D6977-F6977)</f>
        <v/>
      </c>
      <c r="K6977" s="6">
        <f>IF(sel_og=1,E6977-G6977,0)</f>
        <v/>
      </c>
    </row>
    <row r="6978">
      <c r="A6978" s="6">
        <f>Profiles!E6978+Profiles!F6978</f>
        <v/>
      </c>
      <c r="B6978" s="6">
        <f>Profiles!D6978*sel_solar</f>
        <v/>
      </c>
      <c r="C6978" s="6">
        <f>MIN(B6978,A6978)</f>
        <v/>
      </c>
      <c r="D6978" s="6">
        <f>B6978-C6978</f>
        <v/>
      </c>
      <c r="E6978" s="6">
        <f>A6978-C6978</f>
        <v/>
      </c>
      <c r="F6978" s="6">
        <f>MIN(D6978,in_batt_pw,IF(sel_batt=0,0,(sel_batt-H6977)/in_rte))</f>
        <v/>
      </c>
      <c r="G6978" s="6">
        <f>MIN(E6978,in_batt_pw,H6977)</f>
        <v/>
      </c>
      <c r="H6978" s="6">
        <f>H6977+F6978*in_rte-G6978</f>
        <v/>
      </c>
      <c r="I6978" s="6">
        <f>IF(sel_og=1,0,E6978-G6978)</f>
        <v/>
      </c>
      <c r="J6978" s="6">
        <f>IF(sel_og=1,0,D6978-F6978)</f>
        <v/>
      </c>
      <c r="K6978" s="6">
        <f>IF(sel_og=1,E6978-G6978,0)</f>
        <v/>
      </c>
    </row>
    <row r="6979">
      <c r="A6979" s="6">
        <f>Profiles!E6979+Profiles!F6979</f>
        <v/>
      </c>
      <c r="B6979" s="6">
        <f>Profiles!D6979*sel_solar</f>
        <v/>
      </c>
      <c r="C6979" s="6">
        <f>MIN(B6979,A6979)</f>
        <v/>
      </c>
      <c r="D6979" s="6">
        <f>B6979-C6979</f>
        <v/>
      </c>
      <c r="E6979" s="6">
        <f>A6979-C6979</f>
        <v/>
      </c>
      <c r="F6979" s="6">
        <f>MIN(D6979,in_batt_pw,IF(sel_batt=0,0,(sel_batt-H6978)/in_rte))</f>
        <v/>
      </c>
      <c r="G6979" s="6">
        <f>MIN(E6979,in_batt_pw,H6978)</f>
        <v/>
      </c>
      <c r="H6979" s="6">
        <f>H6978+F6979*in_rte-G6979</f>
        <v/>
      </c>
      <c r="I6979" s="6">
        <f>IF(sel_og=1,0,E6979-G6979)</f>
        <v/>
      </c>
      <c r="J6979" s="6">
        <f>IF(sel_og=1,0,D6979-F6979)</f>
        <v/>
      </c>
      <c r="K6979" s="6">
        <f>IF(sel_og=1,E6979-G6979,0)</f>
        <v/>
      </c>
    </row>
    <row r="6980">
      <c r="A6980" s="6">
        <f>Profiles!E6980+Profiles!F6980</f>
        <v/>
      </c>
      <c r="B6980" s="6">
        <f>Profiles!D6980*sel_solar</f>
        <v/>
      </c>
      <c r="C6980" s="6">
        <f>MIN(B6980,A6980)</f>
        <v/>
      </c>
      <c r="D6980" s="6">
        <f>B6980-C6980</f>
        <v/>
      </c>
      <c r="E6980" s="6">
        <f>A6980-C6980</f>
        <v/>
      </c>
      <c r="F6980" s="6">
        <f>MIN(D6980,in_batt_pw,IF(sel_batt=0,0,(sel_batt-H6979)/in_rte))</f>
        <v/>
      </c>
      <c r="G6980" s="6">
        <f>MIN(E6980,in_batt_pw,H6979)</f>
        <v/>
      </c>
      <c r="H6980" s="6">
        <f>H6979+F6980*in_rte-G6980</f>
        <v/>
      </c>
      <c r="I6980" s="6">
        <f>IF(sel_og=1,0,E6980-G6980)</f>
        <v/>
      </c>
      <c r="J6980" s="6">
        <f>IF(sel_og=1,0,D6980-F6980)</f>
        <v/>
      </c>
      <c r="K6980" s="6">
        <f>IF(sel_og=1,E6980-G6980,0)</f>
        <v/>
      </c>
    </row>
    <row r="6981">
      <c r="A6981" s="6">
        <f>Profiles!E6981+Profiles!F6981</f>
        <v/>
      </c>
      <c r="B6981" s="6">
        <f>Profiles!D6981*sel_solar</f>
        <v/>
      </c>
      <c r="C6981" s="6">
        <f>MIN(B6981,A6981)</f>
        <v/>
      </c>
      <c r="D6981" s="6">
        <f>B6981-C6981</f>
        <v/>
      </c>
      <c r="E6981" s="6">
        <f>A6981-C6981</f>
        <v/>
      </c>
      <c r="F6981" s="6">
        <f>MIN(D6981,in_batt_pw,IF(sel_batt=0,0,(sel_batt-H6980)/in_rte))</f>
        <v/>
      </c>
      <c r="G6981" s="6">
        <f>MIN(E6981,in_batt_pw,H6980)</f>
        <v/>
      </c>
      <c r="H6981" s="6">
        <f>H6980+F6981*in_rte-G6981</f>
        <v/>
      </c>
      <c r="I6981" s="6">
        <f>IF(sel_og=1,0,E6981-G6981)</f>
        <v/>
      </c>
      <c r="J6981" s="6">
        <f>IF(sel_og=1,0,D6981-F6981)</f>
        <v/>
      </c>
      <c r="K6981" s="6">
        <f>IF(sel_og=1,E6981-G6981,0)</f>
        <v/>
      </c>
    </row>
    <row r="6982">
      <c r="A6982" s="6">
        <f>Profiles!E6982+Profiles!F6982</f>
        <v/>
      </c>
      <c r="B6982" s="6">
        <f>Profiles!D6982*sel_solar</f>
        <v/>
      </c>
      <c r="C6982" s="6">
        <f>MIN(B6982,A6982)</f>
        <v/>
      </c>
      <c r="D6982" s="6">
        <f>B6982-C6982</f>
        <v/>
      </c>
      <c r="E6982" s="6">
        <f>A6982-C6982</f>
        <v/>
      </c>
      <c r="F6982" s="6">
        <f>MIN(D6982,in_batt_pw,IF(sel_batt=0,0,(sel_batt-H6981)/in_rte))</f>
        <v/>
      </c>
      <c r="G6982" s="6">
        <f>MIN(E6982,in_batt_pw,H6981)</f>
        <v/>
      </c>
      <c r="H6982" s="6">
        <f>H6981+F6982*in_rte-G6982</f>
        <v/>
      </c>
      <c r="I6982" s="6">
        <f>IF(sel_og=1,0,E6982-G6982)</f>
        <v/>
      </c>
      <c r="J6982" s="6">
        <f>IF(sel_og=1,0,D6982-F6982)</f>
        <v/>
      </c>
      <c r="K6982" s="6">
        <f>IF(sel_og=1,E6982-G6982,0)</f>
        <v/>
      </c>
    </row>
    <row r="6983">
      <c r="A6983" s="6">
        <f>Profiles!E6983+Profiles!F6983</f>
        <v/>
      </c>
      <c r="B6983" s="6">
        <f>Profiles!D6983*sel_solar</f>
        <v/>
      </c>
      <c r="C6983" s="6">
        <f>MIN(B6983,A6983)</f>
        <v/>
      </c>
      <c r="D6983" s="6">
        <f>B6983-C6983</f>
        <v/>
      </c>
      <c r="E6983" s="6">
        <f>A6983-C6983</f>
        <v/>
      </c>
      <c r="F6983" s="6">
        <f>MIN(D6983,in_batt_pw,IF(sel_batt=0,0,(sel_batt-H6982)/in_rte))</f>
        <v/>
      </c>
      <c r="G6983" s="6">
        <f>MIN(E6983,in_batt_pw,H6982)</f>
        <v/>
      </c>
      <c r="H6983" s="6">
        <f>H6982+F6983*in_rte-G6983</f>
        <v/>
      </c>
      <c r="I6983" s="6">
        <f>IF(sel_og=1,0,E6983-G6983)</f>
        <v/>
      </c>
      <c r="J6983" s="6">
        <f>IF(sel_og=1,0,D6983-F6983)</f>
        <v/>
      </c>
      <c r="K6983" s="6">
        <f>IF(sel_og=1,E6983-G6983,0)</f>
        <v/>
      </c>
    </row>
    <row r="6984">
      <c r="A6984" s="6">
        <f>Profiles!E6984+Profiles!F6984</f>
        <v/>
      </c>
      <c r="B6984" s="6">
        <f>Profiles!D6984*sel_solar</f>
        <v/>
      </c>
      <c r="C6984" s="6">
        <f>MIN(B6984,A6984)</f>
        <v/>
      </c>
      <c r="D6984" s="6">
        <f>B6984-C6984</f>
        <v/>
      </c>
      <c r="E6984" s="6">
        <f>A6984-C6984</f>
        <v/>
      </c>
      <c r="F6984" s="6">
        <f>MIN(D6984,in_batt_pw,IF(sel_batt=0,0,(sel_batt-H6983)/in_rte))</f>
        <v/>
      </c>
      <c r="G6984" s="6">
        <f>MIN(E6984,in_batt_pw,H6983)</f>
        <v/>
      </c>
      <c r="H6984" s="6">
        <f>H6983+F6984*in_rte-G6984</f>
        <v/>
      </c>
      <c r="I6984" s="6">
        <f>IF(sel_og=1,0,E6984-G6984)</f>
        <v/>
      </c>
      <c r="J6984" s="6">
        <f>IF(sel_og=1,0,D6984-F6984)</f>
        <v/>
      </c>
      <c r="K6984" s="6">
        <f>IF(sel_og=1,E6984-G6984,0)</f>
        <v/>
      </c>
    </row>
    <row r="6985">
      <c r="A6985" s="6">
        <f>Profiles!E6985+Profiles!F6985</f>
        <v/>
      </c>
      <c r="B6985" s="6">
        <f>Profiles!D6985*sel_solar</f>
        <v/>
      </c>
      <c r="C6985" s="6">
        <f>MIN(B6985,A6985)</f>
        <v/>
      </c>
      <c r="D6985" s="6">
        <f>B6985-C6985</f>
        <v/>
      </c>
      <c r="E6985" s="6">
        <f>A6985-C6985</f>
        <v/>
      </c>
      <c r="F6985" s="6">
        <f>MIN(D6985,in_batt_pw,IF(sel_batt=0,0,(sel_batt-H6984)/in_rte))</f>
        <v/>
      </c>
      <c r="G6985" s="6">
        <f>MIN(E6985,in_batt_pw,H6984)</f>
        <v/>
      </c>
      <c r="H6985" s="6">
        <f>H6984+F6985*in_rte-G6985</f>
        <v/>
      </c>
      <c r="I6985" s="6">
        <f>IF(sel_og=1,0,E6985-G6985)</f>
        <v/>
      </c>
      <c r="J6985" s="6">
        <f>IF(sel_og=1,0,D6985-F6985)</f>
        <v/>
      </c>
      <c r="K6985" s="6">
        <f>IF(sel_og=1,E6985-G6985,0)</f>
        <v/>
      </c>
    </row>
    <row r="6986">
      <c r="A6986" s="6">
        <f>Profiles!E6986+Profiles!F6986</f>
        <v/>
      </c>
      <c r="B6986" s="6">
        <f>Profiles!D6986*sel_solar</f>
        <v/>
      </c>
      <c r="C6986" s="6">
        <f>MIN(B6986,A6986)</f>
        <v/>
      </c>
      <c r="D6986" s="6">
        <f>B6986-C6986</f>
        <v/>
      </c>
      <c r="E6986" s="6">
        <f>A6986-C6986</f>
        <v/>
      </c>
      <c r="F6986" s="6">
        <f>MIN(D6986,in_batt_pw,IF(sel_batt=0,0,(sel_batt-H6985)/in_rte))</f>
        <v/>
      </c>
      <c r="G6986" s="6">
        <f>MIN(E6986,in_batt_pw,H6985)</f>
        <v/>
      </c>
      <c r="H6986" s="6">
        <f>H6985+F6986*in_rte-G6986</f>
        <v/>
      </c>
      <c r="I6986" s="6">
        <f>IF(sel_og=1,0,E6986-G6986)</f>
        <v/>
      </c>
      <c r="J6986" s="6">
        <f>IF(sel_og=1,0,D6986-F6986)</f>
        <v/>
      </c>
      <c r="K6986" s="6">
        <f>IF(sel_og=1,E6986-G6986,0)</f>
        <v/>
      </c>
    </row>
    <row r="6987">
      <c r="A6987" s="6">
        <f>Profiles!E6987+Profiles!F6987</f>
        <v/>
      </c>
      <c r="B6987" s="6">
        <f>Profiles!D6987*sel_solar</f>
        <v/>
      </c>
      <c r="C6987" s="6">
        <f>MIN(B6987,A6987)</f>
        <v/>
      </c>
      <c r="D6987" s="6">
        <f>B6987-C6987</f>
        <v/>
      </c>
      <c r="E6987" s="6">
        <f>A6987-C6987</f>
        <v/>
      </c>
      <c r="F6987" s="6">
        <f>MIN(D6987,in_batt_pw,IF(sel_batt=0,0,(sel_batt-H6986)/in_rte))</f>
        <v/>
      </c>
      <c r="G6987" s="6">
        <f>MIN(E6987,in_batt_pw,H6986)</f>
        <v/>
      </c>
      <c r="H6987" s="6">
        <f>H6986+F6987*in_rte-G6987</f>
        <v/>
      </c>
      <c r="I6987" s="6">
        <f>IF(sel_og=1,0,E6987-G6987)</f>
        <v/>
      </c>
      <c r="J6987" s="6">
        <f>IF(sel_og=1,0,D6987-F6987)</f>
        <v/>
      </c>
      <c r="K6987" s="6">
        <f>IF(sel_og=1,E6987-G6987,0)</f>
        <v/>
      </c>
    </row>
    <row r="6988">
      <c r="A6988" s="6">
        <f>Profiles!E6988+Profiles!F6988</f>
        <v/>
      </c>
      <c r="B6988" s="6">
        <f>Profiles!D6988*sel_solar</f>
        <v/>
      </c>
      <c r="C6988" s="6">
        <f>MIN(B6988,A6988)</f>
        <v/>
      </c>
      <c r="D6988" s="6">
        <f>B6988-C6988</f>
        <v/>
      </c>
      <c r="E6988" s="6">
        <f>A6988-C6988</f>
        <v/>
      </c>
      <c r="F6988" s="6">
        <f>MIN(D6988,in_batt_pw,IF(sel_batt=0,0,(sel_batt-H6987)/in_rte))</f>
        <v/>
      </c>
      <c r="G6988" s="6">
        <f>MIN(E6988,in_batt_pw,H6987)</f>
        <v/>
      </c>
      <c r="H6988" s="6">
        <f>H6987+F6988*in_rte-G6988</f>
        <v/>
      </c>
      <c r="I6988" s="6">
        <f>IF(sel_og=1,0,E6988-G6988)</f>
        <v/>
      </c>
      <c r="J6988" s="6">
        <f>IF(sel_og=1,0,D6988-F6988)</f>
        <v/>
      </c>
      <c r="K6988" s="6">
        <f>IF(sel_og=1,E6988-G6988,0)</f>
        <v/>
      </c>
    </row>
    <row r="6989">
      <c r="A6989" s="6">
        <f>Profiles!E6989+Profiles!F6989</f>
        <v/>
      </c>
      <c r="B6989" s="6">
        <f>Profiles!D6989*sel_solar</f>
        <v/>
      </c>
      <c r="C6989" s="6">
        <f>MIN(B6989,A6989)</f>
        <v/>
      </c>
      <c r="D6989" s="6">
        <f>B6989-C6989</f>
        <v/>
      </c>
      <c r="E6989" s="6">
        <f>A6989-C6989</f>
        <v/>
      </c>
      <c r="F6989" s="6">
        <f>MIN(D6989,in_batt_pw,IF(sel_batt=0,0,(sel_batt-H6988)/in_rte))</f>
        <v/>
      </c>
      <c r="G6989" s="6">
        <f>MIN(E6989,in_batt_pw,H6988)</f>
        <v/>
      </c>
      <c r="H6989" s="6">
        <f>H6988+F6989*in_rte-G6989</f>
        <v/>
      </c>
      <c r="I6989" s="6">
        <f>IF(sel_og=1,0,E6989-G6989)</f>
        <v/>
      </c>
      <c r="J6989" s="6">
        <f>IF(sel_og=1,0,D6989-F6989)</f>
        <v/>
      </c>
      <c r="K6989" s="6">
        <f>IF(sel_og=1,E6989-G6989,0)</f>
        <v/>
      </c>
    </row>
    <row r="6990">
      <c r="A6990" s="6">
        <f>Profiles!E6990+Profiles!F6990</f>
        <v/>
      </c>
      <c r="B6990" s="6">
        <f>Profiles!D6990*sel_solar</f>
        <v/>
      </c>
      <c r="C6990" s="6">
        <f>MIN(B6990,A6990)</f>
        <v/>
      </c>
      <c r="D6990" s="6">
        <f>B6990-C6990</f>
        <v/>
      </c>
      <c r="E6990" s="6">
        <f>A6990-C6990</f>
        <v/>
      </c>
      <c r="F6990" s="6">
        <f>MIN(D6990,in_batt_pw,IF(sel_batt=0,0,(sel_batt-H6989)/in_rte))</f>
        <v/>
      </c>
      <c r="G6990" s="6">
        <f>MIN(E6990,in_batt_pw,H6989)</f>
        <v/>
      </c>
      <c r="H6990" s="6">
        <f>H6989+F6990*in_rte-G6990</f>
        <v/>
      </c>
      <c r="I6990" s="6">
        <f>IF(sel_og=1,0,E6990-G6990)</f>
        <v/>
      </c>
      <c r="J6990" s="6">
        <f>IF(sel_og=1,0,D6990-F6990)</f>
        <v/>
      </c>
      <c r="K6990" s="6">
        <f>IF(sel_og=1,E6990-G6990,0)</f>
        <v/>
      </c>
    </row>
    <row r="6991">
      <c r="A6991" s="6">
        <f>Profiles!E6991+Profiles!F6991</f>
        <v/>
      </c>
      <c r="B6991" s="6">
        <f>Profiles!D6991*sel_solar</f>
        <v/>
      </c>
      <c r="C6991" s="6">
        <f>MIN(B6991,A6991)</f>
        <v/>
      </c>
      <c r="D6991" s="6">
        <f>B6991-C6991</f>
        <v/>
      </c>
      <c r="E6991" s="6">
        <f>A6991-C6991</f>
        <v/>
      </c>
      <c r="F6991" s="6">
        <f>MIN(D6991,in_batt_pw,IF(sel_batt=0,0,(sel_batt-H6990)/in_rte))</f>
        <v/>
      </c>
      <c r="G6991" s="6">
        <f>MIN(E6991,in_batt_pw,H6990)</f>
        <v/>
      </c>
      <c r="H6991" s="6">
        <f>H6990+F6991*in_rte-G6991</f>
        <v/>
      </c>
      <c r="I6991" s="6">
        <f>IF(sel_og=1,0,E6991-G6991)</f>
        <v/>
      </c>
      <c r="J6991" s="6">
        <f>IF(sel_og=1,0,D6991-F6991)</f>
        <v/>
      </c>
      <c r="K6991" s="6">
        <f>IF(sel_og=1,E6991-G6991,0)</f>
        <v/>
      </c>
    </row>
    <row r="6992">
      <c r="A6992" s="6">
        <f>Profiles!E6992+Profiles!F6992</f>
        <v/>
      </c>
      <c r="B6992" s="6">
        <f>Profiles!D6992*sel_solar</f>
        <v/>
      </c>
      <c r="C6992" s="6">
        <f>MIN(B6992,A6992)</f>
        <v/>
      </c>
      <c r="D6992" s="6">
        <f>B6992-C6992</f>
        <v/>
      </c>
      <c r="E6992" s="6">
        <f>A6992-C6992</f>
        <v/>
      </c>
      <c r="F6992" s="6">
        <f>MIN(D6992,in_batt_pw,IF(sel_batt=0,0,(sel_batt-H6991)/in_rte))</f>
        <v/>
      </c>
      <c r="G6992" s="6">
        <f>MIN(E6992,in_batt_pw,H6991)</f>
        <v/>
      </c>
      <c r="H6992" s="6">
        <f>H6991+F6992*in_rte-G6992</f>
        <v/>
      </c>
      <c r="I6992" s="6">
        <f>IF(sel_og=1,0,E6992-G6992)</f>
        <v/>
      </c>
      <c r="J6992" s="6">
        <f>IF(sel_og=1,0,D6992-F6992)</f>
        <v/>
      </c>
      <c r="K6992" s="6">
        <f>IF(sel_og=1,E6992-G6992,0)</f>
        <v/>
      </c>
    </row>
    <row r="6993">
      <c r="A6993" s="6">
        <f>Profiles!E6993+Profiles!F6993</f>
        <v/>
      </c>
      <c r="B6993" s="6">
        <f>Profiles!D6993*sel_solar</f>
        <v/>
      </c>
      <c r="C6993" s="6">
        <f>MIN(B6993,A6993)</f>
        <v/>
      </c>
      <c r="D6993" s="6">
        <f>B6993-C6993</f>
        <v/>
      </c>
      <c r="E6993" s="6">
        <f>A6993-C6993</f>
        <v/>
      </c>
      <c r="F6993" s="6">
        <f>MIN(D6993,in_batt_pw,IF(sel_batt=0,0,(sel_batt-H6992)/in_rte))</f>
        <v/>
      </c>
      <c r="G6993" s="6">
        <f>MIN(E6993,in_batt_pw,H6992)</f>
        <v/>
      </c>
      <c r="H6993" s="6">
        <f>H6992+F6993*in_rte-G6993</f>
        <v/>
      </c>
      <c r="I6993" s="6">
        <f>IF(sel_og=1,0,E6993-G6993)</f>
        <v/>
      </c>
      <c r="J6993" s="6">
        <f>IF(sel_og=1,0,D6993-F6993)</f>
        <v/>
      </c>
      <c r="K6993" s="6">
        <f>IF(sel_og=1,E6993-G6993,0)</f>
        <v/>
      </c>
    </row>
    <row r="6994">
      <c r="A6994" s="6">
        <f>Profiles!E6994+Profiles!F6994</f>
        <v/>
      </c>
      <c r="B6994" s="6">
        <f>Profiles!D6994*sel_solar</f>
        <v/>
      </c>
      <c r="C6994" s="6">
        <f>MIN(B6994,A6994)</f>
        <v/>
      </c>
      <c r="D6994" s="6">
        <f>B6994-C6994</f>
        <v/>
      </c>
      <c r="E6994" s="6">
        <f>A6994-C6994</f>
        <v/>
      </c>
      <c r="F6994" s="6">
        <f>MIN(D6994,in_batt_pw,IF(sel_batt=0,0,(sel_batt-H6993)/in_rte))</f>
        <v/>
      </c>
      <c r="G6994" s="6">
        <f>MIN(E6994,in_batt_pw,H6993)</f>
        <v/>
      </c>
      <c r="H6994" s="6">
        <f>H6993+F6994*in_rte-G6994</f>
        <v/>
      </c>
      <c r="I6994" s="6">
        <f>IF(sel_og=1,0,E6994-G6994)</f>
        <v/>
      </c>
      <c r="J6994" s="6">
        <f>IF(sel_og=1,0,D6994-F6994)</f>
        <v/>
      </c>
      <c r="K6994" s="6">
        <f>IF(sel_og=1,E6994-G6994,0)</f>
        <v/>
      </c>
    </row>
    <row r="6995">
      <c r="A6995" s="6">
        <f>Profiles!E6995+Profiles!F6995</f>
        <v/>
      </c>
      <c r="B6995" s="6">
        <f>Profiles!D6995*sel_solar</f>
        <v/>
      </c>
      <c r="C6995" s="6">
        <f>MIN(B6995,A6995)</f>
        <v/>
      </c>
      <c r="D6995" s="6">
        <f>B6995-C6995</f>
        <v/>
      </c>
      <c r="E6995" s="6">
        <f>A6995-C6995</f>
        <v/>
      </c>
      <c r="F6995" s="6">
        <f>MIN(D6995,in_batt_pw,IF(sel_batt=0,0,(sel_batt-H6994)/in_rte))</f>
        <v/>
      </c>
      <c r="G6995" s="6">
        <f>MIN(E6995,in_batt_pw,H6994)</f>
        <v/>
      </c>
      <c r="H6995" s="6">
        <f>H6994+F6995*in_rte-G6995</f>
        <v/>
      </c>
      <c r="I6995" s="6">
        <f>IF(sel_og=1,0,E6995-G6995)</f>
        <v/>
      </c>
      <c r="J6995" s="6">
        <f>IF(sel_og=1,0,D6995-F6995)</f>
        <v/>
      </c>
      <c r="K6995" s="6">
        <f>IF(sel_og=1,E6995-G6995,0)</f>
        <v/>
      </c>
    </row>
    <row r="6996">
      <c r="A6996" s="6">
        <f>Profiles!E6996+Profiles!F6996</f>
        <v/>
      </c>
      <c r="B6996" s="6">
        <f>Profiles!D6996*sel_solar</f>
        <v/>
      </c>
      <c r="C6996" s="6">
        <f>MIN(B6996,A6996)</f>
        <v/>
      </c>
      <c r="D6996" s="6">
        <f>B6996-C6996</f>
        <v/>
      </c>
      <c r="E6996" s="6">
        <f>A6996-C6996</f>
        <v/>
      </c>
      <c r="F6996" s="6">
        <f>MIN(D6996,in_batt_pw,IF(sel_batt=0,0,(sel_batt-H6995)/in_rte))</f>
        <v/>
      </c>
      <c r="G6996" s="6">
        <f>MIN(E6996,in_batt_pw,H6995)</f>
        <v/>
      </c>
      <c r="H6996" s="6">
        <f>H6995+F6996*in_rte-G6996</f>
        <v/>
      </c>
      <c r="I6996" s="6">
        <f>IF(sel_og=1,0,E6996-G6996)</f>
        <v/>
      </c>
      <c r="J6996" s="6">
        <f>IF(sel_og=1,0,D6996-F6996)</f>
        <v/>
      </c>
      <c r="K6996" s="6">
        <f>IF(sel_og=1,E6996-G6996,0)</f>
        <v/>
      </c>
    </row>
    <row r="6997">
      <c r="A6997" s="6">
        <f>Profiles!E6997+Profiles!F6997</f>
        <v/>
      </c>
      <c r="B6997" s="6">
        <f>Profiles!D6997*sel_solar</f>
        <v/>
      </c>
      <c r="C6997" s="6">
        <f>MIN(B6997,A6997)</f>
        <v/>
      </c>
      <c r="D6997" s="6">
        <f>B6997-C6997</f>
        <v/>
      </c>
      <c r="E6997" s="6">
        <f>A6997-C6997</f>
        <v/>
      </c>
      <c r="F6997" s="6">
        <f>MIN(D6997,in_batt_pw,IF(sel_batt=0,0,(sel_batt-H6996)/in_rte))</f>
        <v/>
      </c>
      <c r="G6997" s="6">
        <f>MIN(E6997,in_batt_pw,H6996)</f>
        <v/>
      </c>
      <c r="H6997" s="6">
        <f>H6996+F6997*in_rte-G6997</f>
        <v/>
      </c>
      <c r="I6997" s="6">
        <f>IF(sel_og=1,0,E6997-G6997)</f>
        <v/>
      </c>
      <c r="J6997" s="6">
        <f>IF(sel_og=1,0,D6997-F6997)</f>
        <v/>
      </c>
      <c r="K6997" s="6">
        <f>IF(sel_og=1,E6997-G6997,0)</f>
        <v/>
      </c>
    </row>
    <row r="6998">
      <c r="A6998" s="6">
        <f>Profiles!E6998+Profiles!F6998</f>
        <v/>
      </c>
      <c r="B6998" s="6">
        <f>Profiles!D6998*sel_solar</f>
        <v/>
      </c>
      <c r="C6998" s="6">
        <f>MIN(B6998,A6998)</f>
        <v/>
      </c>
      <c r="D6998" s="6">
        <f>B6998-C6998</f>
        <v/>
      </c>
      <c r="E6998" s="6">
        <f>A6998-C6998</f>
        <v/>
      </c>
      <c r="F6998" s="6">
        <f>MIN(D6998,in_batt_pw,IF(sel_batt=0,0,(sel_batt-H6997)/in_rte))</f>
        <v/>
      </c>
      <c r="G6998" s="6">
        <f>MIN(E6998,in_batt_pw,H6997)</f>
        <v/>
      </c>
      <c r="H6998" s="6">
        <f>H6997+F6998*in_rte-G6998</f>
        <v/>
      </c>
      <c r="I6998" s="6">
        <f>IF(sel_og=1,0,E6998-G6998)</f>
        <v/>
      </c>
      <c r="J6998" s="6">
        <f>IF(sel_og=1,0,D6998-F6998)</f>
        <v/>
      </c>
      <c r="K6998" s="6">
        <f>IF(sel_og=1,E6998-G6998,0)</f>
        <v/>
      </c>
    </row>
    <row r="6999">
      <c r="A6999" s="6">
        <f>Profiles!E6999+Profiles!F6999</f>
        <v/>
      </c>
      <c r="B6999" s="6">
        <f>Profiles!D6999*sel_solar</f>
        <v/>
      </c>
      <c r="C6999" s="6">
        <f>MIN(B6999,A6999)</f>
        <v/>
      </c>
      <c r="D6999" s="6">
        <f>B6999-C6999</f>
        <v/>
      </c>
      <c r="E6999" s="6">
        <f>A6999-C6999</f>
        <v/>
      </c>
      <c r="F6999" s="6">
        <f>MIN(D6999,in_batt_pw,IF(sel_batt=0,0,(sel_batt-H6998)/in_rte))</f>
        <v/>
      </c>
      <c r="G6999" s="6">
        <f>MIN(E6999,in_batt_pw,H6998)</f>
        <v/>
      </c>
      <c r="H6999" s="6">
        <f>H6998+F6999*in_rte-G6999</f>
        <v/>
      </c>
      <c r="I6999" s="6">
        <f>IF(sel_og=1,0,E6999-G6999)</f>
        <v/>
      </c>
      <c r="J6999" s="6">
        <f>IF(sel_og=1,0,D6999-F6999)</f>
        <v/>
      </c>
      <c r="K6999" s="6">
        <f>IF(sel_og=1,E6999-G6999,0)</f>
        <v/>
      </c>
    </row>
    <row r="7000">
      <c r="A7000" s="6">
        <f>Profiles!E7000+Profiles!F7000</f>
        <v/>
      </c>
      <c r="B7000" s="6">
        <f>Profiles!D7000*sel_solar</f>
        <v/>
      </c>
      <c r="C7000" s="6">
        <f>MIN(B7000,A7000)</f>
        <v/>
      </c>
      <c r="D7000" s="6">
        <f>B7000-C7000</f>
        <v/>
      </c>
      <c r="E7000" s="6">
        <f>A7000-C7000</f>
        <v/>
      </c>
      <c r="F7000" s="6">
        <f>MIN(D7000,in_batt_pw,IF(sel_batt=0,0,(sel_batt-H6999)/in_rte))</f>
        <v/>
      </c>
      <c r="G7000" s="6">
        <f>MIN(E7000,in_batt_pw,H6999)</f>
        <v/>
      </c>
      <c r="H7000" s="6">
        <f>H6999+F7000*in_rte-G7000</f>
        <v/>
      </c>
      <c r="I7000" s="6">
        <f>IF(sel_og=1,0,E7000-G7000)</f>
        <v/>
      </c>
      <c r="J7000" s="6">
        <f>IF(sel_og=1,0,D7000-F7000)</f>
        <v/>
      </c>
      <c r="K7000" s="6">
        <f>IF(sel_og=1,E7000-G7000,0)</f>
        <v/>
      </c>
    </row>
    <row r="7001">
      <c r="A7001" s="6">
        <f>Profiles!E7001+Profiles!F7001</f>
        <v/>
      </c>
      <c r="B7001" s="6">
        <f>Profiles!D7001*sel_solar</f>
        <v/>
      </c>
      <c r="C7001" s="6">
        <f>MIN(B7001,A7001)</f>
        <v/>
      </c>
      <c r="D7001" s="6">
        <f>B7001-C7001</f>
        <v/>
      </c>
      <c r="E7001" s="6">
        <f>A7001-C7001</f>
        <v/>
      </c>
      <c r="F7001" s="6">
        <f>MIN(D7001,in_batt_pw,IF(sel_batt=0,0,(sel_batt-H7000)/in_rte))</f>
        <v/>
      </c>
      <c r="G7001" s="6">
        <f>MIN(E7001,in_batt_pw,H7000)</f>
        <v/>
      </c>
      <c r="H7001" s="6">
        <f>H7000+F7001*in_rte-G7001</f>
        <v/>
      </c>
      <c r="I7001" s="6">
        <f>IF(sel_og=1,0,E7001-G7001)</f>
        <v/>
      </c>
      <c r="J7001" s="6">
        <f>IF(sel_og=1,0,D7001-F7001)</f>
        <v/>
      </c>
      <c r="K7001" s="6">
        <f>IF(sel_og=1,E7001-G7001,0)</f>
        <v/>
      </c>
    </row>
    <row r="7002">
      <c r="A7002" s="6">
        <f>Profiles!E7002+Profiles!F7002</f>
        <v/>
      </c>
      <c r="B7002" s="6">
        <f>Profiles!D7002*sel_solar</f>
        <v/>
      </c>
      <c r="C7002" s="6">
        <f>MIN(B7002,A7002)</f>
        <v/>
      </c>
      <c r="D7002" s="6">
        <f>B7002-C7002</f>
        <v/>
      </c>
      <c r="E7002" s="6">
        <f>A7002-C7002</f>
        <v/>
      </c>
      <c r="F7002" s="6">
        <f>MIN(D7002,in_batt_pw,IF(sel_batt=0,0,(sel_batt-H7001)/in_rte))</f>
        <v/>
      </c>
      <c r="G7002" s="6">
        <f>MIN(E7002,in_batt_pw,H7001)</f>
        <v/>
      </c>
      <c r="H7002" s="6">
        <f>H7001+F7002*in_rte-G7002</f>
        <v/>
      </c>
      <c r="I7002" s="6">
        <f>IF(sel_og=1,0,E7002-G7002)</f>
        <v/>
      </c>
      <c r="J7002" s="6">
        <f>IF(sel_og=1,0,D7002-F7002)</f>
        <v/>
      </c>
      <c r="K7002" s="6">
        <f>IF(sel_og=1,E7002-G7002,0)</f>
        <v/>
      </c>
    </row>
    <row r="7003">
      <c r="A7003" s="6">
        <f>Profiles!E7003+Profiles!F7003</f>
        <v/>
      </c>
      <c r="B7003" s="6">
        <f>Profiles!D7003*sel_solar</f>
        <v/>
      </c>
      <c r="C7003" s="6">
        <f>MIN(B7003,A7003)</f>
        <v/>
      </c>
      <c r="D7003" s="6">
        <f>B7003-C7003</f>
        <v/>
      </c>
      <c r="E7003" s="6">
        <f>A7003-C7003</f>
        <v/>
      </c>
      <c r="F7003" s="6">
        <f>MIN(D7003,in_batt_pw,IF(sel_batt=0,0,(sel_batt-H7002)/in_rte))</f>
        <v/>
      </c>
      <c r="G7003" s="6">
        <f>MIN(E7003,in_batt_pw,H7002)</f>
        <v/>
      </c>
      <c r="H7003" s="6">
        <f>H7002+F7003*in_rte-G7003</f>
        <v/>
      </c>
      <c r="I7003" s="6">
        <f>IF(sel_og=1,0,E7003-G7003)</f>
        <v/>
      </c>
      <c r="J7003" s="6">
        <f>IF(sel_og=1,0,D7003-F7003)</f>
        <v/>
      </c>
      <c r="K7003" s="6">
        <f>IF(sel_og=1,E7003-G7003,0)</f>
        <v/>
      </c>
    </row>
    <row r="7004">
      <c r="A7004" s="6">
        <f>Profiles!E7004+Profiles!F7004</f>
        <v/>
      </c>
      <c r="B7004" s="6">
        <f>Profiles!D7004*sel_solar</f>
        <v/>
      </c>
      <c r="C7004" s="6">
        <f>MIN(B7004,A7004)</f>
        <v/>
      </c>
      <c r="D7004" s="6">
        <f>B7004-C7004</f>
        <v/>
      </c>
      <c r="E7004" s="6">
        <f>A7004-C7004</f>
        <v/>
      </c>
      <c r="F7004" s="6">
        <f>MIN(D7004,in_batt_pw,IF(sel_batt=0,0,(sel_batt-H7003)/in_rte))</f>
        <v/>
      </c>
      <c r="G7004" s="6">
        <f>MIN(E7004,in_batt_pw,H7003)</f>
        <v/>
      </c>
      <c r="H7004" s="6">
        <f>H7003+F7004*in_rte-G7004</f>
        <v/>
      </c>
      <c r="I7004" s="6">
        <f>IF(sel_og=1,0,E7004-G7004)</f>
        <v/>
      </c>
      <c r="J7004" s="6">
        <f>IF(sel_og=1,0,D7004-F7004)</f>
        <v/>
      </c>
      <c r="K7004" s="6">
        <f>IF(sel_og=1,E7004-G7004,0)</f>
        <v/>
      </c>
    </row>
    <row r="7005">
      <c r="A7005" s="6">
        <f>Profiles!E7005+Profiles!F7005</f>
        <v/>
      </c>
      <c r="B7005" s="6">
        <f>Profiles!D7005*sel_solar</f>
        <v/>
      </c>
      <c r="C7005" s="6">
        <f>MIN(B7005,A7005)</f>
        <v/>
      </c>
      <c r="D7005" s="6">
        <f>B7005-C7005</f>
        <v/>
      </c>
      <c r="E7005" s="6">
        <f>A7005-C7005</f>
        <v/>
      </c>
      <c r="F7005" s="6">
        <f>MIN(D7005,in_batt_pw,IF(sel_batt=0,0,(sel_batt-H7004)/in_rte))</f>
        <v/>
      </c>
      <c r="G7005" s="6">
        <f>MIN(E7005,in_batt_pw,H7004)</f>
        <v/>
      </c>
      <c r="H7005" s="6">
        <f>H7004+F7005*in_rte-G7005</f>
        <v/>
      </c>
      <c r="I7005" s="6">
        <f>IF(sel_og=1,0,E7005-G7005)</f>
        <v/>
      </c>
      <c r="J7005" s="6">
        <f>IF(sel_og=1,0,D7005-F7005)</f>
        <v/>
      </c>
      <c r="K7005" s="6">
        <f>IF(sel_og=1,E7005-G7005,0)</f>
        <v/>
      </c>
    </row>
    <row r="7006">
      <c r="A7006" s="6">
        <f>Profiles!E7006+Profiles!F7006</f>
        <v/>
      </c>
      <c r="B7006" s="6">
        <f>Profiles!D7006*sel_solar</f>
        <v/>
      </c>
      <c r="C7006" s="6">
        <f>MIN(B7006,A7006)</f>
        <v/>
      </c>
      <c r="D7006" s="6">
        <f>B7006-C7006</f>
        <v/>
      </c>
      <c r="E7006" s="6">
        <f>A7006-C7006</f>
        <v/>
      </c>
      <c r="F7006" s="6">
        <f>MIN(D7006,in_batt_pw,IF(sel_batt=0,0,(sel_batt-H7005)/in_rte))</f>
        <v/>
      </c>
      <c r="G7006" s="6">
        <f>MIN(E7006,in_batt_pw,H7005)</f>
        <v/>
      </c>
      <c r="H7006" s="6">
        <f>H7005+F7006*in_rte-G7006</f>
        <v/>
      </c>
      <c r="I7006" s="6">
        <f>IF(sel_og=1,0,E7006-G7006)</f>
        <v/>
      </c>
      <c r="J7006" s="6">
        <f>IF(sel_og=1,0,D7006-F7006)</f>
        <v/>
      </c>
      <c r="K7006" s="6">
        <f>IF(sel_og=1,E7006-G7006,0)</f>
        <v/>
      </c>
    </row>
    <row r="7007">
      <c r="A7007" s="6">
        <f>Profiles!E7007+Profiles!F7007</f>
        <v/>
      </c>
      <c r="B7007" s="6">
        <f>Profiles!D7007*sel_solar</f>
        <v/>
      </c>
      <c r="C7007" s="6">
        <f>MIN(B7007,A7007)</f>
        <v/>
      </c>
      <c r="D7007" s="6">
        <f>B7007-C7007</f>
        <v/>
      </c>
      <c r="E7007" s="6">
        <f>A7007-C7007</f>
        <v/>
      </c>
      <c r="F7007" s="6">
        <f>MIN(D7007,in_batt_pw,IF(sel_batt=0,0,(sel_batt-H7006)/in_rte))</f>
        <v/>
      </c>
      <c r="G7007" s="6">
        <f>MIN(E7007,in_batt_pw,H7006)</f>
        <v/>
      </c>
      <c r="H7007" s="6">
        <f>H7006+F7007*in_rte-G7007</f>
        <v/>
      </c>
      <c r="I7007" s="6">
        <f>IF(sel_og=1,0,E7007-G7007)</f>
        <v/>
      </c>
      <c r="J7007" s="6">
        <f>IF(sel_og=1,0,D7007-F7007)</f>
        <v/>
      </c>
      <c r="K7007" s="6">
        <f>IF(sel_og=1,E7007-G7007,0)</f>
        <v/>
      </c>
    </row>
    <row r="7008">
      <c r="A7008" s="6">
        <f>Profiles!E7008+Profiles!F7008</f>
        <v/>
      </c>
      <c r="B7008" s="6">
        <f>Profiles!D7008*sel_solar</f>
        <v/>
      </c>
      <c r="C7008" s="6">
        <f>MIN(B7008,A7008)</f>
        <v/>
      </c>
      <c r="D7008" s="6">
        <f>B7008-C7008</f>
        <v/>
      </c>
      <c r="E7008" s="6">
        <f>A7008-C7008</f>
        <v/>
      </c>
      <c r="F7008" s="6">
        <f>MIN(D7008,in_batt_pw,IF(sel_batt=0,0,(sel_batt-H7007)/in_rte))</f>
        <v/>
      </c>
      <c r="G7008" s="6">
        <f>MIN(E7008,in_batt_pw,H7007)</f>
        <v/>
      </c>
      <c r="H7008" s="6">
        <f>H7007+F7008*in_rte-G7008</f>
        <v/>
      </c>
      <c r="I7008" s="6">
        <f>IF(sel_og=1,0,E7008-G7008)</f>
        <v/>
      </c>
      <c r="J7008" s="6">
        <f>IF(sel_og=1,0,D7008-F7008)</f>
        <v/>
      </c>
      <c r="K7008" s="6">
        <f>IF(sel_og=1,E7008-G7008,0)</f>
        <v/>
      </c>
    </row>
    <row r="7009">
      <c r="A7009" s="6">
        <f>Profiles!E7009+Profiles!F7009</f>
        <v/>
      </c>
      <c r="B7009" s="6">
        <f>Profiles!D7009*sel_solar</f>
        <v/>
      </c>
      <c r="C7009" s="6">
        <f>MIN(B7009,A7009)</f>
        <v/>
      </c>
      <c r="D7009" s="6">
        <f>B7009-C7009</f>
        <v/>
      </c>
      <c r="E7009" s="6">
        <f>A7009-C7009</f>
        <v/>
      </c>
      <c r="F7009" s="6">
        <f>MIN(D7009,in_batt_pw,IF(sel_batt=0,0,(sel_batt-H7008)/in_rte))</f>
        <v/>
      </c>
      <c r="G7009" s="6">
        <f>MIN(E7009,in_batt_pw,H7008)</f>
        <v/>
      </c>
      <c r="H7009" s="6">
        <f>H7008+F7009*in_rte-G7009</f>
        <v/>
      </c>
      <c r="I7009" s="6">
        <f>IF(sel_og=1,0,E7009-G7009)</f>
        <v/>
      </c>
      <c r="J7009" s="6">
        <f>IF(sel_og=1,0,D7009-F7009)</f>
        <v/>
      </c>
      <c r="K7009" s="6">
        <f>IF(sel_og=1,E7009-G7009,0)</f>
        <v/>
      </c>
    </row>
    <row r="7010">
      <c r="A7010" s="6">
        <f>Profiles!E7010+Profiles!F7010</f>
        <v/>
      </c>
      <c r="B7010" s="6">
        <f>Profiles!D7010*sel_solar</f>
        <v/>
      </c>
      <c r="C7010" s="6">
        <f>MIN(B7010,A7010)</f>
        <v/>
      </c>
      <c r="D7010" s="6">
        <f>B7010-C7010</f>
        <v/>
      </c>
      <c r="E7010" s="6">
        <f>A7010-C7010</f>
        <v/>
      </c>
      <c r="F7010" s="6">
        <f>MIN(D7010,in_batt_pw,IF(sel_batt=0,0,(sel_batt-H7009)/in_rte))</f>
        <v/>
      </c>
      <c r="G7010" s="6">
        <f>MIN(E7010,in_batt_pw,H7009)</f>
        <v/>
      </c>
      <c r="H7010" s="6">
        <f>H7009+F7010*in_rte-G7010</f>
        <v/>
      </c>
      <c r="I7010" s="6">
        <f>IF(sel_og=1,0,E7010-G7010)</f>
        <v/>
      </c>
      <c r="J7010" s="6">
        <f>IF(sel_og=1,0,D7010-F7010)</f>
        <v/>
      </c>
      <c r="K7010" s="6">
        <f>IF(sel_og=1,E7010-G7010,0)</f>
        <v/>
      </c>
    </row>
    <row r="7011">
      <c r="A7011" s="6">
        <f>Profiles!E7011+Profiles!F7011</f>
        <v/>
      </c>
      <c r="B7011" s="6">
        <f>Profiles!D7011*sel_solar</f>
        <v/>
      </c>
      <c r="C7011" s="6">
        <f>MIN(B7011,A7011)</f>
        <v/>
      </c>
      <c r="D7011" s="6">
        <f>B7011-C7011</f>
        <v/>
      </c>
      <c r="E7011" s="6">
        <f>A7011-C7011</f>
        <v/>
      </c>
      <c r="F7011" s="6">
        <f>MIN(D7011,in_batt_pw,IF(sel_batt=0,0,(sel_batt-H7010)/in_rte))</f>
        <v/>
      </c>
      <c r="G7011" s="6">
        <f>MIN(E7011,in_batt_pw,H7010)</f>
        <v/>
      </c>
      <c r="H7011" s="6">
        <f>H7010+F7011*in_rte-G7011</f>
        <v/>
      </c>
      <c r="I7011" s="6">
        <f>IF(sel_og=1,0,E7011-G7011)</f>
        <v/>
      </c>
      <c r="J7011" s="6">
        <f>IF(sel_og=1,0,D7011-F7011)</f>
        <v/>
      </c>
      <c r="K7011" s="6">
        <f>IF(sel_og=1,E7011-G7011,0)</f>
        <v/>
      </c>
    </row>
    <row r="7012">
      <c r="A7012" s="6">
        <f>Profiles!E7012+Profiles!F7012</f>
        <v/>
      </c>
      <c r="B7012" s="6">
        <f>Profiles!D7012*sel_solar</f>
        <v/>
      </c>
      <c r="C7012" s="6">
        <f>MIN(B7012,A7012)</f>
        <v/>
      </c>
      <c r="D7012" s="6">
        <f>B7012-C7012</f>
        <v/>
      </c>
      <c r="E7012" s="6">
        <f>A7012-C7012</f>
        <v/>
      </c>
      <c r="F7012" s="6">
        <f>MIN(D7012,in_batt_pw,IF(sel_batt=0,0,(sel_batt-H7011)/in_rte))</f>
        <v/>
      </c>
      <c r="G7012" s="6">
        <f>MIN(E7012,in_batt_pw,H7011)</f>
        <v/>
      </c>
      <c r="H7012" s="6">
        <f>H7011+F7012*in_rte-G7012</f>
        <v/>
      </c>
      <c r="I7012" s="6">
        <f>IF(sel_og=1,0,E7012-G7012)</f>
        <v/>
      </c>
      <c r="J7012" s="6">
        <f>IF(sel_og=1,0,D7012-F7012)</f>
        <v/>
      </c>
      <c r="K7012" s="6">
        <f>IF(sel_og=1,E7012-G7012,0)</f>
        <v/>
      </c>
    </row>
    <row r="7013">
      <c r="A7013" s="6">
        <f>Profiles!E7013+Profiles!F7013</f>
        <v/>
      </c>
      <c r="B7013" s="6">
        <f>Profiles!D7013*sel_solar</f>
        <v/>
      </c>
      <c r="C7013" s="6">
        <f>MIN(B7013,A7013)</f>
        <v/>
      </c>
      <c r="D7013" s="6">
        <f>B7013-C7013</f>
        <v/>
      </c>
      <c r="E7013" s="6">
        <f>A7013-C7013</f>
        <v/>
      </c>
      <c r="F7013" s="6">
        <f>MIN(D7013,in_batt_pw,IF(sel_batt=0,0,(sel_batt-H7012)/in_rte))</f>
        <v/>
      </c>
      <c r="G7013" s="6">
        <f>MIN(E7013,in_batt_pw,H7012)</f>
        <v/>
      </c>
      <c r="H7013" s="6">
        <f>H7012+F7013*in_rte-G7013</f>
        <v/>
      </c>
      <c r="I7013" s="6">
        <f>IF(sel_og=1,0,E7013-G7013)</f>
        <v/>
      </c>
      <c r="J7013" s="6">
        <f>IF(sel_og=1,0,D7013-F7013)</f>
        <v/>
      </c>
      <c r="K7013" s="6">
        <f>IF(sel_og=1,E7013-G7013,0)</f>
        <v/>
      </c>
    </row>
    <row r="7014">
      <c r="A7014" s="6">
        <f>Profiles!E7014+Profiles!F7014</f>
        <v/>
      </c>
      <c r="B7014" s="6">
        <f>Profiles!D7014*sel_solar</f>
        <v/>
      </c>
      <c r="C7014" s="6">
        <f>MIN(B7014,A7014)</f>
        <v/>
      </c>
      <c r="D7014" s="6">
        <f>B7014-C7014</f>
        <v/>
      </c>
      <c r="E7014" s="6">
        <f>A7014-C7014</f>
        <v/>
      </c>
      <c r="F7014" s="6">
        <f>MIN(D7014,in_batt_pw,IF(sel_batt=0,0,(sel_batt-H7013)/in_rte))</f>
        <v/>
      </c>
      <c r="G7014" s="6">
        <f>MIN(E7014,in_batt_pw,H7013)</f>
        <v/>
      </c>
      <c r="H7014" s="6">
        <f>H7013+F7014*in_rte-G7014</f>
        <v/>
      </c>
      <c r="I7014" s="6">
        <f>IF(sel_og=1,0,E7014-G7014)</f>
        <v/>
      </c>
      <c r="J7014" s="6">
        <f>IF(sel_og=1,0,D7014-F7014)</f>
        <v/>
      </c>
      <c r="K7014" s="6">
        <f>IF(sel_og=1,E7014-G7014,0)</f>
        <v/>
      </c>
    </row>
    <row r="7015">
      <c r="A7015" s="6">
        <f>Profiles!E7015+Profiles!F7015</f>
        <v/>
      </c>
      <c r="B7015" s="6">
        <f>Profiles!D7015*sel_solar</f>
        <v/>
      </c>
      <c r="C7015" s="6">
        <f>MIN(B7015,A7015)</f>
        <v/>
      </c>
      <c r="D7015" s="6">
        <f>B7015-C7015</f>
        <v/>
      </c>
      <c r="E7015" s="6">
        <f>A7015-C7015</f>
        <v/>
      </c>
      <c r="F7015" s="6">
        <f>MIN(D7015,in_batt_pw,IF(sel_batt=0,0,(sel_batt-H7014)/in_rte))</f>
        <v/>
      </c>
      <c r="G7015" s="6">
        <f>MIN(E7015,in_batt_pw,H7014)</f>
        <v/>
      </c>
      <c r="H7015" s="6">
        <f>H7014+F7015*in_rte-G7015</f>
        <v/>
      </c>
      <c r="I7015" s="6">
        <f>IF(sel_og=1,0,E7015-G7015)</f>
        <v/>
      </c>
      <c r="J7015" s="6">
        <f>IF(sel_og=1,0,D7015-F7015)</f>
        <v/>
      </c>
      <c r="K7015" s="6">
        <f>IF(sel_og=1,E7015-G7015,0)</f>
        <v/>
      </c>
    </row>
    <row r="7016">
      <c r="A7016" s="6">
        <f>Profiles!E7016+Profiles!F7016</f>
        <v/>
      </c>
      <c r="B7016" s="6">
        <f>Profiles!D7016*sel_solar</f>
        <v/>
      </c>
      <c r="C7016" s="6">
        <f>MIN(B7016,A7016)</f>
        <v/>
      </c>
      <c r="D7016" s="6">
        <f>B7016-C7016</f>
        <v/>
      </c>
      <c r="E7016" s="6">
        <f>A7016-C7016</f>
        <v/>
      </c>
      <c r="F7016" s="6">
        <f>MIN(D7016,in_batt_pw,IF(sel_batt=0,0,(sel_batt-H7015)/in_rte))</f>
        <v/>
      </c>
      <c r="G7016" s="6">
        <f>MIN(E7016,in_batt_pw,H7015)</f>
        <v/>
      </c>
      <c r="H7016" s="6">
        <f>H7015+F7016*in_rte-G7016</f>
        <v/>
      </c>
      <c r="I7016" s="6">
        <f>IF(sel_og=1,0,E7016-G7016)</f>
        <v/>
      </c>
      <c r="J7016" s="6">
        <f>IF(sel_og=1,0,D7016-F7016)</f>
        <v/>
      </c>
      <c r="K7016" s="6">
        <f>IF(sel_og=1,E7016-G7016,0)</f>
        <v/>
      </c>
    </row>
    <row r="7017">
      <c r="A7017" s="6">
        <f>Profiles!E7017+Profiles!F7017</f>
        <v/>
      </c>
      <c r="B7017" s="6">
        <f>Profiles!D7017*sel_solar</f>
        <v/>
      </c>
      <c r="C7017" s="6">
        <f>MIN(B7017,A7017)</f>
        <v/>
      </c>
      <c r="D7017" s="6">
        <f>B7017-C7017</f>
        <v/>
      </c>
      <c r="E7017" s="6">
        <f>A7017-C7017</f>
        <v/>
      </c>
      <c r="F7017" s="6">
        <f>MIN(D7017,in_batt_pw,IF(sel_batt=0,0,(sel_batt-H7016)/in_rte))</f>
        <v/>
      </c>
      <c r="G7017" s="6">
        <f>MIN(E7017,in_batt_pw,H7016)</f>
        <v/>
      </c>
      <c r="H7017" s="6">
        <f>H7016+F7017*in_rte-G7017</f>
        <v/>
      </c>
      <c r="I7017" s="6">
        <f>IF(sel_og=1,0,E7017-G7017)</f>
        <v/>
      </c>
      <c r="J7017" s="6">
        <f>IF(sel_og=1,0,D7017-F7017)</f>
        <v/>
      </c>
      <c r="K7017" s="6">
        <f>IF(sel_og=1,E7017-G7017,0)</f>
        <v/>
      </c>
    </row>
    <row r="7018">
      <c r="A7018" s="6">
        <f>Profiles!E7018+Profiles!F7018</f>
        <v/>
      </c>
      <c r="B7018" s="6">
        <f>Profiles!D7018*sel_solar</f>
        <v/>
      </c>
      <c r="C7018" s="6">
        <f>MIN(B7018,A7018)</f>
        <v/>
      </c>
      <c r="D7018" s="6">
        <f>B7018-C7018</f>
        <v/>
      </c>
      <c r="E7018" s="6">
        <f>A7018-C7018</f>
        <v/>
      </c>
      <c r="F7018" s="6">
        <f>MIN(D7018,in_batt_pw,IF(sel_batt=0,0,(sel_batt-H7017)/in_rte))</f>
        <v/>
      </c>
      <c r="G7018" s="6">
        <f>MIN(E7018,in_batt_pw,H7017)</f>
        <v/>
      </c>
      <c r="H7018" s="6">
        <f>H7017+F7018*in_rte-G7018</f>
        <v/>
      </c>
      <c r="I7018" s="6">
        <f>IF(sel_og=1,0,E7018-G7018)</f>
        <v/>
      </c>
      <c r="J7018" s="6">
        <f>IF(sel_og=1,0,D7018-F7018)</f>
        <v/>
      </c>
      <c r="K7018" s="6">
        <f>IF(sel_og=1,E7018-G7018,0)</f>
        <v/>
      </c>
    </row>
    <row r="7019">
      <c r="A7019" s="6">
        <f>Profiles!E7019+Profiles!F7019</f>
        <v/>
      </c>
      <c r="B7019" s="6">
        <f>Profiles!D7019*sel_solar</f>
        <v/>
      </c>
      <c r="C7019" s="6">
        <f>MIN(B7019,A7019)</f>
        <v/>
      </c>
      <c r="D7019" s="6">
        <f>B7019-C7019</f>
        <v/>
      </c>
      <c r="E7019" s="6">
        <f>A7019-C7019</f>
        <v/>
      </c>
      <c r="F7019" s="6">
        <f>MIN(D7019,in_batt_pw,IF(sel_batt=0,0,(sel_batt-H7018)/in_rte))</f>
        <v/>
      </c>
      <c r="G7019" s="6">
        <f>MIN(E7019,in_batt_pw,H7018)</f>
        <v/>
      </c>
      <c r="H7019" s="6">
        <f>H7018+F7019*in_rte-G7019</f>
        <v/>
      </c>
      <c r="I7019" s="6">
        <f>IF(sel_og=1,0,E7019-G7019)</f>
        <v/>
      </c>
      <c r="J7019" s="6">
        <f>IF(sel_og=1,0,D7019-F7019)</f>
        <v/>
      </c>
      <c r="K7019" s="6">
        <f>IF(sel_og=1,E7019-G7019,0)</f>
        <v/>
      </c>
    </row>
    <row r="7020">
      <c r="A7020" s="6">
        <f>Profiles!E7020+Profiles!F7020</f>
        <v/>
      </c>
      <c r="B7020" s="6">
        <f>Profiles!D7020*sel_solar</f>
        <v/>
      </c>
      <c r="C7020" s="6">
        <f>MIN(B7020,A7020)</f>
        <v/>
      </c>
      <c r="D7020" s="6">
        <f>B7020-C7020</f>
        <v/>
      </c>
      <c r="E7020" s="6">
        <f>A7020-C7020</f>
        <v/>
      </c>
      <c r="F7020" s="6">
        <f>MIN(D7020,in_batt_pw,IF(sel_batt=0,0,(sel_batt-H7019)/in_rte))</f>
        <v/>
      </c>
      <c r="G7020" s="6">
        <f>MIN(E7020,in_batt_pw,H7019)</f>
        <v/>
      </c>
      <c r="H7020" s="6">
        <f>H7019+F7020*in_rte-G7020</f>
        <v/>
      </c>
      <c r="I7020" s="6">
        <f>IF(sel_og=1,0,E7020-G7020)</f>
        <v/>
      </c>
      <c r="J7020" s="6">
        <f>IF(sel_og=1,0,D7020-F7020)</f>
        <v/>
      </c>
      <c r="K7020" s="6">
        <f>IF(sel_og=1,E7020-G7020,0)</f>
        <v/>
      </c>
    </row>
    <row r="7021">
      <c r="A7021" s="6">
        <f>Profiles!E7021+Profiles!F7021</f>
        <v/>
      </c>
      <c r="B7021" s="6">
        <f>Profiles!D7021*sel_solar</f>
        <v/>
      </c>
      <c r="C7021" s="6">
        <f>MIN(B7021,A7021)</f>
        <v/>
      </c>
      <c r="D7021" s="6">
        <f>B7021-C7021</f>
        <v/>
      </c>
      <c r="E7021" s="6">
        <f>A7021-C7021</f>
        <v/>
      </c>
      <c r="F7021" s="6">
        <f>MIN(D7021,in_batt_pw,IF(sel_batt=0,0,(sel_batt-H7020)/in_rte))</f>
        <v/>
      </c>
      <c r="G7021" s="6">
        <f>MIN(E7021,in_batt_pw,H7020)</f>
        <v/>
      </c>
      <c r="H7021" s="6">
        <f>H7020+F7021*in_rte-G7021</f>
        <v/>
      </c>
      <c r="I7021" s="6">
        <f>IF(sel_og=1,0,E7021-G7021)</f>
        <v/>
      </c>
      <c r="J7021" s="6">
        <f>IF(sel_og=1,0,D7021-F7021)</f>
        <v/>
      </c>
      <c r="K7021" s="6">
        <f>IF(sel_og=1,E7021-G7021,0)</f>
        <v/>
      </c>
    </row>
    <row r="7022">
      <c r="A7022" s="6">
        <f>Profiles!E7022+Profiles!F7022</f>
        <v/>
      </c>
      <c r="B7022" s="6">
        <f>Profiles!D7022*sel_solar</f>
        <v/>
      </c>
      <c r="C7022" s="6">
        <f>MIN(B7022,A7022)</f>
        <v/>
      </c>
      <c r="D7022" s="6">
        <f>B7022-C7022</f>
        <v/>
      </c>
      <c r="E7022" s="6">
        <f>A7022-C7022</f>
        <v/>
      </c>
      <c r="F7022" s="6">
        <f>MIN(D7022,in_batt_pw,IF(sel_batt=0,0,(sel_batt-H7021)/in_rte))</f>
        <v/>
      </c>
      <c r="G7022" s="6">
        <f>MIN(E7022,in_batt_pw,H7021)</f>
        <v/>
      </c>
      <c r="H7022" s="6">
        <f>H7021+F7022*in_rte-G7022</f>
        <v/>
      </c>
      <c r="I7022" s="6">
        <f>IF(sel_og=1,0,E7022-G7022)</f>
        <v/>
      </c>
      <c r="J7022" s="6">
        <f>IF(sel_og=1,0,D7022-F7022)</f>
        <v/>
      </c>
      <c r="K7022" s="6">
        <f>IF(sel_og=1,E7022-G7022,0)</f>
        <v/>
      </c>
    </row>
    <row r="7023">
      <c r="A7023" s="6">
        <f>Profiles!E7023+Profiles!F7023</f>
        <v/>
      </c>
      <c r="B7023" s="6">
        <f>Profiles!D7023*sel_solar</f>
        <v/>
      </c>
      <c r="C7023" s="6">
        <f>MIN(B7023,A7023)</f>
        <v/>
      </c>
      <c r="D7023" s="6">
        <f>B7023-C7023</f>
        <v/>
      </c>
      <c r="E7023" s="6">
        <f>A7023-C7023</f>
        <v/>
      </c>
      <c r="F7023" s="6">
        <f>MIN(D7023,in_batt_pw,IF(sel_batt=0,0,(sel_batt-H7022)/in_rte))</f>
        <v/>
      </c>
      <c r="G7023" s="6">
        <f>MIN(E7023,in_batt_pw,H7022)</f>
        <v/>
      </c>
      <c r="H7023" s="6">
        <f>H7022+F7023*in_rte-G7023</f>
        <v/>
      </c>
      <c r="I7023" s="6">
        <f>IF(sel_og=1,0,E7023-G7023)</f>
        <v/>
      </c>
      <c r="J7023" s="6">
        <f>IF(sel_og=1,0,D7023-F7023)</f>
        <v/>
      </c>
      <c r="K7023" s="6">
        <f>IF(sel_og=1,E7023-G7023,0)</f>
        <v/>
      </c>
    </row>
    <row r="7024">
      <c r="A7024" s="6">
        <f>Profiles!E7024+Profiles!F7024</f>
        <v/>
      </c>
      <c r="B7024" s="6">
        <f>Profiles!D7024*sel_solar</f>
        <v/>
      </c>
      <c r="C7024" s="6">
        <f>MIN(B7024,A7024)</f>
        <v/>
      </c>
      <c r="D7024" s="6">
        <f>B7024-C7024</f>
        <v/>
      </c>
      <c r="E7024" s="6">
        <f>A7024-C7024</f>
        <v/>
      </c>
      <c r="F7024" s="6">
        <f>MIN(D7024,in_batt_pw,IF(sel_batt=0,0,(sel_batt-H7023)/in_rte))</f>
        <v/>
      </c>
      <c r="G7024" s="6">
        <f>MIN(E7024,in_batt_pw,H7023)</f>
        <v/>
      </c>
      <c r="H7024" s="6">
        <f>H7023+F7024*in_rte-G7024</f>
        <v/>
      </c>
      <c r="I7024" s="6">
        <f>IF(sel_og=1,0,E7024-G7024)</f>
        <v/>
      </c>
      <c r="J7024" s="6">
        <f>IF(sel_og=1,0,D7024-F7024)</f>
        <v/>
      </c>
      <c r="K7024" s="6">
        <f>IF(sel_og=1,E7024-G7024,0)</f>
        <v/>
      </c>
    </row>
    <row r="7025">
      <c r="A7025" s="6">
        <f>Profiles!E7025+Profiles!F7025</f>
        <v/>
      </c>
      <c r="B7025" s="6">
        <f>Profiles!D7025*sel_solar</f>
        <v/>
      </c>
      <c r="C7025" s="6">
        <f>MIN(B7025,A7025)</f>
        <v/>
      </c>
      <c r="D7025" s="6">
        <f>B7025-C7025</f>
        <v/>
      </c>
      <c r="E7025" s="6">
        <f>A7025-C7025</f>
        <v/>
      </c>
      <c r="F7025" s="6">
        <f>MIN(D7025,in_batt_pw,IF(sel_batt=0,0,(sel_batt-H7024)/in_rte))</f>
        <v/>
      </c>
      <c r="G7025" s="6">
        <f>MIN(E7025,in_batt_pw,H7024)</f>
        <v/>
      </c>
      <c r="H7025" s="6">
        <f>H7024+F7025*in_rte-G7025</f>
        <v/>
      </c>
      <c r="I7025" s="6">
        <f>IF(sel_og=1,0,E7025-G7025)</f>
        <v/>
      </c>
      <c r="J7025" s="6">
        <f>IF(sel_og=1,0,D7025-F7025)</f>
        <v/>
      </c>
      <c r="K7025" s="6">
        <f>IF(sel_og=1,E7025-G7025,0)</f>
        <v/>
      </c>
    </row>
    <row r="7026">
      <c r="A7026" s="6">
        <f>Profiles!E7026+Profiles!F7026</f>
        <v/>
      </c>
      <c r="B7026" s="6">
        <f>Profiles!D7026*sel_solar</f>
        <v/>
      </c>
      <c r="C7026" s="6">
        <f>MIN(B7026,A7026)</f>
        <v/>
      </c>
      <c r="D7026" s="6">
        <f>B7026-C7026</f>
        <v/>
      </c>
      <c r="E7026" s="6">
        <f>A7026-C7026</f>
        <v/>
      </c>
      <c r="F7026" s="6">
        <f>MIN(D7026,in_batt_pw,IF(sel_batt=0,0,(sel_batt-H7025)/in_rte))</f>
        <v/>
      </c>
      <c r="G7026" s="6">
        <f>MIN(E7026,in_batt_pw,H7025)</f>
        <v/>
      </c>
      <c r="H7026" s="6">
        <f>H7025+F7026*in_rte-G7026</f>
        <v/>
      </c>
      <c r="I7026" s="6">
        <f>IF(sel_og=1,0,E7026-G7026)</f>
        <v/>
      </c>
      <c r="J7026" s="6">
        <f>IF(sel_og=1,0,D7026-F7026)</f>
        <v/>
      </c>
      <c r="K7026" s="6">
        <f>IF(sel_og=1,E7026-G7026,0)</f>
        <v/>
      </c>
    </row>
    <row r="7027">
      <c r="A7027" s="6">
        <f>Profiles!E7027+Profiles!F7027</f>
        <v/>
      </c>
      <c r="B7027" s="6">
        <f>Profiles!D7027*sel_solar</f>
        <v/>
      </c>
      <c r="C7027" s="6">
        <f>MIN(B7027,A7027)</f>
        <v/>
      </c>
      <c r="D7027" s="6">
        <f>B7027-C7027</f>
        <v/>
      </c>
      <c r="E7027" s="6">
        <f>A7027-C7027</f>
        <v/>
      </c>
      <c r="F7027" s="6">
        <f>MIN(D7027,in_batt_pw,IF(sel_batt=0,0,(sel_batt-H7026)/in_rte))</f>
        <v/>
      </c>
      <c r="G7027" s="6">
        <f>MIN(E7027,in_batt_pw,H7026)</f>
        <v/>
      </c>
      <c r="H7027" s="6">
        <f>H7026+F7027*in_rte-G7027</f>
        <v/>
      </c>
      <c r="I7027" s="6">
        <f>IF(sel_og=1,0,E7027-G7027)</f>
        <v/>
      </c>
      <c r="J7027" s="6">
        <f>IF(sel_og=1,0,D7027-F7027)</f>
        <v/>
      </c>
      <c r="K7027" s="6">
        <f>IF(sel_og=1,E7027-G7027,0)</f>
        <v/>
      </c>
    </row>
    <row r="7028">
      <c r="A7028" s="6">
        <f>Profiles!E7028+Profiles!F7028</f>
        <v/>
      </c>
      <c r="B7028" s="6">
        <f>Profiles!D7028*sel_solar</f>
        <v/>
      </c>
      <c r="C7028" s="6">
        <f>MIN(B7028,A7028)</f>
        <v/>
      </c>
      <c r="D7028" s="6">
        <f>B7028-C7028</f>
        <v/>
      </c>
      <c r="E7028" s="6">
        <f>A7028-C7028</f>
        <v/>
      </c>
      <c r="F7028" s="6">
        <f>MIN(D7028,in_batt_pw,IF(sel_batt=0,0,(sel_batt-H7027)/in_rte))</f>
        <v/>
      </c>
      <c r="G7028" s="6">
        <f>MIN(E7028,in_batt_pw,H7027)</f>
        <v/>
      </c>
      <c r="H7028" s="6">
        <f>H7027+F7028*in_rte-G7028</f>
        <v/>
      </c>
      <c r="I7028" s="6">
        <f>IF(sel_og=1,0,E7028-G7028)</f>
        <v/>
      </c>
      <c r="J7028" s="6">
        <f>IF(sel_og=1,0,D7028-F7028)</f>
        <v/>
      </c>
      <c r="K7028" s="6">
        <f>IF(sel_og=1,E7028-G7028,0)</f>
        <v/>
      </c>
    </row>
    <row r="7029">
      <c r="A7029" s="6">
        <f>Profiles!E7029+Profiles!F7029</f>
        <v/>
      </c>
      <c r="B7029" s="6">
        <f>Profiles!D7029*sel_solar</f>
        <v/>
      </c>
      <c r="C7029" s="6">
        <f>MIN(B7029,A7029)</f>
        <v/>
      </c>
      <c r="D7029" s="6">
        <f>B7029-C7029</f>
        <v/>
      </c>
      <c r="E7029" s="6">
        <f>A7029-C7029</f>
        <v/>
      </c>
      <c r="F7029" s="6">
        <f>MIN(D7029,in_batt_pw,IF(sel_batt=0,0,(sel_batt-H7028)/in_rte))</f>
        <v/>
      </c>
      <c r="G7029" s="6">
        <f>MIN(E7029,in_batt_pw,H7028)</f>
        <v/>
      </c>
      <c r="H7029" s="6">
        <f>H7028+F7029*in_rte-G7029</f>
        <v/>
      </c>
      <c r="I7029" s="6">
        <f>IF(sel_og=1,0,E7029-G7029)</f>
        <v/>
      </c>
      <c r="J7029" s="6">
        <f>IF(sel_og=1,0,D7029-F7029)</f>
        <v/>
      </c>
      <c r="K7029" s="6">
        <f>IF(sel_og=1,E7029-G7029,0)</f>
        <v/>
      </c>
    </row>
    <row r="7030">
      <c r="A7030" s="6">
        <f>Profiles!E7030+Profiles!F7030</f>
        <v/>
      </c>
      <c r="B7030" s="6">
        <f>Profiles!D7030*sel_solar</f>
        <v/>
      </c>
      <c r="C7030" s="6">
        <f>MIN(B7030,A7030)</f>
        <v/>
      </c>
      <c r="D7030" s="6">
        <f>B7030-C7030</f>
        <v/>
      </c>
      <c r="E7030" s="6">
        <f>A7030-C7030</f>
        <v/>
      </c>
      <c r="F7030" s="6">
        <f>MIN(D7030,in_batt_pw,IF(sel_batt=0,0,(sel_batt-H7029)/in_rte))</f>
        <v/>
      </c>
      <c r="G7030" s="6">
        <f>MIN(E7030,in_batt_pw,H7029)</f>
        <v/>
      </c>
      <c r="H7030" s="6">
        <f>H7029+F7030*in_rte-G7030</f>
        <v/>
      </c>
      <c r="I7030" s="6">
        <f>IF(sel_og=1,0,E7030-G7030)</f>
        <v/>
      </c>
      <c r="J7030" s="6">
        <f>IF(sel_og=1,0,D7030-F7030)</f>
        <v/>
      </c>
      <c r="K7030" s="6">
        <f>IF(sel_og=1,E7030-G7030,0)</f>
        <v/>
      </c>
    </row>
    <row r="7031">
      <c r="A7031" s="6">
        <f>Profiles!E7031+Profiles!F7031</f>
        <v/>
      </c>
      <c r="B7031" s="6">
        <f>Profiles!D7031*sel_solar</f>
        <v/>
      </c>
      <c r="C7031" s="6">
        <f>MIN(B7031,A7031)</f>
        <v/>
      </c>
      <c r="D7031" s="6">
        <f>B7031-C7031</f>
        <v/>
      </c>
      <c r="E7031" s="6">
        <f>A7031-C7031</f>
        <v/>
      </c>
      <c r="F7031" s="6">
        <f>MIN(D7031,in_batt_pw,IF(sel_batt=0,0,(sel_batt-H7030)/in_rte))</f>
        <v/>
      </c>
      <c r="G7031" s="6">
        <f>MIN(E7031,in_batt_pw,H7030)</f>
        <v/>
      </c>
      <c r="H7031" s="6">
        <f>H7030+F7031*in_rte-G7031</f>
        <v/>
      </c>
      <c r="I7031" s="6">
        <f>IF(sel_og=1,0,E7031-G7031)</f>
        <v/>
      </c>
      <c r="J7031" s="6">
        <f>IF(sel_og=1,0,D7031-F7031)</f>
        <v/>
      </c>
      <c r="K7031" s="6">
        <f>IF(sel_og=1,E7031-G7031,0)</f>
        <v/>
      </c>
    </row>
    <row r="7032">
      <c r="A7032" s="6">
        <f>Profiles!E7032+Profiles!F7032</f>
        <v/>
      </c>
      <c r="B7032" s="6">
        <f>Profiles!D7032*sel_solar</f>
        <v/>
      </c>
      <c r="C7032" s="6">
        <f>MIN(B7032,A7032)</f>
        <v/>
      </c>
      <c r="D7032" s="6">
        <f>B7032-C7032</f>
        <v/>
      </c>
      <c r="E7032" s="6">
        <f>A7032-C7032</f>
        <v/>
      </c>
      <c r="F7032" s="6">
        <f>MIN(D7032,in_batt_pw,IF(sel_batt=0,0,(sel_batt-H7031)/in_rte))</f>
        <v/>
      </c>
      <c r="G7032" s="6">
        <f>MIN(E7032,in_batt_pw,H7031)</f>
        <v/>
      </c>
      <c r="H7032" s="6">
        <f>H7031+F7032*in_rte-G7032</f>
        <v/>
      </c>
      <c r="I7032" s="6">
        <f>IF(sel_og=1,0,E7032-G7032)</f>
        <v/>
      </c>
      <c r="J7032" s="6">
        <f>IF(sel_og=1,0,D7032-F7032)</f>
        <v/>
      </c>
      <c r="K7032" s="6">
        <f>IF(sel_og=1,E7032-G7032,0)</f>
        <v/>
      </c>
    </row>
    <row r="7033">
      <c r="A7033" s="6">
        <f>Profiles!E7033+Profiles!F7033</f>
        <v/>
      </c>
      <c r="B7033" s="6">
        <f>Profiles!D7033*sel_solar</f>
        <v/>
      </c>
      <c r="C7033" s="6">
        <f>MIN(B7033,A7033)</f>
        <v/>
      </c>
      <c r="D7033" s="6">
        <f>B7033-C7033</f>
        <v/>
      </c>
      <c r="E7033" s="6">
        <f>A7033-C7033</f>
        <v/>
      </c>
      <c r="F7033" s="6">
        <f>MIN(D7033,in_batt_pw,IF(sel_batt=0,0,(sel_batt-H7032)/in_rte))</f>
        <v/>
      </c>
      <c r="G7033" s="6">
        <f>MIN(E7033,in_batt_pw,H7032)</f>
        <v/>
      </c>
      <c r="H7033" s="6">
        <f>H7032+F7033*in_rte-G7033</f>
        <v/>
      </c>
      <c r="I7033" s="6">
        <f>IF(sel_og=1,0,E7033-G7033)</f>
        <v/>
      </c>
      <c r="J7033" s="6">
        <f>IF(sel_og=1,0,D7033-F7033)</f>
        <v/>
      </c>
      <c r="K7033" s="6">
        <f>IF(sel_og=1,E7033-G7033,0)</f>
        <v/>
      </c>
    </row>
    <row r="7034">
      <c r="A7034" s="6">
        <f>Profiles!E7034+Profiles!F7034</f>
        <v/>
      </c>
      <c r="B7034" s="6">
        <f>Profiles!D7034*sel_solar</f>
        <v/>
      </c>
      <c r="C7034" s="6">
        <f>MIN(B7034,A7034)</f>
        <v/>
      </c>
      <c r="D7034" s="6">
        <f>B7034-C7034</f>
        <v/>
      </c>
      <c r="E7034" s="6">
        <f>A7034-C7034</f>
        <v/>
      </c>
      <c r="F7034" s="6">
        <f>MIN(D7034,in_batt_pw,IF(sel_batt=0,0,(sel_batt-H7033)/in_rte))</f>
        <v/>
      </c>
      <c r="G7034" s="6">
        <f>MIN(E7034,in_batt_pw,H7033)</f>
        <v/>
      </c>
      <c r="H7034" s="6">
        <f>H7033+F7034*in_rte-G7034</f>
        <v/>
      </c>
      <c r="I7034" s="6">
        <f>IF(sel_og=1,0,E7034-G7034)</f>
        <v/>
      </c>
      <c r="J7034" s="6">
        <f>IF(sel_og=1,0,D7034-F7034)</f>
        <v/>
      </c>
      <c r="K7034" s="6">
        <f>IF(sel_og=1,E7034-G7034,0)</f>
        <v/>
      </c>
    </row>
    <row r="7035">
      <c r="A7035" s="6">
        <f>Profiles!E7035+Profiles!F7035</f>
        <v/>
      </c>
      <c r="B7035" s="6">
        <f>Profiles!D7035*sel_solar</f>
        <v/>
      </c>
      <c r="C7035" s="6">
        <f>MIN(B7035,A7035)</f>
        <v/>
      </c>
      <c r="D7035" s="6">
        <f>B7035-C7035</f>
        <v/>
      </c>
      <c r="E7035" s="6">
        <f>A7035-C7035</f>
        <v/>
      </c>
      <c r="F7035" s="6">
        <f>MIN(D7035,in_batt_pw,IF(sel_batt=0,0,(sel_batt-H7034)/in_rte))</f>
        <v/>
      </c>
      <c r="G7035" s="6">
        <f>MIN(E7035,in_batt_pw,H7034)</f>
        <v/>
      </c>
      <c r="H7035" s="6">
        <f>H7034+F7035*in_rte-G7035</f>
        <v/>
      </c>
      <c r="I7035" s="6">
        <f>IF(sel_og=1,0,E7035-G7035)</f>
        <v/>
      </c>
      <c r="J7035" s="6">
        <f>IF(sel_og=1,0,D7035-F7035)</f>
        <v/>
      </c>
      <c r="K7035" s="6">
        <f>IF(sel_og=1,E7035-G7035,0)</f>
        <v/>
      </c>
    </row>
    <row r="7036">
      <c r="A7036" s="6">
        <f>Profiles!E7036+Profiles!F7036</f>
        <v/>
      </c>
      <c r="B7036" s="6">
        <f>Profiles!D7036*sel_solar</f>
        <v/>
      </c>
      <c r="C7036" s="6">
        <f>MIN(B7036,A7036)</f>
        <v/>
      </c>
      <c r="D7036" s="6">
        <f>B7036-C7036</f>
        <v/>
      </c>
      <c r="E7036" s="6">
        <f>A7036-C7036</f>
        <v/>
      </c>
      <c r="F7036" s="6">
        <f>MIN(D7036,in_batt_pw,IF(sel_batt=0,0,(sel_batt-H7035)/in_rte))</f>
        <v/>
      </c>
      <c r="G7036" s="6">
        <f>MIN(E7036,in_batt_pw,H7035)</f>
        <v/>
      </c>
      <c r="H7036" s="6">
        <f>H7035+F7036*in_rte-G7036</f>
        <v/>
      </c>
      <c r="I7036" s="6">
        <f>IF(sel_og=1,0,E7036-G7036)</f>
        <v/>
      </c>
      <c r="J7036" s="6">
        <f>IF(sel_og=1,0,D7036-F7036)</f>
        <v/>
      </c>
      <c r="K7036" s="6">
        <f>IF(sel_og=1,E7036-G7036,0)</f>
        <v/>
      </c>
    </row>
    <row r="7037">
      <c r="A7037" s="6">
        <f>Profiles!E7037+Profiles!F7037</f>
        <v/>
      </c>
      <c r="B7037" s="6">
        <f>Profiles!D7037*sel_solar</f>
        <v/>
      </c>
      <c r="C7037" s="6">
        <f>MIN(B7037,A7037)</f>
        <v/>
      </c>
      <c r="D7037" s="6">
        <f>B7037-C7037</f>
        <v/>
      </c>
      <c r="E7037" s="6">
        <f>A7037-C7037</f>
        <v/>
      </c>
      <c r="F7037" s="6">
        <f>MIN(D7037,in_batt_pw,IF(sel_batt=0,0,(sel_batt-H7036)/in_rte))</f>
        <v/>
      </c>
      <c r="G7037" s="6">
        <f>MIN(E7037,in_batt_pw,H7036)</f>
        <v/>
      </c>
      <c r="H7037" s="6">
        <f>H7036+F7037*in_rte-G7037</f>
        <v/>
      </c>
      <c r="I7037" s="6">
        <f>IF(sel_og=1,0,E7037-G7037)</f>
        <v/>
      </c>
      <c r="J7037" s="6">
        <f>IF(sel_og=1,0,D7037-F7037)</f>
        <v/>
      </c>
      <c r="K7037" s="6">
        <f>IF(sel_og=1,E7037-G7037,0)</f>
        <v/>
      </c>
    </row>
    <row r="7038">
      <c r="A7038" s="6">
        <f>Profiles!E7038+Profiles!F7038</f>
        <v/>
      </c>
      <c r="B7038" s="6">
        <f>Profiles!D7038*sel_solar</f>
        <v/>
      </c>
      <c r="C7038" s="6">
        <f>MIN(B7038,A7038)</f>
        <v/>
      </c>
      <c r="D7038" s="6">
        <f>B7038-C7038</f>
        <v/>
      </c>
      <c r="E7038" s="6">
        <f>A7038-C7038</f>
        <v/>
      </c>
      <c r="F7038" s="6">
        <f>MIN(D7038,in_batt_pw,IF(sel_batt=0,0,(sel_batt-H7037)/in_rte))</f>
        <v/>
      </c>
      <c r="G7038" s="6">
        <f>MIN(E7038,in_batt_pw,H7037)</f>
        <v/>
      </c>
      <c r="H7038" s="6">
        <f>H7037+F7038*in_rte-G7038</f>
        <v/>
      </c>
      <c r="I7038" s="6">
        <f>IF(sel_og=1,0,E7038-G7038)</f>
        <v/>
      </c>
      <c r="J7038" s="6">
        <f>IF(sel_og=1,0,D7038-F7038)</f>
        <v/>
      </c>
      <c r="K7038" s="6">
        <f>IF(sel_og=1,E7038-G7038,0)</f>
        <v/>
      </c>
    </row>
    <row r="7039">
      <c r="A7039" s="6">
        <f>Profiles!E7039+Profiles!F7039</f>
        <v/>
      </c>
      <c r="B7039" s="6">
        <f>Profiles!D7039*sel_solar</f>
        <v/>
      </c>
      <c r="C7039" s="6">
        <f>MIN(B7039,A7039)</f>
        <v/>
      </c>
      <c r="D7039" s="6">
        <f>B7039-C7039</f>
        <v/>
      </c>
      <c r="E7039" s="6">
        <f>A7039-C7039</f>
        <v/>
      </c>
      <c r="F7039" s="6">
        <f>MIN(D7039,in_batt_pw,IF(sel_batt=0,0,(sel_batt-H7038)/in_rte))</f>
        <v/>
      </c>
      <c r="G7039" s="6">
        <f>MIN(E7039,in_batt_pw,H7038)</f>
        <v/>
      </c>
      <c r="H7039" s="6">
        <f>H7038+F7039*in_rte-G7039</f>
        <v/>
      </c>
      <c r="I7039" s="6">
        <f>IF(sel_og=1,0,E7039-G7039)</f>
        <v/>
      </c>
      <c r="J7039" s="6">
        <f>IF(sel_og=1,0,D7039-F7039)</f>
        <v/>
      </c>
      <c r="K7039" s="6">
        <f>IF(sel_og=1,E7039-G7039,0)</f>
        <v/>
      </c>
    </row>
    <row r="7040">
      <c r="A7040" s="6">
        <f>Profiles!E7040+Profiles!F7040</f>
        <v/>
      </c>
      <c r="B7040" s="6">
        <f>Profiles!D7040*sel_solar</f>
        <v/>
      </c>
      <c r="C7040" s="6">
        <f>MIN(B7040,A7040)</f>
        <v/>
      </c>
      <c r="D7040" s="6">
        <f>B7040-C7040</f>
        <v/>
      </c>
      <c r="E7040" s="6">
        <f>A7040-C7040</f>
        <v/>
      </c>
      <c r="F7040" s="6">
        <f>MIN(D7040,in_batt_pw,IF(sel_batt=0,0,(sel_batt-H7039)/in_rte))</f>
        <v/>
      </c>
      <c r="G7040" s="6">
        <f>MIN(E7040,in_batt_pw,H7039)</f>
        <v/>
      </c>
      <c r="H7040" s="6">
        <f>H7039+F7040*in_rte-G7040</f>
        <v/>
      </c>
      <c r="I7040" s="6">
        <f>IF(sel_og=1,0,E7040-G7040)</f>
        <v/>
      </c>
      <c r="J7040" s="6">
        <f>IF(sel_og=1,0,D7040-F7040)</f>
        <v/>
      </c>
      <c r="K7040" s="6">
        <f>IF(sel_og=1,E7040-G7040,0)</f>
        <v/>
      </c>
    </row>
    <row r="7041">
      <c r="A7041" s="6">
        <f>Profiles!E7041+Profiles!F7041</f>
        <v/>
      </c>
      <c r="B7041" s="6">
        <f>Profiles!D7041*sel_solar</f>
        <v/>
      </c>
      <c r="C7041" s="6">
        <f>MIN(B7041,A7041)</f>
        <v/>
      </c>
      <c r="D7041" s="6">
        <f>B7041-C7041</f>
        <v/>
      </c>
      <c r="E7041" s="6">
        <f>A7041-C7041</f>
        <v/>
      </c>
      <c r="F7041" s="6">
        <f>MIN(D7041,in_batt_pw,IF(sel_batt=0,0,(sel_batt-H7040)/in_rte))</f>
        <v/>
      </c>
      <c r="G7041" s="6">
        <f>MIN(E7041,in_batt_pw,H7040)</f>
        <v/>
      </c>
      <c r="H7041" s="6">
        <f>H7040+F7041*in_rte-G7041</f>
        <v/>
      </c>
      <c r="I7041" s="6">
        <f>IF(sel_og=1,0,E7041-G7041)</f>
        <v/>
      </c>
      <c r="J7041" s="6">
        <f>IF(sel_og=1,0,D7041-F7041)</f>
        <v/>
      </c>
      <c r="K7041" s="6">
        <f>IF(sel_og=1,E7041-G7041,0)</f>
        <v/>
      </c>
    </row>
    <row r="7042">
      <c r="A7042" s="6">
        <f>Profiles!E7042+Profiles!F7042</f>
        <v/>
      </c>
      <c r="B7042" s="6">
        <f>Profiles!D7042*sel_solar</f>
        <v/>
      </c>
      <c r="C7042" s="6">
        <f>MIN(B7042,A7042)</f>
        <v/>
      </c>
      <c r="D7042" s="6">
        <f>B7042-C7042</f>
        <v/>
      </c>
      <c r="E7042" s="6">
        <f>A7042-C7042</f>
        <v/>
      </c>
      <c r="F7042" s="6">
        <f>MIN(D7042,in_batt_pw,IF(sel_batt=0,0,(sel_batt-H7041)/in_rte))</f>
        <v/>
      </c>
      <c r="G7042" s="6">
        <f>MIN(E7042,in_batt_pw,H7041)</f>
        <v/>
      </c>
      <c r="H7042" s="6">
        <f>H7041+F7042*in_rte-G7042</f>
        <v/>
      </c>
      <c r="I7042" s="6">
        <f>IF(sel_og=1,0,E7042-G7042)</f>
        <v/>
      </c>
      <c r="J7042" s="6">
        <f>IF(sel_og=1,0,D7042-F7042)</f>
        <v/>
      </c>
      <c r="K7042" s="6">
        <f>IF(sel_og=1,E7042-G7042,0)</f>
        <v/>
      </c>
    </row>
    <row r="7043">
      <c r="A7043" s="6">
        <f>Profiles!E7043+Profiles!F7043</f>
        <v/>
      </c>
      <c r="B7043" s="6">
        <f>Profiles!D7043*sel_solar</f>
        <v/>
      </c>
      <c r="C7043" s="6">
        <f>MIN(B7043,A7043)</f>
        <v/>
      </c>
      <c r="D7043" s="6">
        <f>B7043-C7043</f>
        <v/>
      </c>
      <c r="E7043" s="6">
        <f>A7043-C7043</f>
        <v/>
      </c>
      <c r="F7043" s="6">
        <f>MIN(D7043,in_batt_pw,IF(sel_batt=0,0,(sel_batt-H7042)/in_rte))</f>
        <v/>
      </c>
      <c r="G7043" s="6">
        <f>MIN(E7043,in_batt_pw,H7042)</f>
        <v/>
      </c>
      <c r="H7043" s="6">
        <f>H7042+F7043*in_rte-G7043</f>
        <v/>
      </c>
      <c r="I7043" s="6">
        <f>IF(sel_og=1,0,E7043-G7043)</f>
        <v/>
      </c>
      <c r="J7043" s="6">
        <f>IF(sel_og=1,0,D7043-F7043)</f>
        <v/>
      </c>
      <c r="K7043" s="6">
        <f>IF(sel_og=1,E7043-G7043,0)</f>
        <v/>
      </c>
    </row>
    <row r="7044">
      <c r="A7044" s="6">
        <f>Profiles!E7044+Profiles!F7044</f>
        <v/>
      </c>
      <c r="B7044" s="6">
        <f>Profiles!D7044*sel_solar</f>
        <v/>
      </c>
      <c r="C7044" s="6">
        <f>MIN(B7044,A7044)</f>
        <v/>
      </c>
      <c r="D7044" s="6">
        <f>B7044-C7044</f>
        <v/>
      </c>
      <c r="E7044" s="6">
        <f>A7044-C7044</f>
        <v/>
      </c>
      <c r="F7044" s="6">
        <f>MIN(D7044,in_batt_pw,IF(sel_batt=0,0,(sel_batt-H7043)/in_rte))</f>
        <v/>
      </c>
      <c r="G7044" s="6">
        <f>MIN(E7044,in_batt_pw,H7043)</f>
        <v/>
      </c>
      <c r="H7044" s="6">
        <f>H7043+F7044*in_rte-G7044</f>
        <v/>
      </c>
      <c r="I7044" s="6">
        <f>IF(sel_og=1,0,E7044-G7044)</f>
        <v/>
      </c>
      <c r="J7044" s="6">
        <f>IF(sel_og=1,0,D7044-F7044)</f>
        <v/>
      </c>
      <c r="K7044" s="6">
        <f>IF(sel_og=1,E7044-G7044,0)</f>
        <v/>
      </c>
    </row>
    <row r="7045">
      <c r="A7045" s="6">
        <f>Profiles!E7045+Profiles!F7045</f>
        <v/>
      </c>
      <c r="B7045" s="6">
        <f>Profiles!D7045*sel_solar</f>
        <v/>
      </c>
      <c r="C7045" s="6">
        <f>MIN(B7045,A7045)</f>
        <v/>
      </c>
      <c r="D7045" s="6">
        <f>B7045-C7045</f>
        <v/>
      </c>
      <c r="E7045" s="6">
        <f>A7045-C7045</f>
        <v/>
      </c>
      <c r="F7045" s="6">
        <f>MIN(D7045,in_batt_pw,IF(sel_batt=0,0,(sel_batt-H7044)/in_rte))</f>
        <v/>
      </c>
      <c r="G7045" s="6">
        <f>MIN(E7045,in_batt_pw,H7044)</f>
        <v/>
      </c>
      <c r="H7045" s="6">
        <f>H7044+F7045*in_rte-G7045</f>
        <v/>
      </c>
      <c r="I7045" s="6">
        <f>IF(sel_og=1,0,E7045-G7045)</f>
        <v/>
      </c>
      <c r="J7045" s="6">
        <f>IF(sel_og=1,0,D7045-F7045)</f>
        <v/>
      </c>
      <c r="K7045" s="6">
        <f>IF(sel_og=1,E7045-G7045,0)</f>
        <v/>
      </c>
    </row>
    <row r="7046">
      <c r="A7046" s="6">
        <f>Profiles!E7046+Profiles!F7046</f>
        <v/>
      </c>
      <c r="B7046" s="6">
        <f>Profiles!D7046*sel_solar</f>
        <v/>
      </c>
      <c r="C7046" s="6">
        <f>MIN(B7046,A7046)</f>
        <v/>
      </c>
      <c r="D7046" s="6">
        <f>B7046-C7046</f>
        <v/>
      </c>
      <c r="E7046" s="6">
        <f>A7046-C7046</f>
        <v/>
      </c>
      <c r="F7046" s="6">
        <f>MIN(D7046,in_batt_pw,IF(sel_batt=0,0,(sel_batt-H7045)/in_rte))</f>
        <v/>
      </c>
      <c r="G7046" s="6">
        <f>MIN(E7046,in_batt_pw,H7045)</f>
        <v/>
      </c>
      <c r="H7046" s="6">
        <f>H7045+F7046*in_rte-G7046</f>
        <v/>
      </c>
      <c r="I7046" s="6">
        <f>IF(sel_og=1,0,E7046-G7046)</f>
        <v/>
      </c>
      <c r="J7046" s="6">
        <f>IF(sel_og=1,0,D7046-F7046)</f>
        <v/>
      </c>
      <c r="K7046" s="6">
        <f>IF(sel_og=1,E7046-G7046,0)</f>
        <v/>
      </c>
    </row>
    <row r="7047">
      <c r="A7047" s="6">
        <f>Profiles!E7047+Profiles!F7047</f>
        <v/>
      </c>
      <c r="B7047" s="6">
        <f>Profiles!D7047*sel_solar</f>
        <v/>
      </c>
      <c r="C7047" s="6">
        <f>MIN(B7047,A7047)</f>
        <v/>
      </c>
      <c r="D7047" s="6">
        <f>B7047-C7047</f>
        <v/>
      </c>
      <c r="E7047" s="6">
        <f>A7047-C7047</f>
        <v/>
      </c>
      <c r="F7047" s="6">
        <f>MIN(D7047,in_batt_pw,IF(sel_batt=0,0,(sel_batt-H7046)/in_rte))</f>
        <v/>
      </c>
      <c r="G7047" s="6">
        <f>MIN(E7047,in_batt_pw,H7046)</f>
        <v/>
      </c>
      <c r="H7047" s="6">
        <f>H7046+F7047*in_rte-G7047</f>
        <v/>
      </c>
      <c r="I7047" s="6">
        <f>IF(sel_og=1,0,E7047-G7047)</f>
        <v/>
      </c>
      <c r="J7047" s="6">
        <f>IF(sel_og=1,0,D7047-F7047)</f>
        <v/>
      </c>
      <c r="K7047" s="6">
        <f>IF(sel_og=1,E7047-G7047,0)</f>
        <v/>
      </c>
    </row>
    <row r="7048">
      <c r="A7048" s="6">
        <f>Profiles!E7048+Profiles!F7048</f>
        <v/>
      </c>
      <c r="B7048" s="6">
        <f>Profiles!D7048*sel_solar</f>
        <v/>
      </c>
      <c r="C7048" s="6">
        <f>MIN(B7048,A7048)</f>
        <v/>
      </c>
      <c r="D7048" s="6">
        <f>B7048-C7048</f>
        <v/>
      </c>
      <c r="E7048" s="6">
        <f>A7048-C7048</f>
        <v/>
      </c>
      <c r="F7048" s="6">
        <f>MIN(D7048,in_batt_pw,IF(sel_batt=0,0,(sel_batt-H7047)/in_rte))</f>
        <v/>
      </c>
      <c r="G7048" s="6">
        <f>MIN(E7048,in_batt_pw,H7047)</f>
        <v/>
      </c>
      <c r="H7048" s="6">
        <f>H7047+F7048*in_rte-G7048</f>
        <v/>
      </c>
      <c r="I7048" s="6">
        <f>IF(sel_og=1,0,E7048-G7048)</f>
        <v/>
      </c>
      <c r="J7048" s="6">
        <f>IF(sel_og=1,0,D7048-F7048)</f>
        <v/>
      </c>
      <c r="K7048" s="6">
        <f>IF(sel_og=1,E7048-G7048,0)</f>
        <v/>
      </c>
    </row>
    <row r="7049">
      <c r="A7049" s="6">
        <f>Profiles!E7049+Profiles!F7049</f>
        <v/>
      </c>
      <c r="B7049" s="6">
        <f>Profiles!D7049*sel_solar</f>
        <v/>
      </c>
      <c r="C7049" s="6">
        <f>MIN(B7049,A7049)</f>
        <v/>
      </c>
      <c r="D7049" s="6">
        <f>B7049-C7049</f>
        <v/>
      </c>
      <c r="E7049" s="6">
        <f>A7049-C7049</f>
        <v/>
      </c>
      <c r="F7049" s="6">
        <f>MIN(D7049,in_batt_pw,IF(sel_batt=0,0,(sel_batt-H7048)/in_rte))</f>
        <v/>
      </c>
      <c r="G7049" s="6">
        <f>MIN(E7049,in_batt_pw,H7048)</f>
        <v/>
      </c>
      <c r="H7049" s="6">
        <f>H7048+F7049*in_rte-G7049</f>
        <v/>
      </c>
      <c r="I7049" s="6">
        <f>IF(sel_og=1,0,E7049-G7049)</f>
        <v/>
      </c>
      <c r="J7049" s="6">
        <f>IF(sel_og=1,0,D7049-F7049)</f>
        <v/>
      </c>
      <c r="K7049" s="6">
        <f>IF(sel_og=1,E7049-G7049,0)</f>
        <v/>
      </c>
    </row>
    <row r="7050">
      <c r="A7050" s="6">
        <f>Profiles!E7050+Profiles!F7050</f>
        <v/>
      </c>
      <c r="B7050" s="6">
        <f>Profiles!D7050*sel_solar</f>
        <v/>
      </c>
      <c r="C7050" s="6">
        <f>MIN(B7050,A7050)</f>
        <v/>
      </c>
      <c r="D7050" s="6">
        <f>B7050-C7050</f>
        <v/>
      </c>
      <c r="E7050" s="6">
        <f>A7050-C7050</f>
        <v/>
      </c>
      <c r="F7050" s="6">
        <f>MIN(D7050,in_batt_pw,IF(sel_batt=0,0,(sel_batt-H7049)/in_rte))</f>
        <v/>
      </c>
      <c r="G7050" s="6">
        <f>MIN(E7050,in_batt_pw,H7049)</f>
        <v/>
      </c>
      <c r="H7050" s="6">
        <f>H7049+F7050*in_rte-G7050</f>
        <v/>
      </c>
      <c r="I7050" s="6">
        <f>IF(sel_og=1,0,E7050-G7050)</f>
        <v/>
      </c>
      <c r="J7050" s="6">
        <f>IF(sel_og=1,0,D7050-F7050)</f>
        <v/>
      </c>
      <c r="K7050" s="6">
        <f>IF(sel_og=1,E7050-G7050,0)</f>
        <v/>
      </c>
    </row>
    <row r="7051">
      <c r="A7051" s="6">
        <f>Profiles!E7051+Profiles!F7051</f>
        <v/>
      </c>
      <c r="B7051" s="6">
        <f>Profiles!D7051*sel_solar</f>
        <v/>
      </c>
      <c r="C7051" s="6">
        <f>MIN(B7051,A7051)</f>
        <v/>
      </c>
      <c r="D7051" s="6">
        <f>B7051-C7051</f>
        <v/>
      </c>
      <c r="E7051" s="6">
        <f>A7051-C7051</f>
        <v/>
      </c>
      <c r="F7051" s="6">
        <f>MIN(D7051,in_batt_pw,IF(sel_batt=0,0,(sel_batt-H7050)/in_rte))</f>
        <v/>
      </c>
      <c r="G7051" s="6">
        <f>MIN(E7051,in_batt_pw,H7050)</f>
        <v/>
      </c>
      <c r="H7051" s="6">
        <f>H7050+F7051*in_rte-G7051</f>
        <v/>
      </c>
      <c r="I7051" s="6">
        <f>IF(sel_og=1,0,E7051-G7051)</f>
        <v/>
      </c>
      <c r="J7051" s="6">
        <f>IF(sel_og=1,0,D7051-F7051)</f>
        <v/>
      </c>
      <c r="K7051" s="6">
        <f>IF(sel_og=1,E7051-G7051,0)</f>
        <v/>
      </c>
    </row>
    <row r="7052">
      <c r="A7052" s="6">
        <f>Profiles!E7052+Profiles!F7052</f>
        <v/>
      </c>
      <c r="B7052" s="6">
        <f>Profiles!D7052*sel_solar</f>
        <v/>
      </c>
      <c r="C7052" s="6">
        <f>MIN(B7052,A7052)</f>
        <v/>
      </c>
      <c r="D7052" s="6">
        <f>B7052-C7052</f>
        <v/>
      </c>
      <c r="E7052" s="6">
        <f>A7052-C7052</f>
        <v/>
      </c>
      <c r="F7052" s="6">
        <f>MIN(D7052,in_batt_pw,IF(sel_batt=0,0,(sel_batt-H7051)/in_rte))</f>
        <v/>
      </c>
      <c r="G7052" s="6">
        <f>MIN(E7052,in_batt_pw,H7051)</f>
        <v/>
      </c>
      <c r="H7052" s="6">
        <f>H7051+F7052*in_rte-G7052</f>
        <v/>
      </c>
      <c r="I7052" s="6">
        <f>IF(sel_og=1,0,E7052-G7052)</f>
        <v/>
      </c>
      <c r="J7052" s="6">
        <f>IF(sel_og=1,0,D7052-F7052)</f>
        <v/>
      </c>
      <c r="K7052" s="6">
        <f>IF(sel_og=1,E7052-G7052,0)</f>
        <v/>
      </c>
    </row>
    <row r="7053">
      <c r="A7053" s="6">
        <f>Profiles!E7053+Profiles!F7053</f>
        <v/>
      </c>
      <c r="B7053" s="6">
        <f>Profiles!D7053*sel_solar</f>
        <v/>
      </c>
      <c r="C7053" s="6">
        <f>MIN(B7053,A7053)</f>
        <v/>
      </c>
      <c r="D7053" s="6">
        <f>B7053-C7053</f>
        <v/>
      </c>
      <c r="E7053" s="6">
        <f>A7053-C7053</f>
        <v/>
      </c>
      <c r="F7053" s="6">
        <f>MIN(D7053,in_batt_pw,IF(sel_batt=0,0,(sel_batt-H7052)/in_rte))</f>
        <v/>
      </c>
      <c r="G7053" s="6">
        <f>MIN(E7053,in_batt_pw,H7052)</f>
        <v/>
      </c>
      <c r="H7053" s="6">
        <f>H7052+F7053*in_rte-G7053</f>
        <v/>
      </c>
      <c r="I7053" s="6">
        <f>IF(sel_og=1,0,E7053-G7053)</f>
        <v/>
      </c>
      <c r="J7053" s="6">
        <f>IF(sel_og=1,0,D7053-F7053)</f>
        <v/>
      </c>
      <c r="K7053" s="6">
        <f>IF(sel_og=1,E7053-G7053,0)</f>
        <v/>
      </c>
    </row>
    <row r="7054">
      <c r="A7054" s="6">
        <f>Profiles!E7054+Profiles!F7054</f>
        <v/>
      </c>
      <c r="B7054" s="6">
        <f>Profiles!D7054*sel_solar</f>
        <v/>
      </c>
      <c r="C7054" s="6">
        <f>MIN(B7054,A7054)</f>
        <v/>
      </c>
      <c r="D7054" s="6">
        <f>B7054-C7054</f>
        <v/>
      </c>
      <c r="E7054" s="6">
        <f>A7054-C7054</f>
        <v/>
      </c>
      <c r="F7054" s="6">
        <f>MIN(D7054,in_batt_pw,IF(sel_batt=0,0,(sel_batt-H7053)/in_rte))</f>
        <v/>
      </c>
      <c r="G7054" s="6">
        <f>MIN(E7054,in_batt_pw,H7053)</f>
        <v/>
      </c>
      <c r="H7054" s="6">
        <f>H7053+F7054*in_rte-G7054</f>
        <v/>
      </c>
      <c r="I7054" s="6">
        <f>IF(sel_og=1,0,E7054-G7054)</f>
        <v/>
      </c>
      <c r="J7054" s="6">
        <f>IF(sel_og=1,0,D7054-F7054)</f>
        <v/>
      </c>
      <c r="K7054" s="6">
        <f>IF(sel_og=1,E7054-G7054,0)</f>
        <v/>
      </c>
    </row>
    <row r="7055">
      <c r="A7055" s="6">
        <f>Profiles!E7055+Profiles!F7055</f>
        <v/>
      </c>
      <c r="B7055" s="6">
        <f>Profiles!D7055*sel_solar</f>
        <v/>
      </c>
      <c r="C7055" s="6">
        <f>MIN(B7055,A7055)</f>
        <v/>
      </c>
      <c r="D7055" s="6">
        <f>B7055-C7055</f>
        <v/>
      </c>
      <c r="E7055" s="6">
        <f>A7055-C7055</f>
        <v/>
      </c>
      <c r="F7055" s="6">
        <f>MIN(D7055,in_batt_pw,IF(sel_batt=0,0,(sel_batt-H7054)/in_rte))</f>
        <v/>
      </c>
      <c r="G7055" s="6">
        <f>MIN(E7055,in_batt_pw,H7054)</f>
        <v/>
      </c>
      <c r="H7055" s="6">
        <f>H7054+F7055*in_rte-G7055</f>
        <v/>
      </c>
      <c r="I7055" s="6">
        <f>IF(sel_og=1,0,E7055-G7055)</f>
        <v/>
      </c>
      <c r="J7055" s="6">
        <f>IF(sel_og=1,0,D7055-F7055)</f>
        <v/>
      </c>
      <c r="K7055" s="6">
        <f>IF(sel_og=1,E7055-G7055,0)</f>
        <v/>
      </c>
    </row>
    <row r="7056">
      <c r="A7056" s="6">
        <f>Profiles!E7056+Profiles!F7056</f>
        <v/>
      </c>
      <c r="B7056" s="6">
        <f>Profiles!D7056*sel_solar</f>
        <v/>
      </c>
      <c r="C7056" s="6">
        <f>MIN(B7056,A7056)</f>
        <v/>
      </c>
      <c r="D7056" s="6">
        <f>B7056-C7056</f>
        <v/>
      </c>
      <c r="E7056" s="6">
        <f>A7056-C7056</f>
        <v/>
      </c>
      <c r="F7056" s="6">
        <f>MIN(D7056,in_batt_pw,IF(sel_batt=0,0,(sel_batt-H7055)/in_rte))</f>
        <v/>
      </c>
      <c r="G7056" s="6">
        <f>MIN(E7056,in_batt_pw,H7055)</f>
        <v/>
      </c>
      <c r="H7056" s="6">
        <f>H7055+F7056*in_rte-G7056</f>
        <v/>
      </c>
      <c r="I7056" s="6">
        <f>IF(sel_og=1,0,E7056-G7056)</f>
        <v/>
      </c>
      <c r="J7056" s="6">
        <f>IF(sel_og=1,0,D7056-F7056)</f>
        <v/>
      </c>
      <c r="K7056" s="6">
        <f>IF(sel_og=1,E7056-G7056,0)</f>
        <v/>
      </c>
    </row>
    <row r="7057">
      <c r="A7057" s="6">
        <f>Profiles!E7057+Profiles!F7057</f>
        <v/>
      </c>
      <c r="B7057" s="6">
        <f>Profiles!D7057*sel_solar</f>
        <v/>
      </c>
      <c r="C7057" s="6">
        <f>MIN(B7057,A7057)</f>
        <v/>
      </c>
      <c r="D7057" s="6">
        <f>B7057-C7057</f>
        <v/>
      </c>
      <c r="E7057" s="6">
        <f>A7057-C7057</f>
        <v/>
      </c>
      <c r="F7057" s="6">
        <f>MIN(D7057,in_batt_pw,IF(sel_batt=0,0,(sel_batt-H7056)/in_rte))</f>
        <v/>
      </c>
      <c r="G7057" s="6">
        <f>MIN(E7057,in_batt_pw,H7056)</f>
        <v/>
      </c>
      <c r="H7057" s="6">
        <f>H7056+F7057*in_rte-G7057</f>
        <v/>
      </c>
      <c r="I7057" s="6">
        <f>IF(sel_og=1,0,E7057-G7057)</f>
        <v/>
      </c>
      <c r="J7057" s="6">
        <f>IF(sel_og=1,0,D7057-F7057)</f>
        <v/>
      </c>
      <c r="K7057" s="6">
        <f>IF(sel_og=1,E7057-G7057,0)</f>
        <v/>
      </c>
    </row>
    <row r="7058">
      <c r="A7058" s="6">
        <f>Profiles!E7058+Profiles!F7058</f>
        <v/>
      </c>
      <c r="B7058" s="6">
        <f>Profiles!D7058*sel_solar</f>
        <v/>
      </c>
      <c r="C7058" s="6">
        <f>MIN(B7058,A7058)</f>
        <v/>
      </c>
      <c r="D7058" s="6">
        <f>B7058-C7058</f>
        <v/>
      </c>
      <c r="E7058" s="6">
        <f>A7058-C7058</f>
        <v/>
      </c>
      <c r="F7058" s="6">
        <f>MIN(D7058,in_batt_pw,IF(sel_batt=0,0,(sel_batt-H7057)/in_rte))</f>
        <v/>
      </c>
      <c r="G7058" s="6">
        <f>MIN(E7058,in_batt_pw,H7057)</f>
        <v/>
      </c>
      <c r="H7058" s="6">
        <f>H7057+F7058*in_rte-G7058</f>
        <v/>
      </c>
      <c r="I7058" s="6">
        <f>IF(sel_og=1,0,E7058-G7058)</f>
        <v/>
      </c>
      <c r="J7058" s="6">
        <f>IF(sel_og=1,0,D7058-F7058)</f>
        <v/>
      </c>
      <c r="K7058" s="6">
        <f>IF(sel_og=1,E7058-G7058,0)</f>
        <v/>
      </c>
    </row>
    <row r="7059">
      <c r="A7059" s="6">
        <f>Profiles!E7059+Profiles!F7059</f>
        <v/>
      </c>
      <c r="B7059" s="6">
        <f>Profiles!D7059*sel_solar</f>
        <v/>
      </c>
      <c r="C7059" s="6">
        <f>MIN(B7059,A7059)</f>
        <v/>
      </c>
      <c r="D7059" s="6">
        <f>B7059-C7059</f>
        <v/>
      </c>
      <c r="E7059" s="6">
        <f>A7059-C7059</f>
        <v/>
      </c>
      <c r="F7059" s="6">
        <f>MIN(D7059,in_batt_pw,IF(sel_batt=0,0,(sel_batt-H7058)/in_rte))</f>
        <v/>
      </c>
      <c r="G7059" s="6">
        <f>MIN(E7059,in_batt_pw,H7058)</f>
        <v/>
      </c>
      <c r="H7059" s="6">
        <f>H7058+F7059*in_rte-G7059</f>
        <v/>
      </c>
      <c r="I7059" s="6">
        <f>IF(sel_og=1,0,E7059-G7059)</f>
        <v/>
      </c>
      <c r="J7059" s="6">
        <f>IF(sel_og=1,0,D7059-F7059)</f>
        <v/>
      </c>
      <c r="K7059" s="6">
        <f>IF(sel_og=1,E7059-G7059,0)</f>
        <v/>
      </c>
    </row>
    <row r="7060">
      <c r="A7060" s="6">
        <f>Profiles!E7060+Profiles!F7060</f>
        <v/>
      </c>
      <c r="B7060" s="6">
        <f>Profiles!D7060*sel_solar</f>
        <v/>
      </c>
      <c r="C7060" s="6">
        <f>MIN(B7060,A7060)</f>
        <v/>
      </c>
      <c r="D7060" s="6">
        <f>B7060-C7060</f>
        <v/>
      </c>
      <c r="E7060" s="6">
        <f>A7060-C7060</f>
        <v/>
      </c>
      <c r="F7060" s="6">
        <f>MIN(D7060,in_batt_pw,IF(sel_batt=0,0,(sel_batt-H7059)/in_rte))</f>
        <v/>
      </c>
      <c r="G7060" s="6">
        <f>MIN(E7060,in_batt_pw,H7059)</f>
        <v/>
      </c>
      <c r="H7060" s="6">
        <f>H7059+F7060*in_rte-G7060</f>
        <v/>
      </c>
      <c r="I7060" s="6">
        <f>IF(sel_og=1,0,E7060-G7060)</f>
        <v/>
      </c>
      <c r="J7060" s="6">
        <f>IF(sel_og=1,0,D7060-F7060)</f>
        <v/>
      </c>
      <c r="K7060" s="6">
        <f>IF(sel_og=1,E7060-G7060,0)</f>
        <v/>
      </c>
    </row>
    <row r="7061">
      <c r="A7061" s="6">
        <f>Profiles!E7061+Profiles!F7061</f>
        <v/>
      </c>
      <c r="B7061" s="6">
        <f>Profiles!D7061*sel_solar</f>
        <v/>
      </c>
      <c r="C7061" s="6">
        <f>MIN(B7061,A7061)</f>
        <v/>
      </c>
      <c r="D7061" s="6">
        <f>B7061-C7061</f>
        <v/>
      </c>
      <c r="E7061" s="6">
        <f>A7061-C7061</f>
        <v/>
      </c>
      <c r="F7061" s="6">
        <f>MIN(D7061,in_batt_pw,IF(sel_batt=0,0,(sel_batt-H7060)/in_rte))</f>
        <v/>
      </c>
      <c r="G7061" s="6">
        <f>MIN(E7061,in_batt_pw,H7060)</f>
        <v/>
      </c>
      <c r="H7061" s="6">
        <f>H7060+F7061*in_rte-G7061</f>
        <v/>
      </c>
      <c r="I7061" s="6">
        <f>IF(sel_og=1,0,E7061-G7061)</f>
        <v/>
      </c>
      <c r="J7061" s="6">
        <f>IF(sel_og=1,0,D7061-F7061)</f>
        <v/>
      </c>
      <c r="K7061" s="6">
        <f>IF(sel_og=1,E7061-G7061,0)</f>
        <v/>
      </c>
    </row>
    <row r="7062">
      <c r="A7062" s="6">
        <f>Profiles!E7062+Profiles!F7062</f>
        <v/>
      </c>
      <c r="B7062" s="6">
        <f>Profiles!D7062*sel_solar</f>
        <v/>
      </c>
      <c r="C7062" s="6">
        <f>MIN(B7062,A7062)</f>
        <v/>
      </c>
      <c r="D7062" s="6">
        <f>B7062-C7062</f>
        <v/>
      </c>
      <c r="E7062" s="6">
        <f>A7062-C7062</f>
        <v/>
      </c>
      <c r="F7062" s="6">
        <f>MIN(D7062,in_batt_pw,IF(sel_batt=0,0,(sel_batt-H7061)/in_rte))</f>
        <v/>
      </c>
      <c r="G7062" s="6">
        <f>MIN(E7062,in_batt_pw,H7061)</f>
        <v/>
      </c>
      <c r="H7062" s="6">
        <f>H7061+F7062*in_rte-G7062</f>
        <v/>
      </c>
      <c r="I7062" s="6">
        <f>IF(sel_og=1,0,E7062-G7062)</f>
        <v/>
      </c>
      <c r="J7062" s="6">
        <f>IF(sel_og=1,0,D7062-F7062)</f>
        <v/>
      </c>
      <c r="K7062" s="6">
        <f>IF(sel_og=1,E7062-G7062,0)</f>
        <v/>
      </c>
    </row>
    <row r="7063">
      <c r="A7063" s="6">
        <f>Profiles!E7063+Profiles!F7063</f>
        <v/>
      </c>
      <c r="B7063" s="6">
        <f>Profiles!D7063*sel_solar</f>
        <v/>
      </c>
      <c r="C7063" s="6">
        <f>MIN(B7063,A7063)</f>
        <v/>
      </c>
      <c r="D7063" s="6">
        <f>B7063-C7063</f>
        <v/>
      </c>
      <c r="E7063" s="6">
        <f>A7063-C7063</f>
        <v/>
      </c>
      <c r="F7063" s="6">
        <f>MIN(D7063,in_batt_pw,IF(sel_batt=0,0,(sel_batt-H7062)/in_rte))</f>
        <v/>
      </c>
      <c r="G7063" s="6">
        <f>MIN(E7063,in_batt_pw,H7062)</f>
        <v/>
      </c>
      <c r="H7063" s="6">
        <f>H7062+F7063*in_rte-G7063</f>
        <v/>
      </c>
      <c r="I7063" s="6">
        <f>IF(sel_og=1,0,E7063-G7063)</f>
        <v/>
      </c>
      <c r="J7063" s="6">
        <f>IF(sel_og=1,0,D7063-F7063)</f>
        <v/>
      </c>
      <c r="K7063" s="6">
        <f>IF(sel_og=1,E7063-G7063,0)</f>
        <v/>
      </c>
    </row>
    <row r="7064">
      <c r="A7064" s="6">
        <f>Profiles!E7064+Profiles!F7064</f>
        <v/>
      </c>
      <c r="B7064" s="6">
        <f>Profiles!D7064*sel_solar</f>
        <v/>
      </c>
      <c r="C7064" s="6">
        <f>MIN(B7064,A7064)</f>
        <v/>
      </c>
      <c r="D7064" s="6">
        <f>B7064-C7064</f>
        <v/>
      </c>
      <c r="E7064" s="6">
        <f>A7064-C7064</f>
        <v/>
      </c>
      <c r="F7064" s="6">
        <f>MIN(D7064,in_batt_pw,IF(sel_batt=0,0,(sel_batt-H7063)/in_rte))</f>
        <v/>
      </c>
      <c r="G7064" s="6">
        <f>MIN(E7064,in_batt_pw,H7063)</f>
        <v/>
      </c>
      <c r="H7064" s="6">
        <f>H7063+F7064*in_rte-G7064</f>
        <v/>
      </c>
      <c r="I7064" s="6">
        <f>IF(sel_og=1,0,E7064-G7064)</f>
        <v/>
      </c>
      <c r="J7064" s="6">
        <f>IF(sel_og=1,0,D7064-F7064)</f>
        <v/>
      </c>
      <c r="K7064" s="6">
        <f>IF(sel_og=1,E7064-G7064,0)</f>
        <v/>
      </c>
    </row>
    <row r="7065">
      <c r="A7065" s="6">
        <f>Profiles!E7065+Profiles!F7065</f>
        <v/>
      </c>
      <c r="B7065" s="6">
        <f>Profiles!D7065*sel_solar</f>
        <v/>
      </c>
      <c r="C7065" s="6">
        <f>MIN(B7065,A7065)</f>
        <v/>
      </c>
      <c r="D7065" s="6">
        <f>B7065-C7065</f>
        <v/>
      </c>
      <c r="E7065" s="6">
        <f>A7065-C7065</f>
        <v/>
      </c>
      <c r="F7065" s="6">
        <f>MIN(D7065,in_batt_pw,IF(sel_batt=0,0,(sel_batt-H7064)/in_rte))</f>
        <v/>
      </c>
      <c r="G7065" s="6">
        <f>MIN(E7065,in_batt_pw,H7064)</f>
        <v/>
      </c>
      <c r="H7065" s="6">
        <f>H7064+F7065*in_rte-G7065</f>
        <v/>
      </c>
      <c r="I7065" s="6">
        <f>IF(sel_og=1,0,E7065-G7065)</f>
        <v/>
      </c>
      <c r="J7065" s="6">
        <f>IF(sel_og=1,0,D7065-F7065)</f>
        <v/>
      </c>
      <c r="K7065" s="6">
        <f>IF(sel_og=1,E7065-G7065,0)</f>
        <v/>
      </c>
    </row>
    <row r="7066">
      <c r="A7066" s="6">
        <f>Profiles!E7066+Profiles!F7066</f>
        <v/>
      </c>
      <c r="B7066" s="6">
        <f>Profiles!D7066*sel_solar</f>
        <v/>
      </c>
      <c r="C7066" s="6">
        <f>MIN(B7066,A7066)</f>
        <v/>
      </c>
      <c r="D7066" s="6">
        <f>B7066-C7066</f>
        <v/>
      </c>
      <c r="E7066" s="6">
        <f>A7066-C7066</f>
        <v/>
      </c>
      <c r="F7066" s="6">
        <f>MIN(D7066,in_batt_pw,IF(sel_batt=0,0,(sel_batt-H7065)/in_rte))</f>
        <v/>
      </c>
      <c r="G7066" s="6">
        <f>MIN(E7066,in_batt_pw,H7065)</f>
        <v/>
      </c>
      <c r="H7066" s="6">
        <f>H7065+F7066*in_rte-G7066</f>
        <v/>
      </c>
      <c r="I7066" s="6">
        <f>IF(sel_og=1,0,E7066-G7066)</f>
        <v/>
      </c>
      <c r="J7066" s="6">
        <f>IF(sel_og=1,0,D7066-F7066)</f>
        <v/>
      </c>
      <c r="K7066" s="6">
        <f>IF(sel_og=1,E7066-G7066,0)</f>
        <v/>
      </c>
    </row>
    <row r="7067">
      <c r="A7067" s="6">
        <f>Profiles!E7067+Profiles!F7067</f>
        <v/>
      </c>
      <c r="B7067" s="6">
        <f>Profiles!D7067*sel_solar</f>
        <v/>
      </c>
      <c r="C7067" s="6">
        <f>MIN(B7067,A7067)</f>
        <v/>
      </c>
      <c r="D7067" s="6">
        <f>B7067-C7067</f>
        <v/>
      </c>
      <c r="E7067" s="6">
        <f>A7067-C7067</f>
        <v/>
      </c>
      <c r="F7067" s="6">
        <f>MIN(D7067,in_batt_pw,IF(sel_batt=0,0,(sel_batt-H7066)/in_rte))</f>
        <v/>
      </c>
      <c r="G7067" s="6">
        <f>MIN(E7067,in_batt_pw,H7066)</f>
        <v/>
      </c>
      <c r="H7067" s="6">
        <f>H7066+F7067*in_rte-G7067</f>
        <v/>
      </c>
      <c r="I7067" s="6">
        <f>IF(sel_og=1,0,E7067-G7067)</f>
        <v/>
      </c>
      <c r="J7067" s="6">
        <f>IF(sel_og=1,0,D7067-F7067)</f>
        <v/>
      </c>
      <c r="K7067" s="6">
        <f>IF(sel_og=1,E7067-G7067,0)</f>
        <v/>
      </c>
    </row>
    <row r="7068">
      <c r="A7068" s="6">
        <f>Profiles!E7068+Profiles!F7068</f>
        <v/>
      </c>
      <c r="B7068" s="6">
        <f>Profiles!D7068*sel_solar</f>
        <v/>
      </c>
      <c r="C7068" s="6">
        <f>MIN(B7068,A7068)</f>
        <v/>
      </c>
      <c r="D7068" s="6">
        <f>B7068-C7068</f>
        <v/>
      </c>
      <c r="E7068" s="6">
        <f>A7068-C7068</f>
        <v/>
      </c>
      <c r="F7068" s="6">
        <f>MIN(D7068,in_batt_pw,IF(sel_batt=0,0,(sel_batt-H7067)/in_rte))</f>
        <v/>
      </c>
      <c r="G7068" s="6">
        <f>MIN(E7068,in_batt_pw,H7067)</f>
        <v/>
      </c>
      <c r="H7068" s="6">
        <f>H7067+F7068*in_rte-G7068</f>
        <v/>
      </c>
      <c r="I7068" s="6">
        <f>IF(sel_og=1,0,E7068-G7068)</f>
        <v/>
      </c>
      <c r="J7068" s="6">
        <f>IF(sel_og=1,0,D7068-F7068)</f>
        <v/>
      </c>
      <c r="K7068" s="6">
        <f>IF(sel_og=1,E7068-G7068,0)</f>
        <v/>
      </c>
    </row>
    <row r="7069">
      <c r="A7069" s="6">
        <f>Profiles!E7069+Profiles!F7069</f>
        <v/>
      </c>
      <c r="B7069" s="6">
        <f>Profiles!D7069*sel_solar</f>
        <v/>
      </c>
      <c r="C7069" s="6">
        <f>MIN(B7069,A7069)</f>
        <v/>
      </c>
      <c r="D7069" s="6">
        <f>B7069-C7069</f>
        <v/>
      </c>
      <c r="E7069" s="6">
        <f>A7069-C7069</f>
        <v/>
      </c>
      <c r="F7069" s="6">
        <f>MIN(D7069,in_batt_pw,IF(sel_batt=0,0,(sel_batt-H7068)/in_rte))</f>
        <v/>
      </c>
      <c r="G7069" s="6">
        <f>MIN(E7069,in_batt_pw,H7068)</f>
        <v/>
      </c>
      <c r="H7069" s="6">
        <f>H7068+F7069*in_rte-G7069</f>
        <v/>
      </c>
      <c r="I7069" s="6">
        <f>IF(sel_og=1,0,E7069-G7069)</f>
        <v/>
      </c>
      <c r="J7069" s="6">
        <f>IF(sel_og=1,0,D7069-F7069)</f>
        <v/>
      </c>
      <c r="K7069" s="6">
        <f>IF(sel_og=1,E7069-G7069,0)</f>
        <v/>
      </c>
    </row>
    <row r="7070">
      <c r="A7070" s="6">
        <f>Profiles!E7070+Profiles!F7070</f>
        <v/>
      </c>
      <c r="B7070" s="6">
        <f>Profiles!D7070*sel_solar</f>
        <v/>
      </c>
      <c r="C7070" s="6">
        <f>MIN(B7070,A7070)</f>
        <v/>
      </c>
      <c r="D7070" s="6">
        <f>B7070-C7070</f>
        <v/>
      </c>
      <c r="E7070" s="6">
        <f>A7070-C7070</f>
        <v/>
      </c>
      <c r="F7070" s="6">
        <f>MIN(D7070,in_batt_pw,IF(sel_batt=0,0,(sel_batt-H7069)/in_rte))</f>
        <v/>
      </c>
      <c r="G7070" s="6">
        <f>MIN(E7070,in_batt_pw,H7069)</f>
        <v/>
      </c>
      <c r="H7070" s="6">
        <f>H7069+F7070*in_rte-G7070</f>
        <v/>
      </c>
      <c r="I7070" s="6">
        <f>IF(sel_og=1,0,E7070-G7070)</f>
        <v/>
      </c>
      <c r="J7070" s="6">
        <f>IF(sel_og=1,0,D7070-F7070)</f>
        <v/>
      </c>
      <c r="K7070" s="6">
        <f>IF(sel_og=1,E7070-G7070,0)</f>
        <v/>
      </c>
    </row>
    <row r="7071">
      <c r="A7071" s="6">
        <f>Profiles!E7071+Profiles!F7071</f>
        <v/>
      </c>
      <c r="B7071" s="6">
        <f>Profiles!D7071*sel_solar</f>
        <v/>
      </c>
      <c r="C7071" s="6">
        <f>MIN(B7071,A7071)</f>
        <v/>
      </c>
      <c r="D7071" s="6">
        <f>B7071-C7071</f>
        <v/>
      </c>
      <c r="E7071" s="6">
        <f>A7071-C7071</f>
        <v/>
      </c>
      <c r="F7071" s="6">
        <f>MIN(D7071,in_batt_pw,IF(sel_batt=0,0,(sel_batt-H7070)/in_rte))</f>
        <v/>
      </c>
      <c r="G7071" s="6">
        <f>MIN(E7071,in_batt_pw,H7070)</f>
        <v/>
      </c>
      <c r="H7071" s="6">
        <f>H7070+F7071*in_rte-G7071</f>
        <v/>
      </c>
      <c r="I7071" s="6">
        <f>IF(sel_og=1,0,E7071-G7071)</f>
        <v/>
      </c>
      <c r="J7071" s="6">
        <f>IF(sel_og=1,0,D7071-F7071)</f>
        <v/>
      </c>
      <c r="K7071" s="6">
        <f>IF(sel_og=1,E7071-G7071,0)</f>
        <v/>
      </c>
    </row>
    <row r="7072">
      <c r="A7072" s="6">
        <f>Profiles!E7072+Profiles!F7072</f>
        <v/>
      </c>
      <c r="B7072" s="6">
        <f>Profiles!D7072*sel_solar</f>
        <v/>
      </c>
      <c r="C7072" s="6">
        <f>MIN(B7072,A7072)</f>
        <v/>
      </c>
      <c r="D7072" s="6">
        <f>B7072-C7072</f>
        <v/>
      </c>
      <c r="E7072" s="6">
        <f>A7072-C7072</f>
        <v/>
      </c>
      <c r="F7072" s="6">
        <f>MIN(D7072,in_batt_pw,IF(sel_batt=0,0,(sel_batt-H7071)/in_rte))</f>
        <v/>
      </c>
      <c r="G7072" s="6">
        <f>MIN(E7072,in_batt_pw,H7071)</f>
        <v/>
      </c>
      <c r="H7072" s="6">
        <f>H7071+F7072*in_rte-G7072</f>
        <v/>
      </c>
      <c r="I7072" s="6">
        <f>IF(sel_og=1,0,E7072-G7072)</f>
        <v/>
      </c>
      <c r="J7072" s="6">
        <f>IF(sel_og=1,0,D7072-F7072)</f>
        <v/>
      </c>
      <c r="K7072" s="6">
        <f>IF(sel_og=1,E7072-G7072,0)</f>
        <v/>
      </c>
    </row>
    <row r="7073">
      <c r="A7073" s="6">
        <f>Profiles!E7073+Profiles!F7073</f>
        <v/>
      </c>
      <c r="B7073" s="6">
        <f>Profiles!D7073*sel_solar</f>
        <v/>
      </c>
      <c r="C7073" s="6">
        <f>MIN(B7073,A7073)</f>
        <v/>
      </c>
      <c r="D7073" s="6">
        <f>B7073-C7073</f>
        <v/>
      </c>
      <c r="E7073" s="6">
        <f>A7073-C7073</f>
        <v/>
      </c>
      <c r="F7073" s="6">
        <f>MIN(D7073,in_batt_pw,IF(sel_batt=0,0,(sel_batt-H7072)/in_rte))</f>
        <v/>
      </c>
      <c r="G7073" s="6">
        <f>MIN(E7073,in_batt_pw,H7072)</f>
        <v/>
      </c>
      <c r="H7073" s="6">
        <f>H7072+F7073*in_rte-G7073</f>
        <v/>
      </c>
      <c r="I7073" s="6">
        <f>IF(sel_og=1,0,E7073-G7073)</f>
        <v/>
      </c>
      <c r="J7073" s="6">
        <f>IF(sel_og=1,0,D7073-F7073)</f>
        <v/>
      </c>
      <c r="K7073" s="6">
        <f>IF(sel_og=1,E7073-G7073,0)</f>
        <v/>
      </c>
    </row>
    <row r="7074">
      <c r="A7074" s="6">
        <f>Profiles!E7074+Profiles!F7074</f>
        <v/>
      </c>
      <c r="B7074" s="6">
        <f>Profiles!D7074*sel_solar</f>
        <v/>
      </c>
      <c r="C7074" s="6">
        <f>MIN(B7074,A7074)</f>
        <v/>
      </c>
      <c r="D7074" s="6">
        <f>B7074-C7074</f>
        <v/>
      </c>
      <c r="E7074" s="6">
        <f>A7074-C7074</f>
        <v/>
      </c>
      <c r="F7074" s="6">
        <f>MIN(D7074,in_batt_pw,IF(sel_batt=0,0,(sel_batt-H7073)/in_rte))</f>
        <v/>
      </c>
      <c r="G7074" s="6">
        <f>MIN(E7074,in_batt_pw,H7073)</f>
        <v/>
      </c>
      <c r="H7074" s="6">
        <f>H7073+F7074*in_rte-G7074</f>
        <v/>
      </c>
      <c r="I7074" s="6">
        <f>IF(sel_og=1,0,E7074-G7074)</f>
        <v/>
      </c>
      <c r="J7074" s="6">
        <f>IF(sel_og=1,0,D7074-F7074)</f>
        <v/>
      </c>
      <c r="K7074" s="6">
        <f>IF(sel_og=1,E7074-G7074,0)</f>
        <v/>
      </c>
    </row>
    <row r="7075">
      <c r="A7075" s="6">
        <f>Profiles!E7075+Profiles!F7075</f>
        <v/>
      </c>
      <c r="B7075" s="6">
        <f>Profiles!D7075*sel_solar</f>
        <v/>
      </c>
      <c r="C7075" s="6">
        <f>MIN(B7075,A7075)</f>
        <v/>
      </c>
      <c r="D7075" s="6">
        <f>B7075-C7075</f>
        <v/>
      </c>
      <c r="E7075" s="6">
        <f>A7075-C7075</f>
        <v/>
      </c>
      <c r="F7075" s="6">
        <f>MIN(D7075,in_batt_pw,IF(sel_batt=0,0,(sel_batt-H7074)/in_rte))</f>
        <v/>
      </c>
      <c r="G7075" s="6">
        <f>MIN(E7075,in_batt_pw,H7074)</f>
        <v/>
      </c>
      <c r="H7075" s="6">
        <f>H7074+F7075*in_rte-G7075</f>
        <v/>
      </c>
      <c r="I7075" s="6">
        <f>IF(sel_og=1,0,E7075-G7075)</f>
        <v/>
      </c>
      <c r="J7075" s="6">
        <f>IF(sel_og=1,0,D7075-F7075)</f>
        <v/>
      </c>
      <c r="K7075" s="6">
        <f>IF(sel_og=1,E7075-G7075,0)</f>
        <v/>
      </c>
    </row>
    <row r="7076">
      <c r="A7076" s="6">
        <f>Profiles!E7076+Profiles!F7076</f>
        <v/>
      </c>
      <c r="B7076" s="6">
        <f>Profiles!D7076*sel_solar</f>
        <v/>
      </c>
      <c r="C7076" s="6">
        <f>MIN(B7076,A7076)</f>
        <v/>
      </c>
      <c r="D7076" s="6">
        <f>B7076-C7076</f>
        <v/>
      </c>
      <c r="E7076" s="6">
        <f>A7076-C7076</f>
        <v/>
      </c>
      <c r="F7076" s="6">
        <f>MIN(D7076,in_batt_pw,IF(sel_batt=0,0,(sel_batt-H7075)/in_rte))</f>
        <v/>
      </c>
      <c r="G7076" s="6">
        <f>MIN(E7076,in_batt_pw,H7075)</f>
        <v/>
      </c>
      <c r="H7076" s="6">
        <f>H7075+F7076*in_rte-G7076</f>
        <v/>
      </c>
      <c r="I7076" s="6">
        <f>IF(sel_og=1,0,E7076-G7076)</f>
        <v/>
      </c>
      <c r="J7076" s="6">
        <f>IF(sel_og=1,0,D7076-F7076)</f>
        <v/>
      </c>
      <c r="K7076" s="6">
        <f>IF(sel_og=1,E7076-G7076,0)</f>
        <v/>
      </c>
    </row>
    <row r="7077">
      <c r="A7077" s="6">
        <f>Profiles!E7077+Profiles!F7077</f>
        <v/>
      </c>
      <c r="B7077" s="6">
        <f>Profiles!D7077*sel_solar</f>
        <v/>
      </c>
      <c r="C7077" s="6">
        <f>MIN(B7077,A7077)</f>
        <v/>
      </c>
      <c r="D7077" s="6">
        <f>B7077-C7077</f>
        <v/>
      </c>
      <c r="E7077" s="6">
        <f>A7077-C7077</f>
        <v/>
      </c>
      <c r="F7077" s="6">
        <f>MIN(D7077,in_batt_pw,IF(sel_batt=0,0,(sel_batt-H7076)/in_rte))</f>
        <v/>
      </c>
      <c r="G7077" s="6">
        <f>MIN(E7077,in_batt_pw,H7076)</f>
        <v/>
      </c>
      <c r="H7077" s="6">
        <f>H7076+F7077*in_rte-G7077</f>
        <v/>
      </c>
      <c r="I7077" s="6">
        <f>IF(sel_og=1,0,E7077-G7077)</f>
        <v/>
      </c>
      <c r="J7077" s="6">
        <f>IF(sel_og=1,0,D7077-F7077)</f>
        <v/>
      </c>
      <c r="K7077" s="6">
        <f>IF(sel_og=1,E7077-G7077,0)</f>
        <v/>
      </c>
    </row>
    <row r="7078">
      <c r="A7078" s="6">
        <f>Profiles!E7078+Profiles!F7078</f>
        <v/>
      </c>
      <c r="B7078" s="6">
        <f>Profiles!D7078*sel_solar</f>
        <v/>
      </c>
      <c r="C7078" s="6">
        <f>MIN(B7078,A7078)</f>
        <v/>
      </c>
      <c r="D7078" s="6">
        <f>B7078-C7078</f>
        <v/>
      </c>
      <c r="E7078" s="6">
        <f>A7078-C7078</f>
        <v/>
      </c>
      <c r="F7078" s="6">
        <f>MIN(D7078,in_batt_pw,IF(sel_batt=0,0,(sel_batt-H7077)/in_rte))</f>
        <v/>
      </c>
      <c r="G7078" s="6">
        <f>MIN(E7078,in_batt_pw,H7077)</f>
        <v/>
      </c>
      <c r="H7078" s="6">
        <f>H7077+F7078*in_rte-G7078</f>
        <v/>
      </c>
      <c r="I7078" s="6">
        <f>IF(sel_og=1,0,E7078-G7078)</f>
        <v/>
      </c>
      <c r="J7078" s="6">
        <f>IF(sel_og=1,0,D7078-F7078)</f>
        <v/>
      </c>
      <c r="K7078" s="6">
        <f>IF(sel_og=1,E7078-G7078,0)</f>
        <v/>
      </c>
    </row>
    <row r="7079">
      <c r="A7079" s="6">
        <f>Profiles!E7079+Profiles!F7079</f>
        <v/>
      </c>
      <c r="B7079" s="6">
        <f>Profiles!D7079*sel_solar</f>
        <v/>
      </c>
      <c r="C7079" s="6">
        <f>MIN(B7079,A7079)</f>
        <v/>
      </c>
      <c r="D7079" s="6">
        <f>B7079-C7079</f>
        <v/>
      </c>
      <c r="E7079" s="6">
        <f>A7079-C7079</f>
        <v/>
      </c>
      <c r="F7079" s="6">
        <f>MIN(D7079,in_batt_pw,IF(sel_batt=0,0,(sel_batt-H7078)/in_rte))</f>
        <v/>
      </c>
      <c r="G7079" s="6">
        <f>MIN(E7079,in_batt_pw,H7078)</f>
        <v/>
      </c>
      <c r="H7079" s="6">
        <f>H7078+F7079*in_rte-G7079</f>
        <v/>
      </c>
      <c r="I7079" s="6">
        <f>IF(sel_og=1,0,E7079-G7079)</f>
        <v/>
      </c>
      <c r="J7079" s="6">
        <f>IF(sel_og=1,0,D7079-F7079)</f>
        <v/>
      </c>
      <c r="K7079" s="6">
        <f>IF(sel_og=1,E7079-G7079,0)</f>
        <v/>
      </c>
    </row>
    <row r="7080">
      <c r="A7080" s="6">
        <f>Profiles!E7080+Profiles!F7080</f>
        <v/>
      </c>
      <c r="B7080" s="6">
        <f>Profiles!D7080*sel_solar</f>
        <v/>
      </c>
      <c r="C7080" s="6">
        <f>MIN(B7080,A7080)</f>
        <v/>
      </c>
      <c r="D7080" s="6">
        <f>B7080-C7080</f>
        <v/>
      </c>
      <c r="E7080" s="6">
        <f>A7080-C7080</f>
        <v/>
      </c>
      <c r="F7080" s="6">
        <f>MIN(D7080,in_batt_pw,IF(sel_batt=0,0,(sel_batt-H7079)/in_rte))</f>
        <v/>
      </c>
      <c r="G7080" s="6">
        <f>MIN(E7080,in_batt_pw,H7079)</f>
        <v/>
      </c>
      <c r="H7080" s="6">
        <f>H7079+F7080*in_rte-G7080</f>
        <v/>
      </c>
      <c r="I7080" s="6">
        <f>IF(sel_og=1,0,E7080-G7080)</f>
        <v/>
      </c>
      <c r="J7080" s="6">
        <f>IF(sel_og=1,0,D7080-F7080)</f>
        <v/>
      </c>
      <c r="K7080" s="6">
        <f>IF(sel_og=1,E7080-G7080,0)</f>
        <v/>
      </c>
    </row>
    <row r="7081">
      <c r="A7081" s="6">
        <f>Profiles!E7081+Profiles!F7081</f>
        <v/>
      </c>
      <c r="B7081" s="6">
        <f>Profiles!D7081*sel_solar</f>
        <v/>
      </c>
      <c r="C7081" s="6">
        <f>MIN(B7081,A7081)</f>
        <v/>
      </c>
      <c r="D7081" s="6">
        <f>B7081-C7081</f>
        <v/>
      </c>
      <c r="E7081" s="6">
        <f>A7081-C7081</f>
        <v/>
      </c>
      <c r="F7081" s="6">
        <f>MIN(D7081,in_batt_pw,IF(sel_batt=0,0,(sel_batt-H7080)/in_rte))</f>
        <v/>
      </c>
      <c r="G7081" s="6">
        <f>MIN(E7081,in_batt_pw,H7080)</f>
        <v/>
      </c>
      <c r="H7081" s="6">
        <f>H7080+F7081*in_rte-G7081</f>
        <v/>
      </c>
      <c r="I7081" s="6">
        <f>IF(sel_og=1,0,E7081-G7081)</f>
        <v/>
      </c>
      <c r="J7081" s="6">
        <f>IF(sel_og=1,0,D7081-F7081)</f>
        <v/>
      </c>
      <c r="K7081" s="6">
        <f>IF(sel_og=1,E7081-G7081,0)</f>
        <v/>
      </c>
    </row>
    <row r="7082">
      <c r="A7082" s="6">
        <f>Profiles!E7082+Profiles!F7082</f>
        <v/>
      </c>
      <c r="B7082" s="6">
        <f>Profiles!D7082*sel_solar</f>
        <v/>
      </c>
      <c r="C7082" s="6">
        <f>MIN(B7082,A7082)</f>
        <v/>
      </c>
      <c r="D7082" s="6">
        <f>B7082-C7082</f>
        <v/>
      </c>
      <c r="E7082" s="6">
        <f>A7082-C7082</f>
        <v/>
      </c>
      <c r="F7082" s="6">
        <f>MIN(D7082,in_batt_pw,IF(sel_batt=0,0,(sel_batt-H7081)/in_rte))</f>
        <v/>
      </c>
      <c r="G7082" s="6">
        <f>MIN(E7082,in_batt_pw,H7081)</f>
        <v/>
      </c>
      <c r="H7082" s="6">
        <f>H7081+F7082*in_rte-G7082</f>
        <v/>
      </c>
      <c r="I7082" s="6">
        <f>IF(sel_og=1,0,E7082-G7082)</f>
        <v/>
      </c>
      <c r="J7082" s="6">
        <f>IF(sel_og=1,0,D7082-F7082)</f>
        <v/>
      </c>
      <c r="K7082" s="6">
        <f>IF(sel_og=1,E7082-G7082,0)</f>
        <v/>
      </c>
    </row>
    <row r="7083">
      <c r="A7083" s="6">
        <f>Profiles!E7083+Profiles!F7083</f>
        <v/>
      </c>
      <c r="B7083" s="6">
        <f>Profiles!D7083*sel_solar</f>
        <v/>
      </c>
      <c r="C7083" s="6">
        <f>MIN(B7083,A7083)</f>
        <v/>
      </c>
      <c r="D7083" s="6">
        <f>B7083-C7083</f>
        <v/>
      </c>
      <c r="E7083" s="6">
        <f>A7083-C7083</f>
        <v/>
      </c>
      <c r="F7083" s="6">
        <f>MIN(D7083,in_batt_pw,IF(sel_batt=0,0,(sel_batt-H7082)/in_rte))</f>
        <v/>
      </c>
      <c r="G7083" s="6">
        <f>MIN(E7083,in_batt_pw,H7082)</f>
        <v/>
      </c>
      <c r="H7083" s="6">
        <f>H7082+F7083*in_rte-G7083</f>
        <v/>
      </c>
      <c r="I7083" s="6">
        <f>IF(sel_og=1,0,E7083-G7083)</f>
        <v/>
      </c>
      <c r="J7083" s="6">
        <f>IF(sel_og=1,0,D7083-F7083)</f>
        <v/>
      </c>
      <c r="K7083" s="6">
        <f>IF(sel_og=1,E7083-G7083,0)</f>
        <v/>
      </c>
    </row>
    <row r="7084">
      <c r="A7084" s="6">
        <f>Profiles!E7084+Profiles!F7084</f>
        <v/>
      </c>
      <c r="B7084" s="6">
        <f>Profiles!D7084*sel_solar</f>
        <v/>
      </c>
      <c r="C7084" s="6">
        <f>MIN(B7084,A7084)</f>
        <v/>
      </c>
      <c r="D7084" s="6">
        <f>B7084-C7084</f>
        <v/>
      </c>
      <c r="E7084" s="6">
        <f>A7084-C7084</f>
        <v/>
      </c>
      <c r="F7084" s="6">
        <f>MIN(D7084,in_batt_pw,IF(sel_batt=0,0,(sel_batt-H7083)/in_rte))</f>
        <v/>
      </c>
      <c r="G7084" s="6">
        <f>MIN(E7084,in_batt_pw,H7083)</f>
        <v/>
      </c>
      <c r="H7084" s="6">
        <f>H7083+F7084*in_rte-G7084</f>
        <v/>
      </c>
      <c r="I7084" s="6">
        <f>IF(sel_og=1,0,E7084-G7084)</f>
        <v/>
      </c>
      <c r="J7084" s="6">
        <f>IF(sel_og=1,0,D7084-F7084)</f>
        <v/>
      </c>
      <c r="K7084" s="6">
        <f>IF(sel_og=1,E7084-G7084,0)</f>
        <v/>
      </c>
    </row>
    <row r="7085">
      <c r="A7085" s="6">
        <f>Profiles!E7085+Profiles!F7085</f>
        <v/>
      </c>
      <c r="B7085" s="6">
        <f>Profiles!D7085*sel_solar</f>
        <v/>
      </c>
      <c r="C7085" s="6">
        <f>MIN(B7085,A7085)</f>
        <v/>
      </c>
      <c r="D7085" s="6">
        <f>B7085-C7085</f>
        <v/>
      </c>
      <c r="E7085" s="6">
        <f>A7085-C7085</f>
        <v/>
      </c>
      <c r="F7085" s="6">
        <f>MIN(D7085,in_batt_pw,IF(sel_batt=0,0,(sel_batt-H7084)/in_rte))</f>
        <v/>
      </c>
      <c r="G7085" s="6">
        <f>MIN(E7085,in_batt_pw,H7084)</f>
        <v/>
      </c>
      <c r="H7085" s="6">
        <f>H7084+F7085*in_rte-G7085</f>
        <v/>
      </c>
      <c r="I7085" s="6">
        <f>IF(sel_og=1,0,E7085-G7085)</f>
        <v/>
      </c>
      <c r="J7085" s="6">
        <f>IF(sel_og=1,0,D7085-F7085)</f>
        <v/>
      </c>
      <c r="K7085" s="6">
        <f>IF(sel_og=1,E7085-G7085,0)</f>
        <v/>
      </c>
    </row>
    <row r="7086">
      <c r="A7086" s="6">
        <f>Profiles!E7086+Profiles!F7086</f>
        <v/>
      </c>
      <c r="B7086" s="6">
        <f>Profiles!D7086*sel_solar</f>
        <v/>
      </c>
      <c r="C7086" s="6">
        <f>MIN(B7086,A7086)</f>
        <v/>
      </c>
      <c r="D7086" s="6">
        <f>B7086-C7086</f>
        <v/>
      </c>
      <c r="E7086" s="6">
        <f>A7086-C7086</f>
        <v/>
      </c>
      <c r="F7086" s="6">
        <f>MIN(D7086,in_batt_pw,IF(sel_batt=0,0,(sel_batt-H7085)/in_rte))</f>
        <v/>
      </c>
      <c r="G7086" s="6">
        <f>MIN(E7086,in_batt_pw,H7085)</f>
        <v/>
      </c>
      <c r="H7086" s="6">
        <f>H7085+F7086*in_rte-G7086</f>
        <v/>
      </c>
      <c r="I7086" s="6">
        <f>IF(sel_og=1,0,E7086-G7086)</f>
        <v/>
      </c>
      <c r="J7086" s="6">
        <f>IF(sel_og=1,0,D7086-F7086)</f>
        <v/>
      </c>
      <c r="K7086" s="6">
        <f>IF(sel_og=1,E7086-G7086,0)</f>
        <v/>
      </c>
    </row>
    <row r="7087">
      <c r="A7087" s="6">
        <f>Profiles!E7087+Profiles!F7087</f>
        <v/>
      </c>
      <c r="B7087" s="6">
        <f>Profiles!D7087*sel_solar</f>
        <v/>
      </c>
      <c r="C7087" s="6">
        <f>MIN(B7087,A7087)</f>
        <v/>
      </c>
      <c r="D7087" s="6">
        <f>B7087-C7087</f>
        <v/>
      </c>
      <c r="E7087" s="6">
        <f>A7087-C7087</f>
        <v/>
      </c>
      <c r="F7087" s="6">
        <f>MIN(D7087,in_batt_pw,IF(sel_batt=0,0,(sel_batt-H7086)/in_rte))</f>
        <v/>
      </c>
      <c r="G7087" s="6">
        <f>MIN(E7087,in_batt_pw,H7086)</f>
        <v/>
      </c>
      <c r="H7087" s="6">
        <f>H7086+F7087*in_rte-G7087</f>
        <v/>
      </c>
      <c r="I7087" s="6">
        <f>IF(sel_og=1,0,E7087-G7087)</f>
        <v/>
      </c>
      <c r="J7087" s="6">
        <f>IF(sel_og=1,0,D7087-F7087)</f>
        <v/>
      </c>
      <c r="K7087" s="6">
        <f>IF(sel_og=1,E7087-G7087,0)</f>
        <v/>
      </c>
    </row>
    <row r="7088">
      <c r="A7088" s="6">
        <f>Profiles!E7088+Profiles!F7088</f>
        <v/>
      </c>
      <c r="B7088" s="6">
        <f>Profiles!D7088*sel_solar</f>
        <v/>
      </c>
      <c r="C7088" s="6">
        <f>MIN(B7088,A7088)</f>
        <v/>
      </c>
      <c r="D7088" s="6">
        <f>B7088-C7088</f>
        <v/>
      </c>
      <c r="E7088" s="6">
        <f>A7088-C7088</f>
        <v/>
      </c>
      <c r="F7088" s="6">
        <f>MIN(D7088,in_batt_pw,IF(sel_batt=0,0,(sel_batt-H7087)/in_rte))</f>
        <v/>
      </c>
      <c r="G7088" s="6">
        <f>MIN(E7088,in_batt_pw,H7087)</f>
        <v/>
      </c>
      <c r="H7088" s="6">
        <f>H7087+F7088*in_rte-G7088</f>
        <v/>
      </c>
      <c r="I7088" s="6">
        <f>IF(sel_og=1,0,E7088-G7088)</f>
        <v/>
      </c>
      <c r="J7088" s="6">
        <f>IF(sel_og=1,0,D7088-F7088)</f>
        <v/>
      </c>
      <c r="K7088" s="6">
        <f>IF(sel_og=1,E7088-G7088,0)</f>
        <v/>
      </c>
    </row>
    <row r="7089">
      <c r="A7089" s="6">
        <f>Profiles!E7089+Profiles!F7089</f>
        <v/>
      </c>
      <c r="B7089" s="6">
        <f>Profiles!D7089*sel_solar</f>
        <v/>
      </c>
      <c r="C7089" s="6">
        <f>MIN(B7089,A7089)</f>
        <v/>
      </c>
      <c r="D7089" s="6">
        <f>B7089-C7089</f>
        <v/>
      </c>
      <c r="E7089" s="6">
        <f>A7089-C7089</f>
        <v/>
      </c>
      <c r="F7089" s="6">
        <f>MIN(D7089,in_batt_pw,IF(sel_batt=0,0,(sel_batt-H7088)/in_rte))</f>
        <v/>
      </c>
      <c r="G7089" s="6">
        <f>MIN(E7089,in_batt_pw,H7088)</f>
        <v/>
      </c>
      <c r="H7089" s="6">
        <f>H7088+F7089*in_rte-G7089</f>
        <v/>
      </c>
      <c r="I7089" s="6">
        <f>IF(sel_og=1,0,E7089-G7089)</f>
        <v/>
      </c>
      <c r="J7089" s="6">
        <f>IF(sel_og=1,0,D7089-F7089)</f>
        <v/>
      </c>
      <c r="K7089" s="6">
        <f>IF(sel_og=1,E7089-G7089,0)</f>
        <v/>
      </c>
    </row>
    <row r="7090">
      <c r="A7090" s="6">
        <f>Profiles!E7090+Profiles!F7090</f>
        <v/>
      </c>
      <c r="B7090" s="6">
        <f>Profiles!D7090*sel_solar</f>
        <v/>
      </c>
      <c r="C7090" s="6">
        <f>MIN(B7090,A7090)</f>
        <v/>
      </c>
      <c r="D7090" s="6">
        <f>B7090-C7090</f>
        <v/>
      </c>
      <c r="E7090" s="6">
        <f>A7090-C7090</f>
        <v/>
      </c>
      <c r="F7090" s="6">
        <f>MIN(D7090,in_batt_pw,IF(sel_batt=0,0,(sel_batt-H7089)/in_rte))</f>
        <v/>
      </c>
      <c r="G7090" s="6">
        <f>MIN(E7090,in_batt_pw,H7089)</f>
        <v/>
      </c>
      <c r="H7090" s="6">
        <f>H7089+F7090*in_rte-G7090</f>
        <v/>
      </c>
      <c r="I7090" s="6">
        <f>IF(sel_og=1,0,E7090-G7090)</f>
        <v/>
      </c>
      <c r="J7090" s="6">
        <f>IF(sel_og=1,0,D7090-F7090)</f>
        <v/>
      </c>
      <c r="K7090" s="6">
        <f>IF(sel_og=1,E7090-G7090,0)</f>
        <v/>
      </c>
    </row>
    <row r="7091">
      <c r="A7091" s="6">
        <f>Profiles!E7091+Profiles!F7091</f>
        <v/>
      </c>
      <c r="B7091" s="6">
        <f>Profiles!D7091*sel_solar</f>
        <v/>
      </c>
      <c r="C7091" s="6">
        <f>MIN(B7091,A7091)</f>
        <v/>
      </c>
      <c r="D7091" s="6">
        <f>B7091-C7091</f>
        <v/>
      </c>
      <c r="E7091" s="6">
        <f>A7091-C7091</f>
        <v/>
      </c>
      <c r="F7091" s="6">
        <f>MIN(D7091,in_batt_pw,IF(sel_batt=0,0,(sel_batt-H7090)/in_rte))</f>
        <v/>
      </c>
      <c r="G7091" s="6">
        <f>MIN(E7091,in_batt_pw,H7090)</f>
        <v/>
      </c>
      <c r="H7091" s="6">
        <f>H7090+F7091*in_rte-G7091</f>
        <v/>
      </c>
      <c r="I7091" s="6">
        <f>IF(sel_og=1,0,E7091-G7091)</f>
        <v/>
      </c>
      <c r="J7091" s="6">
        <f>IF(sel_og=1,0,D7091-F7091)</f>
        <v/>
      </c>
      <c r="K7091" s="6">
        <f>IF(sel_og=1,E7091-G7091,0)</f>
        <v/>
      </c>
    </row>
    <row r="7092">
      <c r="A7092" s="6">
        <f>Profiles!E7092+Profiles!F7092</f>
        <v/>
      </c>
      <c r="B7092" s="6">
        <f>Profiles!D7092*sel_solar</f>
        <v/>
      </c>
      <c r="C7092" s="6">
        <f>MIN(B7092,A7092)</f>
        <v/>
      </c>
      <c r="D7092" s="6">
        <f>B7092-C7092</f>
        <v/>
      </c>
      <c r="E7092" s="6">
        <f>A7092-C7092</f>
        <v/>
      </c>
      <c r="F7092" s="6">
        <f>MIN(D7092,in_batt_pw,IF(sel_batt=0,0,(sel_batt-H7091)/in_rte))</f>
        <v/>
      </c>
      <c r="G7092" s="6">
        <f>MIN(E7092,in_batt_pw,H7091)</f>
        <v/>
      </c>
      <c r="H7092" s="6">
        <f>H7091+F7092*in_rte-G7092</f>
        <v/>
      </c>
      <c r="I7092" s="6">
        <f>IF(sel_og=1,0,E7092-G7092)</f>
        <v/>
      </c>
      <c r="J7092" s="6">
        <f>IF(sel_og=1,0,D7092-F7092)</f>
        <v/>
      </c>
      <c r="K7092" s="6">
        <f>IF(sel_og=1,E7092-G7092,0)</f>
        <v/>
      </c>
    </row>
    <row r="7093">
      <c r="A7093" s="6">
        <f>Profiles!E7093+Profiles!F7093</f>
        <v/>
      </c>
      <c r="B7093" s="6">
        <f>Profiles!D7093*sel_solar</f>
        <v/>
      </c>
      <c r="C7093" s="6">
        <f>MIN(B7093,A7093)</f>
        <v/>
      </c>
      <c r="D7093" s="6">
        <f>B7093-C7093</f>
        <v/>
      </c>
      <c r="E7093" s="6">
        <f>A7093-C7093</f>
        <v/>
      </c>
      <c r="F7093" s="6">
        <f>MIN(D7093,in_batt_pw,IF(sel_batt=0,0,(sel_batt-H7092)/in_rte))</f>
        <v/>
      </c>
      <c r="G7093" s="6">
        <f>MIN(E7093,in_batt_pw,H7092)</f>
        <v/>
      </c>
      <c r="H7093" s="6">
        <f>H7092+F7093*in_rte-G7093</f>
        <v/>
      </c>
      <c r="I7093" s="6">
        <f>IF(sel_og=1,0,E7093-G7093)</f>
        <v/>
      </c>
      <c r="J7093" s="6">
        <f>IF(sel_og=1,0,D7093-F7093)</f>
        <v/>
      </c>
      <c r="K7093" s="6">
        <f>IF(sel_og=1,E7093-G7093,0)</f>
        <v/>
      </c>
    </row>
    <row r="7094">
      <c r="A7094" s="6">
        <f>Profiles!E7094+Profiles!F7094</f>
        <v/>
      </c>
      <c r="B7094" s="6">
        <f>Profiles!D7094*sel_solar</f>
        <v/>
      </c>
      <c r="C7094" s="6">
        <f>MIN(B7094,A7094)</f>
        <v/>
      </c>
      <c r="D7094" s="6">
        <f>B7094-C7094</f>
        <v/>
      </c>
      <c r="E7094" s="6">
        <f>A7094-C7094</f>
        <v/>
      </c>
      <c r="F7094" s="6">
        <f>MIN(D7094,in_batt_pw,IF(sel_batt=0,0,(sel_batt-H7093)/in_rte))</f>
        <v/>
      </c>
      <c r="G7094" s="6">
        <f>MIN(E7094,in_batt_pw,H7093)</f>
        <v/>
      </c>
      <c r="H7094" s="6">
        <f>H7093+F7094*in_rte-G7094</f>
        <v/>
      </c>
      <c r="I7094" s="6">
        <f>IF(sel_og=1,0,E7094-G7094)</f>
        <v/>
      </c>
      <c r="J7094" s="6">
        <f>IF(sel_og=1,0,D7094-F7094)</f>
        <v/>
      </c>
      <c r="K7094" s="6">
        <f>IF(sel_og=1,E7094-G7094,0)</f>
        <v/>
      </c>
    </row>
    <row r="7095">
      <c r="A7095" s="6">
        <f>Profiles!E7095+Profiles!F7095</f>
        <v/>
      </c>
      <c r="B7095" s="6">
        <f>Profiles!D7095*sel_solar</f>
        <v/>
      </c>
      <c r="C7095" s="6">
        <f>MIN(B7095,A7095)</f>
        <v/>
      </c>
      <c r="D7095" s="6">
        <f>B7095-C7095</f>
        <v/>
      </c>
      <c r="E7095" s="6">
        <f>A7095-C7095</f>
        <v/>
      </c>
      <c r="F7095" s="6">
        <f>MIN(D7095,in_batt_pw,IF(sel_batt=0,0,(sel_batt-H7094)/in_rte))</f>
        <v/>
      </c>
      <c r="G7095" s="6">
        <f>MIN(E7095,in_batt_pw,H7094)</f>
        <v/>
      </c>
      <c r="H7095" s="6">
        <f>H7094+F7095*in_rte-G7095</f>
        <v/>
      </c>
      <c r="I7095" s="6">
        <f>IF(sel_og=1,0,E7095-G7095)</f>
        <v/>
      </c>
      <c r="J7095" s="6">
        <f>IF(sel_og=1,0,D7095-F7095)</f>
        <v/>
      </c>
      <c r="K7095" s="6">
        <f>IF(sel_og=1,E7095-G7095,0)</f>
        <v/>
      </c>
    </row>
    <row r="7096">
      <c r="A7096" s="6">
        <f>Profiles!E7096+Profiles!F7096</f>
        <v/>
      </c>
      <c r="B7096" s="6">
        <f>Profiles!D7096*sel_solar</f>
        <v/>
      </c>
      <c r="C7096" s="6">
        <f>MIN(B7096,A7096)</f>
        <v/>
      </c>
      <c r="D7096" s="6">
        <f>B7096-C7096</f>
        <v/>
      </c>
      <c r="E7096" s="6">
        <f>A7096-C7096</f>
        <v/>
      </c>
      <c r="F7096" s="6">
        <f>MIN(D7096,in_batt_pw,IF(sel_batt=0,0,(sel_batt-H7095)/in_rte))</f>
        <v/>
      </c>
      <c r="G7096" s="6">
        <f>MIN(E7096,in_batt_pw,H7095)</f>
        <v/>
      </c>
      <c r="H7096" s="6">
        <f>H7095+F7096*in_rte-G7096</f>
        <v/>
      </c>
      <c r="I7096" s="6">
        <f>IF(sel_og=1,0,E7096-G7096)</f>
        <v/>
      </c>
      <c r="J7096" s="6">
        <f>IF(sel_og=1,0,D7096-F7096)</f>
        <v/>
      </c>
      <c r="K7096" s="6">
        <f>IF(sel_og=1,E7096-G7096,0)</f>
        <v/>
      </c>
    </row>
    <row r="7097">
      <c r="A7097" s="6">
        <f>Profiles!E7097+Profiles!F7097</f>
        <v/>
      </c>
      <c r="B7097" s="6">
        <f>Profiles!D7097*sel_solar</f>
        <v/>
      </c>
      <c r="C7097" s="6">
        <f>MIN(B7097,A7097)</f>
        <v/>
      </c>
      <c r="D7097" s="6">
        <f>B7097-C7097</f>
        <v/>
      </c>
      <c r="E7097" s="6">
        <f>A7097-C7097</f>
        <v/>
      </c>
      <c r="F7097" s="6">
        <f>MIN(D7097,in_batt_pw,IF(sel_batt=0,0,(sel_batt-H7096)/in_rte))</f>
        <v/>
      </c>
      <c r="G7097" s="6">
        <f>MIN(E7097,in_batt_pw,H7096)</f>
        <v/>
      </c>
      <c r="H7097" s="6">
        <f>H7096+F7097*in_rte-G7097</f>
        <v/>
      </c>
      <c r="I7097" s="6">
        <f>IF(sel_og=1,0,E7097-G7097)</f>
        <v/>
      </c>
      <c r="J7097" s="6">
        <f>IF(sel_og=1,0,D7097-F7097)</f>
        <v/>
      </c>
      <c r="K7097" s="6">
        <f>IF(sel_og=1,E7097-G7097,0)</f>
        <v/>
      </c>
    </row>
    <row r="7098">
      <c r="A7098" s="6">
        <f>Profiles!E7098+Profiles!F7098</f>
        <v/>
      </c>
      <c r="B7098" s="6">
        <f>Profiles!D7098*sel_solar</f>
        <v/>
      </c>
      <c r="C7098" s="6">
        <f>MIN(B7098,A7098)</f>
        <v/>
      </c>
      <c r="D7098" s="6">
        <f>B7098-C7098</f>
        <v/>
      </c>
      <c r="E7098" s="6">
        <f>A7098-C7098</f>
        <v/>
      </c>
      <c r="F7098" s="6">
        <f>MIN(D7098,in_batt_pw,IF(sel_batt=0,0,(sel_batt-H7097)/in_rte))</f>
        <v/>
      </c>
      <c r="G7098" s="6">
        <f>MIN(E7098,in_batt_pw,H7097)</f>
        <v/>
      </c>
      <c r="H7098" s="6">
        <f>H7097+F7098*in_rte-G7098</f>
        <v/>
      </c>
      <c r="I7098" s="6">
        <f>IF(sel_og=1,0,E7098-G7098)</f>
        <v/>
      </c>
      <c r="J7098" s="6">
        <f>IF(sel_og=1,0,D7098-F7098)</f>
        <v/>
      </c>
      <c r="K7098" s="6">
        <f>IF(sel_og=1,E7098-G7098,0)</f>
        <v/>
      </c>
    </row>
    <row r="7099">
      <c r="A7099" s="6">
        <f>Profiles!E7099+Profiles!F7099</f>
        <v/>
      </c>
      <c r="B7099" s="6">
        <f>Profiles!D7099*sel_solar</f>
        <v/>
      </c>
      <c r="C7099" s="6">
        <f>MIN(B7099,A7099)</f>
        <v/>
      </c>
      <c r="D7099" s="6">
        <f>B7099-C7099</f>
        <v/>
      </c>
      <c r="E7099" s="6">
        <f>A7099-C7099</f>
        <v/>
      </c>
      <c r="F7099" s="6">
        <f>MIN(D7099,in_batt_pw,IF(sel_batt=0,0,(sel_batt-H7098)/in_rte))</f>
        <v/>
      </c>
      <c r="G7099" s="6">
        <f>MIN(E7099,in_batt_pw,H7098)</f>
        <v/>
      </c>
      <c r="H7099" s="6">
        <f>H7098+F7099*in_rte-G7099</f>
        <v/>
      </c>
      <c r="I7099" s="6">
        <f>IF(sel_og=1,0,E7099-G7099)</f>
        <v/>
      </c>
      <c r="J7099" s="6">
        <f>IF(sel_og=1,0,D7099-F7099)</f>
        <v/>
      </c>
      <c r="K7099" s="6">
        <f>IF(sel_og=1,E7099-G7099,0)</f>
        <v/>
      </c>
    </row>
    <row r="7100">
      <c r="A7100" s="6">
        <f>Profiles!E7100+Profiles!F7100</f>
        <v/>
      </c>
      <c r="B7100" s="6">
        <f>Profiles!D7100*sel_solar</f>
        <v/>
      </c>
      <c r="C7100" s="6">
        <f>MIN(B7100,A7100)</f>
        <v/>
      </c>
      <c r="D7100" s="6">
        <f>B7100-C7100</f>
        <v/>
      </c>
      <c r="E7100" s="6">
        <f>A7100-C7100</f>
        <v/>
      </c>
      <c r="F7100" s="6">
        <f>MIN(D7100,in_batt_pw,IF(sel_batt=0,0,(sel_batt-H7099)/in_rte))</f>
        <v/>
      </c>
      <c r="G7100" s="6">
        <f>MIN(E7100,in_batt_pw,H7099)</f>
        <v/>
      </c>
      <c r="H7100" s="6">
        <f>H7099+F7100*in_rte-G7100</f>
        <v/>
      </c>
      <c r="I7100" s="6">
        <f>IF(sel_og=1,0,E7100-G7100)</f>
        <v/>
      </c>
      <c r="J7100" s="6">
        <f>IF(sel_og=1,0,D7100-F7100)</f>
        <v/>
      </c>
      <c r="K7100" s="6">
        <f>IF(sel_og=1,E7100-G7100,0)</f>
        <v/>
      </c>
    </row>
    <row r="7101">
      <c r="A7101" s="6">
        <f>Profiles!E7101+Profiles!F7101</f>
        <v/>
      </c>
      <c r="B7101" s="6">
        <f>Profiles!D7101*sel_solar</f>
        <v/>
      </c>
      <c r="C7101" s="6">
        <f>MIN(B7101,A7101)</f>
        <v/>
      </c>
      <c r="D7101" s="6">
        <f>B7101-C7101</f>
        <v/>
      </c>
      <c r="E7101" s="6">
        <f>A7101-C7101</f>
        <v/>
      </c>
      <c r="F7101" s="6">
        <f>MIN(D7101,in_batt_pw,IF(sel_batt=0,0,(sel_batt-H7100)/in_rte))</f>
        <v/>
      </c>
      <c r="G7101" s="6">
        <f>MIN(E7101,in_batt_pw,H7100)</f>
        <v/>
      </c>
      <c r="H7101" s="6">
        <f>H7100+F7101*in_rte-G7101</f>
        <v/>
      </c>
      <c r="I7101" s="6">
        <f>IF(sel_og=1,0,E7101-G7101)</f>
        <v/>
      </c>
      <c r="J7101" s="6">
        <f>IF(sel_og=1,0,D7101-F7101)</f>
        <v/>
      </c>
      <c r="K7101" s="6">
        <f>IF(sel_og=1,E7101-G7101,0)</f>
        <v/>
      </c>
    </row>
    <row r="7102">
      <c r="A7102" s="6">
        <f>Profiles!E7102+Profiles!F7102</f>
        <v/>
      </c>
      <c r="B7102" s="6">
        <f>Profiles!D7102*sel_solar</f>
        <v/>
      </c>
      <c r="C7102" s="6">
        <f>MIN(B7102,A7102)</f>
        <v/>
      </c>
      <c r="D7102" s="6">
        <f>B7102-C7102</f>
        <v/>
      </c>
      <c r="E7102" s="6">
        <f>A7102-C7102</f>
        <v/>
      </c>
      <c r="F7102" s="6">
        <f>MIN(D7102,in_batt_pw,IF(sel_batt=0,0,(sel_batt-H7101)/in_rte))</f>
        <v/>
      </c>
      <c r="G7102" s="6">
        <f>MIN(E7102,in_batt_pw,H7101)</f>
        <v/>
      </c>
      <c r="H7102" s="6">
        <f>H7101+F7102*in_rte-G7102</f>
        <v/>
      </c>
      <c r="I7102" s="6">
        <f>IF(sel_og=1,0,E7102-G7102)</f>
        <v/>
      </c>
      <c r="J7102" s="6">
        <f>IF(sel_og=1,0,D7102-F7102)</f>
        <v/>
      </c>
      <c r="K7102" s="6">
        <f>IF(sel_og=1,E7102-G7102,0)</f>
        <v/>
      </c>
    </row>
    <row r="7103">
      <c r="A7103" s="6">
        <f>Profiles!E7103+Profiles!F7103</f>
        <v/>
      </c>
      <c r="B7103" s="6">
        <f>Profiles!D7103*sel_solar</f>
        <v/>
      </c>
      <c r="C7103" s="6">
        <f>MIN(B7103,A7103)</f>
        <v/>
      </c>
      <c r="D7103" s="6">
        <f>B7103-C7103</f>
        <v/>
      </c>
      <c r="E7103" s="6">
        <f>A7103-C7103</f>
        <v/>
      </c>
      <c r="F7103" s="6">
        <f>MIN(D7103,in_batt_pw,IF(sel_batt=0,0,(sel_batt-H7102)/in_rte))</f>
        <v/>
      </c>
      <c r="G7103" s="6">
        <f>MIN(E7103,in_batt_pw,H7102)</f>
        <v/>
      </c>
      <c r="H7103" s="6">
        <f>H7102+F7103*in_rte-G7103</f>
        <v/>
      </c>
      <c r="I7103" s="6">
        <f>IF(sel_og=1,0,E7103-G7103)</f>
        <v/>
      </c>
      <c r="J7103" s="6">
        <f>IF(sel_og=1,0,D7103-F7103)</f>
        <v/>
      </c>
      <c r="K7103" s="6">
        <f>IF(sel_og=1,E7103-G7103,0)</f>
        <v/>
      </c>
    </row>
    <row r="7104">
      <c r="A7104" s="6">
        <f>Profiles!E7104+Profiles!F7104</f>
        <v/>
      </c>
      <c r="B7104" s="6">
        <f>Profiles!D7104*sel_solar</f>
        <v/>
      </c>
      <c r="C7104" s="6">
        <f>MIN(B7104,A7104)</f>
        <v/>
      </c>
      <c r="D7104" s="6">
        <f>B7104-C7104</f>
        <v/>
      </c>
      <c r="E7104" s="6">
        <f>A7104-C7104</f>
        <v/>
      </c>
      <c r="F7104" s="6">
        <f>MIN(D7104,in_batt_pw,IF(sel_batt=0,0,(sel_batt-H7103)/in_rte))</f>
        <v/>
      </c>
      <c r="G7104" s="6">
        <f>MIN(E7104,in_batt_pw,H7103)</f>
        <v/>
      </c>
      <c r="H7104" s="6">
        <f>H7103+F7104*in_rte-G7104</f>
        <v/>
      </c>
      <c r="I7104" s="6">
        <f>IF(sel_og=1,0,E7104-G7104)</f>
        <v/>
      </c>
      <c r="J7104" s="6">
        <f>IF(sel_og=1,0,D7104-F7104)</f>
        <v/>
      </c>
      <c r="K7104" s="6">
        <f>IF(sel_og=1,E7104-G7104,0)</f>
        <v/>
      </c>
    </row>
    <row r="7105">
      <c r="A7105" s="6">
        <f>Profiles!E7105+Profiles!F7105</f>
        <v/>
      </c>
      <c r="B7105" s="6">
        <f>Profiles!D7105*sel_solar</f>
        <v/>
      </c>
      <c r="C7105" s="6">
        <f>MIN(B7105,A7105)</f>
        <v/>
      </c>
      <c r="D7105" s="6">
        <f>B7105-C7105</f>
        <v/>
      </c>
      <c r="E7105" s="6">
        <f>A7105-C7105</f>
        <v/>
      </c>
      <c r="F7105" s="6">
        <f>MIN(D7105,in_batt_pw,IF(sel_batt=0,0,(sel_batt-H7104)/in_rte))</f>
        <v/>
      </c>
      <c r="G7105" s="6">
        <f>MIN(E7105,in_batt_pw,H7104)</f>
        <v/>
      </c>
      <c r="H7105" s="6">
        <f>H7104+F7105*in_rte-G7105</f>
        <v/>
      </c>
      <c r="I7105" s="6">
        <f>IF(sel_og=1,0,E7105-G7105)</f>
        <v/>
      </c>
      <c r="J7105" s="6">
        <f>IF(sel_og=1,0,D7105-F7105)</f>
        <v/>
      </c>
      <c r="K7105" s="6">
        <f>IF(sel_og=1,E7105-G7105,0)</f>
        <v/>
      </c>
    </row>
    <row r="7106">
      <c r="A7106" s="6">
        <f>Profiles!E7106+Profiles!F7106</f>
        <v/>
      </c>
      <c r="B7106" s="6">
        <f>Profiles!D7106*sel_solar</f>
        <v/>
      </c>
      <c r="C7106" s="6">
        <f>MIN(B7106,A7106)</f>
        <v/>
      </c>
      <c r="D7106" s="6">
        <f>B7106-C7106</f>
        <v/>
      </c>
      <c r="E7106" s="6">
        <f>A7106-C7106</f>
        <v/>
      </c>
      <c r="F7106" s="6">
        <f>MIN(D7106,in_batt_pw,IF(sel_batt=0,0,(sel_batt-H7105)/in_rte))</f>
        <v/>
      </c>
      <c r="G7106" s="6">
        <f>MIN(E7106,in_batt_pw,H7105)</f>
        <v/>
      </c>
      <c r="H7106" s="6">
        <f>H7105+F7106*in_rte-G7106</f>
        <v/>
      </c>
      <c r="I7106" s="6">
        <f>IF(sel_og=1,0,E7106-G7106)</f>
        <v/>
      </c>
      <c r="J7106" s="6">
        <f>IF(sel_og=1,0,D7106-F7106)</f>
        <v/>
      </c>
      <c r="K7106" s="6">
        <f>IF(sel_og=1,E7106-G7106,0)</f>
        <v/>
      </c>
    </row>
    <row r="7107">
      <c r="A7107" s="6">
        <f>Profiles!E7107+Profiles!F7107</f>
        <v/>
      </c>
      <c r="B7107" s="6">
        <f>Profiles!D7107*sel_solar</f>
        <v/>
      </c>
      <c r="C7107" s="6">
        <f>MIN(B7107,A7107)</f>
        <v/>
      </c>
      <c r="D7107" s="6">
        <f>B7107-C7107</f>
        <v/>
      </c>
      <c r="E7107" s="6">
        <f>A7107-C7107</f>
        <v/>
      </c>
      <c r="F7107" s="6">
        <f>MIN(D7107,in_batt_pw,IF(sel_batt=0,0,(sel_batt-H7106)/in_rte))</f>
        <v/>
      </c>
      <c r="G7107" s="6">
        <f>MIN(E7107,in_batt_pw,H7106)</f>
        <v/>
      </c>
      <c r="H7107" s="6">
        <f>H7106+F7107*in_rte-G7107</f>
        <v/>
      </c>
      <c r="I7107" s="6">
        <f>IF(sel_og=1,0,E7107-G7107)</f>
        <v/>
      </c>
      <c r="J7107" s="6">
        <f>IF(sel_og=1,0,D7107-F7107)</f>
        <v/>
      </c>
      <c r="K7107" s="6">
        <f>IF(sel_og=1,E7107-G7107,0)</f>
        <v/>
      </c>
    </row>
    <row r="7108">
      <c r="A7108" s="6">
        <f>Profiles!E7108+Profiles!F7108</f>
        <v/>
      </c>
      <c r="B7108" s="6">
        <f>Profiles!D7108*sel_solar</f>
        <v/>
      </c>
      <c r="C7108" s="6">
        <f>MIN(B7108,A7108)</f>
        <v/>
      </c>
      <c r="D7108" s="6">
        <f>B7108-C7108</f>
        <v/>
      </c>
      <c r="E7108" s="6">
        <f>A7108-C7108</f>
        <v/>
      </c>
      <c r="F7108" s="6">
        <f>MIN(D7108,in_batt_pw,IF(sel_batt=0,0,(sel_batt-H7107)/in_rte))</f>
        <v/>
      </c>
      <c r="G7108" s="6">
        <f>MIN(E7108,in_batt_pw,H7107)</f>
        <v/>
      </c>
      <c r="H7108" s="6">
        <f>H7107+F7108*in_rte-G7108</f>
        <v/>
      </c>
      <c r="I7108" s="6">
        <f>IF(sel_og=1,0,E7108-G7108)</f>
        <v/>
      </c>
      <c r="J7108" s="6">
        <f>IF(sel_og=1,0,D7108-F7108)</f>
        <v/>
      </c>
      <c r="K7108" s="6">
        <f>IF(sel_og=1,E7108-G7108,0)</f>
        <v/>
      </c>
    </row>
    <row r="7109">
      <c r="A7109" s="6">
        <f>Profiles!E7109+Profiles!F7109</f>
        <v/>
      </c>
      <c r="B7109" s="6">
        <f>Profiles!D7109*sel_solar</f>
        <v/>
      </c>
      <c r="C7109" s="6">
        <f>MIN(B7109,A7109)</f>
        <v/>
      </c>
      <c r="D7109" s="6">
        <f>B7109-C7109</f>
        <v/>
      </c>
      <c r="E7109" s="6">
        <f>A7109-C7109</f>
        <v/>
      </c>
      <c r="F7109" s="6">
        <f>MIN(D7109,in_batt_pw,IF(sel_batt=0,0,(sel_batt-H7108)/in_rte))</f>
        <v/>
      </c>
      <c r="G7109" s="6">
        <f>MIN(E7109,in_batt_pw,H7108)</f>
        <v/>
      </c>
      <c r="H7109" s="6">
        <f>H7108+F7109*in_rte-G7109</f>
        <v/>
      </c>
      <c r="I7109" s="6">
        <f>IF(sel_og=1,0,E7109-G7109)</f>
        <v/>
      </c>
      <c r="J7109" s="6">
        <f>IF(sel_og=1,0,D7109-F7109)</f>
        <v/>
      </c>
      <c r="K7109" s="6">
        <f>IF(sel_og=1,E7109-G7109,0)</f>
        <v/>
      </c>
    </row>
    <row r="7110">
      <c r="A7110" s="6">
        <f>Profiles!E7110+Profiles!F7110</f>
        <v/>
      </c>
      <c r="B7110" s="6">
        <f>Profiles!D7110*sel_solar</f>
        <v/>
      </c>
      <c r="C7110" s="6">
        <f>MIN(B7110,A7110)</f>
        <v/>
      </c>
      <c r="D7110" s="6">
        <f>B7110-C7110</f>
        <v/>
      </c>
      <c r="E7110" s="6">
        <f>A7110-C7110</f>
        <v/>
      </c>
      <c r="F7110" s="6">
        <f>MIN(D7110,in_batt_pw,IF(sel_batt=0,0,(sel_batt-H7109)/in_rte))</f>
        <v/>
      </c>
      <c r="G7110" s="6">
        <f>MIN(E7110,in_batt_pw,H7109)</f>
        <v/>
      </c>
      <c r="H7110" s="6">
        <f>H7109+F7110*in_rte-G7110</f>
        <v/>
      </c>
      <c r="I7110" s="6">
        <f>IF(sel_og=1,0,E7110-G7110)</f>
        <v/>
      </c>
      <c r="J7110" s="6">
        <f>IF(sel_og=1,0,D7110-F7110)</f>
        <v/>
      </c>
      <c r="K7110" s="6">
        <f>IF(sel_og=1,E7110-G7110,0)</f>
        <v/>
      </c>
    </row>
    <row r="7111">
      <c r="A7111" s="6">
        <f>Profiles!E7111+Profiles!F7111</f>
        <v/>
      </c>
      <c r="B7111" s="6">
        <f>Profiles!D7111*sel_solar</f>
        <v/>
      </c>
      <c r="C7111" s="6">
        <f>MIN(B7111,A7111)</f>
        <v/>
      </c>
      <c r="D7111" s="6">
        <f>B7111-C7111</f>
        <v/>
      </c>
      <c r="E7111" s="6">
        <f>A7111-C7111</f>
        <v/>
      </c>
      <c r="F7111" s="6">
        <f>MIN(D7111,in_batt_pw,IF(sel_batt=0,0,(sel_batt-H7110)/in_rte))</f>
        <v/>
      </c>
      <c r="G7111" s="6">
        <f>MIN(E7111,in_batt_pw,H7110)</f>
        <v/>
      </c>
      <c r="H7111" s="6">
        <f>H7110+F7111*in_rte-G7111</f>
        <v/>
      </c>
      <c r="I7111" s="6">
        <f>IF(sel_og=1,0,E7111-G7111)</f>
        <v/>
      </c>
      <c r="J7111" s="6">
        <f>IF(sel_og=1,0,D7111-F7111)</f>
        <v/>
      </c>
      <c r="K7111" s="6">
        <f>IF(sel_og=1,E7111-G7111,0)</f>
        <v/>
      </c>
    </row>
    <row r="7112">
      <c r="A7112" s="6">
        <f>Profiles!E7112+Profiles!F7112</f>
        <v/>
      </c>
      <c r="B7112" s="6">
        <f>Profiles!D7112*sel_solar</f>
        <v/>
      </c>
      <c r="C7112" s="6">
        <f>MIN(B7112,A7112)</f>
        <v/>
      </c>
      <c r="D7112" s="6">
        <f>B7112-C7112</f>
        <v/>
      </c>
      <c r="E7112" s="6">
        <f>A7112-C7112</f>
        <v/>
      </c>
      <c r="F7112" s="6">
        <f>MIN(D7112,in_batt_pw,IF(sel_batt=0,0,(sel_batt-H7111)/in_rte))</f>
        <v/>
      </c>
      <c r="G7112" s="6">
        <f>MIN(E7112,in_batt_pw,H7111)</f>
        <v/>
      </c>
      <c r="H7112" s="6">
        <f>H7111+F7112*in_rte-G7112</f>
        <v/>
      </c>
      <c r="I7112" s="6">
        <f>IF(sel_og=1,0,E7112-G7112)</f>
        <v/>
      </c>
      <c r="J7112" s="6">
        <f>IF(sel_og=1,0,D7112-F7112)</f>
        <v/>
      </c>
      <c r="K7112" s="6">
        <f>IF(sel_og=1,E7112-G7112,0)</f>
        <v/>
      </c>
    </row>
    <row r="7113">
      <c r="A7113" s="6">
        <f>Profiles!E7113+Profiles!F7113</f>
        <v/>
      </c>
      <c r="B7113" s="6">
        <f>Profiles!D7113*sel_solar</f>
        <v/>
      </c>
      <c r="C7113" s="6">
        <f>MIN(B7113,A7113)</f>
        <v/>
      </c>
      <c r="D7113" s="6">
        <f>B7113-C7113</f>
        <v/>
      </c>
      <c r="E7113" s="6">
        <f>A7113-C7113</f>
        <v/>
      </c>
      <c r="F7113" s="6">
        <f>MIN(D7113,in_batt_pw,IF(sel_batt=0,0,(sel_batt-H7112)/in_rte))</f>
        <v/>
      </c>
      <c r="G7113" s="6">
        <f>MIN(E7113,in_batt_pw,H7112)</f>
        <v/>
      </c>
      <c r="H7113" s="6">
        <f>H7112+F7113*in_rte-G7113</f>
        <v/>
      </c>
      <c r="I7113" s="6">
        <f>IF(sel_og=1,0,E7113-G7113)</f>
        <v/>
      </c>
      <c r="J7113" s="6">
        <f>IF(sel_og=1,0,D7113-F7113)</f>
        <v/>
      </c>
      <c r="K7113" s="6">
        <f>IF(sel_og=1,E7113-G7113,0)</f>
        <v/>
      </c>
    </row>
    <row r="7114">
      <c r="A7114" s="6">
        <f>Profiles!E7114+Profiles!F7114</f>
        <v/>
      </c>
      <c r="B7114" s="6">
        <f>Profiles!D7114*sel_solar</f>
        <v/>
      </c>
      <c r="C7114" s="6">
        <f>MIN(B7114,A7114)</f>
        <v/>
      </c>
      <c r="D7114" s="6">
        <f>B7114-C7114</f>
        <v/>
      </c>
      <c r="E7114" s="6">
        <f>A7114-C7114</f>
        <v/>
      </c>
      <c r="F7114" s="6">
        <f>MIN(D7114,in_batt_pw,IF(sel_batt=0,0,(sel_batt-H7113)/in_rte))</f>
        <v/>
      </c>
      <c r="G7114" s="6">
        <f>MIN(E7114,in_batt_pw,H7113)</f>
        <v/>
      </c>
      <c r="H7114" s="6">
        <f>H7113+F7114*in_rte-G7114</f>
        <v/>
      </c>
      <c r="I7114" s="6">
        <f>IF(sel_og=1,0,E7114-G7114)</f>
        <v/>
      </c>
      <c r="J7114" s="6">
        <f>IF(sel_og=1,0,D7114-F7114)</f>
        <v/>
      </c>
      <c r="K7114" s="6">
        <f>IF(sel_og=1,E7114-G7114,0)</f>
        <v/>
      </c>
    </row>
    <row r="7115">
      <c r="A7115" s="6">
        <f>Profiles!E7115+Profiles!F7115</f>
        <v/>
      </c>
      <c r="B7115" s="6">
        <f>Profiles!D7115*sel_solar</f>
        <v/>
      </c>
      <c r="C7115" s="6">
        <f>MIN(B7115,A7115)</f>
        <v/>
      </c>
      <c r="D7115" s="6">
        <f>B7115-C7115</f>
        <v/>
      </c>
      <c r="E7115" s="6">
        <f>A7115-C7115</f>
        <v/>
      </c>
      <c r="F7115" s="6">
        <f>MIN(D7115,in_batt_pw,IF(sel_batt=0,0,(sel_batt-H7114)/in_rte))</f>
        <v/>
      </c>
      <c r="G7115" s="6">
        <f>MIN(E7115,in_batt_pw,H7114)</f>
        <v/>
      </c>
      <c r="H7115" s="6">
        <f>H7114+F7115*in_rte-G7115</f>
        <v/>
      </c>
      <c r="I7115" s="6">
        <f>IF(sel_og=1,0,E7115-G7115)</f>
        <v/>
      </c>
      <c r="J7115" s="6">
        <f>IF(sel_og=1,0,D7115-F7115)</f>
        <v/>
      </c>
      <c r="K7115" s="6">
        <f>IF(sel_og=1,E7115-G7115,0)</f>
        <v/>
      </c>
    </row>
    <row r="7116">
      <c r="A7116" s="6">
        <f>Profiles!E7116+Profiles!F7116</f>
        <v/>
      </c>
      <c r="B7116" s="6">
        <f>Profiles!D7116*sel_solar</f>
        <v/>
      </c>
      <c r="C7116" s="6">
        <f>MIN(B7116,A7116)</f>
        <v/>
      </c>
      <c r="D7116" s="6">
        <f>B7116-C7116</f>
        <v/>
      </c>
      <c r="E7116" s="6">
        <f>A7116-C7116</f>
        <v/>
      </c>
      <c r="F7116" s="6">
        <f>MIN(D7116,in_batt_pw,IF(sel_batt=0,0,(sel_batt-H7115)/in_rte))</f>
        <v/>
      </c>
      <c r="G7116" s="6">
        <f>MIN(E7116,in_batt_pw,H7115)</f>
        <v/>
      </c>
      <c r="H7116" s="6">
        <f>H7115+F7116*in_rte-G7116</f>
        <v/>
      </c>
      <c r="I7116" s="6">
        <f>IF(sel_og=1,0,E7116-G7116)</f>
        <v/>
      </c>
      <c r="J7116" s="6">
        <f>IF(sel_og=1,0,D7116-F7116)</f>
        <v/>
      </c>
      <c r="K7116" s="6">
        <f>IF(sel_og=1,E7116-G7116,0)</f>
        <v/>
      </c>
    </row>
    <row r="7117">
      <c r="A7117" s="6">
        <f>Profiles!E7117+Profiles!F7117</f>
        <v/>
      </c>
      <c r="B7117" s="6">
        <f>Profiles!D7117*sel_solar</f>
        <v/>
      </c>
      <c r="C7117" s="6">
        <f>MIN(B7117,A7117)</f>
        <v/>
      </c>
      <c r="D7117" s="6">
        <f>B7117-C7117</f>
        <v/>
      </c>
      <c r="E7117" s="6">
        <f>A7117-C7117</f>
        <v/>
      </c>
      <c r="F7117" s="6">
        <f>MIN(D7117,in_batt_pw,IF(sel_batt=0,0,(sel_batt-H7116)/in_rte))</f>
        <v/>
      </c>
      <c r="G7117" s="6">
        <f>MIN(E7117,in_batt_pw,H7116)</f>
        <v/>
      </c>
      <c r="H7117" s="6">
        <f>H7116+F7117*in_rte-G7117</f>
        <v/>
      </c>
      <c r="I7117" s="6">
        <f>IF(sel_og=1,0,E7117-G7117)</f>
        <v/>
      </c>
      <c r="J7117" s="6">
        <f>IF(sel_og=1,0,D7117-F7117)</f>
        <v/>
      </c>
      <c r="K7117" s="6">
        <f>IF(sel_og=1,E7117-G7117,0)</f>
        <v/>
      </c>
    </row>
    <row r="7118">
      <c r="A7118" s="6">
        <f>Profiles!E7118+Profiles!F7118</f>
        <v/>
      </c>
      <c r="B7118" s="6">
        <f>Profiles!D7118*sel_solar</f>
        <v/>
      </c>
      <c r="C7118" s="6">
        <f>MIN(B7118,A7118)</f>
        <v/>
      </c>
      <c r="D7118" s="6">
        <f>B7118-C7118</f>
        <v/>
      </c>
      <c r="E7118" s="6">
        <f>A7118-C7118</f>
        <v/>
      </c>
      <c r="F7118" s="6">
        <f>MIN(D7118,in_batt_pw,IF(sel_batt=0,0,(sel_batt-H7117)/in_rte))</f>
        <v/>
      </c>
      <c r="G7118" s="6">
        <f>MIN(E7118,in_batt_pw,H7117)</f>
        <v/>
      </c>
      <c r="H7118" s="6">
        <f>H7117+F7118*in_rte-G7118</f>
        <v/>
      </c>
      <c r="I7118" s="6">
        <f>IF(sel_og=1,0,E7118-G7118)</f>
        <v/>
      </c>
      <c r="J7118" s="6">
        <f>IF(sel_og=1,0,D7118-F7118)</f>
        <v/>
      </c>
      <c r="K7118" s="6">
        <f>IF(sel_og=1,E7118-G7118,0)</f>
        <v/>
      </c>
    </row>
    <row r="7119">
      <c r="A7119" s="6">
        <f>Profiles!E7119+Profiles!F7119</f>
        <v/>
      </c>
      <c r="B7119" s="6">
        <f>Profiles!D7119*sel_solar</f>
        <v/>
      </c>
      <c r="C7119" s="6">
        <f>MIN(B7119,A7119)</f>
        <v/>
      </c>
      <c r="D7119" s="6">
        <f>B7119-C7119</f>
        <v/>
      </c>
      <c r="E7119" s="6">
        <f>A7119-C7119</f>
        <v/>
      </c>
      <c r="F7119" s="6">
        <f>MIN(D7119,in_batt_pw,IF(sel_batt=0,0,(sel_batt-H7118)/in_rte))</f>
        <v/>
      </c>
      <c r="G7119" s="6">
        <f>MIN(E7119,in_batt_pw,H7118)</f>
        <v/>
      </c>
      <c r="H7119" s="6">
        <f>H7118+F7119*in_rte-G7119</f>
        <v/>
      </c>
      <c r="I7119" s="6">
        <f>IF(sel_og=1,0,E7119-G7119)</f>
        <v/>
      </c>
      <c r="J7119" s="6">
        <f>IF(sel_og=1,0,D7119-F7119)</f>
        <v/>
      </c>
      <c r="K7119" s="6">
        <f>IF(sel_og=1,E7119-G7119,0)</f>
        <v/>
      </c>
    </row>
    <row r="7120">
      <c r="A7120" s="6">
        <f>Profiles!E7120+Profiles!F7120</f>
        <v/>
      </c>
      <c r="B7120" s="6">
        <f>Profiles!D7120*sel_solar</f>
        <v/>
      </c>
      <c r="C7120" s="6">
        <f>MIN(B7120,A7120)</f>
        <v/>
      </c>
      <c r="D7120" s="6">
        <f>B7120-C7120</f>
        <v/>
      </c>
      <c r="E7120" s="6">
        <f>A7120-C7120</f>
        <v/>
      </c>
      <c r="F7120" s="6">
        <f>MIN(D7120,in_batt_pw,IF(sel_batt=0,0,(sel_batt-H7119)/in_rte))</f>
        <v/>
      </c>
      <c r="G7120" s="6">
        <f>MIN(E7120,in_batt_pw,H7119)</f>
        <v/>
      </c>
      <c r="H7120" s="6">
        <f>H7119+F7120*in_rte-G7120</f>
        <v/>
      </c>
      <c r="I7120" s="6">
        <f>IF(sel_og=1,0,E7120-G7120)</f>
        <v/>
      </c>
      <c r="J7120" s="6">
        <f>IF(sel_og=1,0,D7120-F7120)</f>
        <v/>
      </c>
      <c r="K7120" s="6">
        <f>IF(sel_og=1,E7120-G7120,0)</f>
        <v/>
      </c>
    </row>
    <row r="7121">
      <c r="A7121" s="6">
        <f>Profiles!E7121+Profiles!F7121</f>
        <v/>
      </c>
      <c r="B7121" s="6">
        <f>Profiles!D7121*sel_solar</f>
        <v/>
      </c>
      <c r="C7121" s="6">
        <f>MIN(B7121,A7121)</f>
        <v/>
      </c>
      <c r="D7121" s="6">
        <f>B7121-C7121</f>
        <v/>
      </c>
      <c r="E7121" s="6">
        <f>A7121-C7121</f>
        <v/>
      </c>
      <c r="F7121" s="6">
        <f>MIN(D7121,in_batt_pw,IF(sel_batt=0,0,(sel_batt-H7120)/in_rte))</f>
        <v/>
      </c>
      <c r="G7121" s="6">
        <f>MIN(E7121,in_batt_pw,H7120)</f>
        <v/>
      </c>
      <c r="H7121" s="6">
        <f>H7120+F7121*in_rte-G7121</f>
        <v/>
      </c>
      <c r="I7121" s="6">
        <f>IF(sel_og=1,0,E7121-G7121)</f>
        <v/>
      </c>
      <c r="J7121" s="6">
        <f>IF(sel_og=1,0,D7121-F7121)</f>
        <v/>
      </c>
      <c r="K7121" s="6">
        <f>IF(sel_og=1,E7121-G7121,0)</f>
        <v/>
      </c>
    </row>
    <row r="7122">
      <c r="A7122" s="6">
        <f>Profiles!E7122+Profiles!F7122</f>
        <v/>
      </c>
      <c r="B7122" s="6">
        <f>Profiles!D7122*sel_solar</f>
        <v/>
      </c>
      <c r="C7122" s="6">
        <f>MIN(B7122,A7122)</f>
        <v/>
      </c>
      <c r="D7122" s="6">
        <f>B7122-C7122</f>
        <v/>
      </c>
      <c r="E7122" s="6">
        <f>A7122-C7122</f>
        <v/>
      </c>
      <c r="F7122" s="6">
        <f>MIN(D7122,in_batt_pw,IF(sel_batt=0,0,(sel_batt-H7121)/in_rte))</f>
        <v/>
      </c>
      <c r="G7122" s="6">
        <f>MIN(E7122,in_batt_pw,H7121)</f>
        <v/>
      </c>
      <c r="H7122" s="6">
        <f>H7121+F7122*in_rte-G7122</f>
        <v/>
      </c>
      <c r="I7122" s="6">
        <f>IF(sel_og=1,0,E7122-G7122)</f>
        <v/>
      </c>
      <c r="J7122" s="6">
        <f>IF(sel_og=1,0,D7122-F7122)</f>
        <v/>
      </c>
      <c r="K7122" s="6">
        <f>IF(sel_og=1,E7122-G7122,0)</f>
        <v/>
      </c>
    </row>
    <row r="7123">
      <c r="A7123" s="6">
        <f>Profiles!E7123+Profiles!F7123</f>
        <v/>
      </c>
      <c r="B7123" s="6">
        <f>Profiles!D7123*sel_solar</f>
        <v/>
      </c>
      <c r="C7123" s="6">
        <f>MIN(B7123,A7123)</f>
        <v/>
      </c>
      <c r="D7123" s="6">
        <f>B7123-C7123</f>
        <v/>
      </c>
      <c r="E7123" s="6">
        <f>A7123-C7123</f>
        <v/>
      </c>
      <c r="F7123" s="6">
        <f>MIN(D7123,in_batt_pw,IF(sel_batt=0,0,(sel_batt-H7122)/in_rte))</f>
        <v/>
      </c>
      <c r="G7123" s="6">
        <f>MIN(E7123,in_batt_pw,H7122)</f>
        <v/>
      </c>
      <c r="H7123" s="6">
        <f>H7122+F7123*in_rte-G7123</f>
        <v/>
      </c>
      <c r="I7123" s="6">
        <f>IF(sel_og=1,0,E7123-G7123)</f>
        <v/>
      </c>
      <c r="J7123" s="6">
        <f>IF(sel_og=1,0,D7123-F7123)</f>
        <v/>
      </c>
      <c r="K7123" s="6">
        <f>IF(sel_og=1,E7123-G7123,0)</f>
        <v/>
      </c>
    </row>
    <row r="7124">
      <c r="A7124" s="6">
        <f>Profiles!E7124+Profiles!F7124</f>
        <v/>
      </c>
      <c r="B7124" s="6">
        <f>Profiles!D7124*sel_solar</f>
        <v/>
      </c>
      <c r="C7124" s="6">
        <f>MIN(B7124,A7124)</f>
        <v/>
      </c>
      <c r="D7124" s="6">
        <f>B7124-C7124</f>
        <v/>
      </c>
      <c r="E7124" s="6">
        <f>A7124-C7124</f>
        <v/>
      </c>
      <c r="F7124" s="6">
        <f>MIN(D7124,in_batt_pw,IF(sel_batt=0,0,(sel_batt-H7123)/in_rte))</f>
        <v/>
      </c>
      <c r="G7124" s="6">
        <f>MIN(E7124,in_batt_pw,H7123)</f>
        <v/>
      </c>
      <c r="H7124" s="6">
        <f>H7123+F7124*in_rte-G7124</f>
        <v/>
      </c>
      <c r="I7124" s="6">
        <f>IF(sel_og=1,0,E7124-G7124)</f>
        <v/>
      </c>
      <c r="J7124" s="6">
        <f>IF(sel_og=1,0,D7124-F7124)</f>
        <v/>
      </c>
      <c r="K7124" s="6">
        <f>IF(sel_og=1,E7124-G7124,0)</f>
        <v/>
      </c>
    </row>
    <row r="7125">
      <c r="A7125" s="6">
        <f>Profiles!E7125+Profiles!F7125</f>
        <v/>
      </c>
      <c r="B7125" s="6">
        <f>Profiles!D7125*sel_solar</f>
        <v/>
      </c>
      <c r="C7125" s="6">
        <f>MIN(B7125,A7125)</f>
        <v/>
      </c>
      <c r="D7125" s="6">
        <f>B7125-C7125</f>
        <v/>
      </c>
      <c r="E7125" s="6">
        <f>A7125-C7125</f>
        <v/>
      </c>
      <c r="F7125" s="6">
        <f>MIN(D7125,in_batt_pw,IF(sel_batt=0,0,(sel_batt-H7124)/in_rte))</f>
        <v/>
      </c>
      <c r="G7125" s="6">
        <f>MIN(E7125,in_batt_pw,H7124)</f>
        <v/>
      </c>
      <c r="H7125" s="6">
        <f>H7124+F7125*in_rte-G7125</f>
        <v/>
      </c>
      <c r="I7125" s="6">
        <f>IF(sel_og=1,0,E7125-G7125)</f>
        <v/>
      </c>
      <c r="J7125" s="6">
        <f>IF(sel_og=1,0,D7125-F7125)</f>
        <v/>
      </c>
      <c r="K7125" s="6">
        <f>IF(sel_og=1,E7125-G7125,0)</f>
        <v/>
      </c>
    </row>
    <row r="7126">
      <c r="A7126" s="6">
        <f>Profiles!E7126+Profiles!F7126</f>
        <v/>
      </c>
      <c r="B7126" s="6">
        <f>Profiles!D7126*sel_solar</f>
        <v/>
      </c>
      <c r="C7126" s="6">
        <f>MIN(B7126,A7126)</f>
        <v/>
      </c>
      <c r="D7126" s="6">
        <f>B7126-C7126</f>
        <v/>
      </c>
      <c r="E7126" s="6">
        <f>A7126-C7126</f>
        <v/>
      </c>
      <c r="F7126" s="6">
        <f>MIN(D7126,in_batt_pw,IF(sel_batt=0,0,(sel_batt-H7125)/in_rte))</f>
        <v/>
      </c>
      <c r="G7126" s="6">
        <f>MIN(E7126,in_batt_pw,H7125)</f>
        <v/>
      </c>
      <c r="H7126" s="6">
        <f>H7125+F7126*in_rte-G7126</f>
        <v/>
      </c>
      <c r="I7126" s="6">
        <f>IF(sel_og=1,0,E7126-G7126)</f>
        <v/>
      </c>
      <c r="J7126" s="6">
        <f>IF(sel_og=1,0,D7126-F7126)</f>
        <v/>
      </c>
      <c r="K7126" s="6">
        <f>IF(sel_og=1,E7126-G7126,0)</f>
        <v/>
      </c>
    </row>
    <row r="7127">
      <c r="A7127" s="6">
        <f>Profiles!E7127+Profiles!F7127</f>
        <v/>
      </c>
      <c r="B7127" s="6">
        <f>Profiles!D7127*sel_solar</f>
        <v/>
      </c>
      <c r="C7127" s="6">
        <f>MIN(B7127,A7127)</f>
        <v/>
      </c>
      <c r="D7127" s="6">
        <f>B7127-C7127</f>
        <v/>
      </c>
      <c r="E7127" s="6">
        <f>A7127-C7127</f>
        <v/>
      </c>
      <c r="F7127" s="6">
        <f>MIN(D7127,in_batt_pw,IF(sel_batt=0,0,(sel_batt-H7126)/in_rte))</f>
        <v/>
      </c>
      <c r="G7127" s="6">
        <f>MIN(E7127,in_batt_pw,H7126)</f>
        <v/>
      </c>
      <c r="H7127" s="6">
        <f>H7126+F7127*in_rte-G7127</f>
        <v/>
      </c>
      <c r="I7127" s="6">
        <f>IF(sel_og=1,0,E7127-G7127)</f>
        <v/>
      </c>
      <c r="J7127" s="6">
        <f>IF(sel_og=1,0,D7127-F7127)</f>
        <v/>
      </c>
      <c r="K7127" s="6">
        <f>IF(sel_og=1,E7127-G7127,0)</f>
        <v/>
      </c>
    </row>
    <row r="7128">
      <c r="A7128" s="6">
        <f>Profiles!E7128+Profiles!F7128</f>
        <v/>
      </c>
      <c r="B7128" s="6">
        <f>Profiles!D7128*sel_solar</f>
        <v/>
      </c>
      <c r="C7128" s="6">
        <f>MIN(B7128,A7128)</f>
        <v/>
      </c>
      <c r="D7128" s="6">
        <f>B7128-C7128</f>
        <v/>
      </c>
      <c r="E7128" s="6">
        <f>A7128-C7128</f>
        <v/>
      </c>
      <c r="F7128" s="6">
        <f>MIN(D7128,in_batt_pw,IF(sel_batt=0,0,(sel_batt-H7127)/in_rte))</f>
        <v/>
      </c>
      <c r="G7128" s="6">
        <f>MIN(E7128,in_batt_pw,H7127)</f>
        <v/>
      </c>
      <c r="H7128" s="6">
        <f>H7127+F7128*in_rte-G7128</f>
        <v/>
      </c>
      <c r="I7128" s="6">
        <f>IF(sel_og=1,0,E7128-G7128)</f>
        <v/>
      </c>
      <c r="J7128" s="6">
        <f>IF(sel_og=1,0,D7128-F7128)</f>
        <v/>
      </c>
      <c r="K7128" s="6">
        <f>IF(sel_og=1,E7128-G7128,0)</f>
        <v/>
      </c>
    </row>
    <row r="7129">
      <c r="A7129" s="6">
        <f>Profiles!E7129+Profiles!F7129</f>
        <v/>
      </c>
      <c r="B7129" s="6">
        <f>Profiles!D7129*sel_solar</f>
        <v/>
      </c>
      <c r="C7129" s="6">
        <f>MIN(B7129,A7129)</f>
        <v/>
      </c>
      <c r="D7129" s="6">
        <f>B7129-C7129</f>
        <v/>
      </c>
      <c r="E7129" s="6">
        <f>A7129-C7129</f>
        <v/>
      </c>
      <c r="F7129" s="6">
        <f>MIN(D7129,in_batt_pw,IF(sel_batt=0,0,(sel_batt-H7128)/in_rte))</f>
        <v/>
      </c>
      <c r="G7129" s="6">
        <f>MIN(E7129,in_batt_pw,H7128)</f>
        <v/>
      </c>
      <c r="H7129" s="6">
        <f>H7128+F7129*in_rte-G7129</f>
        <v/>
      </c>
      <c r="I7129" s="6">
        <f>IF(sel_og=1,0,E7129-G7129)</f>
        <v/>
      </c>
      <c r="J7129" s="6">
        <f>IF(sel_og=1,0,D7129-F7129)</f>
        <v/>
      </c>
      <c r="K7129" s="6">
        <f>IF(sel_og=1,E7129-G7129,0)</f>
        <v/>
      </c>
    </row>
    <row r="7130">
      <c r="A7130" s="6">
        <f>Profiles!E7130+Profiles!F7130</f>
        <v/>
      </c>
      <c r="B7130" s="6">
        <f>Profiles!D7130*sel_solar</f>
        <v/>
      </c>
      <c r="C7130" s="6">
        <f>MIN(B7130,A7130)</f>
        <v/>
      </c>
      <c r="D7130" s="6">
        <f>B7130-C7130</f>
        <v/>
      </c>
      <c r="E7130" s="6">
        <f>A7130-C7130</f>
        <v/>
      </c>
      <c r="F7130" s="6">
        <f>MIN(D7130,in_batt_pw,IF(sel_batt=0,0,(sel_batt-H7129)/in_rte))</f>
        <v/>
      </c>
      <c r="G7130" s="6">
        <f>MIN(E7130,in_batt_pw,H7129)</f>
        <v/>
      </c>
      <c r="H7130" s="6">
        <f>H7129+F7130*in_rte-G7130</f>
        <v/>
      </c>
      <c r="I7130" s="6">
        <f>IF(sel_og=1,0,E7130-G7130)</f>
        <v/>
      </c>
      <c r="J7130" s="6">
        <f>IF(sel_og=1,0,D7130-F7130)</f>
        <v/>
      </c>
      <c r="K7130" s="6">
        <f>IF(sel_og=1,E7130-G7130,0)</f>
        <v/>
      </c>
    </row>
    <row r="7131">
      <c r="A7131" s="6">
        <f>Profiles!E7131+Profiles!F7131</f>
        <v/>
      </c>
      <c r="B7131" s="6">
        <f>Profiles!D7131*sel_solar</f>
        <v/>
      </c>
      <c r="C7131" s="6">
        <f>MIN(B7131,A7131)</f>
        <v/>
      </c>
      <c r="D7131" s="6">
        <f>B7131-C7131</f>
        <v/>
      </c>
      <c r="E7131" s="6">
        <f>A7131-C7131</f>
        <v/>
      </c>
      <c r="F7131" s="6">
        <f>MIN(D7131,in_batt_pw,IF(sel_batt=0,0,(sel_batt-H7130)/in_rte))</f>
        <v/>
      </c>
      <c r="G7131" s="6">
        <f>MIN(E7131,in_batt_pw,H7130)</f>
        <v/>
      </c>
      <c r="H7131" s="6">
        <f>H7130+F7131*in_rte-G7131</f>
        <v/>
      </c>
      <c r="I7131" s="6">
        <f>IF(sel_og=1,0,E7131-G7131)</f>
        <v/>
      </c>
      <c r="J7131" s="6">
        <f>IF(sel_og=1,0,D7131-F7131)</f>
        <v/>
      </c>
      <c r="K7131" s="6">
        <f>IF(sel_og=1,E7131-G7131,0)</f>
        <v/>
      </c>
    </row>
    <row r="7132">
      <c r="A7132" s="6">
        <f>Profiles!E7132+Profiles!F7132</f>
        <v/>
      </c>
      <c r="B7132" s="6">
        <f>Profiles!D7132*sel_solar</f>
        <v/>
      </c>
      <c r="C7132" s="6">
        <f>MIN(B7132,A7132)</f>
        <v/>
      </c>
      <c r="D7132" s="6">
        <f>B7132-C7132</f>
        <v/>
      </c>
      <c r="E7132" s="6">
        <f>A7132-C7132</f>
        <v/>
      </c>
      <c r="F7132" s="6">
        <f>MIN(D7132,in_batt_pw,IF(sel_batt=0,0,(sel_batt-H7131)/in_rte))</f>
        <v/>
      </c>
      <c r="G7132" s="6">
        <f>MIN(E7132,in_batt_pw,H7131)</f>
        <v/>
      </c>
      <c r="H7132" s="6">
        <f>H7131+F7132*in_rte-G7132</f>
        <v/>
      </c>
      <c r="I7132" s="6">
        <f>IF(sel_og=1,0,E7132-G7132)</f>
        <v/>
      </c>
      <c r="J7132" s="6">
        <f>IF(sel_og=1,0,D7132-F7132)</f>
        <v/>
      </c>
      <c r="K7132" s="6">
        <f>IF(sel_og=1,E7132-G7132,0)</f>
        <v/>
      </c>
    </row>
    <row r="7133">
      <c r="A7133" s="6">
        <f>Profiles!E7133+Profiles!F7133</f>
        <v/>
      </c>
      <c r="B7133" s="6">
        <f>Profiles!D7133*sel_solar</f>
        <v/>
      </c>
      <c r="C7133" s="6">
        <f>MIN(B7133,A7133)</f>
        <v/>
      </c>
      <c r="D7133" s="6">
        <f>B7133-C7133</f>
        <v/>
      </c>
      <c r="E7133" s="6">
        <f>A7133-C7133</f>
        <v/>
      </c>
      <c r="F7133" s="6">
        <f>MIN(D7133,in_batt_pw,IF(sel_batt=0,0,(sel_batt-H7132)/in_rte))</f>
        <v/>
      </c>
      <c r="G7133" s="6">
        <f>MIN(E7133,in_batt_pw,H7132)</f>
        <v/>
      </c>
      <c r="H7133" s="6">
        <f>H7132+F7133*in_rte-G7133</f>
        <v/>
      </c>
      <c r="I7133" s="6">
        <f>IF(sel_og=1,0,E7133-G7133)</f>
        <v/>
      </c>
      <c r="J7133" s="6">
        <f>IF(sel_og=1,0,D7133-F7133)</f>
        <v/>
      </c>
      <c r="K7133" s="6">
        <f>IF(sel_og=1,E7133-G7133,0)</f>
        <v/>
      </c>
    </row>
    <row r="7134">
      <c r="A7134" s="6">
        <f>Profiles!E7134+Profiles!F7134</f>
        <v/>
      </c>
      <c r="B7134" s="6">
        <f>Profiles!D7134*sel_solar</f>
        <v/>
      </c>
      <c r="C7134" s="6">
        <f>MIN(B7134,A7134)</f>
        <v/>
      </c>
      <c r="D7134" s="6">
        <f>B7134-C7134</f>
        <v/>
      </c>
      <c r="E7134" s="6">
        <f>A7134-C7134</f>
        <v/>
      </c>
      <c r="F7134" s="6">
        <f>MIN(D7134,in_batt_pw,IF(sel_batt=0,0,(sel_batt-H7133)/in_rte))</f>
        <v/>
      </c>
      <c r="G7134" s="6">
        <f>MIN(E7134,in_batt_pw,H7133)</f>
        <v/>
      </c>
      <c r="H7134" s="6">
        <f>H7133+F7134*in_rte-G7134</f>
        <v/>
      </c>
      <c r="I7134" s="6">
        <f>IF(sel_og=1,0,E7134-G7134)</f>
        <v/>
      </c>
      <c r="J7134" s="6">
        <f>IF(sel_og=1,0,D7134-F7134)</f>
        <v/>
      </c>
      <c r="K7134" s="6">
        <f>IF(sel_og=1,E7134-G7134,0)</f>
        <v/>
      </c>
    </row>
    <row r="7135">
      <c r="A7135" s="6">
        <f>Profiles!E7135+Profiles!F7135</f>
        <v/>
      </c>
      <c r="B7135" s="6">
        <f>Profiles!D7135*sel_solar</f>
        <v/>
      </c>
      <c r="C7135" s="6">
        <f>MIN(B7135,A7135)</f>
        <v/>
      </c>
      <c r="D7135" s="6">
        <f>B7135-C7135</f>
        <v/>
      </c>
      <c r="E7135" s="6">
        <f>A7135-C7135</f>
        <v/>
      </c>
      <c r="F7135" s="6">
        <f>MIN(D7135,in_batt_pw,IF(sel_batt=0,0,(sel_batt-H7134)/in_rte))</f>
        <v/>
      </c>
      <c r="G7135" s="6">
        <f>MIN(E7135,in_batt_pw,H7134)</f>
        <v/>
      </c>
      <c r="H7135" s="6">
        <f>H7134+F7135*in_rte-G7135</f>
        <v/>
      </c>
      <c r="I7135" s="6">
        <f>IF(sel_og=1,0,E7135-G7135)</f>
        <v/>
      </c>
      <c r="J7135" s="6">
        <f>IF(sel_og=1,0,D7135-F7135)</f>
        <v/>
      </c>
      <c r="K7135" s="6">
        <f>IF(sel_og=1,E7135-G7135,0)</f>
        <v/>
      </c>
    </row>
    <row r="7136">
      <c r="A7136" s="6">
        <f>Profiles!E7136+Profiles!F7136</f>
        <v/>
      </c>
      <c r="B7136" s="6">
        <f>Profiles!D7136*sel_solar</f>
        <v/>
      </c>
      <c r="C7136" s="6">
        <f>MIN(B7136,A7136)</f>
        <v/>
      </c>
      <c r="D7136" s="6">
        <f>B7136-C7136</f>
        <v/>
      </c>
      <c r="E7136" s="6">
        <f>A7136-C7136</f>
        <v/>
      </c>
      <c r="F7136" s="6">
        <f>MIN(D7136,in_batt_pw,IF(sel_batt=0,0,(sel_batt-H7135)/in_rte))</f>
        <v/>
      </c>
      <c r="G7136" s="6">
        <f>MIN(E7136,in_batt_pw,H7135)</f>
        <v/>
      </c>
      <c r="H7136" s="6">
        <f>H7135+F7136*in_rte-G7136</f>
        <v/>
      </c>
      <c r="I7136" s="6">
        <f>IF(sel_og=1,0,E7136-G7136)</f>
        <v/>
      </c>
      <c r="J7136" s="6">
        <f>IF(sel_og=1,0,D7136-F7136)</f>
        <v/>
      </c>
      <c r="K7136" s="6">
        <f>IF(sel_og=1,E7136-G7136,0)</f>
        <v/>
      </c>
    </row>
    <row r="7137">
      <c r="A7137" s="6">
        <f>Profiles!E7137+Profiles!F7137</f>
        <v/>
      </c>
      <c r="B7137" s="6">
        <f>Profiles!D7137*sel_solar</f>
        <v/>
      </c>
      <c r="C7137" s="6">
        <f>MIN(B7137,A7137)</f>
        <v/>
      </c>
      <c r="D7137" s="6">
        <f>B7137-C7137</f>
        <v/>
      </c>
      <c r="E7137" s="6">
        <f>A7137-C7137</f>
        <v/>
      </c>
      <c r="F7137" s="6">
        <f>MIN(D7137,in_batt_pw,IF(sel_batt=0,0,(sel_batt-H7136)/in_rte))</f>
        <v/>
      </c>
      <c r="G7137" s="6">
        <f>MIN(E7137,in_batt_pw,H7136)</f>
        <v/>
      </c>
      <c r="H7137" s="6">
        <f>H7136+F7137*in_rte-G7137</f>
        <v/>
      </c>
      <c r="I7137" s="6">
        <f>IF(sel_og=1,0,E7137-G7137)</f>
        <v/>
      </c>
      <c r="J7137" s="6">
        <f>IF(sel_og=1,0,D7137-F7137)</f>
        <v/>
      </c>
      <c r="K7137" s="6">
        <f>IF(sel_og=1,E7137-G7137,0)</f>
        <v/>
      </c>
    </row>
    <row r="7138">
      <c r="A7138" s="6">
        <f>Profiles!E7138+Profiles!F7138</f>
        <v/>
      </c>
      <c r="B7138" s="6">
        <f>Profiles!D7138*sel_solar</f>
        <v/>
      </c>
      <c r="C7138" s="6">
        <f>MIN(B7138,A7138)</f>
        <v/>
      </c>
      <c r="D7138" s="6">
        <f>B7138-C7138</f>
        <v/>
      </c>
      <c r="E7138" s="6">
        <f>A7138-C7138</f>
        <v/>
      </c>
      <c r="F7138" s="6">
        <f>MIN(D7138,in_batt_pw,IF(sel_batt=0,0,(sel_batt-H7137)/in_rte))</f>
        <v/>
      </c>
      <c r="G7138" s="6">
        <f>MIN(E7138,in_batt_pw,H7137)</f>
        <v/>
      </c>
      <c r="H7138" s="6">
        <f>H7137+F7138*in_rte-G7138</f>
        <v/>
      </c>
      <c r="I7138" s="6">
        <f>IF(sel_og=1,0,E7138-G7138)</f>
        <v/>
      </c>
      <c r="J7138" s="6">
        <f>IF(sel_og=1,0,D7138-F7138)</f>
        <v/>
      </c>
      <c r="K7138" s="6">
        <f>IF(sel_og=1,E7138-G7138,0)</f>
        <v/>
      </c>
    </row>
    <row r="7139">
      <c r="A7139" s="6">
        <f>Profiles!E7139+Profiles!F7139</f>
        <v/>
      </c>
      <c r="B7139" s="6">
        <f>Profiles!D7139*sel_solar</f>
        <v/>
      </c>
      <c r="C7139" s="6">
        <f>MIN(B7139,A7139)</f>
        <v/>
      </c>
      <c r="D7139" s="6">
        <f>B7139-C7139</f>
        <v/>
      </c>
      <c r="E7139" s="6">
        <f>A7139-C7139</f>
        <v/>
      </c>
      <c r="F7139" s="6">
        <f>MIN(D7139,in_batt_pw,IF(sel_batt=0,0,(sel_batt-H7138)/in_rte))</f>
        <v/>
      </c>
      <c r="G7139" s="6">
        <f>MIN(E7139,in_batt_pw,H7138)</f>
        <v/>
      </c>
      <c r="H7139" s="6">
        <f>H7138+F7139*in_rte-G7139</f>
        <v/>
      </c>
      <c r="I7139" s="6">
        <f>IF(sel_og=1,0,E7139-G7139)</f>
        <v/>
      </c>
      <c r="J7139" s="6">
        <f>IF(sel_og=1,0,D7139-F7139)</f>
        <v/>
      </c>
      <c r="K7139" s="6">
        <f>IF(sel_og=1,E7139-G7139,0)</f>
        <v/>
      </c>
    </row>
    <row r="7140">
      <c r="A7140" s="6">
        <f>Profiles!E7140+Profiles!F7140</f>
        <v/>
      </c>
      <c r="B7140" s="6">
        <f>Profiles!D7140*sel_solar</f>
        <v/>
      </c>
      <c r="C7140" s="6">
        <f>MIN(B7140,A7140)</f>
        <v/>
      </c>
      <c r="D7140" s="6">
        <f>B7140-C7140</f>
        <v/>
      </c>
      <c r="E7140" s="6">
        <f>A7140-C7140</f>
        <v/>
      </c>
      <c r="F7140" s="6">
        <f>MIN(D7140,in_batt_pw,IF(sel_batt=0,0,(sel_batt-H7139)/in_rte))</f>
        <v/>
      </c>
      <c r="G7140" s="6">
        <f>MIN(E7140,in_batt_pw,H7139)</f>
        <v/>
      </c>
      <c r="H7140" s="6">
        <f>H7139+F7140*in_rte-G7140</f>
        <v/>
      </c>
      <c r="I7140" s="6">
        <f>IF(sel_og=1,0,E7140-G7140)</f>
        <v/>
      </c>
      <c r="J7140" s="6">
        <f>IF(sel_og=1,0,D7140-F7140)</f>
        <v/>
      </c>
      <c r="K7140" s="6">
        <f>IF(sel_og=1,E7140-G7140,0)</f>
        <v/>
      </c>
    </row>
    <row r="7141">
      <c r="A7141" s="6">
        <f>Profiles!E7141+Profiles!F7141</f>
        <v/>
      </c>
      <c r="B7141" s="6">
        <f>Profiles!D7141*sel_solar</f>
        <v/>
      </c>
      <c r="C7141" s="6">
        <f>MIN(B7141,A7141)</f>
        <v/>
      </c>
      <c r="D7141" s="6">
        <f>B7141-C7141</f>
        <v/>
      </c>
      <c r="E7141" s="6">
        <f>A7141-C7141</f>
        <v/>
      </c>
      <c r="F7141" s="6">
        <f>MIN(D7141,in_batt_pw,IF(sel_batt=0,0,(sel_batt-H7140)/in_rte))</f>
        <v/>
      </c>
      <c r="G7141" s="6">
        <f>MIN(E7141,in_batt_pw,H7140)</f>
        <v/>
      </c>
      <c r="H7141" s="6">
        <f>H7140+F7141*in_rte-G7141</f>
        <v/>
      </c>
      <c r="I7141" s="6">
        <f>IF(sel_og=1,0,E7141-G7141)</f>
        <v/>
      </c>
      <c r="J7141" s="6">
        <f>IF(sel_og=1,0,D7141-F7141)</f>
        <v/>
      </c>
      <c r="K7141" s="6">
        <f>IF(sel_og=1,E7141-G7141,0)</f>
        <v/>
      </c>
    </row>
    <row r="7142">
      <c r="A7142" s="6">
        <f>Profiles!E7142+Profiles!F7142</f>
        <v/>
      </c>
      <c r="B7142" s="6">
        <f>Profiles!D7142*sel_solar</f>
        <v/>
      </c>
      <c r="C7142" s="6">
        <f>MIN(B7142,A7142)</f>
        <v/>
      </c>
      <c r="D7142" s="6">
        <f>B7142-C7142</f>
        <v/>
      </c>
      <c r="E7142" s="6">
        <f>A7142-C7142</f>
        <v/>
      </c>
      <c r="F7142" s="6">
        <f>MIN(D7142,in_batt_pw,IF(sel_batt=0,0,(sel_batt-H7141)/in_rte))</f>
        <v/>
      </c>
      <c r="G7142" s="6">
        <f>MIN(E7142,in_batt_pw,H7141)</f>
        <v/>
      </c>
      <c r="H7142" s="6">
        <f>H7141+F7142*in_rte-G7142</f>
        <v/>
      </c>
      <c r="I7142" s="6">
        <f>IF(sel_og=1,0,E7142-G7142)</f>
        <v/>
      </c>
      <c r="J7142" s="6">
        <f>IF(sel_og=1,0,D7142-F7142)</f>
        <v/>
      </c>
      <c r="K7142" s="6">
        <f>IF(sel_og=1,E7142-G7142,0)</f>
        <v/>
      </c>
    </row>
    <row r="7143">
      <c r="A7143" s="6">
        <f>Profiles!E7143+Profiles!F7143</f>
        <v/>
      </c>
      <c r="B7143" s="6">
        <f>Profiles!D7143*sel_solar</f>
        <v/>
      </c>
      <c r="C7143" s="6">
        <f>MIN(B7143,A7143)</f>
        <v/>
      </c>
      <c r="D7143" s="6">
        <f>B7143-C7143</f>
        <v/>
      </c>
      <c r="E7143" s="6">
        <f>A7143-C7143</f>
        <v/>
      </c>
      <c r="F7143" s="6">
        <f>MIN(D7143,in_batt_pw,IF(sel_batt=0,0,(sel_batt-H7142)/in_rte))</f>
        <v/>
      </c>
      <c r="G7143" s="6">
        <f>MIN(E7143,in_batt_pw,H7142)</f>
        <v/>
      </c>
      <c r="H7143" s="6">
        <f>H7142+F7143*in_rte-G7143</f>
        <v/>
      </c>
      <c r="I7143" s="6">
        <f>IF(sel_og=1,0,E7143-G7143)</f>
        <v/>
      </c>
      <c r="J7143" s="6">
        <f>IF(sel_og=1,0,D7143-F7143)</f>
        <v/>
      </c>
      <c r="K7143" s="6">
        <f>IF(sel_og=1,E7143-G7143,0)</f>
        <v/>
      </c>
    </row>
    <row r="7144">
      <c r="A7144" s="6">
        <f>Profiles!E7144+Profiles!F7144</f>
        <v/>
      </c>
      <c r="B7144" s="6">
        <f>Profiles!D7144*sel_solar</f>
        <v/>
      </c>
      <c r="C7144" s="6">
        <f>MIN(B7144,A7144)</f>
        <v/>
      </c>
      <c r="D7144" s="6">
        <f>B7144-C7144</f>
        <v/>
      </c>
      <c r="E7144" s="6">
        <f>A7144-C7144</f>
        <v/>
      </c>
      <c r="F7144" s="6">
        <f>MIN(D7144,in_batt_pw,IF(sel_batt=0,0,(sel_batt-H7143)/in_rte))</f>
        <v/>
      </c>
      <c r="G7144" s="6">
        <f>MIN(E7144,in_batt_pw,H7143)</f>
        <v/>
      </c>
      <c r="H7144" s="6">
        <f>H7143+F7144*in_rte-G7144</f>
        <v/>
      </c>
      <c r="I7144" s="6">
        <f>IF(sel_og=1,0,E7144-G7144)</f>
        <v/>
      </c>
      <c r="J7144" s="6">
        <f>IF(sel_og=1,0,D7144-F7144)</f>
        <v/>
      </c>
      <c r="K7144" s="6">
        <f>IF(sel_og=1,E7144-G7144,0)</f>
        <v/>
      </c>
    </row>
    <row r="7145">
      <c r="A7145" s="6">
        <f>Profiles!E7145+Profiles!F7145</f>
        <v/>
      </c>
      <c r="B7145" s="6">
        <f>Profiles!D7145*sel_solar</f>
        <v/>
      </c>
      <c r="C7145" s="6">
        <f>MIN(B7145,A7145)</f>
        <v/>
      </c>
      <c r="D7145" s="6">
        <f>B7145-C7145</f>
        <v/>
      </c>
      <c r="E7145" s="6">
        <f>A7145-C7145</f>
        <v/>
      </c>
      <c r="F7145" s="6">
        <f>MIN(D7145,in_batt_pw,IF(sel_batt=0,0,(sel_batt-H7144)/in_rte))</f>
        <v/>
      </c>
      <c r="G7145" s="6">
        <f>MIN(E7145,in_batt_pw,H7144)</f>
        <v/>
      </c>
      <c r="H7145" s="6">
        <f>H7144+F7145*in_rte-G7145</f>
        <v/>
      </c>
      <c r="I7145" s="6">
        <f>IF(sel_og=1,0,E7145-G7145)</f>
        <v/>
      </c>
      <c r="J7145" s="6">
        <f>IF(sel_og=1,0,D7145-F7145)</f>
        <v/>
      </c>
      <c r="K7145" s="6">
        <f>IF(sel_og=1,E7145-G7145,0)</f>
        <v/>
      </c>
    </row>
    <row r="7146">
      <c r="A7146" s="6">
        <f>Profiles!E7146+Profiles!F7146</f>
        <v/>
      </c>
      <c r="B7146" s="6">
        <f>Profiles!D7146*sel_solar</f>
        <v/>
      </c>
      <c r="C7146" s="6">
        <f>MIN(B7146,A7146)</f>
        <v/>
      </c>
      <c r="D7146" s="6">
        <f>B7146-C7146</f>
        <v/>
      </c>
      <c r="E7146" s="6">
        <f>A7146-C7146</f>
        <v/>
      </c>
      <c r="F7146" s="6">
        <f>MIN(D7146,in_batt_pw,IF(sel_batt=0,0,(sel_batt-H7145)/in_rte))</f>
        <v/>
      </c>
      <c r="G7146" s="6">
        <f>MIN(E7146,in_batt_pw,H7145)</f>
        <v/>
      </c>
      <c r="H7146" s="6">
        <f>H7145+F7146*in_rte-G7146</f>
        <v/>
      </c>
      <c r="I7146" s="6">
        <f>IF(sel_og=1,0,E7146-G7146)</f>
        <v/>
      </c>
      <c r="J7146" s="6">
        <f>IF(sel_og=1,0,D7146-F7146)</f>
        <v/>
      </c>
      <c r="K7146" s="6">
        <f>IF(sel_og=1,E7146-G7146,0)</f>
        <v/>
      </c>
    </row>
    <row r="7147">
      <c r="A7147" s="6">
        <f>Profiles!E7147+Profiles!F7147</f>
        <v/>
      </c>
      <c r="B7147" s="6">
        <f>Profiles!D7147*sel_solar</f>
        <v/>
      </c>
      <c r="C7147" s="6">
        <f>MIN(B7147,A7147)</f>
        <v/>
      </c>
      <c r="D7147" s="6">
        <f>B7147-C7147</f>
        <v/>
      </c>
      <c r="E7147" s="6">
        <f>A7147-C7147</f>
        <v/>
      </c>
      <c r="F7147" s="6">
        <f>MIN(D7147,in_batt_pw,IF(sel_batt=0,0,(sel_batt-H7146)/in_rte))</f>
        <v/>
      </c>
      <c r="G7147" s="6">
        <f>MIN(E7147,in_batt_pw,H7146)</f>
        <v/>
      </c>
      <c r="H7147" s="6">
        <f>H7146+F7147*in_rte-G7147</f>
        <v/>
      </c>
      <c r="I7147" s="6">
        <f>IF(sel_og=1,0,E7147-G7147)</f>
        <v/>
      </c>
      <c r="J7147" s="6">
        <f>IF(sel_og=1,0,D7147-F7147)</f>
        <v/>
      </c>
      <c r="K7147" s="6">
        <f>IF(sel_og=1,E7147-G7147,0)</f>
        <v/>
      </c>
    </row>
    <row r="7148">
      <c r="A7148" s="6">
        <f>Profiles!E7148+Profiles!F7148</f>
        <v/>
      </c>
      <c r="B7148" s="6">
        <f>Profiles!D7148*sel_solar</f>
        <v/>
      </c>
      <c r="C7148" s="6">
        <f>MIN(B7148,A7148)</f>
        <v/>
      </c>
      <c r="D7148" s="6">
        <f>B7148-C7148</f>
        <v/>
      </c>
      <c r="E7148" s="6">
        <f>A7148-C7148</f>
        <v/>
      </c>
      <c r="F7148" s="6">
        <f>MIN(D7148,in_batt_pw,IF(sel_batt=0,0,(sel_batt-H7147)/in_rte))</f>
        <v/>
      </c>
      <c r="G7148" s="6">
        <f>MIN(E7148,in_batt_pw,H7147)</f>
        <v/>
      </c>
      <c r="H7148" s="6">
        <f>H7147+F7148*in_rte-G7148</f>
        <v/>
      </c>
      <c r="I7148" s="6">
        <f>IF(sel_og=1,0,E7148-G7148)</f>
        <v/>
      </c>
      <c r="J7148" s="6">
        <f>IF(sel_og=1,0,D7148-F7148)</f>
        <v/>
      </c>
      <c r="K7148" s="6">
        <f>IF(sel_og=1,E7148-G7148,0)</f>
        <v/>
      </c>
    </row>
    <row r="7149">
      <c r="A7149" s="6">
        <f>Profiles!E7149+Profiles!F7149</f>
        <v/>
      </c>
      <c r="B7149" s="6">
        <f>Profiles!D7149*sel_solar</f>
        <v/>
      </c>
      <c r="C7149" s="6">
        <f>MIN(B7149,A7149)</f>
        <v/>
      </c>
      <c r="D7149" s="6">
        <f>B7149-C7149</f>
        <v/>
      </c>
      <c r="E7149" s="6">
        <f>A7149-C7149</f>
        <v/>
      </c>
      <c r="F7149" s="6">
        <f>MIN(D7149,in_batt_pw,IF(sel_batt=0,0,(sel_batt-H7148)/in_rte))</f>
        <v/>
      </c>
      <c r="G7149" s="6">
        <f>MIN(E7149,in_batt_pw,H7148)</f>
        <v/>
      </c>
      <c r="H7149" s="6">
        <f>H7148+F7149*in_rte-G7149</f>
        <v/>
      </c>
      <c r="I7149" s="6">
        <f>IF(sel_og=1,0,E7149-G7149)</f>
        <v/>
      </c>
      <c r="J7149" s="6">
        <f>IF(sel_og=1,0,D7149-F7149)</f>
        <v/>
      </c>
      <c r="K7149" s="6">
        <f>IF(sel_og=1,E7149-G7149,0)</f>
        <v/>
      </c>
    </row>
    <row r="7150">
      <c r="A7150" s="6">
        <f>Profiles!E7150+Profiles!F7150</f>
        <v/>
      </c>
      <c r="B7150" s="6">
        <f>Profiles!D7150*sel_solar</f>
        <v/>
      </c>
      <c r="C7150" s="6">
        <f>MIN(B7150,A7150)</f>
        <v/>
      </c>
      <c r="D7150" s="6">
        <f>B7150-C7150</f>
        <v/>
      </c>
      <c r="E7150" s="6">
        <f>A7150-C7150</f>
        <v/>
      </c>
      <c r="F7150" s="6">
        <f>MIN(D7150,in_batt_pw,IF(sel_batt=0,0,(sel_batt-H7149)/in_rte))</f>
        <v/>
      </c>
      <c r="G7150" s="6">
        <f>MIN(E7150,in_batt_pw,H7149)</f>
        <v/>
      </c>
      <c r="H7150" s="6">
        <f>H7149+F7150*in_rte-G7150</f>
        <v/>
      </c>
      <c r="I7150" s="6">
        <f>IF(sel_og=1,0,E7150-G7150)</f>
        <v/>
      </c>
      <c r="J7150" s="6">
        <f>IF(sel_og=1,0,D7150-F7150)</f>
        <v/>
      </c>
      <c r="K7150" s="6">
        <f>IF(sel_og=1,E7150-G7150,0)</f>
        <v/>
      </c>
    </row>
    <row r="7151">
      <c r="A7151" s="6">
        <f>Profiles!E7151+Profiles!F7151</f>
        <v/>
      </c>
      <c r="B7151" s="6">
        <f>Profiles!D7151*sel_solar</f>
        <v/>
      </c>
      <c r="C7151" s="6">
        <f>MIN(B7151,A7151)</f>
        <v/>
      </c>
      <c r="D7151" s="6">
        <f>B7151-C7151</f>
        <v/>
      </c>
      <c r="E7151" s="6">
        <f>A7151-C7151</f>
        <v/>
      </c>
      <c r="F7151" s="6">
        <f>MIN(D7151,in_batt_pw,IF(sel_batt=0,0,(sel_batt-H7150)/in_rte))</f>
        <v/>
      </c>
      <c r="G7151" s="6">
        <f>MIN(E7151,in_batt_pw,H7150)</f>
        <v/>
      </c>
      <c r="H7151" s="6">
        <f>H7150+F7151*in_rte-G7151</f>
        <v/>
      </c>
      <c r="I7151" s="6">
        <f>IF(sel_og=1,0,E7151-G7151)</f>
        <v/>
      </c>
      <c r="J7151" s="6">
        <f>IF(sel_og=1,0,D7151-F7151)</f>
        <v/>
      </c>
      <c r="K7151" s="6">
        <f>IF(sel_og=1,E7151-G7151,0)</f>
        <v/>
      </c>
    </row>
    <row r="7152">
      <c r="A7152" s="6">
        <f>Profiles!E7152+Profiles!F7152</f>
        <v/>
      </c>
      <c r="B7152" s="6">
        <f>Profiles!D7152*sel_solar</f>
        <v/>
      </c>
      <c r="C7152" s="6">
        <f>MIN(B7152,A7152)</f>
        <v/>
      </c>
      <c r="D7152" s="6">
        <f>B7152-C7152</f>
        <v/>
      </c>
      <c r="E7152" s="6">
        <f>A7152-C7152</f>
        <v/>
      </c>
      <c r="F7152" s="6">
        <f>MIN(D7152,in_batt_pw,IF(sel_batt=0,0,(sel_batt-H7151)/in_rte))</f>
        <v/>
      </c>
      <c r="G7152" s="6">
        <f>MIN(E7152,in_batt_pw,H7151)</f>
        <v/>
      </c>
      <c r="H7152" s="6">
        <f>H7151+F7152*in_rte-G7152</f>
        <v/>
      </c>
      <c r="I7152" s="6">
        <f>IF(sel_og=1,0,E7152-G7152)</f>
        <v/>
      </c>
      <c r="J7152" s="6">
        <f>IF(sel_og=1,0,D7152-F7152)</f>
        <v/>
      </c>
      <c r="K7152" s="6">
        <f>IF(sel_og=1,E7152-G7152,0)</f>
        <v/>
      </c>
    </row>
    <row r="7153">
      <c r="A7153" s="6">
        <f>Profiles!E7153+Profiles!F7153</f>
        <v/>
      </c>
      <c r="B7153" s="6">
        <f>Profiles!D7153*sel_solar</f>
        <v/>
      </c>
      <c r="C7153" s="6">
        <f>MIN(B7153,A7153)</f>
        <v/>
      </c>
      <c r="D7153" s="6">
        <f>B7153-C7153</f>
        <v/>
      </c>
      <c r="E7153" s="6">
        <f>A7153-C7153</f>
        <v/>
      </c>
      <c r="F7153" s="6">
        <f>MIN(D7153,in_batt_pw,IF(sel_batt=0,0,(sel_batt-H7152)/in_rte))</f>
        <v/>
      </c>
      <c r="G7153" s="6">
        <f>MIN(E7153,in_batt_pw,H7152)</f>
        <v/>
      </c>
      <c r="H7153" s="6">
        <f>H7152+F7153*in_rte-G7153</f>
        <v/>
      </c>
      <c r="I7153" s="6">
        <f>IF(sel_og=1,0,E7153-G7153)</f>
        <v/>
      </c>
      <c r="J7153" s="6">
        <f>IF(sel_og=1,0,D7153-F7153)</f>
        <v/>
      </c>
      <c r="K7153" s="6">
        <f>IF(sel_og=1,E7153-G7153,0)</f>
        <v/>
      </c>
    </row>
    <row r="7154">
      <c r="A7154" s="6">
        <f>Profiles!E7154+Profiles!F7154</f>
        <v/>
      </c>
      <c r="B7154" s="6">
        <f>Profiles!D7154*sel_solar</f>
        <v/>
      </c>
      <c r="C7154" s="6">
        <f>MIN(B7154,A7154)</f>
        <v/>
      </c>
      <c r="D7154" s="6">
        <f>B7154-C7154</f>
        <v/>
      </c>
      <c r="E7154" s="6">
        <f>A7154-C7154</f>
        <v/>
      </c>
      <c r="F7154" s="6">
        <f>MIN(D7154,in_batt_pw,IF(sel_batt=0,0,(sel_batt-H7153)/in_rte))</f>
        <v/>
      </c>
      <c r="G7154" s="6">
        <f>MIN(E7154,in_batt_pw,H7153)</f>
        <v/>
      </c>
      <c r="H7154" s="6">
        <f>H7153+F7154*in_rte-G7154</f>
        <v/>
      </c>
      <c r="I7154" s="6">
        <f>IF(sel_og=1,0,E7154-G7154)</f>
        <v/>
      </c>
      <c r="J7154" s="6">
        <f>IF(sel_og=1,0,D7154-F7154)</f>
        <v/>
      </c>
      <c r="K7154" s="6">
        <f>IF(sel_og=1,E7154-G7154,0)</f>
        <v/>
      </c>
    </row>
    <row r="7155">
      <c r="A7155" s="6">
        <f>Profiles!E7155+Profiles!F7155</f>
        <v/>
      </c>
      <c r="B7155" s="6">
        <f>Profiles!D7155*sel_solar</f>
        <v/>
      </c>
      <c r="C7155" s="6">
        <f>MIN(B7155,A7155)</f>
        <v/>
      </c>
      <c r="D7155" s="6">
        <f>B7155-C7155</f>
        <v/>
      </c>
      <c r="E7155" s="6">
        <f>A7155-C7155</f>
        <v/>
      </c>
      <c r="F7155" s="6">
        <f>MIN(D7155,in_batt_pw,IF(sel_batt=0,0,(sel_batt-H7154)/in_rte))</f>
        <v/>
      </c>
      <c r="G7155" s="6">
        <f>MIN(E7155,in_batt_pw,H7154)</f>
        <v/>
      </c>
      <c r="H7155" s="6">
        <f>H7154+F7155*in_rte-G7155</f>
        <v/>
      </c>
      <c r="I7155" s="6">
        <f>IF(sel_og=1,0,E7155-G7155)</f>
        <v/>
      </c>
      <c r="J7155" s="6">
        <f>IF(sel_og=1,0,D7155-F7155)</f>
        <v/>
      </c>
      <c r="K7155" s="6">
        <f>IF(sel_og=1,E7155-G7155,0)</f>
        <v/>
      </c>
    </row>
    <row r="7156">
      <c r="A7156" s="6">
        <f>Profiles!E7156+Profiles!F7156</f>
        <v/>
      </c>
      <c r="B7156" s="6">
        <f>Profiles!D7156*sel_solar</f>
        <v/>
      </c>
      <c r="C7156" s="6">
        <f>MIN(B7156,A7156)</f>
        <v/>
      </c>
      <c r="D7156" s="6">
        <f>B7156-C7156</f>
        <v/>
      </c>
      <c r="E7156" s="6">
        <f>A7156-C7156</f>
        <v/>
      </c>
      <c r="F7156" s="6">
        <f>MIN(D7156,in_batt_pw,IF(sel_batt=0,0,(sel_batt-H7155)/in_rte))</f>
        <v/>
      </c>
      <c r="G7156" s="6">
        <f>MIN(E7156,in_batt_pw,H7155)</f>
        <v/>
      </c>
      <c r="H7156" s="6">
        <f>H7155+F7156*in_rte-G7156</f>
        <v/>
      </c>
      <c r="I7156" s="6">
        <f>IF(sel_og=1,0,E7156-G7156)</f>
        <v/>
      </c>
      <c r="J7156" s="6">
        <f>IF(sel_og=1,0,D7156-F7156)</f>
        <v/>
      </c>
      <c r="K7156" s="6">
        <f>IF(sel_og=1,E7156-G7156,0)</f>
        <v/>
      </c>
    </row>
    <row r="7157">
      <c r="A7157" s="6">
        <f>Profiles!E7157+Profiles!F7157</f>
        <v/>
      </c>
      <c r="B7157" s="6">
        <f>Profiles!D7157*sel_solar</f>
        <v/>
      </c>
      <c r="C7157" s="6">
        <f>MIN(B7157,A7157)</f>
        <v/>
      </c>
      <c r="D7157" s="6">
        <f>B7157-C7157</f>
        <v/>
      </c>
      <c r="E7157" s="6">
        <f>A7157-C7157</f>
        <v/>
      </c>
      <c r="F7157" s="6">
        <f>MIN(D7157,in_batt_pw,IF(sel_batt=0,0,(sel_batt-H7156)/in_rte))</f>
        <v/>
      </c>
      <c r="G7157" s="6">
        <f>MIN(E7157,in_batt_pw,H7156)</f>
        <v/>
      </c>
      <c r="H7157" s="6">
        <f>H7156+F7157*in_rte-G7157</f>
        <v/>
      </c>
      <c r="I7157" s="6">
        <f>IF(sel_og=1,0,E7157-G7157)</f>
        <v/>
      </c>
      <c r="J7157" s="6">
        <f>IF(sel_og=1,0,D7157-F7157)</f>
        <v/>
      </c>
      <c r="K7157" s="6">
        <f>IF(sel_og=1,E7157-G7157,0)</f>
        <v/>
      </c>
    </row>
    <row r="7158">
      <c r="A7158" s="6">
        <f>Profiles!E7158+Profiles!F7158</f>
        <v/>
      </c>
      <c r="B7158" s="6">
        <f>Profiles!D7158*sel_solar</f>
        <v/>
      </c>
      <c r="C7158" s="6">
        <f>MIN(B7158,A7158)</f>
        <v/>
      </c>
      <c r="D7158" s="6">
        <f>B7158-C7158</f>
        <v/>
      </c>
      <c r="E7158" s="6">
        <f>A7158-C7158</f>
        <v/>
      </c>
      <c r="F7158" s="6">
        <f>MIN(D7158,in_batt_pw,IF(sel_batt=0,0,(sel_batt-H7157)/in_rte))</f>
        <v/>
      </c>
      <c r="G7158" s="6">
        <f>MIN(E7158,in_batt_pw,H7157)</f>
        <v/>
      </c>
      <c r="H7158" s="6">
        <f>H7157+F7158*in_rte-G7158</f>
        <v/>
      </c>
      <c r="I7158" s="6">
        <f>IF(sel_og=1,0,E7158-G7158)</f>
        <v/>
      </c>
      <c r="J7158" s="6">
        <f>IF(sel_og=1,0,D7158-F7158)</f>
        <v/>
      </c>
      <c r="K7158" s="6">
        <f>IF(sel_og=1,E7158-G7158,0)</f>
        <v/>
      </c>
    </row>
    <row r="7159">
      <c r="A7159" s="6">
        <f>Profiles!E7159+Profiles!F7159</f>
        <v/>
      </c>
      <c r="B7159" s="6">
        <f>Profiles!D7159*sel_solar</f>
        <v/>
      </c>
      <c r="C7159" s="6">
        <f>MIN(B7159,A7159)</f>
        <v/>
      </c>
      <c r="D7159" s="6">
        <f>B7159-C7159</f>
        <v/>
      </c>
      <c r="E7159" s="6">
        <f>A7159-C7159</f>
        <v/>
      </c>
      <c r="F7159" s="6">
        <f>MIN(D7159,in_batt_pw,IF(sel_batt=0,0,(sel_batt-H7158)/in_rte))</f>
        <v/>
      </c>
      <c r="G7159" s="6">
        <f>MIN(E7159,in_batt_pw,H7158)</f>
        <v/>
      </c>
      <c r="H7159" s="6">
        <f>H7158+F7159*in_rte-G7159</f>
        <v/>
      </c>
      <c r="I7159" s="6">
        <f>IF(sel_og=1,0,E7159-G7159)</f>
        <v/>
      </c>
      <c r="J7159" s="6">
        <f>IF(sel_og=1,0,D7159-F7159)</f>
        <v/>
      </c>
      <c r="K7159" s="6">
        <f>IF(sel_og=1,E7159-G7159,0)</f>
        <v/>
      </c>
    </row>
    <row r="7160">
      <c r="A7160" s="6">
        <f>Profiles!E7160+Profiles!F7160</f>
        <v/>
      </c>
      <c r="B7160" s="6">
        <f>Profiles!D7160*sel_solar</f>
        <v/>
      </c>
      <c r="C7160" s="6">
        <f>MIN(B7160,A7160)</f>
        <v/>
      </c>
      <c r="D7160" s="6">
        <f>B7160-C7160</f>
        <v/>
      </c>
      <c r="E7160" s="6">
        <f>A7160-C7160</f>
        <v/>
      </c>
      <c r="F7160" s="6">
        <f>MIN(D7160,in_batt_pw,IF(sel_batt=0,0,(sel_batt-H7159)/in_rte))</f>
        <v/>
      </c>
      <c r="G7160" s="6">
        <f>MIN(E7160,in_batt_pw,H7159)</f>
        <v/>
      </c>
      <c r="H7160" s="6">
        <f>H7159+F7160*in_rte-G7160</f>
        <v/>
      </c>
      <c r="I7160" s="6">
        <f>IF(sel_og=1,0,E7160-G7160)</f>
        <v/>
      </c>
      <c r="J7160" s="6">
        <f>IF(sel_og=1,0,D7160-F7160)</f>
        <v/>
      </c>
      <c r="K7160" s="6">
        <f>IF(sel_og=1,E7160-G7160,0)</f>
        <v/>
      </c>
    </row>
    <row r="7161">
      <c r="A7161" s="6">
        <f>Profiles!E7161+Profiles!F7161</f>
        <v/>
      </c>
      <c r="B7161" s="6">
        <f>Profiles!D7161*sel_solar</f>
        <v/>
      </c>
      <c r="C7161" s="6">
        <f>MIN(B7161,A7161)</f>
        <v/>
      </c>
      <c r="D7161" s="6">
        <f>B7161-C7161</f>
        <v/>
      </c>
      <c r="E7161" s="6">
        <f>A7161-C7161</f>
        <v/>
      </c>
      <c r="F7161" s="6">
        <f>MIN(D7161,in_batt_pw,IF(sel_batt=0,0,(sel_batt-H7160)/in_rte))</f>
        <v/>
      </c>
      <c r="G7161" s="6">
        <f>MIN(E7161,in_batt_pw,H7160)</f>
        <v/>
      </c>
      <c r="H7161" s="6">
        <f>H7160+F7161*in_rte-G7161</f>
        <v/>
      </c>
      <c r="I7161" s="6">
        <f>IF(sel_og=1,0,E7161-G7161)</f>
        <v/>
      </c>
      <c r="J7161" s="6">
        <f>IF(sel_og=1,0,D7161-F7161)</f>
        <v/>
      </c>
      <c r="K7161" s="6">
        <f>IF(sel_og=1,E7161-G7161,0)</f>
        <v/>
      </c>
    </row>
    <row r="7162">
      <c r="A7162" s="6">
        <f>Profiles!E7162+Profiles!F7162</f>
        <v/>
      </c>
      <c r="B7162" s="6">
        <f>Profiles!D7162*sel_solar</f>
        <v/>
      </c>
      <c r="C7162" s="6">
        <f>MIN(B7162,A7162)</f>
        <v/>
      </c>
      <c r="D7162" s="6">
        <f>B7162-C7162</f>
        <v/>
      </c>
      <c r="E7162" s="6">
        <f>A7162-C7162</f>
        <v/>
      </c>
      <c r="F7162" s="6">
        <f>MIN(D7162,in_batt_pw,IF(sel_batt=0,0,(sel_batt-H7161)/in_rte))</f>
        <v/>
      </c>
      <c r="G7162" s="6">
        <f>MIN(E7162,in_batt_pw,H7161)</f>
        <v/>
      </c>
      <c r="H7162" s="6">
        <f>H7161+F7162*in_rte-G7162</f>
        <v/>
      </c>
      <c r="I7162" s="6">
        <f>IF(sel_og=1,0,E7162-G7162)</f>
        <v/>
      </c>
      <c r="J7162" s="6">
        <f>IF(sel_og=1,0,D7162-F7162)</f>
        <v/>
      </c>
      <c r="K7162" s="6">
        <f>IF(sel_og=1,E7162-G7162,0)</f>
        <v/>
      </c>
    </row>
    <row r="7163">
      <c r="A7163" s="6">
        <f>Profiles!E7163+Profiles!F7163</f>
        <v/>
      </c>
      <c r="B7163" s="6">
        <f>Profiles!D7163*sel_solar</f>
        <v/>
      </c>
      <c r="C7163" s="6">
        <f>MIN(B7163,A7163)</f>
        <v/>
      </c>
      <c r="D7163" s="6">
        <f>B7163-C7163</f>
        <v/>
      </c>
      <c r="E7163" s="6">
        <f>A7163-C7163</f>
        <v/>
      </c>
      <c r="F7163" s="6">
        <f>MIN(D7163,in_batt_pw,IF(sel_batt=0,0,(sel_batt-H7162)/in_rte))</f>
        <v/>
      </c>
      <c r="G7163" s="6">
        <f>MIN(E7163,in_batt_pw,H7162)</f>
        <v/>
      </c>
      <c r="H7163" s="6">
        <f>H7162+F7163*in_rte-G7163</f>
        <v/>
      </c>
      <c r="I7163" s="6">
        <f>IF(sel_og=1,0,E7163-G7163)</f>
        <v/>
      </c>
      <c r="J7163" s="6">
        <f>IF(sel_og=1,0,D7163-F7163)</f>
        <v/>
      </c>
      <c r="K7163" s="6">
        <f>IF(sel_og=1,E7163-G7163,0)</f>
        <v/>
      </c>
    </row>
    <row r="7164">
      <c r="A7164" s="6">
        <f>Profiles!E7164+Profiles!F7164</f>
        <v/>
      </c>
      <c r="B7164" s="6">
        <f>Profiles!D7164*sel_solar</f>
        <v/>
      </c>
      <c r="C7164" s="6">
        <f>MIN(B7164,A7164)</f>
        <v/>
      </c>
      <c r="D7164" s="6">
        <f>B7164-C7164</f>
        <v/>
      </c>
      <c r="E7164" s="6">
        <f>A7164-C7164</f>
        <v/>
      </c>
      <c r="F7164" s="6">
        <f>MIN(D7164,in_batt_pw,IF(sel_batt=0,0,(sel_batt-H7163)/in_rte))</f>
        <v/>
      </c>
      <c r="G7164" s="6">
        <f>MIN(E7164,in_batt_pw,H7163)</f>
        <v/>
      </c>
      <c r="H7164" s="6">
        <f>H7163+F7164*in_rte-G7164</f>
        <v/>
      </c>
      <c r="I7164" s="6">
        <f>IF(sel_og=1,0,E7164-G7164)</f>
        <v/>
      </c>
      <c r="J7164" s="6">
        <f>IF(sel_og=1,0,D7164-F7164)</f>
        <v/>
      </c>
      <c r="K7164" s="6">
        <f>IF(sel_og=1,E7164-G7164,0)</f>
        <v/>
      </c>
    </row>
    <row r="7165">
      <c r="A7165" s="6">
        <f>Profiles!E7165+Profiles!F7165</f>
        <v/>
      </c>
      <c r="B7165" s="6">
        <f>Profiles!D7165*sel_solar</f>
        <v/>
      </c>
      <c r="C7165" s="6">
        <f>MIN(B7165,A7165)</f>
        <v/>
      </c>
      <c r="D7165" s="6">
        <f>B7165-C7165</f>
        <v/>
      </c>
      <c r="E7165" s="6">
        <f>A7165-C7165</f>
        <v/>
      </c>
      <c r="F7165" s="6">
        <f>MIN(D7165,in_batt_pw,IF(sel_batt=0,0,(sel_batt-H7164)/in_rte))</f>
        <v/>
      </c>
      <c r="G7165" s="6">
        <f>MIN(E7165,in_batt_pw,H7164)</f>
        <v/>
      </c>
      <c r="H7165" s="6">
        <f>H7164+F7165*in_rte-G7165</f>
        <v/>
      </c>
      <c r="I7165" s="6">
        <f>IF(sel_og=1,0,E7165-G7165)</f>
        <v/>
      </c>
      <c r="J7165" s="6">
        <f>IF(sel_og=1,0,D7165-F7165)</f>
        <v/>
      </c>
      <c r="K7165" s="6">
        <f>IF(sel_og=1,E7165-G7165,0)</f>
        <v/>
      </c>
    </row>
    <row r="7166">
      <c r="A7166" s="6">
        <f>Profiles!E7166+Profiles!F7166</f>
        <v/>
      </c>
      <c r="B7166" s="6">
        <f>Profiles!D7166*sel_solar</f>
        <v/>
      </c>
      <c r="C7166" s="6">
        <f>MIN(B7166,A7166)</f>
        <v/>
      </c>
      <c r="D7166" s="6">
        <f>B7166-C7166</f>
        <v/>
      </c>
      <c r="E7166" s="6">
        <f>A7166-C7166</f>
        <v/>
      </c>
      <c r="F7166" s="6">
        <f>MIN(D7166,in_batt_pw,IF(sel_batt=0,0,(sel_batt-H7165)/in_rte))</f>
        <v/>
      </c>
      <c r="G7166" s="6">
        <f>MIN(E7166,in_batt_pw,H7165)</f>
        <v/>
      </c>
      <c r="H7166" s="6">
        <f>H7165+F7166*in_rte-G7166</f>
        <v/>
      </c>
      <c r="I7166" s="6">
        <f>IF(sel_og=1,0,E7166-G7166)</f>
        <v/>
      </c>
      <c r="J7166" s="6">
        <f>IF(sel_og=1,0,D7166-F7166)</f>
        <v/>
      </c>
      <c r="K7166" s="6">
        <f>IF(sel_og=1,E7166-G7166,0)</f>
        <v/>
      </c>
    </row>
    <row r="7167">
      <c r="A7167" s="6">
        <f>Profiles!E7167+Profiles!F7167</f>
        <v/>
      </c>
      <c r="B7167" s="6">
        <f>Profiles!D7167*sel_solar</f>
        <v/>
      </c>
      <c r="C7167" s="6">
        <f>MIN(B7167,A7167)</f>
        <v/>
      </c>
      <c r="D7167" s="6">
        <f>B7167-C7167</f>
        <v/>
      </c>
      <c r="E7167" s="6">
        <f>A7167-C7167</f>
        <v/>
      </c>
      <c r="F7167" s="6">
        <f>MIN(D7167,in_batt_pw,IF(sel_batt=0,0,(sel_batt-H7166)/in_rte))</f>
        <v/>
      </c>
      <c r="G7167" s="6">
        <f>MIN(E7167,in_batt_pw,H7166)</f>
        <v/>
      </c>
      <c r="H7167" s="6">
        <f>H7166+F7167*in_rte-G7167</f>
        <v/>
      </c>
      <c r="I7167" s="6">
        <f>IF(sel_og=1,0,E7167-G7167)</f>
        <v/>
      </c>
      <c r="J7167" s="6">
        <f>IF(sel_og=1,0,D7167-F7167)</f>
        <v/>
      </c>
      <c r="K7167" s="6">
        <f>IF(sel_og=1,E7167-G7167,0)</f>
        <v/>
      </c>
    </row>
    <row r="7168">
      <c r="A7168" s="6">
        <f>Profiles!E7168+Profiles!F7168</f>
        <v/>
      </c>
      <c r="B7168" s="6">
        <f>Profiles!D7168*sel_solar</f>
        <v/>
      </c>
      <c r="C7168" s="6">
        <f>MIN(B7168,A7168)</f>
        <v/>
      </c>
      <c r="D7168" s="6">
        <f>B7168-C7168</f>
        <v/>
      </c>
      <c r="E7168" s="6">
        <f>A7168-C7168</f>
        <v/>
      </c>
      <c r="F7168" s="6">
        <f>MIN(D7168,in_batt_pw,IF(sel_batt=0,0,(sel_batt-H7167)/in_rte))</f>
        <v/>
      </c>
      <c r="G7168" s="6">
        <f>MIN(E7168,in_batt_pw,H7167)</f>
        <v/>
      </c>
      <c r="H7168" s="6">
        <f>H7167+F7168*in_rte-G7168</f>
        <v/>
      </c>
      <c r="I7168" s="6">
        <f>IF(sel_og=1,0,E7168-G7168)</f>
        <v/>
      </c>
      <c r="J7168" s="6">
        <f>IF(sel_og=1,0,D7168-F7168)</f>
        <v/>
      </c>
      <c r="K7168" s="6">
        <f>IF(sel_og=1,E7168-G7168,0)</f>
        <v/>
      </c>
    </row>
    <row r="7169">
      <c r="A7169" s="6">
        <f>Profiles!E7169+Profiles!F7169</f>
        <v/>
      </c>
      <c r="B7169" s="6">
        <f>Profiles!D7169*sel_solar</f>
        <v/>
      </c>
      <c r="C7169" s="6">
        <f>MIN(B7169,A7169)</f>
        <v/>
      </c>
      <c r="D7169" s="6">
        <f>B7169-C7169</f>
        <v/>
      </c>
      <c r="E7169" s="6">
        <f>A7169-C7169</f>
        <v/>
      </c>
      <c r="F7169" s="6">
        <f>MIN(D7169,in_batt_pw,IF(sel_batt=0,0,(sel_batt-H7168)/in_rte))</f>
        <v/>
      </c>
      <c r="G7169" s="6">
        <f>MIN(E7169,in_batt_pw,H7168)</f>
        <v/>
      </c>
      <c r="H7169" s="6">
        <f>H7168+F7169*in_rte-G7169</f>
        <v/>
      </c>
      <c r="I7169" s="6">
        <f>IF(sel_og=1,0,E7169-G7169)</f>
        <v/>
      </c>
      <c r="J7169" s="6">
        <f>IF(sel_og=1,0,D7169-F7169)</f>
        <v/>
      </c>
      <c r="K7169" s="6">
        <f>IF(sel_og=1,E7169-G7169,0)</f>
        <v/>
      </c>
    </row>
    <row r="7170">
      <c r="A7170" s="6">
        <f>Profiles!E7170+Profiles!F7170</f>
        <v/>
      </c>
      <c r="B7170" s="6">
        <f>Profiles!D7170*sel_solar</f>
        <v/>
      </c>
      <c r="C7170" s="6">
        <f>MIN(B7170,A7170)</f>
        <v/>
      </c>
      <c r="D7170" s="6">
        <f>B7170-C7170</f>
        <v/>
      </c>
      <c r="E7170" s="6">
        <f>A7170-C7170</f>
        <v/>
      </c>
      <c r="F7170" s="6">
        <f>MIN(D7170,in_batt_pw,IF(sel_batt=0,0,(sel_batt-H7169)/in_rte))</f>
        <v/>
      </c>
      <c r="G7170" s="6">
        <f>MIN(E7170,in_batt_pw,H7169)</f>
        <v/>
      </c>
      <c r="H7170" s="6">
        <f>H7169+F7170*in_rte-G7170</f>
        <v/>
      </c>
      <c r="I7170" s="6">
        <f>IF(sel_og=1,0,E7170-G7170)</f>
        <v/>
      </c>
      <c r="J7170" s="6">
        <f>IF(sel_og=1,0,D7170-F7170)</f>
        <v/>
      </c>
      <c r="K7170" s="6">
        <f>IF(sel_og=1,E7170-G7170,0)</f>
        <v/>
      </c>
    </row>
    <row r="7171">
      <c r="A7171" s="6">
        <f>Profiles!E7171+Profiles!F7171</f>
        <v/>
      </c>
      <c r="B7171" s="6">
        <f>Profiles!D7171*sel_solar</f>
        <v/>
      </c>
      <c r="C7171" s="6">
        <f>MIN(B7171,A7171)</f>
        <v/>
      </c>
      <c r="D7171" s="6">
        <f>B7171-C7171</f>
        <v/>
      </c>
      <c r="E7171" s="6">
        <f>A7171-C7171</f>
        <v/>
      </c>
      <c r="F7171" s="6">
        <f>MIN(D7171,in_batt_pw,IF(sel_batt=0,0,(sel_batt-H7170)/in_rte))</f>
        <v/>
      </c>
      <c r="G7171" s="6">
        <f>MIN(E7171,in_batt_pw,H7170)</f>
        <v/>
      </c>
      <c r="H7171" s="6">
        <f>H7170+F7171*in_rte-G7171</f>
        <v/>
      </c>
      <c r="I7171" s="6">
        <f>IF(sel_og=1,0,E7171-G7171)</f>
        <v/>
      </c>
      <c r="J7171" s="6">
        <f>IF(sel_og=1,0,D7171-F7171)</f>
        <v/>
      </c>
      <c r="K7171" s="6">
        <f>IF(sel_og=1,E7171-G7171,0)</f>
        <v/>
      </c>
    </row>
    <row r="7172">
      <c r="A7172" s="6">
        <f>Profiles!E7172+Profiles!F7172</f>
        <v/>
      </c>
      <c r="B7172" s="6">
        <f>Profiles!D7172*sel_solar</f>
        <v/>
      </c>
      <c r="C7172" s="6">
        <f>MIN(B7172,A7172)</f>
        <v/>
      </c>
      <c r="D7172" s="6">
        <f>B7172-C7172</f>
        <v/>
      </c>
      <c r="E7172" s="6">
        <f>A7172-C7172</f>
        <v/>
      </c>
      <c r="F7172" s="6">
        <f>MIN(D7172,in_batt_pw,IF(sel_batt=0,0,(sel_batt-H7171)/in_rte))</f>
        <v/>
      </c>
      <c r="G7172" s="6">
        <f>MIN(E7172,in_batt_pw,H7171)</f>
        <v/>
      </c>
      <c r="H7172" s="6">
        <f>H7171+F7172*in_rte-G7172</f>
        <v/>
      </c>
      <c r="I7172" s="6">
        <f>IF(sel_og=1,0,E7172-G7172)</f>
        <v/>
      </c>
      <c r="J7172" s="6">
        <f>IF(sel_og=1,0,D7172-F7172)</f>
        <v/>
      </c>
      <c r="K7172" s="6">
        <f>IF(sel_og=1,E7172-G7172,0)</f>
        <v/>
      </c>
    </row>
    <row r="7173">
      <c r="A7173" s="6">
        <f>Profiles!E7173+Profiles!F7173</f>
        <v/>
      </c>
      <c r="B7173" s="6">
        <f>Profiles!D7173*sel_solar</f>
        <v/>
      </c>
      <c r="C7173" s="6">
        <f>MIN(B7173,A7173)</f>
        <v/>
      </c>
      <c r="D7173" s="6">
        <f>B7173-C7173</f>
        <v/>
      </c>
      <c r="E7173" s="6">
        <f>A7173-C7173</f>
        <v/>
      </c>
      <c r="F7173" s="6">
        <f>MIN(D7173,in_batt_pw,IF(sel_batt=0,0,(sel_batt-H7172)/in_rte))</f>
        <v/>
      </c>
      <c r="G7173" s="6">
        <f>MIN(E7173,in_batt_pw,H7172)</f>
        <v/>
      </c>
      <c r="H7173" s="6">
        <f>H7172+F7173*in_rte-G7173</f>
        <v/>
      </c>
      <c r="I7173" s="6">
        <f>IF(sel_og=1,0,E7173-G7173)</f>
        <v/>
      </c>
      <c r="J7173" s="6">
        <f>IF(sel_og=1,0,D7173-F7173)</f>
        <v/>
      </c>
      <c r="K7173" s="6">
        <f>IF(sel_og=1,E7173-G7173,0)</f>
        <v/>
      </c>
    </row>
    <row r="7174">
      <c r="A7174" s="6">
        <f>Profiles!E7174+Profiles!F7174</f>
        <v/>
      </c>
      <c r="B7174" s="6">
        <f>Profiles!D7174*sel_solar</f>
        <v/>
      </c>
      <c r="C7174" s="6">
        <f>MIN(B7174,A7174)</f>
        <v/>
      </c>
      <c r="D7174" s="6">
        <f>B7174-C7174</f>
        <v/>
      </c>
      <c r="E7174" s="6">
        <f>A7174-C7174</f>
        <v/>
      </c>
      <c r="F7174" s="6">
        <f>MIN(D7174,in_batt_pw,IF(sel_batt=0,0,(sel_batt-H7173)/in_rte))</f>
        <v/>
      </c>
      <c r="G7174" s="6">
        <f>MIN(E7174,in_batt_pw,H7173)</f>
        <v/>
      </c>
      <c r="H7174" s="6">
        <f>H7173+F7174*in_rte-G7174</f>
        <v/>
      </c>
      <c r="I7174" s="6">
        <f>IF(sel_og=1,0,E7174-G7174)</f>
        <v/>
      </c>
      <c r="J7174" s="6">
        <f>IF(sel_og=1,0,D7174-F7174)</f>
        <v/>
      </c>
      <c r="K7174" s="6">
        <f>IF(sel_og=1,E7174-G7174,0)</f>
        <v/>
      </c>
    </row>
    <row r="7175">
      <c r="A7175" s="6">
        <f>Profiles!E7175+Profiles!F7175</f>
        <v/>
      </c>
      <c r="B7175" s="6">
        <f>Profiles!D7175*sel_solar</f>
        <v/>
      </c>
      <c r="C7175" s="6">
        <f>MIN(B7175,A7175)</f>
        <v/>
      </c>
      <c r="D7175" s="6">
        <f>B7175-C7175</f>
        <v/>
      </c>
      <c r="E7175" s="6">
        <f>A7175-C7175</f>
        <v/>
      </c>
      <c r="F7175" s="6">
        <f>MIN(D7175,in_batt_pw,IF(sel_batt=0,0,(sel_batt-H7174)/in_rte))</f>
        <v/>
      </c>
      <c r="G7175" s="6">
        <f>MIN(E7175,in_batt_pw,H7174)</f>
        <v/>
      </c>
      <c r="H7175" s="6">
        <f>H7174+F7175*in_rte-G7175</f>
        <v/>
      </c>
      <c r="I7175" s="6">
        <f>IF(sel_og=1,0,E7175-G7175)</f>
        <v/>
      </c>
      <c r="J7175" s="6">
        <f>IF(sel_og=1,0,D7175-F7175)</f>
        <v/>
      </c>
      <c r="K7175" s="6">
        <f>IF(sel_og=1,E7175-G7175,0)</f>
        <v/>
      </c>
    </row>
    <row r="7176">
      <c r="A7176" s="6">
        <f>Profiles!E7176+Profiles!F7176</f>
        <v/>
      </c>
      <c r="B7176" s="6">
        <f>Profiles!D7176*sel_solar</f>
        <v/>
      </c>
      <c r="C7176" s="6">
        <f>MIN(B7176,A7176)</f>
        <v/>
      </c>
      <c r="D7176" s="6">
        <f>B7176-C7176</f>
        <v/>
      </c>
      <c r="E7176" s="6">
        <f>A7176-C7176</f>
        <v/>
      </c>
      <c r="F7176" s="6">
        <f>MIN(D7176,in_batt_pw,IF(sel_batt=0,0,(sel_batt-H7175)/in_rte))</f>
        <v/>
      </c>
      <c r="G7176" s="6">
        <f>MIN(E7176,in_batt_pw,H7175)</f>
        <v/>
      </c>
      <c r="H7176" s="6">
        <f>H7175+F7176*in_rte-G7176</f>
        <v/>
      </c>
      <c r="I7176" s="6">
        <f>IF(sel_og=1,0,E7176-G7176)</f>
        <v/>
      </c>
      <c r="J7176" s="6">
        <f>IF(sel_og=1,0,D7176-F7176)</f>
        <v/>
      </c>
      <c r="K7176" s="6">
        <f>IF(sel_og=1,E7176-G7176,0)</f>
        <v/>
      </c>
    </row>
    <row r="7177">
      <c r="A7177" s="6">
        <f>Profiles!E7177+Profiles!F7177</f>
        <v/>
      </c>
      <c r="B7177" s="6">
        <f>Profiles!D7177*sel_solar</f>
        <v/>
      </c>
      <c r="C7177" s="6">
        <f>MIN(B7177,A7177)</f>
        <v/>
      </c>
      <c r="D7177" s="6">
        <f>B7177-C7177</f>
        <v/>
      </c>
      <c r="E7177" s="6">
        <f>A7177-C7177</f>
        <v/>
      </c>
      <c r="F7177" s="6">
        <f>MIN(D7177,in_batt_pw,IF(sel_batt=0,0,(sel_batt-H7176)/in_rte))</f>
        <v/>
      </c>
      <c r="G7177" s="6">
        <f>MIN(E7177,in_batt_pw,H7176)</f>
        <v/>
      </c>
      <c r="H7177" s="6">
        <f>H7176+F7177*in_rte-G7177</f>
        <v/>
      </c>
      <c r="I7177" s="6">
        <f>IF(sel_og=1,0,E7177-G7177)</f>
        <v/>
      </c>
      <c r="J7177" s="6">
        <f>IF(sel_og=1,0,D7177-F7177)</f>
        <v/>
      </c>
      <c r="K7177" s="6">
        <f>IF(sel_og=1,E7177-G7177,0)</f>
        <v/>
      </c>
    </row>
    <row r="7178">
      <c r="A7178" s="6">
        <f>Profiles!E7178+Profiles!F7178</f>
        <v/>
      </c>
      <c r="B7178" s="6">
        <f>Profiles!D7178*sel_solar</f>
        <v/>
      </c>
      <c r="C7178" s="6">
        <f>MIN(B7178,A7178)</f>
        <v/>
      </c>
      <c r="D7178" s="6">
        <f>B7178-C7178</f>
        <v/>
      </c>
      <c r="E7178" s="6">
        <f>A7178-C7178</f>
        <v/>
      </c>
      <c r="F7178" s="6">
        <f>MIN(D7178,in_batt_pw,IF(sel_batt=0,0,(sel_batt-H7177)/in_rte))</f>
        <v/>
      </c>
      <c r="G7178" s="6">
        <f>MIN(E7178,in_batt_pw,H7177)</f>
        <v/>
      </c>
      <c r="H7178" s="6">
        <f>H7177+F7178*in_rte-G7178</f>
        <v/>
      </c>
      <c r="I7178" s="6">
        <f>IF(sel_og=1,0,E7178-G7178)</f>
        <v/>
      </c>
      <c r="J7178" s="6">
        <f>IF(sel_og=1,0,D7178-F7178)</f>
        <v/>
      </c>
      <c r="K7178" s="6">
        <f>IF(sel_og=1,E7178-G7178,0)</f>
        <v/>
      </c>
    </row>
    <row r="7179">
      <c r="A7179" s="6">
        <f>Profiles!E7179+Profiles!F7179</f>
        <v/>
      </c>
      <c r="B7179" s="6">
        <f>Profiles!D7179*sel_solar</f>
        <v/>
      </c>
      <c r="C7179" s="6">
        <f>MIN(B7179,A7179)</f>
        <v/>
      </c>
      <c r="D7179" s="6">
        <f>B7179-C7179</f>
        <v/>
      </c>
      <c r="E7179" s="6">
        <f>A7179-C7179</f>
        <v/>
      </c>
      <c r="F7179" s="6">
        <f>MIN(D7179,in_batt_pw,IF(sel_batt=0,0,(sel_batt-H7178)/in_rte))</f>
        <v/>
      </c>
      <c r="G7179" s="6">
        <f>MIN(E7179,in_batt_pw,H7178)</f>
        <v/>
      </c>
      <c r="H7179" s="6">
        <f>H7178+F7179*in_rte-G7179</f>
        <v/>
      </c>
      <c r="I7179" s="6">
        <f>IF(sel_og=1,0,E7179-G7179)</f>
        <v/>
      </c>
      <c r="J7179" s="6">
        <f>IF(sel_og=1,0,D7179-F7179)</f>
        <v/>
      </c>
      <c r="K7179" s="6">
        <f>IF(sel_og=1,E7179-G7179,0)</f>
        <v/>
      </c>
    </row>
    <row r="7180">
      <c r="A7180" s="6">
        <f>Profiles!E7180+Profiles!F7180</f>
        <v/>
      </c>
      <c r="B7180" s="6">
        <f>Profiles!D7180*sel_solar</f>
        <v/>
      </c>
      <c r="C7180" s="6">
        <f>MIN(B7180,A7180)</f>
        <v/>
      </c>
      <c r="D7180" s="6">
        <f>B7180-C7180</f>
        <v/>
      </c>
      <c r="E7180" s="6">
        <f>A7180-C7180</f>
        <v/>
      </c>
      <c r="F7180" s="6">
        <f>MIN(D7180,in_batt_pw,IF(sel_batt=0,0,(sel_batt-H7179)/in_rte))</f>
        <v/>
      </c>
      <c r="G7180" s="6">
        <f>MIN(E7180,in_batt_pw,H7179)</f>
        <v/>
      </c>
      <c r="H7180" s="6">
        <f>H7179+F7180*in_rte-G7180</f>
        <v/>
      </c>
      <c r="I7180" s="6">
        <f>IF(sel_og=1,0,E7180-G7180)</f>
        <v/>
      </c>
      <c r="J7180" s="6">
        <f>IF(sel_og=1,0,D7180-F7180)</f>
        <v/>
      </c>
      <c r="K7180" s="6">
        <f>IF(sel_og=1,E7180-G7180,0)</f>
        <v/>
      </c>
    </row>
    <row r="7181">
      <c r="A7181" s="6">
        <f>Profiles!E7181+Profiles!F7181</f>
        <v/>
      </c>
      <c r="B7181" s="6">
        <f>Profiles!D7181*sel_solar</f>
        <v/>
      </c>
      <c r="C7181" s="6">
        <f>MIN(B7181,A7181)</f>
        <v/>
      </c>
      <c r="D7181" s="6">
        <f>B7181-C7181</f>
        <v/>
      </c>
      <c r="E7181" s="6">
        <f>A7181-C7181</f>
        <v/>
      </c>
      <c r="F7181" s="6">
        <f>MIN(D7181,in_batt_pw,IF(sel_batt=0,0,(sel_batt-H7180)/in_rte))</f>
        <v/>
      </c>
      <c r="G7181" s="6">
        <f>MIN(E7181,in_batt_pw,H7180)</f>
        <v/>
      </c>
      <c r="H7181" s="6">
        <f>H7180+F7181*in_rte-G7181</f>
        <v/>
      </c>
      <c r="I7181" s="6">
        <f>IF(sel_og=1,0,E7181-G7181)</f>
        <v/>
      </c>
      <c r="J7181" s="6">
        <f>IF(sel_og=1,0,D7181-F7181)</f>
        <v/>
      </c>
      <c r="K7181" s="6">
        <f>IF(sel_og=1,E7181-G7181,0)</f>
        <v/>
      </c>
    </row>
    <row r="7182">
      <c r="A7182" s="6">
        <f>Profiles!E7182+Profiles!F7182</f>
        <v/>
      </c>
      <c r="B7182" s="6">
        <f>Profiles!D7182*sel_solar</f>
        <v/>
      </c>
      <c r="C7182" s="6">
        <f>MIN(B7182,A7182)</f>
        <v/>
      </c>
      <c r="D7182" s="6">
        <f>B7182-C7182</f>
        <v/>
      </c>
      <c r="E7182" s="6">
        <f>A7182-C7182</f>
        <v/>
      </c>
      <c r="F7182" s="6">
        <f>MIN(D7182,in_batt_pw,IF(sel_batt=0,0,(sel_batt-H7181)/in_rte))</f>
        <v/>
      </c>
      <c r="G7182" s="6">
        <f>MIN(E7182,in_batt_pw,H7181)</f>
        <v/>
      </c>
      <c r="H7182" s="6">
        <f>H7181+F7182*in_rte-G7182</f>
        <v/>
      </c>
      <c r="I7182" s="6">
        <f>IF(sel_og=1,0,E7182-G7182)</f>
        <v/>
      </c>
      <c r="J7182" s="6">
        <f>IF(sel_og=1,0,D7182-F7182)</f>
        <v/>
      </c>
      <c r="K7182" s="6">
        <f>IF(sel_og=1,E7182-G7182,0)</f>
        <v/>
      </c>
    </row>
    <row r="7183">
      <c r="A7183" s="6">
        <f>Profiles!E7183+Profiles!F7183</f>
        <v/>
      </c>
      <c r="B7183" s="6">
        <f>Profiles!D7183*sel_solar</f>
        <v/>
      </c>
      <c r="C7183" s="6">
        <f>MIN(B7183,A7183)</f>
        <v/>
      </c>
      <c r="D7183" s="6">
        <f>B7183-C7183</f>
        <v/>
      </c>
      <c r="E7183" s="6">
        <f>A7183-C7183</f>
        <v/>
      </c>
      <c r="F7183" s="6">
        <f>MIN(D7183,in_batt_pw,IF(sel_batt=0,0,(sel_batt-H7182)/in_rte))</f>
        <v/>
      </c>
      <c r="G7183" s="6">
        <f>MIN(E7183,in_batt_pw,H7182)</f>
        <v/>
      </c>
      <c r="H7183" s="6">
        <f>H7182+F7183*in_rte-G7183</f>
        <v/>
      </c>
      <c r="I7183" s="6">
        <f>IF(sel_og=1,0,E7183-G7183)</f>
        <v/>
      </c>
      <c r="J7183" s="6">
        <f>IF(sel_og=1,0,D7183-F7183)</f>
        <v/>
      </c>
      <c r="K7183" s="6">
        <f>IF(sel_og=1,E7183-G7183,0)</f>
        <v/>
      </c>
    </row>
    <row r="7184">
      <c r="A7184" s="6">
        <f>Profiles!E7184+Profiles!F7184</f>
        <v/>
      </c>
      <c r="B7184" s="6">
        <f>Profiles!D7184*sel_solar</f>
        <v/>
      </c>
      <c r="C7184" s="6">
        <f>MIN(B7184,A7184)</f>
        <v/>
      </c>
      <c r="D7184" s="6">
        <f>B7184-C7184</f>
        <v/>
      </c>
      <c r="E7184" s="6">
        <f>A7184-C7184</f>
        <v/>
      </c>
      <c r="F7184" s="6">
        <f>MIN(D7184,in_batt_pw,IF(sel_batt=0,0,(sel_batt-H7183)/in_rte))</f>
        <v/>
      </c>
      <c r="G7184" s="6">
        <f>MIN(E7184,in_batt_pw,H7183)</f>
        <v/>
      </c>
      <c r="H7184" s="6">
        <f>H7183+F7184*in_rte-G7184</f>
        <v/>
      </c>
      <c r="I7184" s="6">
        <f>IF(sel_og=1,0,E7184-G7184)</f>
        <v/>
      </c>
      <c r="J7184" s="6">
        <f>IF(sel_og=1,0,D7184-F7184)</f>
        <v/>
      </c>
      <c r="K7184" s="6">
        <f>IF(sel_og=1,E7184-G7184,0)</f>
        <v/>
      </c>
    </row>
    <row r="7185">
      <c r="A7185" s="6">
        <f>Profiles!E7185+Profiles!F7185</f>
        <v/>
      </c>
      <c r="B7185" s="6">
        <f>Profiles!D7185*sel_solar</f>
        <v/>
      </c>
      <c r="C7185" s="6">
        <f>MIN(B7185,A7185)</f>
        <v/>
      </c>
      <c r="D7185" s="6">
        <f>B7185-C7185</f>
        <v/>
      </c>
      <c r="E7185" s="6">
        <f>A7185-C7185</f>
        <v/>
      </c>
      <c r="F7185" s="6">
        <f>MIN(D7185,in_batt_pw,IF(sel_batt=0,0,(sel_batt-H7184)/in_rte))</f>
        <v/>
      </c>
      <c r="G7185" s="6">
        <f>MIN(E7185,in_batt_pw,H7184)</f>
        <v/>
      </c>
      <c r="H7185" s="6">
        <f>H7184+F7185*in_rte-G7185</f>
        <v/>
      </c>
      <c r="I7185" s="6">
        <f>IF(sel_og=1,0,E7185-G7185)</f>
        <v/>
      </c>
      <c r="J7185" s="6">
        <f>IF(sel_og=1,0,D7185-F7185)</f>
        <v/>
      </c>
      <c r="K7185" s="6">
        <f>IF(sel_og=1,E7185-G7185,0)</f>
        <v/>
      </c>
    </row>
    <row r="7186">
      <c r="A7186" s="6">
        <f>Profiles!E7186+Profiles!F7186</f>
        <v/>
      </c>
      <c r="B7186" s="6">
        <f>Profiles!D7186*sel_solar</f>
        <v/>
      </c>
      <c r="C7186" s="6">
        <f>MIN(B7186,A7186)</f>
        <v/>
      </c>
      <c r="D7186" s="6">
        <f>B7186-C7186</f>
        <v/>
      </c>
      <c r="E7186" s="6">
        <f>A7186-C7186</f>
        <v/>
      </c>
      <c r="F7186" s="6">
        <f>MIN(D7186,in_batt_pw,IF(sel_batt=0,0,(sel_batt-H7185)/in_rte))</f>
        <v/>
      </c>
      <c r="G7186" s="6">
        <f>MIN(E7186,in_batt_pw,H7185)</f>
        <v/>
      </c>
      <c r="H7186" s="6">
        <f>H7185+F7186*in_rte-G7186</f>
        <v/>
      </c>
      <c r="I7186" s="6">
        <f>IF(sel_og=1,0,E7186-G7186)</f>
        <v/>
      </c>
      <c r="J7186" s="6">
        <f>IF(sel_og=1,0,D7186-F7186)</f>
        <v/>
      </c>
      <c r="K7186" s="6">
        <f>IF(sel_og=1,E7186-G7186,0)</f>
        <v/>
      </c>
    </row>
    <row r="7187">
      <c r="A7187" s="6">
        <f>Profiles!E7187+Profiles!F7187</f>
        <v/>
      </c>
      <c r="B7187" s="6">
        <f>Profiles!D7187*sel_solar</f>
        <v/>
      </c>
      <c r="C7187" s="6">
        <f>MIN(B7187,A7187)</f>
        <v/>
      </c>
      <c r="D7187" s="6">
        <f>B7187-C7187</f>
        <v/>
      </c>
      <c r="E7187" s="6">
        <f>A7187-C7187</f>
        <v/>
      </c>
      <c r="F7187" s="6">
        <f>MIN(D7187,in_batt_pw,IF(sel_batt=0,0,(sel_batt-H7186)/in_rte))</f>
        <v/>
      </c>
      <c r="G7187" s="6">
        <f>MIN(E7187,in_batt_pw,H7186)</f>
        <v/>
      </c>
      <c r="H7187" s="6">
        <f>H7186+F7187*in_rte-G7187</f>
        <v/>
      </c>
      <c r="I7187" s="6">
        <f>IF(sel_og=1,0,E7187-G7187)</f>
        <v/>
      </c>
      <c r="J7187" s="6">
        <f>IF(sel_og=1,0,D7187-F7187)</f>
        <v/>
      </c>
      <c r="K7187" s="6">
        <f>IF(sel_og=1,E7187-G7187,0)</f>
        <v/>
      </c>
    </row>
    <row r="7188">
      <c r="A7188" s="6">
        <f>Profiles!E7188+Profiles!F7188</f>
        <v/>
      </c>
      <c r="B7188" s="6">
        <f>Profiles!D7188*sel_solar</f>
        <v/>
      </c>
      <c r="C7188" s="6">
        <f>MIN(B7188,A7188)</f>
        <v/>
      </c>
      <c r="D7188" s="6">
        <f>B7188-C7188</f>
        <v/>
      </c>
      <c r="E7188" s="6">
        <f>A7188-C7188</f>
        <v/>
      </c>
      <c r="F7188" s="6">
        <f>MIN(D7188,in_batt_pw,IF(sel_batt=0,0,(sel_batt-H7187)/in_rte))</f>
        <v/>
      </c>
      <c r="G7188" s="6">
        <f>MIN(E7188,in_batt_pw,H7187)</f>
        <v/>
      </c>
      <c r="H7188" s="6">
        <f>H7187+F7188*in_rte-G7188</f>
        <v/>
      </c>
      <c r="I7188" s="6">
        <f>IF(sel_og=1,0,E7188-G7188)</f>
        <v/>
      </c>
      <c r="J7188" s="6">
        <f>IF(sel_og=1,0,D7188-F7188)</f>
        <v/>
      </c>
      <c r="K7188" s="6">
        <f>IF(sel_og=1,E7188-G7188,0)</f>
        <v/>
      </c>
    </row>
    <row r="7189">
      <c r="A7189" s="6">
        <f>Profiles!E7189+Profiles!F7189</f>
        <v/>
      </c>
      <c r="B7189" s="6">
        <f>Profiles!D7189*sel_solar</f>
        <v/>
      </c>
      <c r="C7189" s="6">
        <f>MIN(B7189,A7189)</f>
        <v/>
      </c>
      <c r="D7189" s="6">
        <f>B7189-C7189</f>
        <v/>
      </c>
      <c r="E7189" s="6">
        <f>A7189-C7189</f>
        <v/>
      </c>
      <c r="F7189" s="6">
        <f>MIN(D7189,in_batt_pw,IF(sel_batt=0,0,(sel_batt-H7188)/in_rte))</f>
        <v/>
      </c>
      <c r="G7189" s="6">
        <f>MIN(E7189,in_batt_pw,H7188)</f>
        <v/>
      </c>
      <c r="H7189" s="6">
        <f>H7188+F7189*in_rte-G7189</f>
        <v/>
      </c>
      <c r="I7189" s="6">
        <f>IF(sel_og=1,0,E7189-G7189)</f>
        <v/>
      </c>
      <c r="J7189" s="6">
        <f>IF(sel_og=1,0,D7189-F7189)</f>
        <v/>
      </c>
      <c r="K7189" s="6">
        <f>IF(sel_og=1,E7189-G7189,0)</f>
        <v/>
      </c>
    </row>
    <row r="7190">
      <c r="A7190" s="6">
        <f>Profiles!E7190+Profiles!F7190</f>
        <v/>
      </c>
      <c r="B7190" s="6">
        <f>Profiles!D7190*sel_solar</f>
        <v/>
      </c>
      <c r="C7190" s="6">
        <f>MIN(B7190,A7190)</f>
        <v/>
      </c>
      <c r="D7190" s="6">
        <f>B7190-C7190</f>
        <v/>
      </c>
      <c r="E7190" s="6">
        <f>A7190-C7190</f>
        <v/>
      </c>
      <c r="F7190" s="6">
        <f>MIN(D7190,in_batt_pw,IF(sel_batt=0,0,(sel_batt-H7189)/in_rte))</f>
        <v/>
      </c>
      <c r="G7190" s="6">
        <f>MIN(E7190,in_batt_pw,H7189)</f>
        <v/>
      </c>
      <c r="H7190" s="6">
        <f>H7189+F7190*in_rte-G7190</f>
        <v/>
      </c>
      <c r="I7190" s="6">
        <f>IF(sel_og=1,0,E7190-G7190)</f>
        <v/>
      </c>
      <c r="J7190" s="6">
        <f>IF(sel_og=1,0,D7190-F7190)</f>
        <v/>
      </c>
      <c r="K7190" s="6">
        <f>IF(sel_og=1,E7190-G7190,0)</f>
        <v/>
      </c>
    </row>
    <row r="7191">
      <c r="A7191" s="6">
        <f>Profiles!E7191+Profiles!F7191</f>
        <v/>
      </c>
      <c r="B7191" s="6">
        <f>Profiles!D7191*sel_solar</f>
        <v/>
      </c>
      <c r="C7191" s="6">
        <f>MIN(B7191,A7191)</f>
        <v/>
      </c>
      <c r="D7191" s="6">
        <f>B7191-C7191</f>
        <v/>
      </c>
      <c r="E7191" s="6">
        <f>A7191-C7191</f>
        <v/>
      </c>
      <c r="F7191" s="6">
        <f>MIN(D7191,in_batt_pw,IF(sel_batt=0,0,(sel_batt-H7190)/in_rte))</f>
        <v/>
      </c>
      <c r="G7191" s="6">
        <f>MIN(E7191,in_batt_pw,H7190)</f>
        <v/>
      </c>
      <c r="H7191" s="6">
        <f>H7190+F7191*in_rte-G7191</f>
        <v/>
      </c>
      <c r="I7191" s="6">
        <f>IF(sel_og=1,0,E7191-G7191)</f>
        <v/>
      </c>
      <c r="J7191" s="6">
        <f>IF(sel_og=1,0,D7191-F7191)</f>
        <v/>
      </c>
      <c r="K7191" s="6">
        <f>IF(sel_og=1,E7191-G7191,0)</f>
        <v/>
      </c>
    </row>
    <row r="7192">
      <c r="A7192" s="6">
        <f>Profiles!E7192+Profiles!F7192</f>
        <v/>
      </c>
      <c r="B7192" s="6">
        <f>Profiles!D7192*sel_solar</f>
        <v/>
      </c>
      <c r="C7192" s="6">
        <f>MIN(B7192,A7192)</f>
        <v/>
      </c>
      <c r="D7192" s="6">
        <f>B7192-C7192</f>
        <v/>
      </c>
      <c r="E7192" s="6">
        <f>A7192-C7192</f>
        <v/>
      </c>
      <c r="F7192" s="6">
        <f>MIN(D7192,in_batt_pw,IF(sel_batt=0,0,(sel_batt-H7191)/in_rte))</f>
        <v/>
      </c>
      <c r="G7192" s="6">
        <f>MIN(E7192,in_batt_pw,H7191)</f>
        <v/>
      </c>
      <c r="H7192" s="6">
        <f>H7191+F7192*in_rte-G7192</f>
        <v/>
      </c>
      <c r="I7192" s="6">
        <f>IF(sel_og=1,0,E7192-G7192)</f>
        <v/>
      </c>
      <c r="J7192" s="6">
        <f>IF(sel_og=1,0,D7192-F7192)</f>
        <v/>
      </c>
      <c r="K7192" s="6">
        <f>IF(sel_og=1,E7192-G7192,0)</f>
        <v/>
      </c>
    </row>
    <row r="7193">
      <c r="A7193" s="6">
        <f>Profiles!E7193+Profiles!F7193</f>
        <v/>
      </c>
      <c r="B7193" s="6">
        <f>Profiles!D7193*sel_solar</f>
        <v/>
      </c>
      <c r="C7193" s="6">
        <f>MIN(B7193,A7193)</f>
        <v/>
      </c>
      <c r="D7193" s="6">
        <f>B7193-C7193</f>
        <v/>
      </c>
      <c r="E7193" s="6">
        <f>A7193-C7193</f>
        <v/>
      </c>
      <c r="F7193" s="6">
        <f>MIN(D7193,in_batt_pw,IF(sel_batt=0,0,(sel_batt-H7192)/in_rte))</f>
        <v/>
      </c>
      <c r="G7193" s="6">
        <f>MIN(E7193,in_batt_pw,H7192)</f>
        <v/>
      </c>
      <c r="H7193" s="6">
        <f>H7192+F7193*in_rte-G7193</f>
        <v/>
      </c>
      <c r="I7193" s="6">
        <f>IF(sel_og=1,0,E7193-G7193)</f>
        <v/>
      </c>
      <c r="J7193" s="6">
        <f>IF(sel_og=1,0,D7193-F7193)</f>
        <v/>
      </c>
      <c r="K7193" s="6">
        <f>IF(sel_og=1,E7193-G7193,0)</f>
        <v/>
      </c>
    </row>
    <row r="7194">
      <c r="A7194" s="6">
        <f>Profiles!E7194+Profiles!F7194</f>
        <v/>
      </c>
      <c r="B7194" s="6">
        <f>Profiles!D7194*sel_solar</f>
        <v/>
      </c>
      <c r="C7194" s="6">
        <f>MIN(B7194,A7194)</f>
        <v/>
      </c>
      <c r="D7194" s="6">
        <f>B7194-C7194</f>
        <v/>
      </c>
      <c r="E7194" s="6">
        <f>A7194-C7194</f>
        <v/>
      </c>
      <c r="F7194" s="6">
        <f>MIN(D7194,in_batt_pw,IF(sel_batt=0,0,(sel_batt-H7193)/in_rte))</f>
        <v/>
      </c>
      <c r="G7194" s="6">
        <f>MIN(E7194,in_batt_pw,H7193)</f>
        <v/>
      </c>
      <c r="H7194" s="6">
        <f>H7193+F7194*in_rte-G7194</f>
        <v/>
      </c>
      <c r="I7194" s="6">
        <f>IF(sel_og=1,0,E7194-G7194)</f>
        <v/>
      </c>
      <c r="J7194" s="6">
        <f>IF(sel_og=1,0,D7194-F7194)</f>
        <v/>
      </c>
      <c r="K7194" s="6">
        <f>IF(sel_og=1,E7194-G7194,0)</f>
        <v/>
      </c>
    </row>
    <row r="7195">
      <c r="A7195" s="6">
        <f>Profiles!E7195+Profiles!F7195</f>
        <v/>
      </c>
      <c r="B7195" s="6">
        <f>Profiles!D7195*sel_solar</f>
        <v/>
      </c>
      <c r="C7195" s="6">
        <f>MIN(B7195,A7195)</f>
        <v/>
      </c>
      <c r="D7195" s="6">
        <f>B7195-C7195</f>
        <v/>
      </c>
      <c r="E7195" s="6">
        <f>A7195-C7195</f>
        <v/>
      </c>
      <c r="F7195" s="6">
        <f>MIN(D7195,in_batt_pw,IF(sel_batt=0,0,(sel_batt-H7194)/in_rte))</f>
        <v/>
      </c>
      <c r="G7195" s="6">
        <f>MIN(E7195,in_batt_pw,H7194)</f>
        <v/>
      </c>
      <c r="H7195" s="6">
        <f>H7194+F7195*in_rte-G7195</f>
        <v/>
      </c>
      <c r="I7195" s="6">
        <f>IF(sel_og=1,0,E7195-G7195)</f>
        <v/>
      </c>
      <c r="J7195" s="6">
        <f>IF(sel_og=1,0,D7195-F7195)</f>
        <v/>
      </c>
      <c r="K7195" s="6">
        <f>IF(sel_og=1,E7195-G7195,0)</f>
        <v/>
      </c>
    </row>
    <row r="7196">
      <c r="A7196" s="6">
        <f>Profiles!E7196+Profiles!F7196</f>
        <v/>
      </c>
      <c r="B7196" s="6">
        <f>Profiles!D7196*sel_solar</f>
        <v/>
      </c>
      <c r="C7196" s="6">
        <f>MIN(B7196,A7196)</f>
        <v/>
      </c>
      <c r="D7196" s="6">
        <f>B7196-C7196</f>
        <v/>
      </c>
      <c r="E7196" s="6">
        <f>A7196-C7196</f>
        <v/>
      </c>
      <c r="F7196" s="6">
        <f>MIN(D7196,in_batt_pw,IF(sel_batt=0,0,(sel_batt-H7195)/in_rte))</f>
        <v/>
      </c>
      <c r="G7196" s="6">
        <f>MIN(E7196,in_batt_pw,H7195)</f>
        <v/>
      </c>
      <c r="H7196" s="6">
        <f>H7195+F7196*in_rte-G7196</f>
        <v/>
      </c>
      <c r="I7196" s="6">
        <f>IF(sel_og=1,0,E7196-G7196)</f>
        <v/>
      </c>
      <c r="J7196" s="6">
        <f>IF(sel_og=1,0,D7196-F7196)</f>
        <v/>
      </c>
      <c r="K7196" s="6">
        <f>IF(sel_og=1,E7196-G7196,0)</f>
        <v/>
      </c>
    </row>
    <row r="7197">
      <c r="A7197" s="6">
        <f>Profiles!E7197+Profiles!F7197</f>
        <v/>
      </c>
      <c r="B7197" s="6">
        <f>Profiles!D7197*sel_solar</f>
        <v/>
      </c>
      <c r="C7197" s="6">
        <f>MIN(B7197,A7197)</f>
        <v/>
      </c>
      <c r="D7197" s="6">
        <f>B7197-C7197</f>
        <v/>
      </c>
      <c r="E7197" s="6">
        <f>A7197-C7197</f>
        <v/>
      </c>
      <c r="F7197" s="6">
        <f>MIN(D7197,in_batt_pw,IF(sel_batt=0,0,(sel_batt-H7196)/in_rte))</f>
        <v/>
      </c>
      <c r="G7197" s="6">
        <f>MIN(E7197,in_batt_pw,H7196)</f>
        <v/>
      </c>
      <c r="H7197" s="6">
        <f>H7196+F7197*in_rte-G7197</f>
        <v/>
      </c>
      <c r="I7197" s="6">
        <f>IF(sel_og=1,0,E7197-G7197)</f>
        <v/>
      </c>
      <c r="J7197" s="6">
        <f>IF(sel_og=1,0,D7197-F7197)</f>
        <v/>
      </c>
      <c r="K7197" s="6">
        <f>IF(sel_og=1,E7197-G7197,0)</f>
        <v/>
      </c>
    </row>
    <row r="7198">
      <c r="A7198" s="6">
        <f>Profiles!E7198+Profiles!F7198</f>
        <v/>
      </c>
      <c r="B7198" s="6">
        <f>Profiles!D7198*sel_solar</f>
        <v/>
      </c>
      <c r="C7198" s="6">
        <f>MIN(B7198,A7198)</f>
        <v/>
      </c>
      <c r="D7198" s="6">
        <f>B7198-C7198</f>
        <v/>
      </c>
      <c r="E7198" s="6">
        <f>A7198-C7198</f>
        <v/>
      </c>
      <c r="F7198" s="6">
        <f>MIN(D7198,in_batt_pw,IF(sel_batt=0,0,(sel_batt-H7197)/in_rte))</f>
        <v/>
      </c>
      <c r="G7198" s="6">
        <f>MIN(E7198,in_batt_pw,H7197)</f>
        <v/>
      </c>
      <c r="H7198" s="6">
        <f>H7197+F7198*in_rte-G7198</f>
        <v/>
      </c>
      <c r="I7198" s="6">
        <f>IF(sel_og=1,0,E7198-G7198)</f>
        <v/>
      </c>
      <c r="J7198" s="6">
        <f>IF(sel_og=1,0,D7198-F7198)</f>
        <v/>
      </c>
      <c r="K7198" s="6">
        <f>IF(sel_og=1,E7198-G7198,0)</f>
        <v/>
      </c>
    </row>
    <row r="7199">
      <c r="A7199" s="6">
        <f>Profiles!E7199+Profiles!F7199</f>
        <v/>
      </c>
      <c r="B7199" s="6">
        <f>Profiles!D7199*sel_solar</f>
        <v/>
      </c>
      <c r="C7199" s="6">
        <f>MIN(B7199,A7199)</f>
        <v/>
      </c>
      <c r="D7199" s="6">
        <f>B7199-C7199</f>
        <v/>
      </c>
      <c r="E7199" s="6">
        <f>A7199-C7199</f>
        <v/>
      </c>
      <c r="F7199" s="6">
        <f>MIN(D7199,in_batt_pw,IF(sel_batt=0,0,(sel_batt-H7198)/in_rte))</f>
        <v/>
      </c>
      <c r="G7199" s="6">
        <f>MIN(E7199,in_batt_pw,H7198)</f>
        <v/>
      </c>
      <c r="H7199" s="6">
        <f>H7198+F7199*in_rte-G7199</f>
        <v/>
      </c>
      <c r="I7199" s="6">
        <f>IF(sel_og=1,0,E7199-G7199)</f>
        <v/>
      </c>
      <c r="J7199" s="6">
        <f>IF(sel_og=1,0,D7199-F7199)</f>
        <v/>
      </c>
      <c r="K7199" s="6">
        <f>IF(sel_og=1,E7199-G7199,0)</f>
        <v/>
      </c>
    </row>
    <row r="7200">
      <c r="A7200" s="6">
        <f>Profiles!E7200+Profiles!F7200</f>
        <v/>
      </c>
      <c r="B7200" s="6">
        <f>Profiles!D7200*sel_solar</f>
        <v/>
      </c>
      <c r="C7200" s="6">
        <f>MIN(B7200,A7200)</f>
        <v/>
      </c>
      <c r="D7200" s="6">
        <f>B7200-C7200</f>
        <v/>
      </c>
      <c r="E7200" s="6">
        <f>A7200-C7200</f>
        <v/>
      </c>
      <c r="F7200" s="6">
        <f>MIN(D7200,in_batt_pw,IF(sel_batt=0,0,(sel_batt-H7199)/in_rte))</f>
        <v/>
      </c>
      <c r="G7200" s="6">
        <f>MIN(E7200,in_batt_pw,H7199)</f>
        <v/>
      </c>
      <c r="H7200" s="6">
        <f>H7199+F7200*in_rte-G7200</f>
        <v/>
      </c>
      <c r="I7200" s="6">
        <f>IF(sel_og=1,0,E7200-G7200)</f>
        <v/>
      </c>
      <c r="J7200" s="6">
        <f>IF(sel_og=1,0,D7200-F7200)</f>
        <v/>
      </c>
      <c r="K7200" s="6">
        <f>IF(sel_og=1,E7200-G7200,0)</f>
        <v/>
      </c>
    </row>
    <row r="7201">
      <c r="A7201" s="6">
        <f>Profiles!E7201+Profiles!F7201</f>
        <v/>
      </c>
      <c r="B7201" s="6">
        <f>Profiles!D7201*sel_solar</f>
        <v/>
      </c>
      <c r="C7201" s="6">
        <f>MIN(B7201,A7201)</f>
        <v/>
      </c>
      <c r="D7201" s="6">
        <f>B7201-C7201</f>
        <v/>
      </c>
      <c r="E7201" s="6">
        <f>A7201-C7201</f>
        <v/>
      </c>
      <c r="F7201" s="6">
        <f>MIN(D7201,in_batt_pw,IF(sel_batt=0,0,(sel_batt-H7200)/in_rte))</f>
        <v/>
      </c>
      <c r="G7201" s="6">
        <f>MIN(E7201,in_batt_pw,H7200)</f>
        <v/>
      </c>
      <c r="H7201" s="6">
        <f>H7200+F7201*in_rte-G7201</f>
        <v/>
      </c>
      <c r="I7201" s="6">
        <f>IF(sel_og=1,0,E7201-G7201)</f>
        <v/>
      </c>
      <c r="J7201" s="6">
        <f>IF(sel_og=1,0,D7201-F7201)</f>
        <v/>
      </c>
      <c r="K7201" s="6">
        <f>IF(sel_og=1,E7201-G7201,0)</f>
        <v/>
      </c>
    </row>
    <row r="7202">
      <c r="A7202" s="6">
        <f>Profiles!E7202+Profiles!F7202</f>
        <v/>
      </c>
      <c r="B7202" s="6">
        <f>Profiles!D7202*sel_solar</f>
        <v/>
      </c>
      <c r="C7202" s="6">
        <f>MIN(B7202,A7202)</f>
        <v/>
      </c>
      <c r="D7202" s="6">
        <f>B7202-C7202</f>
        <v/>
      </c>
      <c r="E7202" s="6">
        <f>A7202-C7202</f>
        <v/>
      </c>
      <c r="F7202" s="6">
        <f>MIN(D7202,in_batt_pw,IF(sel_batt=0,0,(sel_batt-H7201)/in_rte))</f>
        <v/>
      </c>
      <c r="G7202" s="6">
        <f>MIN(E7202,in_batt_pw,H7201)</f>
        <v/>
      </c>
      <c r="H7202" s="6">
        <f>H7201+F7202*in_rte-G7202</f>
        <v/>
      </c>
      <c r="I7202" s="6">
        <f>IF(sel_og=1,0,E7202-G7202)</f>
        <v/>
      </c>
      <c r="J7202" s="6">
        <f>IF(sel_og=1,0,D7202-F7202)</f>
        <v/>
      </c>
      <c r="K7202" s="6">
        <f>IF(sel_og=1,E7202-G7202,0)</f>
        <v/>
      </c>
    </row>
    <row r="7203">
      <c r="A7203" s="6">
        <f>Profiles!E7203+Profiles!F7203</f>
        <v/>
      </c>
      <c r="B7203" s="6">
        <f>Profiles!D7203*sel_solar</f>
        <v/>
      </c>
      <c r="C7203" s="6">
        <f>MIN(B7203,A7203)</f>
        <v/>
      </c>
      <c r="D7203" s="6">
        <f>B7203-C7203</f>
        <v/>
      </c>
      <c r="E7203" s="6">
        <f>A7203-C7203</f>
        <v/>
      </c>
      <c r="F7203" s="6">
        <f>MIN(D7203,in_batt_pw,IF(sel_batt=0,0,(sel_batt-H7202)/in_rte))</f>
        <v/>
      </c>
      <c r="G7203" s="6">
        <f>MIN(E7203,in_batt_pw,H7202)</f>
        <v/>
      </c>
      <c r="H7203" s="6">
        <f>H7202+F7203*in_rte-G7203</f>
        <v/>
      </c>
      <c r="I7203" s="6">
        <f>IF(sel_og=1,0,E7203-G7203)</f>
        <v/>
      </c>
      <c r="J7203" s="6">
        <f>IF(sel_og=1,0,D7203-F7203)</f>
        <v/>
      </c>
      <c r="K7203" s="6">
        <f>IF(sel_og=1,E7203-G7203,0)</f>
        <v/>
      </c>
    </row>
    <row r="7204">
      <c r="A7204" s="6">
        <f>Profiles!E7204+Profiles!F7204</f>
        <v/>
      </c>
      <c r="B7204" s="6">
        <f>Profiles!D7204*sel_solar</f>
        <v/>
      </c>
      <c r="C7204" s="6">
        <f>MIN(B7204,A7204)</f>
        <v/>
      </c>
      <c r="D7204" s="6">
        <f>B7204-C7204</f>
        <v/>
      </c>
      <c r="E7204" s="6">
        <f>A7204-C7204</f>
        <v/>
      </c>
      <c r="F7204" s="6">
        <f>MIN(D7204,in_batt_pw,IF(sel_batt=0,0,(sel_batt-H7203)/in_rte))</f>
        <v/>
      </c>
      <c r="G7204" s="6">
        <f>MIN(E7204,in_batt_pw,H7203)</f>
        <v/>
      </c>
      <c r="H7204" s="6">
        <f>H7203+F7204*in_rte-G7204</f>
        <v/>
      </c>
      <c r="I7204" s="6">
        <f>IF(sel_og=1,0,E7204-G7204)</f>
        <v/>
      </c>
      <c r="J7204" s="6">
        <f>IF(sel_og=1,0,D7204-F7204)</f>
        <v/>
      </c>
      <c r="K7204" s="6">
        <f>IF(sel_og=1,E7204-G7204,0)</f>
        <v/>
      </c>
    </row>
    <row r="7205">
      <c r="A7205" s="6">
        <f>Profiles!E7205+Profiles!F7205</f>
        <v/>
      </c>
      <c r="B7205" s="6">
        <f>Profiles!D7205*sel_solar</f>
        <v/>
      </c>
      <c r="C7205" s="6">
        <f>MIN(B7205,A7205)</f>
        <v/>
      </c>
      <c r="D7205" s="6">
        <f>B7205-C7205</f>
        <v/>
      </c>
      <c r="E7205" s="6">
        <f>A7205-C7205</f>
        <v/>
      </c>
      <c r="F7205" s="6">
        <f>MIN(D7205,in_batt_pw,IF(sel_batt=0,0,(sel_batt-H7204)/in_rte))</f>
        <v/>
      </c>
      <c r="G7205" s="6">
        <f>MIN(E7205,in_batt_pw,H7204)</f>
        <v/>
      </c>
      <c r="H7205" s="6">
        <f>H7204+F7205*in_rte-G7205</f>
        <v/>
      </c>
      <c r="I7205" s="6">
        <f>IF(sel_og=1,0,E7205-G7205)</f>
        <v/>
      </c>
      <c r="J7205" s="6">
        <f>IF(sel_og=1,0,D7205-F7205)</f>
        <v/>
      </c>
      <c r="K7205" s="6">
        <f>IF(sel_og=1,E7205-G7205,0)</f>
        <v/>
      </c>
    </row>
    <row r="7206">
      <c r="A7206" s="6">
        <f>Profiles!E7206+Profiles!F7206</f>
        <v/>
      </c>
      <c r="B7206" s="6">
        <f>Profiles!D7206*sel_solar</f>
        <v/>
      </c>
      <c r="C7206" s="6">
        <f>MIN(B7206,A7206)</f>
        <v/>
      </c>
      <c r="D7206" s="6">
        <f>B7206-C7206</f>
        <v/>
      </c>
      <c r="E7206" s="6">
        <f>A7206-C7206</f>
        <v/>
      </c>
      <c r="F7206" s="6">
        <f>MIN(D7206,in_batt_pw,IF(sel_batt=0,0,(sel_batt-H7205)/in_rte))</f>
        <v/>
      </c>
      <c r="G7206" s="6">
        <f>MIN(E7206,in_batt_pw,H7205)</f>
        <v/>
      </c>
      <c r="H7206" s="6">
        <f>H7205+F7206*in_rte-G7206</f>
        <v/>
      </c>
      <c r="I7206" s="6">
        <f>IF(sel_og=1,0,E7206-G7206)</f>
        <v/>
      </c>
      <c r="J7206" s="6">
        <f>IF(sel_og=1,0,D7206-F7206)</f>
        <v/>
      </c>
      <c r="K7206" s="6">
        <f>IF(sel_og=1,E7206-G7206,0)</f>
        <v/>
      </c>
    </row>
    <row r="7207">
      <c r="A7207" s="6">
        <f>Profiles!E7207+Profiles!F7207</f>
        <v/>
      </c>
      <c r="B7207" s="6">
        <f>Profiles!D7207*sel_solar</f>
        <v/>
      </c>
      <c r="C7207" s="6">
        <f>MIN(B7207,A7207)</f>
        <v/>
      </c>
      <c r="D7207" s="6">
        <f>B7207-C7207</f>
        <v/>
      </c>
      <c r="E7207" s="6">
        <f>A7207-C7207</f>
        <v/>
      </c>
      <c r="F7207" s="6">
        <f>MIN(D7207,in_batt_pw,IF(sel_batt=0,0,(sel_batt-H7206)/in_rte))</f>
        <v/>
      </c>
      <c r="G7207" s="6">
        <f>MIN(E7207,in_batt_pw,H7206)</f>
        <v/>
      </c>
      <c r="H7207" s="6">
        <f>H7206+F7207*in_rte-G7207</f>
        <v/>
      </c>
      <c r="I7207" s="6">
        <f>IF(sel_og=1,0,E7207-G7207)</f>
        <v/>
      </c>
      <c r="J7207" s="6">
        <f>IF(sel_og=1,0,D7207-F7207)</f>
        <v/>
      </c>
      <c r="K7207" s="6">
        <f>IF(sel_og=1,E7207-G7207,0)</f>
        <v/>
      </c>
    </row>
    <row r="7208">
      <c r="A7208" s="6">
        <f>Profiles!E7208+Profiles!F7208</f>
        <v/>
      </c>
      <c r="B7208" s="6">
        <f>Profiles!D7208*sel_solar</f>
        <v/>
      </c>
      <c r="C7208" s="6">
        <f>MIN(B7208,A7208)</f>
        <v/>
      </c>
      <c r="D7208" s="6">
        <f>B7208-C7208</f>
        <v/>
      </c>
      <c r="E7208" s="6">
        <f>A7208-C7208</f>
        <v/>
      </c>
      <c r="F7208" s="6">
        <f>MIN(D7208,in_batt_pw,IF(sel_batt=0,0,(sel_batt-H7207)/in_rte))</f>
        <v/>
      </c>
      <c r="G7208" s="6">
        <f>MIN(E7208,in_batt_pw,H7207)</f>
        <v/>
      </c>
      <c r="H7208" s="6">
        <f>H7207+F7208*in_rte-G7208</f>
        <v/>
      </c>
      <c r="I7208" s="6">
        <f>IF(sel_og=1,0,E7208-G7208)</f>
        <v/>
      </c>
      <c r="J7208" s="6">
        <f>IF(sel_og=1,0,D7208-F7208)</f>
        <v/>
      </c>
      <c r="K7208" s="6">
        <f>IF(sel_og=1,E7208-G7208,0)</f>
        <v/>
      </c>
    </row>
    <row r="7209">
      <c r="A7209" s="6">
        <f>Profiles!E7209+Profiles!F7209</f>
        <v/>
      </c>
      <c r="B7209" s="6">
        <f>Profiles!D7209*sel_solar</f>
        <v/>
      </c>
      <c r="C7209" s="6">
        <f>MIN(B7209,A7209)</f>
        <v/>
      </c>
      <c r="D7209" s="6">
        <f>B7209-C7209</f>
        <v/>
      </c>
      <c r="E7209" s="6">
        <f>A7209-C7209</f>
        <v/>
      </c>
      <c r="F7209" s="6">
        <f>MIN(D7209,in_batt_pw,IF(sel_batt=0,0,(sel_batt-H7208)/in_rte))</f>
        <v/>
      </c>
      <c r="G7209" s="6">
        <f>MIN(E7209,in_batt_pw,H7208)</f>
        <v/>
      </c>
      <c r="H7209" s="6">
        <f>H7208+F7209*in_rte-G7209</f>
        <v/>
      </c>
      <c r="I7209" s="6">
        <f>IF(sel_og=1,0,E7209-G7209)</f>
        <v/>
      </c>
      <c r="J7209" s="6">
        <f>IF(sel_og=1,0,D7209-F7209)</f>
        <v/>
      </c>
      <c r="K7209" s="6">
        <f>IF(sel_og=1,E7209-G7209,0)</f>
        <v/>
      </c>
    </row>
    <row r="7210">
      <c r="A7210" s="6">
        <f>Profiles!E7210+Profiles!F7210</f>
        <v/>
      </c>
      <c r="B7210" s="6">
        <f>Profiles!D7210*sel_solar</f>
        <v/>
      </c>
      <c r="C7210" s="6">
        <f>MIN(B7210,A7210)</f>
        <v/>
      </c>
      <c r="D7210" s="6">
        <f>B7210-C7210</f>
        <v/>
      </c>
      <c r="E7210" s="6">
        <f>A7210-C7210</f>
        <v/>
      </c>
      <c r="F7210" s="6">
        <f>MIN(D7210,in_batt_pw,IF(sel_batt=0,0,(sel_batt-H7209)/in_rte))</f>
        <v/>
      </c>
      <c r="G7210" s="6">
        <f>MIN(E7210,in_batt_pw,H7209)</f>
        <v/>
      </c>
      <c r="H7210" s="6">
        <f>H7209+F7210*in_rte-G7210</f>
        <v/>
      </c>
      <c r="I7210" s="6">
        <f>IF(sel_og=1,0,E7210-G7210)</f>
        <v/>
      </c>
      <c r="J7210" s="6">
        <f>IF(sel_og=1,0,D7210-F7210)</f>
        <v/>
      </c>
      <c r="K7210" s="6">
        <f>IF(sel_og=1,E7210-G7210,0)</f>
        <v/>
      </c>
    </row>
    <row r="7211">
      <c r="A7211" s="6">
        <f>Profiles!E7211+Profiles!F7211</f>
        <v/>
      </c>
      <c r="B7211" s="6">
        <f>Profiles!D7211*sel_solar</f>
        <v/>
      </c>
      <c r="C7211" s="6">
        <f>MIN(B7211,A7211)</f>
        <v/>
      </c>
      <c r="D7211" s="6">
        <f>B7211-C7211</f>
        <v/>
      </c>
      <c r="E7211" s="6">
        <f>A7211-C7211</f>
        <v/>
      </c>
      <c r="F7211" s="6">
        <f>MIN(D7211,in_batt_pw,IF(sel_batt=0,0,(sel_batt-H7210)/in_rte))</f>
        <v/>
      </c>
      <c r="G7211" s="6">
        <f>MIN(E7211,in_batt_pw,H7210)</f>
        <v/>
      </c>
      <c r="H7211" s="6">
        <f>H7210+F7211*in_rte-G7211</f>
        <v/>
      </c>
      <c r="I7211" s="6">
        <f>IF(sel_og=1,0,E7211-G7211)</f>
        <v/>
      </c>
      <c r="J7211" s="6">
        <f>IF(sel_og=1,0,D7211-F7211)</f>
        <v/>
      </c>
      <c r="K7211" s="6">
        <f>IF(sel_og=1,E7211-G7211,0)</f>
        <v/>
      </c>
    </row>
    <row r="7212">
      <c r="A7212" s="6">
        <f>Profiles!E7212+Profiles!F7212</f>
        <v/>
      </c>
      <c r="B7212" s="6">
        <f>Profiles!D7212*sel_solar</f>
        <v/>
      </c>
      <c r="C7212" s="6">
        <f>MIN(B7212,A7212)</f>
        <v/>
      </c>
      <c r="D7212" s="6">
        <f>B7212-C7212</f>
        <v/>
      </c>
      <c r="E7212" s="6">
        <f>A7212-C7212</f>
        <v/>
      </c>
      <c r="F7212" s="6">
        <f>MIN(D7212,in_batt_pw,IF(sel_batt=0,0,(sel_batt-H7211)/in_rte))</f>
        <v/>
      </c>
      <c r="G7212" s="6">
        <f>MIN(E7212,in_batt_pw,H7211)</f>
        <v/>
      </c>
      <c r="H7212" s="6">
        <f>H7211+F7212*in_rte-G7212</f>
        <v/>
      </c>
      <c r="I7212" s="6">
        <f>IF(sel_og=1,0,E7212-G7212)</f>
        <v/>
      </c>
      <c r="J7212" s="6">
        <f>IF(sel_og=1,0,D7212-F7212)</f>
        <v/>
      </c>
      <c r="K7212" s="6">
        <f>IF(sel_og=1,E7212-G7212,0)</f>
        <v/>
      </c>
    </row>
    <row r="7213">
      <c r="A7213" s="6">
        <f>Profiles!E7213+Profiles!F7213</f>
        <v/>
      </c>
      <c r="B7213" s="6">
        <f>Profiles!D7213*sel_solar</f>
        <v/>
      </c>
      <c r="C7213" s="6">
        <f>MIN(B7213,A7213)</f>
        <v/>
      </c>
      <c r="D7213" s="6">
        <f>B7213-C7213</f>
        <v/>
      </c>
      <c r="E7213" s="6">
        <f>A7213-C7213</f>
        <v/>
      </c>
      <c r="F7213" s="6">
        <f>MIN(D7213,in_batt_pw,IF(sel_batt=0,0,(sel_batt-H7212)/in_rte))</f>
        <v/>
      </c>
      <c r="G7213" s="6">
        <f>MIN(E7213,in_batt_pw,H7212)</f>
        <v/>
      </c>
      <c r="H7213" s="6">
        <f>H7212+F7213*in_rte-G7213</f>
        <v/>
      </c>
      <c r="I7213" s="6">
        <f>IF(sel_og=1,0,E7213-G7213)</f>
        <v/>
      </c>
      <c r="J7213" s="6">
        <f>IF(sel_og=1,0,D7213-F7213)</f>
        <v/>
      </c>
      <c r="K7213" s="6">
        <f>IF(sel_og=1,E7213-G7213,0)</f>
        <v/>
      </c>
    </row>
    <row r="7214">
      <c r="A7214" s="6">
        <f>Profiles!E7214+Profiles!F7214</f>
        <v/>
      </c>
      <c r="B7214" s="6">
        <f>Profiles!D7214*sel_solar</f>
        <v/>
      </c>
      <c r="C7214" s="6">
        <f>MIN(B7214,A7214)</f>
        <v/>
      </c>
      <c r="D7214" s="6">
        <f>B7214-C7214</f>
        <v/>
      </c>
      <c r="E7214" s="6">
        <f>A7214-C7214</f>
        <v/>
      </c>
      <c r="F7214" s="6">
        <f>MIN(D7214,in_batt_pw,IF(sel_batt=0,0,(sel_batt-H7213)/in_rte))</f>
        <v/>
      </c>
      <c r="G7214" s="6">
        <f>MIN(E7214,in_batt_pw,H7213)</f>
        <v/>
      </c>
      <c r="H7214" s="6">
        <f>H7213+F7214*in_rte-G7214</f>
        <v/>
      </c>
      <c r="I7214" s="6">
        <f>IF(sel_og=1,0,E7214-G7214)</f>
        <v/>
      </c>
      <c r="J7214" s="6">
        <f>IF(sel_og=1,0,D7214-F7214)</f>
        <v/>
      </c>
      <c r="K7214" s="6">
        <f>IF(sel_og=1,E7214-G7214,0)</f>
        <v/>
      </c>
    </row>
    <row r="7215">
      <c r="A7215" s="6">
        <f>Profiles!E7215+Profiles!F7215</f>
        <v/>
      </c>
      <c r="B7215" s="6">
        <f>Profiles!D7215*sel_solar</f>
        <v/>
      </c>
      <c r="C7215" s="6">
        <f>MIN(B7215,A7215)</f>
        <v/>
      </c>
      <c r="D7215" s="6">
        <f>B7215-C7215</f>
        <v/>
      </c>
      <c r="E7215" s="6">
        <f>A7215-C7215</f>
        <v/>
      </c>
      <c r="F7215" s="6">
        <f>MIN(D7215,in_batt_pw,IF(sel_batt=0,0,(sel_batt-H7214)/in_rte))</f>
        <v/>
      </c>
      <c r="G7215" s="6">
        <f>MIN(E7215,in_batt_pw,H7214)</f>
        <v/>
      </c>
      <c r="H7215" s="6">
        <f>H7214+F7215*in_rte-G7215</f>
        <v/>
      </c>
      <c r="I7215" s="6">
        <f>IF(sel_og=1,0,E7215-G7215)</f>
        <v/>
      </c>
      <c r="J7215" s="6">
        <f>IF(sel_og=1,0,D7215-F7215)</f>
        <v/>
      </c>
      <c r="K7215" s="6">
        <f>IF(sel_og=1,E7215-G7215,0)</f>
        <v/>
      </c>
    </row>
    <row r="7216">
      <c r="A7216" s="6">
        <f>Profiles!E7216+Profiles!F7216</f>
        <v/>
      </c>
      <c r="B7216" s="6">
        <f>Profiles!D7216*sel_solar</f>
        <v/>
      </c>
      <c r="C7216" s="6">
        <f>MIN(B7216,A7216)</f>
        <v/>
      </c>
      <c r="D7216" s="6">
        <f>B7216-C7216</f>
        <v/>
      </c>
      <c r="E7216" s="6">
        <f>A7216-C7216</f>
        <v/>
      </c>
      <c r="F7216" s="6">
        <f>MIN(D7216,in_batt_pw,IF(sel_batt=0,0,(sel_batt-H7215)/in_rte))</f>
        <v/>
      </c>
      <c r="G7216" s="6">
        <f>MIN(E7216,in_batt_pw,H7215)</f>
        <v/>
      </c>
      <c r="H7216" s="6">
        <f>H7215+F7216*in_rte-G7216</f>
        <v/>
      </c>
      <c r="I7216" s="6">
        <f>IF(sel_og=1,0,E7216-G7216)</f>
        <v/>
      </c>
      <c r="J7216" s="6">
        <f>IF(sel_og=1,0,D7216-F7216)</f>
        <v/>
      </c>
      <c r="K7216" s="6">
        <f>IF(sel_og=1,E7216-G7216,0)</f>
        <v/>
      </c>
    </row>
    <row r="7217">
      <c r="A7217" s="6">
        <f>Profiles!E7217+Profiles!F7217</f>
        <v/>
      </c>
      <c r="B7217" s="6">
        <f>Profiles!D7217*sel_solar</f>
        <v/>
      </c>
      <c r="C7217" s="6">
        <f>MIN(B7217,A7217)</f>
        <v/>
      </c>
      <c r="D7217" s="6">
        <f>B7217-C7217</f>
        <v/>
      </c>
      <c r="E7217" s="6">
        <f>A7217-C7217</f>
        <v/>
      </c>
      <c r="F7217" s="6">
        <f>MIN(D7217,in_batt_pw,IF(sel_batt=0,0,(sel_batt-H7216)/in_rte))</f>
        <v/>
      </c>
      <c r="G7217" s="6">
        <f>MIN(E7217,in_batt_pw,H7216)</f>
        <v/>
      </c>
      <c r="H7217" s="6">
        <f>H7216+F7217*in_rte-G7217</f>
        <v/>
      </c>
      <c r="I7217" s="6">
        <f>IF(sel_og=1,0,E7217-G7217)</f>
        <v/>
      </c>
      <c r="J7217" s="6">
        <f>IF(sel_og=1,0,D7217-F7217)</f>
        <v/>
      </c>
      <c r="K7217" s="6">
        <f>IF(sel_og=1,E7217-G7217,0)</f>
        <v/>
      </c>
    </row>
    <row r="7218">
      <c r="A7218" s="6">
        <f>Profiles!E7218+Profiles!F7218</f>
        <v/>
      </c>
      <c r="B7218" s="6">
        <f>Profiles!D7218*sel_solar</f>
        <v/>
      </c>
      <c r="C7218" s="6">
        <f>MIN(B7218,A7218)</f>
        <v/>
      </c>
      <c r="D7218" s="6">
        <f>B7218-C7218</f>
        <v/>
      </c>
      <c r="E7218" s="6">
        <f>A7218-C7218</f>
        <v/>
      </c>
      <c r="F7218" s="6">
        <f>MIN(D7218,in_batt_pw,IF(sel_batt=0,0,(sel_batt-H7217)/in_rte))</f>
        <v/>
      </c>
      <c r="G7218" s="6">
        <f>MIN(E7218,in_batt_pw,H7217)</f>
        <v/>
      </c>
      <c r="H7218" s="6">
        <f>H7217+F7218*in_rte-G7218</f>
        <v/>
      </c>
      <c r="I7218" s="6">
        <f>IF(sel_og=1,0,E7218-G7218)</f>
        <v/>
      </c>
      <c r="J7218" s="6">
        <f>IF(sel_og=1,0,D7218-F7218)</f>
        <v/>
      </c>
      <c r="K7218" s="6">
        <f>IF(sel_og=1,E7218-G7218,0)</f>
        <v/>
      </c>
    </row>
    <row r="7219">
      <c r="A7219" s="6">
        <f>Profiles!E7219+Profiles!F7219</f>
        <v/>
      </c>
      <c r="B7219" s="6">
        <f>Profiles!D7219*sel_solar</f>
        <v/>
      </c>
      <c r="C7219" s="6">
        <f>MIN(B7219,A7219)</f>
        <v/>
      </c>
      <c r="D7219" s="6">
        <f>B7219-C7219</f>
        <v/>
      </c>
      <c r="E7219" s="6">
        <f>A7219-C7219</f>
        <v/>
      </c>
      <c r="F7219" s="6">
        <f>MIN(D7219,in_batt_pw,IF(sel_batt=0,0,(sel_batt-H7218)/in_rte))</f>
        <v/>
      </c>
      <c r="G7219" s="6">
        <f>MIN(E7219,in_batt_pw,H7218)</f>
        <v/>
      </c>
      <c r="H7219" s="6">
        <f>H7218+F7219*in_rte-G7219</f>
        <v/>
      </c>
      <c r="I7219" s="6">
        <f>IF(sel_og=1,0,E7219-G7219)</f>
        <v/>
      </c>
      <c r="J7219" s="6">
        <f>IF(sel_og=1,0,D7219-F7219)</f>
        <v/>
      </c>
      <c r="K7219" s="6">
        <f>IF(sel_og=1,E7219-G7219,0)</f>
        <v/>
      </c>
    </row>
    <row r="7220">
      <c r="A7220" s="6">
        <f>Profiles!E7220+Profiles!F7220</f>
        <v/>
      </c>
      <c r="B7220" s="6">
        <f>Profiles!D7220*sel_solar</f>
        <v/>
      </c>
      <c r="C7220" s="6">
        <f>MIN(B7220,A7220)</f>
        <v/>
      </c>
      <c r="D7220" s="6">
        <f>B7220-C7220</f>
        <v/>
      </c>
      <c r="E7220" s="6">
        <f>A7220-C7220</f>
        <v/>
      </c>
      <c r="F7220" s="6">
        <f>MIN(D7220,in_batt_pw,IF(sel_batt=0,0,(sel_batt-H7219)/in_rte))</f>
        <v/>
      </c>
      <c r="G7220" s="6">
        <f>MIN(E7220,in_batt_pw,H7219)</f>
        <v/>
      </c>
      <c r="H7220" s="6">
        <f>H7219+F7220*in_rte-G7220</f>
        <v/>
      </c>
      <c r="I7220" s="6">
        <f>IF(sel_og=1,0,E7220-G7220)</f>
        <v/>
      </c>
      <c r="J7220" s="6">
        <f>IF(sel_og=1,0,D7220-F7220)</f>
        <v/>
      </c>
      <c r="K7220" s="6">
        <f>IF(sel_og=1,E7220-G7220,0)</f>
        <v/>
      </c>
    </row>
    <row r="7221">
      <c r="A7221" s="6">
        <f>Profiles!E7221+Profiles!F7221</f>
        <v/>
      </c>
      <c r="B7221" s="6">
        <f>Profiles!D7221*sel_solar</f>
        <v/>
      </c>
      <c r="C7221" s="6">
        <f>MIN(B7221,A7221)</f>
        <v/>
      </c>
      <c r="D7221" s="6">
        <f>B7221-C7221</f>
        <v/>
      </c>
      <c r="E7221" s="6">
        <f>A7221-C7221</f>
        <v/>
      </c>
      <c r="F7221" s="6">
        <f>MIN(D7221,in_batt_pw,IF(sel_batt=0,0,(sel_batt-H7220)/in_rte))</f>
        <v/>
      </c>
      <c r="G7221" s="6">
        <f>MIN(E7221,in_batt_pw,H7220)</f>
        <v/>
      </c>
      <c r="H7221" s="6">
        <f>H7220+F7221*in_rte-G7221</f>
        <v/>
      </c>
      <c r="I7221" s="6">
        <f>IF(sel_og=1,0,E7221-G7221)</f>
        <v/>
      </c>
      <c r="J7221" s="6">
        <f>IF(sel_og=1,0,D7221-F7221)</f>
        <v/>
      </c>
      <c r="K7221" s="6">
        <f>IF(sel_og=1,E7221-G7221,0)</f>
        <v/>
      </c>
    </row>
    <row r="7222">
      <c r="A7222" s="6">
        <f>Profiles!E7222+Profiles!F7222</f>
        <v/>
      </c>
      <c r="B7222" s="6">
        <f>Profiles!D7222*sel_solar</f>
        <v/>
      </c>
      <c r="C7222" s="6">
        <f>MIN(B7222,A7222)</f>
        <v/>
      </c>
      <c r="D7222" s="6">
        <f>B7222-C7222</f>
        <v/>
      </c>
      <c r="E7222" s="6">
        <f>A7222-C7222</f>
        <v/>
      </c>
      <c r="F7222" s="6">
        <f>MIN(D7222,in_batt_pw,IF(sel_batt=0,0,(sel_batt-H7221)/in_rte))</f>
        <v/>
      </c>
      <c r="G7222" s="6">
        <f>MIN(E7222,in_batt_pw,H7221)</f>
        <v/>
      </c>
      <c r="H7222" s="6">
        <f>H7221+F7222*in_rte-G7222</f>
        <v/>
      </c>
      <c r="I7222" s="6">
        <f>IF(sel_og=1,0,E7222-G7222)</f>
        <v/>
      </c>
      <c r="J7222" s="6">
        <f>IF(sel_og=1,0,D7222-F7222)</f>
        <v/>
      </c>
      <c r="K7222" s="6">
        <f>IF(sel_og=1,E7222-G7222,0)</f>
        <v/>
      </c>
    </row>
    <row r="7223">
      <c r="A7223" s="6">
        <f>Profiles!E7223+Profiles!F7223</f>
        <v/>
      </c>
      <c r="B7223" s="6">
        <f>Profiles!D7223*sel_solar</f>
        <v/>
      </c>
      <c r="C7223" s="6">
        <f>MIN(B7223,A7223)</f>
        <v/>
      </c>
      <c r="D7223" s="6">
        <f>B7223-C7223</f>
        <v/>
      </c>
      <c r="E7223" s="6">
        <f>A7223-C7223</f>
        <v/>
      </c>
      <c r="F7223" s="6">
        <f>MIN(D7223,in_batt_pw,IF(sel_batt=0,0,(sel_batt-H7222)/in_rte))</f>
        <v/>
      </c>
      <c r="G7223" s="6">
        <f>MIN(E7223,in_batt_pw,H7222)</f>
        <v/>
      </c>
      <c r="H7223" s="6">
        <f>H7222+F7223*in_rte-G7223</f>
        <v/>
      </c>
      <c r="I7223" s="6">
        <f>IF(sel_og=1,0,E7223-G7223)</f>
        <v/>
      </c>
      <c r="J7223" s="6">
        <f>IF(sel_og=1,0,D7223-F7223)</f>
        <v/>
      </c>
      <c r="K7223" s="6">
        <f>IF(sel_og=1,E7223-G7223,0)</f>
        <v/>
      </c>
    </row>
    <row r="7224">
      <c r="A7224" s="6">
        <f>Profiles!E7224+Profiles!F7224</f>
        <v/>
      </c>
      <c r="B7224" s="6">
        <f>Profiles!D7224*sel_solar</f>
        <v/>
      </c>
      <c r="C7224" s="6">
        <f>MIN(B7224,A7224)</f>
        <v/>
      </c>
      <c r="D7224" s="6">
        <f>B7224-C7224</f>
        <v/>
      </c>
      <c r="E7224" s="6">
        <f>A7224-C7224</f>
        <v/>
      </c>
      <c r="F7224" s="6">
        <f>MIN(D7224,in_batt_pw,IF(sel_batt=0,0,(sel_batt-H7223)/in_rte))</f>
        <v/>
      </c>
      <c r="G7224" s="6">
        <f>MIN(E7224,in_batt_pw,H7223)</f>
        <v/>
      </c>
      <c r="H7224" s="6">
        <f>H7223+F7224*in_rte-G7224</f>
        <v/>
      </c>
      <c r="I7224" s="6">
        <f>IF(sel_og=1,0,E7224-G7224)</f>
        <v/>
      </c>
      <c r="J7224" s="6">
        <f>IF(sel_og=1,0,D7224-F7224)</f>
        <v/>
      </c>
      <c r="K7224" s="6">
        <f>IF(sel_og=1,E7224-G7224,0)</f>
        <v/>
      </c>
    </row>
    <row r="7225">
      <c r="A7225" s="6">
        <f>Profiles!E7225+Profiles!F7225</f>
        <v/>
      </c>
      <c r="B7225" s="6">
        <f>Profiles!D7225*sel_solar</f>
        <v/>
      </c>
      <c r="C7225" s="6">
        <f>MIN(B7225,A7225)</f>
        <v/>
      </c>
      <c r="D7225" s="6">
        <f>B7225-C7225</f>
        <v/>
      </c>
      <c r="E7225" s="6">
        <f>A7225-C7225</f>
        <v/>
      </c>
      <c r="F7225" s="6">
        <f>MIN(D7225,in_batt_pw,IF(sel_batt=0,0,(sel_batt-H7224)/in_rte))</f>
        <v/>
      </c>
      <c r="G7225" s="6">
        <f>MIN(E7225,in_batt_pw,H7224)</f>
        <v/>
      </c>
      <c r="H7225" s="6">
        <f>H7224+F7225*in_rte-G7225</f>
        <v/>
      </c>
      <c r="I7225" s="6">
        <f>IF(sel_og=1,0,E7225-G7225)</f>
        <v/>
      </c>
      <c r="J7225" s="6">
        <f>IF(sel_og=1,0,D7225-F7225)</f>
        <v/>
      </c>
      <c r="K7225" s="6">
        <f>IF(sel_og=1,E7225-G7225,0)</f>
        <v/>
      </c>
    </row>
    <row r="7226">
      <c r="A7226" s="6">
        <f>Profiles!E7226+Profiles!F7226</f>
        <v/>
      </c>
      <c r="B7226" s="6">
        <f>Profiles!D7226*sel_solar</f>
        <v/>
      </c>
      <c r="C7226" s="6">
        <f>MIN(B7226,A7226)</f>
        <v/>
      </c>
      <c r="D7226" s="6">
        <f>B7226-C7226</f>
        <v/>
      </c>
      <c r="E7226" s="6">
        <f>A7226-C7226</f>
        <v/>
      </c>
      <c r="F7226" s="6">
        <f>MIN(D7226,in_batt_pw,IF(sel_batt=0,0,(sel_batt-H7225)/in_rte))</f>
        <v/>
      </c>
      <c r="G7226" s="6">
        <f>MIN(E7226,in_batt_pw,H7225)</f>
        <v/>
      </c>
      <c r="H7226" s="6">
        <f>H7225+F7226*in_rte-G7226</f>
        <v/>
      </c>
      <c r="I7226" s="6">
        <f>IF(sel_og=1,0,E7226-G7226)</f>
        <v/>
      </c>
      <c r="J7226" s="6">
        <f>IF(sel_og=1,0,D7226-F7226)</f>
        <v/>
      </c>
      <c r="K7226" s="6">
        <f>IF(sel_og=1,E7226-G7226,0)</f>
        <v/>
      </c>
    </row>
    <row r="7227">
      <c r="A7227" s="6">
        <f>Profiles!E7227+Profiles!F7227</f>
        <v/>
      </c>
      <c r="B7227" s="6">
        <f>Profiles!D7227*sel_solar</f>
        <v/>
      </c>
      <c r="C7227" s="6">
        <f>MIN(B7227,A7227)</f>
        <v/>
      </c>
      <c r="D7227" s="6">
        <f>B7227-C7227</f>
        <v/>
      </c>
      <c r="E7227" s="6">
        <f>A7227-C7227</f>
        <v/>
      </c>
      <c r="F7227" s="6">
        <f>MIN(D7227,in_batt_pw,IF(sel_batt=0,0,(sel_batt-H7226)/in_rte))</f>
        <v/>
      </c>
      <c r="G7227" s="6">
        <f>MIN(E7227,in_batt_pw,H7226)</f>
        <v/>
      </c>
      <c r="H7227" s="6">
        <f>H7226+F7227*in_rte-G7227</f>
        <v/>
      </c>
      <c r="I7227" s="6">
        <f>IF(sel_og=1,0,E7227-G7227)</f>
        <v/>
      </c>
      <c r="J7227" s="6">
        <f>IF(sel_og=1,0,D7227-F7227)</f>
        <v/>
      </c>
      <c r="K7227" s="6">
        <f>IF(sel_og=1,E7227-G7227,0)</f>
        <v/>
      </c>
    </row>
    <row r="7228">
      <c r="A7228" s="6">
        <f>Profiles!E7228+Profiles!F7228</f>
        <v/>
      </c>
      <c r="B7228" s="6">
        <f>Profiles!D7228*sel_solar</f>
        <v/>
      </c>
      <c r="C7228" s="6">
        <f>MIN(B7228,A7228)</f>
        <v/>
      </c>
      <c r="D7228" s="6">
        <f>B7228-C7228</f>
        <v/>
      </c>
      <c r="E7228" s="6">
        <f>A7228-C7228</f>
        <v/>
      </c>
      <c r="F7228" s="6">
        <f>MIN(D7228,in_batt_pw,IF(sel_batt=0,0,(sel_batt-H7227)/in_rte))</f>
        <v/>
      </c>
      <c r="G7228" s="6">
        <f>MIN(E7228,in_batt_pw,H7227)</f>
        <v/>
      </c>
      <c r="H7228" s="6">
        <f>H7227+F7228*in_rte-G7228</f>
        <v/>
      </c>
      <c r="I7228" s="6">
        <f>IF(sel_og=1,0,E7228-G7228)</f>
        <v/>
      </c>
      <c r="J7228" s="6">
        <f>IF(sel_og=1,0,D7228-F7228)</f>
        <v/>
      </c>
      <c r="K7228" s="6">
        <f>IF(sel_og=1,E7228-G7228,0)</f>
        <v/>
      </c>
    </row>
    <row r="7229">
      <c r="A7229" s="6">
        <f>Profiles!E7229+Profiles!F7229</f>
        <v/>
      </c>
      <c r="B7229" s="6">
        <f>Profiles!D7229*sel_solar</f>
        <v/>
      </c>
      <c r="C7229" s="6">
        <f>MIN(B7229,A7229)</f>
        <v/>
      </c>
      <c r="D7229" s="6">
        <f>B7229-C7229</f>
        <v/>
      </c>
      <c r="E7229" s="6">
        <f>A7229-C7229</f>
        <v/>
      </c>
      <c r="F7229" s="6">
        <f>MIN(D7229,in_batt_pw,IF(sel_batt=0,0,(sel_batt-H7228)/in_rte))</f>
        <v/>
      </c>
      <c r="G7229" s="6">
        <f>MIN(E7229,in_batt_pw,H7228)</f>
        <v/>
      </c>
      <c r="H7229" s="6">
        <f>H7228+F7229*in_rte-G7229</f>
        <v/>
      </c>
      <c r="I7229" s="6">
        <f>IF(sel_og=1,0,E7229-G7229)</f>
        <v/>
      </c>
      <c r="J7229" s="6">
        <f>IF(sel_og=1,0,D7229-F7229)</f>
        <v/>
      </c>
      <c r="K7229" s="6">
        <f>IF(sel_og=1,E7229-G7229,0)</f>
        <v/>
      </c>
    </row>
    <row r="7230">
      <c r="A7230" s="6">
        <f>Profiles!E7230+Profiles!F7230</f>
        <v/>
      </c>
      <c r="B7230" s="6">
        <f>Profiles!D7230*sel_solar</f>
        <v/>
      </c>
      <c r="C7230" s="6">
        <f>MIN(B7230,A7230)</f>
        <v/>
      </c>
      <c r="D7230" s="6">
        <f>B7230-C7230</f>
        <v/>
      </c>
      <c r="E7230" s="6">
        <f>A7230-C7230</f>
        <v/>
      </c>
      <c r="F7230" s="6">
        <f>MIN(D7230,in_batt_pw,IF(sel_batt=0,0,(sel_batt-H7229)/in_rte))</f>
        <v/>
      </c>
      <c r="G7230" s="6">
        <f>MIN(E7230,in_batt_pw,H7229)</f>
        <v/>
      </c>
      <c r="H7230" s="6">
        <f>H7229+F7230*in_rte-G7230</f>
        <v/>
      </c>
      <c r="I7230" s="6">
        <f>IF(sel_og=1,0,E7230-G7230)</f>
        <v/>
      </c>
      <c r="J7230" s="6">
        <f>IF(sel_og=1,0,D7230-F7230)</f>
        <v/>
      </c>
      <c r="K7230" s="6">
        <f>IF(sel_og=1,E7230-G7230,0)</f>
        <v/>
      </c>
    </row>
    <row r="7231">
      <c r="A7231" s="6">
        <f>Profiles!E7231+Profiles!F7231</f>
        <v/>
      </c>
      <c r="B7231" s="6">
        <f>Profiles!D7231*sel_solar</f>
        <v/>
      </c>
      <c r="C7231" s="6">
        <f>MIN(B7231,A7231)</f>
        <v/>
      </c>
      <c r="D7231" s="6">
        <f>B7231-C7231</f>
        <v/>
      </c>
      <c r="E7231" s="6">
        <f>A7231-C7231</f>
        <v/>
      </c>
      <c r="F7231" s="6">
        <f>MIN(D7231,in_batt_pw,IF(sel_batt=0,0,(sel_batt-H7230)/in_rte))</f>
        <v/>
      </c>
      <c r="G7231" s="6">
        <f>MIN(E7231,in_batt_pw,H7230)</f>
        <v/>
      </c>
      <c r="H7231" s="6">
        <f>H7230+F7231*in_rte-G7231</f>
        <v/>
      </c>
      <c r="I7231" s="6">
        <f>IF(sel_og=1,0,E7231-G7231)</f>
        <v/>
      </c>
      <c r="J7231" s="6">
        <f>IF(sel_og=1,0,D7231-F7231)</f>
        <v/>
      </c>
      <c r="K7231" s="6">
        <f>IF(sel_og=1,E7231-G7231,0)</f>
        <v/>
      </c>
    </row>
    <row r="7232">
      <c r="A7232" s="6">
        <f>Profiles!E7232+Profiles!F7232</f>
        <v/>
      </c>
      <c r="B7232" s="6">
        <f>Profiles!D7232*sel_solar</f>
        <v/>
      </c>
      <c r="C7232" s="6">
        <f>MIN(B7232,A7232)</f>
        <v/>
      </c>
      <c r="D7232" s="6">
        <f>B7232-C7232</f>
        <v/>
      </c>
      <c r="E7232" s="6">
        <f>A7232-C7232</f>
        <v/>
      </c>
      <c r="F7232" s="6">
        <f>MIN(D7232,in_batt_pw,IF(sel_batt=0,0,(sel_batt-H7231)/in_rte))</f>
        <v/>
      </c>
      <c r="G7232" s="6">
        <f>MIN(E7232,in_batt_pw,H7231)</f>
        <v/>
      </c>
      <c r="H7232" s="6">
        <f>H7231+F7232*in_rte-G7232</f>
        <v/>
      </c>
      <c r="I7232" s="6">
        <f>IF(sel_og=1,0,E7232-G7232)</f>
        <v/>
      </c>
      <c r="J7232" s="6">
        <f>IF(sel_og=1,0,D7232-F7232)</f>
        <v/>
      </c>
      <c r="K7232" s="6">
        <f>IF(sel_og=1,E7232-G7232,0)</f>
        <v/>
      </c>
    </row>
    <row r="7233">
      <c r="A7233" s="6">
        <f>Profiles!E7233+Profiles!F7233</f>
        <v/>
      </c>
      <c r="B7233" s="6">
        <f>Profiles!D7233*sel_solar</f>
        <v/>
      </c>
      <c r="C7233" s="6">
        <f>MIN(B7233,A7233)</f>
        <v/>
      </c>
      <c r="D7233" s="6">
        <f>B7233-C7233</f>
        <v/>
      </c>
      <c r="E7233" s="6">
        <f>A7233-C7233</f>
        <v/>
      </c>
      <c r="F7233" s="6">
        <f>MIN(D7233,in_batt_pw,IF(sel_batt=0,0,(sel_batt-H7232)/in_rte))</f>
        <v/>
      </c>
      <c r="G7233" s="6">
        <f>MIN(E7233,in_batt_pw,H7232)</f>
        <v/>
      </c>
      <c r="H7233" s="6">
        <f>H7232+F7233*in_rte-G7233</f>
        <v/>
      </c>
      <c r="I7233" s="6">
        <f>IF(sel_og=1,0,E7233-G7233)</f>
        <v/>
      </c>
      <c r="J7233" s="6">
        <f>IF(sel_og=1,0,D7233-F7233)</f>
        <v/>
      </c>
      <c r="K7233" s="6">
        <f>IF(sel_og=1,E7233-G7233,0)</f>
        <v/>
      </c>
    </row>
    <row r="7234">
      <c r="A7234" s="6">
        <f>Profiles!E7234+Profiles!F7234</f>
        <v/>
      </c>
      <c r="B7234" s="6">
        <f>Profiles!D7234*sel_solar</f>
        <v/>
      </c>
      <c r="C7234" s="6">
        <f>MIN(B7234,A7234)</f>
        <v/>
      </c>
      <c r="D7234" s="6">
        <f>B7234-C7234</f>
        <v/>
      </c>
      <c r="E7234" s="6">
        <f>A7234-C7234</f>
        <v/>
      </c>
      <c r="F7234" s="6">
        <f>MIN(D7234,in_batt_pw,IF(sel_batt=0,0,(sel_batt-H7233)/in_rte))</f>
        <v/>
      </c>
      <c r="G7234" s="6">
        <f>MIN(E7234,in_batt_pw,H7233)</f>
        <v/>
      </c>
      <c r="H7234" s="6">
        <f>H7233+F7234*in_rte-G7234</f>
        <v/>
      </c>
      <c r="I7234" s="6">
        <f>IF(sel_og=1,0,E7234-G7234)</f>
        <v/>
      </c>
      <c r="J7234" s="6">
        <f>IF(sel_og=1,0,D7234-F7234)</f>
        <v/>
      </c>
      <c r="K7234" s="6">
        <f>IF(sel_og=1,E7234-G7234,0)</f>
        <v/>
      </c>
    </row>
    <row r="7235">
      <c r="A7235" s="6">
        <f>Profiles!E7235+Profiles!F7235</f>
        <v/>
      </c>
      <c r="B7235" s="6">
        <f>Profiles!D7235*sel_solar</f>
        <v/>
      </c>
      <c r="C7235" s="6">
        <f>MIN(B7235,A7235)</f>
        <v/>
      </c>
      <c r="D7235" s="6">
        <f>B7235-C7235</f>
        <v/>
      </c>
      <c r="E7235" s="6">
        <f>A7235-C7235</f>
        <v/>
      </c>
      <c r="F7235" s="6">
        <f>MIN(D7235,in_batt_pw,IF(sel_batt=0,0,(sel_batt-H7234)/in_rte))</f>
        <v/>
      </c>
      <c r="G7235" s="6">
        <f>MIN(E7235,in_batt_pw,H7234)</f>
        <v/>
      </c>
      <c r="H7235" s="6">
        <f>H7234+F7235*in_rte-G7235</f>
        <v/>
      </c>
      <c r="I7235" s="6">
        <f>IF(sel_og=1,0,E7235-G7235)</f>
        <v/>
      </c>
      <c r="J7235" s="6">
        <f>IF(sel_og=1,0,D7235-F7235)</f>
        <v/>
      </c>
      <c r="K7235" s="6">
        <f>IF(sel_og=1,E7235-G7235,0)</f>
        <v/>
      </c>
    </row>
    <row r="7236">
      <c r="A7236" s="6">
        <f>Profiles!E7236+Profiles!F7236</f>
        <v/>
      </c>
      <c r="B7236" s="6">
        <f>Profiles!D7236*sel_solar</f>
        <v/>
      </c>
      <c r="C7236" s="6">
        <f>MIN(B7236,A7236)</f>
        <v/>
      </c>
      <c r="D7236" s="6">
        <f>B7236-C7236</f>
        <v/>
      </c>
      <c r="E7236" s="6">
        <f>A7236-C7236</f>
        <v/>
      </c>
      <c r="F7236" s="6">
        <f>MIN(D7236,in_batt_pw,IF(sel_batt=0,0,(sel_batt-H7235)/in_rte))</f>
        <v/>
      </c>
      <c r="G7236" s="6">
        <f>MIN(E7236,in_batt_pw,H7235)</f>
        <v/>
      </c>
      <c r="H7236" s="6">
        <f>H7235+F7236*in_rte-G7236</f>
        <v/>
      </c>
      <c r="I7236" s="6">
        <f>IF(sel_og=1,0,E7236-G7236)</f>
        <v/>
      </c>
      <c r="J7236" s="6">
        <f>IF(sel_og=1,0,D7236-F7236)</f>
        <v/>
      </c>
      <c r="K7236" s="6">
        <f>IF(sel_og=1,E7236-G7236,0)</f>
        <v/>
      </c>
    </row>
    <row r="7237">
      <c r="A7237" s="6">
        <f>Profiles!E7237+Profiles!F7237</f>
        <v/>
      </c>
      <c r="B7237" s="6">
        <f>Profiles!D7237*sel_solar</f>
        <v/>
      </c>
      <c r="C7237" s="6">
        <f>MIN(B7237,A7237)</f>
        <v/>
      </c>
      <c r="D7237" s="6">
        <f>B7237-C7237</f>
        <v/>
      </c>
      <c r="E7237" s="6">
        <f>A7237-C7237</f>
        <v/>
      </c>
      <c r="F7237" s="6">
        <f>MIN(D7237,in_batt_pw,IF(sel_batt=0,0,(sel_batt-H7236)/in_rte))</f>
        <v/>
      </c>
      <c r="G7237" s="6">
        <f>MIN(E7237,in_batt_pw,H7236)</f>
        <v/>
      </c>
      <c r="H7237" s="6">
        <f>H7236+F7237*in_rte-G7237</f>
        <v/>
      </c>
      <c r="I7237" s="6">
        <f>IF(sel_og=1,0,E7237-G7237)</f>
        <v/>
      </c>
      <c r="J7237" s="6">
        <f>IF(sel_og=1,0,D7237-F7237)</f>
        <v/>
      </c>
      <c r="K7237" s="6">
        <f>IF(sel_og=1,E7237-G7237,0)</f>
        <v/>
      </c>
    </row>
    <row r="7238">
      <c r="A7238" s="6">
        <f>Profiles!E7238+Profiles!F7238</f>
        <v/>
      </c>
      <c r="B7238" s="6">
        <f>Profiles!D7238*sel_solar</f>
        <v/>
      </c>
      <c r="C7238" s="6">
        <f>MIN(B7238,A7238)</f>
        <v/>
      </c>
      <c r="D7238" s="6">
        <f>B7238-C7238</f>
        <v/>
      </c>
      <c r="E7238" s="6">
        <f>A7238-C7238</f>
        <v/>
      </c>
      <c r="F7238" s="6">
        <f>MIN(D7238,in_batt_pw,IF(sel_batt=0,0,(sel_batt-H7237)/in_rte))</f>
        <v/>
      </c>
      <c r="G7238" s="6">
        <f>MIN(E7238,in_batt_pw,H7237)</f>
        <v/>
      </c>
      <c r="H7238" s="6">
        <f>H7237+F7238*in_rte-G7238</f>
        <v/>
      </c>
      <c r="I7238" s="6">
        <f>IF(sel_og=1,0,E7238-G7238)</f>
        <v/>
      </c>
      <c r="J7238" s="6">
        <f>IF(sel_og=1,0,D7238-F7238)</f>
        <v/>
      </c>
      <c r="K7238" s="6">
        <f>IF(sel_og=1,E7238-G7238,0)</f>
        <v/>
      </c>
    </row>
    <row r="7239">
      <c r="A7239" s="6">
        <f>Profiles!E7239+Profiles!F7239</f>
        <v/>
      </c>
      <c r="B7239" s="6">
        <f>Profiles!D7239*sel_solar</f>
        <v/>
      </c>
      <c r="C7239" s="6">
        <f>MIN(B7239,A7239)</f>
        <v/>
      </c>
      <c r="D7239" s="6">
        <f>B7239-C7239</f>
        <v/>
      </c>
      <c r="E7239" s="6">
        <f>A7239-C7239</f>
        <v/>
      </c>
      <c r="F7239" s="6">
        <f>MIN(D7239,in_batt_pw,IF(sel_batt=0,0,(sel_batt-H7238)/in_rte))</f>
        <v/>
      </c>
      <c r="G7239" s="6">
        <f>MIN(E7239,in_batt_pw,H7238)</f>
        <v/>
      </c>
      <c r="H7239" s="6">
        <f>H7238+F7239*in_rte-G7239</f>
        <v/>
      </c>
      <c r="I7239" s="6">
        <f>IF(sel_og=1,0,E7239-G7239)</f>
        <v/>
      </c>
      <c r="J7239" s="6">
        <f>IF(sel_og=1,0,D7239-F7239)</f>
        <v/>
      </c>
      <c r="K7239" s="6">
        <f>IF(sel_og=1,E7239-G7239,0)</f>
        <v/>
      </c>
    </row>
    <row r="7240">
      <c r="A7240" s="6">
        <f>Profiles!E7240+Profiles!F7240</f>
        <v/>
      </c>
      <c r="B7240" s="6">
        <f>Profiles!D7240*sel_solar</f>
        <v/>
      </c>
      <c r="C7240" s="6">
        <f>MIN(B7240,A7240)</f>
        <v/>
      </c>
      <c r="D7240" s="6">
        <f>B7240-C7240</f>
        <v/>
      </c>
      <c r="E7240" s="6">
        <f>A7240-C7240</f>
        <v/>
      </c>
      <c r="F7240" s="6">
        <f>MIN(D7240,in_batt_pw,IF(sel_batt=0,0,(sel_batt-H7239)/in_rte))</f>
        <v/>
      </c>
      <c r="G7240" s="6">
        <f>MIN(E7240,in_batt_pw,H7239)</f>
        <v/>
      </c>
      <c r="H7240" s="6">
        <f>H7239+F7240*in_rte-G7240</f>
        <v/>
      </c>
      <c r="I7240" s="6">
        <f>IF(sel_og=1,0,E7240-G7240)</f>
        <v/>
      </c>
      <c r="J7240" s="6">
        <f>IF(sel_og=1,0,D7240-F7240)</f>
        <v/>
      </c>
      <c r="K7240" s="6">
        <f>IF(sel_og=1,E7240-G7240,0)</f>
        <v/>
      </c>
    </row>
    <row r="7241">
      <c r="A7241" s="6">
        <f>Profiles!E7241+Profiles!F7241</f>
        <v/>
      </c>
      <c r="B7241" s="6">
        <f>Profiles!D7241*sel_solar</f>
        <v/>
      </c>
      <c r="C7241" s="6">
        <f>MIN(B7241,A7241)</f>
        <v/>
      </c>
      <c r="D7241" s="6">
        <f>B7241-C7241</f>
        <v/>
      </c>
      <c r="E7241" s="6">
        <f>A7241-C7241</f>
        <v/>
      </c>
      <c r="F7241" s="6">
        <f>MIN(D7241,in_batt_pw,IF(sel_batt=0,0,(sel_batt-H7240)/in_rte))</f>
        <v/>
      </c>
      <c r="G7241" s="6">
        <f>MIN(E7241,in_batt_pw,H7240)</f>
        <v/>
      </c>
      <c r="H7241" s="6">
        <f>H7240+F7241*in_rte-G7241</f>
        <v/>
      </c>
      <c r="I7241" s="6">
        <f>IF(sel_og=1,0,E7241-G7241)</f>
        <v/>
      </c>
      <c r="J7241" s="6">
        <f>IF(sel_og=1,0,D7241-F7241)</f>
        <v/>
      </c>
      <c r="K7241" s="6">
        <f>IF(sel_og=1,E7241-G7241,0)</f>
        <v/>
      </c>
    </row>
    <row r="7242">
      <c r="A7242" s="6">
        <f>Profiles!E7242+Profiles!F7242</f>
        <v/>
      </c>
      <c r="B7242" s="6">
        <f>Profiles!D7242*sel_solar</f>
        <v/>
      </c>
      <c r="C7242" s="6">
        <f>MIN(B7242,A7242)</f>
        <v/>
      </c>
      <c r="D7242" s="6">
        <f>B7242-C7242</f>
        <v/>
      </c>
      <c r="E7242" s="6">
        <f>A7242-C7242</f>
        <v/>
      </c>
      <c r="F7242" s="6">
        <f>MIN(D7242,in_batt_pw,IF(sel_batt=0,0,(sel_batt-H7241)/in_rte))</f>
        <v/>
      </c>
      <c r="G7242" s="6">
        <f>MIN(E7242,in_batt_pw,H7241)</f>
        <v/>
      </c>
      <c r="H7242" s="6">
        <f>H7241+F7242*in_rte-G7242</f>
        <v/>
      </c>
      <c r="I7242" s="6">
        <f>IF(sel_og=1,0,E7242-G7242)</f>
        <v/>
      </c>
      <c r="J7242" s="6">
        <f>IF(sel_og=1,0,D7242-F7242)</f>
        <v/>
      </c>
      <c r="K7242" s="6">
        <f>IF(sel_og=1,E7242-G7242,0)</f>
        <v/>
      </c>
    </row>
    <row r="7243">
      <c r="A7243" s="6">
        <f>Profiles!E7243+Profiles!F7243</f>
        <v/>
      </c>
      <c r="B7243" s="6">
        <f>Profiles!D7243*sel_solar</f>
        <v/>
      </c>
      <c r="C7243" s="6">
        <f>MIN(B7243,A7243)</f>
        <v/>
      </c>
      <c r="D7243" s="6">
        <f>B7243-C7243</f>
        <v/>
      </c>
      <c r="E7243" s="6">
        <f>A7243-C7243</f>
        <v/>
      </c>
      <c r="F7243" s="6">
        <f>MIN(D7243,in_batt_pw,IF(sel_batt=0,0,(sel_batt-H7242)/in_rte))</f>
        <v/>
      </c>
      <c r="G7243" s="6">
        <f>MIN(E7243,in_batt_pw,H7242)</f>
        <v/>
      </c>
      <c r="H7243" s="6">
        <f>H7242+F7243*in_rte-G7243</f>
        <v/>
      </c>
      <c r="I7243" s="6">
        <f>IF(sel_og=1,0,E7243-G7243)</f>
        <v/>
      </c>
      <c r="J7243" s="6">
        <f>IF(sel_og=1,0,D7243-F7243)</f>
        <v/>
      </c>
      <c r="K7243" s="6">
        <f>IF(sel_og=1,E7243-G7243,0)</f>
        <v/>
      </c>
    </row>
    <row r="7244">
      <c r="A7244" s="6">
        <f>Profiles!E7244+Profiles!F7244</f>
        <v/>
      </c>
      <c r="B7244" s="6">
        <f>Profiles!D7244*sel_solar</f>
        <v/>
      </c>
      <c r="C7244" s="6">
        <f>MIN(B7244,A7244)</f>
        <v/>
      </c>
      <c r="D7244" s="6">
        <f>B7244-C7244</f>
        <v/>
      </c>
      <c r="E7244" s="6">
        <f>A7244-C7244</f>
        <v/>
      </c>
      <c r="F7244" s="6">
        <f>MIN(D7244,in_batt_pw,IF(sel_batt=0,0,(sel_batt-H7243)/in_rte))</f>
        <v/>
      </c>
      <c r="G7244" s="6">
        <f>MIN(E7244,in_batt_pw,H7243)</f>
        <v/>
      </c>
      <c r="H7244" s="6">
        <f>H7243+F7244*in_rte-G7244</f>
        <v/>
      </c>
      <c r="I7244" s="6">
        <f>IF(sel_og=1,0,E7244-G7244)</f>
        <v/>
      </c>
      <c r="J7244" s="6">
        <f>IF(sel_og=1,0,D7244-F7244)</f>
        <v/>
      </c>
      <c r="K7244" s="6">
        <f>IF(sel_og=1,E7244-G7244,0)</f>
        <v/>
      </c>
    </row>
    <row r="7245">
      <c r="A7245" s="6">
        <f>Profiles!E7245+Profiles!F7245</f>
        <v/>
      </c>
      <c r="B7245" s="6">
        <f>Profiles!D7245*sel_solar</f>
        <v/>
      </c>
      <c r="C7245" s="6">
        <f>MIN(B7245,A7245)</f>
        <v/>
      </c>
      <c r="D7245" s="6">
        <f>B7245-C7245</f>
        <v/>
      </c>
      <c r="E7245" s="6">
        <f>A7245-C7245</f>
        <v/>
      </c>
      <c r="F7245" s="6">
        <f>MIN(D7245,in_batt_pw,IF(sel_batt=0,0,(sel_batt-H7244)/in_rte))</f>
        <v/>
      </c>
      <c r="G7245" s="6">
        <f>MIN(E7245,in_batt_pw,H7244)</f>
        <v/>
      </c>
      <c r="H7245" s="6">
        <f>H7244+F7245*in_rte-G7245</f>
        <v/>
      </c>
      <c r="I7245" s="6">
        <f>IF(sel_og=1,0,E7245-G7245)</f>
        <v/>
      </c>
      <c r="J7245" s="6">
        <f>IF(sel_og=1,0,D7245-F7245)</f>
        <v/>
      </c>
      <c r="K7245" s="6">
        <f>IF(sel_og=1,E7245-G7245,0)</f>
        <v/>
      </c>
    </row>
    <row r="7246">
      <c r="A7246" s="6">
        <f>Profiles!E7246+Profiles!F7246</f>
        <v/>
      </c>
      <c r="B7246" s="6">
        <f>Profiles!D7246*sel_solar</f>
        <v/>
      </c>
      <c r="C7246" s="6">
        <f>MIN(B7246,A7246)</f>
        <v/>
      </c>
      <c r="D7246" s="6">
        <f>B7246-C7246</f>
        <v/>
      </c>
      <c r="E7246" s="6">
        <f>A7246-C7246</f>
        <v/>
      </c>
      <c r="F7246" s="6">
        <f>MIN(D7246,in_batt_pw,IF(sel_batt=0,0,(sel_batt-H7245)/in_rte))</f>
        <v/>
      </c>
      <c r="G7246" s="6">
        <f>MIN(E7246,in_batt_pw,H7245)</f>
        <v/>
      </c>
      <c r="H7246" s="6">
        <f>H7245+F7246*in_rte-G7246</f>
        <v/>
      </c>
      <c r="I7246" s="6">
        <f>IF(sel_og=1,0,E7246-G7246)</f>
        <v/>
      </c>
      <c r="J7246" s="6">
        <f>IF(sel_og=1,0,D7246-F7246)</f>
        <v/>
      </c>
      <c r="K7246" s="6">
        <f>IF(sel_og=1,E7246-G7246,0)</f>
        <v/>
      </c>
    </row>
    <row r="7247">
      <c r="A7247" s="6">
        <f>Profiles!E7247+Profiles!F7247</f>
        <v/>
      </c>
      <c r="B7247" s="6">
        <f>Profiles!D7247*sel_solar</f>
        <v/>
      </c>
      <c r="C7247" s="6">
        <f>MIN(B7247,A7247)</f>
        <v/>
      </c>
      <c r="D7247" s="6">
        <f>B7247-C7247</f>
        <v/>
      </c>
      <c r="E7247" s="6">
        <f>A7247-C7247</f>
        <v/>
      </c>
      <c r="F7247" s="6">
        <f>MIN(D7247,in_batt_pw,IF(sel_batt=0,0,(sel_batt-H7246)/in_rte))</f>
        <v/>
      </c>
      <c r="G7247" s="6">
        <f>MIN(E7247,in_batt_pw,H7246)</f>
        <v/>
      </c>
      <c r="H7247" s="6">
        <f>H7246+F7247*in_rte-G7247</f>
        <v/>
      </c>
      <c r="I7247" s="6">
        <f>IF(sel_og=1,0,E7247-G7247)</f>
        <v/>
      </c>
      <c r="J7247" s="6">
        <f>IF(sel_og=1,0,D7247-F7247)</f>
        <v/>
      </c>
      <c r="K7247" s="6">
        <f>IF(sel_og=1,E7247-G7247,0)</f>
        <v/>
      </c>
    </row>
    <row r="7248">
      <c r="A7248" s="6">
        <f>Profiles!E7248+Profiles!F7248</f>
        <v/>
      </c>
      <c r="B7248" s="6">
        <f>Profiles!D7248*sel_solar</f>
        <v/>
      </c>
      <c r="C7248" s="6">
        <f>MIN(B7248,A7248)</f>
        <v/>
      </c>
      <c r="D7248" s="6">
        <f>B7248-C7248</f>
        <v/>
      </c>
      <c r="E7248" s="6">
        <f>A7248-C7248</f>
        <v/>
      </c>
      <c r="F7248" s="6">
        <f>MIN(D7248,in_batt_pw,IF(sel_batt=0,0,(sel_batt-H7247)/in_rte))</f>
        <v/>
      </c>
      <c r="G7248" s="6">
        <f>MIN(E7248,in_batt_pw,H7247)</f>
        <v/>
      </c>
      <c r="H7248" s="6">
        <f>H7247+F7248*in_rte-G7248</f>
        <v/>
      </c>
      <c r="I7248" s="6">
        <f>IF(sel_og=1,0,E7248-G7248)</f>
        <v/>
      </c>
      <c r="J7248" s="6">
        <f>IF(sel_og=1,0,D7248-F7248)</f>
        <v/>
      </c>
      <c r="K7248" s="6">
        <f>IF(sel_og=1,E7248-G7248,0)</f>
        <v/>
      </c>
    </row>
    <row r="7249">
      <c r="A7249" s="6">
        <f>Profiles!E7249+Profiles!F7249</f>
        <v/>
      </c>
      <c r="B7249" s="6">
        <f>Profiles!D7249*sel_solar</f>
        <v/>
      </c>
      <c r="C7249" s="6">
        <f>MIN(B7249,A7249)</f>
        <v/>
      </c>
      <c r="D7249" s="6">
        <f>B7249-C7249</f>
        <v/>
      </c>
      <c r="E7249" s="6">
        <f>A7249-C7249</f>
        <v/>
      </c>
      <c r="F7249" s="6">
        <f>MIN(D7249,in_batt_pw,IF(sel_batt=0,0,(sel_batt-H7248)/in_rte))</f>
        <v/>
      </c>
      <c r="G7249" s="6">
        <f>MIN(E7249,in_batt_pw,H7248)</f>
        <v/>
      </c>
      <c r="H7249" s="6">
        <f>H7248+F7249*in_rte-G7249</f>
        <v/>
      </c>
      <c r="I7249" s="6">
        <f>IF(sel_og=1,0,E7249-G7249)</f>
        <v/>
      </c>
      <c r="J7249" s="6">
        <f>IF(sel_og=1,0,D7249-F7249)</f>
        <v/>
      </c>
      <c r="K7249" s="6">
        <f>IF(sel_og=1,E7249-G7249,0)</f>
        <v/>
      </c>
    </row>
    <row r="7250">
      <c r="A7250" s="6">
        <f>Profiles!E7250+Profiles!F7250</f>
        <v/>
      </c>
      <c r="B7250" s="6">
        <f>Profiles!D7250*sel_solar</f>
        <v/>
      </c>
      <c r="C7250" s="6">
        <f>MIN(B7250,A7250)</f>
        <v/>
      </c>
      <c r="D7250" s="6">
        <f>B7250-C7250</f>
        <v/>
      </c>
      <c r="E7250" s="6">
        <f>A7250-C7250</f>
        <v/>
      </c>
      <c r="F7250" s="6">
        <f>MIN(D7250,in_batt_pw,IF(sel_batt=0,0,(sel_batt-H7249)/in_rte))</f>
        <v/>
      </c>
      <c r="G7250" s="6">
        <f>MIN(E7250,in_batt_pw,H7249)</f>
        <v/>
      </c>
      <c r="H7250" s="6">
        <f>H7249+F7250*in_rte-G7250</f>
        <v/>
      </c>
      <c r="I7250" s="6">
        <f>IF(sel_og=1,0,E7250-G7250)</f>
        <v/>
      </c>
      <c r="J7250" s="6">
        <f>IF(sel_og=1,0,D7250-F7250)</f>
        <v/>
      </c>
      <c r="K7250" s="6">
        <f>IF(sel_og=1,E7250-G7250,0)</f>
        <v/>
      </c>
    </row>
    <row r="7251">
      <c r="A7251" s="6">
        <f>Profiles!E7251+Profiles!F7251</f>
        <v/>
      </c>
      <c r="B7251" s="6">
        <f>Profiles!D7251*sel_solar</f>
        <v/>
      </c>
      <c r="C7251" s="6">
        <f>MIN(B7251,A7251)</f>
        <v/>
      </c>
      <c r="D7251" s="6">
        <f>B7251-C7251</f>
        <v/>
      </c>
      <c r="E7251" s="6">
        <f>A7251-C7251</f>
        <v/>
      </c>
      <c r="F7251" s="6">
        <f>MIN(D7251,in_batt_pw,IF(sel_batt=0,0,(sel_batt-H7250)/in_rte))</f>
        <v/>
      </c>
      <c r="G7251" s="6">
        <f>MIN(E7251,in_batt_pw,H7250)</f>
        <v/>
      </c>
      <c r="H7251" s="6">
        <f>H7250+F7251*in_rte-G7251</f>
        <v/>
      </c>
      <c r="I7251" s="6">
        <f>IF(sel_og=1,0,E7251-G7251)</f>
        <v/>
      </c>
      <c r="J7251" s="6">
        <f>IF(sel_og=1,0,D7251-F7251)</f>
        <v/>
      </c>
      <c r="K7251" s="6">
        <f>IF(sel_og=1,E7251-G7251,0)</f>
        <v/>
      </c>
    </row>
    <row r="7252">
      <c r="A7252" s="6">
        <f>Profiles!E7252+Profiles!F7252</f>
        <v/>
      </c>
      <c r="B7252" s="6">
        <f>Profiles!D7252*sel_solar</f>
        <v/>
      </c>
      <c r="C7252" s="6">
        <f>MIN(B7252,A7252)</f>
        <v/>
      </c>
      <c r="D7252" s="6">
        <f>B7252-C7252</f>
        <v/>
      </c>
      <c r="E7252" s="6">
        <f>A7252-C7252</f>
        <v/>
      </c>
      <c r="F7252" s="6">
        <f>MIN(D7252,in_batt_pw,IF(sel_batt=0,0,(sel_batt-H7251)/in_rte))</f>
        <v/>
      </c>
      <c r="G7252" s="6">
        <f>MIN(E7252,in_batt_pw,H7251)</f>
        <v/>
      </c>
      <c r="H7252" s="6">
        <f>H7251+F7252*in_rte-G7252</f>
        <v/>
      </c>
      <c r="I7252" s="6">
        <f>IF(sel_og=1,0,E7252-G7252)</f>
        <v/>
      </c>
      <c r="J7252" s="6">
        <f>IF(sel_og=1,0,D7252-F7252)</f>
        <v/>
      </c>
      <c r="K7252" s="6">
        <f>IF(sel_og=1,E7252-G7252,0)</f>
        <v/>
      </c>
    </row>
    <row r="7253">
      <c r="A7253" s="6">
        <f>Profiles!E7253+Profiles!F7253</f>
        <v/>
      </c>
      <c r="B7253" s="6">
        <f>Profiles!D7253*sel_solar</f>
        <v/>
      </c>
      <c r="C7253" s="6">
        <f>MIN(B7253,A7253)</f>
        <v/>
      </c>
      <c r="D7253" s="6">
        <f>B7253-C7253</f>
        <v/>
      </c>
      <c r="E7253" s="6">
        <f>A7253-C7253</f>
        <v/>
      </c>
      <c r="F7253" s="6">
        <f>MIN(D7253,in_batt_pw,IF(sel_batt=0,0,(sel_batt-H7252)/in_rte))</f>
        <v/>
      </c>
      <c r="G7253" s="6">
        <f>MIN(E7253,in_batt_pw,H7252)</f>
        <v/>
      </c>
      <c r="H7253" s="6">
        <f>H7252+F7253*in_rte-G7253</f>
        <v/>
      </c>
      <c r="I7253" s="6">
        <f>IF(sel_og=1,0,E7253-G7253)</f>
        <v/>
      </c>
      <c r="J7253" s="6">
        <f>IF(sel_og=1,0,D7253-F7253)</f>
        <v/>
      </c>
      <c r="K7253" s="6">
        <f>IF(sel_og=1,E7253-G7253,0)</f>
        <v/>
      </c>
    </row>
    <row r="7254">
      <c r="A7254" s="6">
        <f>Profiles!E7254+Profiles!F7254</f>
        <v/>
      </c>
      <c r="B7254" s="6">
        <f>Profiles!D7254*sel_solar</f>
        <v/>
      </c>
      <c r="C7254" s="6">
        <f>MIN(B7254,A7254)</f>
        <v/>
      </c>
      <c r="D7254" s="6">
        <f>B7254-C7254</f>
        <v/>
      </c>
      <c r="E7254" s="6">
        <f>A7254-C7254</f>
        <v/>
      </c>
      <c r="F7254" s="6">
        <f>MIN(D7254,in_batt_pw,IF(sel_batt=0,0,(sel_batt-H7253)/in_rte))</f>
        <v/>
      </c>
      <c r="G7254" s="6">
        <f>MIN(E7254,in_batt_pw,H7253)</f>
        <v/>
      </c>
      <c r="H7254" s="6">
        <f>H7253+F7254*in_rte-G7254</f>
        <v/>
      </c>
      <c r="I7254" s="6">
        <f>IF(sel_og=1,0,E7254-G7254)</f>
        <v/>
      </c>
      <c r="J7254" s="6">
        <f>IF(sel_og=1,0,D7254-F7254)</f>
        <v/>
      </c>
      <c r="K7254" s="6">
        <f>IF(sel_og=1,E7254-G7254,0)</f>
        <v/>
      </c>
    </row>
    <row r="7255">
      <c r="A7255" s="6">
        <f>Profiles!E7255+Profiles!F7255</f>
        <v/>
      </c>
      <c r="B7255" s="6">
        <f>Profiles!D7255*sel_solar</f>
        <v/>
      </c>
      <c r="C7255" s="6">
        <f>MIN(B7255,A7255)</f>
        <v/>
      </c>
      <c r="D7255" s="6">
        <f>B7255-C7255</f>
        <v/>
      </c>
      <c r="E7255" s="6">
        <f>A7255-C7255</f>
        <v/>
      </c>
      <c r="F7255" s="6">
        <f>MIN(D7255,in_batt_pw,IF(sel_batt=0,0,(sel_batt-H7254)/in_rte))</f>
        <v/>
      </c>
      <c r="G7255" s="6">
        <f>MIN(E7255,in_batt_pw,H7254)</f>
        <v/>
      </c>
      <c r="H7255" s="6">
        <f>H7254+F7255*in_rte-G7255</f>
        <v/>
      </c>
      <c r="I7255" s="6">
        <f>IF(sel_og=1,0,E7255-G7255)</f>
        <v/>
      </c>
      <c r="J7255" s="6">
        <f>IF(sel_og=1,0,D7255-F7255)</f>
        <v/>
      </c>
      <c r="K7255" s="6">
        <f>IF(sel_og=1,E7255-G7255,0)</f>
        <v/>
      </c>
    </row>
    <row r="7256">
      <c r="A7256" s="6">
        <f>Profiles!E7256+Profiles!F7256</f>
        <v/>
      </c>
      <c r="B7256" s="6">
        <f>Profiles!D7256*sel_solar</f>
        <v/>
      </c>
      <c r="C7256" s="6">
        <f>MIN(B7256,A7256)</f>
        <v/>
      </c>
      <c r="D7256" s="6">
        <f>B7256-C7256</f>
        <v/>
      </c>
      <c r="E7256" s="6">
        <f>A7256-C7256</f>
        <v/>
      </c>
      <c r="F7256" s="6">
        <f>MIN(D7256,in_batt_pw,IF(sel_batt=0,0,(sel_batt-H7255)/in_rte))</f>
        <v/>
      </c>
      <c r="G7256" s="6">
        <f>MIN(E7256,in_batt_pw,H7255)</f>
        <v/>
      </c>
      <c r="H7256" s="6">
        <f>H7255+F7256*in_rte-G7256</f>
        <v/>
      </c>
      <c r="I7256" s="6">
        <f>IF(sel_og=1,0,E7256-G7256)</f>
        <v/>
      </c>
      <c r="J7256" s="6">
        <f>IF(sel_og=1,0,D7256-F7256)</f>
        <v/>
      </c>
      <c r="K7256" s="6">
        <f>IF(sel_og=1,E7256-G7256,0)</f>
        <v/>
      </c>
    </row>
    <row r="7257">
      <c r="A7257" s="6">
        <f>Profiles!E7257+Profiles!F7257</f>
        <v/>
      </c>
      <c r="B7257" s="6">
        <f>Profiles!D7257*sel_solar</f>
        <v/>
      </c>
      <c r="C7257" s="6">
        <f>MIN(B7257,A7257)</f>
        <v/>
      </c>
      <c r="D7257" s="6">
        <f>B7257-C7257</f>
        <v/>
      </c>
      <c r="E7257" s="6">
        <f>A7257-C7257</f>
        <v/>
      </c>
      <c r="F7257" s="6">
        <f>MIN(D7257,in_batt_pw,IF(sel_batt=0,0,(sel_batt-H7256)/in_rte))</f>
        <v/>
      </c>
      <c r="G7257" s="6">
        <f>MIN(E7257,in_batt_pw,H7256)</f>
        <v/>
      </c>
      <c r="H7257" s="6">
        <f>H7256+F7257*in_rte-G7257</f>
        <v/>
      </c>
      <c r="I7257" s="6">
        <f>IF(sel_og=1,0,E7257-G7257)</f>
        <v/>
      </c>
      <c r="J7257" s="6">
        <f>IF(sel_og=1,0,D7257-F7257)</f>
        <v/>
      </c>
      <c r="K7257" s="6">
        <f>IF(sel_og=1,E7257-G7257,0)</f>
        <v/>
      </c>
    </row>
    <row r="7258">
      <c r="A7258" s="6">
        <f>Profiles!E7258+Profiles!F7258</f>
        <v/>
      </c>
      <c r="B7258" s="6">
        <f>Profiles!D7258*sel_solar</f>
        <v/>
      </c>
      <c r="C7258" s="6">
        <f>MIN(B7258,A7258)</f>
        <v/>
      </c>
      <c r="D7258" s="6">
        <f>B7258-C7258</f>
        <v/>
      </c>
      <c r="E7258" s="6">
        <f>A7258-C7258</f>
        <v/>
      </c>
      <c r="F7258" s="6">
        <f>MIN(D7258,in_batt_pw,IF(sel_batt=0,0,(sel_batt-H7257)/in_rte))</f>
        <v/>
      </c>
      <c r="G7258" s="6">
        <f>MIN(E7258,in_batt_pw,H7257)</f>
        <v/>
      </c>
      <c r="H7258" s="6">
        <f>H7257+F7258*in_rte-G7258</f>
        <v/>
      </c>
      <c r="I7258" s="6">
        <f>IF(sel_og=1,0,E7258-G7258)</f>
        <v/>
      </c>
      <c r="J7258" s="6">
        <f>IF(sel_og=1,0,D7258-F7258)</f>
        <v/>
      </c>
      <c r="K7258" s="6">
        <f>IF(sel_og=1,E7258-G7258,0)</f>
        <v/>
      </c>
    </row>
    <row r="7259">
      <c r="A7259" s="6">
        <f>Profiles!E7259+Profiles!F7259</f>
        <v/>
      </c>
      <c r="B7259" s="6">
        <f>Profiles!D7259*sel_solar</f>
        <v/>
      </c>
      <c r="C7259" s="6">
        <f>MIN(B7259,A7259)</f>
        <v/>
      </c>
      <c r="D7259" s="6">
        <f>B7259-C7259</f>
        <v/>
      </c>
      <c r="E7259" s="6">
        <f>A7259-C7259</f>
        <v/>
      </c>
      <c r="F7259" s="6">
        <f>MIN(D7259,in_batt_pw,IF(sel_batt=0,0,(sel_batt-H7258)/in_rte))</f>
        <v/>
      </c>
      <c r="G7259" s="6">
        <f>MIN(E7259,in_batt_pw,H7258)</f>
        <v/>
      </c>
      <c r="H7259" s="6">
        <f>H7258+F7259*in_rte-G7259</f>
        <v/>
      </c>
      <c r="I7259" s="6">
        <f>IF(sel_og=1,0,E7259-G7259)</f>
        <v/>
      </c>
      <c r="J7259" s="6">
        <f>IF(sel_og=1,0,D7259-F7259)</f>
        <v/>
      </c>
      <c r="K7259" s="6">
        <f>IF(sel_og=1,E7259-G7259,0)</f>
        <v/>
      </c>
    </row>
    <row r="7260">
      <c r="A7260" s="6">
        <f>Profiles!E7260+Profiles!F7260</f>
        <v/>
      </c>
      <c r="B7260" s="6">
        <f>Profiles!D7260*sel_solar</f>
        <v/>
      </c>
      <c r="C7260" s="6">
        <f>MIN(B7260,A7260)</f>
        <v/>
      </c>
      <c r="D7260" s="6">
        <f>B7260-C7260</f>
        <v/>
      </c>
      <c r="E7260" s="6">
        <f>A7260-C7260</f>
        <v/>
      </c>
      <c r="F7260" s="6">
        <f>MIN(D7260,in_batt_pw,IF(sel_batt=0,0,(sel_batt-H7259)/in_rte))</f>
        <v/>
      </c>
      <c r="G7260" s="6">
        <f>MIN(E7260,in_batt_pw,H7259)</f>
        <v/>
      </c>
      <c r="H7260" s="6">
        <f>H7259+F7260*in_rte-G7260</f>
        <v/>
      </c>
      <c r="I7260" s="6">
        <f>IF(sel_og=1,0,E7260-G7260)</f>
        <v/>
      </c>
      <c r="J7260" s="6">
        <f>IF(sel_og=1,0,D7260-F7260)</f>
        <v/>
      </c>
      <c r="K7260" s="6">
        <f>IF(sel_og=1,E7260-G7260,0)</f>
        <v/>
      </c>
    </row>
    <row r="7261">
      <c r="A7261" s="6">
        <f>Profiles!E7261+Profiles!F7261</f>
        <v/>
      </c>
      <c r="B7261" s="6">
        <f>Profiles!D7261*sel_solar</f>
        <v/>
      </c>
      <c r="C7261" s="6">
        <f>MIN(B7261,A7261)</f>
        <v/>
      </c>
      <c r="D7261" s="6">
        <f>B7261-C7261</f>
        <v/>
      </c>
      <c r="E7261" s="6">
        <f>A7261-C7261</f>
        <v/>
      </c>
      <c r="F7261" s="6">
        <f>MIN(D7261,in_batt_pw,IF(sel_batt=0,0,(sel_batt-H7260)/in_rte))</f>
        <v/>
      </c>
      <c r="G7261" s="6">
        <f>MIN(E7261,in_batt_pw,H7260)</f>
        <v/>
      </c>
      <c r="H7261" s="6">
        <f>H7260+F7261*in_rte-G7261</f>
        <v/>
      </c>
      <c r="I7261" s="6">
        <f>IF(sel_og=1,0,E7261-G7261)</f>
        <v/>
      </c>
      <c r="J7261" s="6">
        <f>IF(sel_og=1,0,D7261-F7261)</f>
        <v/>
      </c>
      <c r="K7261" s="6">
        <f>IF(sel_og=1,E7261-G7261,0)</f>
        <v/>
      </c>
    </row>
    <row r="7262">
      <c r="A7262" s="6">
        <f>Profiles!E7262+Profiles!F7262</f>
        <v/>
      </c>
      <c r="B7262" s="6">
        <f>Profiles!D7262*sel_solar</f>
        <v/>
      </c>
      <c r="C7262" s="6">
        <f>MIN(B7262,A7262)</f>
        <v/>
      </c>
      <c r="D7262" s="6">
        <f>B7262-C7262</f>
        <v/>
      </c>
      <c r="E7262" s="6">
        <f>A7262-C7262</f>
        <v/>
      </c>
      <c r="F7262" s="6">
        <f>MIN(D7262,in_batt_pw,IF(sel_batt=0,0,(sel_batt-H7261)/in_rte))</f>
        <v/>
      </c>
      <c r="G7262" s="6">
        <f>MIN(E7262,in_batt_pw,H7261)</f>
        <v/>
      </c>
      <c r="H7262" s="6">
        <f>H7261+F7262*in_rte-G7262</f>
        <v/>
      </c>
      <c r="I7262" s="6">
        <f>IF(sel_og=1,0,E7262-G7262)</f>
        <v/>
      </c>
      <c r="J7262" s="6">
        <f>IF(sel_og=1,0,D7262-F7262)</f>
        <v/>
      </c>
      <c r="K7262" s="6">
        <f>IF(sel_og=1,E7262-G7262,0)</f>
        <v/>
      </c>
    </row>
    <row r="7263">
      <c r="A7263" s="6">
        <f>Profiles!E7263+Profiles!F7263</f>
        <v/>
      </c>
      <c r="B7263" s="6">
        <f>Profiles!D7263*sel_solar</f>
        <v/>
      </c>
      <c r="C7263" s="6">
        <f>MIN(B7263,A7263)</f>
        <v/>
      </c>
      <c r="D7263" s="6">
        <f>B7263-C7263</f>
        <v/>
      </c>
      <c r="E7263" s="6">
        <f>A7263-C7263</f>
        <v/>
      </c>
      <c r="F7263" s="6">
        <f>MIN(D7263,in_batt_pw,IF(sel_batt=0,0,(sel_batt-H7262)/in_rte))</f>
        <v/>
      </c>
      <c r="G7263" s="6">
        <f>MIN(E7263,in_batt_pw,H7262)</f>
        <v/>
      </c>
      <c r="H7263" s="6">
        <f>H7262+F7263*in_rte-G7263</f>
        <v/>
      </c>
      <c r="I7263" s="6">
        <f>IF(sel_og=1,0,E7263-G7263)</f>
        <v/>
      </c>
      <c r="J7263" s="6">
        <f>IF(sel_og=1,0,D7263-F7263)</f>
        <v/>
      </c>
      <c r="K7263" s="6">
        <f>IF(sel_og=1,E7263-G7263,0)</f>
        <v/>
      </c>
    </row>
    <row r="7264">
      <c r="A7264" s="6">
        <f>Profiles!E7264+Profiles!F7264</f>
        <v/>
      </c>
      <c r="B7264" s="6">
        <f>Profiles!D7264*sel_solar</f>
        <v/>
      </c>
      <c r="C7264" s="6">
        <f>MIN(B7264,A7264)</f>
        <v/>
      </c>
      <c r="D7264" s="6">
        <f>B7264-C7264</f>
        <v/>
      </c>
      <c r="E7264" s="6">
        <f>A7264-C7264</f>
        <v/>
      </c>
      <c r="F7264" s="6">
        <f>MIN(D7264,in_batt_pw,IF(sel_batt=0,0,(sel_batt-H7263)/in_rte))</f>
        <v/>
      </c>
      <c r="G7264" s="6">
        <f>MIN(E7264,in_batt_pw,H7263)</f>
        <v/>
      </c>
      <c r="H7264" s="6">
        <f>H7263+F7264*in_rte-G7264</f>
        <v/>
      </c>
      <c r="I7264" s="6">
        <f>IF(sel_og=1,0,E7264-G7264)</f>
        <v/>
      </c>
      <c r="J7264" s="6">
        <f>IF(sel_og=1,0,D7264-F7264)</f>
        <v/>
      </c>
      <c r="K7264" s="6">
        <f>IF(sel_og=1,E7264-G7264,0)</f>
        <v/>
      </c>
    </row>
    <row r="7265">
      <c r="A7265" s="6">
        <f>Profiles!E7265+Profiles!F7265</f>
        <v/>
      </c>
      <c r="B7265" s="6">
        <f>Profiles!D7265*sel_solar</f>
        <v/>
      </c>
      <c r="C7265" s="6">
        <f>MIN(B7265,A7265)</f>
        <v/>
      </c>
      <c r="D7265" s="6">
        <f>B7265-C7265</f>
        <v/>
      </c>
      <c r="E7265" s="6">
        <f>A7265-C7265</f>
        <v/>
      </c>
      <c r="F7265" s="6">
        <f>MIN(D7265,in_batt_pw,IF(sel_batt=0,0,(sel_batt-H7264)/in_rte))</f>
        <v/>
      </c>
      <c r="G7265" s="6">
        <f>MIN(E7265,in_batt_pw,H7264)</f>
        <v/>
      </c>
      <c r="H7265" s="6">
        <f>H7264+F7265*in_rte-G7265</f>
        <v/>
      </c>
      <c r="I7265" s="6">
        <f>IF(sel_og=1,0,E7265-G7265)</f>
        <v/>
      </c>
      <c r="J7265" s="6">
        <f>IF(sel_og=1,0,D7265-F7265)</f>
        <v/>
      </c>
      <c r="K7265" s="6">
        <f>IF(sel_og=1,E7265-G7265,0)</f>
        <v/>
      </c>
    </row>
    <row r="7266">
      <c r="A7266" s="6">
        <f>Profiles!E7266+Profiles!F7266</f>
        <v/>
      </c>
      <c r="B7266" s="6">
        <f>Profiles!D7266*sel_solar</f>
        <v/>
      </c>
      <c r="C7266" s="6">
        <f>MIN(B7266,A7266)</f>
        <v/>
      </c>
      <c r="D7266" s="6">
        <f>B7266-C7266</f>
        <v/>
      </c>
      <c r="E7266" s="6">
        <f>A7266-C7266</f>
        <v/>
      </c>
      <c r="F7266" s="6">
        <f>MIN(D7266,in_batt_pw,IF(sel_batt=0,0,(sel_batt-H7265)/in_rte))</f>
        <v/>
      </c>
      <c r="G7266" s="6">
        <f>MIN(E7266,in_batt_pw,H7265)</f>
        <v/>
      </c>
      <c r="H7266" s="6">
        <f>H7265+F7266*in_rte-G7266</f>
        <v/>
      </c>
      <c r="I7266" s="6">
        <f>IF(sel_og=1,0,E7266-G7266)</f>
        <v/>
      </c>
      <c r="J7266" s="6">
        <f>IF(sel_og=1,0,D7266-F7266)</f>
        <v/>
      </c>
      <c r="K7266" s="6">
        <f>IF(sel_og=1,E7266-G7266,0)</f>
        <v/>
      </c>
    </row>
    <row r="7267">
      <c r="A7267" s="6">
        <f>Profiles!E7267+Profiles!F7267</f>
        <v/>
      </c>
      <c r="B7267" s="6">
        <f>Profiles!D7267*sel_solar</f>
        <v/>
      </c>
      <c r="C7267" s="6">
        <f>MIN(B7267,A7267)</f>
        <v/>
      </c>
      <c r="D7267" s="6">
        <f>B7267-C7267</f>
        <v/>
      </c>
      <c r="E7267" s="6">
        <f>A7267-C7267</f>
        <v/>
      </c>
      <c r="F7267" s="6">
        <f>MIN(D7267,in_batt_pw,IF(sel_batt=0,0,(sel_batt-H7266)/in_rte))</f>
        <v/>
      </c>
      <c r="G7267" s="6">
        <f>MIN(E7267,in_batt_pw,H7266)</f>
        <v/>
      </c>
      <c r="H7267" s="6">
        <f>H7266+F7267*in_rte-G7267</f>
        <v/>
      </c>
      <c r="I7267" s="6">
        <f>IF(sel_og=1,0,E7267-G7267)</f>
        <v/>
      </c>
      <c r="J7267" s="6">
        <f>IF(sel_og=1,0,D7267-F7267)</f>
        <v/>
      </c>
      <c r="K7267" s="6">
        <f>IF(sel_og=1,E7267-G7267,0)</f>
        <v/>
      </c>
    </row>
    <row r="7268">
      <c r="A7268" s="6">
        <f>Profiles!E7268+Profiles!F7268</f>
        <v/>
      </c>
      <c r="B7268" s="6">
        <f>Profiles!D7268*sel_solar</f>
        <v/>
      </c>
      <c r="C7268" s="6">
        <f>MIN(B7268,A7268)</f>
        <v/>
      </c>
      <c r="D7268" s="6">
        <f>B7268-C7268</f>
        <v/>
      </c>
      <c r="E7268" s="6">
        <f>A7268-C7268</f>
        <v/>
      </c>
      <c r="F7268" s="6">
        <f>MIN(D7268,in_batt_pw,IF(sel_batt=0,0,(sel_batt-H7267)/in_rte))</f>
        <v/>
      </c>
      <c r="G7268" s="6">
        <f>MIN(E7268,in_batt_pw,H7267)</f>
        <v/>
      </c>
      <c r="H7268" s="6">
        <f>H7267+F7268*in_rte-G7268</f>
        <v/>
      </c>
      <c r="I7268" s="6">
        <f>IF(sel_og=1,0,E7268-G7268)</f>
        <v/>
      </c>
      <c r="J7268" s="6">
        <f>IF(sel_og=1,0,D7268-F7268)</f>
        <v/>
      </c>
      <c r="K7268" s="6">
        <f>IF(sel_og=1,E7268-G7268,0)</f>
        <v/>
      </c>
    </row>
    <row r="7269">
      <c r="A7269" s="6">
        <f>Profiles!E7269+Profiles!F7269</f>
        <v/>
      </c>
      <c r="B7269" s="6">
        <f>Profiles!D7269*sel_solar</f>
        <v/>
      </c>
      <c r="C7269" s="6">
        <f>MIN(B7269,A7269)</f>
        <v/>
      </c>
      <c r="D7269" s="6">
        <f>B7269-C7269</f>
        <v/>
      </c>
      <c r="E7269" s="6">
        <f>A7269-C7269</f>
        <v/>
      </c>
      <c r="F7269" s="6">
        <f>MIN(D7269,in_batt_pw,IF(sel_batt=0,0,(sel_batt-H7268)/in_rte))</f>
        <v/>
      </c>
      <c r="G7269" s="6">
        <f>MIN(E7269,in_batt_pw,H7268)</f>
        <v/>
      </c>
      <c r="H7269" s="6">
        <f>H7268+F7269*in_rte-G7269</f>
        <v/>
      </c>
      <c r="I7269" s="6">
        <f>IF(sel_og=1,0,E7269-G7269)</f>
        <v/>
      </c>
      <c r="J7269" s="6">
        <f>IF(sel_og=1,0,D7269-F7269)</f>
        <v/>
      </c>
      <c r="K7269" s="6">
        <f>IF(sel_og=1,E7269-G7269,0)</f>
        <v/>
      </c>
    </row>
    <row r="7270">
      <c r="A7270" s="6">
        <f>Profiles!E7270+Profiles!F7270</f>
        <v/>
      </c>
      <c r="B7270" s="6">
        <f>Profiles!D7270*sel_solar</f>
        <v/>
      </c>
      <c r="C7270" s="6">
        <f>MIN(B7270,A7270)</f>
        <v/>
      </c>
      <c r="D7270" s="6">
        <f>B7270-C7270</f>
        <v/>
      </c>
      <c r="E7270" s="6">
        <f>A7270-C7270</f>
        <v/>
      </c>
      <c r="F7270" s="6">
        <f>MIN(D7270,in_batt_pw,IF(sel_batt=0,0,(sel_batt-H7269)/in_rte))</f>
        <v/>
      </c>
      <c r="G7270" s="6">
        <f>MIN(E7270,in_batt_pw,H7269)</f>
        <v/>
      </c>
      <c r="H7270" s="6">
        <f>H7269+F7270*in_rte-G7270</f>
        <v/>
      </c>
      <c r="I7270" s="6">
        <f>IF(sel_og=1,0,E7270-G7270)</f>
        <v/>
      </c>
      <c r="J7270" s="6">
        <f>IF(sel_og=1,0,D7270-F7270)</f>
        <v/>
      </c>
      <c r="K7270" s="6">
        <f>IF(sel_og=1,E7270-G7270,0)</f>
        <v/>
      </c>
    </row>
    <row r="7271">
      <c r="A7271" s="6">
        <f>Profiles!E7271+Profiles!F7271</f>
        <v/>
      </c>
      <c r="B7271" s="6">
        <f>Profiles!D7271*sel_solar</f>
        <v/>
      </c>
      <c r="C7271" s="6">
        <f>MIN(B7271,A7271)</f>
        <v/>
      </c>
      <c r="D7271" s="6">
        <f>B7271-C7271</f>
        <v/>
      </c>
      <c r="E7271" s="6">
        <f>A7271-C7271</f>
        <v/>
      </c>
      <c r="F7271" s="6">
        <f>MIN(D7271,in_batt_pw,IF(sel_batt=0,0,(sel_batt-H7270)/in_rte))</f>
        <v/>
      </c>
      <c r="G7271" s="6">
        <f>MIN(E7271,in_batt_pw,H7270)</f>
        <v/>
      </c>
      <c r="H7271" s="6">
        <f>H7270+F7271*in_rte-G7271</f>
        <v/>
      </c>
      <c r="I7271" s="6">
        <f>IF(sel_og=1,0,E7271-G7271)</f>
        <v/>
      </c>
      <c r="J7271" s="6">
        <f>IF(sel_og=1,0,D7271-F7271)</f>
        <v/>
      </c>
      <c r="K7271" s="6">
        <f>IF(sel_og=1,E7271-G7271,0)</f>
        <v/>
      </c>
    </row>
    <row r="7272">
      <c r="A7272" s="6">
        <f>Profiles!E7272+Profiles!F7272</f>
        <v/>
      </c>
      <c r="B7272" s="6">
        <f>Profiles!D7272*sel_solar</f>
        <v/>
      </c>
      <c r="C7272" s="6">
        <f>MIN(B7272,A7272)</f>
        <v/>
      </c>
      <c r="D7272" s="6">
        <f>B7272-C7272</f>
        <v/>
      </c>
      <c r="E7272" s="6">
        <f>A7272-C7272</f>
        <v/>
      </c>
      <c r="F7272" s="6">
        <f>MIN(D7272,in_batt_pw,IF(sel_batt=0,0,(sel_batt-H7271)/in_rte))</f>
        <v/>
      </c>
      <c r="G7272" s="6">
        <f>MIN(E7272,in_batt_pw,H7271)</f>
        <v/>
      </c>
      <c r="H7272" s="6">
        <f>H7271+F7272*in_rte-G7272</f>
        <v/>
      </c>
      <c r="I7272" s="6">
        <f>IF(sel_og=1,0,E7272-G7272)</f>
        <v/>
      </c>
      <c r="J7272" s="6">
        <f>IF(sel_og=1,0,D7272-F7272)</f>
        <v/>
      </c>
      <c r="K7272" s="6">
        <f>IF(sel_og=1,E7272-G7272,0)</f>
        <v/>
      </c>
    </row>
    <row r="7273">
      <c r="A7273" s="6">
        <f>Profiles!E7273+Profiles!F7273</f>
        <v/>
      </c>
      <c r="B7273" s="6">
        <f>Profiles!D7273*sel_solar</f>
        <v/>
      </c>
      <c r="C7273" s="6">
        <f>MIN(B7273,A7273)</f>
        <v/>
      </c>
      <c r="D7273" s="6">
        <f>B7273-C7273</f>
        <v/>
      </c>
      <c r="E7273" s="6">
        <f>A7273-C7273</f>
        <v/>
      </c>
      <c r="F7273" s="6">
        <f>MIN(D7273,in_batt_pw,IF(sel_batt=0,0,(sel_batt-H7272)/in_rte))</f>
        <v/>
      </c>
      <c r="G7273" s="6">
        <f>MIN(E7273,in_batt_pw,H7272)</f>
        <v/>
      </c>
      <c r="H7273" s="6">
        <f>H7272+F7273*in_rte-G7273</f>
        <v/>
      </c>
      <c r="I7273" s="6">
        <f>IF(sel_og=1,0,E7273-G7273)</f>
        <v/>
      </c>
      <c r="J7273" s="6">
        <f>IF(sel_og=1,0,D7273-F7273)</f>
        <v/>
      </c>
      <c r="K7273" s="6">
        <f>IF(sel_og=1,E7273-G7273,0)</f>
        <v/>
      </c>
    </row>
    <row r="7274">
      <c r="A7274" s="6">
        <f>Profiles!E7274+Profiles!F7274</f>
        <v/>
      </c>
      <c r="B7274" s="6">
        <f>Profiles!D7274*sel_solar</f>
        <v/>
      </c>
      <c r="C7274" s="6">
        <f>MIN(B7274,A7274)</f>
        <v/>
      </c>
      <c r="D7274" s="6">
        <f>B7274-C7274</f>
        <v/>
      </c>
      <c r="E7274" s="6">
        <f>A7274-C7274</f>
        <v/>
      </c>
      <c r="F7274" s="6">
        <f>MIN(D7274,in_batt_pw,IF(sel_batt=0,0,(sel_batt-H7273)/in_rte))</f>
        <v/>
      </c>
      <c r="G7274" s="6">
        <f>MIN(E7274,in_batt_pw,H7273)</f>
        <v/>
      </c>
      <c r="H7274" s="6">
        <f>H7273+F7274*in_rte-G7274</f>
        <v/>
      </c>
      <c r="I7274" s="6">
        <f>IF(sel_og=1,0,E7274-G7274)</f>
        <v/>
      </c>
      <c r="J7274" s="6">
        <f>IF(sel_og=1,0,D7274-F7274)</f>
        <v/>
      </c>
      <c r="K7274" s="6">
        <f>IF(sel_og=1,E7274-G7274,0)</f>
        <v/>
      </c>
    </row>
    <row r="7275">
      <c r="A7275" s="6">
        <f>Profiles!E7275+Profiles!F7275</f>
        <v/>
      </c>
      <c r="B7275" s="6">
        <f>Profiles!D7275*sel_solar</f>
        <v/>
      </c>
      <c r="C7275" s="6">
        <f>MIN(B7275,A7275)</f>
        <v/>
      </c>
      <c r="D7275" s="6">
        <f>B7275-C7275</f>
        <v/>
      </c>
      <c r="E7275" s="6">
        <f>A7275-C7275</f>
        <v/>
      </c>
      <c r="F7275" s="6">
        <f>MIN(D7275,in_batt_pw,IF(sel_batt=0,0,(sel_batt-H7274)/in_rte))</f>
        <v/>
      </c>
      <c r="G7275" s="6">
        <f>MIN(E7275,in_batt_pw,H7274)</f>
        <v/>
      </c>
      <c r="H7275" s="6">
        <f>H7274+F7275*in_rte-G7275</f>
        <v/>
      </c>
      <c r="I7275" s="6">
        <f>IF(sel_og=1,0,E7275-G7275)</f>
        <v/>
      </c>
      <c r="J7275" s="6">
        <f>IF(sel_og=1,0,D7275-F7275)</f>
        <v/>
      </c>
      <c r="K7275" s="6">
        <f>IF(sel_og=1,E7275-G7275,0)</f>
        <v/>
      </c>
    </row>
    <row r="7276">
      <c r="A7276" s="6">
        <f>Profiles!E7276+Profiles!F7276</f>
        <v/>
      </c>
      <c r="B7276" s="6">
        <f>Profiles!D7276*sel_solar</f>
        <v/>
      </c>
      <c r="C7276" s="6">
        <f>MIN(B7276,A7276)</f>
        <v/>
      </c>
      <c r="D7276" s="6">
        <f>B7276-C7276</f>
        <v/>
      </c>
      <c r="E7276" s="6">
        <f>A7276-C7276</f>
        <v/>
      </c>
      <c r="F7276" s="6">
        <f>MIN(D7276,in_batt_pw,IF(sel_batt=0,0,(sel_batt-H7275)/in_rte))</f>
        <v/>
      </c>
      <c r="G7276" s="6">
        <f>MIN(E7276,in_batt_pw,H7275)</f>
        <v/>
      </c>
      <c r="H7276" s="6">
        <f>H7275+F7276*in_rte-G7276</f>
        <v/>
      </c>
      <c r="I7276" s="6">
        <f>IF(sel_og=1,0,E7276-G7276)</f>
        <v/>
      </c>
      <c r="J7276" s="6">
        <f>IF(sel_og=1,0,D7276-F7276)</f>
        <v/>
      </c>
      <c r="K7276" s="6">
        <f>IF(sel_og=1,E7276-G7276,0)</f>
        <v/>
      </c>
    </row>
    <row r="7277">
      <c r="A7277" s="6">
        <f>Profiles!E7277+Profiles!F7277</f>
        <v/>
      </c>
      <c r="B7277" s="6">
        <f>Profiles!D7277*sel_solar</f>
        <v/>
      </c>
      <c r="C7277" s="6">
        <f>MIN(B7277,A7277)</f>
        <v/>
      </c>
      <c r="D7277" s="6">
        <f>B7277-C7277</f>
        <v/>
      </c>
      <c r="E7277" s="6">
        <f>A7277-C7277</f>
        <v/>
      </c>
      <c r="F7277" s="6">
        <f>MIN(D7277,in_batt_pw,IF(sel_batt=0,0,(sel_batt-H7276)/in_rte))</f>
        <v/>
      </c>
      <c r="G7277" s="6">
        <f>MIN(E7277,in_batt_pw,H7276)</f>
        <v/>
      </c>
      <c r="H7277" s="6">
        <f>H7276+F7277*in_rte-G7277</f>
        <v/>
      </c>
      <c r="I7277" s="6">
        <f>IF(sel_og=1,0,E7277-G7277)</f>
        <v/>
      </c>
      <c r="J7277" s="6">
        <f>IF(sel_og=1,0,D7277-F7277)</f>
        <v/>
      </c>
      <c r="K7277" s="6">
        <f>IF(sel_og=1,E7277-G7277,0)</f>
        <v/>
      </c>
    </row>
    <row r="7278">
      <c r="A7278" s="6">
        <f>Profiles!E7278+Profiles!F7278</f>
        <v/>
      </c>
      <c r="B7278" s="6">
        <f>Profiles!D7278*sel_solar</f>
        <v/>
      </c>
      <c r="C7278" s="6">
        <f>MIN(B7278,A7278)</f>
        <v/>
      </c>
      <c r="D7278" s="6">
        <f>B7278-C7278</f>
        <v/>
      </c>
      <c r="E7278" s="6">
        <f>A7278-C7278</f>
        <v/>
      </c>
      <c r="F7278" s="6">
        <f>MIN(D7278,in_batt_pw,IF(sel_batt=0,0,(sel_batt-H7277)/in_rte))</f>
        <v/>
      </c>
      <c r="G7278" s="6">
        <f>MIN(E7278,in_batt_pw,H7277)</f>
        <v/>
      </c>
      <c r="H7278" s="6">
        <f>H7277+F7278*in_rte-G7278</f>
        <v/>
      </c>
      <c r="I7278" s="6">
        <f>IF(sel_og=1,0,E7278-G7278)</f>
        <v/>
      </c>
      <c r="J7278" s="6">
        <f>IF(sel_og=1,0,D7278-F7278)</f>
        <v/>
      </c>
      <c r="K7278" s="6">
        <f>IF(sel_og=1,E7278-G7278,0)</f>
        <v/>
      </c>
    </row>
    <row r="7279">
      <c r="A7279" s="6">
        <f>Profiles!E7279+Profiles!F7279</f>
        <v/>
      </c>
      <c r="B7279" s="6">
        <f>Profiles!D7279*sel_solar</f>
        <v/>
      </c>
      <c r="C7279" s="6">
        <f>MIN(B7279,A7279)</f>
        <v/>
      </c>
      <c r="D7279" s="6">
        <f>B7279-C7279</f>
        <v/>
      </c>
      <c r="E7279" s="6">
        <f>A7279-C7279</f>
        <v/>
      </c>
      <c r="F7279" s="6">
        <f>MIN(D7279,in_batt_pw,IF(sel_batt=0,0,(sel_batt-H7278)/in_rte))</f>
        <v/>
      </c>
      <c r="G7279" s="6">
        <f>MIN(E7279,in_batt_pw,H7278)</f>
        <v/>
      </c>
      <c r="H7279" s="6">
        <f>H7278+F7279*in_rte-G7279</f>
        <v/>
      </c>
      <c r="I7279" s="6">
        <f>IF(sel_og=1,0,E7279-G7279)</f>
        <v/>
      </c>
      <c r="J7279" s="6">
        <f>IF(sel_og=1,0,D7279-F7279)</f>
        <v/>
      </c>
      <c r="K7279" s="6">
        <f>IF(sel_og=1,E7279-G7279,0)</f>
        <v/>
      </c>
    </row>
    <row r="7280">
      <c r="A7280" s="6">
        <f>Profiles!E7280+Profiles!F7280</f>
        <v/>
      </c>
      <c r="B7280" s="6">
        <f>Profiles!D7280*sel_solar</f>
        <v/>
      </c>
      <c r="C7280" s="6">
        <f>MIN(B7280,A7280)</f>
        <v/>
      </c>
      <c r="D7280" s="6">
        <f>B7280-C7280</f>
        <v/>
      </c>
      <c r="E7280" s="6">
        <f>A7280-C7280</f>
        <v/>
      </c>
      <c r="F7280" s="6">
        <f>MIN(D7280,in_batt_pw,IF(sel_batt=0,0,(sel_batt-H7279)/in_rte))</f>
        <v/>
      </c>
      <c r="G7280" s="6">
        <f>MIN(E7280,in_batt_pw,H7279)</f>
        <v/>
      </c>
      <c r="H7280" s="6">
        <f>H7279+F7280*in_rte-G7280</f>
        <v/>
      </c>
      <c r="I7280" s="6">
        <f>IF(sel_og=1,0,E7280-G7280)</f>
        <v/>
      </c>
      <c r="J7280" s="6">
        <f>IF(sel_og=1,0,D7280-F7280)</f>
        <v/>
      </c>
      <c r="K7280" s="6">
        <f>IF(sel_og=1,E7280-G7280,0)</f>
        <v/>
      </c>
    </row>
    <row r="7281">
      <c r="A7281" s="6">
        <f>Profiles!E7281+Profiles!F7281</f>
        <v/>
      </c>
      <c r="B7281" s="6">
        <f>Profiles!D7281*sel_solar</f>
        <v/>
      </c>
      <c r="C7281" s="6">
        <f>MIN(B7281,A7281)</f>
        <v/>
      </c>
      <c r="D7281" s="6">
        <f>B7281-C7281</f>
        <v/>
      </c>
      <c r="E7281" s="6">
        <f>A7281-C7281</f>
        <v/>
      </c>
      <c r="F7281" s="6">
        <f>MIN(D7281,in_batt_pw,IF(sel_batt=0,0,(sel_batt-H7280)/in_rte))</f>
        <v/>
      </c>
      <c r="G7281" s="6">
        <f>MIN(E7281,in_batt_pw,H7280)</f>
        <v/>
      </c>
      <c r="H7281" s="6">
        <f>H7280+F7281*in_rte-G7281</f>
        <v/>
      </c>
      <c r="I7281" s="6">
        <f>IF(sel_og=1,0,E7281-G7281)</f>
        <v/>
      </c>
      <c r="J7281" s="6">
        <f>IF(sel_og=1,0,D7281-F7281)</f>
        <v/>
      </c>
      <c r="K7281" s="6">
        <f>IF(sel_og=1,E7281-G7281,0)</f>
        <v/>
      </c>
    </row>
    <row r="7282">
      <c r="A7282" s="6">
        <f>Profiles!E7282+Profiles!F7282</f>
        <v/>
      </c>
      <c r="B7282" s="6">
        <f>Profiles!D7282*sel_solar</f>
        <v/>
      </c>
      <c r="C7282" s="6">
        <f>MIN(B7282,A7282)</f>
        <v/>
      </c>
      <c r="D7282" s="6">
        <f>B7282-C7282</f>
        <v/>
      </c>
      <c r="E7282" s="6">
        <f>A7282-C7282</f>
        <v/>
      </c>
      <c r="F7282" s="6">
        <f>MIN(D7282,in_batt_pw,IF(sel_batt=0,0,(sel_batt-H7281)/in_rte))</f>
        <v/>
      </c>
      <c r="G7282" s="6">
        <f>MIN(E7282,in_batt_pw,H7281)</f>
        <v/>
      </c>
      <c r="H7282" s="6">
        <f>H7281+F7282*in_rte-G7282</f>
        <v/>
      </c>
      <c r="I7282" s="6">
        <f>IF(sel_og=1,0,E7282-G7282)</f>
        <v/>
      </c>
      <c r="J7282" s="6">
        <f>IF(sel_og=1,0,D7282-F7282)</f>
        <v/>
      </c>
      <c r="K7282" s="6">
        <f>IF(sel_og=1,E7282-G7282,0)</f>
        <v/>
      </c>
    </row>
    <row r="7283">
      <c r="A7283" s="6">
        <f>Profiles!E7283+Profiles!F7283</f>
        <v/>
      </c>
      <c r="B7283" s="6">
        <f>Profiles!D7283*sel_solar</f>
        <v/>
      </c>
      <c r="C7283" s="6">
        <f>MIN(B7283,A7283)</f>
        <v/>
      </c>
      <c r="D7283" s="6">
        <f>B7283-C7283</f>
        <v/>
      </c>
      <c r="E7283" s="6">
        <f>A7283-C7283</f>
        <v/>
      </c>
      <c r="F7283" s="6">
        <f>MIN(D7283,in_batt_pw,IF(sel_batt=0,0,(sel_batt-H7282)/in_rte))</f>
        <v/>
      </c>
      <c r="G7283" s="6">
        <f>MIN(E7283,in_batt_pw,H7282)</f>
        <v/>
      </c>
      <c r="H7283" s="6">
        <f>H7282+F7283*in_rte-G7283</f>
        <v/>
      </c>
      <c r="I7283" s="6">
        <f>IF(sel_og=1,0,E7283-G7283)</f>
        <v/>
      </c>
      <c r="J7283" s="6">
        <f>IF(sel_og=1,0,D7283-F7283)</f>
        <v/>
      </c>
      <c r="K7283" s="6">
        <f>IF(sel_og=1,E7283-G7283,0)</f>
        <v/>
      </c>
    </row>
    <row r="7284">
      <c r="A7284" s="6">
        <f>Profiles!E7284+Profiles!F7284</f>
        <v/>
      </c>
      <c r="B7284" s="6">
        <f>Profiles!D7284*sel_solar</f>
        <v/>
      </c>
      <c r="C7284" s="6">
        <f>MIN(B7284,A7284)</f>
        <v/>
      </c>
      <c r="D7284" s="6">
        <f>B7284-C7284</f>
        <v/>
      </c>
      <c r="E7284" s="6">
        <f>A7284-C7284</f>
        <v/>
      </c>
      <c r="F7284" s="6">
        <f>MIN(D7284,in_batt_pw,IF(sel_batt=0,0,(sel_batt-H7283)/in_rte))</f>
        <v/>
      </c>
      <c r="G7284" s="6">
        <f>MIN(E7284,in_batt_pw,H7283)</f>
        <v/>
      </c>
      <c r="H7284" s="6">
        <f>H7283+F7284*in_rte-G7284</f>
        <v/>
      </c>
      <c r="I7284" s="6">
        <f>IF(sel_og=1,0,E7284-G7284)</f>
        <v/>
      </c>
      <c r="J7284" s="6">
        <f>IF(sel_og=1,0,D7284-F7284)</f>
        <v/>
      </c>
      <c r="K7284" s="6">
        <f>IF(sel_og=1,E7284-G7284,0)</f>
        <v/>
      </c>
    </row>
    <row r="7285">
      <c r="A7285" s="6">
        <f>Profiles!E7285+Profiles!F7285</f>
        <v/>
      </c>
      <c r="B7285" s="6">
        <f>Profiles!D7285*sel_solar</f>
        <v/>
      </c>
      <c r="C7285" s="6">
        <f>MIN(B7285,A7285)</f>
        <v/>
      </c>
      <c r="D7285" s="6">
        <f>B7285-C7285</f>
        <v/>
      </c>
      <c r="E7285" s="6">
        <f>A7285-C7285</f>
        <v/>
      </c>
      <c r="F7285" s="6">
        <f>MIN(D7285,in_batt_pw,IF(sel_batt=0,0,(sel_batt-H7284)/in_rte))</f>
        <v/>
      </c>
      <c r="G7285" s="6">
        <f>MIN(E7285,in_batt_pw,H7284)</f>
        <v/>
      </c>
      <c r="H7285" s="6">
        <f>H7284+F7285*in_rte-G7285</f>
        <v/>
      </c>
      <c r="I7285" s="6">
        <f>IF(sel_og=1,0,E7285-G7285)</f>
        <v/>
      </c>
      <c r="J7285" s="6">
        <f>IF(sel_og=1,0,D7285-F7285)</f>
        <v/>
      </c>
      <c r="K7285" s="6">
        <f>IF(sel_og=1,E7285-G7285,0)</f>
        <v/>
      </c>
    </row>
    <row r="7286">
      <c r="A7286" s="6">
        <f>Profiles!E7286+Profiles!F7286</f>
        <v/>
      </c>
      <c r="B7286" s="6">
        <f>Profiles!D7286*sel_solar</f>
        <v/>
      </c>
      <c r="C7286" s="6">
        <f>MIN(B7286,A7286)</f>
        <v/>
      </c>
      <c r="D7286" s="6">
        <f>B7286-C7286</f>
        <v/>
      </c>
      <c r="E7286" s="6">
        <f>A7286-C7286</f>
        <v/>
      </c>
      <c r="F7286" s="6">
        <f>MIN(D7286,in_batt_pw,IF(sel_batt=0,0,(sel_batt-H7285)/in_rte))</f>
        <v/>
      </c>
      <c r="G7286" s="6">
        <f>MIN(E7286,in_batt_pw,H7285)</f>
        <v/>
      </c>
      <c r="H7286" s="6">
        <f>H7285+F7286*in_rte-G7286</f>
        <v/>
      </c>
      <c r="I7286" s="6">
        <f>IF(sel_og=1,0,E7286-G7286)</f>
        <v/>
      </c>
      <c r="J7286" s="6">
        <f>IF(sel_og=1,0,D7286-F7286)</f>
        <v/>
      </c>
      <c r="K7286" s="6">
        <f>IF(sel_og=1,E7286-G7286,0)</f>
        <v/>
      </c>
    </row>
    <row r="7287">
      <c r="A7287" s="6">
        <f>Profiles!E7287+Profiles!F7287</f>
        <v/>
      </c>
      <c r="B7287" s="6">
        <f>Profiles!D7287*sel_solar</f>
        <v/>
      </c>
      <c r="C7287" s="6">
        <f>MIN(B7287,A7287)</f>
        <v/>
      </c>
      <c r="D7287" s="6">
        <f>B7287-C7287</f>
        <v/>
      </c>
      <c r="E7287" s="6">
        <f>A7287-C7287</f>
        <v/>
      </c>
      <c r="F7287" s="6">
        <f>MIN(D7287,in_batt_pw,IF(sel_batt=0,0,(sel_batt-H7286)/in_rte))</f>
        <v/>
      </c>
      <c r="G7287" s="6">
        <f>MIN(E7287,in_batt_pw,H7286)</f>
        <v/>
      </c>
      <c r="H7287" s="6">
        <f>H7286+F7287*in_rte-G7287</f>
        <v/>
      </c>
      <c r="I7287" s="6">
        <f>IF(sel_og=1,0,E7287-G7287)</f>
        <v/>
      </c>
      <c r="J7287" s="6">
        <f>IF(sel_og=1,0,D7287-F7287)</f>
        <v/>
      </c>
      <c r="K7287" s="6">
        <f>IF(sel_og=1,E7287-G7287,0)</f>
        <v/>
      </c>
    </row>
    <row r="7288">
      <c r="A7288" s="6">
        <f>Profiles!E7288+Profiles!F7288</f>
        <v/>
      </c>
      <c r="B7288" s="6">
        <f>Profiles!D7288*sel_solar</f>
        <v/>
      </c>
      <c r="C7288" s="6">
        <f>MIN(B7288,A7288)</f>
        <v/>
      </c>
      <c r="D7288" s="6">
        <f>B7288-C7288</f>
        <v/>
      </c>
      <c r="E7288" s="6">
        <f>A7288-C7288</f>
        <v/>
      </c>
      <c r="F7288" s="6">
        <f>MIN(D7288,in_batt_pw,IF(sel_batt=0,0,(sel_batt-H7287)/in_rte))</f>
        <v/>
      </c>
      <c r="G7288" s="6">
        <f>MIN(E7288,in_batt_pw,H7287)</f>
        <v/>
      </c>
      <c r="H7288" s="6">
        <f>H7287+F7288*in_rte-G7288</f>
        <v/>
      </c>
      <c r="I7288" s="6">
        <f>IF(sel_og=1,0,E7288-G7288)</f>
        <v/>
      </c>
      <c r="J7288" s="6">
        <f>IF(sel_og=1,0,D7288-F7288)</f>
        <v/>
      </c>
      <c r="K7288" s="6">
        <f>IF(sel_og=1,E7288-G7288,0)</f>
        <v/>
      </c>
    </row>
    <row r="7289">
      <c r="A7289" s="6">
        <f>Profiles!E7289+Profiles!F7289</f>
        <v/>
      </c>
      <c r="B7289" s="6">
        <f>Profiles!D7289*sel_solar</f>
        <v/>
      </c>
      <c r="C7289" s="6">
        <f>MIN(B7289,A7289)</f>
        <v/>
      </c>
      <c r="D7289" s="6">
        <f>B7289-C7289</f>
        <v/>
      </c>
      <c r="E7289" s="6">
        <f>A7289-C7289</f>
        <v/>
      </c>
      <c r="F7289" s="6">
        <f>MIN(D7289,in_batt_pw,IF(sel_batt=0,0,(sel_batt-H7288)/in_rte))</f>
        <v/>
      </c>
      <c r="G7289" s="6">
        <f>MIN(E7289,in_batt_pw,H7288)</f>
        <v/>
      </c>
      <c r="H7289" s="6">
        <f>H7288+F7289*in_rte-G7289</f>
        <v/>
      </c>
      <c r="I7289" s="6">
        <f>IF(sel_og=1,0,E7289-G7289)</f>
        <v/>
      </c>
      <c r="J7289" s="6">
        <f>IF(sel_og=1,0,D7289-F7289)</f>
        <v/>
      </c>
      <c r="K7289" s="6">
        <f>IF(sel_og=1,E7289-G7289,0)</f>
        <v/>
      </c>
    </row>
    <row r="7290">
      <c r="A7290" s="6">
        <f>Profiles!E7290+Profiles!F7290</f>
        <v/>
      </c>
      <c r="B7290" s="6">
        <f>Profiles!D7290*sel_solar</f>
        <v/>
      </c>
      <c r="C7290" s="6">
        <f>MIN(B7290,A7290)</f>
        <v/>
      </c>
      <c r="D7290" s="6">
        <f>B7290-C7290</f>
        <v/>
      </c>
      <c r="E7290" s="6">
        <f>A7290-C7290</f>
        <v/>
      </c>
      <c r="F7290" s="6">
        <f>MIN(D7290,in_batt_pw,IF(sel_batt=0,0,(sel_batt-H7289)/in_rte))</f>
        <v/>
      </c>
      <c r="G7290" s="6">
        <f>MIN(E7290,in_batt_pw,H7289)</f>
        <v/>
      </c>
      <c r="H7290" s="6">
        <f>H7289+F7290*in_rte-G7290</f>
        <v/>
      </c>
      <c r="I7290" s="6">
        <f>IF(sel_og=1,0,E7290-G7290)</f>
        <v/>
      </c>
      <c r="J7290" s="6">
        <f>IF(sel_og=1,0,D7290-F7290)</f>
        <v/>
      </c>
      <c r="K7290" s="6">
        <f>IF(sel_og=1,E7290-G7290,0)</f>
        <v/>
      </c>
    </row>
    <row r="7291">
      <c r="A7291" s="6">
        <f>Profiles!E7291+Profiles!F7291</f>
        <v/>
      </c>
      <c r="B7291" s="6">
        <f>Profiles!D7291*sel_solar</f>
        <v/>
      </c>
      <c r="C7291" s="6">
        <f>MIN(B7291,A7291)</f>
        <v/>
      </c>
      <c r="D7291" s="6">
        <f>B7291-C7291</f>
        <v/>
      </c>
      <c r="E7291" s="6">
        <f>A7291-C7291</f>
        <v/>
      </c>
      <c r="F7291" s="6">
        <f>MIN(D7291,in_batt_pw,IF(sel_batt=0,0,(sel_batt-H7290)/in_rte))</f>
        <v/>
      </c>
      <c r="G7291" s="6">
        <f>MIN(E7291,in_batt_pw,H7290)</f>
        <v/>
      </c>
      <c r="H7291" s="6">
        <f>H7290+F7291*in_rte-G7291</f>
        <v/>
      </c>
      <c r="I7291" s="6">
        <f>IF(sel_og=1,0,E7291-G7291)</f>
        <v/>
      </c>
      <c r="J7291" s="6">
        <f>IF(sel_og=1,0,D7291-F7291)</f>
        <v/>
      </c>
      <c r="K7291" s="6">
        <f>IF(sel_og=1,E7291-G7291,0)</f>
        <v/>
      </c>
    </row>
    <row r="7292">
      <c r="A7292" s="6">
        <f>Profiles!E7292+Profiles!F7292</f>
        <v/>
      </c>
      <c r="B7292" s="6">
        <f>Profiles!D7292*sel_solar</f>
        <v/>
      </c>
      <c r="C7292" s="6">
        <f>MIN(B7292,A7292)</f>
        <v/>
      </c>
      <c r="D7292" s="6">
        <f>B7292-C7292</f>
        <v/>
      </c>
      <c r="E7292" s="6">
        <f>A7292-C7292</f>
        <v/>
      </c>
      <c r="F7292" s="6">
        <f>MIN(D7292,in_batt_pw,IF(sel_batt=0,0,(sel_batt-H7291)/in_rte))</f>
        <v/>
      </c>
      <c r="G7292" s="6">
        <f>MIN(E7292,in_batt_pw,H7291)</f>
        <v/>
      </c>
      <c r="H7292" s="6">
        <f>H7291+F7292*in_rte-G7292</f>
        <v/>
      </c>
      <c r="I7292" s="6">
        <f>IF(sel_og=1,0,E7292-G7292)</f>
        <v/>
      </c>
      <c r="J7292" s="6">
        <f>IF(sel_og=1,0,D7292-F7292)</f>
        <v/>
      </c>
      <c r="K7292" s="6">
        <f>IF(sel_og=1,E7292-G7292,0)</f>
        <v/>
      </c>
    </row>
    <row r="7293">
      <c r="A7293" s="6">
        <f>Profiles!E7293+Profiles!F7293</f>
        <v/>
      </c>
      <c r="B7293" s="6">
        <f>Profiles!D7293*sel_solar</f>
        <v/>
      </c>
      <c r="C7293" s="6">
        <f>MIN(B7293,A7293)</f>
        <v/>
      </c>
      <c r="D7293" s="6">
        <f>B7293-C7293</f>
        <v/>
      </c>
      <c r="E7293" s="6">
        <f>A7293-C7293</f>
        <v/>
      </c>
      <c r="F7293" s="6">
        <f>MIN(D7293,in_batt_pw,IF(sel_batt=0,0,(sel_batt-H7292)/in_rte))</f>
        <v/>
      </c>
      <c r="G7293" s="6">
        <f>MIN(E7293,in_batt_pw,H7292)</f>
        <v/>
      </c>
      <c r="H7293" s="6">
        <f>H7292+F7293*in_rte-G7293</f>
        <v/>
      </c>
      <c r="I7293" s="6">
        <f>IF(sel_og=1,0,E7293-G7293)</f>
        <v/>
      </c>
      <c r="J7293" s="6">
        <f>IF(sel_og=1,0,D7293-F7293)</f>
        <v/>
      </c>
      <c r="K7293" s="6">
        <f>IF(sel_og=1,E7293-G7293,0)</f>
        <v/>
      </c>
    </row>
    <row r="7294">
      <c r="A7294" s="6">
        <f>Profiles!E7294+Profiles!F7294</f>
        <v/>
      </c>
      <c r="B7294" s="6">
        <f>Profiles!D7294*sel_solar</f>
        <v/>
      </c>
      <c r="C7294" s="6">
        <f>MIN(B7294,A7294)</f>
        <v/>
      </c>
      <c r="D7294" s="6">
        <f>B7294-C7294</f>
        <v/>
      </c>
      <c r="E7294" s="6">
        <f>A7294-C7294</f>
        <v/>
      </c>
      <c r="F7294" s="6">
        <f>MIN(D7294,in_batt_pw,IF(sel_batt=0,0,(sel_batt-H7293)/in_rte))</f>
        <v/>
      </c>
      <c r="G7294" s="6">
        <f>MIN(E7294,in_batt_pw,H7293)</f>
        <v/>
      </c>
      <c r="H7294" s="6">
        <f>H7293+F7294*in_rte-G7294</f>
        <v/>
      </c>
      <c r="I7294" s="6">
        <f>IF(sel_og=1,0,E7294-G7294)</f>
        <v/>
      </c>
      <c r="J7294" s="6">
        <f>IF(sel_og=1,0,D7294-F7294)</f>
        <v/>
      </c>
      <c r="K7294" s="6">
        <f>IF(sel_og=1,E7294-G7294,0)</f>
        <v/>
      </c>
    </row>
    <row r="7295">
      <c r="A7295" s="6">
        <f>Profiles!E7295+Profiles!F7295</f>
        <v/>
      </c>
      <c r="B7295" s="6">
        <f>Profiles!D7295*sel_solar</f>
        <v/>
      </c>
      <c r="C7295" s="6">
        <f>MIN(B7295,A7295)</f>
        <v/>
      </c>
      <c r="D7295" s="6">
        <f>B7295-C7295</f>
        <v/>
      </c>
      <c r="E7295" s="6">
        <f>A7295-C7295</f>
        <v/>
      </c>
      <c r="F7295" s="6">
        <f>MIN(D7295,in_batt_pw,IF(sel_batt=0,0,(sel_batt-H7294)/in_rte))</f>
        <v/>
      </c>
      <c r="G7295" s="6">
        <f>MIN(E7295,in_batt_pw,H7294)</f>
        <v/>
      </c>
      <c r="H7295" s="6">
        <f>H7294+F7295*in_rte-G7295</f>
        <v/>
      </c>
      <c r="I7295" s="6">
        <f>IF(sel_og=1,0,E7295-G7295)</f>
        <v/>
      </c>
      <c r="J7295" s="6">
        <f>IF(sel_og=1,0,D7295-F7295)</f>
        <v/>
      </c>
      <c r="K7295" s="6">
        <f>IF(sel_og=1,E7295-G7295,0)</f>
        <v/>
      </c>
    </row>
    <row r="7296">
      <c r="A7296" s="6">
        <f>Profiles!E7296+Profiles!F7296</f>
        <v/>
      </c>
      <c r="B7296" s="6">
        <f>Profiles!D7296*sel_solar</f>
        <v/>
      </c>
      <c r="C7296" s="6">
        <f>MIN(B7296,A7296)</f>
        <v/>
      </c>
      <c r="D7296" s="6">
        <f>B7296-C7296</f>
        <v/>
      </c>
      <c r="E7296" s="6">
        <f>A7296-C7296</f>
        <v/>
      </c>
      <c r="F7296" s="6">
        <f>MIN(D7296,in_batt_pw,IF(sel_batt=0,0,(sel_batt-H7295)/in_rte))</f>
        <v/>
      </c>
      <c r="G7296" s="6">
        <f>MIN(E7296,in_batt_pw,H7295)</f>
        <v/>
      </c>
      <c r="H7296" s="6">
        <f>H7295+F7296*in_rte-G7296</f>
        <v/>
      </c>
      <c r="I7296" s="6">
        <f>IF(sel_og=1,0,E7296-G7296)</f>
        <v/>
      </c>
      <c r="J7296" s="6">
        <f>IF(sel_og=1,0,D7296-F7296)</f>
        <v/>
      </c>
      <c r="K7296" s="6">
        <f>IF(sel_og=1,E7296-G7296,0)</f>
        <v/>
      </c>
    </row>
    <row r="7297">
      <c r="A7297" s="6">
        <f>Profiles!E7297+Profiles!F7297</f>
        <v/>
      </c>
      <c r="B7297" s="6">
        <f>Profiles!D7297*sel_solar</f>
        <v/>
      </c>
      <c r="C7297" s="6">
        <f>MIN(B7297,A7297)</f>
        <v/>
      </c>
      <c r="D7297" s="6">
        <f>B7297-C7297</f>
        <v/>
      </c>
      <c r="E7297" s="6">
        <f>A7297-C7297</f>
        <v/>
      </c>
      <c r="F7297" s="6">
        <f>MIN(D7297,in_batt_pw,IF(sel_batt=0,0,(sel_batt-H7296)/in_rte))</f>
        <v/>
      </c>
      <c r="G7297" s="6">
        <f>MIN(E7297,in_batt_pw,H7296)</f>
        <v/>
      </c>
      <c r="H7297" s="6">
        <f>H7296+F7297*in_rte-G7297</f>
        <v/>
      </c>
      <c r="I7297" s="6">
        <f>IF(sel_og=1,0,E7297-G7297)</f>
        <v/>
      </c>
      <c r="J7297" s="6">
        <f>IF(sel_og=1,0,D7297-F7297)</f>
        <v/>
      </c>
      <c r="K7297" s="6">
        <f>IF(sel_og=1,E7297-G7297,0)</f>
        <v/>
      </c>
    </row>
    <row r="7298">
      <c r="A7298" s="6">
        <f>Profiles!E7298+Profiles!F7298</f>
        <v/>
      </c>
      <c r="B7298" s="6">
        <f>Profiles!D7298*sel_solar</f>
        <v/>
      </c>
      <c r="C7298" s="6">
        <f>MIN(B7298,A7298)</f>
        <v/>
      </c>
      <c r="D7298" s="6">
        <f>B7298-C7298</f>
        <v/>
      </c>
      <c r="E7298" s="6">
        <f>A7298-C7298</f>
        <v/>
      </c>
      <c r="F7298" s="6">
        <f>MIN(D7298,in_batt_pw,IF(sel_batt=0,0,(sel_batt-H7297)/in_rte))</f>
        <v/>
      </c>
      <c r="G7298" s="6">
        <f>MIN(E7298,in_batt_pw,H7297)</f>
        <v/>
      </c>
      <c r="H7298" s="6">
        <f>H7297+F7298*in_rte-G7298</f>
        <v/>
      </c>
      <c r="I7298" s="6">
        <f>IF(sel_og=1,0,E7298-G7298)</f>
        <v/>
      </c>
      <c r="J7298" s="6">
        <f>IF(sel_og=1,0,D7298-F7298)</f>
        <v/>
      </c>
      <c r="K7298" s="6">
        <f>IF(sel_og=1,E7298-G7298,0)</f>
        <v/>
      </c>
    </row>
    <row r="7299">
      <c r="A7299" s="6">
        <f>Profiles!E7299+Profiles!F7299</f>
        <v/>
      </c>
      <c r="B7299" s="6">
        <f>Profiles!D7299*sel_solar</f>
        <v/>
      </c>
      <c r="C7299" s="6">
        <f>MIN(B7299,A7299)</f>
        <v/>
      </c>
      <c r="D7299" s="6">
        <f>B7299-C7299</f>
        <v/>
      </c>
      <c r="E7299" s="6">
        <f>A7299-C7299</f>
        <v/>
      </c>
      <c r="F7299" s="6">
        <f>MIN(D7299,in_batt_pw,IF(sel_batt=0,0,(sel_batt-H7298)/in_rte))</f>
        <v/>
      </c>
      <c r="G7299" s="6">
        <f>MIN(E7299,in_batt_pw,H7298)</f>
        <v/>
      </c>
      <c r="H7299" s="6">
        <f>H7298+F7299*in_rte-G7299</f>
        <v/>
      </c>
      <c r="I7299" s="6">
        <f>IF(sel_og=1,0,E7299-G7299)</f>
        <v/>
      </c>
      <c r="J7299" s="6">
        <f>IF(sel_og=1,0,D7299-F7299)</f>
        <v/>
      </c>
      <c r="K7299" s="6">
        <f>IF(sel_og=1,E7299-G7299,0)</f>
        <v/>
      </c>
    </row>
    <row r="7300">
      <c r="A7300" s="6">
        <f>Profiles!E7300+Profiles!F7300</f>
        <v/>
      </c>
      <c r="B7300" s="6">
        <f>Profiles!D7300*sel_solar</f>
        <v/>
      </c>
      <c r="C7300" s="6">
        <f>MIN(B7300,A7300)</f>
        <v/>
      </c>
      <c r="D7300" s="6">
        <f>B7300-C7300</f>
        <v/>
      </c>
      <c r="E7300" s="6">
        <f>A7300-C7300</f>
        <v/>
      </c>
      <c r="F7300" s="6">
        <f>MIN(D7300,in_batt_pw,IF(sel_batt=0,0,(sel_batt-H7299)/in_rte))</f>
        <v/>
      </c>
      <c r="G7300" s="6">
        <f>MIN(E7300,in_batt_pw,H7299)</f>
        <v/>
      </c>
      <c r="H7300" s="6">
        <f>H7299+F7300*in_rte-G7300</f>
        <v/>
      </c>
      <c r="I7300" s="6">
        <f>IF(sel_og=1,0,E7300-G7300)</f>
        <v/>
      </c>
      <c r="J7300" s="6">
        <f>IF(sel_og=1,0,D7300-F7300)</f>
        <v/>
      </c>
      <c r="K7300" s="6">
        <f>IF(sel_og=1,E7300-G7300,0)</f>
        <v/>
      </c>
    </row>
    <row r="7301">
      <c r="A7301" s="6">
        <f>Profiles!E7301+Profiles!F7301</f>
        <v/>
      </c>
      <c r="B7301" s="6">
        <f>Profiles!D7301*sel_solar</f>
        <v/>
      </c>
      <c r="C7301" s="6">
        <f>MIN(B7301,A7301)</f>
        <v/>
      </c>
      <c r="D7301" s="6">
        <f>B7301-C7301</f>
        <v/>
      </c>
      <c r="E7301" s="6">
        <f>A7301-C7301</f>
        <v/>
      </c>
      <c r="F7301" s="6">
        <f>MIN(D7301,in_batt_pw,IF(sel_batt=0,0,(sel_batt-H7300)/in_rte))</f>
        <v/>
      </c>
      <c r="G7301" s="6">
        <f>MIN(E7301,in_batt_pw,H7300)</f>
        <v/>
      </c>
      <c r="H7301" s="6">
        <f>H7300+F7301*in_rte-G7301</f>
        <v/>
      </c>
      <c r="I7301" s="6">
        <f>IF(sel_og=1,0,E7301-G7301)</f>
        <v/>
      </c>
      <c r="J7301" s="6">
        <f>IF(sel_og=1,0,D7301-F7301)</f>
        <v/>
      </c>
      <c r="K7301" s="6">
        <f>IF(sel_og=1,E7301-G7301,0)</f>
        <v/>
      </c>
    </row>
    <row r="7302">
      <c r="A7302" s="6">
        <f>Profiles!E7302+Profiles!F7302</f>
        <v/>
      </c>
      <c r="B7302" s="6">
        <f>Profiles!D7302*sel_solar</f>
        <v/>
      </c>
      <c r="C7302" s="6">
        <f>MIN(B7302,A7302)</f>
        <v/>
      </c>
      <c r="D7302" s="6">
        <f>B7302-C7302</f>
        <v/>
      </c>
      <c r="E7302" s="6">
        <f>A7302-C7302</f>
        <v/>
      </c>
      <c r="F7302" s="6">
        <f>MIN(D7302,in_batt_pw,IF(sel_batt=0,0,(sel_batt-H7301)/in_rte))</f>
        <v/>
      </c>
      <c r="G7302" s="6">
        <f>MIN(E7302,in_batt_pw,H7301)</f>
        <v/>
      </c>
      <c r="H7302" s="6">
        <f>H7301+F7302*in_rte-G7302</f>
        <v/>
      </c>
      <c r="I7302" s="6">
        <f>IF(sel_og=1,0,E7302-G7302)</f>
        <v/>
      </c>
      <c r="J7302" s="6">
        <f>IF(sel_og=1,0,D7302-F7302)</f>
        <v/>
      </c>
      <c r="K7302" s="6">
        <f>IF(sel_og=1,E7302-G7302,0)</f>
        <v/>
      </c>
    </row>
    <row r="7303">
      <c r="A7303" s="6">
        <f>Profiles!E7303+Profiles!F7303</f>
        <v/>
      </c>
      <c r="B7303" s="6">
        <f>Profiles!D7303*sel_solar</f>
        <v/>
      </c>
      <c r="C7303" s="6">
        <f>MIN(B7303,A7303)</f>
        <v/>
      </c>
      <c r="D7303" s="6">
        <f>B7303-C7303</f>
        <v/>
      </c>
      <c r="E7303" s="6">
        <f>A7303-C7303</f>
        <v/>
      </c>
      <c r="F7303" s="6">
        <f>MIN(D7303,in_batt_pw,IF(sel_batt=0,0,(sel_batt-H7302)/in_rte))</f>
        <v/>
      </c>
      <c r="G7303" s="6">
        <f>MIN(E7303,in_batt_pw,H7302)</f>
        <v/>
      </c>
      <c r="H7303" s="6">
        <f>H7302+F7303*in_rte-G7303</f>
        <v/>
      </c>
      <c r="I7303" s="6">
        <f>IF(sel_og=1,0,E7303-G7303)</f>
        <v/>
      </c>
      <c r="J7303" s="6">
        <f>IF(sel_og=1,0,D7303-F7303)</f>
        <v/>
      </c>
      <c r="K7303" s="6">
        <f>IF(sel_og=1,E7303-G7303,0)</f>
        <v/>
      </c>
    </row>
    <row r="7304">
      <c r="A7304" s="6">
        <f>Profiles!E7304+Profiles!F7304</f>
        <v/>
      </c>
      <c r="B7304" s="6">
        <f>Profiles!D7304*sel_solar</f>
        <v/>
      </c>
      <c r="C7304" s="6">
        <f>MIN(B7304,A7304)</f>
        <v/>
      </c>
      <c r="D7304" s="6">
        <f>B7304-C7304</f>
        <v/>
      </c>
      <c r="E7304" s="6">
        <f>A7304-C7304</f>
        <v/>
      </c>
      <c r="F7304" s="6">
        <f>MIN(D7304,in_batt_pw,IF(sel_batt=0,0,(sel_batt-H7303)/in_rte))</f>
        <v/>
      </c>
      <c r="G7304" s="6">
        <f>MIN(E7304,in_batt_pw,H7303)</f>
        <v/>
      </c>
      <c r="H7304" s="6">
        <f>H7303+F7304*in_rte-G7304</f>
        <v/>
      </c>
      <c r="I7304" s="6">
        <f>IF(sel_og=1,0,E7304-G7304)</f>
        <v/>
      </c>
      <c r="J7304" s="6">
        <f>IF(sel_og=1,0,D7304-F7304)</f>
        <v/>
      </c>
      <c r="K7304" s="6">
        <f>IF(sel_og=1,E7304-G7304,0)</f>
        <v/>
      </c>
    </row>
    <row r="7305">
      <c r="A7305" s="6">
        <f>Profiles!E7305+Profiles!F7305</f>
        <v/>
      </c>
      <c r="B7305" s="6">
        <f>Profiles!D7305*sel_solar</f>
        <v/>
      </c>
      <c r="C7305" s="6">
        <f>MIN(B7305,A7305)</f>
        <v/>
      </c>
      <c r="D7305" s="6">
        <f>B7305-C7305</f>
        <v/>
      </c>
      <c r="E7305" s="6">
        <f>A7305-C7305</f>
        <v/>
      </c>
      <c r="F7305" s="6">
        <f>MIN(D7305,in_batt_pw,IF(sel_batt=0,0,(sel_batt-H7304)/in_rte))</f>
        <v/>
      </c>
      <c r="G7305" s="6">
        <f>MIN(E7305,in_batt_pw,H7304)</f>
        <v/>
      </c>
      <c r="H7305" s="6">
        <f>H7304+F7305*in_rte-G7305</f>
        <v/>
      </c>
      <c r="I7305" s="6">
        <f>IF(sel_og=1,0,E7305-G7305)</f>
        <v/>
      </c>
      <c r="J7305" s="6">
        <f>IF(sel_og=1,0,D7305-F7305)</f>
        <v/>
      </c>
      <c r="K7305" s="6">
        <f>IF(sel_og=1,E7305-G7305,0)</f>
        <v/>
      </c>
    </row>
    <row r="7306">
      <c r="A7306" s="6">
        <f>Profiles!E7306+Profiles!F7306</f>
        <v/>
      </c>
      <c r="B7306" s="6">
        <f>Profiles!D7306*sel_solar</f>
        <v/>
      </c>
      <c r="C7306" s="6">
        <f>MIN(B7306,A7306)</f>
        <v/>
      </c>
      <c r="D7306" s="6">
        <f>B7306-C7306</f>
        <v/>
      </c>
      <c r="E7306" s="6">
        <f>A7306-C7306</f>
        <v/>
      </c>
      <c r="F7306" s="6">
        <f>MIN(D7306,in_batt_pw,IF(sel_batt=0,0,(sel_batt-H7305)/in_rte))</f>
        <v/>
      </c>
      <c r="G7306" s="6">
        <f>MIN(E7306,in_batt_pw,H7305)</f>
        <v/>
      </c>
      <c r="H7306" s="6">
        <f>H7305+F7306*in_rte-G7306</f>
        <v/>
      </c>
      <c r="I7306" s="6">
        <f>IF(sel_og=1,0,E7306-G7306)</f>
        <v/>
      </c>
      <c r="J7306" s="6">
        <f>IF(sel_og=1,0,D7306-F7306)</f>
        <v/>
      </c>
      <c r="K7306" s="6">
        <f>IF(sel_og=1,E7306-G7306,0)</f>
        <v/>
      </c>
    </row>
    <row r="7307">
      <c r="A7307" s="6">
        <f>Profiles!E7307+Profiles!F7307</f>
        <v/>
      </c>
      <c r="B7307" s="6">
        <f>Profiles!D7307*sel_solar</f>
        <v/>
      </c>
      <c r="C7307" s="6">
        <f>MIN(B7307,A7307)</f>
        <v/>
      </c>
      <c r="D7307" s="6">
        <f>B7307-C7307</f>
        <v/>
      </c>
      <c r="E7307" s="6">
        <f>A7307-C7307</f>
        <v/>
      </c>
      <c r="F7307" s="6">
        <f>MIN(D7307,in_batt_pw,IF(sel_batt=0,0,(sel_batt-H7306)/in_rte))</f>
        <v/>
      </c>
      <c r="G7307" s="6">
        <f>MIN(E7307,in_batt_pw,H7306)</f>
        <v/>
      </c>
      <c r="H7307" s="6">
        <f>H7306+F7307*in_rte-G7307</f>
        <v/>
      </c>
      <c r="I7307" s="6">
        <f>IF(sel_og=1,0,E7307-G7307)</f>
        <v/>
      </c>
      <c r="J7307" s="6">
        <f>IF(sel_og=1,0,D7307-F7307)</f>
        <v/>
      </c>
      <c r="K7307" s="6">
        <f>IF(sel_og=1,E7307-G7307,0)</f>
        <v/>
      </c>
    </row>
    <row r="7308">
      <c r="A7308" s="6">
        <f>Profiles!E7308+Profiles!F7308</f>
        <v/>
      </c>
      <c r="B7308" s="6">
        <f>Profiles!D7308*sel_solar</f>
        <v/>
      </c>
      <c r="C7308" s="6">
        <f>MIN(B7308,A7308)</f>
        <v/>
      </c>
      <c r="D7308" s="6">
        <f>B7308-C7308</f>
        <v/>
      </c>
      <c r="E7308" s="6">
        <f>A7308-C7308</f>
        <v/>
      </c>
      <c r="F7308" s="6">
        <f>MIN(D7308,in_batt_pw,IF(sel_batt=0,0,(sel_batt-H7307)/in_rte))</f>
        <v/>
      </c>
      <c r="G7308" s="6">
        <f>MIN(E7308,in_batt_pw,H7307)</f>
        <v/>
      </c>
      <c r="H7308" s="6">
        <f>H7307+F7308*in_rte-G7308</f>
        <v/>
      </c>
      <c r="I7308" s="6">
        <f>IF(sel_og=1,0,E7308-G7308)</f>
        <v/>
      </c>
      <c r="J7308" s="6">
        <f>IF(sel_og=1,0,D7308-F7308)</f>
        <v/>
      </c>
      <c r="K7308" s="6">
        <f>IF(sel_og=1,E7308-G7308,0)</f>
        <v/>
      </c>
    </row>
    <row r="7309">
      <c r="A7309" s="6">
        <f>Profiles!E7309+Profiles!F7309</f>
        <v/>
      </c>
      <c r="B7309" s="6">
        <f>Profiles!D7309*sel_solar</f>
        <v/>
      </c>
      <c r="C7309" s="6">
        <f>MIN(B7309,A7309)</f>
        <v/>
      </c>
      <c r="D7309" s="6">
        <f>B7309-C7309</f>
        <v/>
      </c>
      <c r="E7309" s="6">
        <f>A7309-C7309</f>
        <v/>
      </c>
      <c r="F7309" s="6">
        <f>MIN(D7309,in_batt_pw,IF(sel_batt=0,0,(sel_batt-H7308)/in_rte))</f>
        <v/>
      </c>
      <c r="G7309" s="6">
        <f>MIN(E7309,in_batt_pw,H7308)</f>
        <v/>
      </c>
      <c r="H7309" s="6">
        <f>H7308+F7309*in_rte-G7309</f>
        <v/>
      </c>
      <c r="I7309" s="6">
        <f>IF(sel_og=1,0,E7309-G7309)</f>
        <v/>
      </c>
      <c r="J7309" s="6">
        <f>IF(sel_og=1,0,D7309-F7309)</f>
        <v/>
      </c>
      <c r="K7309" s="6">
        <f>IF(sel_og=1,E7309-G7309,0)</f>
        <v/>
      </c>
    </row>
    <row r="7310">
      <c r="A7310" s="6">
        <f>Profiles!E7310+Profiles!F7310</f>
        <v/>
      </c>
      <c r="B7310" s="6">
        <f>Profiles!D7310*sel_solar</f>
        <v/>
      </c>
      <c r="C7310" s="6">
        <f>MIN(B7310,A7310)</f>
        <v/>
      </c>
      <c r="D7310" s="6">
        <f>B7310-C7310</f>
        <v/>
      </c>
      <c r="E7310" s="6">
        <f>A7310-C7310</f>
        <v/>
      </c>
      <c r="F7310" s="6">
        <f>MIN(D7310,in_batt_pw,IF(sel_batt=0,0,(sel_batt-H7309)/in_rte))</f>
        <v/>
      </c>
      <c r="G7310" s="6">
        <f>MIN(E7310,in_batt_pw,H7309)</f>
        <v/>
      </c>
      <c r="H7310" s="6">
        <f>H7309+F7310*in_rte-G7310</f>
        <v/>
      </c>
      <c r="I7310" s="6">
        <f>IF(sel_og=1,0,E7310-G7310)</f>
        <v/>
      </c>
      <c r="J7310" s="6">
        <f>IF(sel_og=1,0,D7310-F7310)</f>
        <v/>
      </c>
      <c r="K7310" s="6">
        <f>IF(sel_og=1,E7310-G7310,0)</f>
        <v/>
      </c>
    </row>
    <row r="7311">
      <c r="A7311" s="6">
        <f>Profiles!E7311+Profiles!F7311</f>
        <v/>
      </c>
      <c r="B7311" s="6">
        <f>Profiles!D7311*sel_solar</f>
        <v/>
      </c>
      <c r="C7311" s="6">
        <f>MIN(B7311,A7311)</f>
        <v/>
      </c>
      <c r="D7311" s="6">
        <f>B7311-C7311</f>
        <v/>
      </c>
      <c r="E7311" s="6">
        <f>A7311-C7311</f>
        <v/>
      </c>
      <c r="F7311" s="6">
        <f>MIN(D7311,in_batt_pw,IF(sel_batt=0,0,(sel_batt-H7310)/in_rte))</f>
        <v/>
      </c>
      <c r="G7311" s="6">
        <f>MIN(E7311,in_batt_pw,H7310)</f>
        <v/>
      </c>
      <c r="H7311" s="6">
        <f>H7310+F7311*in_rte-G7311</f>
        <v/>
      </c>
      <c r="I7311" s="6">
        <f>IF(sel_og=1,0,E7311-G7311)</f>
        <v/>
      </c>
      <c r="J7311" s="6">
        <f>IF(sel_og=1,0,D7311-F7311)</f>
        <v/>
      </c>
      <c r="K7311" s="6">
        <f>IF(sel_og=1,E7311-G7311,0)</f>
        <v/>
      </c>
    </row>
    <row r="7312">
      <c r="A7312" s="6">
        <f>Profiles!E7312+Profiles!F7312</f>
        <v/>
      </c>
      <c r="B7312" s="6">
        <f>Profiles!D7312*sel_solar</f>
        <v/>
      </c>
      <c r="C7312" s="6">
        <f>MIN(B7312,A7312)</f>
        <v/>
      </c>
      <c r="D7312" s="6">
        <f>B7312-C7312</f>
        <v/>
      </c>
      <c r="E7312" s="6">
        <f>A7312-C7312</f>
        <v/>
      </c>
      <c r="F7312" s="6">
        <f>MIN(D7312,in_batt_pw,IF(sel_batt=0,0,(sel_batt-H7311)/in_rte))</f>
        <v/>
      </c>
      <c r="G7312" s="6">
        <f>MIN(E7312,in_batt_pw,H7311)</f>
        <v/>
      </c>
      <c r="H7312" s="6">
        <f>H7311+F7312*in_rte-G7312</f>
        <v/>
      </c>
      <c r="I7312" s="6">
        <f>IF(sel_og=1,0,E7312-G7312)</f>
        <v/>
      </c>
      <c r="J7312" s="6">
        <f>IF(sel_og=1,0,D7312-F7312)</f>
        <v/>
      </c>
      <c r="K7312" s="6">
        <f>IF(sel_og=1,E7312-G7312,0)</f>
        <v/>
      </c>
    </row>
    <row r="7313">
      <c r="A7313" s="6">
        <f>Profiles!E7313+Profiles!F7313</f>
        <v/>
      </c>
      <c r="B7313" s="6">
        <f>Profiles!D7313*sel_solar</f>
        <v/>
      </c>
      <c r="C7313" s="6">
        <f>MIN(B7313,A7313)</f>
        <v/>
      </c>
      <c r="D7313" s="6">
        <f>B7313-C7313</f>
        <v/>
      </c>
      <c r="E7313" s="6">
        <f>A7313-C7313</f>
        <v/>
      </c>
      <c r="F7313" s="6">
        <f>MIN(D7313,in_batt_pw,IF(sel_batt=0,0,(sel_batt-H7312)/in_rte))</f>
        <v/>
      </c>
      <c r="G7313" s="6">
        <f>MIN(E7313,in_batt_pw,H7312)</f>
        <v/>
      </c>
      <c r="H7313" s="6">
        <f>H7312+F7313*in_rte-G7313</f>
        <v/>
      </c>
      <c r="I7313" s="6">
        <f>IF(sel_og=1,0,E7313-G7313)</f>
        <v/>
      </c>
      <c r="J7313" s="6">
        <f>IF(sel_og=1,0,D7313-F7313)</f>
        <v/>
      </c>
      <c r="K7313" s="6">
        <f>IF(sel_og=1,E7313-G7313,0)</f>
        <v/>
      </c>
    </row>
    <row r="7314">
      <c r="A7314" s="6">
        <f>Profiles!E7314+Profiles!F7314</f>
        <v/>
      </c>
      <c r="B7314" s="6">
        <f>Profiles!D7314*sel_solar</f>
        <v/>
      </c>
      <c r="C7314" s="6">
        <f>MIN(B7314,A7314)</f>
        <v/>
      </c>
      <c r="D7314" s="6">
        <f>B7314-C7314</f>
        <v/>
      </c>
      <c r="E7314" s="6">
        <f>A7314-C7314</f>
        <v/>
      </c>
      <c r="F7314" s="6">
        <f>MIN(D7314,in_batt_pw,IF(sel_batt=0,0,(sel_batt-H7313)/in_rte))</f>
        <v/>
      </c>
      <c r="G7314" s="6">
        <f>MIN(E7314,in_batt_pw,H7313)</f>
        <v/>
      </c>
      <c r="H7314" s="6">
        <f>H7313+F7314*in_rte-G7314</f>
        <v/>
      </c>
      <c r="I7314" s="6">
        <f>IF(sel_og=1,0,E7314-G7314)</f>
        <v/>
      </c>
      <c r="J7314" s="6">
        <f>IF(sel_og=1,0,D7314-F7314)</f>
        <v/>
      </c>
      <c r="K7314" s="6">
        <f>IF(sel_og=1,E7314-G7314,0)</f>
        <v/>
      </c>
    </row>
    <row r="7315">
      <c r="A7315" s="6">
        <f>Profiles!E7315+Profiles!F7315</f>
        <v/>
      </c>
      <c r="B7315" s="6">
        <f>Profiles!D7315*sel_solar</f>
        <v/>
      </c>
      <c r="C7315" s="6">
        <f>MIN(B7315,A7315)</f>
        <v/>
      </c>
      <c r="D7315" s="6">
        <f>B7315-C7315</f>
        <v/>
      </c>
      <c r="E7315" s="6">
        <f>A7315-C7315</f>
        <v/>
      </c>
      <c r="F7315" s="6">
        <f>MIN(D7315,in_batt_pw,IF(sel_batt=0,0,(sel_batt-H7314)/in_rte))</f>
        <v/>
      </c>
      <c r="G7315" s="6">
        <f>MIN(E7315,in_batt_pw,H7314)</f>
        <v/>
      </c>
      <c r="H7315" s="6">
        <f>H7314+F7315*in_rte-G7315</f>
        <v/>
      </c>
      <c r="I7315" s="6">
        <f>IF(sel_og=1,0,E7315-G7315)</f>
        <v/>
      </c>
      <c r="J7315" s="6">
        <f>IF(sel_og=1,0,D7315-F7315)</f>
        <v/>
      </c>
      <c r="K7315" s="6">
        <f>IF(sel_og=1,E7315-G7315,0)</f>
        <v/>
      </c>
    </row>
    <row r="7316">
      <c r="A7316" s="6">
        <f>Profiles!E7316+Profiles!F7316</f>
        <v/>
      </c>
      <c r="B7316" s="6">
        <f>Profiles!D7316*sel_solar</f>
        <v/>
      </c>
      <c r="C7316" s="6">
        <f>MIN(B7316,A7316)</f>
        <v/>
      </c>
      <c r="D7316" s="6">
        <f>B7316-C7316</f>
        <v/>
      </c>
      <c r="E7316" s="6">
        <f>A7316-C7316</f>
        <v/>
      </c>
      <c r="F7316" s="6">
        <f>MIN(D7316,in_batt_pw,IF(sel_batt=0,0,(sel_batt-H7315)/in_rte))</f>
        <v/>
      </c>
      <c r="G7316" s="6">
        <f>MIN(E7316,in_batt_pw,H7315)</f>
        <v/>
      </c>
      <c r="H7316" s="6">
        <f>H7315+F7316*in_rte-G7316</f>
        <v/>
      </c>
      <c r="I7316" s="6">
        <f>IF(sel_og=1,0,E7316-G7316)</f>
        <v/>
      </c>
      <c r="J7316" s="6">
        <f>IF(sel_og=1,0,D7316-F7316)</f>
        <v/>
      </c>
      <c r="K7316" s="6">
        <f>IF(sel_og=1,E7316-G7316,0)</f>
        <v/>
      </c>
    </row>
    <row r="7317">
      <c r="A7317" s="6">
        <f>Profiles!E7317+Profiles!F7317</f>
        <v/>
      </c>
      <c r="B7317" s="6">
        <f>Profiles!D7317*sel_solar</f>
        <v/>
      </c>
      <c r="C7317" s="6">
        <f>MIN(B7317,A7317)</f>
        <v/>
      </c>
      <c r="D7317" s="6">
        <f>B7317-C7317</f>
        <v/>
      </c>
      <c r="E7317" s="6">
        <f>A7317-C7317</f>
        <v/>
      </c>
      <c r="F7317" s="6">
        <f>MIN(D7317,in_batt_pw,IF(sel_batt=0,0,(sel_batt-H7316)/in_rte))</f>
        <v/>
      </c>
      <c r="G7317" s="6">
        <f>MIN(E7317,in_batt_pw,H7316)</f>
        <v/>
      </c>
      <c r="H7317" s="6">
        <f>H7316+F7317*in_rte-G7317</f>
        <v/>
      </c>
      <c r="I7317" s="6">
        <f>IF(sel_og=1,0,E7317-G7317)</f>
        <v/>
      </c>
      <c r="J7317" s="6">
        <f>IF(sel_og=1,0,D7317-F7317)</f>
        <v/>
      </c>
      <c r="K7317" s="6">
        <f>IF(sel_og=1,E7317-G7317,0)</f>
        <v/>
      </c>
    </row>
    <row r="7318">
      <c r="A7318" s="6">
        <f>Profiles!E7318+Profiles!F7318</f>
        <v/>
      </c>
      <c r="B7318" s="6">
        <f>Profiles!D7318*sel_solar</f>
        <v/>
      </c>
      <c r="C7318" s="6">
        <f>MIN(B7318,A7318)</f>
        <v/>
      </c>
      <c r="D7318" s="6">
        <f>B7318-C7318</f>
        <v/>
      </c>
      <c r="E7318" s="6">
        <f>A7318-C7318</f>
        <v/>
      </c>
      <c r="F7318" s="6">
        <f>MIN(D7318,in_batt_pw,IF(sel_batt=0,0,(sel_batt-H7317)/in_rte))</f>
        <v/>
      </c>
      <c r="G7318" s="6">
        <f>MIN(E7318,in_batt_pw,H7317)</f>
        <v/>
      </c>
      <c r="H7318" s="6">
        <f>H7317+F7318*in_rte-G7318</f>
        <v/>
      </c>
      <c r="I7318" s="6">
        <f>IF(sel_og=1,0,E7318-G7318)</f>
        <v/>
      </c>
      <c r="J7318" s="6">
        <f>IF(sel_og=1,0,D7318-F7318)</f>
        <v/>
      </c>
      <c r="K7318" s="6">
        <f>IF(sel_og=1,E7318-G7318,0)</f>
        <v/>
      </c>
    </row>
    <row r="7319">
      <c r="A7319" s="6">
        <f>Profiles!E7319+Profiles!F7319</f>
        <v/>
      </c>
      <c r="B7319" s="6">
        <f>Profiles!D7319*sel_solar</f>
        <v/>
      </c>
      <c r="C7319" s="6">
        <f>MIN(B7319,A7319)</f>
        <v/>
      </c>
      <c r="D7319" s="6">
        <f>B7319-C7319</f>
        <v/>
      </c>
      <c r="E7319" s="6">
        <f>A7319-C7319</f>
        <v/>
      </c>
      <c r="F7319" s="6">
        <f>MIN(D7319,in_batt_pw,IF(sel_batt=0,0,(sel_batt-H7318)/in_rte))</f>
        <v/>
      </c>
      <c r="G7319" s="6">
        <f>MIN(E7319,in_batt_pw,H7318)</f>
        <v/>
      </c>
      <c r="H7319" s="6">
        <f>H7318+F7319*in_rte-G7319</f>
        <v/>
      </c>
      <c r="I7319" s="6">
        <f>IF(sel_og=1,0,E7319-G7319)</f>
        <v/>
      </c>
      <c r="J7319" s="6">
        <f>IF(sel_og=1,0,D7319-F7319)</f>
        <v/>
      </c>
      <c r="K7319" s="6">
        <f>IF(sel_og=1,E7319-G7319,0)</f>
        <v/>
      </c>
    </row>
    <row r="7320">
      <c r="A7320" s="6">
        <f>Profiles!E7320+Profiles!F7320</f>
        <v/>
      </c>
      <c r="B7320" s="6">
        <f>Profiles!D7320*sel_solar</f>
        <v/>
      </c>
      <c r="C7320" s="6">
        <f>MIN(B7320,A7320)</f>
        <v/>
      </c>
      <c r="D7320" s="6">
        <f>B7320-C7320</f>
        <v/>
      </c>
      <c r="E7320" s="6">
        <f>A7320-C7320</f>
        <v/>
      </c>
      <c r="F7320" s="6">
        <f>MIN(D7320,in_batt_pw,IF(sel_batt=0,0,(sel_batt-H7319)/in_rte))</f>
        <v/>
      </c>
      <c r="G7320" s="6">
        <f>MIN(E7320,in_batt_pw,H7319)</f>
        <v/>
      </c>
      <c r="H7320" s="6">
        <f>H7319+F7320*in_rte-G7320</f>
        <v/>
      </c>
      <c r="I7320" s="6">
        <f>IF(sel_og=1,0,E7320-G7320)</f>
        <v/>
      </c>
      <c r="J7320" s="6">
        <f>IF(sel_og=1,0,D7320-F7320)</f>
        <v/>
      </c>
      <c r="K7320" s="6">
        <f>IF(sel_og=1,E7320-G7320,0)</f>
        <v/>
      </c>
    </row>
    <row r="7321">
      <c r="A7321" s="6">
        <f>Profiles!E7321+Profiles!F7321</f>
        <v/>
      </c>
      <c r="B7321" s="6">
        <f>Profiles!D7321*sel_solar</f>
        <v/>
      </c>
      <c r="C7321" s="6">
        <f>MIN(B7321,A7321)</f>
        <v/>
      </c>
      <c r="D7321" s="6">
        <f>B7321-C7321</f>
        <v/>
      </c>
      <c r="E7321" s="6">
        <f>A7321-C7321</f>
        <v/>
      </c>
      <c r="F7321" s="6">
        <f>MIN(D7321,in_batt_pw,IF(sel_batt=0,0,(sel_batt-H7320)/in_rte))</f>
        <v/>
      </c>
      <c r="G7321" s="6">
        <f>MIN(E7321,in_batt_pw,H7320)</f>
        <v/>
      </c>
      <c r="H7321" s="6">
        <f>H7320+F7321*in_rte-G7321</f>
        <v/>
      </c>
      <c r="I7321" s="6">
        <f>IF(sel_og=1,0,E7321-G7321)</f>
        <v/>
      </c>
      <c r="J7321" s="6">
        <f>IF(sel_og=1,0,D7321-F7321)</f>
        <v/>
      </c>
      <c r="K7321" s="6">
        <f>IF(sel_og=1,E7321-G7321,0)</f>
        <v/>
      </c>
    </row>
    <row r="7322">
      <c r="A7322" s="6">
        <f>Profiles!E7322+Profiles!F7322</f>
        <v/>
      </c>
      <c r="B7322" s="6">
        <f>Profiles!D7322*sel_solar</f>
        <v/>
      </c>
      <c r="C7322" s="6">
        <f>MIN(B7322,A7322)</f>
        <v/>
      </c>
      <c r="D7322" s="6">
        <f>B7322-C7322</f>
        <v/>
      </c>
      <c r="E7322" s="6">
        <f>A7322-C7322</f>
        <v/>
      </c>
      <c r="F7322" s="6">
        <f>MIN(D7322,in_batt_pw,IF(sel_batt=0,0,(sel_batt-H7321)/in_rte))</f>
        <v/>
      </c>
      <c r="G7322" s="6">
        <f>MIN(E7322,in_batt_pw,H7321)</f>
        <v/>
      </c>
      <c r="H7322" s="6">
        <f>H7321+F7322*in_rte-G7322</f>
        <v/>
      </c>
      <c r="I7322" s="6">
        <f>IF(sel_og=1,0,E7322-G7322)</f>
        <v/>
      </c>
      <c r="J7322" s="6">
        <f>IF(sel_og=1,0,D7322-F7322)</f>
        <v/>
      </c>
      <c r="K7322" s="6">
        <f>IF(sel_og=1,E7322-G7322,0)</f>
        <v/>
      </c>
    </row>
    <row r="7323">
      <c r="A7323" s="6">
        <f>Profiles!E7323+Profiles!F7323</f>
        <v/>
      </c>
      <c r="B7323" s="6">
        <f>Profiles!D7323*sel_solar</f>
        <v/>
      </c>
      <c r="C7323" s="6">
        <f>MIN(B7323,A7323)</f>
        <v/>
      </c>
      <c r="D7323" s="6">
        <f>B7323-C7323</f>
        <v/>
      </c>
      <c r="E7323" s="6">
        <f>A7323-C7323</f>
        <v/>
      </c>
      <c r="F7323" s="6">
        <f>MIN(D7323,in_batt_pw,IF(sel_batt=0,0,(sel_batt-H7322)/in_rte))</f>
        <v/>
      </c>
      <c r="G7323" s="6">
        <f>MIN(E7323,in_batt_pw,H7322)</f>
        <v/>
      </c>
      <c r="H7323" s="6">
        <f>H7322+F7323*in_rte-G7323</f>
        <v/>
      </c>
      <c r="I7323" s="6">
        <f>IF(sel_og=1,0,E7323-G7323)</f>
        <v/>
      </c>
      <c r="J7323" s="6">
        <f>IF(sel_og=1,0,D7323-F7323)</f>
        <v/>
      </c>
      <c r="K7323" s="6">
        <f>IF(sel_og=1,E7323-G7323,0)</f>
        <v/>
      </c>
    </row>
    <row r="7324">
      <c r="A7324" s="6">
        <f>Profiles!E7324+Profiles!F7324</f>
        <v/>
      </c>
      <c r="B7324" s="6">
        <f>Profiles!D7324*sel_solar</f>
        <v/>
      </c>
      <c r="C7324" s="6">
        <f>MIN(B7324,A7324)</f>
        <v/>
      </c>
      <c r="D7324" s="6">
        <f>B7324-C7324</f>
        <v/>
      </c>
      <c r="E7324" s="6">
        <f>A7324-C7324</f>
        <v/>
      </c>
      <c r="F7324" s="6">
        <f>MIN(D7324,in_batt_pw,IF(sel_batt=0,0,(sel_batt-H7323)/in_rte))</f>
        <v/>
      </c>
      <c r="G7324" s="6">
        <f>MIN(E7324,in_batt_pw,H7323)</f>
        <v/>
      </c>
      <c r="H7324" s="6">
        <f>H7323+F7324*in_rte-G7324</f>
        <v/>
      </c>
      <c r="I7324" s="6">
        <f>IF(sel_og=1,0,E7324-G7324)</f>
        <v/>
      </c>
      <c r="J7324" s="6">
        <f>IF(sel_og=1,0,D7324-F7324)</f>
        <v/>
      </c>
      <c r="K7324" s="6">
        <f>IF(sel_og=1,E7324-G7324,0)</f>
        <v/>
      </c>
    </row>
    <row r="7325">
      <c r="A7325" s="6">
        <f>Profiles!E7325+Profiles!F7325</f>
        <v/>
      </c>
      <c r="B7325" s="6">
        <f>Profiles!D7325*sel_solar</f>
        <v/>
      </c>
      <c r="C7325" s="6">
        <f>MIN(B7325,A7325)</f>
        <v/>
      </c>
      <c r="D7325" s="6">
        <f>B7325-C7325</f>
        <v/>
      </c>
      <c r="E7325" s="6">
        <f>A7325-C7325</f>
        <v/>
      </c>
      <c r="F7325" s="6">
        <f>MIN(D7325,in_batt_pw,IF(sel_batt=0,0,(sel_batt-H7324)/in_rte))</f>
        <v/>
      </c>
      <c r="G7325" s="6">
        <f>MIN(E7325,in_batt_pw,H7324)</f>
        <v/>
      </c>
      <c r="H7325" s="6">
        <f>H7324+F7325*in_rte-G7325</f>
        <v/>
      </c>
      <c r="I7325" s="6">
        <f>IF(sel_og=1,0,E7325-G7325)</f>
        <v/>
      </c>
      <c r="J7325" s="6">
        <f>IF(sel_og=1,0,D7325-F7325)</f>
        <v/>
      </c>
      <c r="K7325" s="6">
        <f>IF(sel_og=1,E7325-G7325,0)</f>
        <v/>
      </c>
    </row>
    <row r="7326">
      <c r="A7326" s="6">
        <f>Profiles!E7326+Profiles!F7326</f>
        <v/>
      </c>
      <c r="B7326" s="6">
        <f>Profiles!D7326*sel_solar</f>
        <v/>
      </c>
      <c r="C7326" s="6">
        <f>MIN(B7326,A7326)</f>
        <v/>
      </c>
      <c r="D7326" s="6">
        <f>B7326-C7326</f>
        <v/>
      </c>
      <c r="E7326" s="6">
        <f>A7326-C7326</f>
        <v/>
      </c>
      <c r="F7326" s="6">
        <f>MIN(D7326,in_batt_pw,IF(sel_batt=0,0,(sel_batt-H7325)/in_rte))</f>
        <v/>
      </c>
      <c r="G7326" s="6">
        <f>MIN(E7326,in_batt_pw,H7325)</f>
        <v/>
      </c>
      <c r="H7326" s="6">
        <f>H7325+F7326*in_rte-G7326</f>
        <v/>
      </c>
      <c r="I7326" s="6">
        <f>IF(sel_og=1,0,E7326-G7326)</f>
        <v/>
      </c>
      <c r="J7326" s="6">
        <f>IF(sel_og=1,0,D7326-F7326)</f>
        <v/>
      </c>
      <c r="K7326" s="6">
        <f>IF(sel_og=1,E7326-G7326,0)</f>
        <v/>
      </c>
    </row>
    <row r="7327">
      <c r="A7327" s="6">
        <f>Profiles!E7327+Profiles!F7327</f>
        <v/>
      </c>
      <c r="B7327" s="6">
        <f>Profiles!D7327*sel_solar</f>
        <v/>
      </c>
      <c r="C7327" s="6">
        <f>MIN(B7327,A7327)</f>
        <v/>
      </c>
      <c r="D7327" s="6">
        <f>B7327-C7327</f>
        <v/>
      </c>
      <c r="E7327" s="6">
        <f>A7327-C7327</f>
        <v/>
      </c>
      <c r="F7327" s="6">
        <f>MIN(D7327,in_batt_pw,IF(sel_batt=0,0,(sel_batt-H7326)/in_rte))</f>
        <v/>
      </c>
      <c r="G7327" s="6">
        <f>MIN(E7327,in_batt_pw,H7326)</f>
        <v/>
      </c>
      <c r="H7327" s="6">
        <f>H7326+F7327*in_rte-G7327</f>
        <v/>
      </c>
      <c r="I7327" s="6">
        <f>IF(sel_og=1,0,E7327-G7327)</f>
        <v/>
      </c>
      <c r="J7327" s="6">
        <f>IF(sel_og=1,0,D7327-F7327)</f>
        <v/>
      </c>
      <c r="K7327" s="6">
        <f>IF(sel_og=1,E7327-G7327,0)</f>
        <v/>
      </c>
    </row>
    <row r="7328">
      <c r="A7328" s="6">
        <f>Profiles!E7328+Profiles!F7328</f>
        <v/>
      </c>
      <c r="B7328" s="6">
        <f>Profiles!D7328*sel_solar</f>
        <v/>
      </c>
      <c r="C7328" s="6">
        <f>MIN(B7328,A7328)</f>
        <v/>
      </c>
      <c r="D7328" s="6">
        <f>B7328-C7328</f>
        <v/>
      </c>
      <c r="E7328" s="6">
        <f>A7328-C7328</f>
        <v/>
      </c>
      <c r="F7328" s="6">
        <f>MIN(D7328,in_batt_pw,IF(sel_batt=0,0,(sel_batt-H7327)/in_rte))</f>
        <v/>
      </c>
      <c r="G7328" s="6">
        <f>MIN(E7328,in_batt_pw,H7327)</f>
        <v/>
      </c>
      <c r="H7328" s="6">
        <f>H7327+F7328*in_rte-G7328</f>
        <v/>
      </c>
      <c r="I7328" s="6">
        <f>IF(sel_og=1,0,E7328-G7328)</f>
        <v/>
      </c>
      <c r="J7328" s="6">
        <f>IF(sel_og=1,0,D7328-F7328)</f>
        <v/>
      </c>
      <c r="K7328" s="6">
        <f>IF(sel_og=1,E7328-G7328,0)</f>
        <v/>
      </c>
    </row>
    <row r="7329">
      <c r="A7329" s="6">
        <f>Profiles!E7329+Profiles!F7329</f>
        <v/>
      </c>
      <c r="B7329" s="6">
        <f>Profiles!D7329*sel_solar</f>
        <v/>
      </c>
      <c r="C7329" s="6">
        <f>MIN(B7329,A7329)</f>
        <v/>
      </c>
      <c r="D7329" s="6">
        <f>B7329-C7329</f>
        <v/>
      </c>
      <c r="E7329" s="6">
        <f>A7329-C7329</f>
        <v/>
      </c>
      <c r="F7329" s="6">
        <f>MIN(D7329,in_batt_pw,IF(sel_batt=0,0,(sel_batt-H7328)/in_rte))</f>
        <v/>
      </c>
      <c r="G7329" s="6">
        <f>MIN(E7329,in_batt_pw,H7328)</f>
        <v/>
      </c>
      <c r="H7329" s="6">
        <f>H7328+F7329*in_rte-G7329</f>
        <v/>
      </c>
      <c r="I7329" s="6">
        <f>IF(sel_og=1,0,E7329-G7329)</f>
        <v/>
      </c>
      <c r="J7329" s="6">
        <f>IF(sel_og=1,0,D7329-F7329)</f>
        <v/>
      </c>
      <c r="K7329" s="6">
        <f>IF(sel_og=1,E7329-G7329,0)</f>
        <v/>
      </c>
    </row>
    <row r="7330">
      <c r="A7330" s="6">
        <f>Profiles!E7330+Profiles!F7330</f>
        <v/>
      </c>
      <c r="B7330" s="6">
        <f>Profiles!D7330*sel_solar</f>
        <v/>
      </c>
      <c r="C7330" s="6">
        <f>MIN(B7330,A7330)</f>
        <v/>
      </c>
      <c r="D7330" s="6">
        <f>B7330-C7330</f>
        <v/>
      </c>
      <c r="E7330" s="6">
        <f>A7330-C7330</f>
        <v/>
      </c>
      <c r="F7330" s="6">
        <f>MIN(D7330,in_batt_pw,IF(sel_batt=0,0,(sel_batt-H7329)/in_rte))</f>
        <v/>
      </c>
      <c r="G7330" s="6">
        <f>MIN(E7330,in_batt_pw,H7329)</f>
        <v/>
      </c>
      <c r="H7330" s="6">
        <f>H7329+F7330*in_rte-G7330</f>
        <v/>
      </c>
      <c r="I7330" s="6">
        <f>IF(sel_og=1,0,E7330-G7330)</f>
        <v/>
      </c>
      <c r="J7330" s="6">
        <f>IF(sel_og=1,0,D7330-F7330)</f>
        <v/>
      </c>
      <c r="K7330" s="6">
        <f>IF(sel_og=1,E7330-G7330,0)</f>
        <v/>
      </c>
    </row>
    <row r="7331">
      <c r="A7331" s="6">
        <f>Profiles!E7331+Profiles!F7331</f>
        <v/>
      </c>
      <c r="B7331" s="6">
        <f>Profiles!D7331*sel_solar</f>
        <v/>
      </c>
      <c r="C7331" s="6">
        <f>MIN(B7331,A7331)</f>
        <v/>
      </c>
      <c r="D7331" s="6">
        <f>B7331-C7331</f>
        <v/>
      </c>
      <c r="E7331" s="6">
        <f>A7331-C7331</f>
        <v/>
      </c>
      <c r="F7331" s="6">
        <f>MIN(D7331,in_batt_pw,IF(sel_batt=0,0,(sel_batt-H7330)/in_rte))</f>
        <v/>
      </c>
      <c r="G7331" s="6">
        <f>MIN(E7331,in_batt_pw,H7330)</f>
        <v/>
      </c>
      <c r="H7331" s="6">
        <f>H7330+F7331*in_rte-G7331</f>
        <v/>
      </c>
      <c r="I7331" s="6">
        <f>IF(sel_og=1,0,E7331-G7331)</f>
        <v/>
      </c>
      <c r="J7331" s="6">
        <f>IF(sel_og=1,0,D7331-F7331)</f>
        <v/>
      </c>
      <c r="K7331" s="6">
        <f>IF(sel_og=1,E7331-G7331,0)</f>
        <v/>
      </c>
    </row>
    <row r="7332">
      <c r="A7332" s="6">
        <f>Profiles!E7332+Profiles!F7332</f>
        <v/>
      </c>
      <c r="B7332" s="6">
        <f>Profiles!D7332*sel_solar</f>
        <v/>
      </c>
      <c r="C7332" s="6">
        <f>MIN(B7332,A7332)</f>
        <v/>
      </c>
      <c r="D7332" s="6">
        <f>B7332-C7332</f>
        <v/>
      </c>
      <c r="E7332" s="6">
        <f>A7332-C7332</f>
        <v/>
      </c>
      <c r="F7332" s="6">
        <f>MIN(D7332,in_batt_pw,IF(sel_batt=0,0,(sel_batt-H7331)/in_rte))</f>
        <v/>
      </c>
      <c r="G7332" s="6">
        <f>MIN(E7332,in_batt_pw,H7331)</f>
        <v/>
      </c>
      <c r="H7332" s="6">
        <f>H7331+F7332*in_rte-G7332</f>
        <v/>
      </c>
      <c r="I7332" s="6">
        <f>IF(sel_og=1,0,E7332-G7332)</f>
        <v/>
      </c>
      <c r="J7332" s="6">
        <f>IF(sel_og=1,0,D7332-F7332)</f>
        <v/>
      </c>
      <c r="K7332" s="6">
        <f>IF(sel_og=1,E7332-G7332,0)</f>
        <v/>
      </c>
    </row>
    <row r="7333">
      <c r="A7333" s="6">
        <f>Profiles!E7333+Profiles!F7333</f>
        <v/>
      </c>
      <c r="B7333" s="6">
        <f>Profiles!D7333*sel_solar</f>
        <v/>
      </c>
      <c r="C7333" s="6">
        <f>MIN(B7333,A7333)</f>
        <v/>
      </c>
      <c r="D7333" s="6">
        <f>B7333-C7333</f>
        <v/>
      </c>
      <c r="E7333" s="6">
        <f>A7333-C7333</f>
        <v/>
      </c>
      <c r="F7333" s="6">
        <f>MIN(D7333,in_batt_pw,IF(sel_batt=0,0,(sel_batt-H7332)/in_rte))</f>
        <v/>
      </c>
      <c r="G7333" s="6">
        <f>MIN(E7333,in_batt_pw,H7332)</f>
        <v/>
      </c>
      <c r="H7333" s="6">
        <f>H7332+F7333*in_rte-G7333</f>
        <v/>
      </c>
      <c r="I7333" s="6">
        <f>IF(sel_og=1,0,E7333-G7333)</f>
        <v/>
      </c>
      <c r="J7333" s="6">
        <f>IF(sel_og=1,0,D7333-F7333)</f>
        <v/>
      </c>
      <c r="K7333" s="6">
        <f>IF(sel_og=1,E7333-G7333,0)</f>
        <v/>
      </c>
    </row>
    <row r="7334">
      <c r="A7334" s="6">
        <f>Profiles!E7334+Profiles!F7334</f>
        <v/>
      </c>
      <c r="B7334" s="6">
        <f>Profiles!D7334*sel_solar</f>
        <v/>
      </c>
      <c r="C7334" s="6">
        <f>MIN(B7334,A7334)</f>
        <v/>
      </c>
      <c r="D7334" s="6">
        <f>B7334-C7334</f>
        <v/>
      </c>
      <c r="E7334" s="6">
        <f>A7334-C7334</f>
        <v/>
      </c>
      <c r="F7334" s="6">
        <f>MIN(D7334,in_batt_pw,IF(sel_batt=0,0,(sel_batt-H7333)/in_rte))</f>
        <v/>
      </c>
      <c r="G7334" s="6">
        <f>MIN(E7334,in_batt_pw,H7333)</f>
        <v/>
      </c>
      <c r="H7334" s="6">
        <f>H7333+F7334*in_rte-G7334</f>
        <v/>
      </c>
      <c r="I7334" s="6">
        <f>IF(sel_og=1,0,E7334-G7334)</f>
        <v/>
      </c>
      <c r="J7334" s="6">
        <f>IF(sel_og=1,0,D7334-F7334)</f>
        <v/>
      </c>
      <c r="K7334" s="6">
        <f>IF(sel_og=1,E7334-G7334,0)</f>
        <v/>
      </c>
    </row>
    <row r="7335">
      <c r="A7335" s="6">
        <f>Profiles!E7335+Profiles!F7335</f>
        <v/>
      </c>
      <c r="B7335" s="6">
        <f>Profiles!D7335*sel_solar</f>
        <v/>
      </c>
      <c r="C7335" s="6">
        <f>MIN(B7335,A7335)</f>
        <v/>
      </c>
      <c r="D7335" s="6">
        <f>B7335-C7335</f>
        <v/>
      </c>
      <c r="E7335" s="6">
        <f>A7335-C7335</f>
        <v/>
      </c>
      <c r="F7335" s="6">
        <f>MIN(D7335,in_batt_pw,IF(sel_batt=0,0,(sel_batt-H7334)/in_rte))</f>
        <v/>
      </c>
      <c r="G7335" s="6">
        <f>MIN(E7335,in_batt_pw,H7334)</f>
        <v/>
      </c>
      <c r="H7335" s="6">
        <f>H7334+F7335*in_rte-G7335</f>
        <v/>
      </c>
      <c r="I7335" s="6">
        <f>IF(sel_og=1,0,E7335-G7335)</f>
        <v/>
      </c>
      <c r="J7335" s="6">
        <f>IF(sel_og=1,0,D7335-F7335)</f>
        <v/>
      </c>
      <c r="K7335" s="6">
        <f>IF(sel_og=1,E7335-G7335,0)</f>
        <v/>
      </c>
    </row>
    <row r="7336">
      <c r="A7336" s="6">
        <f>Profiles!E7336+Profiles!F7336</f>
        <v/>
      </c>
      <c r="B7336" s="6">
        <f>Profiles!D7336*sel_solar</f>
        <v/>
      </c>
      <c r="C7336" s="6">
        <f>MIN(B7336,A7336)</f>
        <v/>
      </c>
      <c r="D7336" s="6">
        <f>B7336-C7336</f>
        <v/>
      </c>
      <c r="E7336" s="6">
        <f>A7336-C7336</f>
        <v/>
      </c>
      <c r="F7336" s="6">
        <f>MIN(D7336,in_batt_pw,IF(sel_batt=0,0,(sel_batt-H7335)/in_rte))</f>
        <v/>
      </c>
      <c r="G7336" s="6">
        <f>MIN(E7336,in_batt_pw,H7335)</f>
        <v/>
      </c>
      <c r="H7336" s="6">
        <f>H7335+F7336*in_rte-G7336</f>
        <v/>
      </c>
      <c r="I7336" s="6">
        <f>IF(sel_og=1,0,E7336-G7336)</f>
        <v/>
      </c>
      <c r="J7336" s="6">
        <f>IF(sel_og=1,0,D7336-F7336)</f>
        <v/>
      </c>
      <c r="K7336" s="6">
        <f>IF(sel_og=1,E7336-G7336,0)</f>
        <v/>
      </c>
    </row>
    <row r="7337">
      <c r="A7337" s="6">
        <f>Profiles!E7337+Profiles!F7337</f>
        <v/>
      </c>
      <c r="B7337" s="6">
        <f>Profiles!D7337*sel_solar</f>
        <v/>
      </c>
      <c r="C7337" s="6">
        <f>MIN(B7337,A7337)</f>
        <v/>
      </c>
      <c r="D7337" s="6">
        <f>B7337-C7337</f>
        <v/>
      </c>
      <c r="E7337" s="6">
        <f>A7337-C7337</f>
        <v/>
      </c>
      <c r="F7337" s="6">
        <f>MIN(D7337,in_batt_pw,IF(sel_batt=0,0,(sel_batt-H7336)/in_rte))</f>
        <v/>
      </c>
      <c r="G7337" s="6">
        <f>MIN(E7337,in_batt_pw,H7336)</f>
        <v/>
      </c>
      <c r="H7337" s="6">
        <f>H7336+F7337*in_rte-G7337</f>
        <v/>
      </c>
      <c r="I7337" s="6">
        <f>IF(sel_og=1,0,E7337-G7337)</f>
        <v/>
      </c>
      <c r="J7337" s="6">
        <f>IF(sel_og=1,0,D7337-F7337)</f>
        <v/>
      </c>
      <c r="K7337" s="6">
        <f>IF(sel_og=1,E7337-G7337,0)</f>
        <v/>
      </c>
    </row>
    <row r="7338">
      <c r="A7338" s="6">
        <f>Profiles!E7338+Profiles!F7338</f>
        <v/>
      </c>
      <c r="B7338" s="6">
        <f>Profiles!D7338*sel_solar</f>
        <v/>
      </c>
      <c r="C7338" s="6">
        <f>MIN(B7338,A7338)</f>
        <v/>
      </c>
      <c r="D7338" s="6">
        <f>B7338-C7338</f>
        <v/>
      </c>
      <c r="E7338" s="6">
        <f>A7338-C7338</f>
        <v/>
      </c>
      <c r="F7338" s="6">
        <f>MIN(D7338,in_batt_pw,IF(sel_batt=0,0,(sel_batt-H7337)/in_rte))</f>
        <v/>
      </c>
      <c r="G7338" s="6">
        <f>MIN(E7338,in_batt_pw,H7337)</f>
        <v/>
      </c>
      <c r="H7338" s="6">
        <f>H7337+F7338*in_rte-G7338</f>
        <v/>
      </c>
      <c r="I7338" s="6">
        <f>IF(sel_og=1,0,E7338-G7338)</f>
        <v/>
      </c>
      <c r="J7338" s="6">
        <f>IF(sel_og=1,0,D7338-F7338)</f>
        <v/>
      </c>
      <c r="K7338" s="6">
        <f>IF(sel_og=1,E7338-G7338,0)</f>
        <v/>
      </c>
    </row>
    <row r="7339">
      <c r="A7339" s="6">
        <f>Profiles!E7339+Profiles!F7339</f>
        <v/>
      </c>
      <c r="B7339" s="6">
        <f>Profiles!D7339*sel_solar</f>
        <v/>
      </c>
      <c r="C7339" s="6">
        <f>MIN(B7339,A7339)</f>
        <v/>
      </c>
      <c r="D7339" s="6">
        <f>B7339-C7339</f>
        <v/>
      </c>
      <c r="E7339" s="6">
        <f>A7339-C7339</f>
        <v/>
      </c>
      <c r="F7339" s="6">
        <f>MIN(D7339,in_batt_pw,IF(sel_batt=0,0,(sel_batt-H7338)/in_rte))</f>
        <v/>
      </c>
      <c r="G7339" s="6">
        <f>MIN(E7339,in_batt_pw,H7338)</f>
        <v/>
      </c>
      <c r="H7339" s="6">
        <f>H7338+F7339*in_rte-G7339</f>
        <v/>
      </c>
      <c r="I7339" s="6">
        <f>IF(sel_og=1,0,E7339-G7339)</f>
        <v/>
      </c>
      <c r="J7339" s="6">
        <f>IF(sel_og=1,0,D7339-F7339)</f>
        <v/>
      </c>
      <c r="K7339" s="6">
        <f>IF(sel_og=1,E7339-G7339,0)</f>
        <v/>
      </c>
    </row>
    <row r="7340">
      <c r="A7340" s="6">
        <f>Profiles!E7340+Profiles!F7340</f>
        <v/>
      </c>
      <c r="B7340" s="6">
        <f>Profiles!D7340*sel_solar</f>
        <v/>
      </c>
      <c r="C7340" s="6">
        <f>MIN(B7340,A7340)</f>
        <v/>
      </c>
      <c r="D7340" s="6">
        <f>B7340-C7340</f>
        <v/>
      </c>
      <c r="E7340" s="6">
        <f>A7340-C7340</f>
        <v/>
      </c>
      <c r="F7340" s="6">
        <f>MIN(D7340,in_batt_pw,IF(sel_batt=0,0,(sel_batt-H7339)/in_rte))</f>
        <v/>
      </c>
      <c r="G7340" s="6">
        <f>MIN(E7340,in_batt_pw,H7339)</f>
        <v/>
      </c>
      <c r="H7340" s="6">
        <f>H7339+F7340*in_rte-G7340</f>
        <v/>
      </c>
      <c r="I7340" s="6">
        <f>IF(sel_og=1,0,E7340-G7340)</f>
        <v/>
      </c>
      <c r="J7340" s="6">
        <f>IF(sel_og=1,0,D7340-F7340)</f>
        <v/>
      </c>
      <c r="K7340" s="6">
        <f>IF(sel_og=1,E7340-G7340,0)</f>
        <v/>
      </c>
    </row>
    <row r="7341">
      <c r="A7341" s="6">
        <f>Profiles!E7341+Profiles!F7341</f>
        <v/>
      </c>
      <c r="B7341" s="6">
        <f>Profiles!D7341*sel_solar</f>
        <v/>
      </c>
      <c r="C7341" s="6">
        <f>MIN(B7341,A7341)</f>
        <v/>
      </c>
      <c r="D7341" s="6">
        <f>B7341-C7341</f>
        <v/>
      </c>
      <c r="E7341" s="6">
        <f>A7341-C7341</f>
        <v/>
      </c>
      <c r="F7341" s="6">
        <f>MIN(D7341,in_batt_pw,IF(sel_batt=0,0,(sel_batt-H7340)/in_rte))</f>
        <v/>
      </c>
      <c r="G7341" s="6">
        <f>MIN(E7341,in_batt_pw,H7340)</f>
        <v/>
      </c>
      <c r="H7341" s="6">
        <f>H7340+F7341*in_rte-G7341</f>
        <v/>
      </c>
      <c r="I7341" s="6">
        <f>IF(sel_og=1,0,E7341-G7341)</f>
        <v/>
      </c>
      <c r="J7341" s="6">
        <f>IF(sel_og=1,0,D7341-F7341)</f>
        <v/>
      </c>
      <c r="K7341" s="6">
        <f>IF(sel_og=1,E7341-G7341,0)</f>
        <v/>
      </c>
    </row>
    <row r="7342">
      <c r="A7342" s="6">
        <f>Profiles!E7342+Profiles!F7342</f>
        <v/>
      </c>
      <c r="B7342" s="6">
        <f>Profiles!D7342*sel_solar</f>
        <v/>
      </c>
      <c r="C7342" s="6">
        <f>MIN(B7342,A7342)</f>
        <v/>
      </c>
      <c r="D7342" s="6">
        <f>B7342-C7342</f>
        <v/>
      </c>
      <c r="E7342" s="6">
        <f>A7342-C7342</f>
        <v/>
      </c>
      <c r="F7342" s="6">
        <f>MIN(D7342,in_batt_pw,IF(sel_batt=0,0,(sel_batt-H7341)/in_rte))</f>
        <v/>
      </c>
      <c r="G7342" s="6">
        <f>MIN(E7342,in_batt_pw,H7341)</f>
        <v/>
      </c>
      <c r="H7342" s="6">
        <f>H7341+F7342*in_rte-G7342</f>
        <v/>
      </c>
      <c r="I7342" s="6">
        <f>IF(sel_og=1,0,E7342-G7342)</f>
        <v/>
      </c>
      <c r="J7342" s="6">
        <f>IF(sel_og=1,0,D7342-F7342)</f>
        <v/>
      </c>
      <c r="K7342" s="6">
        <f>IF(sel_og=1,E7342-G7342,0)</f>
        <v/>
      </c>
    </row>
    <row r="7343">
      <c r="A7343" s="6">
        <f>Profiles!E7343+Profiles!F7343</f>
        <v/>
      </c>
      <c r="B7343" s="6">
        <f>Profiles!D7343*sel_solar</f>
        <v/>
      </c>
      <c r="C7343" s="6">
        <f>MIN(B7343,A7343)</f>
        <v/>
      </c>
      <c r="D7343" s="6">
        <f>B7343-C7343</f>
        <v/>
      </c>
      <c r="E7343" s="6">
        <f>A7343-C7343</f>
        <v/>
      </c>
      <c r="F7343" s="6">
        <f>MIN(D7343,in_batt_pw,IF(sel_batt=0,0,(sel_batt-H7342)/in_rte))</f>
        <v/>
      </c>
      <c r="G7343" s="6">
        <f>MIN(E7343,in_batt_pw,H7342)</f>
        <v/>
      </c>
      <c r="H7343" s="6">
        <f>H7342+F7343*in_rte-G7343</f>
        <v/>
      </c>
      <c r="I7343" s="6">
        <f>IF(sel_og=1,0,E7343-G7343)</f>
        <v/>
      </c>
      <c r="J7343" s="6">
        <f>IF(sel_og=1,0,D7343-F7343)</f>
        <v/>
      </c>
      <c r="K7343" s="6">
        <f>IF(sel_og=1,E7343-G7343,0)</f>
        <v/>
      </c>
    </row>
    <row r="7344">
      <c r="A7344" s="6">
        <f>Profiles!E7344+Profiles!F7344</f>
        <v/>
      </c>
      <c r="B7344" s="6">
        <f>Profiles!D7344*sel_solar</f>
        <v/>
      </c>
      <c r="C7344" s="6">
        <f>MIN(B7344,A7344)</f>
        <v/>
      </c>
      <c r="D7344" s="6">
        <f>B7344-C7344</f>
        <v/>
      </c>
      <c r="E7344" s="6">
        <f>A7344-C7344</f>
        <v/>
      </c>
      <c r="F7344" s="6">
        <f>MIN(D7344,in_batt_pw,IF(sel_batt=0,0,(sel_batt-H7343)/in_rte))</f>
        <v/>
      </c>
      <c r="G7344" s="6">
        <f>MIN(E7344,in_batt_pw,H7343)</f>
        <v/>
      </c>
      <c r="H7344" s="6">
        <f>H7343+F7344*in_rte-G7344</f>
        <v/>
      </c>
      <c r="I7344" s="6">
        <f>IF(sel_og=1,0,E7344-G7344)</f>
        <v/>
      </c>
      <c r="J7344" s="6">
        <f>IF(sel_og=1,0,D7344-F7344)</f>
        <v/>
      </c>
      <c r="K7344" s="6">
        <f>IF(sel_og=1,E7344-G7344,0)</f>
        <v/>
      </c>
    </row>
    <row r="7345">
      <c r="A7345" s="6">
        <f>Profiles!E7345+Profiles!F7345</f>
        <v/>
      </c>
      <c r="B7345" s="6">
        <f>Profiles!D7345*sel_solar</f>
        <v/>
      </c>
      <c r="C7345" s="6">
        <f>MIN(B7345,A7345)</f>
        <v/>
      </c>
      <c r="D7345" s="6">
        <f>B7345-C7345</f>
        <v/>
      </c>
      <c r="E7345" s="6">
        <f>A7345-C7345</f>
        <v/>
      </c>
      <c r="F7345" s="6">
        <f>MIN(D7345,in_batt_pw,IF(sel_batt=0,0,(sel_batt-H7344)/in_rte))</f>
        <v/>
      </c>
      <c r="G7345" s="6">
        <f>MIN(E7345,in_batt_pw,H7344)</f>
        <v/>
      </c>
      <c r="H7345" s="6">
        <f>H7344+F7345*in_rte-G7345</f>
        <v/>
      </c>
      <c r="I7345" s="6">
        <f>IF(sel_og=1,0,E7345-G7345)</f>
        <v/>
      </c>
      <c r="J7345" s="6">
        <f>IF(sel_og=1,0,D7345-F7345)</f>
        <v/>
      </c>
      <c r="K7345" s="6">
        <f>IF(sel_og=1,E7345-G7345,0)</f>
        <v/>
      </c>
    </row>
    <row r="7346">
      <c r="A7346" s="6">
        <f>Profiles!E7346+Profiles!F7346</f>
        <v/>
      </c>
      <c r="B7346" s="6">
        <f>Profiles!D7346*sel_solar</f>
        <v/>
      </c>
      <c r="C7346" s="6">
        <f>MIN(B7346,A7346)</f>
        <v/>
      </c>
      <c r="D7346" s="6">
        <f>B7346-C7346</f>
        <v/>
      </c>
      <c r="E7346" s="6">
        <f>A7346-C7346</f>
        <v/>
      </c>
      <c r="F7346" s="6">
        <f>MIN(D7346,in_batt_pw,IF(sel_batt=0,0,(sel_batt-H7345)/in_rte))</f>
        <v/>
      </c>
      <c r="G7346" s="6">
        <f>MIN(E7346,in_batt_pw,H7345)</f>
        <v/>
      </c>
      <c r="H7346" s="6">
        <f>H7345+F7346*in_rte-G7346</f>
        <v/>
      </c>
      <c r="I7346" s="6">
        <f>IF(sel_og=1,0,E7346-G7346)</f>
        <v/>
      </c>
      <c r="J7346" s="6">
        <f>IF(sel_og=1,0,D7346-F7346)</f>
        <v/>
      </c>
      <c r="K7346" s="6">
        <f>IF(sel_og=1,E7346-G7346,0)</f>
        <v/>
      </c>
    </row>
    <row r="7347">
      <c r="A7347" s="6">
        <f>Profiles!E7347+Profiles!F7347</f>
        <v/>
      </c>
      <c r="B7347" s="6">
        <f>Profiles!D7347*sel_solar</f>
        <v/>
      </c>
      <c r="C7347" s="6">
        <f>MIN(B7347,A7347)</f>
        <v/>
      </c>
      <c r="D7347" s="6">
        <f>B7347-C7347</f>
        <v/>
      </c>
      <c r="E7347" s="6">
        <f>A7347-C7347</f>
        <v/>
      </c>
      <c r="F7347" s="6">
        <f>MIN(D7347,in_batt_pw,IF(sel_batt=0,0,(sel_batt-H7346)/in_rte))</f>
        <v/>
      </c>
      <c r="G7347" s="6">
        <f>MIN(E7347,in_batt_pw,H7346)</f>
        <v/>
      </c>
      <c r="H7347" s="6">
        <f>H7346+F7347*in_rte-G7347</f>
        <v/>
      </c>
      <c r="I7347" s="6">
        <f>IF(sel_og=1,0,E7347-G7347)</f>
        <v/>
      </c>
      <c r="J7347" s="6">
        <f>IF(sel_og=1,0,D7347-F7347)</f>
        <v/>
      </c>
      <c r="K7347" s="6">
        <f>IF(sel_og=1,E7347-G7347,0)</f>
        <v/>
      </c>
    </row>
    <row r="7348">
      <c r="A7348" s="6">
        <f>Profiles!E7348+Profiles!F7348</f>
        <v/>
      </c>
      <c r="B7348" s="6">
        <f>Profiles!D7348*sel_solar</f>
        <v/>
      </c>
      <c r="C7348" s="6">
        <f>MIN(B7348,A7348)</f>
        <v/>
      </c>
      <c r="D7348" s="6">
        <f>B7348-C7348</f>
        <v/>
      </c>
      <c r="E7348" s="6">
        <f>A7348-C7348</f>
        <v/>
      </c>
      <c r="F7348" s="6">
        <f>MIN(D7348,in_batt_pw,IF(sel_batt=0,0,(sel_batt-H7347)/in_rte))</f>
        <v/>
      </c>
      <c r="G7348" s="6">
        <f>MIN(E7348,in_batt_pw,H7347)</f>
        <v/>
      </c>
      <c r="H7348" s="6">
        <f>H7347+F7348*in_rte-G7348</f>
        <v/>
      </c>
      <c r="I7348" s="6">
        <f>IF(sel_og=1,0,E7348-G7348)</f>
        <v/>
      </c>
      <c r="J7348" s="6">
        <f>IF(sel_og=1,0,D7348-F7348)</f>
        <v/>
      </c>
      <c r="K7348" s="6">
        <f>IF(sel_og=1,E7348-G7348,0)</f>
        <v/>
      </c>
    </row>
    <row r="7349">
      <c r="A7349" s="6">
        <f>Profiles!E7349+Profiles!F7349</f>
        <v/>
      </c>
      <c r="B7349" s="6">
        <f>Profiles!D7349*sel_solar</f>
        <v/>
      </c>
      <c r="C7349" s="6">
        <f>MIN(B7349,A7349)</f>
        <v/>
      </c>
      <c r="D7349" s="6">
        <f>B7349-C7349</f>
        <v/>
      </c>
      <c r="E7349" s="6">
        <f>A7349-C7349</f>
        <v/>
      </c>
      <c r="F7349" s="6">
        <f>MIN(D7349,in_batt_pw,IF(sel_batt=0,0,(sel_batt-H7348)/in_rte))</f>
        <v/>
      </c>
      <c r="G7349" s="6">
        <f>MIN(E7349,in_batt_pw,H7348)</f>
        <v/>
      </c>
      <c r="H7349" s="6">
        <f>H7348+F7349*in_rte-G7349</f>
        <v/>
      </c>
      <c r="I7349" s="6">
        <f>IF(sel_og=1,0,E7349-G7349)</f>
        <v/>
      </c>
      <c r="J7349" s="6">
        <f>IF(sel_og=1,0,D7349-F7349)</f>
        <v/>
      </c>
      <c r="K7349" s="6">
        <f>IF(sel_og=1,E7349-G7349,0)</f>
        <v/>
      </c>
    </row>
    <row r="7350">
      <c r="A7350" s="6">
        <f>Profiles!E7350+Profiles!F7350</f>
        <v/>
      </c>
      <c r="B7350" s="6">
        <f>Profiles!D7350*sel_solar</f>
        <v/>
      </c>
      <c r="C7350" s="6">
        <f>MIN(B7350,A7350)</f>
        <v/>
      </c>
      <c r="D7350" s="6">
        <f>B7350-C7350</f>
        <v/>
      </c>
      <c r="E7350" s="6">
        <f>A7350-C7350</f>
        <v/>
      </c>
      <c r="F7350" s="6">
        <f>MIN(D7350,in_batt_pw,IF(sel_batt=0,0,(sel_batt-H7349)/in_rte))</f>
        <v/>
      </c>
      <c r="G7350" s="6">
        <f>MIN(E7350,in_batt_pw,H7349)</f>
        <v/>
      </c>
      <c r="H7350" s="6">
        <f>H7349+F7350*in_rte-G7350</f>
        <v/>
      </c>
      <c r="I7350" s="6">
        <f>IF(sel_og=1,0,E7350-G7350)</f>
        <v/>
      </c>
      <c r="J7350" s="6">
        <f>IF(sel_og=1,0,D7350-F7350)</f>
        <v/>
      </c>
      <c r="K7350" s="6">
        <f>IF(sel_og=1,E7350-G7350,0)</f>
        <v/>
      </c>
    </row>
    <row r="7351">
      <c r="A7351" s="6">
        <f>Profiles!E7351+Profiles!F7351</f>
        <v/>
      </c>
      <c r="B7351" s="6">
        <f>Profiles!D7351*sel_solar</f>
        <v/>
      </c>
      <c r="C7351" s="6">
        <f>MIN(B7351,A7351)</f>
        <v/>
      </c>
      <c r="D7351" s="6">
        <f>B7351-C7351</f>
        <v/>
      </c>
      <c r="E7351" s="6">
        <f>A7351-C7351</f>
        <v/>
      </c>
      <c r="F7351" s="6">
        <f>MIN(D7351,in_batt_pw,IF(sel_batt=0,0,(sel_batt-H7350)/in_rte))</f>
        <v/>
      </c>
      <c r="G7351" s="6">
        <f>MIN(E7351,in_batt_pw,H7350)</f>
        <v/>
      </c>
      <c r="H7351" s="6">
        <f>H7350+F7351*in_rte-G7351</f>
        <v/>
      </c>
      <c r="I7351" s="6">
        <f>IF(sel_og=1,0,E7351-G7351)</f>
        <v/>
      </c>
      <c r="J7351" s="6">
        <f>IF(sel_og=1,0,D7351-F7351)</f>
        <v/>
      </c>
      <c r="K7351" s="6">
        <f>IF(sel_og=1,E7351-G7351,0)</f>
        <v/>
      </c>
    </row>
    <row r="7352">
      <c r="A7352" s="6">
        <f>Profiles!E7352+Profiles!F7352</f>
        <v/>
      </c>
      <c r="B7352" s="6">
        <f>Profiles!D7352*sel_solar</f>
        <v/>
      </c>
      <c r="C7352" s="6">
        <f>MIN(B7352,A7352)</f>
        <v/>
      </c>
      <c r="D7352" s="6">
        <f>B7352-C7352</f>
        <v/>
      </c>
      <c r="E7352" s="6">
        <f>A7352-C7352</f>
        <v/>
      </c>
      <c r="F7352" s="6">
        <f>MIN(D7352,in_batt_pw,IF(sel_batt=0,0,(sel_batt-H7351)/in_rte))</f>
        <v/>
      </c>
      <c r="G7352" s="6">
        <f>MIN(E7352,in_batt_pw,H7351)</f>
        <v/>
      </c>
      <c r="H7352" s="6">
        <f>H7351+F7352*in_rte-G7352</f>
        <v/>
      </c>
      <c r="I7352" s="6">
        <f>IF(sel_og=1,0,E7352-G7352)</f>
        <v/>
      </c>
      <c r="J7352" s="6">
        <f>IF(sel_og=1,0,D7352-F7352)</f>
        <v/>
      </c>
      <c r="K7352" s="6">
        <f>IF(sel_og=1,E7352-G7352,0)</f>
        <v/>
      </c>
    </row>
    <row r="7353">
      <c r="A7353" s="6">
        <f>Profiles!E7353+Profiles!F7353</f>
        <v/>
      </c>
      <c r="B7353" s="6">
        <f>Profiles!D7353*sel_solar</f>
        <v/>
      </c>
      <c r="C7353" s="6">
        <f>MIN(B7353,A7353)</f>
        <v/>
      </c>
      <c r="D7353" s="6">
        <f>B7353-C7353</f>
        <v/>
      </c>
      <c r="E7353" s="6">
        <f>A7353-C7353</f>
        <v/>
      </c>
      <c r="F7353" s="6">
        <f>MIN(D7353,in_batt_pw,IF(sel_batt=0,0,(sel_batt-H7352)/in_rte))</f>
        <v/>
      </c>
      <c r="G7353" s="6">
        <f>MIN(E7353,in_batt_pw,H7352)</f>
        <v/>
      </c>
      <c r="H7353" s="6">
        <f>H7352+F7353*in_rte-G7353</f>
        <v/>
      </c>
      <c r="I7353" s="6">
        <f>IF(sel_og=1,0,E7353-G7353)</f>
        <v/>
      </c>
      <c r="J7353" s="6">
        <f>IF(sel_og=1,0,D7353-F7353)</f>
        <v/>
      </c>
      <c r="K7353" s="6">
        <f>IF(sel_og=1,E7353-G7353,0)</f>
        <v/>
      </c>
    </row>
    <row r="7354">
      <c r="A7354" s="6">
        <f>Profiles!E7354+Profiles!F7354</f>
        <v/>
      </c>
      <c r="B7354" s="6">
        <f>Profiles!D7354*sel_solar</f>
        <v/>
      </c>
      <c r="C7354" s="6">
        <f>MIN(B7354,A7354)</f>
        <v/>
      </c>
      <c r="D7354" s="6">
        <f>B7354-C7354</f>
        <v/>
      </c>
      <c r="E7354" s="6">
        <f>A7354-C7354</f>
        <v/>
      </c>
      <c r="F7354" s="6">
        <f>MIN(D7354,in_batt_pw,IF(sel_batt=0,0,(sel_batt-H7353)/in_rte))</f>
        <v/>
      </c>
      <c r="G7354" s="6">
        <f>MIN(E7354,in_batt_pw,H7353)</f>
        <v/>
      </c>
      <c r="H7354" s="6">
        <f>H7353+F7354*in_rte-G7354</f>
        <v/>
      </c>
      <c r="I7354" s="6">
        <f>IF(sel_og=1,0,E7354-G7354)</f>
        <v/>
      </c>
      <c r="J7354" s="6">
        <f>IF(sel_og=1,0,D7354-F7354)</f>
        <v/>
      </c>
      <c r="K7354" s="6">
        <f>IF(sel_og=1,E7354-G7354,0)</f>
        <v/>
      </c>
    </row>
    <row r="7355">
      <c r="A7355" s="6">
        <f>Profiles!E7355+Profiles!F7355</f>
        <v/>
      </c>
      <c r="B7355" s="6">
        <f>Profiles!D7355*sel_solar</f>
        <v/>
      </c>
      <c r="C7355" s="6">
        <f>MIN(B7355,A7355)</f>
        <v/>
      </c>
      <c r="D7355" s="6">
        <f>B7355-C7355</f>
        <v/>
      </c>
      <c r="E7355" s="6">
        <f>A7355-C7355</f>
        <v/>
      </c>
      <c r="F7355" s="6">
        <f>MIN(D7355,in_batt_pw,IF(sel_batt=0,0,(sel_batt-H7354)/in_rte))</f>
        <v/>
      </c>
      <c r="G7355" s="6">
        <f>MIN(E7355,in_batt_pw,H7354)</f>
        <v/>
      </c>
      <c r="H7355" s="6">
        <f>H7354+F7355*in_rte-G7355</f>
        <v/>
      </c>
      <c r="I7355" s="6">
        <f>IF(sel_og=1,0,E7355-G7355)</f>
        <v/>
      </c>
      <c r="J7355" s="6">
        <f>IF(sel_og=1,0,D7355-F7355)</f>
        <v/>
      </c>
      <c r="K7355" s="6">
        <f>IF(sel_og=1,E7355-G7355,0)</f>
        <v/>
      </c>
    </row>
    <row r="7356">
      <c r="A7356" s="6">
        <f>Profiles!E7356+Profiles!F7356</f>
        <v/>
      </c>
      <c r="B7356" s="6">
        <f>Profiles!D7356*sel_solar</f>
        <v/>
      </c>
      <c r="C7356" s="6">
        <f>MIN(B7356,A7356)</f>
        <v/>
      </c>
      <c r="D7356" s="6">
        <f>B7356-C7356</f>
        <v/>
      </c>
      <c r="E7356" s="6">
        <f>A7356-C7356</f>
        <v/>
      </c>
      <c r="F7356" s="6">
        <f>MIN(D7356,in_batt_pw,IF(sel_batt=0,0,(sel_batt-H7355)/in_rte))</f>
        <v/>
      </c>
      <c r="G7356" s="6">
        <f>MIN(E7356,in_batt_pw,H7355)</f>
        <v/>
      </c>
      <c r="H7356" s="6">
        <f>H7355+F7356*in_rte-G7356</f>
        <v/>
      </c>
      <c r="I7356" s="6">
        <f>IF(sel_og=1,0,E7356-G7356)</f>
        <v/>
      </c>
      <c r="J7356" s="6">
        <f>IF(sel_og=1,0,D7356-F7356)</f>
        <v/>
      </c>
      <c r="K7356" s="6">
        <f>IF(sel_og=1,E7356-G7356,0)</f>
        <v/>
      </c>
    </row>
    <row r="7357">
      <c r="A7357" s="6">
        <f>Profiles!E7357+Profiles!F7357</f>
        <v/>
      </c>
      <c r="B7357" s="6">
        <f>Profiles!D7357*sel_solar</f>
        <v/>
      </c>
      <c r="C7357" s="6">
        <f>MIN(B7357,A7357)</f>
        <v/>
      </c>
      <c r="D7357" s="6">
        <f>B7357-C7357</f>
        <v/>
      </c>
      <c r="E7357" s="6">
        <f>A7357-C7357</f>
        <v/>
      </c>
      <c r="F7357" s="6">
        <f>MIN(D7357,in_batt_pw,IF(sel_batt=0,0,(sel_batt-H7356)/in_rte))</f>
        <v/>
      </c>
      <c r="G7357" s="6">
        <f>MIN(E7357,in_batt_pw,H7356)</f>
        <v/>
      </c>
      <c r="H7357" s="6">
        <f>H7356+F7357*in_rte-G7357</f>
        <v/>
      </c>
      <c r="I7357" s="6">
        <f>IF(sel_og=1,0,E7357-G7357)</f>
        <v/>
      </c>
      <c r="J7357" s="6">
        <f>IF(sel_og=1,0,D7357-F7357)</f>
        <v/>
      </c>
      <c r="K7357" s="6">
        <f>IF(sel_og=1,E7357-G7357,0)</f>
        <v/>
      </c>
    </row>
    <row r="7358">
      <c r="A7358" s="6">
        <f>Profiles!E7358+Profiles!F7358</f>
        <v/>
      </c>
      <c r="B7358" s="6">
        <f>Profiles!D7358*sel_solar</f>
        <v/>
      </c>
      <c r="C7358" s="6">
        <f>MIN(B7358,A7358)</f>
        <v/>
      </c>
      <c r="D7358" s="6">
        <f>B7358-C7358</f>
        <v/>
      </c>
      <c r="E7358" s="6">
        <f>A7358-C7358</f>
        <v/>
      </c>
      <c r="F7358" s="6">
        <f>MIN(D7358,in_batt_pw,IF(sel_batt=0,0,(sel_batt-H7357)/in_rte))</f>
        <v/>
      </c>
      <c r="G7358" s="6">
        <f>MIN(E7358,in_batt_pw,H7357)</f>
        <v/>
      </c>
      <c r="H7358" s="6">
        <f>H7357+F7358*in_rte-G7358</f>
        <v/>
      </c>
      <c r="I7358" s="6">
        <f>IF(sel_og=1,0,E7358-G7358)</f>
        <v/>
      </c>
      <c r="J7358" s="6">
        <f>IF(sel_og=1,0,D7358-F7358)</f>
        <v/>
      </c>
      <c r="K7358" s="6">
        <f>IF(sel_og=1,E7358-G7358,0)</f>
        <v/>
      </c>
    </row>
    <row r="7359">
      <c r="A7359" s="6">
        <f>Profiles!E7359+Profiles!F7359</f>
        <v/>
      </c>
      <c r="B7359" s="6">
        <f>Profiles!D7359*sel_solar</f>
        <v/>
      </c>
      <c r="C7359" s="6">
        <f>MIN(B7359,A7359)</f>
        <v/>
      </c>
      <c r="D7359" s="6">
        <f>B7359-C7359</f>
        <v/>
      </c>
      <c r="E7359" s="6">
        <f>A7359-C7359</f>
        <v/>
      </c>
      <c r="F7359" s="6">
        <f>MIN(D7359,in_batt_pw,IF(sel_batt=0,0,(sel_batt-H7358)/in_rte))</f>
        <v/>
      </c>
      <c r="G7359" s="6">
        <f>MIN(E7359,in_batt_pw,H7358)</f>
        <v/>
      </c>
      <c r="H7359" s="6">
        <f>H7358+F7359*in_rte-G7359</f>
        <v/>
      </c>
      <c r="I7359" s="6">
        <f>IF(sel_og=1,0,E7359-G7359)</f>
        <v/>
      </c>
      <c r="J7359" s="6">
        <f>IF(sel_og=1,0,D7359-F7359)</f>
        <v/>
      </c>
      <c r="K7359" s="6">
        <f>IF(sel_og=1,E7359-G7359,0)</f>
        <v/>
      </c>
    </row>
    <row r="7360">
      <c r="A7360" s="6">
        <f>Profiles!E7360+Profiles!F7360</f>
        <v/>
      </c>
      <c r="B7360" s="6">
        <f>Profiles!D7360*sel_solar</f>
        <v/>
      </c>
      <c r="C7360" s="6">
        <f>MIN(B7360,A7360)</f>
        <v/>
      </c>
      <c r="D7360" s="6">
        <f>B7360-C7360</f>
        <v/>
      </c>
      <c r="E7360" s="6">
        <f>A7360-C7360</f>
        <v/>
      </c>
      <c r="F7360" s="6">
        <f>MIN(D7360,in_batt_pw,IF(sel_batt=0,0,(sel_batt-H7359)/in_rte))</f>
        <v/>
      </c>
      <c r="G7360" s="6">
        <f>MIN(E7360,in_batt_pw,H7359)</f>
        <v/>
      </c>
      <c r="H7360" s="6">
        <f>H7359+F7360*in_rte-G7360</f>
        <v/>
      </c>
      <c r="I7360" s="6">
        <f>IF(sel_og=1,0,E7360-G7360)</f>
        <v/>
      </c>
      <c r="J7360" s="6">
        <f>IF(sel_og=1,0,D7360-F7360)</f>
        <v/>
      </c>
      <c r="K7360" s="6">
        <f>IF(sel_og=1,E7360-G7360,0)</f>
        <v/>
      </c>
    </row>
    <row r="7361">
      <c r="A7361" s="6">
        <f>Profiles!E7361+Profiles!F7361</f>
        <v/>
      </c>
      <c r="B7361" s="6">
        <f>Profiles!D7361*sel_solar</f>
        <v/>
      </c>
      <c r="C7361" s="6">
        <f>MIN(B7361,A7361)</f>
        <v/>
      </c>
      <c r="D7361" s="6">
        <f>B7361-C7361</f>
        <v/>
      </c>
      <c r="E7361" s="6">
        <f>A7361-C7361</f>
        <v/>
      </c>
      <c r="F7361" s="6">
        <f>MIN(D7361,in_batt_pw,IF(sel_batt=0,0,(sel_batt-H7360)/in_rte))</f>
        <v/>
      </c>
      <c r="G7361" s="6">
        <f>MIN(E7361,in_batt_pw,H7360)</f>
        <v/>
      </c>
      <c r="H7361" s="6">
        <f>H7360+F7361*in_rte-G7361</f>
        <v/>
      </c>
      <c r="I7361" s="6">
        <f>IF(sel_og=1,0,E7361-G7361)</f>
        <v/>
      </c>
      <c r="J7361" s="6">
        <f>IF(sel_og=1,0,D7361-F7361)</f>
        <v/>
      </c>
      <c r="K7361" s="6">
        <f>IF(sel_og=1,E7361-G7361,0)</f>
        <v/>
      </c>
    </row>
    <row r="7362">
      <c r="A7362" s="6">
        <f>Profiles!E7362+Profiles!F7362</f>
        <v/>
      </c>
      <c r="B7362" s="6">
        <f>Profiles!D7362*sel_solar</f>
        <v/>
      </c>
      <c r="C7362" s="6">
        <f>MIN(B7362,A7362)</f>
        <v/>
      </c>
      <c r="D7362" s="6">
        <f>B7362-C7362</f>
        <v/>
      </c>
      <c r="E7362" s="6">
        <f>A7362-C7362</f>
        <v/>
      </c>
      <c r="F7362" s="6">
        <f>MIN(D7362,in_batt_pw,IF(sel_batt=0,0,(sel_batt-H7361)/in_rte))</f>
        <v/>
      </c>
      <c r="G7362" s="6">
        <f>MIN(E7362,in_batt_pw,H7361)</f>
        <v/>
      </c>
      <c r="H7362" s="6">
        <f>H7361+F7362*in_rte-G7362</f>
        <v/>
      </c>
      <c r="I7362" s="6">
        <f>IF(sel_og=1,0,E7362-G7362)</f>
        <v/>
      </c>
      <c r="J7362" s="6">
        <f>IF(sel_og=1,0,D7362-F7362)</f>
        <v/>
      </c>
      <c r="K7362" s="6">
        <f>IF(sel_og=1,E7362-G7362,0)</f>
        <v/>
      </c>
    </row>
    <row r="7363">
      <c r="A7363" s="6">
        <f>Profiles!E7363+Profiles!F7363</f>
        <v/>
      </c>
      <c r="B7363" s="6">
        <f>Profiles!D7363*sel_solar</f>
        <v/>
      </c>
      <c r="C7363" s="6">
        <f>MIN(B7363,A7363)</f>
        <v/>
      </c>
      <c r="D7363" s="6">
        <f>B7363-C7363</f>
        <v/>
      </c>
      <c r="E7363" s="6">
        <f>A7363-C7363</f>
        <v/>
      </c>
      <c r="F7363" s="6">
        <f>MIN(D7363,in_batt_pw,IF(sel_batt=0,0,(sel_batt-H7362)/in_rte))</f>
        <v/>
      </c>
      <c r="G7363" s="6">
        <f>MIN(E7363,in_batt_pw,H7362)</f>
        <v/>
      </c>
      <c r="H7363" s="6">
        <f>H7362+F7363*in_rte-G7363</f>
        <v/>
      </c>
      <c r="I7363" s="6">
        <f>IF(sel_og=1,0,E7363-G7363)</f>
        <v/>
      </c>
      <c r="J7363" s="6">
        <f>IF(sel_og=1,0,D7363-F7363)</f>
        <v/>
      </c>
      <c r="K7363" s="6">
        <f>IF(sel_og=1,E7363-G7363,0)</f>
        <v/>
      </c>
    </row>
    <row r="7364">
      <c r="A7364" s="6">
        <f>Profiles!E7364+Profiles!F7364</f>
        <v/>
      </c>
      <c r="B7364" s="6">
        <f>Profiles!D7364*sel_solar</f>
        <v/>
      </c>
      <c r="C7364" s="6">
        <f>MIN(B7364,A7364)</f>
        <v/>
      </c>
      <c r="D7364" s="6">
        <f>B7364-C7364</f>
        <v/>
      </c>
      <c r="E7364" s="6">
        <f>A7364-C7364</f>
        <v/>
      </c>
      <c r="F7364" s="6">
        <f>MIN(D7364,in_batt_pw,IF(sel_batt=0,0,(sel_batt-H7363)/in_rte))</f>
        <v/>
      </c>
      <c r="G7364" s="6">
        <f>MIN(E7364,in_batt_pw,H7363)</f>
        <v/>
      </c>
      <c r="H7364" s="6">
        <f>H7363+F7364*in_rte-G7364</f>
        <v/>
      </c>
      <c r="I7364" s="6">
        <f>IF(sel_og=1,0,E7364-G7364)</f>
        <v/>
      </c>
      <c r="J7364" s="6">
        <f>IF(sel_og=1,0,D7364-F7364)</f>
        <v/>
      </c>
      <c r="K7364" s="6">
        <f>IF(sel_og=1,E7364-G7364,0)</f>
        <v/>
      </c>
    </row>
    <row r="7365">
      <c r="A7365" s="6">
        <f>Profiles!E7365+Profiles!F7365</f>
        <v/>
      </c>
      <c r="B7365" s="6">
        <f>Profiles!D7365*sel_solar</f>
        <v/>
      </c>
      <c r="C7365" s="6">
        <f>MIN(B7365,A7365)</f>
        <v/>
      </c>
      <c r="D7365" s="6">
        <f>B7365-C7365</f>
        <v/>
      </c>
      <c r="E7365" s="6">
        <f>A7365-C7365</f>
        <v/>
      </c>
      <c r="F7365" s="6">
        <f>MIN(D7365,in_batt_pw,IF(sel_batt=0,0,(sel_batt-H7364)/in_rte))</f>
        <v/>
      </c>
      <c r="G7365" s="6">
        <f>MIN(E7365,in_batt_pw,H7364)</f>
        <v/>
      </c>
      <c r="H7365" s="6">
        <f>H7364+F7365*in_rte-G7365</f>
        <v/>
      </c>
      <c r="I7365" s="6">
        <f>IF(sel_og=1,0,E7365-G7365)</f>
        <v/>
      </c>
      <c r="J7365" s="6">
        <f>IF(sel_og=1,0,D7365-F7365)</f>
        <v/>
      </c>
      <c r="K7365" s="6">
        <f>IF(sel_og=1,E7365-G7365,0)</f>
        <v/>
      </c>
    </row>
    <row r="7366">
      <c r="A7366" s="6">
        <f>Profiles!E7366+Profiles!F7366</f>
        <v/>
      </c>
      <c r="B7366" s="6">
        <f>Profiles!D7366*sel_solar</f>
        <v/>
      </c>
      <c r="C7366" s="6">
        <f>MIN(B7366,A7366)</f>
        <v/>
      </c>
      <c r="D7366" s="6">
        <f>B7366-C7366</f>
        <v/>
      </c>
      <c r="E7366" s="6">
        <f>A7366-C7366</f>
        <v/>
      </c>
      <c r="F7366" s="6">
        <f>MIN(D7366,in_batt_pw,IF(sel_batt=0,0,(sel_batt-H7365)/in_rte))</f>
        <v/>
      </c>
      <c r="G7366" s="6">
        <f>MIN(E7366,in_batt_pw,H7365)</f>
        <v/>
      </c>
      <c r="H7366" s="6">
        <f>H7365+F7366*in_rte-G7366</f>
        <v/>
      </c>
      <c r="I7366" s="6">
        <f>IF(sel_og=1,0,E7366-G7366)</f>
        <v/>
      </c>
      <c r="J7366" s="6">
        <f>IF(sel_og=1,0,D7366-F7366)</f>
        <v/>
      </c>
      <c r="K7366" s="6">
        <f>IF(sel_og=1,E7366-G7366,0)</f>
        <v/>
      </c>
    </row>
    <row r="7367">
      <c r="A7367" s="6">
        <f>Profiles!E7367+Profiles!F7367</f>
        <v/>
      </c>
      <c r="B7367" s="6">
        <f>Profiles!D7367*sel_solar</f>
        <v/>
      </c>
      <c r="C7367" s="6">
        <f>MIN(B7367,A7367)</f>
        <v/>
      </c>
      <c r="D7367" s="6">
        <f>B7367-C7367</f>
        <v/>
      </c>
      <c r="E7367" s="6">
        <f>A7367-C7367</f>
        <v/>
      </c>
      <c r="F7367" s="6">
        <f>MIN(D7367,in_batt_pw,IF(sel_batt=0,0,(sel_batt-H7366)/in_rte))</f>
        <v/>
      </c>
      <c r="G7367" s="6">
        <f>MIN(E7367,in_batt_pw,H7366)</f>
        <v/>
      </c>
      <c r="H7367" s="6">
        <f>H7366+F7367*in_rte-G7367</f>
        <v/>
      </c>
      <c r="I7367" s="6">
        <f>IF(sel_og=1,0,E7367-G7367)</f>
        <v/>
      </c>
      <c r="J7367" s="6">
        <f>IF(sel_og=1,0,D7367-F7367)</f>
        <v/>
      </c>
      <c r="K7367" s="6">
        <f>IF(sel_og=1,E7367-G7367,0)</f>
        <v/>
      </c>
    </row>
    <row r="7368">
      <c r="A7368" s="6">
        <f>Profiles!E7368+Profiles!F7368</f>
        <v/>
      </c>
      <c r="B7368" s="6">
        <f>Profiles!D7368*sel_solar</f>
        <v/>
      </c>
      <c r="C7368" s="6">
        <f>MIN(B7368,A7368)</f>
        <v/>
      </c>
      <c r="D7368" s="6">
        <f>B7368-C7368</f>
        <v/>
      </c>
      <c r="E7368" s="6">
        <f>A7368-C7368</f>
        <v/>
      </c>
      <c r="F7368" s="6">
        <f>MIN(D7368,in_batt_pw,IF(sel_batt=0,0,(sel_batt-H7367)/in_rte))</f>
        <v/>
      </c>
      <c r="G7368" s="6">
        <f>MIN(E7368,in_batt_pw,H7367)</f>
        <v/>
      </c>
      <c r="H7368" s="6">
        <f>H7367+F7368*in_rte-G7368</f>
        <v/>
      </c>
      <c r="I7368" s="6">
        <f>IF(sel_og=1,0,E7368-G7368)</f>
        <v/>
      </c>
      <c r="J7368" s="6">
        <f>IF(sel_og=1,0,D7368-F7368)</f>
        <v/>
      </c>
      <c r="K7368" s="6">
        <f>IF(sel_og=1,E7368-G7368,0)</f>
        <v/>
      </c>
    </row>
    <row r="7369">
      <c r="A7369" s="6">
        <f>Profiles!E7369+Profiles!F7369</f>
        <v/>
      </c>
      <c r="B7369" s="6">
        <f>Profiles!D7369*sel_solar</f>
        <v/>
      </c>
      <c r="C7369" s="6">
        <f>MIN(B7369,A7369)</f>
        <v/>
      </c>
      <c r="D7369" s="6">
        <f>B7369-C7369</f>
        <v/>
      </c>
      <c r="E7369" s="6">
        <f>A7369-C7369</f>
        <v/>
      </c>
      <c r="F7369" s="6">
        <f>MIN(D7369,in_batt_pw,IF(sel_batt=0,0,(sel_batt-H7368)/in_rte))</f>
        <v/>
      </c>
      <c r="G7369" s="6">
        <f>MIN(E7369,in_batt_pw,H7368)</f>
        <v/>
      </c>
      <c r="H7369" s="6">
        <f>H7368+F7369*in_rte-G7369</f>
        <v/>
      </c>
      <c r="I7369" s="6">
        <f>IF(sel_og=1,0,E7369-G7369)</f>
        <v/>
      </c>
      <c r="J7369" s="6">
        <f>IF(sel_og=1,0,D7369-F7369)</f>
        <v/>
      </c>
      <c r="K7369" s="6">
        <f>IF(sel_og=1,E7369-G7369,0)</f>
        <v/>
      </c>
    </row>
    <row r="7370">
      <c r="A7370" s="6">
        <f>Profiles!E7370+Profiles!F7370</f>
        <v/>
      </c>
      <c r="B7370" s="6">
        <f>Profiles!D7370*sel_solar</f>
        <v/>
      </c>
      <c r="C7370" s="6">
        <f>MIN(B7370,A7370)</f>
        <v/>
      </c>
      <c r="D7370" s="6">
        <f>B7370-C7370</f>
        <v/>
      </c>
      <c r="E7370" s="6">
        <f>A7370-C7370</f>
        <v/>
      </c>
      <c r="F7370" s="6">
        <f>MIN(D7370,in_batt_pw,IF(sel_batt=0,0,(sel_batt-H7369)/in_rte))</f>
        <v/>
      </c>
      <c r="G7370" s="6">
        <f>MIN(E7370,in_batt_pw,H7369)</f>
        <v/>
      </c>
      <c r="H7370" s="6">
        <f>H7369+F7370*in_rte-G7370</f>
        <v/>
      </c>
      <c r="I7370" s="6">
        <f>IF(sel_og=1,0,E7370-G7370)</f>
        <v/>
      </c>
      <c r="J7370" s="6">
        <f>IF(sel_og=1,0,D7370-F7370)</f>
        <v/>
      </c>
      <c r="K7370" s="6">
        <f>IF(sel_og=1,E7370-G7370,0)</f>
        <v/>
      </c>
    </row>
    <row r="7371">
      <c r="A7371" s="6">
        <f>Profiles!E7371+Profiles!F7371</f>
        <v/>
      </c>
      <c r="B7371" s="6">
        <f>Profiles!D7371*sel_solar</f>
        <v/>
      </c>
      <c r="C7371" s="6">
        <f>MIN(B7371,A7371)</f>
        <v/>
      </c>
      <c r="D7371" s="6">
        <f>B7371-C7371</f>
        <v/>
      </c>
      <c r="E7371" s="6">
        <f>A7371-C7371</f>
        <v/>
      </c>
      <c r="F7371" s="6">
        <f>MIN(D7371,in_batt_pw,IF(sel_batt=0,0,(sel_batt-H7370)/in_rte))</f>
        <v/>
      </c>
      <c r="G7371" s="6">
        <f>MIN(E7371,in_batt_pw,H7370)</f>
        <v/>
      </c>
      <c r="H7371" s="6">
        <f>H7370+F7371*in_rte-G7371</f>
        <v/>
      </c>
      <c r="I7371" s="6">
        <f>IF(sel_og=1,0,E7371-G7371)</f>
        <v/>
      </c>
      <c r="J7371" s="6">
        <f>IF(sel_og=1,0,D7371-F7371)</f>
        <v/>
      </c>
      <c r="K7371" s="6">
        <f>IF(sel_og=1,E7371-G7371,0)</f>
        <v/>
      </c>
    </row>
    <row r="7372">
      <c r="A7372" s="6">
        <f>Profiles!E7372+Profiles!F7372</f>
        <v/>
      </c>
      <c r="B7372" s="6">
        <f>Profiles!D7372*sel_solar</f>
        <v/>
      </c>
      <c r="C7372" s="6">
        <f>MIN(B7372,A7372)</f>
        <v/>
      </c>
      <c r="D7372" s="6">
        <f>B7372-C7372</f>
        <v/>
      </c>
      <c r="E7372" s="6">
        <f>A7372-C7372</f>
        <v/>
      </c>
      <c r="F7372" s="6">
        <f>MIN(D7372,in_batt_pw,IF(sel_batt=0,0,(sel_batt-H7371)/in_rte))</f>
        <v/>
      </c>
      <c r="G7372" s="6">
        <f>MIN(E7372,in_batt_pw,H7371)</f>
        <v/>
      </c>
      <c r="H7372" s="6">
        <f>H7371+F7372*in_rte-G7372</f>
        <v/>
      </c>
      <c r="I7372" s="6">
        <f>IF(sel_og=1,0,E7372-G7372)</f>
        <v/>
      </c>
      <c r="J7372" s="6">
        <f>IF(sel_og=1,0,D7372-F7372)</f>
        <v/>
      </c>
      <c r="K7372" s="6">
        <f>IF(sel_og=1,E7372-G7372,0)</f>
        <v/>
      </c>
    </row>
    <row r="7373">
      <c r="A7373" s="6">
        <f>Profiles!E7373+Profiles!F7373</f>
        <v/>
      </c>
      <c r="B7373" s="6">
        <f>Profiles!D7373*sel_solar</f>
        <v/>
      </c>
      <c r="C7373" s="6">
        <f>MIN(B7373,A7373)</f>
        <v/>
      </c>
      <c r="D7373" s="6">
        <f>B7373-C7373</f>
        <v/>
      </c>
      <c r="E7373" s="6">
        <f>A7373-C7373</f>
        <v/>
      </c>
      <c r="F7373" s="6">
        <f>MIN(D7373,in_batt_pw,IF(sel_batt=0,0,(sel_batt-H7372)/in_rte))</f>
        <v/>
      </c>
      <c r="G7373" s="6">
        <f>MIN(E7373,in_batt_pw,H7372)</f>
        <v/>
      </c>
      <c r="H7373" s="6">
        <f>H7372+F7373*in_rte-G7373</f>
        <v/>
      </c>
      <c r="I7373" s="6">
        <f>IF(sel_og=1,0,E7373-G7373)</f>
        <v/>
      </c>
      <c r="J7373" s="6">
        <f>IF(sel_og=1,0,D7373-F7373)</f>
        <v/>
      </c>
      <c r="K7373" s="6">
        <f>IF(sel_og=1,E7373-G7373,0)</f>
        <v/>
      </c>
    </row>
    <row r="7374">
      <c r="A7374" s="6">
        <f>Profiles!E7374+Profiles!F7374</f>
        <v/>
      </c>
      <c r="B7374" s="6">
        <f>Profiles!D7374*sel_solar</f>
        <v/>
      </c>
      <c r="C7374" s="6">
        <f>MIN(B7374,A7374)</f>
        <v/>
      </c>
      <c r="D7374" s="6">
        <f>B7374-C7374</f>
        <v/>
      </c>
      <c r="E7374" s="6">
        <f>A7374-C7374</f>
        <v/>
      </c>
      <c r="F7374" s="6">
        <f>MIN(D7374,in_batt_pw,IF(sel_batt=0,0,(sel_batt-H7373)/in_rte))</f>
        <v/>
      </c>
      <c r="G7374" s="6">
        <f>MIN(E7374,in_batt_pw,H7373)</f>
        <v/>
      </c>
      <c r="H7374" s="6">
        <f>H7373+F7374*in_rte-G7374</f>
        <v/>
      </c>
      <c r="I7374" s="6">
        <f>IF(sel_og=1,0,E7374-G7374)</f>
        <v/>
      </c>
      <c r="J7374" s="6">
        <f>IF(sel_og=1,0,D7374-F7374)</f>
        <v/>
      </c>
      <c r="K7374" s="6">
        <f>IF(sel_og=1,E7374-G7374,0)</f>
        <v/>
      </c>
    </row>
    <row r="7375">
      <c r="A7375" s="6">
        <f>Profiles!E7375+Profiles!F7375</f>
        <v/>
      </c>
      <c r="B7375" s="6">
        <f>Profiles!D7375*sel_solar</f>
        <v/>
      </c>
      <c r="C7375" s="6">
        <f>MIN(B7375,A7375)</f>
        <v/>
      </c>
      <c r="D7375" s="6">
        <f>B7375-C7375</f>
        <v/>
      </c>
      <c r="E7375" s="6">
        <f>A7375-C7375</f>
        <v/>
      </c>
      <c r="F7375" s="6">
        <f>MIN(D7375,in_batt_pw,IF(sel_batt=0,0,(sel_batt-H7374)/in_rte))</f>
        <v/>
      </c>
      <c r="G7375" s="6">
        <f>MIN(E7375,in_batt_pw,H7374)</f>
        <v/>
      </c>
      <c r="H7375" s="6">
        <f>H7374+F7375*in_rte-G7375</f>
        <v/>
      </c>
      <c r="I7375" s="6">
        <f>IF(sel_og=1,0,E7375-G7375)</f>
        <v/>
      </c>
      <c r="J7375" s="6">
        <f>IF(sel_og=1,0,D7375-F7375)</f>
        <v/>
      </c>
      <c r="K7375" s="6">
        <f>IF(sel_og=1,E7375-G7375,0)</f>
        <v/>
      </c>
    </row>
    <row r="7376">
      <c r="A7376" s="6">
        <f>Profiles!E7376+Profiles!F7376</f>
        <v/>
      </c>
      <c r="B7376" s="6">
        <f>Profiles!D7376*sel_solar</f>
        <v/>
      </c>
      <c r="C7376" s="6">
        <f>MIN(B7376,A7376)</f>
        <v/>
      </c>
      <c r="D7376" s="6">
        <f>B7376-C7376</f>
        <v/>
      </c>
      <c r="E7376" s="6">
        <f>A7376-C7376</f>
        <v/>
      </c>
      <c r="F7376" s="6">
        <f>MIN(D7376,in_batt_pw,IF(sel_batt=0,0,(sel_batt-H7375)/in_rte))</f>
        <v/>
      </c>
      <c r="G7376" s="6">
        <f>MIN(E7376,in_batt_pw,H7375)</f>
        <v/>
      </c>
      <c r="H7376" s="6">
        <f>H7375+F7376*in_rte-G7376</f>
        <v/>
      </c>
      <c r="I7376" s="6">
        <f>IF(sel_og=1,0,E7376-G7376)</f>
        <v/>
      </c>
      <c r="J7376" s="6">
        <f>IF(sel_og=1,0,D7376-F7376)</f>
        <v/>
      </c>
      <c r="K7376" s="6">
        <f>IF(sel_og=1,E7376-G7376,0)</f>
        <v/>
      </c>
    </row>
    <row r="7377">
      <c r="A7377" s="6">
        <f>Profiles!E7377+Profiles!F7377</f>
        <v/>
      </c>
      <c r="B7377" s="6">
        <f>Profiles!D7377*sel_solar</f>
        <v/>
      </c>
      <c r="C7377" s="6">
        <f>MIN(B7377,A7377)</f>
        <v/>
      </c>
      <c r="D7377" s="6">
        <f>B7377-C7377</f>
        <v/>
      </c>
      <c r="E7377" s="6">
        <f>A7377-C7377</f>
        <v/>
      </c>
      <c r="F7377" s="6">
        <f>MIN(D7377,in_batt_pw,IF(sel_batt=0,0,(sel_batt-H7376)/in_rte))</f>
        <v/>
      </c>
      <c r="G7377" s="6">
        <f>MIN(E7377,in_batt_pw,H7376)</f>
        <v/>
      </c>
      <c r="H7377" s="6">
        <f>H7376+F7377*in_rte-G7377</f>
        <v/>
      </c>
      <c r="I7377" s="6">
        <f>IF(sel_og=1,0,E7377-G7377)</f>
        <v/>
      </c>
      <c r="J7377" s="6">
        <f>IF(sel_og=1,0,D7377-F7377)</f>
        <v/>
      </c>
      <c r="K7377" s="6">
        <f>IF(sel_og=1,E7377-G7377,0)</f>
        <v/>
      </c>
    </row>
    <row r="7378">
      <c r="A7378" s="6">
        <f>Profiles!E7378+Profiles!F7378</f>
        <v/>
      </c>
      <c r="B7378" s="6">
        <f>Profiles!D7378*sel_solar</f>
        <v/>
      </c>
      <c r="C7378" s="6">
        <f>MIN(B7378,A7378)</f>
        <v/>
      </c>
      <c r="D7378" s="6">
        <f>B7378-C7378</f>
        <v/>
      </c>
      <c r="E7378" s="6">
        <f>A7378-C7378</f>
        <v/>
      </c>
      <c r="F7378" s="6">
        <f>MIN(D7378,in_batt_pw,IF(sel_batt=0,0,(sel_batt-H7377)/in_rte))</f>
        <v/>
      </c>
      <c r="G7378" s="6">
        <f>MIN(E7378,in_batt_pw,H7377)</f>
        <v/>
      </c>
      <c r="H7378" s="6">
        <f>H7377+F7378*in_rte-G7378</f>
        <v/>
      </c>
      <c r="I7378" s="6">
        <f>IF(sel_og=1,0,E7378-G7378)</f>
        <v/>
      </c>
      <c r="J7378" s="6">
        <f>IF(sel_og=1,0,D7378-F7378)</f>
        <v/>
      </c>
      <c r="K7378" s="6">
        <f>IF(sel_og=1,E7378-G7378,0)</f>
        <v/>
      </c>
    </row>
    <row r="7379">
      <c r="A7379" s="6">
        <f>Profiles!E7379+Profiles!F7379</f>
        <v/>
      </c>
      <c r="B7379" s="6">
        <f>Profiles!D7379*sel_solar</f>
        <v/>
      </c>
      <c r="C7379" s="6">
        <f>MIN(B7379,A7379)</f>
        <v/>
      </c>
      <c r="D7379" s="6">
        <f>B7379-C7379</f>
        <v/>
      </c>
      <c r="E7379" s="6">
        <f>A7379-C7379</f>
        <v/>
      </c>
      <c r="F7379" s="6">
        <f>MIN(D7379,in_batt_pw,IF(sel_batt=0,0,(sel_batt-H7378)/in_rte))</f>
        <v/>
      </c>
      <c r="G7379" s="6">
        <f>MIN(E7379,in_batt_pw,H7378)</f>
        <v/>
      </c>
      <c r="H7379" s="6">
        <f>H7378+F7379*in_rte-G7379</f>
        <v/>
      </c>
      <c r="I7379" s="6">
        <f>IF(sel_og=1,0,E7379-G7379)</f>
        <v/>
      </c>
      <c r="J7379" s="6">
        <f>IF(sel_og=1,0,D7379-F7379)</f>
        <v/>
      </c>
      <c r="K7379" s="6">
        <f>IF(sel_og=1,E7379-G7379,0)</f>
        <v/>
      </c>
    </row>
    <row r="7380">
      <c r="A7380" s="6">
        <f>Profiles!E7380+Profiles!F7380</f>
        <v/>
      </c>
      <c r="B7380" s="6">
        <f>Profiles!D7380*sel_solar</f>
        <v/>
      </c>
      <c r="C7380" s="6">
        <f>MIN(B7380,A7380)</f>
        <v/>
      </c>
      <c r="D7380" s="6">
        <f>B7380-C7380</f>
        <v/>
      </c>
      <c r="E7380" s="6">
        <f>A7380-C7380</f>
        <v/>
      </c>
      <c r="F7380" s="6">
        <f>MIN(D7380,in_batt_pw,IF(sel_batt=0,0,(sel_batt-H7379)/in_rte))</f>
        <v/>
      </c>
      <c r="G7380" s="6">
        <f>MIN(E7380,in_batt_pw,H7379)</f>
        <v/>
      </c>
      <c r="H7380" s="6">
        <f>H7379+F7380*in_rte-G7380</f>
        <v/>
      </c>
      <c r="I7380" s="6">
        <f>IF(sel_og=1,0,E7380-G7380)</f>
        <v/>
      </c>
      <c r="J7380" s="6">
        <f>IF(sel_og=1,0,D7380-F7380)</f>
        <v/>
      </c>
      <c r="K7380" s="6">
        <f>IF(sel_og=1,E7380-G7380,0)</f>
        <v/>
      </c>
    </row>
    <row r="7381">
      <c r="A7381" s="6">
        <f>Profiles!E7381+Profiles!F7381</f>
        <v/>
      </c>
      <c r="B7381" s="6">
        <f>Profiles!D7381*sel_solar</f>
        <v/>
      </c>
      <c r="C7381" s="6">
        <f>MIN(B7381,A7381)</f>
        <v/>
      </c>
      <c r="D7381" s="6">
        <f>B7381-C7381</f>
        <v/>
      </c>
      <c r="E7381" s="6">
        <f>A7381-C7381</f>
        <v/>
      </c>
      <c r="F7381" s="6">
        <f>MIN(D7381,in_batt_pw,IF(sel_batt=0,0,(sel_batt-H7380)/in_rte))</f>
        <v/>
      </c>
      <c r="G7381" s="6">
        <f>MIN(E7381,in_batt_pw,H7380)</f>
        <v/>
      </c>
      <c r="H7381" s="6">
        <f>H7380+F7381*in_rte-G7381</f>
        <v/>
      </c>
      <c r="I7381" s="6">
        <f>IF(sel_og=1,0,E7381-G7381)</f>
        <v/>
      </c>
      <c r="J7381" s="6">
        <f>IF(sel_og=1,0,D7381-F7381)</f>
        <v/>
      </c>
      <c r="K7381" s="6">
        <f>IF(sel_og=1,E7381-G7381,0)</f>
        <v/>
      </c>
    </row>
    <row r="7382">
      <c r="A7382" s="6">
        <f>Profiles!E7382+Profiles!F7382</f>
        <v/>
      </c>
      <c r="B7382" s="6">
        <f>Profiles!D7382*sel_solar</f>
        <v/>
      </c>
      <c r="C7382" s="6">
        <f>MIN(B7382,A7382)</f>
        <v/>
      </c>
      <c r="D7382" s="6">
        <f>B7382-C7382</f>
        <v/>
      </c>
      <c r="E7382" s="6">
        <f>A7382-C7382</f>
        <v/>
      </c>
      <c r="F7382" s="6">
        <f>MIN(D7382,in_batt_pw,IF(sel_batt=0,0,(sel_batt-H7381)/in_rte))</f>
        <v/>
      </c>
      <c r="G7382" s="6">
        <f>MIN(E7382,in_batt_pw,H7381)</f>
        <v/>
      </c>
      <c r="H7382" s="6">
        <f>H7381+F7382*in_rte-G7382</f>
        <v/>
      </c>
      <c r="I7382" s="6">
        <f>IF(sel_og=1,0,E7382-G7382)</f>
        <v/>
      </c>
      <c r="J7382" s="6">
        <f>IF(sel_og=1,0,D7382-F7382)</f>
        <v/>
      </c>
      <c r="K7382" s="6">
        <f>IF(sel_og=1,E7382-G7382,0)</f>
        <v/>
      </c>
    </row>
    <row r="7383">
      <c r="A7383" s="6">
        <f>Profiles!E7383+Profiles!F7383</f>
        <v/>
      </c>
      <c r="B7383" s="6">
        <f>Profiles!D7383*sel_solar</f>
        <v/>
      </c>
      <c r="C7383" s="6">
        <f>MIN(B7383,A7383)</f>
        <v/>
      </c>
      <c r="D7383" s="6">
        <f>B7383-C7383</f>
        <v/>
      </c>
      <c r="E7383" s="6">
        <f>A7383-C7383</f>
        <v/>
      </c>
      <c r="F7383" s="6">
        <f>MIN(D7383,in_batt_pw,IF(sel_batt=0,0,(sel_batt-H7382)/in_rte))</f>
        <v/>
      </c>
      <c r="G7383" s="6">
        <f>MIN(E7383,in_batt_pw,H7382)</f>
        <v/>
      </c>
      <c r="H7383" s="6">
        <f>H7382+F7383*in_rte-G7383</f>
        <v/>
      </c>
      <c r="I7383" s="6">
        <f>IF(sel_og=1,0,E7383-G7383)</f>
        <v/>
      </c>
      <c r="J7383" s="6">
        <f>IF(sel_og=1,0,D7383-F7383)</f>
        <v/>
      </c>
      <c r="K7383" s="6">
        <f>IF(sel_og=1,E7383-G7383,0)</f>
        <v/>
      </c>
    </row>
    <row r="7384">
      <c r="A7384" s="6">
        <f>Profiles!E7384+Profiles!F7384</f>
        <v/>
      </c>
      <c r="B7384" s="6">
        <f>Profiles!D7384*sel_solar</f>
        <v/>
      </c>
      <c r="C7384" s="6">
        <f>MIN(B7384,A7384)</f>
        <v/>
      </c>
      <c r="D7384" s="6">
        <f>B7384-C7384</f>
        <v/>
      </c>
      <c r="E7384" s="6">
        <f>A7384-C7384</f>
        <v/>
      </c>
      <c r="F7384" s="6">
        <f>MIN(D7384,in_batt_pw,IF(sel_batt=0,0,(sel_batt-H7383)/in_rte))</f>
        <v/>
      </c>
      <c r="G7384" s="6">
        <f>MIN(E7384,in_batt_pw,H7383)</f>
        <v/>
      </c>
      <c r="H7384" s="6">
        <f>H7383+F7384*in_rte-G7384</f>
        <v/>
      </c>
      <c r="I7384" s="6">
        <f>IF(sel_og=1,0,E7384-G7384)</f>
        <v/>
      </c>
      <c r="J7384" s="6">
        <f>IF(sel_og=1,0,D7384-F7384)</f>
        <v/>
      </c>
      <c r="K7384" s="6">
        <f>IF(sel_og=1,E7384-G7384,0)</f>
        <v/>
      </c>
    </row>
    <row r="7385">
      <c r="A7385" s="6">
        <f>Profiles!E7385+Profiles!F7385</f>
        <v/>
      </c>
      <c r="B7385" s="6">
        <f>Profiles!D7385*sel_solar</f>
        <v/>
      </c>
      <c r="C7385" s="6">
        <f>MIN(B7385,A7385)</f>
        <v/>
      </c>
      <c r="D7385" s="6">
        <f>B7385-C7385</f>
        <v/>
      </c>
      <c r="E7385" s="6">
        <f>A7385-C7385</f>
        <v/>
      </c>
      <c r="F7385" s="6">
        <f>MIN(D7385,in_batt_pw,IF(sel_batt=0,0,(sel_batt-H7384)/in_rte))</f>
        <v/>
      </c>
      <c r="G7385" s="6">
        <f>MIN(E7385,in_batt_pw,H7384)</f>
        <v/>
      </c>
      <c r="H7385" s="6">
        <f>H7384+F7385*in_rte-G7385</f>
        <v/>
      </c>
      <c r="I7385" s="6">
        <f>IF(sel_og=1,0,E7385-G7385)</f>
        <v/>
      </c>
      <c r="J7385" s="6">
        <f>IF(sel_og=1,0,D7385-F7385)</f>
        <v/>
      </c>
      <c r="K7385" s="6">
        <f>IF(sel_og=1,E7385-G7385,0)</f>
        <v/>
      </c>
    </row>
    <row r="7386">
      <c r="A7386" s="6">
        <f>Profiles!E7386+Profiles!F7386</f>
        <v/>
      </c>
      <c r="B7386" s="6">
        <f>Profiles!D7386*sel_solar</f>
        <v/>
      </c>
      <c r="C7386" s="6">
        <f>MIN(B7386,A7386)</f>
        <v/>
      </c>
      <c r="D7386" s="6">
        <f>B7386-C7386</f>
        <v/>
      </c>
      <c r="E7386" s="6">
        <f>A7386-C7386</f>
        <v/>
      </c>
      <c r="F7386" s="6">
        <f>MIN(D7386,in_batt_pw,IF(sel_batt=0,0,(sel_batt-H7385)/in_rte))</f>
        <v/>
      </c>
      <c r="G7386" s="6">
        <f>MIN(E7386,in_batt_pw,H7385)</f>
        <v/>
      </c>
      <c r="H7386" s="6">
        <f>H7385+F7386*in_rte-G7386</f>
        <v/>
      </c>
      <c r="I7386" s="6">
        <f>IF(sel_og=1,0,E7386-G7386)</f>
        <v/>
      </c>
      <c r="J7386" s="6">
        <f>IF(sel_og=1,0,D7386-F7386)</f>
        <v/>
      </c>
      <c r="K7386" s="6">
        <f>IF(sel_og=1,E7386-G7386,0)</f>
        <v/>
      </c>
    </row>
    <row r="7387">
      <c r="A7387" s="6">
        <f>Profiles!E7387+Profiles!F7387</f>
        <v/>
      </c>
      <c r="B7387" s="6">
        <f>Profiles!D7387*sel_solar</f>
        <v/>
      </c>
      <c r="C7387" s="6">
        <f>MIN(B7387,A7387)</f>
        <v/>
      </c>
      <c r="D7387" s="6">
        <f>B7387-C7387</f>
        <v/>
      </c>
      <c r="E7387" s="6">
        <f>A7387-C7387</f>
        <v/>
      </c>
      <c r="F7387" s="6">
        <f>MIN(D7387,in_batt_pw,IF(sel_batt=0,0,(sel_batt-H7386)/in_rte))</f>
        <v/>
      </c>
      <c r="G7387" s="6">
        <f>MIN(E7387,in_batt_pw,H7386)</f>
        <v/>
      </c>
      <c r="H7387" s="6">
        <f>H7386+F7387*in_rte-G7387</f>
        <v/>
      </c>
      <c r="I7387" s="6">
        <f>IF(sel_og=1,0,E7387-G7387)</f>
        <v/>
      </c>
      <c r="J7387" s="6">
        <f>IF(sel_og=1,0,D7387-F7387)</f>
        <v/>
      </c>
      <c r="K7387" s="6">
        <f>IF(sel_og=1,E7387-G7387,0)</f>
        <v/>
      </c>
    </row>
    <row r="7388">
      <c r="A7388" s="6">
        <f>Profiles!E7388+Profiles!F7388</f>
        <v/>
      </c>
      <c r="B7388" s="6">
        <f>Profiles!D7388*sel_solar</f>
        <v/>
      </c>
      <c r="C7388" s="6">
        <f>MIN(B7388,A7388)</f>
        <v/>
      </c>
      <c r="D7388" s="6">
        <f>B7388-C7388</f>
        <v/>
      </c>
      <c r="E7388" s="6">
        <f>A7388-C7388</f>
        <v/>
      </c>
      <c r="F7388" s="6">
        <f>MIN(D7388,in_batt_pw,IF(sel_batt=0,0,(sel_batt-H7387)/in_rte))</f>
        <v/>
      </c>
      <c r="G7388" s="6">
        <f>MIN(E7388,in_batt_pw,H7387)</f>
        <v/>
      </c>
      <c r="H7388" s="6">
        <f>H7387+F7388*in_rte-G7388</f>
        <v/>
      </c>
      <c r="I7388" s="6">
        <f>IF(sel_og=1,0,E7388-G7388)</f>
        <v/>
      </c>
      <c r="J7388" s="6">
        <f>IF(sel_og=1,0,D7388-F7388)</f>
        <v/>
      </c>
      <c r="K7388" s="6">
        <f>IF(sel_og=1,E7388-G7388,0)</f>
        <v/>
      </c>
    </row>
    <row r="7389">
      <c r="A7389" s="6">
        <f>Profiles!E7389+Profiles!F7389</f>
        <v/>
      </c>
      <c r="B7389" s="6">
        <f>Profiles!D7389*sel_solar</f>
        <v/>
      </c>
      <c r="C7389" s="6">
        <f>MIN(B7389,A7389)</f>
        <v/>
      </c>
      <c r="D7389" s="6">
        <f>B7389-C7389</f>
        <v/>
      </c>
      <c r="E7389" s="6">
        <f>A7389-C7389</f>
        <v/>
      </c>
      <c r="F7389" s="6">
        <f>MIN(D7389,in_batt_pw,IF(sel_batt=0,0,(sel_batt-H7388)/in_rte))</f>
        <v/>
      </c>
      <c r="G7389" s="6">
        <f>MIN(E7389,in_batt_pw,H7388)</f>
        <v/>
      </c>
      <c r="H7389" s="6">
        <f>H7388+F7389*in_rte-G7389</f>
        <v/>
      </c>
      <c r="I7389" s="6">
        <f>IF(sel_og=1,0,E7389-G7389)</f>
        <v/>
      </c>
      <c r="J7389" s="6">
        <f>IF(sel_og=1,0,D7389-F7389)</f>
        <v/>
      </c>
      <c r="K7389" s="6">
        <f>IF(sel_og=1,E7389-G7389,0)</f>
        <v/>
      </c>
    </row>
    <row r="7390">
      <c r="A7390" s="6">
        <f>Profiles!E7390+Profiles!F7390</f>
        <v/>
      </c>
      <c r="B7390" s="6">
        <f>Profiles!D7390*sel_solar</f>
        <v/>
      </c>
      <c r="C7390" s="6">
        <f>MIN(B7390,A7390)</f>
        <v/>
      </c>
      <c r="D7390" s="6">
        <f>B7390-C7390</f>
        <v/>
      </c>
      <c r="E7390" s="6">
        <f>A7390-C7390</f>
        <v/>
      </c>
      <c r="F7390" s="6">
        <f>MIN(D7390,in_batt_pw,IF(sel_batt=0,0,(sel_batt-H7389)/in_rte))</f>
        <v/>
      </c>
      <c r="G7390" s="6">
        <f>MIN(E7390,in_batt_pw,H7389)</f>
        <v/>
      </c>
      <c r="H7390" s="6">
        <f>H7389+F7390*in_rte-G7390</f>
        <v/>
      </c>
      <c r="I7390" s="6">
        <f>IF(sel_og=1,0,E7390-G7390)</f>
        <v/>
      </c>
      <c r="J7390" s="6">
        <f>IF(sel_og=1,0,D7390-F7390)</f>
        <v/>
      </c>
      <c r="K7390" s="6">
        <f>IF(sel_og=1,E7390-G7390,0)</f>
        <v/>
      </c>
    </row>
    <row r="7391">
      <c r="A7391" s="6">
        <f>Profiles!E7391+Profiles!F7391</f>
        <v/>
      </c>
      <c r="B7391" s="6">
        <f>Profiles!D7391*sel_solar</f>
        <v/>
      </c>
      <c r="C7391" s="6">
        <f>MIN(B7391,A7391)</f>
        <v/>
      </c>
      <c r="D7391" s="6">
        <f>B7391-C7391</f>
        <v/>
      </c>
      <c r="E7391" s="6">
        <f>A7391-C7391</f>
        <v/>
      </c>
      <c r="F7391" s="6">
        <f>MIN(D7391,in_batt_pw,IF(sel_batt=0,0,(sel_batt-H7390)/in_rte))</f>
        <v/>
      </c>
      <c r="G7391" s="6">
        <f>MIN(E7391,in_batt_pw,H7390)</f>
        <v/>
      </c>
      <c r="H7391" s="6">
        <f>H7390+F7391*in_rte-G7391</f>
        <v/>
      </c>
      <c r="I7391" s="6">
        <f>IF(sel_og=1,0,E7391-G7391)</f>
        <v/>
      </c>
      <c r="J7391" s="6">
        <f>IF(sel_og=1,0,D7391-F7391)</f>
        <v/>
      </c>
      <c r="K7391" s="6">
        <f>IF(sel_og=1,E7391-G7391,0)</f>
        <v/>
      </c>
    </row>
    <row r="7392">
      <c r="A7392" s="6">
        <f>Profiles!E7392+Profiles!F7392</f>
        <v/>
      </c>
      <c r="B7392" s="6">
        <f>Profiles!D7392*sel_solar</f>
        <v/>
      </c>
      <c r="C7392" s="6">
        <f>MIN(B7392,A7392)</f>
        <v/>
      </c>
      <c r="D7392" s="6">
        <f>B7392-C7392</f>
        <v/>
      </c>
      <c r="E7392" s="6">
        <f>A7392-C7392</f>
        <v/>
      </c>
      <c r="F7392" s="6">
        <f>MIN(D7392,in_batt_pw,IF(sel_batt=0,0,(sel_batt-H7391)/in_rte))</f>
        <v/>
      </c>
      <c r="G7392" s="6">
        <f>MIN(E7392,in_batt_pw,H7391)</f>
        <v/>
      </c>
      <c r="H7392" s="6">
        <f>H7391+F7392*in_rte-G7392</f>
        <v/>
      </c>
      <c r="I7392" s="6">
        <f>IF(sel_og=1,0,E7392-G7392)</f>
        <v/>
      </c>
      <c r="J7392" s="6">
        <f>IF(sel_og=1,0,D7392-F7392)</f>
        <v/>
      </c>
      <c r="K7392" s="6">
        <f>IF(sel_og=1,E7392-G7392,0)</f>
        <v/>
      </c>
    </row>
    <row r="7393">
      <c r="A7393" s="6">
        <f>Profiles!E7393+Profiles!F7393</f>
        <v/>
      </c>
      <c r="B7393" s="6">
        <f>Profiles!D7393*sel_solar</f>
        <v/>
      </c>
      <c r="C7393" s="6">
        <f>MIN(B7393,A7393)</f>
        <v/>
      </c>
      <c r="D7393" s="6">
        <f>B7393-C7393</f>
        <v/>
      </c>
      <c r="E7393" s="6">
        <f>A7393-C7393</f>
        <v/>
      </c>
      <c r="F7393" s="6">
        <f>MIN(D7393,in_batt_pw,IF(sel_batt=0,0,(sel_batt-H7392)/in_rte))</f>
        <v/>
      </c>
      <c r="G7393" s="6">
        <f>MIN(E7393,in_batt_pw,H7392)</f>
        <v/>
      </c>
      <c r="H7393" s="6">
        <f>H7392+F7393*in_rte-G7393</f>
        <v/>
      </c>
      <c r="I7393" s="6">
        <f>IF(sel_og=1,0,E7393-G7393)</f>
        <v/>
      </c>
      <c r="J7393" s="6">
        <f>IF(sel_og=1,0,D7393-F7393)</f>
        <v/>
      </c>
      <c r="K7393" s="6">
        <f>IF(sel_og=1,E7393-G7393,0)</f>
        <v/>
      </c>
    </row>
    <row r="7394">
      <c r="A7394" s="6">
        <f>Profiles!E7394+Profiles!F7394</f>
        <v/>
      </c>
      <c r="B7394" s="6">
        <f>Profiles!D7394*sel_solar</f>
        <v/>
      </c>
      <c r="C7394" s="6">
        <f>MIN(B7394,A7394)</f>
        <v/>
      </c>
      <c r="D7394" s="6">
        <f>B7394-C7394</f>
        <v/>
      </c>
      <c r="E7394" s="6">
        <f>A7394-C7394</f>
        <v/>
      </c>
      <c r="F7394" s="6">
        <f>MIN(D7394,in_batt_pw,IF(sel_batt=0,0,(sel_batt-H7393)/in_rte))</f>
        <v/>
      </c>
      <c r="G7394" s="6">
        <f>MIN(E7394,in_batt_pw,H7393)</f>
        <v/>
      </c>
      <c r="H7394" s="6">
        <f>H7393+F7394*in_rte-G7394</f>
        <v/>
      </c>
      <c r="I7394" s="6">
        <f>IF(sel_og=1,0,E7394-G7394)</f>
        <v/>
      </c>
      <c r="J7394" s="6">
        <f>IF(sel_og=1,0,D7394-F7394)</f>
        <v/>
      </c>
      <c r="K7394" s="6">
        <f>IF(sel_og=1,E7394-G7394,0)</f>
        <v/>
      </c>
    </row>
    <row r="7395">
      <c r="A7395" s="6">
        <f>Profiles!E7395+Profiles!F7395</f>
        <v/>
      </c>
      <c r="B7395" s="6">
        <f>Profiles!D7395*sel_solar</f>
        <v/>
      </c>
      <c r="C7395" s="6">
        <f>MIN(B7395,A7395)</f>
        <v/>
      </c>
      <c r="D7395" s="6">
        <f>B7395-C7395</f>
        <v/>
      </c>
      <c r="E7395" s="6">
        <f>A7395-C7395</f>
        <v/>
      </c>
      <c r="F7395" s="6">
        <f>MIN(D7395,in_batt_pw,IF(sel_batt=0,0,(sel_batt-H7394)/in_rte))</f>
        <v/>
      </c>
      <c r="G7395" s="6">
        <f>MIN(E7395,in_batt_pw,H7394)</f>
        <v/>
      </c>
      <c r="H7395" s="6">
        <f>H7394+F7395*in_rte-G7395</f>
        <v/>
      </c>
      <c r="I7395" s="6">
        <f>IF(sel_og=1,0,E7395-G7395)</f>
        <v/>
      </c>
      <c r="J7395" s="6">
        <f>IF(sel_og=1,0,D7395-F7395)</f>
        <v/>
      </c>
      <c r="K7395" s="6">
        <f>IF(sel_og=1,E7395-G7395,0)</f>
        <v/>
      </c>
    </row>
    <row r="7396">
      <c r="A7396" s="6">
        <f>Profiles!E7396+Profiles!F7396</f>
        <v/>
      </c>
      <c r="B7396" s="6">
        <f>Profiles!D7396*sel_solar</f>
        <v/>
      </c>
      <c r="C7396" s="6">
        <f>MIN(B7396,A7396)</f>
        <v/>
      </c>
      <c r="D7396" s="6">
        <f>B7396-C7396</f>
        <v/>
      </c>
      <c r="E7396" s="6">
        <f>A7396-C7396</f>
        <v/>
      </c>
      <c r="F7396" s="6">
        <f>MIN(D7396,in_batt_pw,IF(sel_batt=0,0,(sel_batt-H7395)/in_rte))</f>
        <v/>
      </c>
      <c r="G7396" s="6">
        <f>MIN(E7396,in_batt_pw,H7395)</f>
        <v/>
      </c>
      <c r="H7396" s="6">
        <f>H7395+F7396*in_rte-G7396</f>
        <v/>
      </c>
      <c r="I7396" s="6">
        <f>IF(sel_og=1,0,E7396-G7396)</f>
        <v/>
      </c>
      <c r="J7396" s="6">
        <f>IF(sel_og=1,0,D7396-F7396)</f>
        <v/>
      </c>
      <c r="K7396" s="6">
        <f>IF(sel_og=1,E7396-G7396,0)</f>
        <v/>
      </c>
    </row>
    <row r="7397">
      <c r="A7397" s="6">
        <f>Profiles!E7397+Profiles!F7397</f>
        <v/>
      </c>
      <c r="B7397" s="6">
        <f>Profiles!D7397*sel_solar</f>
        <v/>
      </c>
      <c r="C7397" s="6">
        <f>MIN(B7397,A7397)</f>
        <v/>
      </c>
      <c r="D7397" s="6">
        <f>B7397-C7397</f>
        <v/>
      </c>
      <c r="E7397" s="6">
        <f>A7397-C7397</f>
        <v/>
      </c>
      <c r="F7397" s="6">
        <f>MIN(D7397,in_batt_pw,IF(sel_batt=0,0,(sel_batt-H7396)/in_rte))</f>
        <v/>
      </c>
      <c r="G7397" s="6">
        <f>MIN(E7397,in_batt_pw,H7396)</f>
        <v/>
      </c>
      <c r="H7397" s="6">
        <f>H7396+F7397*in_rte-G7397</f>
        <v/>
      </c>
      <c r="I7397" s="6">
        <f>IF(sel_og=1,0,E7397-G7397)</f>
        <v/>
      </c>
      <c r="J7397" s="6">
        <f>IF(sel_og=1,0,D7397-F7397)</f>
        <v/>
      </c>
      <c r="K7397" s="6">
        <f>IF(sel_og=1,E7397-G7397,0)</f>
        <v/>
      </c>
    </row>
    <row r="7398">
      <c r="A7398" s="6">
        <f>Profiles!E7398+Profiles!F7398</f>
        <v/>
      </c>
      <c r="B7398" s="6">
        <f>Profiles!D7398*sel_solar</f>
        <v/>
      </c>
      <c r="C7398" s="6">
        <f>MIN(B7398,A7398)</f>
        <v/>
      </c>
      <c r="D7398" s="6">
        <f>B7398-C7398</f>
        <v/>
      </c>
      <c r="E7398" s="6">
        <f>A7398-C7398</f>
        <v/>
      </c>
      <c r="F7398" s="6">
        <f>MIN(D7398,in_batt_pw,IF(sel_batt=0,0,(sel_batt-H7397)/in_rte))</f>
        <v/>
      </c>
      <c r="G7398" s="6">
        <f>MIN(E7398,in_batt_pw,H7397)</f>
        <v/>
      </c>
      <c r="H7398" s="6">
        <f>H7397+F7398*in_rte-G7398</f>
        <v/>
      </c>
      <c r="I7398" s="6">
        <f>IF(sel_og=1,0,E7398-G7398)</f>
        <v/>
      </c>
      <c r="J7398" s="6">
        <f>IF(sel_og=1,0,D7398-F7398)</f>
        <v/>
      </c>
      <c r="K7398" s="6">
        <f>IF(sel_og=1,E7398-G7398,0)</f>
        <v/>
      </c>
    </row>
    <row r="7399">
      <c r="A7399" s="6">
        <f>Profiles!E7399+Profiles!F7399</f>
        <v/>
      </c>
      <c r="B7399" s="6">
        <f>Profiles!D7399*sel_solar</f>
        <v/>
      </c>
      <c r="C7399" s="6">
        <f>MIN(B7399,A7399)</f>
        <v/>
      </c>
      <c r="D7399" s="6">
        <f>B7399-C7399</f>
        <v/>
      </c>
      <c r="E7399" s="6">
        <f>A7399-C7399</f>
        <v/>
      </c>
      <c r="F7399" s="6">
        <f>MIN(D7399,in_batt_pw,IF(sel_batt=0,0,(sel_batt-H7398)/in_rte))</f>
        <v/>
      </c>
      <c r="G7399" s="6">
        <f>MIN(E7399,in_batt_pw,H7398)</f>
        <v/>
      </c>
      <c r="H7399" s="6">
        <f>H7398+F7399*in_rte-G7399</f>
        <v/>
      </c>
      <c r="I7399" s="6">
        <f>IF(sel_og=1,0,E7399-G7399)</f>
        <v/>
      </c>
      <c r="J7399" s="6">
        <f>IF(sel_og=1,0,D7399-F7399)</f>
        <v/>
      </c>
      <c r="K7399" s="6">
        <f>IF(sel_og=1,E7399-G7399,0)</f>
        <v/>
      </c>
    </row>
    <row r="7400">
      <c r="A7400" s="6">
        <f>Profiles!E7400+Profiles!F7400</f>
        <v/>
      </c>
      <c r="B7400" s="6">
        <f>Profiles!D7400*sel_solar</f>
        <v/>
      </c>
      <c r="C7400" s="6">
        <f>MIN(B7400,A7400)</f>
        <v/>
      </c>
      <c r="D7400" s="6">
        <f>B7400-C7400</f>
        <v/>
      </c>
      <c r="E7400" s="6">
        <f>A7400-C7400</f>
        <v/>
      </c>
      <c r="F7400" s="6">
        <f>MIN(D7400,in_batt_pw,IF(sel_batt=0,0,(sel_batt-H7399)/in_rte))</f>
        <v/>
      </c>
      <c r="G7400" s="6">
        <f>MIN(E7400,in_batt_pw,H7399)</f>
        <v/>
      </c>
      <c r="H7400" s="6">
        <f>H7399+F7400*in_rte-G7400</f>
        <v/>
      </c>
      <c r="I7400" s="6">
        <f>IF(sel_og=1,0,E7400-G7400)</f>
        <v/>
      </c>
      <c r="J7400" s="6">
        <f>IF(sel_og=1,0,D7400-F7400)</f>
        <v/>
      </c>
      <c r="K7400" s="6">
        <f>IF(sel_og=1,E7400-G7400,0)</f>
        <v/>
      </c>
    </row>
    <row r="7401">
      <c r="A7401" s="6">
        <f>Profiles!E7401+Profiles!F7401</f>
        <v/>
      </c>
      <c r="B7401" s="6">
        <f>Profiles!D7401*sel_solar</f>
        <v/>
      </c>
      <c r="C7401" s="6">
        <f>MIN(B7401,A7401)</f>
        <v/>
      </c>
      <c r="D7401" s="6">
        <f>B7401-C7401</f>
        <v/>
      </c>
      <c r="E7401" s="6">
        <f>A7401-C7401</f>
        <v/>
      </c>
      <c r="F7401" s="6">
        <f>MIN(D7401,in_batt_pw,IF(sel_batt=0,0,(sel_batt-H7400)/in_rte))</f>
        <v/>
      </c>
      <c r="G7401" s="6">
        <f>MIN(E7401,in_batt_pw,H7400)</f>
        <v/>
      </c>
      <c r="H7401" s="6">
        <f>H7400+F7401*in_rte-G7401</f>
        <v/>
      </c>
      <c r="I7401" s="6">
        <f>IF(sel_og=1,0,E7401-G7401)</f>
        <v/>
      </c>
      <c r="J7401" s="6">
        <f>IF(sel_og=1,0,D7401-F7401)</f>
        <v/>
      </c>
      <c r="K7401" s="6">
        <f>IF(sel_og=1,E7401-G7401,0)</f>
        <v/>
      </c>
    </row>
    <row r="7402">
      <c r="A7402" s="6">
        <f>Profiles!E7402+Profiles!F7402</f>
        <v/>
      </c>
      <c r="B7402" s="6">
        <f>Profiles!D7402*sel_solar</f>
        <v/>
      </c>
      <c r="C7402" s="6">
        <f>MIN(B7402,A7402)</f>
        <v/>
      </c>
      <c r="D7402" s="6">
        <f>B7402-C7402</f>
        <v/>
      </c>
      <c r="E7402" s="6">
        <f>A7402-C7402</f>
        <v/>
      </c>
      <c r="F7402" s="6">
        <f>MIN(D7402,in_batt_pw,IF(sel_batt=0,0,(sel_batt-H7401)/in_rte))</f>
        <v/>
      </c>
      <c r="G7402" s="6">
        <f>MIN(E7402,in_batt_pw,H7401)</f>
        <v/>
      </c>
      <c r="H7402" s="6">
        <f>H7401+F7402*in_rte-G7402</f>
        <v/>
      </c>
      <c r="I7402" s="6">
        <f>IF(sel_og=1,0,E7402-G7402)</f>
        <v/>
      </c>
      <c r="J7402" s="6">
        <f>IF(sel_og=1,0,D7402-F7402)</f>
        <v/>
      </c>
      <c r="K7402" s="6">
        <f>IF(sel_og=1,E7402-G7402,0)</f>
        <v/>
      </c>
    </row>
    <row r="7403">
      <c r="A7403" s="6">
        <f>Profiles!E7403+Profiles!F7403</f>
        <v/>
      </c>
      <c r="B7403" s="6">
        <f>Profiles!D7403*sel_solar</f>
        <v/>
      </c>
      <c r="C7403" s="6">
        <f>MIN(B7403,A7403)</f>
        <v/>
      </c>
      <c r="D7403" s="6">
        <f>B7403-C7403</f>
        <v/>
      </c>
      <c r="E7403" s="6">
        <f>A7403-C7403</f>
        <v/>
      </c>
      <c r="F7403" s="6">
        <f>MIN(D7403,in_batt_pw,IF(sel_batt=0,0,(sel_batt-H7402)/in_rte))</f>
        <v/>
      </c>
      <c r="G7403" s="6">
        <f>MIN(E7403,in_batt_pw,H7402)</f>
        <v/>
      </c>
      <c r="H7403" s="6">
        <f>H7402+F7403*in_rte-G7403</f>
        <v/>
      </c>
      <c r="I7403" s="6">
        <f>IF(sel_og=1,0,E7403-G7403)</f>
        <v/>
      </c>
      <c r="J7403" s="6">
        <f>IF(sel_og=1,0,D7403-F7403)</f>
        <v/>
      </c>
      <c r="K7403" s="6">
        <f>IF(sel_og=1,E7403-G7403,0)</f>
        <v/>
      </c>
    </row>
    <row r="7404">
      <c r="A7404" s="6">
        <f>Profiles!E7404+Profiles!F7404</f>
        <v/>
      </c>
      <c r="B7404" s="6">
        <f>Profiles!D7404*sel_solar</f>
        <v/>
      </c>
      <c r="C7404" s="6">
        <f>MIN(B7404,A7404)</f>
        <v/>
      </c>
      <c r="D7404" s="6">
        <f>B7404-C7404</f>
        <v/>
      </c>
      <c r="E7404" s="6">
        <f>A7404-C7404</f>
        <v/>
      </c>
      <c r="F7404" s="6">
        <f>MIN(D7404,in_batt_pw,IF(sel_batt=0,0,(sel_batt-H7403)/in_rte))</f>
        <v/>
      </c>
      <c r="G7404" s="6">
        <f>MIN(E7404,in_batt_pw,H7403)</f>
        <v/>
      </c>
      <c r="H7404" s="6">
        <f>H7403+F7404*in_rte-G7404</f>
        <v/>
      </c>
      <c r="I7404" s="6">
        <f>IF(sel_og=1,0,E7404-G7404)</f>
        <v/>
      </c>
      <c r="J7404" s="6">
        <f>IF(sel_og=1,0,D7404-F7404)</f>
        <v/>
      </c>
      <c r="K7404" s="6">
        <f>IF(sel_og=1,E7404-G7404,0)</f>
        <v/>
      </c>
    </row>
    <row r="7405">
      <c r="A7405" s="6">
        <f>Profiles!E7405+Profiles!F7405</f>
        <v/>
      </c>
      <c r="B7405" s="6">
        <f>Profiles!D7405*sel_solar</f>
        <v/>
      </c>
      <c r="C7405" s="6">
        <f>MIN(B7405,A7405)</f>
        <v/>
      </c>
      <c r="D7405" s="6">
        <f>B7405-C7405</f>
        <v/>
      </c>
      <c r="E7405" s="6">
        <f>A7405-C7405</f>
        <v/>
      </c>
      <c r="F7405" s="6">
        <f>MIN(D7405,in_batt_pw,IF(sel_batt=0,0,(sel_batt-H7404)/in_rte))</f>
        <v/>
      </c>
      <c r="G7405" s="6">
        <f>MIN(E7405,in_batt_pw,H7404)</f>
        <v/>
      </c>
      <c r="H7405" s="6">
        <f>H7404+F7405*in_rte-G7405</f>
        <v/>
      </c>
      <c r="I7405" s="6">
        <f>IF(sel_og=1,0,E7405-G7405)</f>
        <v/>
      </c>
      <c r="J7405" s="6">
        <f>IF(sel_og=1,0,D7405-F7405)</f>
        <v/>
      </c>
      <c r="K7405" s="6">
        <f>IF(sel_og=1,E7405-G7405,0)</f>
        <v/>
      </c>
    </row>
    <row r="7406">
      <c r="A7406" s="6">
        <f>Profiles!E7406+Profiles!F7406</f>
        <v/>
      </c>
      <c r="B7406" s="6">
        <f>Profiles!D7406*sel_solar</f>
        <v/>
      </c>
      <c r="C7406" s="6">
        <f>MIN(B7406,A7406)</f>
        <v/>
      </c>
      <c r="D7406" s="6">
        <f>B7406-C7406</f>
        <v/>
      </c>
      <c r="E7406" s="6">
        <f>A7406-C7406</f>
        <v/>
      </c>
      <c r="F7406" s="6">
        <f>MIN(D7406,in_batt_pw,IF(sel_batt=0,0,(sel_batt-H7405)/in_rte))</f>
        <v/>
      </c>
      <c r="G7406" s="6">
        <f>MIN(E7406,in_batt_pw,H7405)</f>
        <v/>
      </c>
      <c r="H7406" s="6">
        <f>H7405+F7406*in_rte-G7406</f>
        <v/>
      </c>
      <c r="I7406" s="6">
        <f>IF(sel_og=1,0,E7406-G7406)</f>
        <v/>
      </c>
      <c r="J7406" s="6">
        <f>IF(sel_og=1,0,D7406-F7406)</f>
        <v/>
      </c>
      <c r="K7406" s="6">
        <f>IF(sel_og=1,E7406-G7406,0)</f>
        <v/>
      </c>
    </row>
    <row r="7407">
      <c r="A7407" s="6">
        <f>Profiles!E7407+Profiles!F7407</f>
        <v/>
      </c>
      <c r="B7407" s="6">
        <f>Profiles!D7407*sel_solar</f>
        <v/>
      </c>
      <c r="C7407" s="6">
        <f>MIN(B7407,A7407)</f>
        <v/>
      </c>
      <c r="D7407" s="6">
        <f>B7407-C7407</f>
        <v/>
      </c>
      <c r="E7407" s="6">
        <f>A7407-C7407</f>
        <v/>
      </c>
      <c r="F7407" s="6">
        <f>MIN(D7407,in_batt_pw,IF(sel_batt=0,0,(sel_batt-H7406)/in_rte))</f>
        <v/>
      </c>
      <c r="G7407" s="6">
        <f>MIN(E7407,in_batt_pw,H7406)</f>
        <v/>
      </c>
      <c r="H7407" s="6">
        <f>H7406+F7407*in_rte-G7407</f>
        <v/>
      </c>
      <c r="I7407" s="6">
        <f>IF(sel_og=1,0,E7407-G7407)</f>
        <v/>
      </c>
      <c r="J7407" s="6">
        <f>IF(sel_og=1,0,D7407-F7407)</f>
        <v/>
      </c>
      <c r="K7407" s="6">
        <f>IF(sel_og=1,E7407-G7407,0)</f>
        <v/>
      </c>
    </row>
    <row r="7408">
      <c r="A7408" s="6">
        <f>Profiles!E7408+Profiles!F7408</f>
        <v/>
      </c>
      <c r="B7408" s="6">
        <f>Profiles!D7408*sel_solar</f>
        <v/>
      </c>
      <c r="C7408" s="6">
        <f>MIN(B7408,A7408)</f>
        <v/>
      </c>
      <c r="D7408" s="6">
        <f>B7408-C7408</f>
        <v/>
      </c>
      <c r="E7408" s="6">
        <f>A7408-C7408</f>
        <v/>
      </c>
      <c r="F7408" s="6">
        <f>MIN(D7408,in_batt_pw,IF(sel_batt=0,0,(sel_batt-H7407)/in_rte))</f>
        <v/>
      </c>
      <c r="G7408" s="6">
        <f>MIN(E7408,in_batt_pw,H7407)</f>
        <v/>
      </c>
      <c r="H7408" s="6">
        <f>H7407+F7408*in_rte-G7408</f>
        <v/>
      </c>
      <c r="I7408" s="6">
        <f>IF(sel_og=1,0,E7408-G7408)</f>
        <v/>
      </c>
      <c r="J7408" s="6">
        <f>IF(sel_og=1,0,D7408-F7408)</f>
        <v/>
      </c>
      <c r="K7408" s="6">
        <f>IF(sel_og=1,E7408-G7408,0)</f>
        <v/>
      </c>
    </row>
    <row r="7409">
      <c r="A7409" s="6">
        <f>Profiles!E7409+Profiles!F7409</f>
        <v/>
      </c>
      <c r="B7409" s="6">
        <f>Profiles!D7409*sel_solar</f>
        <v/>
      </c>
      <c r="C7409" s="6">
        <f>MIN(B7409,A7409)</f>
        <v/>
      </c>
      <c r="D7409" s="6">
        <f>B7409-C7409</f>
        <v/>
      </c>
      <c r="E7409" s="6">
        <f>A7409-C7409</f>
        <v/>
      </c>
      <c r="F7409" s="6">
        <f>MIN(D7409,in_batt_pw,IF(sel_batt=0,0,(sel_batt-H7408)/in_rte))</f>
        <v/>
      </c>
      <c r="G7409" s="6">
        <f>MIN(E7409,in_batt_pw,H7408)</f>
        <v/>
      </c>
      <c r="H7409" s="6">
        <f>H7408+F7409*in_rte-G7409</f>
        <v/>
      </c>
      <c r="I7409" s="6">
        <f>IF(sel_og=1,0,E7409-G7409)</f>
        <v/>
      </c>
      <c r="J7409" s="6">
        <f>IF(sel_og=1,0,D7409-F7409)</f>
        <v/>
      </c>
      <c r="K7409" s="6">
        <f>IF(sel_og=1,E7409-G7409,0)</f>
        <v/>
      </c>
    </row>
    <row r="7410">
      <c r="A7410" s="6">
        <f>Profiles!E7410+Profiles!F7410</f>
        <v/>
      </c>
      <c r="B7410" s="6">
        <f>Profiles!D7410*sel_solar</f>
        <v/>
      </c>
      <c r="C7410" s="6">
        <f>MIN(B7410,A7410)</f>
        <v/>
      </c>
      <c r="D7410" s="6">
        <f>B7410-C7410</f>
        <v/>
      </c>
      <c r="E7410" s="6">
        <f>A7410-C7410</f>
        <v/>
      </c>
      <c r="F7410" s="6">
        <f>MIN(D7410,in_batt_pw,IF(sel_batt=0,0,(sel_batt-H7409)/in_rte))</f>
        <v/>
      </c>
      <c r="G7410" s="6">
        <f>MIN(E7410,in_batt_pw,H7409)</f>
        <v/>
      </c>
      <c r="H7410" s="6">
        <f>H7409+F7410*in_rte-G7410</f>
        <v/>
      </c>
      <c r="I7410" s="6">
        <f>IF(sel_og=1,0,E7410-G7410)</f>
        <v/>
      </c>
      <c r="J7410" s="6">
        <f>IF(sel_og=1,0,D7410-F7410)</f>
        <v/>
      </c>
      <c r="K7410" s="6">
        <f>IF(sel_og=1,E7410-G7410,0)</f>
        <v/>
      </c>
    </row>
    <row r="7411">
      <c r="A7411" s="6">
        <f>Profiles!E7411+Profiles!F7411</f>
        <v/>
      </c>
      <c r="B7411" s="6">
        <f>Profiles!D7411*sel_solar</f>
        <v/>
      </c>
      <c r="C7411" s="6">
        <f>MIN(B7411,A7411)</f>
        <v/>
      </c>
      <c r="D7411" s="6">
        <f>B7411-C7411</f>
        <v/>
      </c>
      <c r="E7411" s="6">
        <f>A7411-C7411</f>
        <v/>
      </c>
      <c r="F7411" s="6">
        <f>MIN(D7411,in_batt_pw,IF(sel_batt=0,0,(sel_batt-H7410)/in_rte))</f>
        <v/>
      </c>
      <c r="G7411" s="6">
        <f>MIN(E7411,in_batt_pw,H7410)</f>
        <v/>
      </c>
      <c r="H7411" s="6">
        <f>H7410+F7411*in_rte-G7411</f>
        <v/>
      </c>
      <c r="I7411" s="6">
        <f>IF(sel_og=1,0,E7411-G7411)</f>
        <v/>
      </c>
      <c r="J7411" s="6">
        <f>IF(sel_og=1,0,D7411-F7411)</f>
        <v/>
      </c>
      <c r="K7411" s="6">
        <f>IF(sel_og=1,E7411-G7411,0)</f>
        <v/>
      </c>
    </row>
    <row r="7412">
      <c r="A7412" s="6">
        <f>Profiles!E7412+Profiles!F7412</f>
        <v/>
      </c>
      <c r="B7412" s="6">
        <f>Profiles!D7412*sel_solar</f>
        <v/>
      </c>
      <c r="C7412" s="6">
        <f>MIN(B7412,A7412)</f>
        <v/>
      </c>
      <c r="D7412" s="6">
        <f>B7412-C7412</f>
        <v/>
      </c>
      <c r="E7412" s="6">
        <f>A7412-C7412</f>
        <v/>
      </c>
      <c r="F7412" s="6">
        <f>MIN(D7412,in_batt_pw,IF(sel_batt=0,0,(sel_batt-H7411)/in_rte))</f>
        <v/>
      </c>
      <c r="G7412" s="6">
        <f>MIN(E7412,in_batt_pw,H7411)</f>
        <v/>
      </c>
      <c r="H7412" s="6">
        <f>H7411+F7412*in_rte-G7412</f>
        <v/>
      </c>
      <c r="I7412" s="6">
        <f>IF(sel_og=1,0,E7412-G7412)</f>
        <v/>
      </c>
      <c r="J7412" s="6">
        <f>IF(sel_og=1,0,D7412-F7412)</f>
        <v/>
      </c>
      <c r="K7412" s="6">
        <f>IF(sel_og=1,E7412-G7412,0)</f>
        <v/>
      </c>
    </row>
    <row r="7413">
      <c r="A7413" s="6">
        <f>Profiles!E7413+Profiles!F7413</f>
        <v/>
      </c>
      <c r="B7413" s="6">
        <f>Profiles!D7413*sel_solar</f>
        <v/>
      </c>
      <c r="C7413" s="6">
        <f>MIN(B7413,A7413)</f>
        <v/>
      </c>
      <c r="D7413" s="6">
        <f>B7413-C7413</f>
        <v/>
      </c>
      <c r="E7413" s="6">
        <f>A7413-C7413</f>
        <v/>
      </c>
      <c r="F7413" s="6">
        <f>MIN(D7413,in_batt_pw,IF(sel_batt=0,0,(sel_batt-H7412)/in_rte))</f>
        <v/>
      </c>
      <c r="G7413" s="6">
        <f>MIN(E7413,in_batt_pw,H7412)</f>
        <v/>
      </c>
      <c r="H7413" s="6">
        <f>H7412+F7413*in_rte-G7413</f>
        <v/>
      </c>
      <c r="I7413" s="6">
        <f>IF(sel_og=1,0,E7413-G7413)</f>
        <v/>
      </c>
      <c r="J7413" s="6">
        <f>IF(sel_og=1,0,D7413-F7413)</f>
        <v/>
      </c>
      <c r="K7413" s="6">
        <f>IF(sel_og=1,E7413-G7413,0)</f>
        <v/>
      </c>
    </row>
    <row r="7414">
      <c r="A7414" s="6">
        <f>Profiles!E7414+Profiles!F7414</f>
        <v/>
      </c>
      <c r="B7414" s="6">
        <f>Profiles!D7414*sel_solar</f>
        <v/>
      </c>
      <c r="C7414" s="6">
        <f>MIN(B7414,A7414)</f>
        <v/>
      </c>
      <c r="D7414" s="6">
        <f>B7414-C7414</f>
        <v/>
      </c>
      <c r="E7414" s="6">
        <f>A7414-C7414</f>
        <v/>
      </c>
      <c r="F7414" s="6">
        <f>MIN(D7414,in_batt_pw,IF(sel_batt=0,0,(sel_batt-H7413)/in_rte))</f>
        <v/>
      </c>
      <c r="G7414" s="6">
        <f>MIN(E7414,in_batt_pw,H7413)</f>
        <v/>
      </c>
      <c r="H7414" s="6">
        <f>H7413+F7414*in_rte-G7414</f>
        <v/>
      </c>
      <c r="I7414" s="6">
        <f>IF(sel_og=1,0,E7414-G7414)</f>
        <v/>
      </c>
      <c r="J7414" s="6">
        <f>IF(sel_og=1,0,D7414-F7414)</f>
        <v/>
      </c>
      <c r="K7414" s="6">
        <f>IF(sel_og=1,E7414-G7414,0)</f>
        <v/>
      </c>
    </row>
    <row r="7415">
      <c r="A7415" s="6">
        <f>Profiles!E7415+Profiles!F7415</f>
        <v/>
      </c>
      <c r="B7415" s="6">
        <f>Profiles!D7415*sel_solar</f>
        <v/>
      </c>
      <c r="C7415" s="6">
        <f>MIN(B7415,A7415)</f>
        <v/>
      </c>
      <c r="D7415" s="6">
        <f>B7415-C7415</f>
        <v/>
      </c>
      <c r="E7415" s="6">
        <f>A7415-C7415</f>
        <v/>
      </c>
      <c r="F7415" s="6">
        <f>MIN(D7415,in_batt_pw,IF(sel_batt=0,0,(sel_batt-H7414)/in_rte))</f>
        <v/>
      </c>
      <c r="G7415" s="6">
        <f>MIN(E7415,in_batt_pw,H7414)</f>
        <v/>
      </c>
      <c r="H7415" s="6">
        <f>H7414+F7415*in_rte-G7415</f>
        <v/>
      </c>
      <c r="I7415" s="6">
        <f>IF(sel_og=1,0,E7415-G7415)</f>
        <v/>
      </c>
      <c r="J7415" s="6">
        <f>IF(sel_og=1,0,D7415-F7415)</f>
        <v/>
      </c>
      <c r="K7415" s="6">
        <f>IF(sel_og=1,E7415-G7415,0)</f>
        <v/>
      </c>
    </row>
    <row r="7416">
      <c r="A7416" s="6">
        <f>Profiles!E7416+Profiles!F7416</f>
        <v/>
      </c>
      <c r="B7416" s="6">
        <f>Profiles!D7416*sel_solar</f>
        <v/>
      </c>
      <c r="C7416" s="6">
        <f>MIN(B7416,A7416)</f>
        <v/>
      </c>
      <c r="D7416" s="6">
        <f>B7416-C7416</f>
        <v/>
      </c>
      <c r="E7416" s="6">
        <f>A7416-C7416</f>
        <v/>
      </c>
      <c r="F7416" s="6">
        <f>MIN(D7416,in_batt_pw,IF(sel_batt=0,0,(sel_batt-H7415)/in_rte))</f>
        <v/>
      </c>
      <c r="G7416" s="6">
        <f>MIN(E7416,in_batt_pw,H7415)</f>
        <v/>
      </c>
      <c r="H7416" s="6">
        <f>H7415+F7416*in_rte-G7416</f>
        <v/>
      </c>
      <c r="I7416" s="6">
        <f>IF(sel_og=1,0,E7416-G7416)</f>
        <v/>
      </c>
      <c r="J7416" s="6">
        <f>IF(sel_og=1,0,D7416-F7416)</f>
        <v/>
      </c>
      <c r="K7416" s="6">
        <f>IF(sel_og=1,E7416-G7416,0)</f>
        <v/>
      </c>
    </row>
    <row r="7417">
      <c r="A7417" s="6">
        <f>Profiles!E7417+Profiles!F7417</f>
        <v/>
      </c>
      <c r="B7417" s="6">
        <f>Profiles!D7417*sel_solar</f>
        <v/>
      </c>
      <c r="C7417" s="6">
        <f>MIN(B7417,A7417)</f>
        <v/>
      </c>
      <c r="D7417" s="6">
        <f>B7417-C7417</f>
        <v/>
      </c>
      <c r="E7417" s="6">
        <f>A7417-C7417</f>
        <v/>
      </c>
      <c r="F7417" s="6">
        <f>MIN(D7417,in_batt_pw,IF(sel_batt=0,0,(sel_batt-H7416)/in_rte))</f>
        <v/>
      </c>
      <c r="G7417" s="6">
        <f>MIN(E7417,in_batt_pw,H7416)</f>
        <v/>
      </c>
      <c r="H7417" s="6">
        <f>H7416+F7417*in_rte-G7417</f>
        <v/>
      </c>
      <c r="I7417" s="6">
        <f>IF(sel_og=1,0,E7417-G7417)</f>
        <v/>
      </c>
      <c r="J7417" s="6">
        <f>IF(sel_og=1,0,D7417-F7417)</f>
        <v/>
      </c>
      <c r="K7417" s="6">
        <f>IF(sel_og=1,E7417-G7417,0)</f>
        <v/>
      </c>
    </row>
    <row r="7418">
      <c r="A7418" s="6">
        <f>Profiles!E7418+Profiles!F7418</f>
        <v/>
      </c>
      <c r="B7418" s="6">
        <f>Profiles!D7418*sel_solar</f>
        <v/>
      </c>
      <c r="C7418" s="6">
        <f>MIN(B7418,A7418)</f>
        <v/>
      </c>
      <c r="D7418" s="6">
        <f>B7418-C7418</f>
        <v/>
      </c>
      <c r="E7418" s="6">
        <f>A7418-C7418</f>
        <v/>
      </c>
      <c r="F7418" s="6">
        <f>MIN(D7418,in_batt_pw,IF(sel_batt=0,0,(sel_batt-H7417)/in_rte))</f>
        <v/>
      </c>
      <c r="G7418" s="6">
        <f>MIN(E7418,in_batt_pw,H7417)</f>
        <v/>
      </c>
      <c r="H7418" s="6">
        <f>H7417+F7418*in_rte-G7418</f>
        <v/>
      </c>
      <c r="I7418" s="6">
        <f>IF(sel_og=1,0,E7418-G7418)</f>
        <v/>
      </c>
      <c r="J7418" s="6">
        <f>IF(sel_og=1,0,D7418-F7418)</f>
        <v/>
      </c>
      <c r="K7418" s="6">
        <f>IF(sel_og=1,E7418-G7418,0)</f>
        <v/>
      </c>
    </row>
    <row r="7419">
      <c r="A7419" s="6">
        <f>Profiles!E7419+Profiles!F7419</f>
        <v/>
      </c>
      <c r="B7419" s="6">
        <f>Profiles!D7419*sel_solar</f>
        <v/>
      </c>
      <c r="C7419" s="6">
        <f>MIN(B7419,A7419)</f>
        <v/>
      </c>
      <c r="D7419" s="6">
        <f>B7419-C7419</f>
        <v/>
      </c>
      <c r="E7419" s="6">
        <f>A7419-C7419</f>
        <v/>
      </c>
      <c r="F7419" s="6">
        <f>MIN(D7419,in_batt_pw,IF(sel_batt=0,0,(sel_batt-H7418)/in_rte))</f>
        <v/>
      </c>
      <c r="G7419" s="6">
        <f>MIN(E7419,in_batt_pw,H7418)</f>
        <v/>
      </c>
      <c r="H7419" s="6">
        <f>H7418+F7419*in_rte-G7419</f>
        <v/>
      </c>
      <c r="I7419" s="6">
        <f>IF(sel_og=1,0,E7419-G7419)</f>
        <v/>
      </c>
      <c r="J7419" s="6">
        <f>IF(sel_og=1,0,D7419-F7419)</f>
        <v/>
      </c>
      <c r="K7419" s="6">
        <f>IF(sel_og=1,E7419-G7419,0)</f>
        <v/>
      </c>
    </row>
    <row r="7420">
      <c r="A7420" s="6">
        <f>Profiles!E7420+Profiles!F7420</f>
        <v/>
      </c>
      <c r="B7420" s="6">
        <f>Profiles!D7420*sel_solar</f>
        <v/>
      </c>
      <c r="C7420" s="6">
        <f>MIN(B7420,A7420)</f>
        <v/>
      </c>
      <c r="D7420" s="6">
        <f>B7420-C7420</f>
        <v/>
      </c>
      <c r="E7420" s="6">
        <f>A7420-C7420</f>
        <v/>
      </c>
      <c r="F7420" s="6">
        <f>MIN(D7420,in_batt_pw,IF(sel_batt=0,0,(sel_batt-H7419)/in_rte))</f>
        <v/>
      </c>
      <c r="G7420" s="6">
        <f>MIN(E7420,in_batt_pw,H7419)</f>
        <v/>
      </c>
      <c r="H7420" s="6">
        <f>H7419+F7420*in_rte-G7420</f>
        <v/>
      </c>
      <c r="I7420" s="6">
        <f>IF(sel_og=1,0,E7420-G7420)</f>
        <v/>
      </c>
      <c r="J7420" s="6">
        <f>IF(sel_og=1,0,D7420-F7420)</f>
        <v/>
      </c>
      <c r="K7420" s="6">
        <f>IF(sel_og=1,E7420-G7420,0)</f>
        <v/>
      </c>
    </row>
    <row r="7421">
      <c r="A7421" s="6">
        <f>Profiles!E7421+Profiles!F7421</f>
        <v/>
      </c>
      <c r="B7421" s="6">
        <f>Profiles!D7421*sel_solar</f>
        <v/>
      </c>
      <c r="C7421" s="6">
        <f>MIN(B7421,A7421)</f>
        <v/>
      </c>
      <c r="D7421" s="6">
        <f>B7421-C7421</f>
        <v/>
      </c>
      <c r="E7421" s="6">
        <f>A7421-C7421</f>
        <v/>
      </c>
      <c r="F7421" s="6">
        <f>MIN(D7421,in_batt_pw,IF(sel_batt=0,0,(sel_batt-H7420)/in_rte))</f>
        <v/>
      </c>
      <c r="G7421" s="6">
        <f>MIN(E7421,in_batt_pw,H7420)</f>
        <v/>
      </c>
      <c r="H7421" s="6">
        <f>H7420+F7421*in_rte-G7421</f>
        <v/>
      </c>
      <c r="I7421" s="6">
        <f>IF(sel_og=1,0,E7421-G7421)</f>
        <v/>
      </c>
      <c r="J7421" s="6">
        <f>IF(sel_og=1,0,D7421-F7421)</f>
        <v/>
      </c>
      <c r="K7421" s="6">
        <f>IF(sel_og=1,E7421-G7421,0)</f>
        <v/>
      </c>
    </row>
    <row r="7422">
      <c r="A7422" s="6">
        <f>Profiles!E7422+Profiles!F7422</f>
        <v/>
      </c>
      <c r="B7422" s="6">
        <f>Profiles!D7422*sel_solar</f>
        <v/>
      </c>
      <c r="C7422" s="6">
        <f>MIN(B7422,A7422)</f>
        <v/>
      </c>
      <c r="D7422" s="6">
        <f>B7422-C7422</f>
        <v/>
      </c>
      <c r="E7422" s="6">
        <f>A7422-C7422</f>
        <v/>
      </c>
      <c r="F7422" s="6">
        <f>MIN(D7422,in_batt_pw,IF(sel_batt=0,0,(sel_batt-H7421)/in_rte))</f>
        <v/>
      </c>
      <c r="G7422" s="6">
        <f>MIN(E7422,in_batt_pw,H7421)</f>
        <v/>
      </c>
      <c r="H7422" s="6">
        <f>H7421+F7422*in_rte-G7422</f>
        <v/>
      </c>
      <c r="I7422" s="6">
        <f>IF(sel_og=1,0,E7422-G7422)</f>
        <v/>
      </c>
      <c r="J7422" s="6">
        <f>IF(sel_og=1,0,D7422-F7422)</f>
        <v/>
      </c>
      <c r="K7422" s="6">
        <f>IF(sel_og=1,E7422-G7422,0)</f>
        <v/>
      </c>
    </row>
    <row r="7423">
      <c r="A7423" s="6">
        <f>Profiles!E7423+Profiles!F7423</f>
        <v/>
      </c>
      <c r="B7423" s="6">
        <f>Profiles!D7423*sel_solar</f>
        <v/>
      </c>
      <c r="C7423" s="6">
        <f>MIN(B7423,A7423)</f>
        <v/>
      </c>
      <c r="D7423" s="6">
        <f>B7423-C7423</f>
        <v/>
      </c>
      <c r="E7423" s="6">
        <f>A7423-C7423</f>
        <v/>
      </c>
      <c r="F7423" s="6">
        <f>MIN(D7423,in_batt_pw,IF(sel_batt=0,0,(sel_batt-H7422)/in_rte))</f>
        <v/>
      </c>
      <c r="G7423" s="6">
        <f>MIN(E7423,in_batt_pw,H7422)</f>
        <v/>
      </c>
      <c r="H7423" s="6">
        <f>H7422+F7423*in_rte-G7423</f>
        <v/>
      </c>
      <c r="I7423" s="6">
        <f>IF(sel_og=1,0,E7423-G7423)</f>
        <v/>
      </c>
      <c r="J7423" s="6">
        <f>IF(sel_og=1,0,D7423-F7423)</f>
        <v/>
      </c>
      <c r="K7423" s="6">
        <f>IF(sel_og=1,E7423-G7423,0)</f>
        <v/>
      </c>
    </row>
    <row r="7424">
      <c r="A7424" s="6">
        <f>Profiles!E7424+Profiles!F7424</f>
        <v/>
      </c>
      <c r="B7424" s="6">
        <f>Profiles!D7424*sel_solar</f>
        <v/>
      </c>
      <c r="C7424" s="6">
        <f>MIN(B7424,A7424)</f>
        <v/>
      </c>
      <c r="D7424" s="6">
        <f>B7424-C7424</f>
        <v/>
      </c>
      <c r="E7424" s="6">
        <f>A7424-C7424</f>
        <v/>
      </c>
      <c r="F7424" s="6">
        <f>MIN(D7424,in_batt_pw,IF(sel_batt=0,0,(sel_batt-H7423)/in_rte))</f>
        <v/>
      </c>
      <c r="G7424" s="6">
        <f>MIN(E7424,in_batt_pw,H7423)</f>
        <v/>
      </c>
      <c r="H7424" s="6">
        <f>H7423+F7424*in_rte-G7424</f>
        <v/>
      </c>
      <c r="I7424" s="6">
        <f>IF(sel_og=1,0,E7424-G7424)</f>
        <v/>
      </c>
      <c r="J7424" s="6">
        <f>IF(sel_og=1,0,D7424-F7424)</f>
        <v/>
      </c>
      <c r="K7424" s="6">
        <f>IF(sel_og=1,E7424-G7424,0)</f>
        <v/>
      </c>
    </row>
    <row r="7425">
      <c r="A7425" s="6">
        <f>Profiles!E7425+Profiles!F7425</f>
        <v/>
      </c>
      <c r="B7425" s="6">
        <f>Profiles!D7425*sel_solar</f>
        <v/>
      </c>
      <c r="C7425" s="6">
        <f>MIN(B7425,A7425)</f>
        <v/>
      </c>
      <c r="D7425" s="6">
        <f>B7425-C7425</f>
        <v/>
      </c>
      <c r="E7425" s="6">
        <f>A7425-C7425</f>
        <v/>
      </c>
      <c r="F7425" s="6">
        <f>MIN(D7425,in_batt_pw,IF(sel_batt=0,0,(sel_batt-H7424)/in_rte))</f>
        <v/>
      </c>
      <c r="G7425" s="6">
        <f>MIN(E7425,in_batt_pw,H7424)</f>
        <v/>
      </c>
      <c r="H7425" s="6">
        <f>H7424+F7425*in_rte-G7425</f>
        <v/>
      </c>
      <c r="I7425" s="6">
        <f>IF(sel_og=1,0,E7425-G7425)</f>
        <v/>
      </c>
      <c r="J7425" s="6">
        <f>IF(sel_og=1,0,D7425-F7425)</f>
        <v/>
      </c>
      <c r="K7425" s="6">
        <f>IF(sel_og=1,E7425-G7425,0)</f>
        <v/>
      </c>
    </row>
    <row r="7426">
      <c r="A7426" s="6">
        <f>Profiles!E7426+Profiles!F7426</f>
        <v/>
      </c>
      <c r="B7426" s="6">
        <f>Profiles!D7426*sel_solar</f>
        <v/>
      </c>
      <c r="C7426" s="6">
        <f>MIN(B7426,A7426)</f>
        <v/>
      </c>
      <c r="D7426" s="6">
        <f>B7426-C7426</f>
        <v/>
      </c>
      <c r="E7426" s="6">
        <f>A7426-C7426</f>
        <v/>
      </c>
      <c r="F7426" s="6">
        <f>MIN(D7426,in_batt_pw,IF(sel_batt=0,0,(sel_batt-H7425)/in_rte))</f>
        <v/>
      </c>
      <c r="G7426" s="6">
        <f>MIN(E7426,in_batt_pw,H7425)</f>
        <v/>
      </c>
      <c r="H7426" s="6">
        <f>H7425+F7426*in_rte-G7426</f>
        <v/>
      </c>
      <c r="I7426" s="6">
        <f>IF(sel_og=1,0,E7426-G7426)</f>
        <v/>
      </c>
      <c r="J7426" s="6">
        <f>IF(sel_og=1,0,D7426-F7426)</f>
        <v/>
      </c>
      <c r="K7426" s="6">
        <f>IF(sel_og=1,E7426-G7426,0)</f>
        <v/>
      </c>
    </row>
    <row r="7427">
      <c r="A7427" s="6">
        <f>Profiles!E7427+Profiles!F7427</f>
        <v/>
      </c>
      <c r="B7427" s="6">
        <f>Profiles!D7427*sel_solar</f>
        <v/>
      </c>
      <c r="C7427" s="6">
        <f>MIN(B7427,A7427)</f>
        <v/>
      </c>
      <c r="D7427" s="6">
        <f>B7427-C7427</f>
        <v/>
      </c>
      <c r="E7427" s="6">
        <f>A7427-C7427</f>
        <v/>
      </c>
      <c r="F7427" s="6">
        <f>MIN(D7427,in_batt_pw,IF(sel_batt=0,0,(sel_batt-H7426)/in_rte))</f>
        <v/>
      </c>
      <c r="G7427" s="6">
        <f>MIN(E7427,in_batt_pw,H7426)</f>
        <v/>
      </c>
      <c r="H7427" s="6">
        <f>H7426+F7427*in_rte-G7427</f>
        <v/>
      </c>
      <c r="I7427" s="6">
        <f>IF(sel_og=1,0,E7427-G7427)</f>
        <v/>
      </c>
      <c r="J7427" s="6">
        <f>IF(sel_og=1,0,D7427-F7427)</f>
        <v/>
      </c>
      <c r="K7427" s="6">
        <f>IF(sel_og=1,E7427-G7427,0)</f>
        <v/>
      </c>
    </row>
    <row r="7428">
      <c r="A7428" s="6">
        <f>Profiles!E7428+Profiles!F7428</f>
        <v/>
      </c>
      <c r="B7428" s="6">
        <f>Profiles!D7428*sel_solar</f>
        <v/>
      </c>
      <c r="C7428" s="6">
        <f>MIN(B7428,A7428)</f>
        <v/>
      </c>
      <c r="D7428" s="6">
        <f>B7428-C7428</f>
        <v/>
      </c>
      <c r="E7428" s="6">
        <f>A7428-C7428</f>
        <v/>
      </c>
      <c r="F7428" s="6">
        <f>MIN(D7428,in_batt_pw,IF(sel_batt=0,0,(sel_batt-H7427)/in_rte))</f>
        <v/>
      </c>
      <c r="G7428" s="6">
        <f>MIN(E7428,in_batt_pw,H7427)</f>
        <v/>
      </c>
      <c r="H7428" s="6">
        <f>H7427+F7428*in_rte-G7428</f>
        <v/>
      </c>
      <c r="I7428" s="6">
        <f>IF(sel_og=1,0,E7428-G7428)</f>
        <v/>
      </c>
      <c r="J7428" s="6">
        <f>IF(sel_og=1,0,D7428-F7428)</f>
        <v/>
      </c>
      <c r="K7428" s="6">
        <f>IF(sel_og=1,E7428-G7428,0)</f>
        <v/>
      </c>
    </row>
    <row r="7429">
      <c r="A7429" s="6">
        <f>Profiles!E7429+Profiles!F7429</f>
        <v/>
      </c>
      <c r="B7429" s="6">
        <f>Profiles!D7429*sel_solar</f>
        <v/>
      </c>
      <c r="C7429" s="6">
        <f>MIN(B7429,A7429)</f>
        <v/>
      </c>
      <c r="D7429" s="6">
        <f>B7429-C7429</f>
        <v/>
      </c>
      <c r="E7429" s="6">
        <f>A7429-C7429</f>
        <v/>
      </c>
      <c r="F7429" s="6">
        <f>MIN(D7429,in_batt_pw,IF(sel_batt=0,0,(sel_batt-H7428)/in_rte))</f>
        <v/>
      </c>
      <c r="G7429" s="6">
        <f>MIN(E7429,in_batt_pw,H7428)</f>
        <v/>
      </c>
      <c r="H7429" s="6">
        <f>H7428+F7429*in_rte-G7429</f>
        <v/>
      </c>
      <c r="I7429" s="6">
        <f>IF(sel_og=1,0,E7429-G7429)</f>
        <v/>
      </c>
      <c r="J7429" s="6">
        <f>IF(sel_og=1,0,D7429-F7429)</f>
        <v/>
      </c>
      <c r="K7429" s="6">
        <f>IF(sel_og=1,E7429-G7429,0)</f>
        <v/>
      </c>
    </row>
    <row r="7430">
      <c r="A7430" s="6">
        <f>Profiles!E7430+Profiles!F7430</f>
        <v/>
      </c>
      <c r="B7430" s="6">
        <f>Profiles!D7430*sel_solar</f>
        <v/>
      </c>
      <c r="C7430" s="6">
        <f>MIN(B7430,A7430)</f>
        <v/>
      </c>
      <c r="D7430" s="6">
        <f>B7430-C7430</f>
        <v/>
      </c>
      <c r="E7430" s="6">
        <f>A7430-C7430</f>
        <v/>
      </c>
      <c r="F7430" s="6">
        <f>MIN(D7430,in_batt_pw,IF(sel_batt=0,0,(sel_batt-H7429)/in_rte))</f>
        <v/>
      </c>
      <c r="G7430" s="6">
        <f>MIN(E7430,in_batt_pw,H7429)</f>
        <v/>
      </c>
      <c r="H7430" s="6">
        <f>H7429+F7430*in_rte-G7430</f>
        <v/>
      </c>
      <c r="I7430" s="6">
        <f>IF(sel_og=1,0,E7430-G7430)</f>
        <v/>
      </c>
      <c r="J7430" s="6">
        <f>IF(sel_og=1,0,D7430-F7430)</f>
        <v/>
      </c>
      <c r="K7430" s="6">
        <f>IF(sel_og=1,E7430-G7430,0)</f>
        <v/>
      </c>
    </row>
    <row r="7431">
      <c r="A7431" s="6">
        <f>Profiles!E7431+Profiles!F7431</f>
        <v/>
      </c>
      <c r="B7431" s="6">
        <f>Profiles!D7431*sel_solar</f>
        <v/>
      </c>
      <c r="C7431" s="6">
        <f>MIN(B7431,A7431)</f>
        <v/>
      </c>
      <c r="D7431" s="6">
        <f>B7431-C7431</f>
        <v/>
      </c>
      <c r="E7431" s="6">
        <f>A7431-C7431</f>
        <v/>
      </c>
      <c r="F7431" s="6">
        <f>MIN(D7431,in_batt_pw,IF(sel_batt=0,0,(sel_batt-H7430)/in_rte))</f>
        <v/>
      </c>
      <c r="G7431" s="6">
        <f>MIN(E7431,in_batt_pw,H7430)</f>
        <v/>
      </c>
      <c r="H7431" s="6">
        <f>H7430+F7431*in_rte-G7431</f>
        <v/>
      </c>
      <c r="I7431" s="6">
        <f>IF(sel_og=1,0,E7431-G7431)</f>
        <v/>
      </c>
      <c r="J7431" s="6">
        <f>IF(sel_og=1,0,D7431-F7431)</f>
        <v/>
      </c>
      <c r="K7431" s="6">
        <f>IF(sel_og=1,E7431-G7431,0)</f>
        <v/>
      </c>
    </row>
    <row r="7432">
      <c r="A7432" s="6">
        <f>Profiles!E7432+Profiles!F7432</f>
        <v/>
      </c>
      <c r="B7432" s="6">
        <f>Profiles!D7432*sel_solar</f>
        <v/>
      </c>
      <c r="C7432" s="6">
        <f>MIN(B7432,A7432)</f>
        <v/>
      </c>
      <c r="D7432" s="6">
        <f>B7432-C7432</f>
        <v/>
      </c>
      <c r="E7432" s="6">
        <f>A7432-C7432</f>
        <v/>
      </c>
      <c r="F7432" s="6">
        <f>MIN(D7432,in_batt_pw,IF(sel_batt=0,0,(sel_batt-H7431)/in_rte))</f>
        <v/>
      </c>
      <c r="G7432" s="6">
        <f>MIN(E7432,in_batt_pw,H7431)</f>
        <v/>
      </c>
      <c r="H7432" s="6">
        <f>H7431+F7432*in_rte-G7432</f>
        <v/>
      </c>
      <c r="I7432" s="6">
        <f>IF(sel_og=1,0,E7432-G7432)</f>
        <v/>
      </c>
      <c r="J7432" s="6">
        <f>IF(sel_og=1,0,D7432-F7432)</f>
        <v/>
      </c>
      <c r="K7432" s="6">
        <f>IF(sel_og=1,E7432-G7432,0)</f>
        <v/>
      </c>
    </row>
    <row r="7433">
      <c r="A7433" s="6">
        <f>Profiles!E7433+Profiles!F7433</f>
        <v/>
      </c>
      <c r="B7433" s="6">
        <f>Profiles!D7433*sel_solar</f>
        <v/>
      </c>
      <c r="C7433" s="6">
        <f>MIN(B7433,A7433)</f>
        <v/>
      </c>
      <c r="D7433" s="6">
        <f>B7433-C7433</f>
        <v/>
      </c>
      <c r="E7433" s="6">
        <f>A7433-C7433</f>
        <v/>
      </c>
      <c r="F7433" s="6">
        <f>MIN(D7433,in_batt_pw,IF(sel_batt=0,0,(sel_batt-H7432)/in_rte))</f>
        <v/>
      </c>
      <c r="G7433" s="6">
        <f>MIN(E7433,in_batt_pw,H7432)</f>
        <v/>
      </c>
      <c r="H7433" s="6">
        <f>H7432+F7433*in_rte-G7433</f>
        <v/>
      </c>
      <c r="I7433" s="6">
        <f>IF(sel_og=1,0,E7433-G7433)</f>
        <v/>
      </c>
      <c r="J7433" s="6">
        <f>IF(sel_og=1,0,D7433-F7433)</f>
        <v/>
      </c>
      <c r="K7433" s="6">
        <f>IF(sel_og=1,E7433-G7433,0)</f>
        <v/>
      </c>
    </row>
    <row r="7434">
      <c r="A7434" s="6">
        <f>Profiles!E7434+Profiles!F7434</f>
        <v/>
      </c>
      <c r="B7434" s="6">
        <f>Profiles!D7434*sel_solar</f>
        <v/>
      </c>
      <c r="C7434" s="6">
        <f>MIN(B7434,A7434)</f>
        <v/>
      </c>
      <c r="D7434" s="6">
        <f>B7434-C7434</f>
        <v/>
      </c>
      <c r="E7434" s="6">
        <f>A7434-C7434</f>
        <v/>
      </c>
      <c r="F7434" s="6">
        <f>MIN(D7434,in_batt_pw,IF(sel_batt=0,0,(sel_batt-H7433)/in_rte))</f>
        <v/>
      </c>
      <c r="G7434" s="6">
        <f>MIN(E7434,in_batt_pw,H7433)</f>
        <v/>
      </c>
      <c r="H7434" s="6">
        <f>H7433+F7434*in_rte-G7434</f>
        <v/>
      </c>
      <c r="I7434" s="6">
        <f>IF(sel_og=1,0,E7434-G7434)</f>
        <v/>
      </c>
      <c r="J7434" s="6">
        <f>IF(sel_og=1,0,D7434-F7434)</f>
        <v/>
      </c>
      <c r="K7434" s="6">
        <f>IF(sel_og=1,E7434-G7434,0)</f>
        <v/>
      </c>
    </row>
    <row r="7435">
      <c r="A7435" s="6">
        <f>Profiles!E7435+Profiles!F7435</f>
        <v/>
      </c>
      <c r="B7435" s="6">
        <f>Profiles!D7435*sel_solar</f>
        <v/>
      </c>
      <c r="C7435" s="6">
        <f>MIN(B7435,A7435)</f>
        <v/>
      </c>
      <c r="D7435" s="6">
        <f>B7435-C7435</f>
        <v/>
      </c>
      <c r="E7435" s="6">
        <f>A7435-C7435</f>
        <v/>
      </c>
      <c r="F7435" s="6">
        <f>MIN(D7435,in_batt_pw,IF(sel_batt=0,0,(sel_batt-H7434)/in_rte))</f>
        <v/>
      </c>
      <c r="G7435" s="6">
        <f>MIN(E7435,in_batt_pw,H7434)</f>
        <v/>
      </c>
      <c r="H7435" s="6">
        <f>H7434+F7435*in_rte-G7435</f>
        <v/>
      </c>
      <c r="I7435" s="6">
        <f>IF(sel_og=1,0,E7435-G7435)</f>
        <v/>
      </c>
      <c r="J7435" s="6">
        <f>IF(sel_og=1,0,D7435-F7435)</f>
        <v/>
      </c>
      <c r="K7435" s="6">
        <f>IF(sel_og=1,E7435-G7435,0)</f>
        <v/>
      </c>
    </row>
    <row r="7436">
      <c r="A7436" s="6">
        <f>Profiles!E7436+Profiles!F7436</f>
        <v/>
      </c>
      <c r="B7436" s="6">
        <f>Profiles!D7436*sel_solar</f>
        <v/>
      </c>
      <c r="C7436" s="6">
        <f>MIN(B7436,A7436)</f>
        <v/>
      </c>
      <c r="D7436" s="6">
        <f>B7436-C7436</f>
        <v/>
      </c>
      <c r="E7436" s="6">
        <f>A7436-C7436</f>
        <v/>
      </c>
      <c r="F7436" s="6">
        <f>MIN(D7436,in_batt_pw,IF(sel_batt=0,0,(sel_batt-H7435)/in_rte))</f>
        <v/>
      </c>
      <c r="G7436" s="6">
        <f>MIN(E7436,in_batt_pw,H7435)</f>
        <v/>
      </c>
      <c r="H7436" s="6">
        <f>H7435+F7436*in_rte-G7436</f>
        <v/>
      </c>
      <c r="I7436" s="6">
        <f>IF(sel_og=1,0,E7436-G7436)</f>
        <v/>
      </c>
      <c r="J7436" s="6">
        <f>IF(sel_og=1,0,D7436-F7436)</f>
        <v/>
      </c>
      <c r="K7436" s="6">
        <f>IF(sel_og=1,E7436-G7436,0)</f>
        <v/>
      </c>
    </row>
    <row r="7437">
      <c r="A7437" s="6">
        <f>Profiles!E7437+Profiles!F7437</f>
        <v/>
      </c>
      <c r="B7437" s="6">
        <f>Profiles!D7437*sel_solar</f>
        <v/>
      </c>
      <c r="C7437" s="6">
        <f>MIN(B7437,A7437)</f>
        <v/>
      </c>
      <c r="D7437" s="6">
        <f>B7437-C7437</f>
        <v/>
      </c>
      <c r="E7437" s="6">
        <f>A7437-C7437</f>
        <v/>
      </c>
      <c r="F7437" s="6">
        <f>MIN(D7437,in_batt_pw,IF(sel_batt=0,0,(sel_batt-H7436)/in_rte))</f>
        <v/>
      </c>
      <c r="G7437" s="6">
        <f>MIN(E7437,in_batt_pw,H7436)</f>
        <v/>
      </c>
      <c r="H7437" s="6">
        <f>H7436+F7437*in_rte-G7437</f>
        <v/>
      </c>
      <c r="I7437" s="6">
        <f>IF(sel_og=1,0,E7437-G7437)</f>
        <v/>
      </c>
      <c r="J7437" s="6">
        <f>IF(sel_og=1,0,D7437-F7437)</f>
        <v/>
      </c>
      <c r="K7437" s="6">
        <f>IF(sel_og=1,E7437-G7437,0)</f>
        <v/>
      </c>
    </row>
    <row r="7438">
      <c r="A7438" s="6">
        <f>Profiles!E7438+Profiles!F7438</f>
        <v/>
      </c>
      <c r="B7438" s="6">
        <f>Profiles!D7438*sel_solar</f>
        <v/>
      </c>
      <c r="C7438" s="6">
        <f>MIN(B7438,A7438)</f>
        <v/>
      </c>
      <c r="D7438" s="6">
        <f>B7438-C7438</f>
        <v/>
      </c>
      <c r="E7438" s="6">
        <f>A7438-C7438</f>
        <v/>
      </c>
      <c r="F7438" s="6">
        <f>MIN(D7438,in_batt_pw,IF(sel_batt=0,0,(sel_batt-H7437)/in_rte))</f>
        <v/>
      </c>
      <c r="G7438" s="6">
        <f>MIN(E7438,in_batt_pw,H7437)</f>
        <v/>
      </c>
      <c r="H7438" s="6">
        <f>H7437+F7438*in_rte-G7438</f>
        <v/>
      </c>
      <c r="I7438" s="6">
        <f>IF(sel_og=1,0,E7438-G7438)</f>
        <v/>
      </c>
      <c r="J7438" s="6">
        <f>IF(sel_og=1,0,D7438-F7438)</f>
        <v/>
      </c>
      <c r="K7438" s="6">
        <f>IF(sel_og=1,E7438-G7438,0)</f>
        <v/>
      </c>
    </row>
    <row r="7439">
      <c r="A7439" s="6">
        <f>Profiles!E7439+Profiles!F7439</f>
        <v/>
      </c>
      <c r="B7439" s="6">
        <f>Profiles!D7439*sel_solar</f>
        <v/>
      </c>
      <c r="C7439" s="6">
        <f>MIN(B7439,A7439)</f>
        <v/>
      </c>
      <c r="D7439" s="6">
        <f>B7439-C7439</f>
        <v/>
      </c>
      <c r="E7439" s="6">
        <f>A7439-C7439</f>
        <v/>
      </c>
      <c r="F7439" s="6">
        <f>MIN(D7439,in_batt_pw,IF(sel_batt=0,0,(sel_batt-H7438)/in_rte))</f>
        <v/>
      </c>
      <c r="G7439" s="6">
        <f>MIN(E7439,in_batt_pw,H7438)</f>
        <v/>
      </c>
      <c r="H7439" s="6">
        <f>H7438+F7439*in_rte-G7439</f>
        <v/>
      </c>
      <c r="I7439" s="6">
        <f>IF(sel_og=1,0,E7439-G7439)</f>
        <v/>
      </c>
      <c r="J7439" s="6">
        <f>IF(sel_og=1,0,D7439-F7439)</f>
        <v/>
      </c>
      <c r="K7439" s="6">
        <f>IF(sel_og=1,E7439-G7439,0)</f>
        <v/>
      </c>
    </row>
    <row r="7440">
      <c r="A7440" s="6">
        <f>Profiles!E7440+Profiles!F7440</f>
        <v/>
      </c>
      <c r="B7440" s="6">
        <f>Profiles!D7440*sel_solar</f>
        <v/>
      </c>
      <c r="C7440" s="6">
        <f>MIN(B7440,A7440)</f>
        <v/>
      </c>
      <c r="D7440" s="6">
        <f>B7440-C7440</f>
        <v/>
      </c>
      <c r="E7440" s="6">
        <f>A7440-C7440</f>
        <v/>
      </c>
      <c r="F7440" s="6">
        <f>MIN(D7440,in_batt_pw,IF(sel_batt=0,0,(sel_batt-H7439)/in_rte))</f>
        <v/>
      </c>
      <c r="G7440" s="6">
        <f>MIN(E7440,in_batt_pw,H7439)</f>
        <v/>
      </c>
      <c r="H7440" s="6">
        <f>H7439+F7440*in_rte-G7440</f>
        <v/>
      </c>
      <c r="I7440" s="6">
        <f>IF(sel_og=1,0,E7440-G7440)</f>
        <v/>
      </c>
      <c r="J7440" s="6">
        <f>IF(sel_og=1,0,D7440-F7440)</f>
        <v/>
      </c>
      <c r="K7440" s="6">
        <f>IF(sel_og=1,E7440-G7440,0)</f>
        <v/>
      </c>
    </row>
    <row r="7441">
      <c r="A7441" s="6">
        <f>Profiles!E7441+Profiles!F7441</f>
        <v/>
      </c>
      <c r="B7441" s="6">
        <f>Profiles!D7441*sel_solar</f>
        <v/>
      </c>
      <c r="C7441" s="6">
        <f>MIN(B7441,A7441)</f>
        <v/>
      </c>
      <c r="D7441" s="6">
        <f>B7441-C7441</f>
        <v/>
      </c>
      <c r="E7441" s="6">
        <f>A7441-C7441</f>
        <v/>
      </c>
      <c r="F7441" s="6">
        <f>MIN(D7441,in_batt_pw,IF(sel_batt=0,0,(sel_batt-H7440)/in_rte))</f>
        <v/>
      </c>
      <c r="G7441" s="6">
        <f>MIN(E7441,in_batt_pw,H7440)</f>
        <v/>
      </c>
      <c r="H7441" s="6">
        <f>H7440+F7441*in_rte-G7441</f>
        <v/>
      </c>
      <c r="I7441" s="6">
        <f>IF(sel_og=1,0,E7441-G7441)</f>
        <v/>
      </c>
      <c r="J7441" s="6">
        <f>IF(sel_og=1,0,D7441-F7441)</f>
        <v/>
      </c>
      <c r="K7441" s="6">
        <f>IF(sel_og=1,E7441-G7441,0)</f>
        <v/>
      </c>
    </row>
    <row r="7442">
      <c r="A7442" s="6">
        <f>Profiles!E7442+Profiles!F7442</f>
        <v/>
      </c>
      <c r="B7442" s="6">
        <f>Profiles!D7442*sel_solar</f>
        <v/>
      </c>
      <c r="C7442" s="6">
        <f>MIN(B7442,A7442)</f>
        <v/>
      </c>
      <c r="D7442" s="6">
        <f>B7442-C7442</f>
        <v/>
      </c>
      <c r="E7442" s="6">
        <f>A7442-C7442</f>
        <v/>
      </c>
      <c r="F7442" s="6">
        <f>MIN(D7442,in_batt_pw,IF(sel_batt=0,0,(sel_batt-H7441)/in_rte))</f>
        <v/>
      </c>
      <c r="G7442" s="6">
        <f>MIN(E7442,in_batt_pw,H7441)</f>
        <v/>
      </c>
      <c r="H7442" s="6">
        <f>H7441+F7442*in_rte-G7442</f>
        <v/>
      </c>
      <c r="I7442" s="6">
        <f>IF(sel_og=1,0,E7442-G7442)</f>
        <v/>
      </c>
      <c r="J7442" s="6">
        <f>IF(sel_og=1,0,D7442-F7442)</f>
        <v/>
      </c>
      <c r="K7442" s="6">
        <f>IF(sel_og=1,E7442-G7442,0)</f>
        <v/>
      </c>
    </row>
    <row r="7443">
      <c r="A7443" s="6">
        <f>Profiles!E7443+Profiles!F7443</f>
        <v/>
      </c>
      <c r="B7443" s="6">
        <f>Profiles!D7443*sel_solar</f>
        <v/>
      </c>
      <c r="C7443" s="6">
        <f>MIN(B7443,A7443)</f>
        <v/>
      </c>
      <c r="D7443" s="6">
        <f>B7443-C7443</f>
        <v/>
      </c>
      <c r="E7443" s="6">
        <f>A7443-C7443</f>
        <v/>
      </c>
      <c r="F7443" s="6">
        <f>MIN(D7443,in_batt_pw,IF(sel_batt=0,0,(sel_batt-H7442)/in_rte))</f>
        <v/>
      </c>
      <c r="G7443" s="6">
        <f>MIN(E7443,in_batt_pw,H7442)</f>
        <v/>
      </c>
      <c r="H7443" s="6">
        <f>H7442+F7443*in_rte-G7443</f>
        <v/>
      </c>
      <c r="I7443" s="6">
        <f>IF(sel_og=1,0,E7443-G7443)</f>
        <v/>
      </c>
      <c r="J7443" s="6">
        <f>IF(sel_og=1,0,D7443-F7443)</f>
        <v/>
      </c>
      <c r="K7443" s="6">
        <f>IF(sel_og=1,E7443-G7443,0)</f>
        <v/>
      </c>
    </row>
    <row r="7444">
      <c r="A7444" s="6">
        <f>Profiles!E7444+Profiles!F7444</f>
        <v/>
      </c>
      <c r="B7444" s="6">
        <f>Profiles!D7444*sel_solar</f>
        <v/>
      </c>
      <c r="C7444" s="6">
        <f>MIN(B7444,A7444)</f>
        <v/>
      </c>
      <c r="D7444" s="6">
        <f>B7444-C7444</f>
        <v/>
      </c>
      <c r="E7444" s="6">
        <f>A7444-C7444</f>
        <v/>
      </c>
      <c r="F7444" s="6">
        <f>MIN(D7444,in_batt_pw,IF(sel_batt=0,0,(sel_batt-H7443)/in_rte))</f>
        <v/>
      </c>
      <c r="G7444" s="6">
        <f>MIN(E7444,in_batt_pw,H7443)</f>
        <v/>
      </c>
      <c r="H7444" s="6">
        <f>H7443+F7444*in_rte-G7444</f>
        <v/>
      </c>
      <c r="I7444" s="6">
        <f>IF(sel_og=1,0,E7444-G7444)</f>
        <v/>
      </c>
      <c r="J7444" s="6">
        <f>IF(sel_og=1,0,D7444-F7444)</f>
        <v/>
      </c>
      <c r="K7444" s="6">
        <f>IF(sel_og=1,E7444-G7444,0)</f>
        <v/>
      </c>
    </row>
    <row r="7445">
      <c r="A7445" s="6">
        <f>Profiles!E7445+Profiles!F7445</f>
        <v/>
      </c>
      <c r="B7445" s="6">
        <f>Profiles!D7445*sel_solar</f>
        <v/>
      </c>
      <c r="C7445" s="6">
        <f>MIN(B7445,A7445)</f>
        <v/>
      </c>
      <c r="D7445" s="6">
        <f>B7445-C7445</f>
        <v/>
      </c>
      <c r="E7445" s="6">
        <f>A7445-C7445</f>
        <v/>
      </c>
      <c r="F7445" s="6">
        <f>MIN(D7445,in_batt_pw,IF(sel_batt=0,0,(sel_batt-H7444)/in_rte))</f>
        <v/>
      </c>
      <c r="G7445" s="6">
        <f>MIN(E7445,in_batt_pw,H7444)</f>
        <v/>
      </c>
      <c r="H7445" s="6">
        <f>H7444+F7445*in_rte-G7445</f>
        <v/>
      </c>
      <c r="I7445" s="6">
        <f>IF(sel_og=1,0,E7445-G7445)</f>
        <v/>
      </c>
      <c r="J7445" s="6">
        <f>IF(sel_og=1,0,D7445-F7445)</f>
        <v/>
      </c>
      <c r="K7445" s="6">
        <f>IF(sel_og=1,E7445-G7445,0)</f>
        <v/>
      </c>
    </row>
    <row r="7446">
      <c r="A7446" s="6">
        <f>Profiles!E7446+Profiles!F7446</f>
        <v/>
      </c>
      <c r="B7446" s="6">
        <f>Profiles!D7446*sel_solar</f>
        <v/>
      </c>
      <c r="C7446" s="6">
        <f>MIN(B7446,A7446)</f>
        <v/>
      </c>
      <c r="D7446" s="6">
        <f>B7446-C7446</f>
        <v/>
      </c>
      <c r="E7446" s="6">
        <f>A7446-C7446</f>
        <v/>
      </c>
      <c r="F7446" s="6">
        <f>MIN(D7446,in_batt_pw,IF(sel_batt=0,0,(sel_batt-H7445)/in_rte))</f>
        <v/>
      </c>
      <c r="G7446" s="6">
        <f>MIN(E7446,in_batt_pw,H7445)</f>
        <v/>
      </c>
      <c r="H7446" s="6">
        <f>H7445+F7446*in_rte-G7446</f>
        <v/>
      </c>
      <c r="I7446" s="6">
        <f>IF(sel_og=1,0,E7446-G7446)</f>
        <v/>
      </c>
      <c r="J7446" s="6">
        <f>IF(sel_og=1,0,D7446-F7446)</f>
        <v/>
      </c>
      <c r="K7446" s="6">
        <f>IF(sel_og=1,E7446-G7446,0)</f>
        <v/>
      </c>
    </row>
    <row r="7447">
      <c r="A7447" s="6">
        <f>Profiles!E7447+Profiles!F7447</f>
        <v/>
      </c>
      <c r="B7447" s="6">
        <f>Profiles!D7447*sel_solar</f>
        <v/>
      </c>
      <c r="C7447" s="6">
        <f>MIN(B7447,A7447)</f>
        <v/>
      </c>
      <c r="D7447" s="6">
        <f>B7447-C7447</f>
        <v/>
      </c>
      <c r="E7447" s="6">
        <f>A7447-C7447</f>
        <v/>
      </c>
      <c r="F7447" s="6">
        <f>MIN(D7447,in_batt_pw,IF(sel_batt=0,0,(sel_batt-H7446)/in_rte))</f>
        <v/>
      </c>
      <c r="G7447" s="6">
        <f>MIN(E7447,in_batt_pw,H7446)</f>
        <v/>
      </c>
      <c r="H7447" s="6">
        <f>H7446+F7447*in_rte-G7447</f>
        <v/>
      </c>
      <c r="I7447" s="6">
        <f>IF(sel_og=1,0,E7447-G7447)</f>
        <v/>
      </c>
      <c r="J7447" s="6">
        <f>IF(sel_og=1,0,D7447-F7447)</f>
        <v/>
      </c>
      <c r="K7447" s="6">
        <f>IF(sel_og=1,E7447-G7447,0)</f>
        <v/>
      </c>
    </row>
    <row r="7448">
      <c r="A7448" s="6">
        <f>Profiles!E7448+Profiles!F7448</f>
        <v/>
      </c>
      <c r="B7448" s="6">
        <f>Profiles!D7448*sel_solar</f>
        <v/>
      </c>
      <c r="C7448" s="6">
        <f>MIN(B7448,A7448)</f>
        <v/>
      </c>
      <c r="D7448" s="6">
        <f>B7448-C7448</f>
        <v/>
      </c>
      <c r="E7448" s="6">
        <f>A7448-C7448</f>
        <v/>
      </c>
      <c r="F7448" s="6">
        <f>MIN(D7448,in_batt_pw,IF(sel_batt=0,0,(sel_batt-H7447)/in_rte))</f>
        <v/>
      </c>
      <c r="G7448" s="6">
        <f>MIN(E7448,in_batt_pw,H7447)</f>
        <v/>
      </c>
      <c r="H7448" s="6">
        <f>H7447+F7448*in_rte-G7448</f>
        <v/>
      </c>
      <c r="I7448" s="6">
        <f>IF(sel_og=1,0,E7448-G7448)</f>
        <v/>
      </c>
      <c r="J7448" s="6">
        <f>IF(sel_og=1,0,D7448-F7448)</f>
        <v/>
      </c>
      <c r="K7448" s="6">
        <f>IF(sel_og=1,E7448-G7448,0)</f>
        <v/>
      </c>
    </row>
    <row r="7449">
      <c r="A7449" s="6">
        <f>Profiles!E7449+Profiles!F7449</f>
        <v/>
      </c>
      <c r="B7449" s="6">
        <f>Profiles!D7449*sel_solar</f>
        <v/>
      </c>
      <c r="C7449" s="6">
        <f>MIN(B7449,A7449)</f>
        <v/>
      </c>
      <c r="D7449" s="6">
        <f>B7449-C7449</f>
        <v/>
      </c>
      <c r="E7449" s="6">
        <f>A7449-C7449</f>
        <v/>
      </c>
      <c r="F7449" s="6">
        <f>MIN(D7449,in_batt_pw,IF(sel_batt=0,0,(sel_batt-H7448)/in_rte))</f>
        <v/>
      </c>
      <c r="G7449" s="6">
        <f>MIN(E7449,in_batt_pw,H7448)</f>
        <v/>
      </c>
      <c r="H7449" s="6">
        <f>H7448+F7449*in_rte-G7449</f>
        <v/>
      </c>
      <c r="I7449" s="6">
        <f>IF(sel_og=1,0,E7449-G7449)</f>
        <v/>
      </c>
      <c r="J7449" s="6">
        <f>IF(sel_og=1,0,D7449-F7449)</f>
        <v/>
      </c>
      <c r="K7449" s="6">
        <f>IF(sel_og=1,E7449-G7449,0)</f>
        <v/>
      </c>
    </row>
    <row r="7450">
      <c r="A7450" s="6">
        <f>Profiles!E7450+Profiles!F7450</f>
        <v/>
      </c>
      <c r="B7450" s="6">
        <f>Profiles!D7450*sel_solar</f>
        <v/>
      </c>
      <c r="C7450" s="6">
        <f>MIN(B7450,A7450)</f>
        <v/>
      </c>
      <c r="D7450" s="6">
        <f>B7450-C7450</f>
        <v/>
      </c>
      <c r="E7450" s="6">
        <f>A7450-C7450</f>
        <v/>
      </c>
      <c r="F7450" s="6">
        <f>MIN(D7450,in_batt_pw,IF(sel_batt=0,0,(sel_batt-H7449)/in_rte))</f>
        <v/>
      </c>
      <c r="G7450" s="6">
        <f>MIN(E7450,in_batt_pw,H7449)</f>
        <v/>
      </c>
      <c r="H7450" s="6">
        <f>H7449+F7450*in_rte-G7450</f>
        <v/>
      </c>
      <c r="I7450" s="6">
        <f>IF(sel_og=1,0,E7450-G7450)</f>
        <v/>
      </c>
      <c r="J7450" s="6">
        <f>IF(sel_og=1,0,D7450-F7450)</f>
        <v/>
      </c>
      <c r="K7450" s="6">
        <f>IF(sel_og=1,E7450-G7450,0)</f>
        <v/>
      </c>
    </row>
    <row r="7451">
      <c r="A7451" s="6">
        <f>Profiles!E7451+Profiles!F7451</f>
        <v/>
      </c>
      <c r="B7451" s="6">
        <f>Profiles!D7451*sel_solar</f>
        <v/>
      </c>
      <c r="C7451" s="6">
        <f>MIN(B7451,A7451)</f>
        <v/>
      </c>
      <c r="D7451" s="6">
        <f>B7451-C7451</f>
        <v/>
      </c>
      <c r="E7451" s="6">
        <f>A7451-C7451</f>
        <v/>
      </c>
      <c r="F7451" s="6">
        <f>MIN(D7451,in_batt_pw,IF(sel_batt=0,0,(sel_batt-H7450)/in_rte))</f>
        <v/>
      </c>
      <c r="G7451" s="6">
        <f>MIN(E7451,in_batt_pw,H7450)</f>
        <v/>
      </c>
      <c r="H7451" s="6">
        <f>H7450+F7451*in_rte-G7451</f>
        <v/>
      </c>
      <c r="I7451" s="6">
        <f>IF(sel_og=1,0,E7451-G7451)</f>
        <v/>
      </c>
      <c r="J7451" s="6">
        <f>IF(sel_og=1,0,D7451-F7451)</f>
        <v/>
      </c>
      <c r="K7451" s="6">
        <f>IF(sel_og=1,E7451-G7451,0)</f>
        <v/>
      </c>
    </row>
    <row r="7452">
      <c r="A7452" s="6">
        <f>Profiles!E7452+Profiles!F7452</f>
        <v/>
      </c>
      <c r="B7452" s="6">
        <f>Profiles!D7452*sel_solar</f>
        <v/>
      </c>
      <c r="C7452" s="6">
        <f>MIN(B7452,A7452)</f>
        <v/>
      </c>
      <c r="D7452" s="6">
        <f>B7452-C7452</f>
        <v/>
      </c>
      <c r="E7452" s="6">
        <f>A7452-C7452</f>
        <v/>
      </c>
      <c r="F7452" s="6">
        <f>MIN(D7452,in_batt_pw,IF(sel_batt=0,0,(sel_batt-H7451)/in_rte))</f>
        <v/>
      </c>
      <c r="G7452" s="6">
        <f>MIN(E7452,in_batt_pw,H7451)</f>
        <v/>
      </c>
      <c r="H7452" s="6">
        <f>H7451+F7452*in_rte-G7452</f>
        <v/>
      </c>
      <c r="I7452" s="6">
        <f>IF(sel_og=1,0,E7452-G7452)</f>
        <v/>
      </c>
      <c r="J7452" s="6">
        <f>IF(sel_og=1,0,D7452-F7452)</f>
        <v/>
      </c>
      <c r="K7452" s="6">
        <f>IF(sel_og=1,E7452-G7452,0)</f>
        <v/>
      </c>
    </row>
    <row r="7453">
      <c r="A7453" s="6">
        <f>Profiles!E7453+Profiles!F7453</f>
        <v/>
      </c>
      <c r="B7453" s="6">
        <f>Profiles!D7453*sel_solar</f>
        <v/>
      </c>
      <c r="C7453" s="6">
        <f>MIN(B7453,A7453)</f>
        <v/>
      </c>
      <c r="D7453" s="6">
        <f>B7453-C7453</f>
        <v/>
      </c>
      <c r="E7453" s="6">
        <f>A7453-C7453</f>
        <v/>
      </c>
      <c r="F7453" s="6">
        <f>MIN(D7453,in_batt_pw,IF(sel_batt=0,0,(sel_batt-H7452)/in_rte))</f>
        <v/>
      </c>
      <c r="G7453" s="6">
        <f>MIN(E7453,in_batt_pw,H7452)</f>
        <v/>
      </c>
      <c r="H7453" s="6">
        <f>H7452+F7453*in_rte-G7453</f>
        <v/>
      </c>
      <c r="I7453" s="6">
        <f>IF(sel_og=1,0,E7453-G7453)</f>
        <v/>
      </c>
      <c r="J7453" s="6">
        <f>IF(sel_og=1,0,D7453-F7453)</f>
        <v/>
      </c>
      <c r="K7453" s="6">
        <f>IF(sel_og=1,E7453-G7453,0)</f>
        <v/>
      </c>
    </row>
    <row r="7454">
      <c r="A7454" s="6">
        <f>Profiles!E7454+Profiles!F7454</f>
        <v/>
      </c>
      <c r="B7454" s="6">
        <f>Profiles!D7454*sel_solar</f>
        <v/>
      </c>
      <c r="C7454" s="6">
        <f>MIN(B7454,A7454)</f>
        <v/>
      </c>
      <c r="D7454" s="6">
        <f>B7454-C7454</f>
        <v/>
      </c>
      <c r="E7454" s="6">
        <f>A7454-C7454</f>
        <v/>
      </c>
      <c r="F7454" s="6">
        <f>MIN(D7454,in_batt_pw,IF(sel_batt=0,0,(sel_batt-H7453)/in_rte))</f>
        <v/>
      </c>
      <c r="G7454" s="6">
        <f>MIN(E7454,in_batt_pw,H7453)</f>
        <v/>
      </c>
      <c r="H7454" s="6">
        <f>H7453+F7454*in_rte-G7454</f>
        <v/>
      </c>
      <c r="I7454" s="6">
        <f>IF(sel_og=1,0,E7454-G7454)</f>
        <v/>
      </c>
      <c r="J7454" s="6">
        <f>IF(sel_og=1,0,D7454-F7454)</f>
        <v/>
      </c>
      <c r="K7454" s="6">
        <f>IF(sel_og=1,E7454-G7454,0)</f>
        <v/>
      </c>
    </row>
    <row r="7455">
      <c r="A7455" s="6">
        <f>Profiles!E7455+Profiles!F7455</f>
        <v/>
      </c>
      <c r="B7455" s="6">
        <f>Profiles!D7455*sel_solar</f>
        <v/>
      </c>
      <c r="C7455" s="6">
        <f>MIN(B7455,A7455)</f>
        <v/>
      </c>
      <c r="D7455" s="6">
        <f>B7455-C7455</f>
        <v/>
      </c>
      <c r="E7455" s="6">
        <f>A7455-C7455</f>
        <v/>
      </c>
      <c r="F7455" s="6">
        <f>MIN(D7455,in_batt_pw,IF(sel_batt=0,0,(sel_batt-H7454)/in_rte))</f>
        <v/>
      </c>
      <c r="G7455" s="6">
        <f>MIN(E7455,in_batt_pw,H7454)</f>
        <v/>
      </c>
      <c r="H7455" s="6">
        <f>H7454+F7455*in_rte-G7455</f>
        <v/>
      </c>
      <c r="I7455" s="6">
        <f>IF(sel_og=1,0,E7455-G7455)</f>
        <v/>
      </c>
      <c r="J7455" s="6">
        <f>IF(sel_og=1,0,D7455-F7455)</f>
        <v/>
      </c>
      <c r="K7455" s="6">
        <f>IF(sel_og=1,E7455-G7455,0)</f>
        <v/>
      </c>
    </row>
    <row r="7456">
      <c r="A7456" s="6">
        <f>Profiles!E7456+Profiles!F7456</f>
        <v/>
      </c>
      <c r="B7456" s="6">
        <f>Profiles!D7456*sel_solar</f>
        <v/>
      </c>
      <c r="C7456" s="6">
        <f>MIN(B7456,A7456)</f>
        <v/>
      </c>
      <c r="D7456" s="6">
        <f>B7456-C7456</f>
        <v/>
      </c>
      <c r="E7456" s="6">
        <f>A7456-C7456</f>
        <v/>
      </c>
      <c r="F7456" s="6">
        <f>MIN(D7456,in_batt_pw,IF(sel_batt=0,0,(sel_batt-H7455)/in_rte))</f>
        <v/>
      </c>
      <c r="G7456" s="6">
        <f>MIN(E7456,in_batt_pw,H7455)</f>
        <v/>
      </c>
      <c r="H7456" s="6">
        <f>H7455+F7456*in_rte-G7456</f>
        <v/>
      </c>
      <c r="I7456" s="6">
        <f>IF(sel_og=1,0,E7456-G7456)</f>
        <v/>
      </c>
      <c r="J7456" s="6">
        <f>IF(sel_og=1,0,D7456-F7456)</f>
        <v/>
      </c>
      <c r="K7456" s="6">
        <f>IF(sel_og=1,E7456-G7456,0)</f>
        <v/>
      </c>
    </row>
    <row r="7457">
      <c r="A7457" s="6">
        <f>Profiles!E7457+Profiles!F7457</f>
        <v/>
      </c>
      <c r="B7457" s="6">
        <f>Profiles!D7457*sel_solar</f>
        <v/>
      </c>
      <c r="C7457" s="6">
        <f>MIN(B7457,A7457)</f>
        <v/>
      </c>
      <c r="D7457" s="6">
        <f>B7457-C7457</f>
        <v/>
      </c>
      <c r="E7457" s="6">
        <f>A7457-C7457</f>
        <v/>
      </c>
      <c r="F7457" s="6">
        <f>MIN(D7457,in_batt_pw,IF(sel_batt=0,0,(sel_batt-H7456)/in_rte))</f>
        <v/>
      </c>
      <c r="G7457" s="6">
        <f>MIN(E7457,in_batt_pw,H7456)</f>
        <v/>
      </c>
      <c r="H7457" s="6">
        <f>H7456+F7457*in_rte-G7457</f>
        <v/>
      </c>
      <c r="I7457" s="6">
        <f>IF(sel_og=1,0,E7457-G7457)</f>
        <v/>
      </c>
      <c r="J7457" s="6">
        <f>IF(sel_og=1,0,D7457-F7457)</f>
        <v/>
      </c>
      <c r="K7457" s="6">
        <f>IF(sel_og=1,E7457-G7457,0)</f>
        <v/>
      </c>
    </row>
    <row r="7458">
      <c r="A7458" s="6">
        <f>Profiles!E7458+Profiles!F7458</f>
        <v/>
      </c>
      <c r="B7458" s="6">
        <f>Profiles!D7458*sel_solar</f>
        <v/>
      </c>
      <c r="C7458" s="6">
        <f>MIN(B7458,A7458)</f>
        <v/>
      </c>
      <c r="D7458" s="6">
        <f>B7458-C7458</f>
        <v/>
      </c>
      <c r="E7458" s="6">
        <f>A7458-C7458</f>
        <v/>
      </c>
      <c r="F7458" s="6">
        <f>MIN(D7458,in_batt_pw,IF(sel_batt=0,0,(sel_batt-H7457)/in_rte))</f>
        <v/>
      </c>
      <c r="G7458" s="6">
        <f>MIN(E7458,in_batt_pw,H7457)</f>
        <v/>
      </c>
      <c r="H7458" s="6">
        <f>H7457+F7458*in_rte-G7458</f>
        <v/>
      </c>
      <c r="I7458" s="6">
        <f>IF(sel_og=1,0,E7458-G7458)</f>
        <v/>
      </c>
      <c r="J7458" s="6">
        <f>IF(sel_og=1,0,D7458-F7458)</f>
        <v/>
      </c>
      <c r="K7458" s="6">
        <f>IF(sel_og=1,E7458-G7458,0)</f>
        <v/>
      </c>
    </row>
    <row r="7459">
      <c r="A7459" s="6">
        <f>Profiles!E7459+Profiles!F7459</f>
        <v/>
      </c>
      <c r="B7459" s="6">
        <f>Profiles!D7459*sel_solar</f>
        <v/>
      </c>
      <c r="C7459" s="6">
        <f>MIN(B7459,A7459)</f>
        <v/>
      </c>
      <c r="D7459" s="6">
        <f>B7459-C7459</f>
        <v/>
      </c>
      <c r="E7459" s="6">
        <f>A7459-C7459</f>
        <v/>
      </c>
      <c r="F7459" s="6">
        <f>MIN(D7459,in_batt_pw,IF(sel_batt=0,0,(sel_batt-H7458)/in_rte))</f>
        <v/>
      </c>
      <c r="G7459" s="6">
        <f>MIN(E7459,in_batt_pw,H7458)</f>
        <v/>
      </c>
      <c r="H7459" s="6">
        <f>H7458+F7459*in_rte-G7459</f>
        <v/>
      </c>
      <c r="I7459" s="6">
        <f>IF(sel_og=1,0,E7459-G7459)</f>
        <v/>
      </c>
      <c r="J7459" s="6">
        <f>IF(sel_og=1,0,D7459-F7459)</f>
        <v/>
      </c>
      <c r="K7459" s="6">
        <f>IF(sel_og=1,E7459-G7459,0)</f>
        <v/>
      </c>
    </row>
    <row r="7460">
      <c r="A7460" s="6">
        <f>Profiles!E7460+Profiles!F7460</f>
        <v/>
      </c>
      <c r="B7460" s="6">
        <f>Profiles!D7460*sel_solar</f>
        <v/>
      </c>
      <c r="C7460" s="6">
        <f>MIN(B7460,A7460)</f>
        <v/>
      </c>
      <c r="D7460" s="6">
        <f>B7460-C7460</f>
        <v/>
      </c>
      <c r="E7460" s="6">
        <f>A7460-C7460</f>
        <v/>
      </c>
      <c r="F7460" s="6">
        <f>MIN(D7460,in_batt_pw,IF(sel_batt=0,0,(sel_batt-H7459)/in_rte))</f>
        <v/>
      </c>
      <c r="G7460" s="6">
        <f>MIN(E7460,in_batt_pw,H7459)</f>
        <v/>
      </c>
      <c r="H7460" s="6">
        <f>H7459+F7460*in_rte-G7460</f>
        <v/>
      </c>
      <c r="I7460" s="6">
        <f>IF(sel_og=1,0,E7460-G7460)</f>
        <v/>
      </c>
      <c r="J7460" s="6">
        <f>IF(sel_og=1,0,D7460-F7460)</f>
        <v/>
      </c>
      <c r="K7460" s="6">
        <f>IF(sel_og=1,E7460-G7460,0)</f>
        <v/>
      </c>
    </row>
    <row r="7461">
      <c r="A7461" s="6">
        <f>Profiles!E7461+Profiles!F7461</f>
        <v/>
      </c>
      <c r="B7461" s="6">
        <f>Profiles!D7461*sel_solar</f>
        <v/>
      </c>
      <c r="C7461" s="6">
        <f>MIN(B7461,A7461)</f>
        <v/>
      </c>
      <c r="D7461" s="6">
        <f>B7461-C7461</f>
        <v/>
      </c>
      <c r="E7461" s="6">
        <f>A7461-C7461</f>
        <v/>
      </c>
      <c r="F7461" s="6">
        <f>MIN(D7461,in_batt_pw,IF(sel_batt=0,0,(sel_batt-H7460)/in_rte))</f>
        <v/>
      </c>
      <c r="G7461" s="6">
        <f>MIN(E7461,in_batt_pw,H7460)</f>
        <v/>
      </c>
      <c r="H7461" s="6">
        <f>H7460+F7461*in_rte-G7461</f>
        <v/>
      </c>
      <c r="I7461" s="6">
        <f>IF(sel_og=1,0,E7461-G7461)</f>
        <v/>
      </c>
      <c r="J7461" s="6">
        <f>IF(sel_og=1,0,D7461-F7461)</f>
        <v/>
      </c>
      <c r="K7461" s="6">
        <f>IF(sel_og=1,E7461-G7461,0)</f>
        <v/>
      </c>
    </row>
    <row r="7462">
      <c r="A7462" s="6">
        <f>Profiles!E7462+Profiles!F7462</f>
        <v/>
      </c>
      <c r="B7462" s="6">
        <f>Profiles!D7462*sel_solar</f>
        <v/>
      </c>
      <c r="C7462" s="6">
        <f>MIN(B7462,A7462)</f>
        <v/>
      </c>
      <c r="D7462" s="6">
        <f>B7462-C7462</f>
        <v/>
      </c>
      <c r="E7462" s="6">
        <f>A7462-C7462</f>
        <v/>
      </c>
      <c r="F7462" s="6">
        <f>MIN(D7462,in_batt_pw,IF(sel_batt=0,0,(sel_batt-H7461)/in_rte))</f>
        <v/>
      </c>
      <c r="G7462" s="6">
        <f>MIN(E7462,in_batt_pw,H7461)</f>
        <v/>
      </c>
      <c r="H7462" s="6">
        <f>H7461+F7462*in_rte-G7462</f>
        <v/>
      </c>
      <c r="I7462" s="6">
        <f>IF(sel_og=1,0,E7462-G7462)</f>
        <v/>
      </c>
      <c r="J7462" s="6">
        <f>IF(sel_og=1,0,D7462-F7462)</f>
        <v/>
      </c>
      <c r="K7462" s="6">
        <f>IF(sel_og=1,E7462-G7462,0)</f>
        <v/>
      </c>
    </row>
    <row r="7463">
      <c r="A7463" s="6">
        <f>Profiles!E7463+Profiles!F7463</f>
        <v/>
      </c>
      <c r="B7463" s="6">
        <f>Profiles!D7463*sel_solar</f>
        <v/>
      </c>
      <c r="C7463" s="6">
        <f>MIN(B7463,A7463)</f>
        <v/>
      </c>
      <c r="D7463" s="6">
        <f>B7463-C7463</f>
        <v/>
      </c>
      <c r="E7463" s="6">
        <f>A7463-C7463</f>
        <v/>
      </c>
      <c r="F7463" s="6">
        <f>MIN(D7463,in_batt_pw,IF(sel_batt=0,0,(sel_batt-H7462)/in_rte))</f>
        <v/>
      </c>
      <c r="G7463" s="6">
        <f>MIN(E7463,in_batt_pw,H7462)</f>
        <v/>
      </c>
      <c r="H7463" s="6">
        <f>H7462+F7463*in_rte-G7463</f>
        <v/>
      </c>
      <c r="I7463" s="6">
        <f>IF(sel_og=1,0,E7463-G7463)</f>
        <v/>
      </c>
      <c r="J7463" s="6">
        <f>IF(sel_og=1,0,D7463-F7463)</f>
        <v/>
      </c>
      <c r="K7463" s="6">
        <f>IF(sel_og=1,E7463-G7463,0)</f>
        <v/>
      </c>
    </row>
    <row r="7464">
      <c r="A7464" s="6">
        <f>Profiles!E7464+Profiles!F7464</f>
        <v/>
      </c>
      <c r="B7464" s="6">
        <f>Profiles!D7464*sel_solar</f>
        <v/>
      </c>
      <c r="C7464" s="6">
        <f>MIN(B7464,A7464)</f>
        <v/>
      </c>
      <c r="D7464" s="6">
        <f>B7464-C7464</f>
        <v/>
      </c>
      <c r="E7464" s="6">
        <f>A7464-C7464</f>
        <v/>
      </c>
      <c r="F7464" s="6">
        <f>MIN(D7464,in_batt_pw,IF(sel_batt=0,0,(sel_batt-H7463)/in_rte))</f>
        <v/>
      </c>
      <c r="G7464" s="6">
        <f>MIN(E7464,in_batt_pw,H7463)</f>
        <v/>
      </c>
      <c r="H7464" s="6">
        <f>H7463+F7464*in_rte-G7464</f>
        <v/>
      </c>
      <c r="I7464" s="6">
        <f>IF(sel_og=1,0,E7464-G7464)</f>
        <v/>
      </c>
      <c r="J7464" s="6">
        <f>IF(sel_og=1,0,D7464-F7464)</f>
        <v/>
      </c>
      <c r="K7464" s="6">
        <f>IF(sel_og=1,E7464-G7464,0)</f>
        <v/>
      </c>
    </row>
    <row r="7465">
      <c r="A7465" s="6">
        <f>Profiles!E7465+Profiles!F7465</f>
        <v/>
      </c>
      <c r="B7465" s="6">
        <f>Profiles!D7465*sel_solar</f>
        <v/>
      </c>
      <c r="C7465" s="6">
        <f>MIN(B7465,A7465)</f>
        <v/>
      </c>
      <c r="D7465" s="6">
        <f>B7465-C7465</f>
        <v/>
      </c>
      <c r="E7465" s="6">
        <f>A7465-C7465</f>
        <v/>
      </c>
      <c r="F7465" s="6">
        <f>MIN(D7465,in_batt_pw,IF(sel_batt=0,0,(sel_batt-H7464)/in_rte))</f>
        <v/>
      </c>
      <c r="G7465" s="6">
        <f>MIN(E7465,in_batt_pw,H7464)</f>
        <v/>
      </c>
      <c r="H7465" s="6">
        <f>H7464+F7465*in_rte-G7465</f>
        <v/>
      </c>
      <c r="I7465" s="6">
        <f>IF(sel_og=1,0,E7465-G7465)</f>
        <v/>
      </c>
      <c r="J7465" s="6">
        <f>IF(sel_og=1,0,D7465-F7465)</f>
        <v/>
      </c>
      <c r="K7465" s="6">
        <f>IF(sel_og=1,E7465-G7465,0)</f>
        <v/>
      </c>
    </row>
    <row r="7466">
      <c r="A7466" s="6">
        <f>Profiles!E7466+Profiles!F7466</f>
        <v/>
      </c>
      <c r="B7466" s="6">
        <f>Profiles!D7466*sel_solar</f>
        <v/>
      </c>
      <c r="C7466" s="6">
        <f>MIN(B7466,A7466)</f>
        <v/>
      </c>
      <c r="D7466" s="6">
        <f>B7466-C7466</f>
        <v/>
      </c>
      <c r="E7466" s="6">
        <f>A7466-C7466</f>
        <v/>
      </c>
      <c r="F7466" s="6">
        <f>MIN(D7466,in_batt_pw,IF(sel_batt=0,0,(sel_batt-H7465)/in_rte))</f>
        <v/>
      </c>
      <c r="G7466" s="6">
        <f>MIN(E7466,in_batt_pw,H7465)</f>
        <v/>
      </c>
      <c r="H7466" s="6">
        <f>H7465+F7466*in_rte-G7466</f>
        <v/>
      </c>
      <c r="I7466" s="6">
        <f>IF(sel_og=1,0,E7466-G7466)</f>
        <v/>
      </c>
      <c r="J7466" s="6">
        <f>IF(sel_og=1,0,D7466-F7466)</f>
        <v/>
      </c>
      <c r="K7466" s="6">
        <f>IF(sel_og=1,E7466-G7466,0)</f>
        <v/>
      </c>
    </row>
    <row r="7467">
      <c r="A7467" s="6">
        <f>Profiles!E7467+Profiles!F7467</f>
        <v/>
      </c>
      <c r="B7467" s="6">
        <f>Profiles!D7467*sel_solar</f>
        <v/>
      </c>
      <c r="C7467" s="6">
        <f>MIN(B7467,A7467)</f>
        <v/>
      </c>
      <c r="D7467" s="6">
        <f>B7467-C7467</f>
        <v/>
      </c>
      <c r="E7467" s="6">
        <f>A7467-C7467</f>
        <v/>
      </c>
      <c r="F7467" s="6">
        <f>MIN(D7467,in_batt_pw,IF(sel_batt=0,0,(sel_batt-H7466)/in_rte))</f>
        <v/>
      </c>
      <c r="G7467" s="6">
        <f>MIN(E7467,in_batt_pw,H7466)</f>
        <v/>
      </c>
      <c r="H7467" s="6">
        <f>H7466+F7467*in_rte-G7467</f>
        <v/>
      </c>
      <c r="I7467" s="6">
        <f>IF(sel_og=1,0,E7467-G7467)</f>
        <v/>
      </c>
      <c r="J7467" s="6">
        <f>IF(sel_og=1,0,D7467-F7467)</f>
        <v/>
      </c>
      <c r="K7467" s="6">
        <f>IF(sel_og=1,E7467-G7467,0)</f>
        <v/>
      </c>
    </row>
    <row r="7468">
      <c r="A7468" s="6">
        <f>Profiles!E7468+Profiles!F7468</f>
        <v/>
      </c>
      <c r="B7468" s="6">
        <f>Profiles!D7468*sel_solar</f>
        <v/>
      </c>
      <c r="C7468" s="6">
        <f>MIN(B7468,A7468)</f>
        <v/>
      </c>
      <c r="D7468" s="6">
        <f>B7468-C7468</f>
        <v/>
      </c>
      <c r="E7468" s="6">
        <f>A7468-C7468</f>
        <v/>
      </c>
      <c r="F7468" s="6">
        <f>MIN(D7468,in_batt_pw,IF(sel_batt=0,0,(sel_batt-H7467)/in_rte))</f>
        <v/>
      </c>
      <c r="G7468" s="6">
        <f>MIN(E7468,in_batt_pw,H7467)</f>
        <v/>
      </c>
      <c r="H7468" s="6">
        <f>H7467+F7468*in_rte-G7468</f>
        <v/>
      </c>
      <c r="I7468" s="6">
        <f>IF(sel_og=1,0,E7468-G7468)</f>
        <v/>
      </c>
      <c r="J7468" s="6">
        <f>IF(sel_og=1,0,D7468-F7468)</f>
        <v/>
      </c>
      <c r="K7468" s="6">
        <f>IF(sel_og=1,E7468-G7468,0)</f>
        <v/>
      </c>
    </row>
    <row r="7469">
      <c r="A7469" s="6">
        <f>Profiles!E7469+Profiles!F7469</f>
        <v/>
      </c>
      <c r="B7469" s="6">
        <f>Profiles!D7469*sel_solar</f>
        <v/>
      </c>
      <c r="C7469" s="6">
        <f>MIN(B7469,A7469)</f>
        <v/>
      </c>
      <c r="D7469" s="6">
        <f>B7469-C7469</f>
        <v/>
      </c>
      <c r="E7469" s="6">
        <f>A7469-C7469</f>
        <v/>
      </c>
      <c r="F7469" s="6">
        <f>MIN(D7469,in_batt_pw,IF(sel_batt=0,0,(sel_batt-H7468)/in_rte))</f>
        <v/>
      </c>
      <c r="G7469" s="6">
        <f>MIN(E7469,in_batt_pw,H7468)</f>
        <v/>
      </c>
      <c r="H7469" s="6">
        <f>H7468+F7469*in_rte-G7469</f>
        <v/>
      </c>
      <c r="I7469" s="6">
        <f>IF(sel_og=1,0,E7469-G7469)</f>
        <v/>
      </c>
      <c r="J7469" s="6">
        <f>IF(sel_og=1,0,D7469-F7469)</f>
        <v/>
      </c>
      <c r="K7469" s="6">
        <f>IF(sel_og=1,E7469-G7469,0)</f>
        <v/>
      </c>
    </row>
    <row r="7470">
      <c r="A7470" s="6">
        <f>Profiles!E7470+Profiles!F7470</f>
        <v/>
      </c>
      <c r="B7470" s="6">
        <f>Profiles!D7470*sel_solar</f>
        <v/>
      </c>
      <c r="C7470" s="6">
        <f>MIN(B7470,A7470)</f>
        <v/>
      </c>
      <c r="D7470" s="6">
        <f>B7470-C7470</f>
        <v/>
      </c>
      <c r="E7470" s="6">
        <f>A7470-C7470</f>
        <v/>
      </c>
      <c r="F7470" s="6">
        <f>MIN(D7470,in_batt_pw,IF(sel_batt=0,0,(sel_batt-H7469)/in_rte))</f>
        <v/>
      </c>
      <c r="G7470" s="6">
        <f>MIN(E7470,in_batt_pw,H7469)</f>
        <v/>
      </c>
      <c r="H7470" s="6">
        <f>H7469+F7470*in_rte-G7470</f>
        <v/>
      </c>
      <c r="I7470" s="6">
        <f>IF(sel_og=1,0,E7470-G7470)</f>
        <v/>
      </c>
      <c r="J7470" s="6">
        <f>IF(sel_og=1,0,D7470-F7470)</f>
        <v/>
      </c>
      <c r="K7470" s="6">
        <f>IF(sel_og=1,E7470-G7470,0)</f>
        <v/>
      </c>
    </row>
    <row r="7471">
      <c r="A7471" s="6">
        <f>Profiles!E7471+Profiles!F7471</f>
        <v/>
      </c>
      <c r="B7471" s="6">
        <f>Profiles!D7471*sel_solar</f>
        <v/>
      </c>
      <c r="C7471" s="6">
        <f>MIN(B7471,A7471)</f>
        <v/>
      </c>
      <c r="D7471" s="6">
        <f>B7471-C7471</f>
        <v/>
      </c>
      <c r="E7471" s="6">
        <f>A7471-C7471</f>
        <v/>
      </c>
      <c r="F7471" s="6">
        <f>MIN(D7471,in_batt_pw,IF(sel_batt=0,0,(sel_batt-H7470)/in_rte))</f>
        <v/>
      </c>
      <c r="G7471" s="6">
        <f>MIN(E7471,in_batt_pw,H7470)</f>
        <v/>
      </c>
      <c r="H7471" s="6">
        <f>H7470+F7471*in_rte-G7471</f>
        <v/>
      </c>
      <c r="I7471" s="6">
        <f>IF(sel_og=1,0,E7471-G7471)</f>
        <v/>
      </c>
      <c r="J7471" s="6">
        <f>IF(sel_og=1,0,D7471-F7471)</f>
        <v/>
      </c>
      <c r="K7471" s="6">
        <f>IF(sel_og=1,E7471-G7471,0)</f>
        <v/>
      </c>
    </row>
    <row r="7472">
      <c r="A7472" s="6">
        <f>Profiles!E7472+Profiles!F7472</f>
        <v/>
      </c>
      <c r="B7472" s="6">
        <f>Profiles!D7472*sel_solar</f>
        <v/>
      </c>
      <c r="C7472" s="6">
        <f>MIN(B7472,A7472)</f>
        <v/>
      </c>
      <c r="D7472" s="6">
        <f>B7472-C7472</f>
        <v/>
      </c>
      <c r="E7472" s="6">
        <f>A7472-C7472</f>
        <v/>
      </c>
      <c r="F7472" s="6">
        <f>MIN(D7472,in_batt_pw,IF(sel_batt=0,0,(sel_batt-H7471)/in_rte))</f>
        <v/>
      </c>
      <c r="G7472" s="6">
        <f>MIN(E7472,in_batt_pw,H7471)</f>
        <v/>
      </c>
      <c r="H7472" s="6">
        <f>H7471+F7472*in_rte-G7472</f>
        <v/>
      </c>
      <c r="I7472" s="6">
        <f>IF(sel_og=1,0,E7472-G7472)</f>
        <v/>
      </c>
      <c r="J7472" s="6">
        <f>IF(sel_og=1,0,D7472-F7472)</f>
        <v/>
      </c>
      <c r="K7472" s="6">
        <f>IF(sel_og=1,E7472-G7472,0)</f>
        <v/>
      </c>
    </row>
    <row r="7473">
      <c r="A7473" s="6">
        <f>Profiles!E7473+Profiles!F7473</f>
        <v/>
      </c>
      <c r="B7473" s="6">
        <f>Profiles!D7473*sel_solar</f>
        <v/>
      </c>
      <c r="C7473" s="6">
        <f>MIN(B7473,A7473)</f>
        <v/>
      </c>
      <c r="D7473" s="6">
        <f>B7473-C7473</f>
        <v/>
      </c>
      <c r="E7473" s="6">
        <f>A7473-C7473</f>
        <v/>
      </c>
      <c r="F7473" s="6">
        <f>MIN(D7473,in_batt_pw,IF(sel_batt=0,0,(sel_batt-H7472)/in_rte))</f>
        <v/>
      </c>
      <c r="G7473" s="6">
        <f>MIN(E7473,in_batt_pw,H7472)</f>
        <v/>
      </c>
      <c r="H7473" s="6">
        <f>H7472+F7473*in_rte-G7473</f>
        <v/>
      </c>
      <c r="I7473" s="6">
        <f>IF(sel_og=1,0,E7473-G7473)</f>
        <v/>
      </c>
      <c r="J7473" s="6">
        <f>IF(sel_og=1,0,D7473-F7473)</f>
        <v/>
      </c>
      <c r="K7473" s="6">
        <f>IF(sel_og=1,E7473-G7473,0)</f>
        <v/>
      </c>
    </row>
    <row r="7474">
      <c r="A7474" s="6">
        <f>Profiles!E7474+Profiles!F7474</f>
        <v/>
      </c>
      <c r="B7474" s="6">
        <f>Profiles!D7474*sel_solar</f>
        <v/>
      </c>
      <c r="C7474" s="6">
        <f>MIN(B7474,A7474)</f>
        <v/>
      </c>
      <c r="D7474" s="6">
        <f>B7474-C7474</f>
        <v/>
      </c>
      <c r="E7474" s="6">
        <f>A7474-C7474</f>
        <v/>
      </c>
      <c r="F7474" s="6">
        <f>MIN(D7474,in_batt_pw,IF(sel_batt=0,0,(sel_batt-H7473)/in_rte))</f>
        <v/>
      </c>
      <c r="G7474" s="6">
        <f>MIN(E7474,in_batt_pw,H7473)</f>
        <v/>
      </c>
      <c r="H7474" s="6">
        <f>H7473+F7474*in_rte-G7474</f>
        <v/>
      </c>
      <c r="I7474" s="6">
        <f>IF(sel_og=1,0,E7474-G7474)</f>
        <v/>
      </c>
      <c r="J7474" s="6">
        <f>IF(sel_og=1,0,D7474-F7474)</f>
        <v/>
      </c>
      <c r="K7474" s="6">
        <f>IF(sel_og=1,E7474-G7474,0)</f>
        <v/>
      </c>
    </row>
    <row r="7475">
      <c r="A7475" s="6">
        <f>Profiles!E7475+Profiles!F7475</f>
        <v/>
      </c>
      <c r="B7475" s="6">
        <f>Profiles!D7475*sel_solar</f>
        <v/>
      </c>
      <c r="C7475" s="6">
        <f>MIN(B7475,A7475)</f>
        <v/>
      </c>
      <c r="D7475" s="6">
        <f>B7475-C7475</f>
        <v/>
      </c>
      <c r="E7475" s="6">
        <f>A7475-C7475</f>
        <v/>
      </c>
      <c r="F7475" s="6">
        <f>MIN(D7475,in_batt_pw,IF(sel_batt=0,0,(sel_batt-H7474)/in_rte))</f>
        <v/>
      </c>
      <c r="G7475" s="6">
        <f>MIN(E7475,in_batt_pw,H7474)</f>
        <v/>
      </c>
      <c r="H7475" s="6">
        <f>H7474+F7475*in_rte-G7475</f>
        <v/>
      </c>
      <c r="I7475" s="6">
        <f>IF(sel_og=1,0,E7475-G7475)</f>
        <v/>
      </c>
      <c r="J7475" s="6">
        <f>IF(sel_og=1,0,D7475-F7475)</f>
        <v/>
      </c>
      <c r="K7475" s="6">
        <f>IF(sel_og=1,E7475-G7475,0)</f>
        <v/>
      </c>
    </row>
    <row r="7476">
      <c r="A7476" s="6">
        <f>Profiles!E7476+Profiles!F7476</f>
        <v/>
      </c>
      <c r="B7476" s="6">
        <f>Profiles!D7476*sel_solar</f>
        <v/>
      </c>
      <c r="C7476" s="6">
        <f>MIN(B7476,A7476)</f>
        <v/>
      </c>
      <c r="D7476" s="6">
        <f>B7476-C7476</f>
        <v/>
      </c>
      <c r="E7476" s="6">
        <f>A7476-C7476</f>
        <v/>
      </c>
      <c r="F7476" s="6">
        <f>MIN(D7476,in_batt_pw,IF(sel_batt=0,0,(sel_batt-H7475)/in_rte))</f>
        <v/>
      </c>
      <c r="G7476" s="6">
        <f>MIN(E7476,in_batt_pw,H7475)</f>
        <v/>
      </c>
      <c r="H7476" s="6">
        <f>H7475+F7476*in_rte-G7476</f>
        <v/>
      </c>
      <c r="I7476" s="6">
        <f>IF(sel_og=1,0,E7476-G7476)</f>
        <v/>
      </c>
      <c r="J7476" s="6">
        <f>IF(sel_og=1,0,D7476-F7476)</f>
        <v/>
      </c>
      <c r="K7476" s="6">
        <f>IF(sel_og=1,E7476-G7476,0)</f>
        <v/>
      </c>
    </row>
    <row r="7477">
      <c r="A7477" s="6">
        <f>Profiles!E7477+Profiles!F7477</f>
        <v/>
      </c>
      <c r="B7477" s="6">
        <f>Profiles!D7477*sel_solar</f>
        <v/>
      </c>
      <c r="C7477" s="6">
        <f>MIN(B7477,A7477)</f>
        <v/>
      </c>
      <c r="D7477" s="6">
        <f>B7477-C7477</f>
        <v/>
      </c>
      <c r="E7477" s="6">
        <f>A7477-C7477</f>
        <v/>
      </c>
      <c r="F7477" s="6">
        <f>MIN(D7477,in_batt_pw,IF(sel_batt=0,0,(sel_batt-H7476)/in_rte))</f>
        <v/>
      </c>
      <c r="G7477" s="6">
        <f>MIN(E7477,in_batt_pw,H7476)</f>
        <v/>
      </c>
      <c r="H7477" s="6">
        <f>H7476+F7477*in_rte-G7477</f>
        <v/>
      </c>
      <c r="I7477" s="6">
        <f>IF(sel_og=1,0,E7477-G7477)</f>
        <v/>
      </c>
      <c r="J7477" s="6">
        <f>IF(sel_og=1,0,D7477-F7477)</f>
        <v/>
      </c>
      <c r="K7477" s="6">
        <f>IF(sel_og=1,E7477-G7477,0)</f>
        <v/>
      </c>
    </row>
    <row r="7478">
      <c r="A7478" s="6">
        <f>Profiles!E7478+Profiles!F7478</f>
        <v/>
      </c>
      <c r="B7478" s="6">
        <f>Profiles!D7478*sel_solar</f>
        <v/>
      </c>
      <c r="C7478" s="6">
        <f>MIN(B7478,A7478)</f>
        <v/>
      </c>
      <c r="D7478" s="6">
        <f>B7478-C7478</f>
        <v/>
      </c>
      <c r="E7478" s="6">
        <f>A7478-C7478</f>
        <v/>
      </c>
      <c r="F7478" s="6">
        <f>MIN(D7478,in_batt_pw,IF(sel_batt=0,0,(sel_batt-H7477)/in_rte))</f>
        <v/>
      </c>
      <c r="G7478" s="6">
        <f>MIN(E7478,in_batt_pw,H7477)</f>
        <v/>
      </c>
      <c r="H7478" s="6">
        <f>H7477+F7478*in_rte-G7478</f>
        <v/>
      </c>
      <c r="I7478" s="6">
        <f>IF(sel_og=1,0,E7478-G7478)</f>
        <v/>
      </c>
      <c r="J7478" s="6">
        <f>IF(sel_og=1,0,D7478-F7478)</f>
        <v/>
      </c>
      <c r="K7478" s="6">
        <f>IF(sel_og=1,E7478-G7478,0)</f>
        <v/>
      </c>
    </row>
    <row r="7479">
      <c r="A7479" s="6">
        <f>Profiles!E7479+Profiles!F7479</f>
        <v/>
      </c>
      <c r="B7479" s="6">
        <f>Profiles!D7479*sel_solar</f>
        <v/>
      </c>
      <c r="C7479" s="6">
        <f>MIN(B7479,A7479)</f>
        <v/>
      </c>
      <c r="D7479" s="6">
        <f>B7479-C7479</f>
        <v/>
      </c>
      <c r="E7479" s="6">
        <f>A7479-C7479</f>
        <v/>
      </c>
      <c r="F7479" s="6">
        <f>MIN(D7479,in_batt_pw,IF(sel_batt=0,0,(sel_batt-H7478)/in_rte))</f>
        <v/>
      </c>
      <c r="G7479" s="6">
        <f>MIN(E7479,in_batt_pw,H7478)</f>
        <v/>
      </c>
      <c r="H7479" s="6">
        <f>H7478+F7479*in_rte-G7479</f>
        <v/>
      </c>
      <c r="I7479" s="6">
        <f>IF(sel_og=1,0,E7479-G7479)</f>
        <v/>
      </c>
      <c r="J7479" s="6">
        <f>IF(sel_og=1,0,D7479-F7479)</f>
        <v/>
      </c>
      <c r="K7479" s="6">
        <f>IF(sel_og=1,E7479-G7479,0)</f>
        <v/>
      </c>
    </row>
    <row r="7480">
      <c r="A7480" s="6">
        <f>Profiles!E7480+Profiles!F7480</f>
        <v/>
      </c>
      <c r="B7480" s="6">
        <f>Profiles!D7480*sel_solar</f>
        <v/>
      </c>
      <c r="C7480" s="6">
        <f>MIN(B7480,A7480)</f>
        <v/>
      </c>
      <c r="D7480" s="6">
        <f>B7480-C7480</f>
        <v/>
      </c>
      <c r="E7480" s="6">
        <f>A7480-C7480</f>
        <v/>
      </c>
      <c r="F7480" s="6">
        <f>MIN(D7480,in_batt_pw,IF(sel_batt=0,0,(sel_batt-H7479)/in_rte))</f>
        <v/>
      </c>
      <c r="G7480" s="6">
        <f>MIN(E7480,in_batt_pw,H7479)</f>
        <v/>
      </c>
      <c r="H7480" s="6">
        <f>H7479+F7480*in_rte-G7480</f>
        <v/>
      </c>
      <c r="I7480" s="6">
        <f>IF(sel_og=1,0,E7480-G7480)</f>
        <v/>
      </c>
      <c r="J7480" s="6">
        <f>IF(sel_og=1,0,D7480-F7480)</f>
        <v/>
      </c>
      <c r="K7480" s="6">
        <f>IF(sel_og=1,E7480-G7480,0)</f>
        <v/>
      </c>
    </row>
    <row r="7481">
      <c r="A7481" s="6">
        <f>Profiles!E7481+Profiles!F7481</f>
        <v/>
      </c>
      <c r="B7481" s="6">
        <f>Profiles!D7481*sel_solar</f>
        <v/>
      </c>
      <c r="C7481" s="6">
        <f>MIN(B7481,A7481)</f>
        <v/>
      </c>
      <c r="D7481" s="6">
        <f>B7481-C7481</f>
        <v/>
      </c>
      <c r="E7481" s="6">
        <f>A7481-C7481</f>
        <v/>
      </c>
      <c r="F7481" s="6">
        <f>MIN(D7481,in_batt_pw,IF(sel_batt=0,0,(sel_batt-H7480)/in_rte))</f>
        <v/>
      </c>
      <c r="G7481" s="6">
        <f>MIN(E7481,in_batt_pw,H7480)</f>
        <v/>
      </c>
      <c r="H7481" s="6">
        <f>H7480+F7481*in_rte-G7481</f>
        <v/>
      </c>
      <c r="I7481" s="6">
        <f>IF(sel_og=1,0,E7481-G7481)</f>
        <v/>
      </c>
      <c r="J7481" s="6">
        <f>IF(sel_og=1,0,D7481-F7481)</f>
        <v/>
      </c>
      <c r="K7481" s="6">
        <f>IF(sel_og=1,E7481-G7481,0)</f>
        <v/>
      </c>
    </row>
    <row r="7482">
      <c r="A7482" s="6">
        <f>Profiles!E7482+Profiles!F7482</f>
        <v/>
      </c>
      <c r="B7482" s="6">
        <f>Profiles!D7482*sel_solar</f>
        <v/>
      </c>
      <c r="C7482" s="6">
        <f>MIN(B7482,A7482)</f>
        <v/>
      </c>
      <c r="D7482" s="6">
        <f>B7482-C7482</f>
        <v/>
      </c>
      <c r="E7482" s="6">
        <f>A7482-C7482</f>
        <v/>
      </c>
      <c r="F7482" s="6">
        <f>MIN(D7482,in_batt_pw,IF(sel_batt=0,0,(sel_batt-H7481)/in_rte))</f>
        <v/>
      </c>
      <c r="G7482" s="6">
        <f>MIN(E7482,in_batt_pw,H7481)</f>
        <v/>
      </c>
      <c r="H7482" s="6">
        <f>H7481+F7482*in_rte-G7482</f>
        <v/>
      </c>
      <c r="I7482" s="6">
        <f>IF(sel_og=1,0,E7482-G7482)</f>
        <v/>
      </c>
      <c r="J7482" s="6">
        <f>IF(sel_og=1,0,D7482-F7482)</f>
        <v/>
      </c>
      <c r="K7482" s="6">
        <f>IF(sel_og=1,E7482-G7482,0)</f>
        <v/>
      </c>
    </row>
    <row r="7483">
      <c r="A7483" s="6">
        <f>Profiles!E7483+Profiles!F7483</f>
        <v/>
      </c>
      <c r="B7483" s="6">
        <f>Profiles!D7483*sel_solar</f>
        <v/>
      </c>
      <c r="C7483" s="6">
        <f>MIN(B7483,A7483)</f>
        <v/>
      </c>
      <c r="D7483" s="6">
        <f>B7483-C7483</f>
        <v/>
      </c>
      <c r="E7483" s="6">
        <f>A7483-C7483</f>
        <v/>
      </c>
      <c r="F7483" s="6">
        <f>MIN(D7483,in_batt_pw,IF(sel_batt=0,0,(sel_batt-H7482)/in_rte))</f>
        <v/>
      </c>
      <c r="G7483" s="6">
        <f>MIN(E7483,in_batt_pw,H7482)</f>
        <v/>
      </c>
      <c r="H7483" s="6">
        <f>H7482+F7483*in_rte-G7483</f>
        <v/>
      </c>
      <c r="I7483" s="6">
        <f>IF(sel_og=1,0,E7483-G7483)</f>
        <v/>
      </c>
      <c r="J7483" s="6">
        <f>IF(sel_og=1,0,D7483-F7483)</f>
        <v/>
      </c>
      <c r="K7483" s="6">
        <f>IF(sel_og=1,E7483-G7483,0)</f>
        <v/>
      </c>
    </row>
    <row r="7484">
      <c r="A7484" s="6">
        <f>Profiles!E7484+Profiles!F7484</f>
        <v/>
      </c>
      <c r="B7484" s="6">
        <f>Profiles!D7484*sel_solar</f>
        <v/>
      </c>
      <c r="C7484" s="6">
        <f>MIN(B7484,A7484)</f>
        <v/>
      </c>
      <c r="D7484" s="6">
        <f>B7484-C7484</f>
        <v/>
      </c>
      <c r="E7484" s="6">
        <f>A7484-C7484</f>
        <v/>
      </c>
      <c r="F7484" s="6">
        <f>MIN(D7484,in_batt_pw,IF(sel_batt=0,0,(sel_batt-H7483)/in_rte))</f>
        <v/>
      </c>
      <c r="G7484" s="6">
        <f>MIN(E7484,in_batt_pw,H7483)</f>
        <v/>
      </c>
      <c r="H7484" s="6">
        <f>H7483+F7484*in_rte-G7484</f>
        <v/>
      </c>
      <c r="I7484" s="6">
        <f>IF(sel_og=1,0,E7484-G7484)</f>
        <v/>
      </c>
      <c r="J7484" s="6">
        <f>IF(sel_og=1,0,D7484-F7484)</f>
        <v/>
      </c>
      <c r="K7484" s="6">
        <f>IF(sel_og=1,E7484-G7484,0)</f>
        <v/>
      </c>
    </row>
    <row r="7485">
      <c r="A7485" s="6">
        <f>Profiles!E7485+Profiles!F7485</f>
        <v/>
      </c>
      <c r="B7485" s="6">
        <f>Profiles!D7485*sel_solar</f>
        <v/>
      </c>
      <c r="C7485" s="6">
        <f>MIN(B7485,A7485)</f>
        <v/>
      </c>
      <c r="D7485" s="6">
        <f>B7485-C7485</f>
        <v/>
      </c>
      <c r="E7485" s="6">
        <f>A7485-C7485</f>
        <v/>
      </c>
      <c r="F7485" s="6">
        <f>MIN(D7485,in_batt_pw,IF(sel_batt=0,0,(sel_batt-H7484)/in_rte))</f>
        <v/>
      </c>
      <c r="G7485" s="6">
        <f>MIN(E7485,in_batt_pw,H7484)</f>
        <v/>
      </c>
      <c r="H7485" s="6">
        <f>H7484+F7485*in_rte-G7485</f>
        <v/>
      </c>
      <c r="I7485" s="6">
        <f>IF(sel_og=1,0,E7485-G7485)</f>
        <v/>
      </c>
      <c r="J7485" s="6">
        <f>IF(sel_og=1,0,D7485-F7485)</f>
        <v/>
      </c>
      <c r="K7485" s="6">
        <f>IF(sel_og=1,E7485-G7485,0)</f>
        <v/>
      </c>
    </row>
    <row r="7486">
      <c r="A7486" s="6">
        <f>Profiles!E7486+Profiles!F7486</f>
        <v/>
      </c>
      <c r="B7486" s="6">
        <f>Profiles!D7486*sel_solar</f>
        <v/>
      </c>
      <c r="C7486" s="6">
        <f>MIN(B7486,A7486)</f>
        <v/>
      </c>
      <c r="D7486" s="6">
        <f>B7486-C7486</f>
        <v/>
      </c>
      <c r="E7486" s="6">
        <f>A7486-C7486</f>
        <v/>
      </c>
      <c r="F7486" s="6">
        <f>MIN(D7486,in_batt_pw,IF(sel_batt=0,0,(sel_batt-H7485)/in_rte))</f>
        <v/>
      </c>
      <c r="G7486" s="6">
        <f>MIN(E7486,in_batt_pw,H7485)</f>
        <v/>
      </c>
      <c r="H7486" s="6">
        <f>H7485+F7486*in_rte-G7486</f>
        <v/>
      </c>
      <c r="I7486" s="6">
        <f>IF(sel_og=1,0,E7486-G7486)</f>
        <v/>
      </c>
      <c r="J7486" s="6">
        <f>IF(sel_og=1,0,D7486-F7486)</f>
        <v/>
      </c>
      <c r="K7486" s="6">
        <f>IF(sel_og=1,E7486-G7486,0)</f>
        <v/>
      </c>
    </row>
    <row r="7487">
      <c r="A7487" s="6">
        <f>Profiles!E7487+Profiles!F7487</f>
        <v/>
      </c>
      <c r="B7487" s="6">
        <f>Profiles!D7487*sel_solar</f>
        <v/>
      </c>
      <c r="C7487" s="6">
        <f>MIN(B7487,A7487)</f>
        <v/>
      </c>
      <c r="D7487" s="6">
        <f>B7487-C7487</f>
        <v/>
      </c>
      <c r="E7487" s="6">
        <f>A7487-C7487</f>
        <v/>
      </c>
      <c r="F7487" s="6">
        <f>MIN(D7487,in_batt_pw,IF(sel_batt=0,0,(sel_batt-H7486)/in_rte))</f>
        <v/>
      </c>
      <c r="G7487" s="6">
        <f>MIN(E7487,in_batt_pw,H7486)</f>
        <v/>
      </c>
      <c r="H7487" s="6">
        <f>H7486+F7487*in_rte-G7487</f>
        <v/>
      </c>
      <c r="I7487" s="6">
        <f>IF(sel_og=1,0,E7487-G7487)</f>
        <v/>
      </c>
      <c r="J7487" s="6">
        <f>IF(sel_og=1,0,D7487-F7487)</f>
        <v/>
      </c>
      <c r="K7487" s="6">
        <f>IF(sel_og=1,E7487-G7487,0)</f>
        <v/>
      </c>
    </row>
    <row r="7488">
      <c r="A7488" s="6">
        <f>Profiles!E7488+Profiles!F7488</f>
        <v/>
      </c>
      <c r="B7488" s="6">
        <f>Profiles!D7488*sel_solar</f>
        <v/>
      </c>
      <c r="C7488" s="6">
        <f>MIN(B7488,A7488)</f>
        <v/>
      </c>
      <c r="D7488" s="6">
        <f>B7488-C7488</f>
        <v/>
      </c>
      <c r="E7488" s="6">
        <f>A7488-C7488</f>
        <v/>
      </c>
      <c r="F7488" s="6">
        <f>MIN(D7488,in_batt_pw,IF(sel_batt=0,0,(sel_batt-H7487)/in_rte))</f>
        <v/>
      </c>
      <c r="G7488" s="6">
        <f>MIN(E7488,in_batt_pw,H7487)</f>
        <v/>
      </c>
      <c r="H7488" s="6">
        <f>H7487+F7488*in_rte-G7488</f>
        <v/>
      </c>
      <c r="I7488" s="6">
        <f>IF(sel_og=1,0,E7488-G7488)</f>
        <v/>
      </c>
      <c r="J7488" s="6">
        <f>IF(sel_og=1,0,D7488-F7488)</f>
        <v/>
      </c>
      <c r="K7488" s="6">
        <f>IF(sel_og=1,E7488-G7488,0)</f>
        <v/>
      </c>
    </row>
    <row r="7489">
      <c r="A7489" s="6">
        <f>Profiles!E7489+Profiles!F7489</f>
        <v/>
      </c>
      <c r="B7489" s="6">
        <f>Profiles!D7489*sel_solar</f>
        <v/>
      </c>
      <c r="C7489" s="6">
        <f>MIN(B7489,A7489)</f>
        <v/>
      </c>
      <c r="D7489" s="6">
        <f>B7489-C7489</f>
        <v/>
      </c>
      <c r="E7489" s="6">
        <f>A7489-C7489</f>
        <v/>
      </c>
      <c r="F7489" s="6">
        <f>MIN(D7489,in_batt_pw,IF(sel_batt=0,0,(sel_batt-H7488)/in_rte))</f>
        <v/>
      </c>
      <c r="G7489" s="6">
        <f>MIN(E7489,in_batt_pw,H7488)</f>
        <v/>
      </c>
      <c r="H7489" s="6">
        <f>H7488+F7489*in_rte-G7489</f>
        <v/>
      </c>
      <c r="I7489" s="6">
        <f>IF(sel_og=1,0,E7489-G7489)</f>
        <v/>
      </c>
      <c r="J7489" s="6">
        <f>IF(sel_og=1,0,D7489-F7489)</f>
        <v/>
      </c>
      <c r="K7489" s="6">
        <f>IF(sel_og=1,E7489-G7489,0)</f>
        <v/>
      </c>
    </row>
    <row r="7490">
      <c r="A7490" s="6">
        <f>Profiles!E7490+Profiles!F7490</f>
        <v/>
      </c>
      <c r="B7490" s="6">
        <f>Profiles!D7490*sel_solar</f>
        <v/>
      </c>
      <c r="C7490" s="6">
        <f>MIN(B7490,A7490)</f>
        <v/>
      </c>
      <c r="D7490" s="6">
        <f>B7490-C7490</f>
        <v/>
      </c>
      <c r="E7490" s="6">
        <f>A7490-C7490</f>
        <v/>
      </c>
      <c r="F7490" s="6">
        <f>MIN(D7490,in_batt_pw,IF(sel_batt=0,0,(sel_batt-H7489)/in_rte))</f>
        <v/>
      </c>
      <c r="G7490" s="6">
        <f>MIN(E7490,in_batt_pw,H7489)</f>
        <v/>
      </c>
      <c r="H7490" s="6">
        <f>H7489+F7490*in_rte-G7490</f>
        <v/>
      </c>
      <c r="I7490" s="6">
        <f>IF(sel_og=1,0,E7490-G7490)</f>
        <v/>
      </c>
      <c r="J7490" s="6">
        <f>IF(sel_og=1,0,D7490-F7490)</f>
        <v/>
      </c>
      <c r="K7490" s="6">
        <f>IF(sel_og=1,E7490-G7490,0)</f>
        <v/>
      </c>
    </row>
    <row r="7491">
      <c r="A7491" s="6">
        <f>Profiles!E7491+Profiles!F7491</f>
        <v/>
      </c>
      <c r="B7491" s="6">
        <f>Profiles!D7491*sel_solar</f>
        <v/>
      </c>
      <c r="C7491" s="6">
        <f>MIN(B7491,A7491)</f>
        <v/>
      </c>
      <c r="D7491" s="6">
        <f>B7491-C7491</f>
        <v/>
      </c>
      <c r="E7491" s="6">
        <f>A7491-C7491</f>
        <v/>
      </c>
      <c r="F7491" s="6">
        <f>MIN(D7491,in_batt_pw,IF(sel_batt=0,0,(sel_batt-H7490)/in_rte))</f>
        <v/>
      </c>
      <c r="G7491" s="6">
        <f>MIN(E7491,in_batt_pw,H7490)</f>
        <v/>
      </c>
      <c r="H7491" s="6">
        <f>H7490+F7491*in_rte-G7491</f>
        <v/>
      </c>
      <c r="I7491" s="6">
        <f>IF(sel_og=1,0,E7491-G7491)</f>
        <v/>
      </c>
      <c r="J7491" s="6">
        <f>IF(sel_og=1,0,D7491-F7491)</f>
        <v/>
      </c>
      <c r="K7491" s="6">
        <f>IF(sel_og=1,E7491-G7491,0)</f>
        <v/>
      </c>
    </row>
    <row r="7492">
      <c r="A7492" s="6">
        <f>Profiles!E7492+Profiles!F7492</f>
        <v/>
      </c>
      <c r="B7492" s="6">
        <f>Profiles!D7492*sel_solar</f>
        <v/>
      </c>
      <c r="C7492" s="6">
        <f>MIN(B7492,A7492)</f>
        <v/>
      </c>
      <c r="D7492" s="6">
        <f>B7492-C7492</f>
        <v/>
      </c>
      <c r="E7492" s="6">
        <f>A7492-C7492</f>
        <v/>
      </c>
      <c r="F7492" s="6">
        <f>MIN(D7492,in_batt_pw,IF(sel_batt=0,0,(sel_batt-H7491)/in_rte))</f>
        <v/>
      </c>
      <c r="G7492" s="6">
        <f>MIN(E7492,in_batt_pw,H7491)</f>
        <v/>
      </c>
      <c r="H7492" s="6">
        <f>H7491+F7492*in_rte-G7492</f>
        <v/>
      </c>
      <c r="I7492" s="6">
        <f>IF(sel_og=1,0,E7492-G7492)</f>
        <v/>
      </c>
      <c r="J7492" s="6">
        <f>IF(sel_og=1,0,D7492-F7492)</f>
        <v/>
      </c>
      <c r="K7492" s="6">
        <f>IF(sel_og=1,E7492-G7492,0)</f>
        <v/>
      </c>
    </row>
    <row r="7493">
      <c r="A7493" s="6">
        <f>Profiles!E7493+Profiles!F7493</f>
        <v/>
      </c>
      <c r="B7493" s="6">
        <f>Profiles!D7493*sel_solar</f>
        <v/>
      </c>
      <c r="C7493" s="6">
        <f>MIN(B7493,A7493)</f>
        <v/>
      </c>
      <c r="D7493" s="6">
        <f>B7493-C7493</f>
        <v/>
      </c>
      <c r="E7493" s="6">
        <f>A7493-C7493</f>
        <v/>
      </c>
      <c r="F7493" s="6">
        <f>MIN(D7493,in_batt_pw,IF(sel_batt=0,0,(sel_batt-H7492)/in_rte))</f>
        <v/>
      </c>
      <c r="G7493" s="6">
        <f>MIN(E7493,in_batt_pw,H7492)</f>
        <v/>
      </c>
      <c r="H7493" s="6">
        <f>H7492+F7493*in_rte-G7493</f>
        <v/>
      </c>
      <c r="I7493" s="6">
        <f>IF(sel_og=1,0,E7493-G7493)</f>
        <v/>
      </c>
      <c r="J7493" s="6">
        <f>IF(sel_og=1,0,D7493-F7493)</f>
        <v/>
      </c>
      <c r="K7493" s="6">
        <f>IF(sel_og=1,E7493-G7493,0)</f>
        <v/>
      </c>
    </row>
    <row r="7494">
      <c r="A7494" s="6">
        <f>Profiles!E7494+Profiles!F7494</f>
        <v/>
      </c>
      <c r="B7494" s="6">
        <f>Profiles!D7494*sel_solar</f>
        <v/>
      </c>
      <c r="C7494" s="6">
        <f>MIN(B7494,A7494)</f>
        <v/>
      </c>
      <c r="D7494" s="6">
        <f>B7494-C7494</f>
        <v/>
      </c>
      <c r="E7494" s="6">
        <f>A7494-C7494</f>
        <v/>
      </c>
      <c r="F7494" s="6">
        <f>MIN(D7494,in_batt_pw,IF(sel_batt=0,0,(sel_batt-H7493)/in_rte))</f>
        <v/>
      </c>
      <c r="G7494" s="6">
        <f>MIN(E7494,in_batt_pw,H7493)</f>
        <v/>
      </c>
      <c r="H7494" s="6">
        <f>H7493+F7494*in_rte-G7494</f>
        <v/>
      </c>
      <c r="I7494" s="6">
        <f>IF(sel_og=1,0,E7494-G7494)</f>
        <v/>
      </c>
      <c r="J7494" s="6">
        <f>IF(sel_og=1,0,D7494-F7494)</f>
        <v/>
      </c>
      <c r="K7494" s="6">
        <f>IF(sel_og=1,E7494-G7494,0)</f>
        <v/>
      </c>
    </row>
    <row r="7495">
      <c r="A7495" s="6">
        <f>Profiles!E7495+Profiles!F7495</f>
        <v/>
      </c>
      <c r="B7495" s="6">
        <f>Profiles!D7495*sel_solar</f>
        <v/>
      </c>
      <c r="C7495" s="6">
        <f>MIN(B7495,A7495)</f>
        <v/>
      </c>
      <c r="D7495" s="6">
        <f>B7495-C7495</f>
        <v/>
      </c>
      <c r="E7495" s="6">
        <f>A7495-C7495</f>
        <v/>
      </c>
      <c r="F7495" s="6">
        <f>MIN(D7495,in_batt_pw,IF(sel_batt=0,0,(sel_batt-H7494)/in_rte))</f>
        <v/>
      </c>
      <c r="G7495" s="6">
        <f>MIN(E7495,in_batt_pw,H7494)</f>
        <v/>
      </c>
      <c r="H7495" s="6">
        <f>H7494+F7495*in_rte-G7495</f>
        <v/>
      </c>
      <c r="I7495" s="6">
        <f>IF(sel_og=1,0,E7495-G7495)</f>
        <v/>
      </c>
      <c r="J7495" s="6">
        <f>IF(sel_og=1,0,D7495-F7495)</f>
        <v/>
      </c>
      <c r="K7495" s="6">
        <f>IF(sel_og=1,E7495-G7495,0)</f>
        <v/>
      </c>
    </row>
    <row r="7496">
      <c r="A7496" s="6">
        <f>Profiles!E7496+Profiles!F7496</f>
        <v/>
      </c>
      <c r="B7496" s="6">
        <f>Profiles!D7496*sel_solar</f>
        <v/>
      </c>
      <c r="C7496" s="6">
        <f>MIN(B7496,A7496)</f>
        <v/>
      </c>
      <c r="D7496" s="6">
        <f>B7496-C7496</f>
        <v/>
      </c>
      <c r="E7496" s="6">
        <f>A7496-C7496</f>
        <v/>
      </c>
      <c r="F7496" s="6">
        <f>MIN(D7496,in_batt_pw,IF(sel_batt=0,0,(sel_batt-H7495)/in_rte))</f>
        <v/>
      </c>
      <c r="G7496" s="6">
        <f>MIN(E7496,in_batt_pw,H7495)</f>
        <v/>
      </c>
      <c r="H7496" s="6">
        <f>H7495+F7496*in_rte-G7496</f>
        <v/>
      </c>
      <c r="I7496" s="6">
        <f>IF(sel_og=1,0,E7496-G7496)</f>
        <v/>
      </c>
      <c r="J7496" s="6">
        <f>IF(sel_og=1,0,D7496-F7496)</f>
        <v/>
      </c>
      <c r="K7496" s="6">
        <f>IF(sel_og=1,E7496-G7496,0)</f>
        <v/>
      </c>
    </row>
    <row r="7497">
      <c r="A7497" s="6">
        <f>Profiles!E7497+Profiles!F7497</f>
        <v/>
      </c>
      <c r="B7497" s="6">
        <f>Profiles!D7497*sel_solar</f>
        <v/>
      </c>
      <c r="C7497" s="6">
        <f>MIN(B7497,A7497)</f>
        <v/>
      </c>
      <c r="D7497" s="6">
        <f>B7497-C7497</f>
        <v/>
      </c>
      <c r="E7497" s="6">
        <f>A7497-C7497</f>
        <v/>
      </c>
      <c r="F7497" s="6">
        <f>MIN(D7497,in_batt_pw,IF(sel_batt=0,0,(sel_batt-H7496)/in_rte))</f>
        <v/>
      </c>
      <c r="G7497" s="6">
        <f>MIN(E7497,in_batt_pw,H7496)</f>
        <v/>
      </c>
      <c r="H7497" s="6">
        <f>H7496+F7497*in_rte-G7497</f>
        <v/>
      </c>
      <c r="I7497" s="6">
        <f>IF(sel_og=1,0,E7497-G7497)</f>
        <v/>
      </c>
      <c r="J7497" s="6">
        <f>IF(sel_og=1,0,D7497-F7497)</f>
        <v/>
      </c>
      <c r="K7497" s="6">
        <f>IF(sel_og=1,E7497-G7497,0)</f>
        <v/>
      </c>
    </row>
    <row r="7498">
      <c r="A7498" s="6">
        <f>Profiles!E7498+Profiles!F7498</f>
        <v/>
      </c>
      <c r="B7498" s="6">
        <f>Profiles!D7498*sel_solar</f>
        <v/>
      </c>
      <c r="C7498" s="6">
        <f>MIN(B7498,A7498)</f>
        <v/>
      </c>
      <c r="D7498" s="6">
        <f>B7498-C7498</f>
        <v/>
      </c>
      <c r="E7498" s="6">
        <f>A7498-C7498</f>
        <v/>
      </c>
      <c r="F7498" s="6">
        <f>MIN(D7498,in_batt_pw,IF(sel_batt=0,0,(sel_batt-H7497)/in_rte))</f>
        <v/>
      </c>
      <c r="G7498" s="6">
        <f>MIN(E7498,in_batt_pw,H7497)</f>
        <v/>
      </c>
      <c r="H7498" s="6">
        <f>H7497+F7498*in_rte-G7498</f>
        <v/>
      </c>
      <c r="I7498" s="6">
        <f>IF(sel_og=1,0,E7498-G7498)</f>
        <v/>
      </c>
      <c r="J7498" s="6">
        <f>IF(sel_og=1,0,D7498-F7498)</f>
        <v/>
      </c>
      <c r="K7498" s="6">
        <f>IF(sel_og=1,E7498-G7498,0)</f>
        <v/>
      </c>
    </row>
    <row r="7499">
      <c r="A7499" s="6">
        <f>Profiles!E7499+Profiles!F7499</f>
        <v/>
      </c>
      <c r="B7499" s="6">
        <f>Profiles!D7499*sel_solar</f>
        <v/>
      </c>
      <c r="C7499" s="6">
        <f>MIN(B7499,A7499)</f>
        <v/>
      </c>
      <c r="D7499" s="6">
        <f>B7499-C7499</f>
        <v/>
      </c>
      <c r="E7499" s="6">
        <f>A7499-C7499</f>
        <v/>
      </c>
      <c r="F7499" s="6">
        <f>MIN(D7499,in_batt_pw,IF(sel_batt=0,0,(sel_batt-H7498)/in_rte))</f>
        <v/>
      </c>
      <c r="G7499" s="6">
        <f>MIN(E7499,in_batt_pw,H7498)</f>
        <v/>
      </c>
      <c r="H7499" s="6">
        <f>H7498+F7499*in_rte-G7499</f>
        <v/>
      </c>
      <c r="I7499" s="6">
        <f>IF(sel_og=1,0,E7499-G7499)</f>
        <v/>
      </c>
      <c r="J7499" s="6">
        <f>IF(sel_og=1,0,D7499-F7499)</f>
        <v/>
      </c>
      <c r="K7499" s="6">
        <f>IF(sel_og=1,E7499-G7499,0)</f>
        <v/>
      </c>
    </row>
    <row r="7500">
      <c r="A7500" s="6">
        <f>Profiles!E7500+Profiles!F7500</f>
        <v/>
      </c>
      <c r="B7500" s="6">
        <f>Profiles!D7500*sel_solar</f>
        <v/>
      </c>
      <c r="C7500" s="6">
        <f>MIN(B7500,A7500)</f>
        <v/>
      </c>
      <c r="D7500" s="6">
        <f>B7500-C7500</f>
        <v/>
      </c>
      <c r="E7500" s="6">
        <f>A7500-C7500</f>
        <v/>
      </c>
      <c r="F7500" s="6">
        <f>MIN(D7500,in_batt_pw,IF(sel_batt=0,0,(sel_batt-H7499)/in_rte))</f>
        <v/>
      </c>
      <c r="G7500" s="6">
        <f>MIN(E7500,in_batt_pw,H7499)</f>
        <v/>
      </c>
      <c r="H7500" s="6">
        <f>H7499+F7500*in_rte-G7500</f>
        <v/>
      </c>
      <c r="I7500" s="6">
        <f>IF(sel_og=1,0,E7500-G7500)</f>
        <v/>
      </c>
      <c r="J7500" s="6">
        <f>IF(sel_og=1,0,D7500-F7500)</f>
        <v/>
      </c>
      <c r="K7500" s="6">
        <f>IF(sel_og=1,E7500-G7500,0)</f>
        <v/>
      </c>
    </row>
    <row r="7501">
      <c r="A7501" s="6">
        <f>Profiles!E7501+Profiles!F7501</f>
        <v/>
      </c>
      <c r="B7501" s="6">
        <f>Profiles!D7501*sel_solar</f>
        <v/>
      </c>
      <c r="C7501" s="6">
        <f>MIN(B7501,A7501)</f>
        <v/>
      </c>
      <c r="D7501" s="6">
        <f>B7501-C7501</f>
        <v/>
      </c>
      <c r="E7501" s="6">
        <f>A7501-C7501</f>
        <v/>
      </c>
      <c r="F7501" s="6">
        <f>MIN(D7501,in_batt_pw,IF(sel_batt=0,0,(sel_batt-H7500)/in_rte))</f>
        <v/>
      </c>
      <c r="G7501" s="6">
        <f>MIN(E7501,in_batt_pw,H7500)</f>
        <v/>
      </c>
      <c r="H7501" s="6">
        <f>H7500+F7501*in_rte-G7501</f>
        <v/>
      </c>
      <c r="I7501" s="6">
        <f>IF(sel_og=1,0,E7501-G7501)</f>
        <v/>
      </c>
      <c r="J7501" s="6">
        <f>IF(sel_og=1,0,D7501-F7501)</f>
        <v/>
      </c>
      <c r="K7501" s="6">
        <f>IF(sel_og=1,E7501-G7501,0)</f>
        <v/>
      </c>
    </row>
    <row r="7502">
      <c r="A7502" s="6">
        <f>Profiles!E7502+Profiles!F7502</f>
        <v/>
      </c>
      <c r="B7502" s="6">
        <f>Profiles!D7502*sel_solar</f>
        <v/>
      </c>
      <c r="C7502" s="6">
        <f>MIN(B7502,A7502)</f>
        <v/>
      </c>
      <c r="D7502" s="6">
        <f>B7502-C7502</f>
        <v/>
      </c>
      <c r="E7502" s="6">
        <f>A7502-C7502</f>
        <v/>
      </c>
      <c r="F7502" s="6">
        <f>MIN(D7502,in_batt_pw,IF(sel_batt=0,0,(sel_batt-H7501)/in_rte))</f>
        <v/>
      </c>
      <c r="G7502" s="6">
        <f>MIN(E7502,in_batt_pw,H7501)</f>
        <v/>
      </c>
      <c r="H7502" s="6">
        <f>H7501+F7502*in_rte-G7502</f>
        <v/>
      </c>
      <c r="I7502" s="6">
        <f>IF(sel_og=1,0,E7502-G7502)</f>
        <v/>
      </c>
      <c r="J7502" s="6">
        <f>IF(sel_og=1,0,D7502-F7502)</f>
        <v/>
      </c>
      <c r="K7502" s="6">
        <f>IF(sel_og=1,E7502-G7502,0)</f>
        <v/>
      </c>
    </row>
    <row r="7503">
      <c r="A7503" s="6">
        <f>Profiles!E7503+Profiles!F7503</f>
        <v/>
      </c>
      <c r="B7503" s="6">
        <f>Profiles!D7503*sel_solar</f>
        <v/>
      </c>
      <c r="C7503" s="6">
        <f>MIN(B7503,A7503)</f>
        <v/>
      </c>
      <c r="D7503" s="6">
        <f>B7503-C7503</f>
        <v/>
      </c>
      <c r="E7503" s="6">
        <f>A7503-C7503</f>
        <v/>
      </c>
      <c r="F7503" s="6">
        <f>MIN(D7503,in_batt_pw,IF(sel_batt=0,0,(sel_batt-H7502)/in_rte))</f>
        <v/>
      </c>
      <c r="G7503" s="6">
        <f>MIN(E7503,in_batt_pw,H7502)</f>
        <v/>
      </c>
      <c r="H7503" s="6">
        <f>H7502+F7503*in_rte-G7503</f>
        <v/>
      </c>
      <c r="I7503" s="6">
        <f>IF(sel_og=1,0,E7503-G7503)</f>
        <v/>
      </c>
      <c r="J7503" s="6">
        <f>IF(sel_og=1,0,D7503-F7503)</f>
        <v/>
      </c>
      <c r="K7503" s="6">
        <f>IF(sel_og=1,E7503-G7503,0)</f>
        <v/>
      </c>
    </row>
    <row r="7504">
      <c r="A7504" s="6">
        <f>Profiles!E7504+Profiles!F7504</f>
        <v/>
      </c>
      <c r="B7504" s="6">
        <f>Profiles!D7504*sel_solar</f>
        <v/>
      </c>
      <c r="C7504" s="6">
        <f>MIN(B7504,A7504)</f>
        <v/>
      </c>
      <c r="D7504" s="6">
        <f>B7504-C7504</f>
        <v/>
      </c>
      <c r="E7504" s="6">
        <f>A7504-C7504</f>
        <v/>
      </c>
      <c r="F7504" s="6">
        <f>MIN(D7504,in_batt_pw,IF(sel_batt=0,0,(sel_batt-H7503)/in_rte))</f>
        <v/>
      </c>
      <c r="G7504" s="6">
        <f>MIN(E7504,in_batt_pw,H7503)</f>
        <v/>
      </c>
      <c r="H7504" s="6">
        <f>H7503+F7504*in_rte-G7504</f>
        <v/>
      </c>
      <c r="I7504" s="6">
        <f>IF(sel_og=1,0,E7504-G7504)</f>
        <v/>
      </c>
      <c r="J7504" s="6">
        <f>IF(sel_og=1,0,D7504-F7504)</f>
        <v/>
      </c>
      <c r="K7504" s="6">
        <f>IF(sel_og=1,E7504-G7504,0)</f>
        <v/>
      </c>
    </row>
    <row r="7505">
      <c r="A7505" s="6">
        <f>Profiles!E7505+Profiles!F7505</f>
        <v/>
      </c>
      <c r="B7505" s="6">
        <f>Profiles!D7505*sel_solar</f>
        <v/>
      </c>
      <c r="C7505" s="6">
        <f>MIN(B7505,A7505)</f>
        <v/>
      </c>
      <c r="D7505" s="6">
        <f>B7505-C7505</f>
        <v/>
      </c>
      <c r="E7505" s="6">
        <f>A7505-C7505</f>
        <v/>
      </c>
      <c r="F7505" s="6">
        <f>MIN(D7505,in_batt_pw,IF(sel_batt=0,0,(sel_batt-H7504)/in_rte))</f>
        <v/>
      </c>
      <c r="G7505" s="6">
        <f>MIN(E7505,in_batt_pw,H7504)</f>
        <v/>
      </c>
      <c r="H7505" s="6">
        <f>H7504+F7505*in_rte-G7505</f>
        <v/>
      </c>
      <c r="I7505" s="6">
        <f>IF(sel_og=1,0,E7505-G7505)</f>
        <v/>
      </c>
      <c r="J7505" s="6">
        <f>IF(sel_og=1,0,D7505-F7505)</f>
        <v/>
      </c>
      <c r="K7505" s="6">
        <f>IF(sel_og=1,E7505-G7505,0)</f>
        <v/>
      </c>
    </row>
    <row r="7506">
      <c r="A7506" s="6">
        <f>Profiles!E7506+Profiles!F7506</f>
        <v/>
      </c>
      <c r="B7506" s="6">
        <f>Profiles!D7506*sel_solar</f>
        <v/>
      </c>
      <c r="C7506" s="6">
        <f>MIN(B7506,A7506)</f>
        <v/>
      </c>
      <c r="D7506" s="6">
        <f>B7506-C7506</f>
        <v/>
      </c>
      <c r="E7506" s="6">
        <f>A7506-C7506</f>
        <v/>
      </c>
      <c r="F7506" s="6">
        <f>MIN(D7506,in_batt_pw,IF(sel_batt=0,0,(sel_batt-H7505)/in_rte))</f>
        <v/>
      </c>
      <c r="G7506" s="6">
        <f>MIN(E7506,in_batt_pw,H7505)</f>
        <v/>
      </c>
      <c r="H7506" s="6">
        <f>H7505+F7506*in_rte-G7506</f>
        <v/>
      </c>
      <c r="I7506" s="6">
        <f>IF(sel_og=1,0,E7506-G7506)</f>
        <v/>
      </c>
      <c r="J7506" s="6">
        <f>IF(sel_og=1,0,D7506-F7506)</f>
        <v/>
      </c>
      <c r="K7506" s="6">
        <f>IF(sel_og=1,E7506-G7506,0)</f>
        <v/>
      </c>
    </row>
    <row r="7507">
      <c r="A7507" s="6">
        <f>Profiles!E7507+Profiles!F7507</f>
        <v/>
      </c>
      <c r="B7507" s="6">
        <f>Profiles!D7507*sel_solar</f>
        <v/>
      </c>
      <c r="C7507" s="6">
        <f>MIN(B7507,A7507)</f>
        <v/>
      </c>
      <c r="D7507" s="6">
        <f>B7507-C7507</f>
        <v/>
      </c>
      <c r="E7507" s="6">
        <f>A7507-C7507</f>
        <v/>
      </c>
      <c r="F7507" s="6">
        <f>MIN(D7507,in_batt_pw,IF(sel_batt=0,0,(sel_batt-H7506)/in_rte))</f>
        <v/>
      </c>
      <c r="G7507" s="6">
        <f>MIN(E7507,in_batt_pw,H7506)</f>
        <v/>
      </c>
      <c r="H7507" s="6">
        <f>H7506+F7507*in_rte-G7507</f>
        <v/>
      </c>
      <c r="I7507" s="6">
        <f>IF(sel_og=1,0,E7507-G7507)</f>
        <v/>
      </c>
      <c r="J7507" s="6">
        <f>IF(sel_og=1,0,D7507-F7507)</f>
        <v/>
      </c>
      <c r="K7507" s="6">
        <f>IF(sel_og=1,E7507-G7507,0)</f>
        <v/>
      </c>
    </row>
    <row r="7508">
      <c r="A7508" s="6">
        <f>Profiles!E7508+Profiles!F7508</f>
        <v/>
      </c>
      <c r="B7508" s="6">
        <f>Profiles!D7508*sel_solar</f>
        <v/>
      </c>
      <c r="C7508" s="6">
        <f>MIN(B7508,A7508)</f>
        <v/>
      </c>
      <c r="D7508" s="6">
        <f>B7508-C7508</f>
        <v/>
      </c>
      <c r="E7508" s="6">
        <f>A7508-C7508</f>
        <v/>
      </c>
      <c r="F7508" s="6">
        <f>MIN(D7508,in_batt_pw,IF(sel_batt=0,0,(sel_batt-H7507)/in_rte))</f>
        <v/>
      </c>
      <c r="G7508" s="6">
        <f>MIN(E7508,in_batt_pw,H7507)</f>
        <v/>
      </c>
      <c r="H7508" s="6">
        <f>H7507+F7508*in_rte-G7508</f>
        <v/>
      </c>
      <c r="I7508" s="6">
        <f>IF(sel_og=1,0,E7508-G7508)</f>
        <v/>
      </c>
      <c r="J7508" s="6">
        <f>IF(sel_og=1,0,D7508-F7508)</f>
        <v/>
      </c>
      <c r="K7508" s="6">
        <f>IF(sel_og=1,E7508-G7508,0)</f>
        <v/>
      </c>
    </row>
    <row r="7509">
      <c r="A7509" s="6">
        <f>Profiles!E7509+Profiles!F7509</f>
        <v/>
      </c>
      <c r="B7509" s="6">
        <f>Profiles!D7509*sel_solar</f>
        <v/>
      </c>
      <c r="C7509" s="6">
        <f>MIN(B7509,A7509)</f>
        <v/>
      </c>
      <c r="D7509" s="6">
        <f>B7509-C7509</f>
        <v/>
      </c>
      <c r="E7509" s="6">
        <f>A7509-C7509</f>
        <v/>
      </c>
      <c r="F7509" s="6">
        <f>MIN(D7509,in_batt_pw,IF(sel_batt=0,0,(sel_batt-H7508)/in_rte))</f>
        <v/>
      </c>
      <c r="G7509" s="6">
        <f>MIN(E7509,in_batt_pw,H7508)</f>
        <v/>
      </c>
      <c r="H7509" s="6">
        <f>H7508+F7509*in_rte-G7509</f>
        <v/>
      </c>
      <c r="I7509" s="6">
        <f>IF(sel_og=1,0,E7509-G7509)</f>
        <v/>
      </c>
      <c r="J7509" s="6">
        <f>IF(sel_og=1,0,D7509-F7509)</f>
        <v/>
      </c>
      <c r="K7509" s="6">
        <f>IF(sel_og=1,E7509-G7509,0)</f>
        <v/>
      </c>
    </row>
    <row r="7510">
      <c r="A7510" s="6">
        <f>Profiles!E7510+Profiles!F7510</f>
        <v/>
      </c>
      <c r="B7510" s="6">
        <f>Profiles!D7510*sel_solar</f>
        <v/>
      </c>
      <c r="C7510" s="6">
        <f>MIN(B7510,A7510)</f>
        <v/>
      </c>
      <c r="D7510" s="6">
        <f>B7510-C7510</f>
        <v/>
      </c>
      <c r="E7510" s="6">
        <f>A7510-C7510</f>
        <v/>
      </c>
      <c r="F7510" s="6">
        <f>MIN(D7510,in_batt_pw,IF(sel_batt=0,0,(sel_batt-H7509)/in_rte))</f>
        <v/>
      </c>
      <c r="G7510" s="6">
        <f>MIN(E7510,in_batt_pw,H7509)</f>
        <v/>
      </c>
      <c r="H7510" s="6">
        <f>H7509+F7510*in_rte-G7510</f>
        <v/>
      </c>
      <c r="I7510" s="6">
        <f>IF(sel_og=1,0,E7510-G7510)</f>
        <v/>
      </c>
      <c r="J7510" s="6">
        <f>IF(sel_og=1,0,D7510-F7510)</f>
        <v/>
      </c>
      <c r="K7510" s="6">
        <f>IF(sel_og=1,E7510-G7510,0)</f>
        <v/>
      </c>
    </row>
    <row r="7511">
      <c r="A7511" s="6">
        <f>Profiles!E7511+Profiles!F7511</f>
        <v/>
      </c>
      <c r="B7511" s="6">
        <f>Profiles!D7511*sel_solar</f>
        <v/>
      </c>
      <c r="C7511" s="6">
        <f>MIN(B7511,A7511)</f>
        <v/>
      </c>
      <c r="D7511" s="6">
        <f>B7511-C7511</f>
        <v/>
      </c>
      <c r="E7511" s="6">
        <f>A7511-C7511</f>
        <v/>
      </c>
      <c r="F7511" s="6">
        <f>MIN(D7511,in_batt_pw,IF(sel_batt=0,0,(sel_batt-H7510)/in_rte))</f>
        <v/>
      </c>
      <c r="G7511" s="6">
        <f>MIN(E7511,in_batt_pw,H7510)</f>
        <v/>
      </c>
      <c r="H7511" s="6">
        <f>H7510+F7511*in_rte-G7511</f>
        <v/>
      </c>
      <c r="I7511" s="6">
        <f>IF(sel_og=1,0,E7511-G7511)</f>
        <v/>
      </c>
      <c r="J7511" s="6">
        <f>IF(sel_og=1,0,D7511-F7511)</f>
        <v/>
      </c>
      <c r="K7511" s="6">
        <f>IF(sel_og=1,E7511-G7511,0)</f>
        <v/>
      </c>
    </row>
    <row r="7512">
      <c r="A7512" s="6">
        <f>Profiles!E7512+Profiles!F7512</f>
        <v/>
      </c>
      <c r="B7512" s="6">
        <f>Profiles!D7512*sel_solar</f>
        <v/>
      </c>
      <c r="C7512" s="6">
        <f>MIN(B7512,A7512)</f>
        <v/>
      </c>
      <c r="D7512" s="6">
        <f>B7512-C7512</f>
        <v/>
      </c>
      <c r="E7512" s="6">
        <f>A7512-C7512</f>
        <v/>
      </c>
      <c r="F7512" s="6">
        <f>MIN(D7512,in_batt_pw,IF(sel_batt=0,0,(sel_batt-H7511)/in_rte))</f>
        <v/>
      </c>
      <c r="G7512" s="6">
        <f>MIN(E7512,in_batt_pw,H7511)</f>
        <v/>
      </c>
      <c r="H7512" s="6">
        <f>H7511+F7512*in_rte-G7512</f>
        <v/>
      </c>
      <c r="I7512" s="6">
        <f>IF(sel_og=1,0,E7512-G7512)</f>
        <v/>
      </c>
      <c r="J7512" s="6">
        <f>IF(sel_og=1,0,D7512-F7512)</f>
        <v/>
      </c>
      <c r="K7512" s="6">
        <f>IF(sel_og=1,E7512-G7512,0)</f>
        <v/>
      </c>
    </row>
    <row r="7513">
      <c r="A7513" s="6">
        <f>Profiles!E7513+Profiles!F7513</f>
        <v/>
      </c>
      <c r="B7513" s="6">
        <f>Profiles!D7513*sel_solar</f>
        <v/>
      </c>
      <c r="C7513" s="6">
        <f>MIN(B7513,A7513)</f>
        <v/>
      </c>
      <c r="D7513" s="6">
        <f>B7513-C7513</f>
        <v/>
      </c>
      <c r="E7513" s="6">
        <f>A7513-C7513</f>
        <v/>
      </c>
      <c r="F7513" s="6">
        <f>MIN(D7513,in_batt_pw,IF(sel_batt=0,0,(sel_batt-H7512)/in_rte))</f>
        <v/>
      </c>
      <c r="G7513" s="6">
        <f>MIN(E7513,in_batt_pw,H7512)</f>
        <v/>
      </c>
      <c r="H7513" s="6">
        <f>H7512+F7513*in_rte-G7513</f>
        <v/>
      </c>
      <c r="I7513" s="6">
        <f>IF(sel_og=1,0,E7513-G7513)</f>
        <v/>
      </c>
      <c r="J7513" s="6">
        <f>IF(sel_og=1,0,D7513-F7513)</f>
        <v/>
      </c>
      <c r="K7513" s="6">
        <f>IF(sel_og=1,E7513-G7513,0)</f>
        <v/>
      </c>
    </row>
    <row r="7514">
      <c r="A7514" s="6">
        <f>Profiles!E7514+Profiles!F7514</f>
        <v/>
      </c>
      <c r="B7514" s="6">
        <f>Profiles!D7514*sel_solar</f>
        <v/>
      </c>
      <c r="C7514" s="6">
        <f>MIN(B7514,A7514)</f>
        <v/>
      </c>
      <c r="D7514" s="6">
        <f>B7514-C7514</f>
        <v/>
      </c>
      <c r="E7514" s="6">
        <f>A7514-C7514</f>
        <v/>
      </c>
      <c r="F7514" s="6">
        <f>MIN(D7514,in_batt_pw,IF(sel_batt=0,0,(sel_batt-H7513)/in_rte))</f>
        <v/>
      </c>
      <c r="G7514" s="6">
        <f>MIN(E7514,in_batt_pw,H7513)</f>
        <v/>
      </c>
      <c r="H7514" s="6">
        <f>H7513+F7514*in_rte-G7514</f>
        <v/>
      </c>
      <c r="I7514" s="6">
        <f>IF(sel_og=1,0,E7514-G7514)</f>
        <v/>
      </c>
      <c r="J7514" s="6">
        <f>IF(sel_og=1,0,D7514-F7514)</f>
        <v/>
      </c>
      <c r="K7514" s="6">
        <f>IF(sel_og=1,E7514-G7514,0)</f>
        <v/>
      </c>
    </row>
    <row r="7515">
      <c r="A7515" s="6">
        <f>Profiles!E7515+Profiles!F7515</f>
        <v/>
      </c>
      <c r="B7515" s="6">
        <f>Profiles!D7515*sel_solar</f>
        <v/>
      </c>
      <c r="C7515" s="6">
        <f>MIN(B7515,A7515)</f>
        <v/>
      </c>
      <c r="D7515" s="6">
        <f>B7515-C7515</f>
        <v/>
      </c>
      <c r="E7515" s="6">
        <f>A7515-C7515</f>
        <v/>
      </c>
      <c r="F7515" s="6">
        <f>MIN(D7515,in_batt_pw,IF(sel_batt=0,0,(sel_batt-H7514)/in_rte))</f>
        <v/>
      </c>
      <c r="G7515" s="6">
        <f>MIN(E7515,in_batt_pw,H7514)</f>
        <v/>
      </c>
      <c r="H7515" s="6">
        <f>H7514+F7515*in_rte-G7515</f>
        <v/>
      </c>
      <c r="I7515" s="6">
        <f>IF(sel_og=1,0,E7515-G7515)</f>
        <v/>
      </c>
      <c r="J7515" s="6">
        <f>IF(sel_og=1,0,D7515-F7515)</f>
        <v/>
      </c>
      <c r="K7515" s="6">
        <f>IF(sel_og=1,E7515-G7515,0)</f>
        <v/>
      </c>
    </row>
    <row r="7516">
      <c r="A7516" s="6">
        <f>Profiles!E7516+Profiles!F7516</f>
        <v/>
      </c>
      <c r="B7516" s="6">
        <f>Profiles!D7516*sel_solar</f>
        <v/>
      </c>
      <c r="C7516" s="6">
        <f>MIN(B7516,A7516)</f>
        <v/>
      </c>
      <c r="D7516" s="6">
        <f>B7516-C7516</f>
        <v/>
      </c>
      <c r="E7516" s="6">
        <f>A7516-C7516</f>
        <v/>
      </c>
      <c r="F7516" s="6">
        <f>MIN(D7516,in_batt_pw,IF(sel_batt=0,0,(sel_batt-H7515)/in_rte))</f>
        <v/>
      </c>
      <c r="G7516" s="6">
        <f>MIN(E7516,in_batt_pw,H7515)</f>
        <v/>
      </c>
      <c r="H7516" s="6">
        <f>H7515+F7516*in_rte-G7516</f>
        <v/>
      </c>
      <c r="I7516" s="6">
        <f>IF(sel_og=1,0,E7516-G7516)</f>
        <v/>
      </c>
      <c r="J7516" s="6">
        <f>IF(sel_og=1,0,D7516-F7516)</f>
        <v/>
      </c>
      <c r="K7516" s="6">
        <f>IF(sel_og=1,E7516-G7516,0)</f>
        <v/>
      </c>
    </row>
    <row r="7517">
      <c r="A7517" s="6">
        <f>Profiles!E7517+Profiles!F7517</f>
        <v/>
      </c>
      <c r="B7517" s="6">
        <f>Profiles!D7517*sel_solar</f>
        <v/>
      </c>
      <c r="C7517" s="6">
        <f>MIN(B7517,A7517)</f>
        <v/>
      </c>
      <c r="D7517" s="6">
        <f>B7517-C7517</f>
        <v/>
      </c>
      <c r="E7517" s="6">
        <f>A7517-C7517</f>
        <v/>
      </c>
      <c r="F7517" s="6">
        <f>MIN(D7517,in_batt_pw,IF(sel_batt=0,0,(sel_batt-H7516)/in_rte))</f>
        <v/>
      </c>
      <c r="G7517" s="6">
        <f>MIN(E7517,in_batt_pw,H7516)</f>
        <v/>
      </c>
      <c r="H7517" s="6">
        <f>H7516+F7517*in_rte-G7517</f>
        <v/>
      </c>
      <c r="I7517" s="6">
        <f>IF(sel_og=1,0,E7517-G7517)</f>
        <v/>
      </c>
      <c r="J7517" s="6">
        <f>IF(sel_og=1,0,D7517-F7517)</f>
        <v/>
      </c>
      <c r="K7517" s="6">
        <f>IF(sel_og=1,E7517-G7517,0)</f>
        <v/>
      </c>
    </row>
    <row r="7518">
      <c r="A7518" s="6">
        <f>Profiles!E7518+Profiles!F7518</f>
        <v/>
      </c>
      <c r="B7518" s="6">
        <f>Profiles!D7518*sel_solar</f>
        <v/>
      </c>
      <c r="C7518" s="6">
        <f>MIN(B7518,A7518)</f>
        <v/>
      </c>
      <c r="D7518" s="6">
        <f>B7518-C7518</f>
        <v/>
      </c>
      <c r="E7518" s="6">
        <f>A7518-C7518</f>
        <v/>
      </c>
      <c r="F7518" s="6">
        <f>MIN(D7518,in_batt_pw,IF(sel_batt=0,0,(sel_batt-H7517)/in_rte))</f>
        <v/>
      </c>
      <c r="G7518" s="6">
        <f>MIN(E7518,in_batt_pw,H7517)</f>
        <v/>
      </c>
      <c r="H7518" s="6">
        <f>H7517+F7518*in_rte-G7518</f>
        <v/>
      </c>
      <c r="I7518" s="6">
        <f>IF(sel_og=1,0,E7518-G7518)</f>
        <v/>
      </c>
      <c r="J7518" s="6">
        <f>IF(sel_og=1,0,D7518-F7518)</f>
        <v/>
      </c>
      <c r="K7518" s="6">
        <f>IF(sel_og=1,E7518-G7518,0)</f>
        <v/>
      </c>
    </row>
    <row r="7519">
      <c r="A7519" s="6">
        <f>Profiles!E7519+Profiles!F7519</f>
        <v/>
      </c>
      <c r="B7519" s="6">
        <f>Profiles!D7519*sel_solar</f>
        <v/>
      </c>
      <c r="C7519" s="6">
        <f>MIN(B7519,A7519)</f>
        <v/>
      </c>
      <c r="D7519" s="6">
        <f>B7519-C7519</f>
        <v/>
      </c>
      <c r="E7519" s="6">
        <f>A7519-C7519</f>
        <v/>
      </c>
      <c r="F7519" s="6">
        <f>MIN(D7519,in_batt_pw,IF(sel_batt=0,0,(sel_batt-H7518)/in_rte))</f>
        <v/>
      </c>
      <c r="G7519" s="6">
        <f>MIN(E7519,in_batt_pw,H7518)</f>
        <v/>
      </c>
      <c r="H7519" s="6">
        <f>H7518+F7519*in_rte-G7519</f>
        <v/>
      </c>
      <c r="I7519" s="6">
        <f>IF(sel_og=1,0,E7519-G7519)</f>
        <v/>
      </c>
      <c r="J7519" s="6">
        <f>IF(sel_og=1,0,D7519-F7519)</f>
        <v/>
      </c>
      <c r="K7519" s="6">
        <f>IF(sel_og=1,E7519-G7519,0)</f>
        <v/>
      </c>
    </row>
    <row r="7520">
      <c r="A7520" s="6">
        <f>Profiles!E7520+Profiles!F7520</f>
        <v/>
      </c>
      <c r="B7520" s="6">
        <f>Profiles!D7520*sel_solar</f>
        <v/>
      </c>
      <c r="C7520" s="6">
        <f>MIN(B7520,A7520)</f>
        <v/>
      </c>
      <c r="D7520" s="6">
        <f>B7520-C7520</f>
        <v/>
      </c>
      <c r="E7520" s="6">
        <f>A7520-C7520</f>
        <v/>
      </c>
      <c r="F7520" s="6">
        <f>MIN(D7520,in_batt_pw,IF(sel_batt=0,0,(sel_batt-H7519)/in_rte))</f>
        <v/>
      </c>
      <c r="G7520" s="6">
        <f>MIN(E7520,in_batt_pw,H7519)</f>
        <v/>
      </c>
      <c r="H7520" s="6">
        <f>H7519+F7520*in_rte-G7520</f>
        <v/>
      </c>
      <c r="I7520" s="6">
        <f>IF(sel_og=1,0,E7520-G7520)</f>
        <v/>
      </c>
      <c r="J7520" s="6">
        <f>IF(sel_og=1,0,D7520-F7520)</f>
        <v/>
      </c>
      <c r="K7520" s="6">
        <f>IF(sel_og=1,E7520-G7520,0)</f>
        <v/>
      </c>
    </row>
    <row r="7521">
      <c r="A7521" s="6">
        <f>Profiles!E7521+Profiles!F7521</f>
        <v/>
      </c>
      <c r="B7521" s="6">
        <f>Profiles!D7521*sel_solar</f>
        <v/>
      </c>
      <c r="C7521" s="6">
        <f>MIN(B7521,A7521)</f>
        <v/>
      </c>
      <c r="D7521" s="6">
        <f>B7521-C7521</f>
        <v/>
      </c>
      <c r="E7521" s="6">
        <f>A7521-C7521</f>
        <v/>
      </c>
      <c r="F7521" s="6">
        <f>MIN(D7521,in_batt_pw,IF(sel_batt=0,0,(sel_batt-H7520)/in_rte))</f>
        <v/>
      </c>
      <c r="G7521" s="6">
        <f>MIN(E7521,in_batt_pw,H7520)</f>
        <v/>
      </c>
      <c r="H7521" s="6">
        <f>H7520+F7521*in_rte-G7521</f>
        <v/>
      </c>
      <c r="I7521" s="6">
        <f>IF(sel_og=1,0,E7521-G7521)</f>
        <v/>
      </c>
      <c r="J7521" s="6">
        <f>IF(sel_og=1,0,D7521-F7521)</f>
        <v/>
      </c>
      <c r="K7521" s="6">
        <f>IF(sel_og=1,E7521-G7521,0)</f>
        <v/>
      </c>
    </row>
    <row r="7522">
      <c r="A7522" s="6">
        <f>Profiles!E7522+Profiles!F7522</f>
        <v/>
      </c>
      <c r="B7522" s="6">
        <f>Profiles!D7522*sel_solar</f>
        <v/>
      </c>
      <c r="C7522" s="6">
        <f>MIN(B7522,A7522)</f>
        <v/>
      </c>
      <c r="D7522" s="6">
        <f>B7522-C7522</f>
        <v/>
      </c>
      <c r="E7522" s="6">
        <f>A7522-C7522</f>
        <v/>
      </c>
      <c r="F7522" s="6">
        <f>MIN(D7522,in_batt_pw,IF(sel_batt=0,0,(sel_batt-H7521)/in_rte))</f>
        <v/>
      </c>
      <c r="G7522" s="6">
        <f>MIN(E7522,in_batt_pw,H7521)</f>
        <v/>
      </c>
      <c r="H7522" s="6">
        <f>H7521+F7522*in_rte-G7522</f>
        <v/>
      </c>
      <c r="I7522" s="6">
        <f>IF(sel_og=1,0,E7522-G7522)</f>
        <v/>
      </c>
      <c r="J7522" s="6">
        <f>IF(sel_og=1,0,D7522-F7522)</f>
        <v/>
      </c>
      <c r="K7522" s="6">
        <f>IF(sel_og=1,E7522-G7522,0)</f>
        <v/>
      </c>
    </row>
    <row r="7523">
      <c r="A7523" s="6">
        <f>Profiles!E7523+Profiles!F7523</f>
        <v/>
      </c>
      <c r="B7523" s="6">
        <f>Profiles!D7523*sel_solar</f>
        <v/>
      </c>
      <c r="C7523" s="6">
        <f>MIN(B7523,A7523)</f>
        <v/>
      </c>
      <c r="D7523" s="6">
        <f>B7523-C7523</f>
        <v/>
      </c>
      <c r="E7523" s="6">
        <f>A7523-C7523</f>
        <v/>
      </c>
      <c r="F7523" s="6">
        <f>MIN(D7523,in_batt_pw,IF(sel_batt=0,0,(sel_batt-H7522)/in_rte))</f>
        <v/>
      </c>
      <c r="G7523" s="6">
        <f>MIN(E7523,in_batt_pw,H7522)</f>
        <v/>
      </c>
      <c r="H7523" s="6">
        <f>H7522+F7523*in_rte-G7523</f>
        <v/>
      </c>
      <c r="I7523" s="6">
        <f>IF(sel_og=1,0,E7523-G7523)</f>
        <v/>
      </c>
      <c r="J7523" s="6">
        <f>IF(sel_og=1,0,D7523-F7523)</f>
        <v/>
      </c>
      <c r="K7523" s="6">
        <f>IF(sel_og=1,E7523-G7523,0)</f>
        <v/>
      </c>
    </row>
    <row r="7524">
      <c r="A7524" s="6">
        <f>Profiles!E7524+Profiles!F7524</f>
        <v/>
      </c>
      <c r="B7524" s="6">
        <f>Profiles!D7524*sel_solar</f>
        <v/>
      </c>
      <c r="C7524" s="6">
        <f>MIN(B7524,A7524)</f>
        <v/>
      </c>
      <c r="D7524" s="6">
        <f>B7524-C7524</f>
        <v/>
      </c>
      <c r="E7524" s="6">
        <f>A7524-C7524</f>
        <v/>
      </c>
      <c r="F7524" s="6">
        <f>MIN(D7524,in_batt_pw,IF(sel_batt=0,0,(sel_batt-H7523)/in_rte))</f>
        <v/>
      </c>
      <c r="G7524" s="6">
        <f>MIN(E7524,in_batt_pw,H7523)</f>
        <v/>
      </c>
      <c r="H7524" s="6">
        <f>H7523+F7524*in_rte-G7524</f>
        <v/>
      </c>
      <c r="I7524" s="6">
        <f>IF(sel_og=1,0,E7524-G7524)</f>
        <v/>
      </c>
      <c r="J7524" s="6">
        <f>IF(sel_og=1,0,D7524-F7524)</f>
        <v/>
      </c>
      <c r="K7524" s="6">
        <f>IF(sel_og=1,E7524-G7524,0)</f>
        <v/>
      </c>
    </row>
    <row r="7525">
      <c r="A7525" s="6">
        <f>Profiles!E7525+Profiles!F7525</f>
        <v/>
      </c>
      <c r="B7525" s="6">
        <f>Profiles!D7525*sel_solar</f>
        <v/>
      </c>
      <c r="C7525" s="6">
        <f>MIN(B7525,A7525)</f>
        <v/>
      </c>
      <c r="D7525" s="6">
        <f>B7525-C7525</f>
        <v/>
      </c>
      <c r="E7525" s="6">
        <f>A7525-C7525</f>
        <v/>
      </c>
      <c r="F7525" s="6">
        <f>MIN(D7525,in_batt_pw,IF(sel_batt=0,0,(sel_batt-H7524)/in_rte))</f>
        <v/>
      </c>
      <c r="G7525" s="6">
        <f>MIN(E7525,in_batt_pw,H7524)</f>
        <v/>
      </c>
      <c r="H7525" s="6">
        <f>H7524+F7525*in_rte-G7525</f>
        <v/>
      </c>
      <c r="I7525" s="6">
        <f>IF(sel_og=1,0,E7525-G7525)</f>
        <v/>
      </c>
      <c r="J7525" s="6">
        <f>IF(sel_og=1,0,D7525-F7525)</f>
        <v/>
      </c>
      <c r="K7525" s="6">
        <f>IF(sel_og=1,E7525-G7525,0)</f>
        <v/>
      </c>
    </row>
    <row r="7526">
      <c r="A7526" s="6">
        <f>Profiles!E7526+Profiles!F7526</f>
        <v/>
      </c>
      <c r="B7526" s="6">
        <f>Profiles!D7526*sel_solar</f>
        <v/>
      </c>
      <c r="C7526" s="6">
        <f>MIN(B7526,A7526)</f>
        <v/>
      </c>
      <c r="D7526" s="6">
        <f>B7526-C7526</f>
        <v/>
      </c>
      <c r="E7526" s="6">
        <f>A7526-C7526</f>
        <v/>
      </c>
      <c r="F7526" s="6">
        <f>MIN(D7526,in_batt_pw,IF(sel_batt=0,0,(sel_batt-H7525)/in_rte))</f>
        <v/>
      </c>
      <c r="G7526" s="6">
        <f>MIN(E7526,in_batt_pw,H7525)</f>
        <v/>
      </c>
      <c r="H7526" s="6">
        <f>H7525+F7526*in_rte-G7526</f>
        <v/>
      </c>
      <c r="I7526" s="6">
        <f>IF(sel_og=1,0,E7526-G7526)</f>
        <v/>
      </c>
      <c r="J7526" s="6">
        <f>IF(sel_og=1,0,D7526-F7526)</f>
        <v/>
      </c>
      <c r="K7526" s="6">
        <f>IF(sel_og=1,E7526-G7526,0)</f>
        <v/>
      </c>
    </row>
    <row r="7527">
      <c r="A7527" s="6">
        <f>Profiles!E7527+Profiles!F7527</f>
        <v/>
      </c>
      <c r="B7527" s="6">
        <f>Profiles!D7527*sel_solar</f>
        <v/>
      </c>
      <c r="C7527" s="6">
        <f>MIN(B7527,A7527)</f>
        <v/>
      </c>
      <c r="D7527" s="6">
        <f>B7527-C7527</f>
        <v/>
      </c>
      <c r="E7527" s="6">
        <f>A7527-C7527</f>
        <v/>
      </c>
      <c r="F7527" s="6">
        <f>MIN(D7527,in_batt_pw,IF(sel_batt=0,0,(sel_batt-H7526)/in_rte))</f>
        <v/>
      </c>
      <c r="G7527" s="6">
        <f>MIN(E7527,in_batt_pw,H7526)</f>
        <v/>
      </c>
      <c r="H7527" s="6">
        <f>H7526+F7527*in_rte-G7527</f>
        <v/>
      </c>
      <c r="I7527" s="6">
        <f>IF(sel_og=1,0,E7527-G7527)</f>
        <v/>
      </c>
      <c r="J7527" s="6">
        <f>IF(sel_og=1,0,D7527-F7527)</f>
        <v/>
      </c>
      <c r="K7527" s="6">
        <f>IF(sel_og=1,E7527-G7527,0)</f>
        <v/>
      </c>
    </row>
    <row r="7528">
      <c r="A7528" s="6">
        <f>Profiles!E7528+Profiles!F7528</f>
        <v/>
      </c>
      <c r="B7528" s="6">
        <f>Profiles!D7528*sel_solar</f>
        <v/>
      </c>
      <c r="C7528" s="6">
        <f>MIN(B7528,A7528)</f>
        <v/>
      </c>
      <c r="D7528" s="6">
        <f>B7528-C7528</f>
        <v/>
      </c>
      <c r="E7528" s="6">
        <f>A7528-C7528</f>
        <v/>
      </c>
      <c r="F7528" s="6">
        <f>MIN(D7528,in_batt_pw,IF(sel_batt=0,0,(sel_batt-H7527)/in_rte))</f>
        <v/>
      </c>
      <c r="G7528" s="6">
        <f>MIN(E7528,in_batt_pw,H7527)</f>
        <v/>
      </c>
      <c r="H7528" s="6">
        <f>H7527+F7528*in_rte-G7528</f>
        <v/>
      </c>
      <c r="I7528" s="6">
        <f>IF(sel_og=1,0,E7528-G7528)</f>
        <v/>
      </c>
      <c r="J7528" s="6">
        <f>IF(sel_og=1,0,D7528-F7528)</f>
        <v/>
      </c>
      <c r="K7528" s="6">
        <f>IF(sel_og=1,E7528-G7528,0)</f>
        <v/>
      </c>
    </row>
    <row r="7529">
      <c r="A7529" s="6">
        <f>Profiles!E7529+Profiles!F7529</f>
        <v/>
      </c>
      <c r="B7529" s="6">
        <f>Profiles!D7529*sel_solar</f>
        <v/>
      </c>
      <c r="C7529" s="6">
        <f>MIN(B7529,A7529)</f>
        <v/>
      </c>
      <c r="D7529" s="6">
        <f>B7529-C7529</f>
        <v/>
      </c>
      <c r="E7529" s="6">
        <f>A7529-C7529</f>
        <v/>
      </c>
      <c r="F7529" s="6">
        <f>MIN(D7529,in_batt_pw,IF(sel_batt=0,0,(sel_batt-H7528)/in_rte))</f>
        <v/>
      </c>
      <c r="G7529" s="6">
        <f>MIN(E7529,in_batt_pw,H7528)</f>
        <v/>
      </c>
      <c r="H7529" s="6">
        <f>H7528+F7529*in_rte-G7529</f>
        <v/>
      </c>
      <c r="I7529" s="6">
        <f>IF(sel_og=1,0,E7529-G7529)</f>
        <v/>
      </c>
      <c r="J7529" s="6">
        <f>IF(sel_og=1,0,D7529-F7529)</f>
        <v/>
      </c>
      <c r="K7529" s="6">
        <f>IF(sel_og=1,E7529-G7529,0)</f>
        <v/>
      </c>
    </row>
    <row r="7530">
      <c r="A7530" s="6">
        <f>Profiles!E7530+Profiles!F7530</f>
        <v/>
      </c>
      <c r="B7530" s="6">
        <f>Profiles!D7530*sel_solar</f>
        <v/>
      </c>
      <c r="C7530" s="6">
        <f>MIN(B7530,A7530)</f>
        <v/>
      </c>
      <c r="D7530" s="6">
        <f>B7530-C7530</f>
        <v/>
      </c>
      <c r="E7530" s="6">
        <f>A7530-C7530</f>
        <v/>
      </c>
      <c r="F7530" s="6">
        <f>MIN(D7530,in_batt_pw,IF(sel_batt=0,0,(sel_batt-H7529)/in_rte))</f>
        <v/>
      </c>
      <c r="G7530" s="6">
        <f>MIN(E7530,in_batt_pw,H7529)</f>
        <v/>
      </c>
      <c r="H7530" s="6">
        <f>H7529+F7530*in_rte-G7530</f>
        <v/>
      </c>
      <c r="I7530" s="6">
        <f>IF(sel_og=1,0,E7530-G7530)</f>
        <v/>
      </c>
      <c r="J7530" s="6">
        <f>IF(sel_og=1,0,D7530-F7530)</f>
        <v/>
      </c>
      <c r="K7530" s="6">
        <f>IF(sel_og=1,E7530-G7530,0)</f>
        <v/>
      </c>
    </row>
    <row r="7531">
      <c r="A7531" s="6">
        <f>Profiles!E7531+Profiles!F7531</f>
        <v/>
      </c>
      <c r="B7531" s="6">
        <f>Profiles!D7531*sel_solar</f>
        <v/>
      </c>
      <c r="C7531" s="6">
        <f>MIN(B7531,A7531)</f>
        <v/>
      </c>
      <c r="D7531" s="6">
        <f>B7531-C7531</f>
        <v/>
      </c>
      <c r="E7531" s="6">
        <f>A7531-C7531</f>
        <v/>
      </c>
      <c r="F7531" s="6">
        <f>MIN(D7531,in_batt_pw,IF(sel_batt=0,0,(sel_batt-H7530)/in_rte))</f>
        <v/>
      </c>
      <c r="G7531" s="6">
        <f>MIN(E7531,in_batt_pw,H7530)</f>
        <v/>
      </c>
      <c r="H7531" s="6">
        <f>H7530+F7531*in_rte-G7531</f>
        <v/>
      </c>
      <c r="I7531" s="6">
        <f>IF(sel_og=1,0,E7531-G7531)</f>
        <v/>
      </c>
      <c r="J7531" s="6">
        <f>IF(sel_og=1,0,D7531-F7531)</f>
        <v/>
      </c>
      <c r="K7531" s="6">
        <f>IF(sel_og=1,E7531-G7531,0)</f>
        <v/>
      </c>
    </row>
    <row r="7532">
      <c r="A7532" s="6">
        <f>Profiles!E7532+Profiles!F7532</f>
        <v/>
      </c>
      <c r="B7532" s="6">
        <f>Profiles!D7532*sel_solar</f>
        <v/>
      </c>
      <c r="C7532" s="6">
        <f>MIN(B7532,A7532)</f>
        <v/>
      </c>
      <c r="D7532" s="6">
        <f>B7532-C7532</f>
        <v/>
      </c>
      <c r="E7532" s="6">
        <f>A7532-C7532</f>
        <v/>
      </c>
      <c r="F7532" s="6">
        <f>MIN(D7532,in_batt_pw,IF(sel_batt=0,0,(sel_batt-H7531)/in_rte))</f>
        <v/>
      </c>
      <c r="G7532" s="6">
        <f>MIN(E7532,in_batt_pw,H7531)</f>
        <v/>
      </c>
      <c r="H7532" s="6">
        <f>H7531+F7532*in_rte-G7532</f>
        <v/>
      </c>
      <c r="I7532" s="6">
        <f>IF(sel_og=1,0,E7532-G7532)</f>
        <v/>
      </c>
      <c r="J7532" s="6">
        <f>IF(sel_og=1,0,D7532-F7532)</f>
        <v/>
      </c>
      <c r="K7532" s="6">
        <f>IF(sel_og=1,E7532-G7532,0)</f>
        <v/>
      </c>
    </row>
    <row r="7533">
      <c r="A7533" s="6">
        <f>Profiles!E7533+Profiles!F7533</f>
        <v/>
      </c>
      <c r="B7533" s="6">
        <f>Profiles!D7533*sel_solar</f>
        <v/>
      </c>
      <c r="C7533" s="6">
        <f>MIN(B7533,A7533)</f>
        <v/>
      </c>
      <c r="D7533" s="6">
        <f>B7533-C7533</f>
        <v/>
      </c>
      <c r="E7533" s="6">
        <f>A7533-C7533</f>
        <v/>
      </c>
      <c r="F7533" s="6">
        <f>MIN(D7533,in_batt_pw,IF(sel_batt=0,0,(sel_batt-H7532)/in_rte))</f>
        <v/>
      </c>
      <c r="G7533" s="6">
        <f>MIN(E7533,in_batt_pw,H7532)</f>
        <v/>
      </c>
      <c r="H7533" s="6">
        <f>H7532+F7533*in_rte-G7533</f>
        <v/>
      </c>
      <c r="I7533" s="6">
        <f>IF(sel_og=1,0,E7533-G7533)</f>
        <v/>
      </c>
      <c r="J7533" s="6">
        <f>IF(sel_og=1,0,D7533-F7533)</f>
        <v/>
      </c>
      <c r="K7533" s="6">
        <f>IF(sel_og=1,E7533-G7533,0)</f>
        <v/>
      </c>
    </row>
    <row r="7534">
      <c r="A7534" s="6">
        <f>Profiles!E7534+Profiles!F7534</f>
        <v/>
      </c>
      <c r="B7534" s="6">
        <f>Profiles!D7534*sel_solar</f>
        <v/>
      </c>
      <c r="C7534" s="6">
        <f>MIN(B7534,A7534)</f>
        <v/>
      </c>
      <c r="D7534" s="6">
        <f>B7534-C7534</f>
        <v/>
      </c>
      <c r="E7534" s="6">
        <f>A7534-C7534</f>
        <v/>
      </c>
      <c r="F7534" s="6">
        <f>MIN(D7534,in_batt_pw,IF(sel_batt=0,0,(sel_batt-H7533)/in_rte))</f>
        <v/>
      </c>
      <c r="G7534" s="6">
        <f>MIN(E7534,in_batt_pw,H7533)</f>
        <v/>
      </c>
      <c r="H7534" s="6">
        <f>H7533+F7534*in_rte-G7534</f>
        <v/>
      </c>
      <c r="I7534" s="6">
        <f>IF(sel_og=1,0,E7534-G7534)</f>
        <v/>
      </c>
      <c r="J7534" s="6">
        <f>IF(sel_og=1,0,D7534-F7534)</f>
        <v/>
      </c>
      <c r="K7534" s="6">
        <f>IF(sel_og=1,E7534-G7534,0)</f>
        <v/>
      </c>
    </row>
    <row r="7535">
      <c r="A7535" s="6">
        <f>Profiles!E7535+Profiles!F7535</f>
        <v/>
      </c>
      <c r="B7535" s="6">
        <f>Profiles!D7535*sel_solar</f>
        <v/>
      </c>
      <c r="C7535" s="6">
        <f>MIN(B7535,A7535)</f>
        <v/>
      </c>
      <c r="D7535" s="6">
        <f>B7535-C7535</f>
        <v/>
      </c>
      <c r="E7535" s="6">
        <f>A7535-C7535</f>
        <v/>
      </c>
      <c r="F7535" s="6">
        <f>MIN(D7535,in_batt_pw,IF(sel_batt=0,0,(sel_batt-H7534)/in_rte))</f>
        <v/>
      </c>
      <c r="G7535" s="6">
        <f>MIN(E7535,in_batt_pw,H7534)</f>
        <v/>
      </c>
      <c r="H7535" s="6">
        <f>H7534+F7535*in_rte-G7535</f>
        <v/>
      </c>
      <c r="I7535" s="6">
        <f>IF(sel_og=1,0,E7535-G7535)</f>
        <v/>
      </c>
      <c r="J7535" s="6">
        <f>IF(sel_og=1,0,D7535-F7535)</f>
        <v/>
      </c>
      <c r="K7535" s="6">
        <f>IF(sel_og=1,E7535-G7535,0)</f>
        <v/>
      </c>
    </row>
    <row r="7536">
      <c r="A7536" s="6">
        <f>Profiles!E7536+Profiles!F7536</f>
        <v/>
      </c>
      <c r="B7536" s="6">
        <f>Profiles!D7536*sel_solar</f>
        <v/>
      </c>
      <c r="C7536" s="6">
        <f>MIN(B7536,A7536)</f>
        <v/>
      </c>
      <c r="D7536" s="6">
        <f>B7536-C7536</f>
        <v/>
      </c>
      <c r="E7536" s="6">
        <f>A7536-C7536</f>
        <v/>
      </c>
      <c r="F7536" s="6">
        <f>MIN(D7536,in_batt_pw,IF(sel_batt=0,0,(sel_batt-H7535)/in_rte))</f>
        <v/>
      </c>
      <c r="G7536" s="6">
        <f>MIN(E7536,in_batt_pw,H7535)</f>
        <v/>
      </c>
      <c r="H7536" s="6">
        <f>H7535+F7536*in_rte-G7536</f>
        <v/>
      </c>
      <c r="I7536" s="6">
        <f>IF(sel_og=1,0,E7536-G7536)</f>
        <v/>
      </c>
      <c r="J7536" s="6">
        <f>IF(sel_og=1,0,D7536-F7536)</f>
        <v/>
      </c>
      <c r="K7536" s="6">
        <f>IF(sel_og=1,E7536-G7536,0)</f>
        <v/>
      </c>
    </row>
    <row r="7537">
      <c r="A7537" s="6">
        <f>Profiles!E7537+Profiles!F7537</f>
        <v/>
      </c>
      <c r="B7537" s="6">
        <f>Profiles!D7537*sel_solar</f>
        <v/>
      </c>
      <c r="C7537" s="6">
        <f>MIN(B7537,A7537)</f>
        <v/>
      </c>
      <c r="D7537" s="6">
        <f>B7537-C7537</f>
        <v/>
      </c>
      <c r="E7537" s="6">
        <f>A7537-C7537</f>
        <v/>
      </c>
      <c r="F7537" s="6">
        <f>MIN(D7537,in_batt_pw,IF(sel_batt=0,0,(sel_batt-H7536)/in_rte))</f>
        <v/>
      </c>
      <c r="G7537" s="6">
        <f>MIN(E7537,in_batt_pw,H7536)</f>
        <v/>
      </c>
      <c r="H7537" s="6">
        <f>H7536+F7537*in_rte-G7537</f>
        <v/>
      </c>
      <c r="I7537" s="6">
        <f>IF(sel_og=1,0,E7537-G7537)</f>
        <v/>
      </c>
      <c r="J7537" s="6">
        <f>IF(sel_og=1,0,D7537-F7537)</f>
        <v/>
      </c>
      <c r="K7537" s="6">
        <f>IF(sel_og=1,E7537-G7537,0)</f>
        <v/>
      </c>
    </row>
    <row r="7538">
      <c r="A7538" s="6">
        <f>Profiles!E7538+Profiles!F7538</f>
        <v/>
      </c>
      <c r="B7538" s="6">
        <f>Profiles!D7538*sel_solar</f>
        <v/>
      </c>
      <c r="C7538" s="6">
        <f>MIN(B7538,A7538)</f>
        <v/>
      </c>
      <c r="D7538" s="6">
        <f>B7538-C7538</f>
        <v/>
      </c>
      <c r="E7538" s="6">
        <f>A7538-C7538</f>
        <v/>
      </c>
      <c r="F7538" s="6">
        <f>MIN(D7538,in_batt_pw,IF(sel_batt=0,0,(sel_batt-H7537)/in_rte))</f>
        <v/>
      </c>
      <c r="G7538" s="6">
        <f>MIN(E7538,in_batt_pw,H7537)</f>
        <v/>
      </c>
      <c r="H7538" s="6">
        <f>H7537+F7538*in_rte-G7538</f>
        <v/>
      </c>
      <c r="I7538" s="6">
        <f>IF(sel_og=1,0,E7538-G7538)</f>
        <v/>
      </c>
      <c r="J7538" s="6">
        <f>IF(sel_og=1,0,D7538-F7538)</f>
        <v/>
      </c>
      <c r="K7538" s="6">
        <f>IF(sel_og=1,E7538-G7538,0)</f>
        <v/>
      </c>
    </row>
    <row r="7539">
      <c r="A7539" s="6">
        <f>Profiles!E7539+Profiles!F7539</f>
        <v/>
      </c>
      <c r="B7539" s="6">
        <f>Profiles!D7539*sel_solar</f>
        <v/>
      </c>
      <c r="C7539" s="6">
        <f>MIN(B7539,A7539)</f>
        <v/>
      </c>
      <c r="D7539" s="6">
        <f>B7539-C7539</f>
        <v/>
      </c>
      <c r="E7539" s="6">
        <f>A7539-C7539</f>
        <v/>
      </c>
      <c r="F7539" s="6">
        <f>MIN(D7539,in_batt_pw,IF(sel_batt=0,0,(sel_batt-H7538)/in_rte))</f>
        <v/>
      </c>
      <c r="G7539" s="6">
        <f>MIN(E7539,in_batt_pw,H7538)</f>
        <v/>
      </c>
      <c r="H7539" s="6">
        <f>H7538+F7539*in_rte-G7539</f>
        <v/>
      </c>
      <c r="I7539" s="6">
        <f>IF(sel_og=1,0,E7539-G7539)</f>
        <v/>
      </c>
      <c r="J7539" s="6">
        <f>IF(sel_og=1,0,D7539-F7539)</f>
        <v/>
      </c>
      <c r="K7539" s="6">
        <f>IF(sel_og=1,E7539-G7539,0)</f>
        <v/>
      </c>
    </row>
    <row r="7540">
      <c r="A7540" s="6">
        <f>Profiles!E7540+Profiles!F7540</f>
        <v/>
      </c>
      <c r="B7540" s="6">
        <f>Profiles!D7540*sel_solar</f>
        <v/>
      </c>
      <c r="C7540" s="6">
        <f>MIN(B7540,A7540)</f>
        <v/>
      </c>
      <c r="D7540" s="6">
        <f>B7540-C7540</f>
        <v/>
      </c>
      <c r="E7540" s="6">
        <f>A7540-C7540</f>
        <v/>
      </c>
      <c r="F7540" s="6">
        <f>MIN(D7540,in_batt_pw,IF(sel_batt=0,0,(sel_batt-H7539)/in_rte))</f>
        <v/>
      </c>
      <c r="G7540" s="6">
        <f>MIN(E7540,in_batt_pw,H7539)</f>
        <v/>
      </c>
      <c r="H7540" s="6">
        <f>H7539+F7540*in_rte-G7540</f>
        <v/>
      </c>
      <c r="I7540" s="6">
        <f>IF(sel_og=1,0,E7540-G7540)</f>
        <v/>
      </c>
      <c r="J7540" s="6">
        <f>IF(sel_og=1,0,D7540-F7540)</f>
        <v/>
      </c>
      <c r="K7540" s="6">
        <f>IF(sel_og=1,E7540-G7540,0)</f>
        <v/>
      </c>
    </row>
    <row r="7541">
      <c r="A7541" s="6">
        <f>Profiles!E7541+Profiles!F7541</f>
        <v/>
      </c>
      <c r="B7541" s="6">
        <f>Profiles!D7541*sel_solar</f>
        <v/>
      </c>
      <c r="C7541" s="6">
        <f>MIN(B7541,A7541)</f>
        <v/>
      </c>
      <c r="D7541" s="6">
        <f>B7541-C7541</f>
        <v/>
      </c>
      <c r="E7541" s="6">
        <f>A7541-C7541</f>
        <v/>
      </c>
      <c r="F7541" s="6">
        <f>MIN(D7541,in_batt_pw,IF(sel_batt=0,0,(sel_batt-H7540)/in_rte))</f>
        <v/>
      </c>
      <c r="G7541" s="6">
        <f>MIN(E7541,in_batt_pw,H7540)</f>
        <v/>
      </c>
      <c r="H7541" s="6">
        <f>H7540+F7541*in_rte-G7541</f>
        <v/>
      </c>
      <c r="I7541" s="6">
        <f>IF(sel_og=1,0,E7541-G7541)</f>
        <v/>
      </c>
      <c r="J7541" s="6">
        <f>IF(sel_og=1,0,D7541-F7541)</f>
        <v/>
      </c>
      <c r="K7541" s="6">
        <f>IF(sel_og=1,E7541-G7541,0)</f>
        <v/>
      </c>
    </row>
    <row r="7542">
      <c r="A7542" s="6">
        <f>Profiles!E7542+Profiles!F7542</f>
        <v/>
      </c>
      <c r="B7542" s="6">
        <f>Profiles!D7542*sel_solar</f>
        <v/>
      </c>
      <c r="C7542" s="6">
        <f>MIN(B7542,A7542)</f>
        <v/>
      </c>
      <c r="D7542" s="6">
        <f>B7542-C7542</f>
        <v/>
      </c>
      <c r="E7542" s="6">
        <f>A7542-C7542</f>
        <v/>
      </c>
      <c r="F7542" s="6">
        <f>MIN(D7542,in_batt_pw,IF(sel_batt=0,0,(sel_batt-H7541)/in_rte))</f>
        <v/>
      </c>
      <c r="G7542" s="6">
        <f>MIN(E7542,in_batt_pw,H7541)</f>
        <v/>
      </c>
      <c r="H7542" s="6">
        <f>H7541+F7542*in_rte-G7542</f>
        <v/>
      </c>
      <c r="I7542" s="6">
        <f>IF(sel_og=1,0,E7542-G7542)</f>
        <v/>
      </c>
      <c r="J7542" s="6">
        <f>IF(sel_og=1,0,D7542-F7542)</f>
        <v/>
      </c>
      <c r="K7542" s="6">
        <f>IF(sel_og=1,E7542-G7542,0)</f>
        <v/>
      </c>
    </row>
    <row r="7543">
      <c r="A7543" s="6">
        <f>Profiles!E7543+Profiles!F7543</f>
        <v/>
      </c>
      <c r="B7543" s="6">
        <f>Profiles!D7543*sel_solar</f>
        <v/>
      </c>
      <c r="C7543" s="6">
        <f>MIN(B7543,A7543)</f>
        <v/>
      </c>
      <c r="D7543" s="6">
        <f>B7543-C7543</f>
        <v/>
      </c>
      <c r="E7543" s="6">
        <f>A7543-C7543</f>
        <v/>
      </c>
      <c r="F7543" s="6">
        <f>MIN(D7543,in_batt_pw,IF(sel_batt=0,0,(sel_batt-H7542)/in_rte))</f>
        <v/>
      </c>
      <c r="G7543" s="6">
        <f>MIN(E7543,in_batt_pw,H7542)</f>
        <v/>
      </c>
      <c r="H7543" s="6">
        <f>H7542+F7543*in_rte-G7543</f>
        <v/>
      </c>
      <c r="I7543" s="6">
        <f>IF(sel_og=1,0,E7543-G7543)</f>
        <v/>
      </c>
      <c r="J7543" s="6">
        <f>IF(sel_og=1,0,D7543-F7543)</f>
        <v/>
      </c>
      <c r="K7543" s="6">
        <f>IF(sel_og=1,E7543-G7543,0)</f>
        <v/>
      </c>
    </row>
    <row r="7544">
      <c r="A7544" s="6">
        <f>Profiles!E7544+Profiles!F7544</f>
        <v/>
      </c>
      <c r="B7544" s="6">
        <f>Profiles!D7544*sel_solar</f>
        <v/>
      </c>
      <c r="C7544" s="6">
        <f>MIN(B7544,A7544)</f>
        <v/>
      </c>
      <c r="D7544" s="6">
        <f>B7544-C7544</f>
        <v/>
      </c>
      <c r="E7544" s="6">
        <f>A7544-C7544</f>
        <v/>
      </c>
      <c r="F7544" s="6">
        <f>MIN(D7544,in_batt_pw,IF(sel_batt=0,0,(sel_batt-H7543)/in_rte))</f>
        <v/>
      </c>
      <c r="G7544" s="6">
        <f>MIN(E7544,in_batt_pw,H7543)</f>
        <v/>
      </c>
      <c r="H7544" s="6">
        <f>H7543+F7544*in_rte-G7544</f>
        <v/>
      </c>
      <c r="I7544" s="6">
        <f>IF(sel_og=1,0,E7544-G7544)</f>
        <v/>
      </c>
      <c r="J7544" s="6">
        <f>IF(sel_og=1,0,D7544-F7544)</f>
        <v/>
      </c>
      <c r="K7544" s="6">
        <f>IF(sel_og=1,E7544-G7544,0)</f>
        <v/>
      </c>
    </row>
    <row r="7545">
      <c r="A7545" s="6">
        <f>Profiles!E7545+Profiles!F7545</f>
        <v/>
      </c>
      <c r="B7545" s="6">
        <f>Profiles!D7545*sel_solar</f>
        <v/>
      </c>
      <c r="C7545" s="6">
        <f>MIN(B7545,A7545)</f>
        <v/>
      </c>
      <c r="D7545" s="6">
        <f>B7545-C7545</f>
        <v/>
      </c>
      <c r="E7545" s="6">
        <f>A7545-C7545</f>
        <v/>
      </c>
      <c r="F7545" s="6">
        <f>MIN(D7545,in_batt_pw,IF(sel_batt=0,0,(sel_batt-H7544)/in_rte))</f>
        <v/>
      </c>
      <c r="G7545" s="6">
        <f>MIN(E7545,in_batt_pw,H7544)</f>
        <v/>
      </c>
      <c r="H7545" s="6">
        <f>H7544+F7545*in_rte-G7545</f>
        <v/>
      </c>
      <c r="I7545" s="6">
        <f>IF(sel_og=1,0,E7545-G7545)</f>
        <v/>
      </c>
      <c r="J7545" s="6">
        <f>IF(sel_og=1,0,D7545-F7545)</f>
        <v/>
      </c>
      <c r="K7545" s="6">
        <f>IF(sel_og=1,E7545-G7545,0)</f>
        <v/>
      </c>
    </row>
    <row r="7546">
      <c r="A7546" s="6">
        <f>Profiles!E7546+Profiles!F7546</f>
        <v/>
      </c>
      <c r="B7546" s="6">
        <f>Profiles!D7546*sel_solar</f>
        <v/>
      </c>
      <c r="C7546" s="6">
        <f>MIN(B7546,A7546)</f>
        <v/>
      </c>
      <c r="D7546" s="6">
        <f>B7546-C7546</f>
        <v/>
      </c>
      <c r="E7546" s="6">
        <f>A7546-C7546</f>
        <v/>
      </c>
      <c r="F7546" s="6">
        <f>MIN(D7546,in_batt_pw,IF(sel_batt=0,0,(sel_batt-H7545)/in_rte))</f>
        <v/>
      </c>
      <c r="G7546" s="6">
        <f>MIN(E7546,in_batt_pw,H7545)</f>
        <v/>
      </c>
      <c r="H7546" s="6">
        <f>H7545+F7546*in_rte-G7546</f>
        <v/>
      </c>
      <c r="I7546" s="6">
        <f>IF(sel_og=1,0,E7546-G7546)</f>
        <v/>
      </c>
      <c r="J7546" s="6">
        <f>IF(sel_og=1,0,D7546-F7546)</f>
        <v/>
      </c>
      <c r="K7546" s="6">
        <f>IF(sel_og=1,E7546-G7546,0)</f>
        <v/>
      </c>
    </row>
    <row r="7547">
      <c r="A7547" s="6">
        <f>Profiles!E7547+Profiles!F7547</f>
        <v/>
      </c>
      <c r="B7547" s="6">
        <f>Profiles!D7547*sel_solar</f>
        <v/>
      </c>
      <c r="C7547" s="6">
        <f>MIN(B7547,A7547)</f>
        <v/>
      </c>
      <c r="D7547" s="6">
        <f>B7547-C7547</f>
        <v/>
      </c>
      <c r="E7547" s="6">
        <f>A7547-C7547</f>
        <v/>
      </c>
      <c r="F7547" s="6">
        <f>MIN(D7547,in_batt_pw,IF(sel_batt=0,0,(sel_batt-H7546)/in_rte))</f>
        <v/>
      </c>
      <c r="G7547" s="6">
        <f>MIN(E7547,in_batt_pw,H7546)</f>
        <v/>
      </c>
      <c r="H7547" s="6">
        <f>H7546+F7547*in_rte-G7547</f>
        <v/>
      </c>
      <c r="I7547" s="6">
        <f>IF(sel_og=1,0,E7547-G7547)</f>
        <v/>
      </c>
      <c r="J7547" s="6">
        <f>IF(sel_og=1,0,D7547-F7547)</f>
        <v/>
      </c>
      <c r="K7547" s="6">
        <f>IF(sel_og=1,E7547-G7547,0)</f>
        <v/>
      </c>
    </row>
    <row r="7548">
      <c r="A7548" s="6">
        <f>Profiles!E7548+Profiles!F7548</f>
        <v/>
      </c>
      <c r="B7548" s="6">
        <f>Profiles!D7548*sel_solar</f>
        <v/>
      </c>
      <c r="C7548" s="6">
        <f>MIN(B7548,A7548)</f>
        <v/>
      </c>
      <c r="D7548" s="6">
        <f>B7548-C7548</f>
        <v/>
      </c>
      <c r="E7548" s="6">
        <f>A7548-C7548</f>
        <v/>
      </c>
      <c r="F7548" s="6">
        <f>MIN(D7548,in_batt_pw,IF(sel_batt=0,0,(sel_batt-H7547)/in_rte))</f>
        <v/>
      </c>
      <c r="G7548" s="6">
        <f>MIN(E7548,in_batt_pw,H7547)</f>
        <v/>
      </c>
      <c r="H7548" s="6">
        <f>H7547+F7548*in_rte-G7548</f>
        <v/>
      </c>
      <c r="I7548" s="6">
        <f>IF(sel_og=1,0,E7548-G7548)</f>
        <v/>
      </c>
      <c r="J7548" s="6">
        <f>IF(sel_og=1,0,D7548-F7548)</f>
        <v/>
      </c>
      <c r="K7548" s="6">
        <f>IF(sel_og=1,E7548-G7548,0)</f>
        <v/>
      </c>
    </row>
    <row r="7549">
      <c r="A7549" s="6">
        <f>Profiles!E7549+Profiles!F7549</f>
        <v/>
      </c>
      <c r="B7549" s="6">
        <f>Profiles!D7549*sel_solar</f>
        <v/>
      </c>
      <c r="C7549" s="6">
        <f>MIN(B7549,A7549)</f>
        <v/>
      </c>
      <c r="D7549" s="6">
        <f>B7549-C7549</f>
        <v/>
      </c>
      <c r="E7549" s="6">
        <f>A7549-C7549</f>
        <v/>
      </c>
      <c r="F7549" s="6">
        <f>MIN(D7549,in_batt_pw,IF(sel_batt=0,0,(sel_batt-H7548)/in_rte))</f>
        <v/>
      </c>
      <c r="G7549" s="6">
        <f>MIN(E7549,in_batt_pw,H7548)</f>
        <v/>
      </c>
      <c r="H7549" s="6">
        <f>H7548+F7549*in_rte-G7549</f>
        <v/>
      </c>
      <c r="I7549" s="6">
        <f>IF(sel_og=1,0,E7549-G7549)</f>
        <v/>
      </c>
      <c r="J7549" s="6">
        <f>IF(sel_og=1,0,D7549-F7549)</f>
        <v/>
      </c>
      <c r="K7549" s="6">
        <f>IF(sel_og=1,E7549-G7549,0)</f>
        <v/>
      </c>
    </row>
    <row r="7550">
      <c r="A7550" s="6">
        <f>Profiles!E7550+Profiles!F7550</f>
        <v/>
      </c>
      <c r="B7550" s="6">
        <f>Profiles!D7550*sel_solar</f>
        <v/>
      </c>
      <c r="C7550" s="6">
        <f>MIN(B7550,A7550)</f>
        <v/>
      </c>
      <c r="D7550" s="6">
        <f>B7550-C7550</f>
        <v/>
      </c>
      <c r="E7550" s="6">
        <f>A7550-C7550</f>
        <v/>
      </c>
      <c r="F7550" s="6">
        <f>MIN(D7550,in_batt_pw,IF(sel_batt=0,0,(sel_batt-H7549)/in_rte))</f>
        <v/>
      </c>
      <c r="G7550" s="6">
        <f>MIN(E7550,in_batt_pw,H7549)</f>
        <v/>
      </c>
      <c r="H7550" s="6">
        <f>H7549+F7550*in_rte-G7550</f>
        <v/>
      </c>
      <c r="I7550" s="6">
        <f>IF(sel_og=1,0,E7550-G7550)</f>
        <v/>
      </c>
      <c r="J7550" s="6">
        <f>IF(sel_og=1,0,D7550-F7550)</f>
        <v/>
      </c>
      <c r="K7550" s="6">
        <f>IF(sel_og=1,E7550-G7550,0)</f>
        <v/>
      </c>
    </row>
    <row r="7551">
      <c r="A7551" s="6">
        <f>Profiles!E7551+Profiles!F7551</f>
        <v/>
      </c>
      <c r="B7551" s="6">
        <f>Profiles!D7551*sel_solar</f>
        <v/>
      </c>
      <c r="C7551" s="6">
        <f>MIN(B7551,A7551)</f>
        <v/>
      </c>
      <c r="D7551" s="6">
        <f>B7551-C7551</f>
        <v/>
      </c>
      <c r="E7551" s="6">
        <f>A7551-C7551</f>
        <v/>
      </c>
      <c r="F7551" s="6">
        <f>MIN(D7551,in_batt_pw,IF(sel_batt=0,0,(sel_batt-H7550)/in_rte))</f>
        <v/>
      </c>
      <c r="G7551" s="6">
        <f>MIN(E7551,in_batt_pw,H7550)</f>
        <v/>
      </c>
      <c r="H7551" s="6">
        <f>H7550+F7551*in_rte-G7551</f>
        <v/>
      </c>
      <c r="I7551" s="6">
        <f>IF(sel_og=1,0,E7551-G7551)</f>
        <v/>
      </c>
      <c r="J7551" s="6">
        <f>IF(sel_og=1,0,D7551-F7551)</f>
        <v/>
      </c>
      <c r="K7551" s="6">
        <f>IF(sel_og=1,E7551-G7551,0)</f>
        <v/>
      </c>
    </row>
    <row r="7552">
      <c r="A7552" s="6">
        <f>Profiles!E7552+Profiles!F7552</f>
        <v/>
      </c>
      <c r="B7552" s="6">
        <f>Profiles!D7552*sel_solar</f>
        <v/>
      </c>
      <c r="C7552" s="6">
        <f>MIN(B7552,A7552)</f>
        <v/>
      </c>
      <c r="D7552" s="6">
        <f>B7552-C7552</f>
        <v/>
      </c>
      <c r="E7552" s="6">
        <f>A7552-C7552</f>
        <v/>
      </c>
      <c r="F7552" s="6">
        <f>MIN(D7552,in_batt_pw,IF(sel_batt=0,0,(sel_batt-H7551)/in_rte))</f>
        <v/>
      </c>
      <c r="G7552" s="6">
        <f>MIN(E7552,in_batt_pw,H7551)</f>
        <v/>
      </c>
      <c r="H7552" s="6">
        <f>H7551+F7552*in_rte-G7552</f>
        <v/>
      </c>
      <c r="I7552" s="6">
        <f>IF(sel_og=1,0,E7552-G7552)</f>
        <v/>
      </c>
      <c r="J7552" s="6">
        <f>IF(sel_og=1,0,D7552-F7552)</f>
        <v/>
      </c>
      <c r="K7552" s="6">
        <f>IF(sel_og=1,E7552-G7552,0)</f>
        <v/>
      </c>
    </row>
    <row r="7553">
      <c r="A7553" s="6">
        <f>Profiles!E7553+Profiles!F7553</f>
        <v/>
      </c>
      <c r="B7553" s="6">
        <f>Profiles!D7553*sel_solar</f>
        <v/>
      </c>
      <c r="C7553" s="6">
        <f>MIN(B7553,A7553)</f>
        <v/>
      </c>
      <c r="D7553" s="6">
        <f>B7553-C7553</f>
        <v/>
      </c>
      <c r="E7553" s="6">
        <f>A7553-C7553</f>
        <v/>
      </c>
      <c r="F7553" s="6">
        <f>MIN(D7553,in_batt_pw,IF(sel_batt=0,0,(sel_batt-H7552)/in_rte))</f>
        <v/>
      </c>
      <c r="G7553" s="6">
        <f>MIN(E7553,in_batt_pw,H7552)</f>
        <v/>
      </c>
      <c r="H7553" s="6">
        <f>H7552+F7553*in_rte-G7553</f>
        <v/>
      </c>
      <c r="I7553" s="6">
        <f>IF(sel_og=1,0,E7553-G7553)</f>
        <v/>
      </c>
      <c r="J7553" s="6">
        <f>IF(sel_og=1,0,D7553-F7553)</f>
        <v/>
      </c>
      <c r="K7553" s="6">
        <f>IF(sel_og=1,E7553-G7553,0)</f>
        <v/>
      </c>
    </row>
    <row r="7554">
      <c r="A7554" s="6">
        <f>Profiles!E7554+Profiles!F7554</f>
        <v/>
      </c>
      <c r="B7554" s="6">
        <f>Profiles!D7554*sel_solar</f>
        <v/>
      </c>
      <c r="C7554" s="6">
        <f>MIN(B7554,A7554)</f>
        <v/>
      </c>
      <c r="D7554" s="6">
        <f>B7554-C7554</f>
        <v/>
      </c>
      <c r="E7554" s="6">
        <f>A7554-C7554</f>
        <v/>
      </c>
      <c r="F7554" s="6">
        <f>MIN(D7554,in_batt_pw,IF(sel_batt=0,0,(sel_batt-H7553)/in_rte))</f>
        <v/>
      </c>
      <c r="G7554" s="6">
        <f>MIN(E7554,in_batt_pw,H7553)</f>
        <v/>
      </c>
      <c r="H7554" s="6">
        <f>H7553+F7554*in_rte-G7554</f>
        <v/>
      </c>
      <c r="I7554" s="6">
        <f>IF(sel_og=1,0,E7554-G7554)</f>
        <v/>
      </c>
      <c r="J7554" s="6">
        <f>IF(sel_og=1,0,D7554-F7554)</f>
        <v/>
      </c>
      <c r="K7554" s="6">
        <f>IF(sel_og=1,E7554-G7554,0)</f>
        <v/>
      </c>
    </row>
    <row r="7555">
      <c r="A7555" s="6">
        <f>Profiles!E7555+Profiles!F7555</f>
        <v/>
      </c>
      <c r="B7555" s="6">
        <f>Profiles!D7555*sel_solar</f>
        <v/>
      </c>
      <c r="C7555" s="6">
        <f>MIN(B7555,A7555)</f>
        <v/>
      </c>
      <c r="D7555" s="6">
        <f>B7555-C7555</f>
        <v/>
      </c>
      <c r="E7555" s="6">
        <f>A7555-C7555</f>
        <v/>
      </c>
      <c r="F7555" s="6">
        <f>MIN(D7555,in_batt_pw,IF(sel_batt=0,0,(sel_batt-H7554)/in_rte))</f>
        <v/>
      </c>
      <c r="G7555" s="6">
        <f>MIN(E7555,in_batt_pw,H7554)</f>
        <v/>
      </c>
      <c r="H7555" s="6">
        <f>H7554+F7555*in_rte-G7555</f>
        <v/>
      </c>
      <c r="I7555" s="6">
        <f>IF(sel_og=1,0,E7555-G7555)</f>
        <v/>
      </c>
      <c r="J7555" s="6">
        <f>IF(sel_og=1,0,D7555-F7555)</f>
        <v/>
      </c>
      <c r="K7555" s="6">
        <f>IF(sel_og=1,E7555-G7555,0)</f>
        <v/>
      </c>
    </row>
    <row r="7556">
      <c r="A7556" s="6">
        <f>Profiles!E7556+Profiles!F7556</f>
        <v/>
      </c>
      <c r="B7556" s="6">
        <f>Profiles!D7556*sel_solar</f>
        <v/>
      </c>
      <c r="C7556" s="6">
        <f>MIN(B7556,A7556)</f>
        <v/>
      </c>
      <c r="D7556" s="6">
        <f>B7556-C7556</f>
        <v/>
      </c>
      <c r="E7556" s="6">
        <f>A7556-C7556</f>
        <v/>
      </c>
      <c r="F7556" s="6">
        <f>MIN(D7556,in_batt_pw,IF(sel_batt=0,0,(sel_batt-H7555)/in_rte))</f>
        <v/>
      </c>
      <c r="G7556" s="6">
        <f>MIN(E7556,in_batt_pw,H7555)</f>
        <v/>
      </c>
      <c r="H7556" s="6">
        <f>H7555+F7556*in_rte-G7556</f>
        <v/>
      </c>
      <c r="I7556" s="6">
        <f>IF(sel_og=1,0,E7556-G7556)</f>
        <v/>
      </c>
      <c r="J7556" s="6">
        <f>IF(sel_og=1,0,D7556-F7556)</f>
        <v/>
      </c>
      <c r="K7556" s="6">
        <f>IF(sel_og=1,E7556-G7556,0)</f>
        <v/>
      </c>
    </row>
    <row r="7557">
      <c r="A7557" s="6">
        <f>Profiles!E7557+Profiles!F7557</f>
        <v/>
      </c>
      <c r="B7557" s="6">
        <f>Profiles!D7557*sel_solar</f>
        <v/>
      </c>
      <c r="C7557" s="6">
        <f>MIN(B7557,A7557)</f>
        <v/>
      </c>
      <c r="D7557" s="6">
        <f>B7557-C7557</f>
        <v/>
      </c>
      <c r="E7557" s="6">
        <f>A7557-C7557</f>
        <v/>
      </c>
      <c r="F7557" s="6">
        <f>MIN(D7557,in_batt_pw,IF(sel_batt=0,0,(sel_batt-H7556)/in_rte))</f>
        <v/>
      </c>
      <c r="G7557" s="6">
        <f>MIN(E7557,in_batt_pw,H7556)</f>
        <v/>
      </c>
      <c r="H7557" s="6">
        <f>H7556+F7557*in_rte-G7557</f>
        <v/>
      </c>
      <c r="I7557" s="6">
        <f>IF(sel_og=1,0,E7557-G7557)</f>
        <v/>
      </c>
      <c r="J7557" s="6">
        <f>IF(sel_og=1,0,D7557-F7557)</f>
        <v/>
      </c>
      <c r="K7557" s="6">
        <f>IF(sel_og=1,E7557-G7557,0)</f>
        <v/>
      </c>
    </row>
    <row r="7558">
      <c r="A7558" s="6">
        <f>Profiles!E7558+Profiles!F7558</f>
        <v/>
      </c>
      <c r="B7558" s="6">
        <f>Profiles!D7558*sel_solar</f>
        <v/>
      </c>
      <c r="C7558" s="6">
        <f>MIN(B7558,A7558)</f>
        <v/>
      </c>
      <c r="D7558" s="6">
        <f>B7558-C7558</f>
        <v/>
      </c>
      <c r="E7558" s="6">
        <f>A7558-C7558</f>
        <v/>
      </c>
      <c r="F7558" s="6">
        <f>MIN(D7558,in_batt_pw,IF(sel_batt=0,0,(sel_batt-H7557)/in_rte))</f>
        <v/>
      </c>
      <c r="G7558" s="6">
        <f>MIN(E7558,in_batt_pw,H7557)</f>
        <v/>
      </c>
      <c r="H7558" s="6">
        <f>H7557+F7558*in_rte-G7558</f>
        <v/>
      </c>
      <c r="I7558" s="6">
        <f>IF(sel_og=1,0,E7558-G7558)</f>
        <v/>
      </c>
      <c r="J7558" s="6">
        <f>IF(sel_og=1,0,D7558-F7558)</f>
        <v/>
      </c>
      <c r="K7558" s="6">
        <f>IF(sel_og=1,E7558-G7558,0)</f>
        <v/>
      </c>
    </row>
    <row r="7559">
      <c r="A7559" s="6">
        <f>Profiles!E7559+Profiles!F7559</f>
        <v/>
      </c>
      <c r="B7559" s="6">
        <f>Profiles!D7559*sel_solar</f>
        <v/>
      </c>
      <c r="C7559" s="6">
        <f>MIN(B7559,A7559)</f>
        <v/>
      </c>
      <c r="D7559" s="6">
        <f>B7559-C7559</f>
        <v/>
      </c>
      <c r="E7559" s="6">
        <f>A7559-C7559</f>
        <v/>
      </c>
      <c r="F7559" s="6">
        <f>MIN(D7559,in_batt_pw,IF(sel_batt=0,0,(sel_batt-H7558)/in_rte))</f>
        <v/>
      </c>
      <c r="G7559" s="6">
        <f>MIN(E7559,in_batt_pw,H7558)</f>
        <v/>
      </c>
      <c r="H7559" s="6">
        <f>H7558+F7559*in_rte-G7559</f>
        <v/>
      </c>
      <c r="I7559" s="6">
        <f>IF(sel_og=1,0,E7559-G7559)</f>
        <v/>
      </c>
      <c r="J7559" s="6">
        <f>IF(sel_og=1,0,D7559-F7559)</f>
        <v/>
      </c>
      <c r="K7559" s="6">
        <f>IF(sel_og=1,E7559-G7559,0)</f>
        <v/>
      </c>
    </row>
    <row r="7560">
      <c r="A7560" s="6">
        <f>Profiles!E7560+Profiles!F7560</f>
        <v/>
      </c>
      <c r="B7560" s="6">
        <f>Profiles!D7560*sel_solar</f>
        <v/>
      </c>
      <c r="C7560" s="6">
        <f>MIN(B7560,A7560)</f>
        <v/>
      </c>
      <c r="D7560" s="6">
        <f>B7560-C7560</f>
        <v/>
      </c>
      <c r="E7560" s="6">
        <f>A7560-C7560</f>
        <v/>
      </c>
      <c r="F7560" s="6">
        <f>MIN(D7560,in_batt_pw,IF(sel_batt=0,0,(sel_batt-H7559)/in_rte))</f>
        <v/>
      </c>
      <c r="G7560" s="6">
        <f>MIN(E7560,in_batt_pw,H7559)</f>
        <v/>
      </c>
      <c r="H7560" s="6">
        <f>H7559+F7560*in_rte-G7560</f>
        <v/>
      </c>
      <c r="I7560" s="6">
        <f>IF(sel_og=1,0,E7560-G7560)</f>
        <v/>
      </c>
      <c r="J7560" s="6">
        <f>IF(sel_og=1,0,D7560-F7560)</f>
        <v/>
      </c>
      <c r="K7560" s="6">
        <f>IF(sel_og=1,E7560-G7560,0)</f>
        <v/>
      </c>
    </row>
    <row r="7561">
      <c r="A7561" s="6">
        <f>Profiles!E7561+Profiles!F7561</f>
        <v/>
      </c>
      <c r="B7561" s="6">
        <f>Profiles!D7561*sel_solar</f>
        <v/>
      </c>
      <c r="C7561" s="6">
        <f>MIN(B7561,A7561)</f>
        <v/>
      </c>
      <c r="D7561" s="6">
        <f>B7561-C7561</f>
        <v/>
      </c>
      <c r="E7561" s="6">
        <f>A7561-C7561</f>
        <v/>
      </c>
      <c r="F7561" s="6">
        <f>MIN(D7561,in_batt_pw,IF(sel_batt=0,0,(sel_batt-H7560)/in_rte))</f>
        <v/>
      </c>
      <c r="G7561" s="6">
        <f>MIN(E7561,in_batt_pw,H7560)</f>
        <v/>
      </c>
      <c r="H7561" s="6">
        <f>H7560+F7561*in_rte-G7561</f>
        <v/>
      </c>
      <c r="I7561" s="6">
        <f>IF(sel_og=1,0,E7561-G7561)</f>
        <v/>
      </c>
      <c r="J7561" s="6">
        <f>IF(sel_og=1,0,D7561-F7561)</f>
        <v/>
      </c>
      <c r="K7561" s="6">
        <f>IF(sel_og=1,E7561-G7561,0)</f>
        <v/>
      </c>
    </row>
    <row r="7562">
      <c r="A7562" s="6">
        <f>Profiles!E7562+Profiles!F7562</f>
        <v/>
      </c>
      <c r="B7562" s="6">
        <f>Profiles!D7562*sel_solar</f>
        <v/>
      </c>
      <c r="C7562" s="6">
        <f>MIN(B7562,A7562)</f>
        <v/>
      </c>
      <c r="D7562" s="6">
        <f>B7562-C7562</f>
        <v/>
      </c>
      <c r="E7562" s="6">
        <f>A7562-C7562</f>
        <v/>
      </c>
      <c r="F7562" s="6">
        <f>MIN(D7562,in_batt_pw,IF(sel_batt=0,0,(sel_batt-H7561)/in_rte))</f>
        <v/>
      </c>
      <c r="G7562" s="6">
        <f>MIN(E7562,in_batt_pw,H7561)</f>
        <v/>
      </c>
      <c r="H7562" s="6">
        <f>H7561+F7562*in_rte-G7562</f>
        <v/>
      </c>
      <c r="I7562" s="6">
        <f>IF(sel_og=1,0,E7562-G7562)</f>
        <v/>
      </c>
      <c r="J7562" s="6">
        <f>IF(sel_og=1,0,D7562-F7562)</f>
        <v/>
      </c>
      <c r="K7562" s="6">
        <f>IF(sel_og=1,E7562-G7562,0)</f>
        <v/>
      </c>
    </row>
    <row r="7563">
      <c r="A7563" s="6">
        <f>Profiles!E7563+Profiles!F7563</f>
        <v/>
      </c>
      <c r="B7563" s="6">
        <f>Profiles!D7563*sel_solar</f>
        <v/>
      </c>
      <c r="C7563" s="6">
        <f>MIN(B7563,A7563)</f>
        <v/>
      </c>
      <c r="D7563" s="6">
        <f>B7563-C7563</f>
        <v/>
      </c>
      <c r="E7563" s="6">
        <f>A7563-C7563</f>
        <v/>
      </c>
      <c r="F7563" s="6">
        <f>MIN(D7563,in_batt_pw,IF(sel_batt=0,0,(sel_batt-H7562)/in_rte))</f>
        <v/>
      </c>
      <c r="G7563" s="6">
        <f>MIN(E7563,in_batt_pw,H7562)</f>
        <v/>
      </c>
      <c r="H7563" s="6">
        <f>H7562+F7563*in_rte-G7563</f>
        <v/>
      </c>
      <c r="I7563" s="6">
        <f>IF(sel_og=1,0,E7563-G7563)</f>
        <v/>
      </c>
      <c r="J7563" s="6">
        <f>IF(sel_og=1,0,D7563-F7563)</f>
        <v/>
      </c>
      <c r="K7563" s="6">
        <f>IF(sel_og=1,E7563-G7563,0)</f>
        <v/>
      </c>
    </row>
    <row r="7564">
      <c r="A7564" s="6">
        <f>Profiles!E7564+Profiles!F7564</f>
        <v/>
      </c>
      <c r="B7564" s="6">
        <f>Profiles!D7564*sel_solar</f>
        <v/>
      </c>
      <c r="C7564" s="6">
        <f>MIN(B7564,A7564)</f>
        <v/>
      </c>
      <c r="D7564" s="6">
        <f>B7564-C7564</f>
        <v/>
      </c>
      <c r="E7564" s="6">
        <f>A7564-C7564</f>
        <v/>
      </c>
      <c r="F7564" s="6">
        <f>MIN(D7564,in_batt_pw,IF(sel_batt=0,0,(sel_batt-H7563)/in_rte))</f>
        <v/>
      </c>
      <c r="G7564" s="6">
        <f>MIN(E7564,in_batt_pw,H7563)</f>
        <v/>
      </c>
      <c r="H7564" s="6">
        <f>H7563+F7564*in_rte-G7564</f>
        <v/>
      </c>
      <c r="I7564" s="6">
        <f>IF(sel_og=1,0,E7564-G7564)</f>
        <v/>
      </c>
      <c r="J7564" s="6">
        <f>IF(sel_og=1,0,D7564-F7564)</f>
        <v/>
      </c>
      <c r="K7564" s="6">
        <f>IF(sel_og=1,E7564-G7564,0)</f>
        <v/>
      </c>
    </row>
    <row r="7565">
      <c r="A7565" s="6">
        <f>Profiles!E7565+Profiles!F7565</f>
        <v/>
      </c>
      <c r="B7565" s="6">
        <f>Profiles!D7565*sel_solar</f>
        <v/>
      </c>
      <c r="C7565" s="6">
        <f>MIN(B7565,A7565)</f>
        <v/>
      </c>
      <c r="D7565" s="6">
        <f>B7565-C7565</f>
        <v/>
      </c>
      <c r="E7565" s="6">
        <f>A7565-C7565</f>
        <v/>
      </c>
      <c r="F7565" s="6">
        <f>MIN(D7565,in_batt_pw,IF(sel_batt=0,0,(sel_batt-H7564)/in_rte))</f>
        <v/>
      </c>
      <c r="G7565" s="6">
        <f>MIN(E7565,in_batt_pw,H7564)</f>
        <v/>
      </c>
      <c r="H7565" s="6">
        <f>H7564+F7565*in_rte-G7565</f>
        <v/>
      </c>
      <c r="I7565" s="6">
        <f>IF(sel_og=1,0,E7565-G7565)</f>
        <v/>
      </c>
      <c r="J7565" s="6">
        <f>IF(sel_og=1,0,D7565-F7565)</f>
        <v/>
      </c>
      <c r="K7565" s="6">
        <f>IF(sel_og=1,E7565-G7565,0)</f>
        <v/>
      </c>
    </row>
    <row r="7566">
      <c r="A7566" s="6">
        <f>Profiles!E7566+Profiles!F7566</f>
        <v/>
      </c>
      <c r="B7566" s="6">
        <f>Profiles!D7566*sel_solar</f>
        <v/>
      </c>
      <c r="C7566" s="6">
        <f>MIN(B7566,A7566)</f>
        <v/>
      </c>
      <c r="D7566" s="6">
        <f>B7566-C7566</f>
        <v/>
      </c>
      <c r="E7566" s="6">
        <f>A7566-C7566</f>
        <v/>
      </c>
      <c r="F7566" s="6">
        <f>MIN(D7566,in_batt_pw,IF(sel_batt=0,0,(sel_batt-H7565)/in_rte))</f>
        <v/>
      </c>
      <c r="G7566" s="6">
        <f>MIN(E7566,in_batt_pw,H7565)</f>
        <v/>
      </c>
      <c r="H7566" s="6">
        <f>H7565+F7566*in_rte-G7566</f>
        <v/>
      </c>
      <c r="I7566" s="6">
        <f>IF(sel_og=1,0,E7566-G7566)</f>
        <v/>
      </c>
      <c r="J7566" s="6">
        <f>IF(sel_og=1,0,D7566-F7566)</f>
        <v/>
      </c>
      <c r="K7566" s="6">
        <f>IF(sel_og=1,E7566-G7566,0)</f>
        <v/>
      </c>
    </row>
    <row r="7567">
      <c r="A7567" s="6">
        <f>Profiles!E7567+Profiles!F7567</f>
        <v/>
      </c>
      <c r="B7567" s="6">
        <f>Profiles!D7567*sel_solar</f>
        <v/>
      </c>
      <c r="C7567" s="6">
        <f>MIN(B7567,A7567)</f>
        <v/>
      </c>
      <c r="D7567" s="6">
        <f>B7567-C7567</f>
        <v/>
      </c>
      <c r="E7567" s="6">
        <f>A7567-C7567</f>
        <v/>
      </c>
      <c r="F7567" s="6">
        <f>MIN(D7567,in_batt_pw,IF(sel_batt=0,0,(sel_batt-H7566)/in_rte))</f>
        <v/>
      </c>
      <c r="G7567" s="6">
        <f>MIN(E7567,in_batt_pw,H7566)</f>
        <v/>
      </c>
      <c r="H7567" s="6">
        <f>H7566+F7567*in_rte-G7567</f>
        <v/>
      </c>
      <c r="I7567" s="6">
        <f>IF(sel_og=1,0,E7567-G7567)</f>
        <v/>
      </c>
      <c r="J7567" s="6">
        <f>IF(sel_og=1,0,D7567-F7567)</f>
        <v/>
      </c>
      <c r="K7567" s="6">
        <f>IF(sel_og=1,E7567-G7567,0)</f>
        <v/>
      </c>
    </row>
    <row r="7568">
      <c r="A7568" s="6">
        <f>Profiles!E7568+Profiles!F7568</f>
        <v/>
      </c>
      <c r="B7568" s="6">
        <f>Profiles!D7568*sel_solar</f>
        <v/>
      </c>
      <c r="C7568" s="6">
        <f>MIN(B7568,A7568)</f>
        <v/>
      </c>
      <c r="D7568" s="6">
        <f>B7568-C7568</f>
        <v/>
      </c>
      <c r="E7568" s="6">
        <f>A7568-C7568</f>
        <v/>
      </c>
      <c r="F7568" s="6">
        <f>MIN(D7568,in_batt_pw,IF(sel_batt=0,0,(sel_batt-H7567)/in_rte))</f>
        <v/>
      </c>
      <c r="G7568" s="6">
        <f>MIN(E7568,in_batt_pw,H7567)</f>
        <v/>
      </c>
      <c r="H7568" s="6">
        <f>H7567+F7568*in_rte-G7568</f>
        <v/>
      </c>
      <c r="I7568" s="6">
        <f>IF(sel_og=1,0,E7568-G7568)</f>
        <v/>
      </c>
      <c r="J7568" s="6">
        <f>IF(sel_og=1,0,D7568-F7568)</f>
        <v/>
      </c>
      <c r="K7568" s="6">
        <f>IF(sel_og=1,E7568-G7568,0)</f>
        <v/>
      </c>
    </row>
    <row r="7569">
      <c r="A7569" s="6">
        <f>Profiles!E7569+Profiles!F7569</f>
        <v/>
      </c>
      <c r="B7569" s="6">
        <f>Profiles!D7569*sel_solar</f>
        <v/>
      </c>
      <c r="C7569" s="6">
        <f>MIN(B7569,A7569)</f>
        <v/>
      </c>
      <c r="D7569" s="6">
        <f>B7569-C7569</f>
        <v/>
      </c>
      <c r="E7569" s="6">
        <f>A7569-C7569</f>
        <v/>
      </c>
      <c r="F7569" s="6">
        <f>MIN(D7569,in_batt_pw,IF(sel_batt=0,0,(sel_batt-H7568)/in_rte))</f>
        <v/>
      </c>
      <c r="G7569" s="6">
        <f>MIN(E7569,in_batt_pw,H7568)</f>
        <v/>
      </c>
      <c r="H7569" s="6">
        <f>H7568+F7569*in_rte-G7569</f>
        <v/>
      </c>
      <c r="I7569" s="6">
        <f>IF(sel_og=1,0,E7569-G7569)</f>
        <v/>
      </c>
      <c r="J7569" s="6">
        <f>IF(sel_og=1,0,D7569-F7569)</f>
        <v/>
      </c>
      <c r="K7569" s="6">
        <f>IF(sel_og=1,E7569-G7569,0)</f>
        <v/>
      </c>
    </row>
    <row r="7570">
      <c r="A7570" s="6">
        <f>Profiles!E7570+Profiles!F7570</f>
        <v/>
      </c>
      <c r="B7570" s="6">
        <f>Profiles!D7570*sel_solar</f>
        <v/>
      </c>
      <c r="C7570" s="6">
        <f>MIN(B7570,A7570)</f>
        <v/>
      </c>
      <c r="D7570" s="6">
        <f>B7570-C7570</f>
        <v/>
      </c>
      <c r="E7570" s="6">
        <f>A7570-C7570</f>
        <v/>
      </c>
      <c r="F7570" s="6">
        <f>MIN(D7570,in_batt_pw,IF(sel_batt=0,0,(sel_batt-H7569)/in_rte))</f>
        <v/>
      </c>
      <c r="G7570" s="6">
        <f>MIN(E7570,in_batt_pw,H7569)</f>
        <v/>
      </c>
      <c r="H7570" s="6">
        <f>H7569+F7570*in_rte-G7570</f>
        <v/>
      </c>
      <c r="I7570" s="6">
        <f>IF(sel_og=1,0,E7570-G7570)</f>
        <v/>
      </c>
      <c r="J7570" s="6">
        <f>IF(sel_og=1,0,D7570-F7570)</f>
        <v/>
      </c>
      <c r="K7570" s="6">
        <f>IF(sel_og=1,E7570-G7570,0)</f>
        <v/>
      </c>
    </row>
    <row r="7571">
      <c r="A7571" s="6">
        <f>Profiles!E7571+Profiles!F7571</f>
        <v/>
      </c>
      <c r="B7571" s="6">
        <f>Profiles!D7571*sel_solar</f>
        <v/>
      </c>
      <c r="C7571" s="6">
        <f>MIN(B7571,A7571)</f>
        <v/>
      </c>
      <c r="D7571" s="6">
        <f>B7571-C7571</f>
        <v/>
      </c>
      <c r="E7571" s="6">
        <f>A7571-C7571</f>
        <v/>
      </c>
      <c r="F7571" s="6">
        <f>MIN(D7571,in_batt_pw,IF(sel_batt=0,0,(sel_batt-H7570)/in_rte))</f>
        <v/>
      </c>
      <c r="G7571" s="6">
        <f>MIN(E7571,in_batt_pw,H7570)</f>
        <v/>
      </c>
      <c r="H7571" s="6">
        <f>H7570+F7571*in_rte-G7571</f>
        <v/>
      </c>
      <c r="I7571" s="6">
        <f>IF(sel_og=1,0,E7571-G7571)</f>
        <v/>
      </c>
      <c r="J7571" s="6">
        <f>IF(sel_og=1,0,D7571-F7571)</f>
        <v/>
      </c>
      <c r="K7571" s="6">
        <f>IF(sel_og=1,E7571-G7571,0)</f>
        <v/>
      </c>
    </row>
    <row r="7572">
      <c r="A7572" s="6">
        <f>Profiles!E7572+Profiles!F7572</f>
        <v/>
      </c>
      <c r="B7572" s="6">
        <f>Profiles!D7572*sel_solar</f>
        <v/>
      </c>
      <c r="C7572" s="6">
        <f>MIN(B7572,A7572)</f>
        <v/>
      </c>
      <c r="D7572" s="6">
        <f>B7572-C7572</f>
        <v/>
      </c>
      <c r="E7572" s="6">
        <f>A7572-C7572</f>
        <v/>
      </c>
      <c r="F7572" s="6">
        <f>MIN(D7572,in_batt_pw,IF(sel_batt=0,0,(sel_batt-H7571)/in_rte))</f>
        <v/>
      </c>
      <c r="G7572" s="6">
        <f>MIN(E7572,in_batt_pw,H7571)</f>
        <v/>
      </c>
      <c r="H7572" s="6">
        <f>H7571+F7572*in_rte-G7572</f>
        <v/>
      </c>
      <c r="I7572" s="6">
        <f>IF(sel_og=1,0,E7572-G7572)</f>
        <v/>
      </c>
      <c r="J7572" s="6">
        <f>IF(sel_og=1,0,D7572-F7572)</f>
        <v/>
      </c>
      <c r="K7572" s="6">
        <f>IF(sel_og=1,E7572-G7572,0)</f>
        <v/>
      </c>
    </row>
    <row r="7573">
      <c r="A7573" s="6">
        <f>Profiles!E7573+Profiles!F7573</f>
        <v/>
      </c>
      <c r="B7573" s="6">
        <f>Profiles!D7573*sel_solar</f>
        <v/>
      </c>
      <c r="C7573" s="6">
        <f>MIN(B7573,A7573)</f>
        <v/>
      </c>
      <c r="D7573" s="6">
        <f>B7573-C7573</f>
        <v/>
      </c>
      <c r="E7573" s="6">
        <f>A7573-C7573</f>
        <v/>
      </c>
      <c r="F7573" s="6">
        <f>MIN(D7573,in_batt_pw,IF(sel_batt=0,0,(sel_batt-H7572)/in_rte))</f>
        <v/>
      </c>
      <c r="G7573" s="6">
        <f>MIN(E7573,in_batt_pw,H7572)</f>
        <v/>
      </c>
      <c r="H7573" s="6">
        <f>H7572+F7573*in_rte-G7573</f>
        <v/>
      </c>
      <c r="I7573" s="6">
        <f>IF(sel_og=1,0,E7573-G7573)</f>
        <v/>
      </c>
      <c r="J7573" s="6">
        <f>IF(sel_og=1,0,D7573-F7573)</f>
        <v/>
      </c>
      <c r="K7573" s="6">
        <f>IF(sel_og=1,E7573-G7573,0)</f>
        <v/>
      </c>
    </row>
    <row r="7574">
      <c r="A7574" s="6">
        <f>Profiles!E7574+Profiles!F7574</f>
        <v/>
      </c>
      <c r="B7574" s="6">
        <f>Profiles!D7574*sel_solar</f>
        <v/>
      </c>
      <c r="C7574" s="6">
        <f>MIN(B7574,A7574)</f>
        <v/>
      </c>
      <c r="D7574" s="6">
        <f>B7574-C7574</f>
        <v/>
      </c>
      <c r="E7574" s="6">
        <f>A7574-C7574</f>
        <v/>
      </c>
      <c r="F7574" s="6">
        <f>MIN(D7574,in_batt_pw,IF(sel_batt=0,0,(sel_batt-H7573)/in_rte))</f>
        <v/>
      </c>
      <c r="G7574" s="6">
        <f>MIN(E7574,in_batt_pw,H7573)</f>
        <v/>
      </c>
      <c r="H7574" s="6">
        <f>H7573+F7574*in_rte-G7574</f>
        <v/>
      </c>
      <c r="I7574" s="6">
        <f>IF(sel_og=1,0,E7574-G7574)</f>
        <v/>
      </c>
      <c r="J7574" s="6">
        <f>IF(sel_og=1,0,D7574-F7574)</f>
        <v/>
      </c>
      <c r="K7574" s="6">
        <f>IF(sel_og=1,E7574-G7574,0)</f>
        <v/>
      </c>
    </row>
    <row r="7575">
      <c r="A7575" s="6">
        <f>Profiles!E7575+Profiles!F7575</f>
        <v/>
      </c>
      <c r="B7575" s="6">
        <f>Profiles!D7575*sel_solar</f>
        <v/>
      </c>
      <c r="C7575" s="6">
        <f>MIN(B7575,A7575)</f>
        <v/>
      </c>
      <c r="D7575" s="6">
        <f>B7575-C7575</f>
        <v/>
      </c>
      <c r="E7575" s="6">
        <f>A7575-C7575</f>
        <v/>
      </c>
      <c r="F7575" s="6">
        <f>MIN(D7575,in_batt_pw,IF(sel_batt=0,0,(sel_batt-H7574)/in_rte))</f>
        <v/>
      </c>
      <c r="G7575" s="6">
        <f>MIN(E7575,in_batt_pw,H7574)</f>
        <v/>
      </c>
      <c r="H7575" s="6">
        <f>H7574+F7575*in_rte-G7575</f>
        <v/>
      </c>
      <c r="I7575" s="6">
        <f>IF(sel_og=1,0,E7575-G7575)</f>
        <v/>
      </c>
      <c r="J7575" s="6">
        <f>IF(sel_og=1,0,D7575-F7575)</f>
        <v/>
      </c>
      <c r="K7575" s="6">
        <f>IF(sel_og=1,E7575-G7575,0)</f>
        <v/>
      </c>
    </row>
    <row r="7576">
      <c r="A7576" s="6">
        <f>Profiles!E7576+Profiles!F7576</f>
        <v/>
      </c>
      <c r="B7576" s="6">
        <f>Profiles!D7576*sel_solar</f>
        <v/>
      </c>
      <c r="C7576" s="6">
        <f>MIN(B7576,A7576)</f>
        <v/>
      </c>
      <c r="D7576" s="6">
        <f>B7576-C7576</f>
        <v/>
      </c>
      <c r="E7576" s="6">
        <f>A7576-C7576</f>
        <v/>
      </c>
      <c r="F7576" s="6">
        <f>MIN(D7576,in_batt_pw,IF(sel_batt=0,0,(sel_batt-H7575)/in_rte))</f>
        <v/>
      </c>
      <c r="G7576" s="6">
        <f>MIN(E7576,in_batt_pw,H7575)</f>
        <v/>
      </c>
      <c r="H7576" s="6">
        <f>H7575+F7576*in_rte-G7576</f>
        <v/>
      </c>
      <c r="I7576" s="6">
        <f>IF(sel_og=1,0,E7576-G7576)</f>
        <v/>
      </c>
      <c r="J7576" s="6">
        <f>IF(sel_og=1,0,D7576-F7576)</f>
        <v/>
      </c>
      <c r="K7576" s="6">
        <f>IF(sel_og=1,E7576-G7576,0)</f>
        <v/>
      </c>
    </row>
    <row r="7577">
      <c r="A7577" s="6">
        <f>Profiles!E7577+Profiles!F7577</f>
        <v/>
      </c>
      <c r="B7577" s="6">
        <f>Profiles!D7577*sel_solar</f>
        <v/>
      </c>
      <c r="C7577" s="6">
        <f>MIN(B7577,A7577)</f>
        <v/>
      </c>
      <c r="D7577" s="6">
        <f>B7577-C7577</f>
        <v/>
      </c>
      <c r="E7577" s="6">
        <f>A7577-C7577</f>
        <v/>
      </c>
      <c r="F7577" s="6">
        <f>MIN(D7577,in_batt_pw,IF(sel_batt=0,0,(sel_batt-H7576)/in_rte))</f>
        <v/>
      </c>
      <c r="G7577" s="6">
        <f>MIN(E7577,in_batt_pw,H7576)</f>
        <v/>
      </c>
      <c r="H7577" s="6">
        <f>H7576+F7577*in_rte-G7577</f>
        <v/>
      </c>
      <c r="I7577" s="6">
        <f>IF(sel_og=1,0,E7577-G7577)</f>
        <v/>
      </c>
      <c r="J7577" s="6">
        <f>IF(sel_og=1,0,D7577-F7577)</f>
        <v/>
      </c>
      <c r="K7577" s="6">
        <f>IF(sel_og=1,E7577-G7577,0)</f>
        <v/>
      </c>
    </row>
    <row r="7578">
      <c r="A7578" s="6">
        <f>Profiles!E7578+Profiles!F7578</f>
        <v/>
      </c>
      <c r="B7578" s="6">
        <f>Profiles!D7578*sel_solar</f>
        <v/>
      </c>
      <c r="C7578" s="6">
        <f>MIN(B7578,A7578)</f>
        <v/>
      </c>
      <c r="D7578" s="6">
        <f>B7578-C7578</f>
        <v/>
      </c>
      <c r="E7578" s="6">
        <f>A7578-C7578</f>
        <v/>
      </c>
      <c r="F7578" s="6">
        <f>MIN(D7578,in_batt_pw,IF(sel_batt=0,0,(sel_batt-H7577)/in_rte))</f>
        <v/>
      </c>
      <c r="G7578" s="6">
        <f>MIN(E7578,in_batt_pw,H7577)</f>
        <v/>
      </c>
      <c r="H7578" s="6">
        <f>H7577+F7578*in_rte-G7578</f>
        <v/>
      </c>
      <c r="I7578" s="6">
        <f>IF(sel_og=1,0,E7578-G7578)</f>
        <v/>
      </c>
      <c r="J7578" s="6">
        <f>IF(sel_og=1,0,D7578-F7578)</f>
        <v/>
      </c>
      <c r="K7578" s="6">
        <f>IF(sel_og=1,E7578-G7578,0)</f>
        <v/>
      </c>
    </row>
    <row r="7579">
      <c r="A7579" s="6">
        <f>Profiles!E7579+Profiles!F7579</f>
        <v/>
      </c>
      <c r="B7579" s="6">
        <f>Profiles!D7579*sel_solar</f>
        <v/>
      </c>
      <c r="C7579" s="6">
        <f>MIN(B7579,A7579)</f>
        <v/>
      </c>
      <c r="D7579" s="6">
        <f>B7579-C7579</f>
        <v/>
      </c>
      <c r="E7579" s="6">
        <f>A7579-C7579</f>
        <v/>
      </c>
      <c r="F7579" s="6">
        <f>MIN(D7579,in_batt_pw,IF(sel_batt=0,0,(sel_batt-H7578)/in_rte))</f>
        <v/>
      </c>
      <c r="G7579" s="6">
        <f>MIN(E7579,in_batt_pw,H7578)</f>
        <v/>
      </c>
      <c r="H7579" s="6">
        <f>H7578+F7579*in_rte-G7579</f>
        <v/>
      </c>
      <c r="I7579" s="6">
        <f>IF(sel_og=1,0,E7579-G7579)</f>
        <v/>
      </c>
      <c r="J7579" s="6">
        <f>IF(sel_og=1,0,D7579-F7579)</f>
        <v/>
      </c>
      <c r="K7579" s="6">
        <f>IF(sel_og=1,E7579-G7579,0)</f>
        <v/>
      </c>
    </row>
    <row r="7580">
      <c r="A7580" s="6">
        <f>Profiles!E7580+Profiles!F7580</f>
        <v/>
      </c>
      <c r="B7580" s="6">
        <f>Profiles!D7580*sel_solar</f>
        <v/>
      </c>
      <c r="C7580" s="6">
        <f>MIN(B7580,A7580)</f>
        <v/>
      </c>
      <c r="D7580" s="6">
        <f>B7580-C7580</f>
        <v/>
      </c>
      <c r="E7580" s="6">
        <f>A7580-C7580</f>
        <v/>
      </c>
      <c r="F7580" s="6">
        <f>MIN(D7580,in_batt_pw,IF(sel_batt=0,0,(sel_batt-H7579)/in_rte))</f>
        <v/>
      </c>
      <c r="G7580" s="6">
        <f>MIN(E7580,in_batt_pw,H7579)</f>
        <v/>
      </c>
      <c r="H7580" s="6">
        <f>H7579+F7580*in_rte-G7580</f>
        <v/>
      </c>
      <c r="I7580" s="6">
        <f>IF(sel_og=1,0,E7580-G7580)</f>
        <v/>
      </c>
      <c r="J7580" s="6">
        <f>IF(sel_og=1,0,D7580-F7580)</f>
        <v/>
      </c>
      <c r="K7580" s="6">
        <f>IF(sel_og=1,E7580-G7580,0)</f>
        <v/>
      </c>
    </row>
    <row r="7581">
      <c r="A7581" s="6">
        <f>Profiles!E7581+Profiles!F7581</f>
        <v/>
      </c>
      <c r="B7581" s="6">
        <f>Profiles!D7581*sel_solar</f>
        <v/>
      </c>
      <c r="C7581" s="6">
        <f>MIN(B7581,A7581)</f>
        <v/>
      </c>
      <c r="D7581" s="6">
        <f>B7581-C7581</f>
        <v/>
      </c>
      <c r="E7581" s="6">
        <f>A7581-C7581</f>
        <v/>
      </c>
      <c r="F7581" s="6">
        <f>MIN(D7581,in_batt_pw,IF(sel_batt=0,0,(sel_batt-H7580)/in_rte))</f>
        <v/>
      </c>
      <c r="G7581" s="6">
        <f>MIN(E7581,in_batt_pw,H7580)</f>
        <v/>
      </c>
      <c r="H7581" s="6">
        <f>H7580+F7581*in_rte-G7581</f>
        <v/>
      </c>
      <c r="I7581" s="6">
        <f>IF(sel_og=1,0,E7581-G7581)</f>
        <v/>
      </c>
      <c r="J7581" s="6">
        <f>IF(sel_og=1,0,D7581-F7581)</f>
        <v/>
      </c>
      <c r="K7581" s="6">
        <f>IF(sel_og=1,E7581-G7581,0)</f>
        <v/>
      </c>
    </row>
    <row r="7582">
      <c r="A7582" s="6">
        <f>Profiles!E7582+Profiles!F7582</f>
        <v/>
      </c>
      <c r="B7582" s="6">
        <f>Profiles!D7582*sel_solar</f>
        <v/>
      </c>
      <c r="C7582" s="6">
        <f>MIN(B7582,A7582)</f>
        <v/>
      </c>
      <c r="D7582" s="6">
        <f>B7582-C7582</f>
        <v/>
      </c>
      <c r="E7582" s="6">
        <f>A7582-C7582</f>
        <v/>
      </c>
      <c r="F7582" s="6">
        <f>MIN(D7582,in_batt_pw,IF(sel_batt=0,0,(sel_batt-H7581)/in_rte))</f>
        <v/>
      </c>
      <c r="G7582" s="6">
        <f>MIN(E7582,in_batt_pw,H7581)</f>
        <v/>
      </c>
      <c r="H7582" s="6">
        <f>H7581+F7582*in_rte-G7582</f>
        <v/>
      </c>
      <c r="I7582" s="6">
        <f>IF(sel_og=1,0,E7582-G7582)</f>
        <v/>
      </c>
      <c r="J7582" s="6">
        <f>IF(sel_og=1,0,D7582-F7582)</f>
        <v/>
      </c>
      <c r="K7582" s="6">
        <f>IF(sel_og=1,E7582-G7582,0)</f>
        <v/>
      </c>
    </row>
    <row r="7583">
      <c r="A7583" s="6">
        <f>Profiles!E7583+Profiles!F7583</f>
        <v/>
      </c>
      <c r="B7583" s="6">
        <f>Profiles!D7583*sel_solar</f>
        <v/>
      </c>
      <c r="C7583" s="6">
        <f>MIN(B7583,A7583)</f>
        <v/>
      </c>
      <c r="D7583" s="6">
        <f>B7583-C7583</f>
        <v/>
      </c>
      <c r="E7583" s="6">
        <f>A7583-C7583</f>
        <v/>
      </c>
      <c r="F7583" s="6">
        <f>MIN(D7583,in_batt_pw,IF(sel_batt=0,0,(sel_batt-H7582)/in_rte))</f>
        <v/>
      </c>
      <c r="G7583" s="6">
        <f>MIN(E7583,in_batt_pw,H7582)</f>
        <v/>
      </c>
      <c r="H7583" s="6">
        <f>H7582+F7583*in_rte-G7583</f>
        <v/>
      </c>
      <c r="I7583" s="6">
        <f>IF(sel_og=1,0,E7583-G7583)</f>
        <v/>
      </c>
      <c r="J7583" s="6">
        <f>IF(sel_og=1,0,D7583-F7583)</f>
        <v/>
      </c>
      <c r="K7583" s="6">
        <f>IF(sel_og=1,E7583-G7583,0)</f>
        <v/>
      </c>
    </row>
    <row r="7584">
      <c r="A7584" s="6">
        <f>Profiles!E7584+Profiles!F7584</f>
        <v/>
      </c>
      <c r="B7584" s="6">
        <f>Profiles!D7584*sel_solar</f>
        <v/>
      </c>
      <c r="C7584" s="6">
        <f>MIN(B7584,A7584)</f>
        <v/>
      </c>
      <c r="D7584" s="6">
        <f>B7584-C7584</f>
        <v/>
      </c>
      <c r="E7584" s="6">
        <f>A7584-C7584</f>
        <v/>
      </c>
      <c r="F7584" s="6">
        <f>MIN(D7584,in_batt_pw,IF(sel_batt=0,0,(sel_batt-H7583)/in_rte))</f>
        <v/>
      </c>
      <c r="G7584" s="6">
        <f>MIN(E7584,in_batt_pw,H7583)</f>
        <v/>
      </c>
      <c r="H7584" s="6">
        <f>H7583+F7584*in_rte-G7584</f>
        <v/>
      </c>
      <c r="I7584" s="6">
        <f>IF(sel_og=1,0,E7584-G7584)</f>
        <v/>
      </c>
      <c r="J7584" s="6">
        <f>IF(sel_og=1,0,D7584-F7584)</f>
        <v/>
      </c>
      <c r="K7584" s="6">
        <f>IF(sel_og=1,E7584-G7584,0)</f>
        <v/>
      </c>
    </row>
    <row r="7585">
      <c r="A7585" s="6">
        <f>Profiles!E7585+Profiles!F7585</f>
        <v/>
      </c>
      <c r="B7585" s="6">
        <f>Profiles!D7585*sel_solar</f>
        <v/>
      </c>
      <c r="C7585" s="6">
        <f>MIN(B7585,A7585)</f>
        <v/>
      </c>
      <c r="D7585" s="6">
        <f>B7585-C7585</f>
        <v/>
      </c>
      <c r="E7585" s="6">
        <f>A7585-C7585</f>
        <v/>
      </c>
      <c r="F7585" s="6">
        <f>MIN(D7585,in_batt_pw,IF(sel_batt=0,0,(sel_batt-H7584)/in_rte))</f>
        <v/>
      </c>
      <c r="G7585" s="6">
        <f>MIN(E7585,in_batt_pw,H7584)</f>
        <v/>
      </c>
      <c r="H7585" s="6">
        <f>H7584+F7585*in_rte-G7585</f>
        <v/>
      </c>
      <c r="I7585" s="6">
        <f>IF(sel_og=1,0,E7585-G7585)</f>
        <v/>
      </c>
      <c r="J7585" s="6">
        <f>IF(sel_og=1,0,D7585-F7585)</f>
        <v/>
      </c>
      <c r="K7585" s="6">
        <f>IF(sel_og=1,E7585-G7585,0)</f>
        <v/>
      </c>
    </row>
    <row r="7586">
      <c r="A7586" s="6">
        <f>Profiles!E7586+Profiles!F7586</f>
        <v/>
      </c>
      <c r="B7586" s="6">
        <f>Profiles!D7586*sel_solar</f>
        <v/>
      </c>
      <c r="C7586" s="6">
        <f>MIN(B7586,A7586)</f>
        <v/>
      </c>
      <c r="D7586" s="6">
        <f>B7586-C7586</f>
        <v/>
      </c>
      <c r="E7586" s="6">
        <f>A7586-C7586</f>
        <v/>
      </c>
      <c r="F7586" s="6">
        <f>MIN(D7586,in_batt_pw,IF(sel_batt=0,0,(sel_batt-H7585)/in_rte))</f>
        <v/>
      </c>
      <c r="G7586" s="6">
        <f>MIN(E7586,in_batt_pw,H7585)</f>
        <v/>
      </c>
      <c r="H7586" s="6">
        <f>H7585+F7586*in_rte-G7586</f>
        <v/>
      </c>
      <c r="I7586" s="6">
        <f>IF(sel_og=1,0,E7586-G7586)</f>
        <v/>
      </c>
      <c r="J7586" s="6">
        <f>IF(sel_og=1,0,D7586-F7586)</f>
        <v/>
      </c>
      <c r="K7586" s="6">
        <f>IF(sel_og=1,E7586-G7586,0)</f>
        <v/>
      </c>
    </row>
    <row r="7587">
      <c r="A7587" s="6">
        <f>Profiles!E7587+Profiles!F7587</f>
        <v/>
      </c>
      <c r="B7587" s="6">
        <f>Profiles!D7587*sel_solar</f>
        <v/>
      </c>
      <c r="C7587" s="6">
        <f>MIN(B7587,A7587)</f>
        <v/>
      </c>
      <c r="D7587" s="6">
        <f>B7587-C7587</f>
        <v/>
      </c>
      <c r="E7587" s="6">
        <f>A7587-C7587</f>
        <v/>
      </c>
      <c r="F7587" s="6">
        <f>MIN(D7587,in_batt_pw,IF(sel_batt=0,0,(sel_batt-H7586)/in_rte))</f>
        <v/>
      </c>
      <c r="G7587" s="6">
        <f>MIN(E7587,in_batt_pw,H7586)</f>
        <v/>
      </c>
      <c r="H7587" s="6">
        <f>H7586+F7587*in_rte-G7587</f>
        <v/>
      </c>
      <c r="I7587" s="6">
        <f>IF(sel_og=1,0,E7587-G7587)</f>
        <v/>
      </c>
      <c r="J7587" s="6">
        <f>IF(sel_og=1,0,D7587-F7587)</f>
        <v/>
      </c>
      <c r="K7587" s="6">
        <f>IF(sel_og=1,E7587-G7587,0)</f>
        <v/>
      </c>
    </row>
    <row r="7588">
      <c r="A7588" s="6">
        <f>Profiles!E7588+Profiles!F7588</f>
        <v/>
      </c>
      <c r="B7588" s="6">
        <f>Profiles!D7588*sel_solar</f>
        <v/>
      </c>
      <c r="C7588" s="6">
        <f>MIN(B7588,A7588)</f>
        <v/>
      </c>
      <c r="D7588" s="6">
        <f>B7588-C7588</f>
        <v/>
      </c>
      <c r="E7588" s="6">
        <f>A7588-C7588</f>
        <v/>
      </c>
      <c r="F7588" s="6">
        <f>MIN(D7588,in_batt_pw,IF(sel_batt=0,0,(sel_batt-H7587)/in_rte))</f>
        <v/>
      </c>
      <c r="G7588" s="6">
        <f>MIN(E7588,in_batt_pw,H7587)</f>
        <v/>
      </c>
      <c r="H7588" s="6">
        <f>H7587+F7588*in_rte-G7588</f>
        <v/>
      </c>
      <c r="I7588" s="6">
        <f>IF(sel_og=1,0,E7588-G7588)</f>
        <v/>
      </c>
      <c r="J7588" s="6">
        <f>IF(sel_og=1,0,D7588-F7588)</f>
        <v/>
      </c>
      <c r="K7588" s="6">
        <f>IF(sel_og=1,E7588-G7588,0)</f>
        <v/>
      </c>
    </row>
    <row r="7589">
      <c r="A7589" s="6">
        <f>Profiles!E7589+Profiles!F7589</f>
        <v/>
      </c>
      <c r="B7589" s="6">
        <f>Profiles!D7589*sel_solar</f>
        <v/>
      </c>
      <c r="C7589" s="6">
        <f>MIN(B7589,A7589)</f>
        <v/>
      </c>
      <c r="D7589" s="6">
        <f>B7589-C7589</f>
        <v/>
      </c>
      <c r="E7589" s="6">
        <f>A7589-C7589</f>
        <v/>
      </c>
      <c r="F7589" s="6">
        <f>MIN(D7589,in_batt_pw,IF(sel_batt=0,0,(sel_batt-H7588)/in_rte))</f>
        <v/>
      </c>
      <c r="G7589" s="6">
        <f>MIN(E7589,in_batt_pw,H7588)</f>
        <v/>
      </c>
      <c r="H7589" s="6">
        <f>H7588+F7589*in_rte-G7589</f>
        <v/>
      </c>
      <c r="I7589" s="6">
        <f>IF(sel_og=1,0,E7589-G7589)</f>
        <v/>
      </c>
      <c r="J7589" s="6">
        <f>IF(sel_og=1,0,D7589-F7589)</f>
        <v/>
      </c>
      <c r="K7589" s="6">
        <f>IF(sel_og=1,E7589-G7589,0)</f>
        <v/>
      </c>
    </row>
    <row r="7590">
      <c r="A7590" s="6">
        <f>Profiles!E7590+Profiles!F7590</f>
        <v/>
      </c>
      <c r="B7590" s="6">
        <f>Profiles!D7590*sel_solar</f>
        <v/>
      </c>
      <c r="C7590" s="6">
        <f>MIN(B7590,A7590)</f>
        <v/>
      </c>
      <c r="D7590" s="6">
        <f>B7590-C7590</f>
        <v/>
      </c>
      <c r="E7590" s="6">
        <f>A7590-C7590</f>
        <v/>
      </c>
      <c r="F7590" s="6">
        <f>MIN(D7590,in_batt_pw,IF(sel_batt=0,0,(sel_batt-H7589)/in_rte))</f>
        <v/>
      </c>
      <c r="G7590" s="6">
        <f>MIN(E7590,in_batt_pw,H7589)</f>
        <v/>
      </c>
      <c r="H7590" s="6">
        <f>H7589+F7590*in_rte-G7590</f>
        <v/>
      </c>
      <c r="I7590" s="6">
        <f>IF(sel_og=1,0,E7590-G7590)</f>
        <v/>
      </c>
      <c r="J7590" s="6">
        <f>IF(sel_og=1,0,D7590-F7590)</f>
        <v/>
      </c>
      <c r="K7590" s="6">
        <f>IF(sel_og=1,E7590-G7590,0)</f>
        <v/>
      </c>
    </row>
    <row r="7591">
      <c r="A7591" s="6">
        <f>Profiles!E7591+Profiles!F7591</f>
        <v/>
      </c>
      <c r="B7591" s="6">
        <f>Profiles!D7591*sel_solar</f>
        <v/>
      </c>
      <c r="C7591" s="6">
        <f>MIN(B7591,A7591)</f>
        <v/>
      </c>
      <c r="D7591" s="6">
        <f>B7591-C7591</f>
        <v/>
      </c>
      <c r="E7591" s="6">
        <f>A7591-C7591</f>
        <v/>
      </c>
      <c r="F7591" s="6">
        <f>MIN(D7591,in_batt_pw,IF(sel_batt=0,0,(sel_batt-H7590)/in_rte))</f>
        <v/>
      </c>
      <c r="G7591" s="6">
        <f>MIN(E7591,in_batt_pw,H7590)</f>
        <v/>
      </c>
      <c r="H7591" s="6">
        <f>H7590+F7591*in_rte-G7591</f>
        <v/>
      </c>
      <c r="I7591" s="6">
        <f>IF(sel_og=1,0,E7591-G7591)</f>
        <v/>
      </c>
      <c r="J7591" s="6">
        <f>IF(sel_og=1,0,D7591-F7591)</f>
        <v/>
      </c>
      <c r="K7591" s="6">
        <f>IF(sel_og=1,E7591-G7591,0)</f>
        <v/>
      </c>
    </row>
    <row r="7592">
      <c r="A7592" s="6">
        <f>Profiles!E7592+Profiles!F7592</f>
        <v/>
      </c>
      <c r="B7592" s="6">
        <f>Profiles!D7592*sel_solar</f>
        <v/>
      </c>
      <c r="C7592" s="6">
        <f>MIN(B7592,A7592)</f>
        <v/>
      </c>
      <c r="D7592" s="6">
        <f>B7592-C7592</f>
        <v/>
      </c>
      <c r="E7592" s="6">
        <f>A7592-C7592</f>
        <v/>
      </c>
      <c r="F7592" s="6">
        <f>MIN(D7592,in_batt_pw,IF(sel_batt=0,0,(sel_batt-H7591)/in_rte))</f>
        <v/>
      </c>
      <c r="G7592" s="6">
        <f>MIN(E7592,in_batt_pw,H7591)</f>
        <v/>
      </c>
      <c r="H7592" s="6">
        <f>H7591+F7592*in_rte-G7592</f>
        <v/>
      </c>
      <c r="I7592" s="6">
        <f>IF(sel_og=1,0,E7592-G7592)</f>
        <v/>
      </c>
      <c r="J7592" s="6">
        <f>IF(sel_og=1,0,D7592-F7592)</f>
        <v/>
      </c>
      <c r="K7592" s="6">
        <f>IF(sel_og=1,E7592-G7592,0)</f>
        <v/>
      </c>
    </row>
    <row r="7593">
      <c r="A7593" s="6">
        <f>Profiles!E7593+Profiles!F7593</f>
        <v/>
      </c>
      <c r="B7593" s="6">
        <f>Profiles!D7593*sel_solar</f>
        <v/>
      </c>
      <c r="C7593" s="6">
        <f>MIN(B7593,A7593)</f>
        <v/>
      </c>
      <c r="D7593" s="6">
        <f>B7593-C7593</f>
        <v/>
      </c>
      <c r="E7593" s="6">
        <f>A7593-C7593</f>
        <v/>
      </c>
      <c r="F7593" s="6">
        <f>MIN(D7593,in_batt_pw,IF(sel_batt=0,0,(sel_batt-H7592)/in_rte))</f>
        <v/>
      </c>
      <c r="G7593" s="6">
        <f>MIN(E7593,in_batt_pw,H7592)</f>
        <v/>
      </c>
      <c r="H7593" s="6">
        <f>H7592+F7593*in_rte-G7593</f>
        <v/>
      </c>
      <c r="I7593" s="6">
        <f>IF(sel_og=1,0,E7593-G7593)</f>
        <v/>
      </c>
      <c r="J7593" s="6">
        <f>IF(sel_og=1,0,D7593-F7593)</f>
        <v/>
      </c>
      <c r="K7593" s="6">
        <f>IF(sel_og=1,E7593-G7593,0)</f>
        <v/>
      </c>
    </row>
    <row r="7594">
      <c r="A7594" s="6">
        <f>Profiles!E7594+Profiles!F7594</f>
        <v/>
      </c>
      <c r="B7594" s="6">
        <f>Profiles!D7594*sel_solar</f>
        <v/>
      </c>
      <c r="C7594" s="6">
        <f>MIN(B7594,A7594)</f>
        <v/>
      </c>
      <c r="D7594" s="6">
        <f>B7594-C7594</f>
        <v/>
      </c>
      <c r="E7594" s="6">
        <f>A7594-C7594</f>
        <v/>
      </c>
      <c r="F7594" s="6">
        <f>MIN(D7594,in_batt_pw,IF(sel_batt=0,0,(sel_batt-H7593)/in_rte))</f>
        <v/>
      </c>
      <c r="G7594" s="6">
        <f>MIN(E7594,in_batt_pw,H7593)</f>
        <v/>
      </c>
      <c r="H7594" s="6">
        <f>H7593+F7594*in_rte-G7594</f>
        <v/>
      </c>
      <c r="I7594" s="6">
        <f>IF(sel_og=1,0,E7594-G7594)</f>
        <v/>
      </c>
      <c r="J7594" s="6">
        <f>IF(sel_og=1,0,D7594-F7594)</f>
        <v/>
      </c>
      <c r="K7594" s="6">
        <f>IF(sel_og=1,E7594-G7594,0)</f>
        <v/>
      </c>
    </row>
    <row r="7595">
      <c r="A7595" s="6">
        <f>Profiles!E7595+Profiles!F7595</f>
        <v/>
      </c>
      <c r="B7595" s="6">
        <f>Profiles!D7595*sel_solar</f>
        <v/>
      </c>
      <c r="C7595" s="6">
        <f>MIN(B7595,A7595)</f>
        <v/>
      </c>
      <c r="D7595" s="6">
        <f>B7595-C7595</f>
        <v/>
      </c>
      <c r="E7595" s="6">
        <f>A7595-C7595</f>
        <v/>
      </c>
      <c r="F7595" s="6">
        <f>MIN(D7595,in_batt_pw,IF(sel_batt=0,0,(sel_batt-H7594)/in_rte))</f>
        <v/>
      </c>
      <c r="G7595" s="6">
        <f>MIN(E7595,in_batt_pw,H7594)</f>
        <v/>
      </c>
      <c r="H7595" s="6">
        <f>H7594+F7595*in_rte-G7595</f>
        <v/>
      </c>
      <c r="I7595" s="6">
        <f>IF(sel_og=1,0,E7595-G7595)</f>
        <v/>
      </c>
      <c r="J7595" s="6">
        <f>IF(sel_og=1,0,D7595-F7595)</f>
        <v/>
      </c>
      <c r="K7595" s="6">
        <f>IF(sel_og=1,E7595-G7595,0)</f>
        <v/>
      </c>
    </row>
    <row r="7596">
      <c r="A7596" s="6">
        <f>Profiles!E7596+Profiles!F7596</f>
        <v/>
      </c>
      <c r="B7596" s="6">
        <f>Profiles!D7596*sel_solar</f>
        <v/>
      </c>
      <c r="C7596" s="6">
        <f>MIN(B7596,A7596)</f>
        <v/>
      </c>
      <c r="D7596" s="6">
        <f>B7596-C7596</f>
        <v/>
      </c>
      <c r="E7596" s="6">
        <f>A7596-C7596</f>
        <v/>
      </c>
      <c r="F7596" s="6">
        <f>MIN(D7596,in_batt_pw,IF(sel_batt=0,0,(sel_batt-H7595)/in_rte))</f>
        <v/>
      </c>
      <c r="G7596" s="6">
        <f>MIN(E7596,in_batt_pw,H7595)</f>
        <v/>
      </c>
      <c r="H7596" s="6">
        <f>H7595+F7596*in_rte-G7596</f>
        <v/>
      </c>
      <c r="I7596" s="6">
        <f>IF(sel_og=1,0,E7596-G7596)</f>
        <v/>
      </c>
      <c r="J7596" s="6">
        <f>IF(sel_og=1,0,D7596-F7596)</f>
        <v/>
      </c>
      <c r="K7596" s="6">
        <f>IF(sel_og=1,E7596-G7596,0)</f>
        <v/>
      </c>
    </row>
    <row r="7597">
      <c r="A7597" s="6">
        <f>Profiles!E7597+Profiles!F7597</f>
        <v/>
      </c>
      <c r="B7597" s="6">
        <f>Profiles!D7597*sel_solar</f>
        <v/>
      </c>
      <c r="C7597" s="6">
        <f>MIN(B7597,A7597)</f>
        <v/>
      </c>
      <c r="D7597" s="6">
        <f>B7597-C7597</f>
        <v/>
      </c>
      <c r="E7597" s="6">
        <f>A7597-C7597</f>
        <v/>
      </c>
      <c r="F7597" s="6">
        <f>MIN(D7597,in_batt_pw,IF(sel_batt=0,0,(sel_batt-H7596)/in_rte))</f>
        <v/>
      </c>
      <c r="G7597" s="6">
        <f>MIN(E7597,in_batt_pw,H7596)</f>
        <v/>
      </c>
      <c r="H7597" s="6">
        <f>H7596+F7597*in_rte-G7597</f>
        <v/>
      </c>
      <c r="I7597" s="6">
        <f>IF(sel_og=1,0,E7597-G7597)</f>
        <v/>
      </c>
      <c r="J7597" s="6">
        <f>IF(sel_og=1,0,D7597-F7597)</f>
        <v/>
      </c>
      <c r="K7597" s="6">
        <f>IF(sel_og=1,E7597-G7597,0)</f>
        <v/>
      </c>
    </row>
    <row r="7598">
      <c r="A7598" s="6">
        <f>Profiles!E7598+Profiles!F7598</f>
        <v/>
      </c>
      <c r="B7598" s="6">
        <f>Profiles!D7598*sel_solar</f>
        <v/>
      </c>
      <c r="C7598" s="6">
        <f>MIN(B7598,A7598)</f>
        <v/>
      </c>
      <c r="D7598" s="6">
        <f>B7598-C7598</f>
        <v/>
      </c>
      <c r="E7598" s="6">
        <f>A7598-C7598</f>
        <v/>
      </c>
      <c r="F7598" s="6">
        <f>MIN(D7598,in_batt_pw,IF(sel_batt=0,0,(sel_batt-H7597)/in_rte))</f>
        <v/>
      </c>
      <c r="G7598" s="6">
        <f>MIN(E7598,in_batt_pw,H7597)</f>
        <v/>
      </c>
      <c r="H7598" s="6">
        <f>H7597+F7598*in_rte-G7598</f>
        <v/>
      </c>
      <c r="I7598" s="6">
        <f>IF(sel_og=1,0,E7598-G7598)</f>
        <v/>
      </c>
      <c r="J7598" s="6">
        <f>IF(sel_og=1,0,D7598-F7598)</f>
        <v/>
      </c>
      <c r="K7598" s="6">
        <f>IF(sel_og=1,E7598-G7598,0)</f>
        <v/>
      </c>
    </row>
    <row r="7599">
      <c r="A7599" s="6">
        <f>Profiles!E7599+Profiles!F7599</f>
        <v/>
      </c>
      <c r="B7599" s="6">
        <f>Profiles!D7599*sel_solar</f>
        <v/>
      </c>
      <c r="C7599" s="6">
        <f>MIN(B7599,A7599)</f>
        <v/>
      </c>
      <c r="D7599" s="6">
        <f>B7599-C7599</f>
        <v/>
      </c>
      <c r="E7599" s="6">
        <f>A7599-C7599</f>
        <v/>
      </c>
      <c r="F7599" s="6">
        <f>MIN(D7599,in_batt_pw,IF(sel_batt=0,0,(sel_batt-H7598)/in_rte))</f>
        <v/>
      </c>
      <c r="G7599" s="6">
        <f>MIN(E7599,in_batt_pw,H7598)</f>
        <v/>
      </c>
      <c r="H7599" s="6">
        <f>H7598+F7599*in_rte-G7599</f>
        <v/>
      </c>
      <c r="I7599" s="6">
        <f>IF(sel_og=1,0,E7599-G7599)</f>
        <v/>
      </c>
      <c r="J7599" s="6">
        <f>IF(sel_og=1,0,D7599-F7599)</f>
        <v/>
      </c>
      <c r="K7599" s="6">
        <f>IF(sel_og=1,E7599-G7599,0)</f>
        <v/>
      </c>
    </row>
    <row r="7600">
      <c r="A7600" s="6">
        <f>Profiles!E7600+Profiles!F7600</f>
        <v/>
      </c>
      <c r="B7600" s="6">
        <f>Profiles!D7600*sel_solar</f>
        <v/>
      </c>
      <c r="C7600" s="6">
        <f>MIN(B7600,A7600)</f>
        <v/>
      </c>
      <c r="D7600" s="6">
        <f>B7600-C7600</f>
        <v/>
      </c>
      <c r="E7600" s="6">
        <f>A7600-C7600</f>
        <v/>
      </c>
      <c r="F7600" s="6">
        <f>MIN(D7600,in_batt_pw,IF(sel_batt=0,0,(sel_batt-H7599)/in_rte))</f>
        <v/>
      </c>
      <c r="G7600" s="6">
        <f>MIN(E7600,in_batt_pw,H7599)</f>
        <v/>
      </c>
      <c r="H7600" s="6">
        <f>H7599+F7600*in_rte-G7600</f>
        <v/>
      </c>
      <c r="I7600" s="6">
        <f>IF(sel_og=1,0,E7600-G7600)</f>
        <v/>
      </c>
      <c r="J7600" s="6">
        <f>IF(sel_og=1,0,D7600-F7600)</f>
        <v/>
      </c>
      <c r="K7600" s="6">
        <f>IF(sel_og=1,E7600-G7600,0)</f>
        <v/>
      </c>
    </row>
    <row r="7601">
      <c r="A7601" s="6">
        <f>Profiles!E7601+Profiles!F7601</f>
        <v/>
      </c>
      <c r="B7601" s="6">
        <f>Profiles!D7601*sel_solar</f>
        <v/>
      </c>
      <c r="C7601" s="6">
        <f>MIN(B7601,A7601)</f>
        <v/>
      </c>
      <c r="D7601" s="6">
        <f>B7601-C7601</f>
        <v/>
      </c>
      <c r="E7601" s="6">
        <f>A7601-C7601</f>
        <v/>
      </c>
      <c r="F7601" s="6">
        <f>MIN(D7601,in_batt_pw,IF(sel_batt=0,0,(sel_batt-H7600)/in_rte))</f>
        <v/>
      </c>
      <c r="G7601" s="6">
        <f>MIN(E7601,in_batt_pw,H7600)</f>
        <v/>
      </c>
      <c r="H7601" s="6">
        <f>H7600+F7601*in_rte-G7601</f>
        <v/>
      </c>
      <c r="I7601" s="6">
        <f>IF(sel_og=1,0,E7601-G7601)</f>
        <v/>
      </c>
      <c r="J7601" s="6">
        <f>IF(sel_og=1,0,D7601-F7601)</f>
        <v/>
      </c>
      <c r="K7601" s="6">
        <f>IF(sel_og=1,E7601-G7601,0)</f>
        <v/>
      </c>
    </row>
    <row r="7602">
      <c r="A7602" s="6">
        <f>Profiles!E7602+Profiles!F7602</f>
        <v/>
      </c>
      <c r="B7602" s="6">
        <f>Profiles!D7602*sel_solar</f>
        <v/>
      </c>
      <c r="C7602" s="6">
        <f>MIN(B7602,A7602)</f>
        <v/>
      </c>
      <c r="D7602" s="6">
        <f>B7602-C7602</f>
        <v/>
      </c>
      <c r="E7602" s="6">
        <f>A7602-C7602</f>
        <v/>
      </c>
      <c r="F7602" s="6">
        <f>MIN(D7602,in_batt_pw,IF(sel_batt=0,0,(sel_batt-H7601)/in_rte))</f>
        <v/>
      </c>
      <c r="G7602" s="6">
        <f>MIN(E7602,in_batt_pw,H7601)</f>
        <v/>
      </c>
      <c r="H7602" s="6">
        <f>H7601+F7602*in_rte-G7602</f>
        <v/>
      </c>
      <c r="I7602" s="6">
        <f>IF(sel_og=1,0,E7602-G7602)</f>
        <v/>
      </c>
      <c r="J7602" s="6">
        <f>IF(sel_og=1,0,D7602-F7602)</f>
        <v/>
      </c>
      <c r="K7602" s="6">
        <f>IF(sel_og=1,E7602-G7602,0)</f>
        <v/>
      </c>
    </row>
    <row r="7603">
      <c r="A7603" s="6">
        <f>Profiles!E7603+Profiles!F7603</f>
        <v/>
      </c>
      <c r="B7603" s="6">
        <f>Profiles!D7603*sel_solar</f>
        <v/>
      </c>
      <c r="C7603" s="6">
        <f>MIN(B7603,A7603)</f>
        <v/>
      </c>
      <c r="D7603" s="6">
        <f>B7603-C7603</f>
        <v/>
      </c>
      <c r="E7603" s="6">
        <f>A7603-C7603</f>
        <v/>
      </c>
      <c r="F7603" s="6">
        <f>MIN(D7603,in_batt_pw,IF(sel_batt=0,0,(sel_batt-H7602)/in_rte))</f>
        <v/>
      </c>
      <c r="G7603" s="6">
        <f>MIN(E7603,in_batt_pw,H7602)</f>
        <v/>
      </c>
      <c r="H7603" s="6">
        <f>H7602+F7603*in_rte-G7603</f>
        <v/>
      </c>
      <c r="I7603" s="6">
        <f>IF(sel_og=1,0,E7603-G7603)</f>
        <v/>
      </c>
      <c r="J7603" s="6">
        <f>IF(sel_og=1,0,D7603-F7603)</f>
        <v/>
      </c>
      <c r="K7603" s="6">
        <f>IF(sel_og=1,E7603-G7603,0)</f>
        <v/>
      </c>
    </row>
    <row r="7604">
      <c r="A7604" s="6">
        <f>Profiles!E7604+Profiles!F7604</f>
        <v/>
      </c>
      <c r="B7604" s="6">
        <f>Profiles!D7604*sel_solar</f>
        <v/>
      </c>
      <c r="C7604" s="6">
        <f>MIN(B7604,A7604)</f>
        <v/>
      </c>
      <c r="D7604" s="6">
        <f>B7604-C7604</f>
        <v/>
      </c>
      <c r="E7604" s="6">
        <f>A7604-C7604</f>
        <v/>
      </c>
      <c r="F7604" s="6">
        <f>MIN(D7604,in_batt_pw,IF(sel_batt=0,0,(sel_batt-H7603)/in_rte))</f>
        <v/>
      </c>
      <c r="G7604" s="6">
        <f>MIN(E7604,in_batt_pw,H7603)</f>
        <v/>
      </c>
      <c r="H7604" s="6">
        <f>H7603+F7604*in_rte-G7604</f>
        <v/>
      </c>
      <c r="I7604" s="6">
        <f>IF(sel_og=1,0,E7604-G7604)</f>
        <v/>
      </c>
      <c r="J7604" s="6">
        <f>IF(sel_og=1,0,D7604-F7604)</f>
        <v/>
      </c>
      <c r="K7604" s="6">
        <f>IF(sel_og=1,E7604-G7604,0)</f>
        <v/>
      </c>
    </row>
    <row r="7605">
      <c r="A7605" s="6">
        <f>Profiles!E7605+Profiles!F7605</f>
        <v/>
      </c>
      <c r="B7605" s="6">
        <f>Profiles!D7605*sel_solar</f>
        <v/>
      </c>
      <c r="C7605" s="6">
        <f>MIN(B7605,A7605)</f>
        <v/>
      </c>
      <c r="D7605" s="6">
        <f>B7605-C7605</f>
        <v/>
      </c>
      <c r="E7605" s="6">
        <f>A7605-C7605</f>
        <v/>
      </c>
      <c r="F7605" s="6">
        <f>MIN(D7605,in_batt_pw,IF(sel_batt=0,0,(sel_batt-H7604)/in_rte))</f>
        <v/>
      </c>
      <c r="G7605" s="6">
        <f>MIN(E7605,in_batt_pw,H7604)</f>
        <v/>
      </c>
      <c r="H7605" s="6">
        <f>H7604+F7605*in_rte-G7605</f>
        <v/>
      </c>
      <c r="I7605" s="6">
        <f>IF(sel_og=1,0,E7605-G7605)</f>
        <v/>
      </c>
      <c r="J7605" s="6">
        <f>IF(sel_og=1,0,D7605-F7605)</f>
        <v/>
      </c>
      <c r="K7605" s="6">
        <f>IF(sel_og=1,E7605-G7605,0)</f>
        <v/>
      </c>
    </row>
    <row r="7606">
      <c r="A7606" s="6">
        <f>Profiles!E7606+Profiles!F7606</f>
        <v/>
      </c>
      <c r="B7606" s="6">
        <f>Profiles!D7606*sel_solar</f>
        <v/>
      </c>
      <c r="C7606" s="6">
        <f>MIN(B7606,A7606)</f>
        <v/>
      </c>
      <c r="D7606" s="6">
        <f>B7606-C7606</f>
        <v/>
      </c>
      <c r="E7606" s="6">
        <f>A7606-C7606</f>
        <v/>
      </c>
      <c r="F7606" s="6">
        <f>MIN(D7606,in_batt_pw,IF(sel_batt=0,0,(sel_batt-H7605)/in_rte))</f>
        <v/>
      </c>
      <c r="G7606" s="6">
        <f>MIN(E7606,in_batt_pw,H7605)</f>
        <v/>
      </c>
      <c r="H7606" s="6">
        <f>H7605+F7606*in_rte-G7606</f>
        <v/>
      </c>
      <c r="I7606" s="6">
        <f>IF(sel_og=1,0,E7606-G7606)</f>
        <v/>
      </c>
      <c r="J7606" s="6">
        <f>IF(sel_og=1,0,D7606-F7606)</f>
        <v/>
      </c>
      <c r="K7606" s="6">
        <f>IF(sel_og=1,E7606-G7606,0)</f>
        <v/>
      </c>
    </row>
    <row r="7607">
      <c r="A7607" s="6">
        <f>Profiles!E7607+Profiles!F7607</f>
        <v/>
      </c>
      <c r="B7607" s="6">
        <f>Profiles!D7607*sel_solar</f>
        <v/>
      </c>
      <c r="C7607" s="6">
        <f>MIN(B7607,A7607)</f>
        <v/>
      </c>
      <c r="D7607" s="6">
        <f>B7607-C7607</f>
        <v/>
      </c>
      <c r="E7607" s="6">
        <f>A7607-C7607</f>
        <v/>
      </c>
      <c r="F7607" s="6">
        <f>MIN(D7607,in_batt_pw,IF(sel_batt=0,0,(sel_batt-H7606)/in_rte))</f>
        <v/>
      </c>
      <c r="G7607" s="6">
        <f>MIN(E7607,in_batt_pw,H7606)</f>
        <v/>
      </c>
      <c r="H7607" s="6">
        <f>H7606+F7607*in_rte-G7607</f>
        <v/>
      </c>
      <c r="I7607" s="6">
        <f>IF(sel_og=1,0,E7607-G7607)</f>
        <v/>
      </c>
      <c r="J7607" s="6">
        <f>IF(sel_og=1,0,D7607-F7607)</f>
        <v/>
      </c>
      <c r="K7607" s="6">
        <f>IF(sel_og=1,E7607-G7607,0)</f>
        <v/>
      </c>
    </row>
    <row r="7608">
      <c r="A7608" s="6">
        <f>Profiles!E7608+Profiles!F7608</f>
        <v/>
      </c>
      <c r="B7608" s="6">
        <f>Profiles!D7608*sel_solar</f>
        <v/>
      </c>
      <c r="C7608" s="6">
        <f>MIN(B7608,A7608)</f>
        <v/>
      </c>
      <c r="D7608" s="6">
        <f>B7608-C7608</f>
        <v/>
      </c>
      <c r="E7608" s="6">
        <f>A7608-C7608</f>
        <v/>
      </c>
      <c r="F7608" s="6">
        <f>MIN(D7608,in_batt_pw,IF(sel_batt=0,0,(sel_batt-H7607)/in_rte))</f>
        <v/>
      </c>
      <c r="G7608" s="6">
        <f>MIN(E7608,in_batt_pw,H7607)</f>
        <v/>
      </c>
      <c r="H7608" s="6">
        <f>H7607+F7608*in_rte-G7608</f>
        <v/>
      </c>
      <c r="I7608" s="6">
        <f>IF(sel_og=1,0,E7608-G7608)</f>
        <v/>
      </c>
      <c r="J7608" s="6">
        <f>IF(sel_og=1,0,D7608-F7608)</f>
        <v/>
      </c>
      <c r="K7608" s="6">
        <f>IF(sel_og=1,E7608-G7608,0)</f>
        <v/>
      </c>
    </row>
    <row r="7609">
      <c r="A7609" s="6">
        <f>Profiles!E7609+Profiles!F7609</f>
        <v/>
      </c>
      <c r="B7609" s="6">
        <f>Profiles!D7609*sel_solar</f>
        <v/>
      </c>
      <c r="C7609" s="6">
        <f>MIN(B7609,A7609)</f>
        <v/>
      </c>
      <c r="D7609" s="6">
        <f>B7609-C7609</f>
        <v/>
      </c>
      <c r="E7609" s="6">
        <f>A7609-C7609</f>
        <v/>
      </c>
      <c r="F7609" s="6">
        <f>MIN(D7609,in_batt_pw,IF(sel_batt=0,0,(sel_batt-H7608)/in_rte))</f>
        <v/>
      </c>
      <c r="G7609" s="6">
        <f>MIN(E7609,in_batt_pw,H7608)</f>
        <v/>
      </c>
      <c r="H7609" s="6">
        <f>H7608+F7609*in_rte-G7609</f>
        <v/>
      </c>
      <c r="I7609" s="6">
        <f>IF(sel_og=1,0,E7609-G7609)</f>
        <v/>
      </c>
      <c r="J7609" s="6">
        <f>IF(sel_og=1,0,D7609-F7609)</f>
        <v/>
      </c>
      <c r="K7609" s="6">
        <f>IF(sel_og=1,E7609-G7609,0)</f>
        <v/>
      </c>
    </row>
    <row r="7610">
      <c r="A7610" s="6">
        <f>Profiles!E7610+Profiles!F7610</f>
        <v/>
      </c>
      <c r="B7610" s="6">
        <f>Profiles!D7610*sel_solar</f>
        <v/>
      </c>
      <c r="C7610" s="6">
        <f>MIN(B7610,A7610)</f>
        <v/>
      </c>
      <c r="D7610" s="6">
        <f>B7610-C7610</f>
        <v/>
      </c>
      <c r="E7610" s="6">
        <f>A7610-C7610</f>
        <v/>
      </c>
      <c r="F7610" s="6">
        <f>MIN(D7610,in_batt_pw,IF(sel_batt=0,0,(sel_batt-H7609)/in_rte))</f>
        <v/>
      </c>
      <c r="G7610" s="6">
        <f>MIN(E7610,in_batt_pw,H7609)</f>
        <v/>
      </c>
      <c r="H7610" s="6">
        <f>H7609+F7610*in_rte-G7610</f>
        <v/>
      </c>
      <c r="I7610" s="6">
        <f>IF(sel_og=1,0,E7610-G7610)</f>
        <v/>
      </c>
      <c r="J7610" s="6">
        <f>IF(sel_og=1,0,D7610-F7610)</f>
        <v/>
      </c>
      <c r="K7610" s="6">
        <f>IF(sel_og=1,E7610-G7610,0)</f>
        <v/>
      </c>
    </row>
    <row r="7611">
      <c r="A7611" s="6">
        <f>Profiles!E7611+Profiles!F7611</f>
        <v/>
      </c>
      <c r="B7611" s="6">
        <f>Profiles!D7611*sel_solar</f>
        <v/>
      </c>
      <c r="C7611" s="6">
        <f>MIN(B7611,A7611)</f>
        <v/>
      </c>
      <c r="D7611" s="6">
        <f>B7611-C7611</f>
        <v/>
      </c>
      <c r="E7611" s="6">
        <f>A7611-C7611</f>
        <v/>
      </c>
      <c r="F7611" s="6">
        <f>MIN(D7611,in_batt_pw,IF(sel_batt=0,0,(sel_batt-H7610)/in_rte))</f>
        <v/>
      </c>
      <c r="G7611" s="6">
        <f>MIN(E7611,in_batt_pw,H7610)</f>
        <v/>
      </c>
      <c r="H7611" s="6">
        <f>H7610+F7611*in_rte-G7611</f>
        <v/>
      </c>
      <c r="I7611" s="6">
        <f>IF(sel_og=1,0,E7611-G7611)</f>
        <v/>
      </c>
      <c r="J7611" s="6">
        <f>IF(sel_og=1,0,D7611-F7611)</f>
        <v/>
      </c>
      <c r="K7611" s="6">
        <f>IF(sel_og=1,E7611-G7611,0)</f>
        <v/>
      </c>
    </row>
    <row r="7612">
      <c r="A7612" s="6">
        <f>Profiles!E7612+Profiles!F7612</f>
        <v/>
      </c>
      <c r="B7612" s="6">
        <f>Profiles!D7612*sel_solar</f>
        <v/>
      </c>
      <c r="C7612" s="6">
        <f>MIN(B7612,A7612)</f>
        <v/>
      </c>
      <c r="D7612" s="6">
        <f>B7612-C7612</f>
        <v/>
      </c>
      <c r="E7612" s="6">
        <f>A7612-C7612</f>
        <v/>
      </c>
      <c r="F7612" s="6">
        <f>MIN(D7612,in_batt_pw,IF(sel_batt=0,0,(sel_batt-H7611)/in_rte))</f>
        <v/>
      </c>
      <c r="G7612" s="6">
        <f>MIN(E7612,in_batt_pw,H7611)</f>
        <v/>
      </c>
      <c r="H7612" s="6">
        <f>H7611+F7612*in_rte-G7612</f>
        <v/>
      </c>
      <c r="I7612" s="6">
        <f>IF(sel_og=1,0,E7612-G7612)</f>
        <v/>
      </c>
      <c r="J7612" s="6">
        <f>IF(sel_og=1,0,D7612-F7612)</f>
        <v/>
      </c>
      <c r="K7612" s="6">
        <f>IF(sel_og=1,E7612-G7612,0)</f>
        <v/>
      </c>
    </row>
    <row r="7613">
      <c r="A7613" s="6">
        <f>Profiles!E7613+Profiles!F7613</f>
        <v/>
      </c>
      <c r="B7613" s="6">
        <f>Profiles!D7613*sel_solar</f>
        <v/>
      </c>
      <c r="C7613" s="6">
        <f>MIN(B7613,A7613)</f>
        <v/>
      </c>
      <c r="D7613" s="6">
        <f>B7613-C7613</f>
        <v/>
      </c>
      <c r="E7613" s="6">
        <f>A7613-C7613</f>
        <v/>
      </c>
      <c r="F7613" s="6">
        <f>MIN(D7613,in_batt_pw,IF(sel_batt=0,0,(sel_batt-H7612)/in_rte))</f>
        <v/>
      </c>
      <c r="G7613" s="6">
        <f>MIN(E7613,in_batt_pw,H7612)</f>
        <v/>
      </c>
      <c r="H7613" s="6">
        <f>H7612+F7613*in_rte-G7613</f>
        <v/>
      </c>
      <c r="I7613" s="6">
        <f>IF(sel_og=1,0,E7613-G7613)</f>
        <v/>
      </c>
      <c r="J7613" s="6">
        <f>IF(sel_og=1,0,D7613-F7613)</f>
        <v/>
      </c>
      <c r="K7613" s="6">
        <f>IF(sel_og=1,E7613-G7613,0)</f>
        <v/>
      </c>
    </row>
    <row r="7614">
      <c r="A7614" s="6">
        <f>Profiles!E7614+Profiles!F7614</f>
        <v/>
      </c>
      <c r="B7614" s="6">
        <f>Profiles!D7614*sel_solar</f>
        <v/>
      </c>
      <c r="C7614" s="6">
        <f>MIN(B7614,A7614)</f>
        <v/>
      </c>
      <c r="D7614" s="6">
        <f>B7614-C7614</f>
        <v/>
      </c>
      <c r="E7614" s="6">
        <f>A7614-C7614</f>
        <v/>
      </c>
      <c r="F7614" s="6">
        <f>MIN(D7614,in_batt_pw,IF(sel_batt=0,0,(sel_batt-H7613)/in_rte))</f>
        <v/>
      </c>
      <c r="G7614" s="6">
        <f>MIN(E7614,in_batt_pw,H7613)</f>
        <v/>
      </c>
      <c r="H7614" s="6">
        <f>H7613+F7614*in_rte-G7614</f>
        <v/>
      </c>
      <c r="I7614" s="6">
        <f>IF(sel_og=1,0,E7614-G7614)</f>
        <v/>
      </c>
      <c r="J7614" s="6">
        <f>IF(sel_og=1,0,D7614-F7614)</f>
        <v/>
      </c>
      <c r="K7614" s="6">
        <f>IF(sel_og=1,E7614-G7614,0)</f>
        <v/>
      </c>
    </row>
    <row r="7615">
      <c r="A7615" s="6">
        <f>Profiles!E7615+Profiles!F7615</f>
        <v/>
      </c>
      <c r="B7615" s="6">
        <f>Profiles!D7615*sel_solar</f>
        <v/>
      </c>
      <c r="C7615" s="6">
        <f>MIN(B7615,A7615)</f>
        <v/>
      </c>
      <c r="D7615" s="6">
        <f>B7615-C7615</f>
        <v/>
      </c>
      <c r="E7615" s="6">
        <f>A7615-C7615</f>
        <v/>
      </c>
      <c r="F7615" s="6">
        <f>MIN(D7615,in_batt_pw,IF(sel_batt=0,0,(sel_batt-H7614)/in_rte))</f>
        <v/>
      </c>
      <c r="G7615" s="6">
        <f>MIN(E7615,in_batt_pw,H7614)</f>
        <v/>
      </c>
      <c r="H7615" s="6">
        <f>H7614+F7615*in_rte-G7615</f>
        <v/>
      </c>
      <c r="I7615" s="6">
        <f>IF(sel_og=1,0,E7615-G7615)</f>
        <v/>
      </c>
      <c r="J7615" s="6">
        <f>IF(sel_og=1,0,D7615-F7615)</f>
        <v/>
      </c>
      <c r="K7615" s="6">
        <f>IF(sel_og=1,E7615-G7615,0)</f>
        <v/>
      </c>
    </row>
    <row r="7616">
      <c r="A7616" s="6">
        <f>Profiles!E7616+Profiles!F7616</f>
        <v/>
      </c>
      <c r="B7616" s="6">
        <f>Profiles!D7616*sel_solar</f>
        <v/>
      </c>
      <c r="C7616" s="6">
        <f>MIN(B7616,A7616)</f>
        <v/>
      </c>
      <c r="D7616" s="6">
        <f>B7616-C7616</f>
        <v/>
      </c>
      <c r="E7616" s="6">
        <f>A7616-C7616</f>
        <v/>
      </c>
      <c r="F7616" s="6">
        <f>MIN(D7616,in_batt_pw,IF(sel_batt=0,0,(sel_batt-H7615)/in_rte))</f>
        <v/>
      </c>
      <c r="G7616" s="6">
        <f>MIN(E7616,in_batt_pw,H7615)</f>
        <v/>
      </c>
      <c r="H7616" s="6">
        <f>H7615+F7616*in_rte-G7616</f>
        <v/>
      </c>
      <c r="I7616" s="6">
        <f>IF(sel_og=1,0,E7616-G7616)</f>
        <v/>
      </c>
      <c r="J7616" s="6">
        <f>IF(sel_og=1,0,D7616-F7616)</f>
        <v/>
      </c>
      <c r="K7616" s="6">
        <f>IF(sel_og=1,E7616-G7616,0)</f>
        <v/>
      </c>
    </row>
    <row r="7617">
      <c r="A7617" s="6">
        <f>Profiles!E7617+Profiles!F7617</f>
        <v/>
      </c>
      <c r="B7617" s="6">
        <f>Profiles!D7617*sel_solar</f>
        <v/>
      </c>
      <c r="C7617" s="6">
        <f>MIN(B7617,A7617)</f>
        <v/>
      </c>
      <c r="D7617" s="6">
        <f>B7617-C7617</f>
        <v/>
      </c>
      <c r="E7617" s="6">
        <f>A7617-C7617</f>
        <v/>
      </c>
      <c r="F7617" s="6">
        <f>MIN(D7617,in_batt_pw,IF(sel_batt=0,0,(sel_batt-H7616)/in_rte))</f>
        <v/>
      </c>
      <c r="G7617" s="6">
        <f>MIN(E7617,in_batt_pw,H7616)</f>
        <v/>
      </c>
      <c r="H7617" s="6">
        <f>H7616+F7617*in_rte-G7617</f>
        <v/>
      </c>
      <c r="I7617" s="6">
        <f>IF(sel_og=1,0,E7617-G7617)</f>
        <v/>
      </c>
      <c r="J7617" s="6">
        <f>IF(sel_og=1,0,D7617-F7617)</f>
        <v/>
      </c>
      <c r="K7617" s="6">
        <f>IF(sel_og=1,E7617-G7617,0)</f>
        <v/>
      </c>
    </row>
    <row r="7618">
      <c r="A7618" s="6">
        <f>Profiles!E7618+Profiles!F7618</f>
        <v/>
      </c>
      <c r="B7618" s="6">
        <f>Profiles!D7618*sel_solar</f>
        <v/>
      </c>
      <c r="C7618" s="6">
        <f>MIN(B7618,A7618)</f>
        <v/>
      </c>
      <c r="D7618" s="6">
        <f>B7618-C7618</f>
        <v/>
      </c>
      <c r="E7618" s="6">
        <f>A7618-C7618</f>
        <v/>
      </c>
      <c r="F7618" s="6">
        <f>MIN(D7618,in_batt_pw,IF(sel_batt=0,0,(sel_batt-H7617)/in_rte))</f>
        <v/>
      </c>
      <c r="G7618" s="6">
        <f>MIN(E7618,in_batt_pw,H7617)</f>
        <v/>
      </c>
      <c r="H7618" s="6">
        <f>H7617+F7618*in_rte-G7618</f>
        <v/>
      </c>
      <c r="I7618" s="6">
        <f>IF(sel_og=1,0,E7618-G7618)</f>
        <v/>
      </c>
      <c r="J7618" s="6">
        <f>IF(sel_og=1,0,D7618-F7618)</f>
        <v/>
      </c>
      <c r="K7618" s="6">
        <f>IF(sel_og=1,E7618-G7618,0)</f>
        <v/>
      </c>
    </row>
    <row r="7619">
      <c r="A7619" s="6">
        <f>Profiles!E7619+Profiles!F7619</f>
        <v/>
      </c>
      <c r="B7619" s="6">
        <f>Profiles!D7619*sel_solar</f>
        <v/>
      </c>
      <c r="C7619" s="6">
        <f>MIN(B7619,A7619)</f>
        <v/>
      </c>
      <c r="D7619" s="6">
        <f>B7619-C7619</f>
        <v/>
      </c>
      <c r="E7619" s="6">
        <f>A7619-C7619</f>
        <v/>
      </c>
      <c r="F7619" s="6">
        <f>MIN(D7619,in_batt_pw,IF(sel_batt=0,0,(sel_batt-H7618)/in_rte))</f>
        <v/>
      </c>
      <c r="G7619" s="6">
        <f>MIN(E7619,in_batt_pw,H7618)</f>
        <v/>
      </c>
      <c r="H7619" s="6">
        <f>H7618+F7619*in_rte-G7619</f>
        <v/>
      </c>
      <c r="I7619" s="6">
        <f>IF(sel_og=1,0,E7619-G7619)</f>
        <v/>
      </c>
      <c r="J7619" s="6">
        <f>IF(sel_og=1,0,D7619-F7619)</f>
        <v/>
      </c>
      <c r="K7619" s="6">
        <f>IF(sel_og=1,E7619-G7619,0)</f>
        <v/>
      </c>
    </row>
    <row r="7620">
      <c r="A7620" s="6">
        <f>Profiles!E7620+Profiles!F7620</f>
        <v/>
      </c>
      <c r="B7620" s="6">
        <f>Profiles!D7620*sel_solar</f>
        <v/>
      </c>
      <c r="C7620" s="6">
        <f>MIN(B7620,A7620)</f>
        <v/>
      </c>
      <c r="D7620" s="6">
        <f>B7620-C7620</f>
        <v/>
      </c>
      <c r="E7620" s="6">
        <f>A7620-C7620</f>
        <v/>
      </c>
      <c r="F7620" s="6">
        <f>MIN(D7620,in_batt_pw,IF(sel_batt=0,0,(sel_batt-H7619)/in_rte))</f>
        <v/>
      </c>
      <c r="G7620" s="6">
        <f>MIN(E7620,in_batt_pw,H7619)</f>
        <v/>
      </c>
      <c r="H7620" s="6">
        <f>H7619+F7620*in_rte-G7620</f>
        <v/>
      </c>
      <c r="I7620" s="6">
        <f>IF(sel_og=1,0,E7620-G7620)</f>
        <v/>
      </c>
      <c r="J7620" s="6">
        <f>IF(sel_og=1,0,D7620-F7620)</f>
        <v/>
      </c>
      <c r="K7620" s="6">
        <f>IF(sel_og=1,E7620-G7620,0)</f>
        <v/>
      </c>
    </row>
    <row r="7621">
      <c r="A7621" s="6">
        <f>Profiles!E7621+Profiles!F7621</f>
        <v/>
      </c>
      <c r="B7621" s="6">
        <f>Profiles!D7621*sel_solar</f>
        <v/>
      </c>
      <c r="C7621" s="6">
        <f>MIN(B7621,A7621)</f>
        <v/>
      </c>
      <c r="D7621" s="6">
        <f>B7621-C7621</f>
        <v/>
      </c>
      <c r="E7621" s="6">
        <f>A7621-C7621</f>
        <v/>
      </c>
      <c r="F7621" s="6">
        <f>MIN(D7621,in_batt_pw,IF(sel_batt=0,0,(sel_batt-H7620)/in_rte))</f>
        <v/>
      </c>
      <c r="G7621" s="6">
        <f>MIN(E7621,in_batt_pw,H7620)</f>
        <v/>
      </c>
      <c r="H7621" s="6">
        <f>H7620+F7621*in_rte-G7621</f>
        <v/>
      </c>
      <c r="I7621" s="6">
        <f>IF(sel_og=1,0,E7621-G7621)</f>
        <v/>
      </c>
      <c r="J7621" s="6">
        <f>IF(sel_og=1,0,D7621-F7621)</f>
        <v/>
      </c>
      <c r="K7621" s="6">
        <f>IF(sel_og=1,E7621-G7621,0)</f>
        <v/>
      </c>
    </row>
    <row r="7622">
      <c r="A7622" s="6">
        <f>Profiles!E7622+Profiles!F7622</f>
        <v/>
      </c>
      <c r="B7622" s="6">
        <f>Profiles!D7622*sel_solar</f>
        <v/>
      </c>
      <c r="C7622" s="6">
        <f>MIN(B7622,A7622)</f>
        <v/>
      </c>
      <c r="D7622" s="6">
        <f>B7622-C7622</f>
        <v/>
      </c>
      <c r="E7622" s="6">
        <f>A7622-C7622</f>
        <v/>
      </c>
      <c r="F7622" s="6">
        <f>MIN(D7622,in_batt_pw,IF(sel_batt=0,0,(sel_batt-H7621)/in_rte))</f>
        <v/>
      </c>
      <c r="G7622" s="6">
        <f>MIN(E7622,in_batt_pw,H7621)</f>
        <v/>
      </c>
      <c r="H7622" s="6">
        <f>H7621+F7622*in_rte-G7622</f>
        <v/>
      </c>
      <c r="I7622" s="6">
        <f>IF(sel_og=1,0,E7622-G7622)</f>
        <v/>
      </c>
      <c r="J7622" s="6">
        <f>IF(sel_og=1,0,D7622-F7622)</f>
        <v/>
      </c>
      <c r="K7622" s="6">
        <f>IF(sel_og=1,E7622-G7622,0)</f>
        <v/>
      </c>
    </row>
    <row r="7623">
      <c r="A7623" s="6">
        <f>Profiles!E7623+Profiles!F7623</f>
        <v/>
      </c>
      <c r="B7623" s="6">
        <f>Profiles!D7623*sel_solar</f>
        <v/>
      </c>
      <c r="C7623" s="6">
        <f>MIN(B7623,A7623)</f>
        <v/>
      </c>
      <c r="D7623" s="6">
        <f>B7623-C7623</f>
        <v/>
      </c>
      <c r="E7623" s="6">
        <f>A7623-C7623</f>
        <v/>
      </c>
      <c r="F7623" s="6">
        <f>MIN(D7623,in_batt_pw,IF(sel_batt=0,0,(sel_batt-H7622)/in_rte))</f>
        <v/>
      </c>
      <c r="G7623" s="6">
        <f>MIN(E7623,in_batt_pw,H7622)</f>
        <v/>
      </c>
      <c r="H7623" s="6">
        <f>H7622+F7623*in_rte-G7623</f>
        <v/>
      </c>
      <c r="I7623" s="6">
        <f>IF(sel_og=1,0,E7623-G7623)</f>
        <v/>
      </c>
      <c r="J7623" s="6">
        <f>IF(sel_og=1,0,D7623-F7623)</f>
        <v/>
      </c>
      <c r="K7623" s="6">
        <f>IF(sel_og=1,E7623-G7623,0)</f>
        <v/>
      </c>
    </row>
    <row r="7624">
      <c r="A7624" s="6">
        <f>Profiles!E7624+Profiles!F7624</f>
        <v/>
      </c>
      <c r="B7624" s="6">
        <f>Profiles!D7624*sel_solar</f>
        <v/>
      </c>
      <c r="C7624" s="6">
        <f>MIN(B7624,A7624)</f>
        <v/>
      </c>
      <c r="D7624" s="6">
        <f>B7624-C7624</f>
        <v/>
      </c>
      <c r="E7624" s="6">
        <f>A7624-C7624</f>
        <v/>
      </c>
      <c r="F7624" s="6">
        <f>MIN(D7624,in_batt_pw,IF(sel_batt=0,0,(sel_batt-H7623)/in_rte))</f>
        <v/>
      </c>
      <c r="G7624" s="6">
        <f>MIN(E7624,in_batt_pw,H7623)</f>
        <v/>
      </c>
      <c r="H7624" s="6">
        <f>H7623+F7624*in_rte-G7624</f>
        <v/>
      </c>
      <c r="I7624" s="6">
        <f>IF(sel_og=1,0,E7624-G7624)</f>
        <v/>
      </c>
      <c r="J7624" s="6">
        <f>IF(sel_og=1,0,D7624-F7624)</f>
        <v/>
      </c>
      <c r="K7624" s="6">
        <f>IF(sel_og=1,E7624-G7624,0)</f>
        <v/>
      </c>
    </row>
    <row r="7625">
      <c r="A7625" s="6">
        <f>Profiles!E7625+Profiles!F7625</f>
        <v/>
      </c>
      <c r="B7625" s="6">
        <f>Profiles!D7625*sel_solar</f>
        <v/>
      </c>
      <c r="C7625" s="6">
        <f>MIN(B7625,A7625)</f>
        <v/>
      </c>
      <c r="D7625" s="6">
        <f>B7625-C7625</f>
        <v/>
      </c>
      <c r="E7625" s="6">
        <f>A7625-C7625</f>
        <v/>
      </c>
      <c r="F7625" s="6">
        <f>MIN(D7625,in_batt_pw,IF(sel_batt=0,0,(sel_batt-H7624)/in_rte))</f>
        <v/>
      </c>
      <c r="G7625" s="6">
        <f>MIN(E7625,in_batt_pw,H7624)</f>
        <v/>
      </c>
      <c r="H7625" s="6">
        <f>H7624+F7625*in_rte-G7625</f>
        <v/>
      </c>
      <c r="I7625" s="6">
        <f>IF(sel_og=1,0,E7625-G7625)</f>
        <v/>
      </c>
      <c r="J7625" s="6">
        <f>IF(sel_og=1,0,D7625-F7625)</f>
        <v/>
      </c>
      <c r="K7625" s="6">
        <f>IF(sel_og=1,E7625-G7625,0)</f>
        <v/>
      </c>
    </row>
    <row r="7626">
      <c r="A7626" s="6">
        <f>Profiles!E7626+Profiles!F7626</f>
        <v/>
      </c>
      <c r="B7626" s="6">
        <f>Profiles!D7626*sel_solar</f>
        <v/>
      </c>
      <c r="C7626" s="6">
        <f>MIN(B7626,A7626)</f>
        <v/>
      </c>
      <c r="D7626" s="6">
        <f>B7626-C7626</f>
        <v/>
      </c>
      <c r="E7626" s="6">
        <f>A7626-C7626</f>
        <v/>
      </c>
      <c r="F7626" s="6">
        <f>MIN(D7626,in_batt_pw,IF(sel_batt=0,0,(sel_batt-H7625)/in_rte))</f>
        <v/>
      </c>
      <c r="G7626" s="6">
        <f>MIN(E7626,in_batt_pw,H7625)</f>
        <v/>
      </c>
      <c r="H7626" s="6">
        <f>H7625+F7626*in_rte-G7626</f>
        <v/>
      </c>
      <c r="I7626" s="6">
        <f>IF(sel_og=1,0,E7626-G7626)</f>
        <v/>
      </c>
      <c r="J7626" s="6">
        <f>IF(sel_og=1,0,D7626-F7626)</f>
        <v/>
      </c>
      <c r="K7626" s="6">
        <f>IF(sel_og=1,E7626-G7626,0)</f>
        <v/>
      </c>
    </row>
    <row r="7627">
      <c r="A7627" s="6">
        <f>Profiles!E7627+Profiles!F7627</f>
        <v/>
      </c>
      <c r="B7627" s="6">
        <f>Profiles!D7627*sel_solar</f>
        <v/>
      </c>
      <c r="C7627" s="6">
        <f>MIN(B7627,A7627)</f>
        <v/>
      </c>
      <c r="D7627" s="6">
        <f>B7627-C7627</f>
        <v/>
      </c>
      <c r="E7627" s="6">
        <f>A7627-C7627</f>
        <v/>
      </c>
      <c r="F7627" s="6">
        <f>MIN(D7627,in_batt_pw,IF(sel_batt=0,0,(sel_batt-H7626)/in_rte))</f>
        <v/>
      </c>
      <c r="G7627" s="6">
        <f>MIN(E7627,in_batt_pw,H7626)</f>
        <v/>
      </c>
      <c r="H7627" s="6">
        <f>H7626+F7627*in_rte-G7627</f>
        <v/>
      </c>
      <c r="I7627" s="6">
        <f>IF(sel_og=1,0,E7627-G7627)</f>
        <v/>
      </c>
      <c r="J7627" s="6">
        <f>IF(sel_og=1,0,D7627-F7627)</f>
        <v/>
      </c>
      <c r="K7627" s="6">
        <f>IF(sel_og=1,E7627-G7627,0)</f>
        <v/>
      </c>
    </row>
    <row r="7628">
      <c r="A7628" s="6">
        <f>Profiles!E7628+Profiles!F7628</f>
        <v/>
      </c>
      <c r="B7628" s="6">
        <f>Profiles!D7628*sel_solar</f>
        <v/>
      </c>
      <c r="C7628" s="6">
        <f>MIN(B7628,A7628)</f>
        <v/>
      </c>
      <c r="D7628" s="6">
        <f>B7628-C7628</f>
        <v/>
      </c>
      <c r="E7628" s="6">
        <f>A7628-C7628</f>
        <v/>
      </c>
      <c r="F7628" s="6">
        <f>MIN(D7628,in_batt_pw,IF(sel_batt=0,0,(sel_batt-H7627)/in_rte))</f>
        <v/>
      </c>
      <c r="G7628" s="6">
        <f>MIN(E7628,in_batt_pw,H7627)</f>
        <v/>
      </c>
      <c r="H7628" s="6">
        <f>H7627+F7628*in_rte-G7628</f>
        <v/>
      </c>
      <c r="I7628" s="6">
        <f>IF(sel_og=1,0,E7628-G7628)</f>
        <v/>
      </c>
      <c r="J7628" s="6">
        <f>IF(sel_og=1,0,D7628-F7628)</f>
        <v/>
      </c>
      <c r="K7628" s="6">
        <f>IF(sel_og=1,E7628-G7628,0)</f>
        <v/>
      </c>
    </row>
    <row r="7629">
      <c r="A7629" s="6">
        <f>Profiles!E7629+Profiles!F7629</f>
        <v/>
      </c>
      <c r="B7629" s="6">
        <f>Profiles!D7629*sel_solar</f>
        <v/>
      </c>
      <c r="C7629" s="6">
        <f>MIN(B7629,A7629)</f>
        <v/>
      </c>
      <c r="D7629" s="6">
        <f>B7629-C7629</f>
        <v/>
      </c>
      <c r="E7629" s="6">
        <f>A7629-C7629</f>
        <v/>
      </c>
      <c r="F7629" s="6">
        <f>MIN(D7629,in_batt_pw,IF(sel_batt=0,0,(sel_batt-H7628)/in_rte))</f>
        <v/>
      </c>
      <c r="G7629" s="6">
        <f>MIN(E7629,in_batt_pw,H7628)</f>
        <v/>
      </c>
      <c r="H7629" s="6">
        <f>H7628+F7629*in_rte-G7629</f>
        <v/>
      </c>
      <c r="I7629" s="6">
        <f>IF(sel_og=1,0,E7629-G7629)</f>
        <v/>
      </c>
      <c r="J7629" s="6">
        <f>IF(sel_og=1,0,D7629-F7629)</f>
        <v/>
      </c>
      <c r="K7629" s="6">
        <f>IF(sel_og=1,E7629-G7629,0)</f>
        <v/>
      </c>
    </row>
    <row r="7630">
      <c r="A7630" s="6">
        <f>Profiles!E7630+Profiles!F7630</f>
        <v/>
      </c>
      <c r="B7630" s="6">
        <f>Profiles!D7630*sel_solar</f>
        <v/>
      </c>
      <c r="C7630" s="6">
        <f>MIN(B7630,A7630)</f>
        <v/>
      </c>
      <c r="D7630" s="6">
        <f>B7630-C7630</f>
        <v/>
      </c>
      <c r="E7630" s="6">
        <f>A7630-C7630</f>
        <v/>
      </c>
      <c r="F7630" s="6">
        <f>MIN(D7630,in_batt_pw,IF(sel_batt=0,0,(sel_batt-H7629)/in_rte))</f>
        <v/>
      </c>
      <c r="G7630" s="6">
        <f>MIN(E7630,in_batt_pw,H7629)</f>
        <v/>
      </c>
      <c r="H7630" s="6">
        <f>H7629+F7630*in_rte-G7630</f>
        <v/>
      </c>
      <c r="I7630" s="6">
        <f>IF(sel_og=1,0,E7630-G7630)</f>
        <v/>
      </c>
      <c r="J7630" s="6">
        <f>IF(sel_og=1,0,D7630-F7630)</f>
        <v/>
      </c>
      <c r="K7630" s="6">
        <f>IF(sel_og=1,E7630-G7630,0)</f>
        <v/>
      </c>
    </row>
    <row r="7631">
      <c r="A7631" s="6">
        <f>Profiles!E7631+Profiles!F7631</f>
        <v/>
      </c>
      <c r="B7631" s="6">
        <f>Profiles!D7631*sel_solar</f>
        <v/>
      </c>
      <c r="C7631" s="6">
        <f>MIN(B7631,A7631)</f>
        <v/>
      </c>
      <c r="D7631" s="6">
        <f>B7631-C7631</f>
        <v/>
      </c>
      <c r="E7631" s="6">
        <f>A7631-C7631</f>
        <v/>
      </c>
      <c r="F7631" s="6">
        <f>MIN(D7631,in_batt_pw,IF(sel_batt=0,0,(sel_batt-H7630)/in_rte))</f>
        <v/>
      </c>
      <c r="G7631" s="6">
        <f>MIN(E7631,in_batt_pw,H7630)</f>
        <v/>
      </c>
      <c r="H7631" s="6">
        <f>H7630+F7631*in_rte-G7631</f>
        <v/>
      </c>
      <c r="I7631" s="6">
        <f>IF(sel_og=1,0,E7631-G7631)</f>
        <v/>
      </c>
      <c r="J7631" s="6">
        <f>IF(sel_og=1,0,D7631-F7631)</f>
        <v/>
      </c>
      <c r="K7631" s="6">
        <f>IF(sel_og=1,E7631-G7631,0)</f>
        <v/>
      </c>
    </row>
    <row r="7632">
      <c r="A7632" s="6">
        <f>Profiles!E7632+Profiles!F7632</f>
        <v/>
      </c>
      <c r="B7632" s="6">
        <f>Profiles!D7632*sel_solar</f>
        <v/>
      </c>
      <c r="C7632" s="6">
        <f>MIN(B7632,A7632)</f>
        <v/>
      </c>
      <c r="D7632" s="6">
        <f>B7632-C7632</f>
        <v/>
      </c>
      <c r="E7632" s="6">
        <f>A7632-C7632</f>
        <v/>
      </c>
      <c r="F7632" s="6">
        <f>MIN(D7632,in_batt_pw,IF(sel_batt=0,0,(sel_batt-H7631)/in_rte))</f>
        <v/>
      </c>
      <c r="G7632" s="6">
        <f>MIN(E7632,in_batt_pw,H7631)</f>
        <v/>
      </c>
      <c r="H7632" s="6">
        <f>H7631+F7632*in_rte-G7632</f>
        <v/>
      </c>
      <c r="I7632" s="6">
        <f>IF(sel_og=1,0,E7632-G7632)</f>
        <v/>
      </c>
      <c r="J7632" s="6">
        <f>IF(sel_og=1,0,D7632-F7632)</f>
        <v/>
      </c>
      <c r="K7632" s="6">
        <f>IF(sel_og=1,E7632-G7632,0)</f>
        <v/>
      </c>
    </row>
    <row r="7633">
      <c r="A7633" s="6">
        <f>Profiles!E7633+Profiles!F7633</f>
        <v/>
      </c>
      <c r="B7633" s="6">
        <f>Profiles!D7633*sel_solar</f>
        <v/>
      </c>
      <c r="C7633" s="6">
        <f>MIN(B7633,A7633)</f>
        <v/>
      </c>
      <c r="D7633" s="6">
        <f>B7633-C7633</f>
        <v/>
      </c>
      <c r="E7633" s="6">
        <f>A7633-C7633</f>
        <v/>
      </c>
      <c r="F7633" s="6">
        <f>MIN(D7633,in_batt_pw,IF(sel_batt=0,0,(sel_batt-H7632)/in_rte))</f>
        <v/>
      </c>
      <c r="G7633" s="6">
        <f>MIN(E7633,in_batt_pw,H7632)</f>
        <v/>
      </c>
      <c r="H7633" s="6">
        <f>H7632+F7633*in_rte-G7633</f>
        <v/>
      </c>
      <c r="I7633" s="6">
        <f>IF(sel_og=1,0,E7633-G7633)</f>
        <v/>
      </c>
      <c r="J7633" s="6">
        <f>IF(sel_og=1,0,D7633-F7633)</f>
        <v/>
      </c>
      <c r="K7633" s="6">
        <f>IF(sel_og=1,E7633-G7633,0)</f>
        <v/>
      </c>
    </row>
    <row r="7634">
      <c r="A7634" s="6">
        <f>Profiles!E7634+Profiles!F7634</f>
        <v/>
      </c>
      <c r="B7634" s="6">
        <f>Profiles!D7634*sel_solar</f>
        <v/>
      </c>
      <c r="C7634" s="6">
        <f>MIN(B7634,A7634)</f>
        <v/>
      </c>
      <c r="D7634" s="6">
        <f>B7634-C7634</f>
        <v/>
      </c>
      <c r="E7634" s="6">
        <f>A7634-C7634</f>
        <v/>
      </c>
      <c r="F7634" s="6">
        <f>MIN(D7634,in_batt_pw,IF(sel_batt=0,0,(sel_batt-H7633)/in_rte))</f>
        <v/>
      </c>
      <c r="G7634" s="6">
        <f>MIN(E7634,in_batt_pw,H7633)</f>
        <v/>
      </c>
      <c r="H7634" s="6">
        <f>H7633+F7634*in_rte-G7634</f>
        <v/>
      </c>
      <c r="I7634" s="6">
        <f>IF(sel_og=1,0,E7634-G7634)</f>
        <v/>
      </c>
      <c r="J7634" s="6">
        <f>IF(sel_og=1,0,D7634-F7634)</f>
        <v/>
      </c>
      <c r="K7634" s="6">
        <f>IF(sel_og=1,E7634-G7634,0)</f>
        <v/>
      </c>
    </row>
    <row r="7635">
      <c r="A7635" s="6">
        <f>Profiles!E7635+Profiles!F7635</f>
        <v/>
      </c>
      <c r="B7635" s="6">
        <f>Profiles!D7635*sel_solar</f>
        <v/>
      </c>
      <c r="C7635" s="6">
        <f>MIN(B7635,A7635)</f>
        <v/>
      </c>
      <c r="D7635" s="6">
        <f>B7635-C7635</f>
        <v/>
      </c>
      <c r="E7635" s="6">
        <f>A7635-C7635</f>
        <v/>
      </c>
      <c r="F7635" s="6">
        <f>MIN(D7635,in_batt_pw,IF(sel_batt=0,0,(sel_batt-H7634)/in_rte))</f>
        <v/>
      </c>
      <c r="G7635" s="6">
        <f>MIN(E7635,in_batt_pw,H7634)</f>
        <v/>
      </c>
      <c r="H7635" s="6">
        <f>H7634+F7635*in_rte-G7635</f>
        <v/>
      </c>
      <c r="I7635" s="6">
        <f>IF(sel_og=1,0,E7635-G7635)</f>
        <v/>
      </c>
      <c r="J7635" s="6">
        <f>IF(sel_og=1,0,D7635-F7635)</f>
        <v/>
      </c>
      <c r="K7635" s="6">
        <f>IF(sel_og=1,E7635-G7635,0)</f>
        <v/>
      </c>
    </row>
    <row r="7636">
      <c r="A7636" s="6">
        <f>Profiles!E7636+Profiles!F7636</f>
        <v/>
      </c>
      <c r="B7636" s="6">
        <f>Profiles!D7636*sel_solar</f>
        <v/>
      </c>
      <c r="C7636" s="6">
        <f>MIN(B7636,A7636)</f>
        <v/>
      </c>
      <c r="D7636" s="6">
        <f>B7636-C7636</f>
        <v/>
      </c>
      <c r="E7636" s="6">
        <f>A7636-C7636</f>
        <v/>
      </c>
      <c r="F7636" s="6">
        <f>MIN(D7636,in_batt_pw,IF(sel_batt=0,0,(sel_batt-H7635)/in_rte))</f>
        <v/>
      </c>
      <c r="G7636" s="6">
        <f>MIN(E7636,in_batt_pw,H7635)</f>
        <v/>
      </c>
      <c r="H7636" s="6">
        <f>H7635+F7636*in_rte-G7636</f>
        <v/>
      </c>
      <c r="I7636" s="6">
        <f>IF(sel_og=1,0,E7636-G7636)</f>
        <v/>
      </c>
      <c r="J7636" s="6">
        <f>IF(sel_og=1,0,D7636-F7636)</f>
        <v/>
      </c>
      <c r="K7636" s="6">
        <f>IF(sel_og=1,E7636-G7636,0)</f>
        <v/>
      </c>
    </row>
    <row r="7637">
      <c r="A7637" s="6">
        <f>Profiles!E7637+Profiles!F7637</f>
        <v/>
      </c>
      <c r="B7637" s="6">
        <f>Profiles!D7637*sel_solar</f>
        <v/>
      </c>
      <c r="C7637" s="6">
        <f>MIN(B7637,A7637)</f>
        <v/>
      </c>
      <c r="D7637" s="6">
        <f>B7637-C7637</f>
        <v/>
      </c>
      <c r="E7637" s="6">
        <f>A7637-C7637</f>
        <v/>
      </c>
      <c r="F7637" s="6">
        <f>MIN(D7637,in_batt_pw,IF(sel_batt=0,0,(sel_batt-H7636)/in_rte))</f>
        <v/>
      </c>
      <c r="G7637" s="6">
        <f>MIN(E7637,in_batt_pw,H7636)</f>
        <v/>
      </c>
      <c r="H7637" s="6">
        <f>H7636+F7637*in_rte-G7637</f>
        <v/>
      </c>
      <c r="I7637" s="6">
        <f>IF(sel_og=1,0,E7637-G7637)</f>
        <v/>
      </c>
      <c r="J7637" s="6">
        <f>IF(sel_og=1,0,D7637-F7637)</f>
        <v/>
      </c>
      <c r="K7637" s="6">
        <f>IF(sel_og=1,E7637-G7637,0)</f>
        <v/>
      </c>
    </row>
    <row r="7638">
      <c r="A7638" s="6">
        <f>Profiles!E7638+Profiles!F7638</f>
        <v/>
      </c>
      <c r="B7638" s="6">
        <f>Profiles!D7638*sel_solar</f>
        <v/>
      </c>
      <c r="C7638" s="6">
        <f>MIN(B7638,A7638)</f>
        <v/>
      </c>
      <c r="D7638" s="6">
        <f>B7638-C7638</f>
        <v/>
      </c>
      <c r="E7638" s="6">
        <f>A7638-C7638</f>
        <v/>
      </c>
      <c r="F7638" s="6">
        <f>MIN(D7638,in_batt_pw,IF(sel_batt=0,0,(sel_batt-H7637)/in_rte))</f>
        <v/>
      </c>
      <c r="G7638" s="6">
        <f>MIN(E7638,in_batt_pw,H7637)</f>
        <v/>
      </c>
      <c r="H7638" s="6">
        <f>H7637+F7638*in_rte-G7638</f>
        <v/>
      </c>
      <c r="I7638" s="6">
        <f>IF(sel_og=1,0,E7638-G7638)</f>
        <v/>
      </c>
      <c r="J7638" s="6">
        <f>IF(sel_og=1,0,D7638-F7638)</f>
        <v/>
      </c>
      <c r="K7638" s="6">
        <f>IF(sel_og=1,E7638-G7638,0)</f>
        <v/>
      </c>
    </row>
    <row r="7639">
      <c r="A7639" s="6">
        <f>Profiles!E7639+Profiles!F7639</f>
        <v/>
      </c>
      <c r="B7639" s="6">
        <f>Profiles!D7639*sel_solar</f>
        <v/>
      </c>
      <c r="C7639" s="6">
        <f>MIN(B7639,A7639)</f>
        <v/>
      </c>
      <c r="D7639" s="6">
        <f>B7639-C7639</f>
        <v/>
      </c>
      <c r="E7639" s="6">
        <f>A7639-C7639</f>
        <v/>
      </c>
      <c r="F7639" s="6">
        <f>MIN(D7639,in_batt_pw,IF(sel_batt=0,0,(sel_batt-H7638)/in_rte))</f>
        <v/>
      </c>
      <c r="G7639" s="6">
        <f>MIN(E7639,in_batt_pw,H7638)</f>
        <v/>
      </c>
      <c r="H7639" s="6">
        <f>H7638+F7639*in_rte-G7639</f>
        <v/>
      </c>
      <c r="I7639" s="6">
        <f>IF(sel_og=1,0,E7639-G7639)</f>
        <v/>
      </c>
      <c r="J7639" s="6">
        <f>IF(sel_og=1,0,D7639-F7639)</f>
        <v/>
      </c>
      <c r="K7639" s="6">
        <f>IF(sel_og=1,E7639-G7639,0)</f>
        <v/>
      </c>
    </row>
    <row r="7640">
      <c r="A7640" s="6">
        <f>Profiles!E7640+Profiles!F7640</f>
        <v/>
      </c>
      <c r="B7640" s="6">
        <f>Profiles!D7640*sel_solar</f>
        <v/>
      </c>
      <c r="C7640" s="6">
        <f>MIN(B7640,A7640)</f>
        <v/>
      </c>
      <c r="D7640" s="6">
        <f>B7640-C7640</f>
        <v/>
      </c>
      <c r="E7640" s="6">
        <f>A7640-C7640</f>
        <v/>
      </c>
      <c r="F7640" s="6">
        <f>MIN(D7640,in_batt_pw,IF(sel_batt=0,0,(sel_batt-H7639)/in_rte))</f>
        <v/>
      </c>
      <c r="G7640" s="6">
        <f>MIN(E7640,in_batt_pw,H7639)</f>
        <v/>
      </c>
      <c r="H7640" s="6">
        <f>H7639+F7640*in_rte-G7640</f>
        <v/>
      </c>
      <c r="I7640" s="6">
        <f>IF(sel_og=1,0,E7640-G7640)</f>
        <v/>
      </c>
      <c r="J7640" s="6">
        <f>IF(sel_og=1,0,D7640-F7640)</f>
        <v/>
      </c>
      <c r="K7640" s="6">
        <f>IF(sel_og=1,E7640-G7640,0)</f>
        <v/>
      </c>
    </row>
    <row r="7641">
      <c r="A7641" s="6">
        <f>Profiles!E7641+Profiles!F7641</f>
        <v/>
      </c>
      <c r="B7641" s="6">
        <f>Profiles!D7641*sel_solar</f>
        <v/>
      </c>
      <c r="C7641" s="6">
        <f>MIN(B7641,A7641)</f>
        <v/>
      </c>
      <c r="D7641" s="6">
        <f>B7641-C7641</f>
        <v/>
      </c>
      <c r="E7641" s="6">
        <f>A7641-C7641</f>
        <v/>
      </c>
      <c r="F7641" s="6">
        <f>MIN(D7641,in_batt_pw,IF(sel_batt=0,0,(sel_batt-H7640)/in_rte))</f>
        <v/>
      </c>
      <c r="G7641" s="6">
        <f>MIN(E7641,in_batt_pw,H7640)</f>
        <v/>
      </c>
      <c r="H7641" s="6">
        <f>H7640+F7641*in_rte-G7641</f>
        <v/>
      </c>
      <c r="I7641" s="6">
        <f>IF(sel_og=1,0,E7641-G7641)</f>
        <v/>
      </c>
      <c r="J7641" s="6">
        <f>IF(sel_og=1,0,D7641-F7641)</f>
        <v/>
      </c>
      <c r="K7641" s="6">
        <f>IF(sel_og=1,E7641-G7641,0)</f>
        <v/>
      </c>
    </row>
    <row r="7642">
      <c r="A7642" s="6">
        <f>Profiles!E7642+Profiles!F7642</f>
        <v/>
      </c>
      <c r="B7642" s="6">
        <f>Profiles!D7642*sel_solar</f>
        <v/>
      </c>
      <c r="C7642" s="6">
        <f>MIN(B7642,A7642)</f>
        <v/>
      </c>
      <c r="D7642" s="6">
        <f>B7642-C7642</f>
        <v/>
      </c>
      <c r="E7642" s="6">
        <f>A7642-C7642</f>
        <v/>
      </c>
      <c r="F7642" s="6">
        <f>MIN(D7642,in_batt_pw,IF(sel_batt=0,0,(sel_batt-H7641)/in_rte))</f>
        <v/>
      </c>
      <c r="G7642" s="6">
        <f>MIN(E7642,in_batt_pw,H7641)</f>
        <v/>
      </c>
      <c r="H7642" s="6">
        <f>H7641+F7642*in_rte-G7642</f>
        <v/>
      </c>
      <c r="I7642" s="6">
        <f>IF(sel_og=1,0,E7642-G7642)</f>
        <v/>
      </c>
      <c r="J7642" s="6">
        <f>IF(sel_og=1,0,D7642-F7642)</f>
        <v/>
      </c>
      <c r="K7642" s="6">
        <f>IF(sel_og=1,E7642-G7642,0)</f>
        <v/>
      </c>
    </row>
    <row r="7643">
      <c r="A7643" s="6">
        <f>Profiles!E7643+Profiles!F7643</f>
        <v/>
      </c>
      <c r="B7643" s="6">
        <f>Profiles!D7643*sel_solar</f>
        <v/>
      </c>
      <c r="C7643" s="6">
        <f>MIN(B7643,A7643)</f>
        <v/>
      </c>
      <c r="D7643" s="6">
        <f>B7643-C7643</f>
        <v/>
      </c>
      <c r="E7643" s="6">
        <f>A7643-C7643</f>
        <v/>
      </c>
      <c r="F7643" s="6">
        <f>MIN(D7643,in_batt_pw,IF(sel_batt=0,0,(sel_batt-H7642)/in_rte))</f>
        <v/>
      </c>
      <c r="G7643" s="6">
        <f>MIN(E7643,in_batt_pw,H7642)</f>
        <v/>
      </c>
      <c r="H7643" s="6">
        <f>H7642+F7643*in_rte-G7643</f>
        <v/>
      </c>
      <c r="I7643" s="6">
        <f>IF(sel_og=1,0,E7643-G7643)</f>
        <v/>
      </c>
      <c r="J7643" s="6">
        <f>IF(sel_og=1,0,D7643-F7643)</f>
        <v/>
      </c>
      <c r="K7643" s="6">
        <f>IF(sel_og=1,E7643-G7643,0)</f>
        <v/>
      </c>
    </row>
    <row r="7644">
      <c r="A7644" s="6">
        <f>Profiles!E7644+Profiles!F7644</f>
        <v/>
      </c>
      <c r="B7644" s="6">
        <f>Profiles!D7644*sel_solar</f>
        <v/>
      </c>
      <c r="C7644" s="6">
        <f>MIN(B7644,A7644)</f>
        <v/>
      </c>
      <c r="D7644" s="6">
        <f>B7644-C7644</f>
        <v/>
      </c>
      <c r="E7644" s="6">
        <f>A7644-C7644</f>
        <v/>
      </c>
      <c r="F7644" s="6">
        <f>MIN(D7644,in_batt_pw,IF(sel_batt=0,0,(sel_batt-H7643)/in_rte))</f>
        <v/>
      </c>
      <c r="G7644" s="6">
        <f>MIN(E7644,in_batt_pw,H7643)</f>
        <v/>
      </c>
      <c r="H7644" s="6">
        <f>H7643+F7644*in_rte-G7644</f>
        <v/>
      </c>
      <c r="I7644" s="6">
        <f>IF(sel_og=1,0,E7644-G7644)</f>
        <v/>
      </c>
      <c r="J7644" s="6">
        <f>IF(sel_og=1,0,D7644-F7644)</f>
        <v/>
      </c>
      <c r="K7644" s="6">
        <f>IF(sel_og=1,E7644-G7644,0)</f>
        <v/>
      </c>
    </row>
    <row r="7645">
      <c r="A7645" s="6">
        <f>Profiles!E7645+Profiles!F7645</f>
        <v/>
      </c>
      <c r="B7645" s="6">
        <f>Profiles!D7645*sel_solar</f>
        <v/>
      </c>
      <c r="C7645" s="6">
        <f>MIN(B7645,A7645)</f>
        <v/>
      </c>
      <c r="D7645" s="6">
        <f>B7645-C7645</f>
        <v/>
      </c>
      <c r="E7645" s="6">
        <f>A7645-C7645</f>
        <v/>
      </c>
      <c r="F7645" s="6">
        <f>MIN(D7645,in_batt_pw,IF(sel_batt=0,0,(sel_batt-H7644)/in_rte))</f>
        <v/>
      </c>
      <c r="G7645" s="6">
        <f>MIN(E7645,in_batt_pw,H7644)</f>
        <v/>
      </c>
      <c r="H7645" s="6">
        <f>H7644+F7645*in_rte-G7645</f>
        <v/>
      </c>
      <c r="I7645" s="6">
        <f>IF(sel_og=1,0,E7645-G7645)</f>
        <v/>
      </c>
      <c r="J7645" s="6">
        <f>IF(sel_og=1,0,D7645-F7645)</f>
        <v/>
      </c>
      <c r="K7645" s="6">
        <f>IF(sel_og=1,E7645-G7645,0)</f>
        <v/>
      </c>
    </row>
    <row r="7646">
      <c r="A7646" s="6">
        <f>Profiles!E7646+Profiles!F7646</f>
        <v/>
      </c>
      <c r="B7646" s="6">
        <f>Profiles!D7646*sel_solar</f>
        <v/>
      </c>
      <c r="C7646" s="6">
        <f>MIN(B7646,A7646)</f>
        <v/>
      </c>
      <c r="D7646" s="6">
        <f>B7646-C7646</f>
        <v/>
      </c>
      <c r="E7646" s="6">
        <f>A7646-C7646</f>
        <v/>
      </c>
      <c r="F7646" s="6">
        <f>MIN(D7646,in_batt_pw,IF(sel_batt=0,0,(sel_batt-H7645)/in_rte))</f>
        <v/>
      </c>
      <c r="G7646" s="6">
        <f>MIN(E7646,in_batt_pw,H7645)</f>
        <v/>
      </c>
      <c r="H7646" s="6">
        <f>H7645+F7646*in_rte-G7646</f>
        <v/>
      </c>
      <c r="I7646" s="6">
        <f>IF(sel_og=1,0,E7646-G7646)</f>
        <v/>
      </c>
      <c r="J7646" s="6">
        <f>IF(sel_og=1,0,D7646-F7646)</f>
        <v/>
      </c>
      <c r="K7646" s="6">
        <f>IF(sel_og=1,E7646-G7646,0)</f>
        <v/>
      </c>
    </row>
    <row r="7647">
      <c r="A7647" s="6">
        <f>Profiles!E7647+Profiles!F7647</f>
        <v/>
      </c>
      <c r="B7647" s="6">
        <f>Profiles!D7647*sel_solar</f>
        <v/>
      </c>
      <c r="C7647" s="6">
        <f>MIN(B7647,A7647)</f>
        <v/>
      </c>
      <c r="D7647" s="6">
        <f>B7647-C7647</f>
        <v/>
      </c>
      <c r="E7647" s="6">
        <f>A7647-C7647</f>
        <v/>
      </c>
      <c r="F7647" s="6">
        <f>MIN(D7647,in_batt_pw,IF(sel_batt=0,0,(sel_batt-H7646)/in_rte))</f>
        <v/>
      </c>
      <c r="G7647" s="6">
        <f>MIN(E7647,in_batt_pw,H7646)</f>
        <v/>
      </c>
      <c r="H7647" s="6">
        <f>H7646+F7647*in_rte-G7647</f>
        <v/>
      </c>
      <c r="I7647" s="6">
        <f>IF(sel_og=1,0,E7647-G7647)</f>
        <v/>
      </c>
      <c r="J7647" s="6">
        <f>IF(sel_og=1,0,D7647-F7647)</f>
        <v/>
      </c>
      <c r="K7647" s="6">
        <f>IF(sel_og=1,E7647-G7647,0)</f>
        <v/>
      </c>
    </row>
    <row r="7648">
      <c r="A7648" s="6">
        <f>Profiles!E7648+Profiles!F7648</f>
        <v/>
      </c>
      <c r="B7648" s="6">
        <f>Profiles!D7648*sel_solar</f>
        <v/>
      </c>
      <c r="C7648" s="6">
        <f>MIN(B7648,A7648)</f>
        <v/>
      </c>
      <c r="D7648" s="6">
        <f>B7648-C7648</f>
        <v/>
      </c>
      <c r="E7648" s="6">
        <f>A7648-C7648</f>
        <v/>
      </c>
      <c r="F7648" s="6">
        <f>MIN(D7648,in_batt_pw,IF(sel_batt=0,0,(sel_batt-H7647)/in_rte))</f>
        <v/>
      </c>
      <c r="G7648" s="6">
        <f>MIN(E7648,in_batt_pw,H7647)</f>
        <v/>
      </c>
      <c r="H7648" s="6">
        <f>H7647+F7648*in_rte-G7648</f>
        <v/>
      </c>
      <c r="I7648" s="6">
        <f>IF(sel_og=1,0,E7648-G7648)</f>
        <v/>
      </c>
      <c r="J7648" s="6">
        <f>IF(sel_og=1,0,D7648-F7648)</f>
        <v/>
      </c>
      <c r="K7648" s="6">
        <f>IF(sel_og=1,E7648-G7648,0)</f>
        <v/>
      </c>
    </row>
    <row r="7649">
      <c r="A7649" s="6">
        <f>Profiles!E7649+Profiles!F7649</f>
        <v/>
      </c>
      <c r="B7649" s="6">
        <f>Profiles!D7649*sel_solar</f>
        <v/>
      </c>
      <c r="C7649" s="6">
        <f>MIN(B7649,A7649)</f>
        <v/>
      </c>
      <c r="D7649" s="6">
        <f>B7649-C7649</f>
        <v/>
      </c>
      <c r="E7649" s="6">
        <f>A7649-C7649</f>
        <v/>
      </c>
      <c r="F7649" s="6">
        <f>MIN(D7649,in_batt_pw,IF(sel_batt=0,0,(sel_batt-H7648)/in_rte))</f>
        <v/>
      </c>
      <c r="G7649" s="6">
        <f>MIN(E7649,in_batt_pw,H7648)</f>
        <v/>
      </c>
      <c r="H7649" s="6">
        <f>H7648+F7649*in_rte-G7649</f>
        <v/>
      </c>
      <c r="I7649" s="6">
        <f>IF(sel_og=1,0,E7649-G7649)</f>
        <v/>
      </c>
      <c r="J7649" s="6">
        <f>IF(sel_og=1,0,D7649-F7649)</f>
        <v/>
      </c>
      <c r="K7649" s="6">
        <f>IF(sel_og=1,E7649-G7649,0)</f>
        <v/>
      </c>
    </row>
    <row r="7650">
      <c r="A7650" s="6">
        <f>Profiles!E7650+Profiles!F7650</f>
        <v/>
      </c>
      <c r="B7650" s="6">
        <f>Profiles!D7650*sel_solar</f>
        <v/>
      </c>
      <c r="C7650" s="6">
        <f>MIN(B7650,A7650)</f>
        <v/>
      </c>
      <c r="D7650" s="6">
        <f>B7650-C7650</f>
        <v/>
      </c>
      <c r="E7650" s="6">
        <f>A7650-C7650</f>
        <v/>
      </c>
      <c r="F7650" s="6">
        <f>MIN(D7650,in_batt_pw,IF(sel_batt=0,0,(sel_batt-H7649)/in_rte))</f>
        <v/>
      </c>
      <c r="G7650" s="6">
        <f>MIN(E7650,in_batt_pw,H7649)</f>
        <v/>
      </c>
      <c r="H7650" s="6">
        <f>H7649+F7650*in_rte-G7650</f>
        <v/>
      </c>
      <c r="I7650" s="6">
        <f>IF(sel_og=1,0,E7650-G7650)</f>
        <v/>
      </c>
      <c r="J7650" s="6">
        <f>IF(sel_og=1,0,D7650-F7650)</f>
        <v/>
      </c>
      <c r="K7650" s="6">
        <f>IF(sel_og=1,E7650-G7650,0)</f>
        <v/>
      </c>
    </row>
    <row r="7651">
      <c r="A7651" s="6">
        <f>Profiles!E7651+Profiles!F7651</f>
        <v/>
      </c>
      <c r="B7651" s="6">
        <f>Profiles!D7651*sel_solar</f>
        <v/>
      </c>
      <c r="C7651" s="6">
        <f>MIN(B7651,A7651)</f>
        <v/>
      </c>
      <c r="D7651" s="6">
        <f>B7651-C7651</f>
        <v/>
      </c>
      <c r="E7651" s="6">
        <f>A7651-C7651</f>
        <v/>
      </c>
      <c r="F7651" s="6">
        <f>MIN(D7651,in_batt_pw,IF(sel_batt=0,0,(sel_batt-H7650)/in_rte))</f>
        <v/>
      </c>
      <c r="G7651" s="6">
        <f>MIN(E7651,in_batt_pw,H7650)</f>
        <v/>
      </c>
      <c r="H7651" s="6">
        <f>H7650+F7651*in_rte-G7651</f>
        <v/>
      </c>
      <c r="I7651" s="6">
        <f>IF(sel_og=1,0,E7651-G7651)</f>
        <v/>
      </c>
      <c r="J7651" s="6">
        <f>IF(sel_og=1,0,D7651-F7651)</f>
        <v/>
      </c>
      <c r="K7651" s="6">
        <f>IF(sel_og=1,E7651-G7651,0)</f>
        <v/>
      </c>
    </row>
    <row r="7652">
      <c r="A7652" s="6">
        <f>Profiles!E7652+Profiles!F7652</f>
        <v/>
      </c>
      <c r="B7652" s="6">
        <f>Profiles!D7652*sel_solar</f>
        <v/>
      </c>
      <c r="C7652" s="6">
        <f>MIN(B7652,A7652)</f>
        <v/>
      </c>
      <c r="D7652" s="6">
        <f>B7652-C7652</f>
        <v/>
      </c>
      <c r="E7652" s="6">
        <f>A7652-C7652</f>
        <v/>
      </c>
      <c r="F7652" s="6">
        <f>MIN(D7652,in_batt_pw,IF(sel_batt=0,0,(sel_batt-H7651)/in_rte))</f>
        <v/>
      </c>
      <c r="G7652" s="6">
        <f>MIN(E7652,in_batt_pw,H7651)</f>
        <v/>
      </c>
      <c r="H7652" s="6">
        <f>H7651+F7652*in_rte-G7652</f>
        <v/>
      </c>
      <c r="I7652" s="6">
        <f>IF(sel_og=1,0,E7652-G7652)</f>
        <v/>
      </c>
      <c r="J7652" s="6">
        <f>IF(sel_og=1,0,D7652-F7652)</f>
        <v/>
      </c>
      <c r="K7652" s="6">
        <f>IF(sel_og=1,E7652-G7652,0)</f>
        <v/>
      </c>
    </row>
    <row r="7653">
      <c r="A7653" s="6">
        <f>Profiles!E7653+Profiles!F7653</f>
        <v/>
      </c>
      <c r="B7653" s="6">
        <f>Profiles!D7653*sel_solar</f>
        <v/>
      </c>
      <c r="C7653" s="6">
        <f>MIN(B7653,A7653)</f>
        <v/>
      </c>
      <c r="D7653" s="6">
        <f>B7653-C7653</f>
        <v/>
      </c>
      <c r="E7653" s="6">
        <f>A7653-C7653</f>
        <v/>
      </c>
      <c r="F7653" s="6">
        <f>MIN(D7653,in_batt_pw,IF(sel_batt=0,0,(sel_batt-H7652)/in_rte))</f>
        <v/>
      </c>
      <c r="G7653" s="6">
        <f>MIN(E7653,in_batt_pw,H7652)</f>
        <v/>
      </c>
      <c r="H7653" s="6">
        <f>H7652+F7653*in_rte-G7653</f>
        <v/>
      </c>
      <c r="I7653" s="6">
        <f>IF(sel_og=1,0,E7653-G7653)</f>
        <v/>
      </c>
      <c r="J7653" s="6">
        <f>IF(sel_og=1,0,D7653-F7653)</f>
        <v/>
      </c>
      <c r="K7653" s="6">
        <f>IF(sel_og=1,E7653-G7653,0)</f>
        <v/>
      </c>
    </row>
    <row r="7654">
      <c r="A7654" s="6">
        <f>Profiles!E7654+Profiles!F7654</f>
        <v/>
      </c>
      <c r="B7654" s="6">
        <f>Profiles!D7654*sel_solar</f>
        <v/>
      </c>
      <c r="C7654" s="6">
        <f>MIN(B7654,A7654)</f>
        <v/>
      </c>
      <c r="D7654" s="6">
        <f>B7654-C7654</f>
        <v/>
      </c>
      <c r="E7654" s="6">
        <f>A7654-C7654</f>
        <v/>
      </c>
      <c r="F7654" s="6">
        <f>MIN(D7654,in_batt_pw,IF(sel_batt=0,0,(sel_batt-H7653)/in_rte))</f>
        <v/>
      </c>
      <c r="G7654" s="6">
        <f>MIN(E7654,in_batt_pw,H7653)</f>
        <v/>
      </c>
      <c r="H7654" s="6">
        <f>H7653+F7654*in_rte-G7654</f>
        <v/>
      </c>
      <c r="I7654" s="6">
        <f>IF(sel_og=1,0,E7654-G7654)</f>
        <v/>
      </c>
      <c r="J7654" s="6">
        <f>IF(sel_og=1,0,D7654-F7654)</f>
        <v/>
      </c>
      <c r="K7654" s="6">
        <f>IF(sel_og=1,E7654-G7654,0)</f>
        <v/>
      </c>
    </row>
    <row r="7655">
      <c r="A7655" s="6">
        <f>Profiles!E7655+Profiles!F7655</f>
        <v/>
      </c>
      <c r="B7655" s="6">
        <f>Profiles!D7655*sel_solar</f>
        <v/>
      </c>
      <c r="C7655" s="6">
        <f>MIN(B7655,A7655)</f>
        <v/>
      </c>
      <c r="D7655" s="6">
        <f>B7655-C7655</f>
        <v/>
      </c>
      <c r="E7655" s="6">
        <f>A7655-C7655</f>
        <v/>
      </c>
      <c r="F7655" s="6">
        <f>MIN(D7655,in_batt_pw,IF(sel_batt=0,0,(sel_batt-H7654)/in_rte))</f>
        <v/>
      </c>
      <c r="G7655" s="6">
        <f>MIN(E7655,in_batt_pw,H7654)</f>
        <v/>
      </c>
      <c r="H7655" s="6">
        <f>H7654+F7655*in_rte-G7655</f>
        <v/>
      </c>
      <c r="I7655" s="6">
        <f>IF(sel_og=1,0,E7655-G7655)</f>
        <v/>
      </c>
      <c r="J7655" s="6">
        <f>IF(sel_og=1,0,D7655-F7655)</f>
        <v/>
      </c>
      <c r="K7655" s="6">
        <f>IF(sel_og=1,E7655-G7655,0)</f>
        <v/>
      </c>
    </row>
    <row r="7656">
      <c r="A7656" s="6">
        <f>Profiles!E7656+Profiles!F7656</f>
        <v/>
      </c>
      <c r="B7656" s="6">
        <f>Profiles!D7656*sel_solar</f>
        <v/>
      </c>
      <c r="C7656" s="6">
        <f>MIN(B7656,A7656)</f>
        <v/>
      </c>
      <c r="D7656" s="6">
        <f>B7656-C7656</f>
        <v/>
      </c>
      <c r="E7656" s="6">
        <f>A7656-C7656</f>
        <v/>
      </c>
      <c r="F7656" s="6">
        <f>MIN(D7656,in_batt_pw,IF(sel_batt=0,0,(sel_batt-H7655)/in_rte))</f>
        <v/>
      </c>
      <c r="G7656" s="6">
        <f>MIN(E7656,in_batt_pw,H7655)</f>
        <v/>
      </c>
      <c r="H7656" s="6">
        <f>H7655+F7656*in_rte-G7656</f>
        <v/>
      </c>
      <c r="I7656" s="6">
        <f>IF(sel_og=1,0,E7656-G7656)</f>
        <v/>
      </c>
      <c r="J7656" s="6">
        <f>IF(sel_og=1,0,D7656-F7656)</f>
        <v/>
      </c>
      <c r="K7656" s="6">
        <f>IF(sel_og=1,E7656-G7656,0)</f>
        <v/>
      </c>
    </row>
    <row r="7657">
      <c r="A7657" s="6">
        <f>Profiles!E7657+Profiles!F7657</f>
        <v/>
      </c>
      <c r="B7657" s="6">
        <f>Profiles!D7657*sel_solar</f>
        <v/>
      </c>
      <c r="C7657" s="6">
        <f>MIN(B7657,A7657)</f>
        <v/>
      </c>
      <c r="D7657" s="6">
        <f>B7657-C7657</f>
        <v/>
      </c>
      <c r="E7657" s="6">
        <f>A7657-C7657</f>
        <v/>
      </c>
      <c r="F7657" s="6">
        <f>MIN(D7657,in_batt_pw,IF(sel_batt=0,0,(sel_batt-H7656)/in_rte))</f>
        <v/>
      </c>
      <c r="G7657" s="6">
        <f>MIN(E7657,in_batt_pw,H7656)</f>
        <v/>
      </c>
      <c r="H7657" s="6">
        <f>H7656+F7657*in_rte-G7657</f>
        <v/>
      </c>
      <c r="I7657" s="6">
        <f>IF(sel_og=1,0,E7657-G7657)</f>
        <v/>
      </c>
      <c r="J7657" s="6">
        <f>IF(sel_og=1,0,D7657-F7657)</f>
        <v/>
      </c>
      <c r="K7657" s="6">
        <f>IF(sel_og=1,E7657-G7657,0)</f>
        <v/>
      </c>
    </row>
    <row r="7658">
      <c r="A7658" s="6">
        <f>Profiles!E7658+Profiles!F7658</f>
        <v/>
      </c>
      <c r="B7658" s="6">
        <f>Profiles!D7658*sel_solar</f>
        <v/>
      </c>
      <c r="C7658" s="6">
        <f>MIN(B7658,A7658)</f>
        <v/>
      </c>
      <c r="D7658" s="6">
        <f>B7658-C7658</f>
        <v/>
      </c>
      <c r="E7658" s="6">
        <f>A7658-C7658</f>
        <v/>
      </c>
      <c r="F7658" s="6">
        <f>MIN(D7658,in_batt_pw,IF(sel_batt=0,0,(sel_batt-H7657)/in_rte))</f>
        <v/>
      </c>
      <c r="G7658" s="6">
        <f>MIN(E7658,in_batt_pw,H7657)</f>
        <v/>
      </c>
      <c r="H7658" s="6">
        <f>H7657+F7658*in_rte-G7658</f>
        <v/>
      </c>
      <c r="I7658" s="6">
        <f>IF(sel_og=1,0,E7658-G7658)</f>
        <v/>
      </c>
      <c r="J7658" s="6">
        <f>IF(sel_og=1,0,D7658-F7658)</f>
        <v/>
      </c>
      <c r="K7658" s="6">
        <f>IF(sel_og=1,E7658-G7658,0)</f>
        <v/>
      </c>
    </row>
    <row r="7659">
      <c r="A7659" s="6">
        <f>Profiles!E7659+Profiles!F7659</f>
        <v/>
      </c>
      <c r="B7659" s="6">
        <f>Profiles!D7659*sel_solar</f>
        <v/>
      </c>
      <c r="C7659" s="6">
        <f>MIN(B7659,A7659)</f>
        <v/>
      </c>
      <c r="D7659" s="6">
        <f>B7659-C7659</f>
        <v/>
      </c>
      <c r="E7659" s="6">
        <f>A7659-C7659</f>
        <v/>
      </c>
      <c r="F7659" s="6">
        <f>MIN(D7659,in_batt_pw,IF(sel_batt=0,0,(sel_batt-H7658)/in_rte))</f>
        <v/>
      </c>
      <c r="G7659" s="6">
        <f>MIN(E7659,in_batt_pw,H7658)</f>
        <v/>
      </c>
      <c r="H7659" s="6">
        <f>H7658+F7659*in_rte-G7659</f>
        <v/>
      </c>
      <c r="I7659" s="6">
        <f>IF(sel_og=1,0,E7659-G7659)</f>
        <v/>
      </c>
      <c r="J7659" s="6">
        <f>IF(sel_og=1,0,D7659-F7659)</f>
        <v/>
      </c>
      <c r="K7659" s="6">
        <f>IF(sel_og=1,E7659-G7659,0)</f>
        <v/>
      </c>
    </row>
    <row r="7660">
      <c r="A7660" s="6">
        <f>Profiles!E7660+Profiles!F7660</f>
        <v/>
      </c>
      <c r="B7660" s="6">
        <f>Profiles!D7660*sel_solar</f>
        <v/>
      </c>
      <c r="C7660" s="6">
        <f>MIN(B7660,A7660)</f>
        <v/>
      </c>
      <c r="D7660" s="6">
        <f>B7660-C7660</f>
        <v/>
      </c>
      <c r="E7660" s="6">
        <f>A7660-C7660</f>
        <v/>
      </c>
      <c r="F7660" s="6">
        <f>MIN(D7660,in_batt_pw,IF(sel_batt=0,0,(sel_batt-H7659)/in_rte))</f>
        <v/>
      </c>
      <c r="G7660" s="6">
        <f>MIN(E7660,in_batt_pw,H7659)</f>
        <v/>
      </c>
      <c r="H7660" s="6">
        <f>H7659+F7660*in_rte-G7660</f>
        <v/>
      </c>
      <c r="I7660" s="6">
        <f>IF(sel_og=1,0,E7660-G7660)</f>
        <v/>
      </c>
      <c r="J7660" s="6">
        <f>IF(sel_og=1,0,D7660-F7660)</f>
        <v/>
      </c>
      <c r="K7660" s="6">
        <f>IF(sel_og=1,E7660-G7660,0)</f>
        <v/>
      </c>
    </row>
    <row r="7661">
      <c r="A7661" s="6">
        <f>Profiles!E7661+Profiles!F7661</f>
        <v/>
      </c>
      <c r="B7661" s="6">
        <f>Profiles!D7661*sel_solar</f>
        <v/>
      </c>
      <c r="C7661" s="6">
        <f>MIN(B7661,A7661)</f>
        <v/>
      </c>
      <c r="D7661" s="6">
        <f>B7661-C7661</f>
        <v/>
      </c>
      <c r="E7661" s="6">
        <f>A7661-C7661</f>
        <v/>
      </c>
      <c r="F7661" s="6">
        <f>MIN(D7661,in_batt_pw,IF(sel_batt=0,0,(sel_batt-H7660)/in_rte))</f>
        <v/>
      </c>
      <c r="G7661" s="6">
        <f>MIN(E7661,in_batt_pw,H7660)</f>
        <v/>
      </c>
      <c r="H7661" s="6">
        <f>H7660+F7661*in_rte-G7661</f>
        <v/>
      </c>
      <c r="I7661" s="6">
        <f>IF(sel_og=1,0,E7661-G7661)</f>
        <v/>
      </c>
      <c r="J7661" s="6">
        <f>IF(sel_og=1,0,D7661-F7661)</f>
        <v/>
      </c>
      <c r="K7661" s="6">
        <f>IF(sel_og=1,E7661-G7661,0)</f>
        <v/>
      </c>
    </row>
    <row r="7662">
      <c r="A7662" s="6">
        <f>Profiles!E7662+Profiles!F7662</f>
        <v/>
      </c>
      <c r="B7662" s="6">
        <f>Profiles!D7662*sel_solar</f>
        <v/>
      </c>
      <c r="C7662" s="6">
        <f>MIN(B7662,A7662)</f>
        <v/>
      </c>
      <c r="D7662" s="6">
        <f>B7662-C7662</f>
        <v/>
      </c>
      <c r="E7662" s="6">
        <f>A7662-C7662</f>
        <v/>
      </c>
      <c r="F7662" s="6">
        <f>MIN(D7662,in_batt_pw,IF(sel_batt=0,0,(sel_batt-H7661)/in_rte))</f>
        <v/>
      </c>
      <c r="G7662" s="6">
        <f>MIN(E7662,in_batt_pw,H7661)</f>
        <v/>
      </c>
      <c r="H7662" s="6">
        <f>H7661+F7662*in_rte-G7662</f>
        <v/>
      </c>
      <c r="I7662" s="6">
        <f>IF(sel_og=1,0,E7662-G7662)</f>
        <v/>
      </c>
      <c r="J7662" s="6">
        <f>IF(sel_og=1,0,D7662-F7662)</f>
        <v/>
      </c>
      <c r="K7662" s="6">
        <f>IF(sel_og=1,E7662-G7662,0)</f>
        <v/>
      </c>
    </row>
    <row r="7663">
      <c r="A7663" s="6">
        <f>Profiles!E7663+Profiles!F7663</f>
        <v/>
      </c>
      <c r="B7663" s="6">
        <f>Profiles!D7663*sel_solar</f>
        <v/>
      </c>
      <c r="C7663" s="6">
        <f>MIN(B7663,A7663)</f>
        <v/>
      </c>
      <c r="D7663" s="6">
        <f>B7663-C7663</f>
        <v/>
      </c>
      <c r="E7663" s="6">
        <f>A7663-C7663</f>
        <v/>
      </c>
      <c r="F7663" s="6">
        <f>MIN(D7663,in_batt_pw,IF(sel_batt=0,0,(sel_batt-H7662)/in_rte))</f>
        <v/>
      </c>
      <c r="G7663" s="6">
        <f>MIN(E7663,in_batt_pw,H7662)</f>
        <v/>
      </c>
      <c r="H7663" s="6">
        <f>H7662+F7663*in_rte-G7663</f>
        <v/>
      </c>
      <c r="I7663" s="6">
        <f>IF(sel_og=1,0,E7663-G7663)</f>
        <v/>
      </c>
      <c r="J7663" s="6">
        <f>IF(sel_og=1,0,D7663-F7663)</f>
        <v/>
      </c>
      <c r="K7663" s="6">
        <f>IF(sel_og=1,E7663-G7663,0)</f>
        <v/>
      </c>
    </row>
    <row r="7664">
      <c r="A7664" s="6">
        <f>Profiles!E7664+Profiles!F7664</f>
        <v/>
      </c>
      <c r="B7664" s="6">
        <f>Profiles!D7664*sel_solar</f>
        <v/>
      </c>
      <c r="C7664" s="6">
        <f>MIN(B7664,A7664)</f>
        <v/>
      </c>
      <c r="D7664" s="6">
        <f>B7664-C7664</f>
        <v/>
      </c>
      <c r="E7664" s="6">
        <f>A7664-C7664</f>
        <v/>
      </c>
      <c r="F7664" s="6">
        <f>MIN(D7664,in_batt_pw,IF(sel_batt=0,0,(sel_batt-H7663)/in_rte))</f>
        <v/>
      </c>
      <c r="G7664" s="6">
        <f>MIN(E7664,in_batt_pw,H7663)</f>
        <v/>
      </c>
      <c r="H7664" s="6">
        <f>H7663+F7664*in_rte-G7664</f>
        <v/>
      </c>
      <c r="I7664" s="6">
        <f>IF(sel_og=1,0,E7664-G7664)</f>
        <v/>
      </c>
      <c r="J7664" s="6">
        <f>IF(sel_og=1,0,D7664-F7664)</f>
        <v/>
      </c>
      <c r="K7664" s="6">
        <f>IF(sel_og=1,E7664-G7664,0)</f>
        <v/>
      </c>
    </row>
    <row r="7665">
      <c r="A7665" s="6">
        <f>Profiles!E7665+Profiles!F7665</f>
        <v/>
      </c>
      <c r="B7665" s="6">
        <f>Profiles!D7665*sel_solar</f>
        <v/>
      </c>
      <c r="C7665" s="6">
        <f>MIN(B7665,A7665)</f>
        <v/>
      </c>
      <c r="D7665" s="6">
        <f>B7665-C7665</f>
        <v/>
      </c>
      <c r="E7665" s="6">
        <f>A7665-C7665</f>
        <v/>
      </c>
      <c r="F7665" s="6">
        <f>MIN(D7665,in_batt_pw,IF(sel_batt=0,0,(sel_batt-H7664)/in_rte))</f>
        <v/>
      </c>
      <c r="G7665" s="6">
        <f>MIN(E7665,in_batt_pw,H7664)</f>
        <v/>
      </c>
      <c r="H7665" s="6">
        <f>H7664+F7665*in_rte-G7665</f>
        <v/>
      </c>
      <c r="I7665" s="6">
        <f>IF(sel_og=1,0,E7665-G7665)</f>
        <v/>
      </c>
      <c r="J7665" s="6">
        <f>IF(sel_og=1,0,D7665-F7665)</f>
        <v/>
      </c>
      <c r="K7665" s="6">
        <f>IF(sel_og=1,E7665-G7665,0)</f>
        <v/>
      </c>
    </row>
    <row r="7666">
      <c r="A7666" s="6">
        <f>Profiles!E7666+Profiles!F7666</f>
        <v/>
      </c>
      <c r="B7666" s="6">
        <f>Profiles!D7666*sel_solar</f>
        <v/>
      </c>
      <c r="C7666" s="6">
        <f>MIN(B7666,A7666)</f>
        <v/>
      </c>
      <c r="D7666" s="6">
        <f>B7666-C7666</f>
        <v/>
      </c>
      <c r="E7666" s="6">
        <f>A7666-C7666</f>
        <v/>
      </c>
      <c r="F7666" s="6">
        <f>MIN(D7666,in_batt_pw,IF(sel_batt=0,0,(sel_batt-H7665)/in_rte))</f>
        <v/>
      </c>
      <c r="G7666" s="6">
        <f>MIN(E7666,in_batt_pw,H7665)</f>
        <v/>
      </c>
      <c r="H7666" s="6">
        <f>H7665+F7666*in_rte-G7666</f>
        <v/>
      </c>
      <c r="I7666" s="6">
        <f>IF(sel_og=1,0,E7666-G7666)</f>
        <v/>
      </c>
      <c r="J7666" s="6">
        <f>IF(sel_og=1,0,D7666-F7666)</f>
        <v/>
      </c>
      <c r="K7666" s="6">
        <f>IF(sel_og=1,E7666-G7666,0)</f>
        <v/>
      </c>
    </row>
    <row r="7667">
      <c r="A7667" s="6">
        <f>Profiles!E7667+Profiles!F7667</f>
        <v/>
      </c>
      <c r="B7667" s="6">
        <f>Profiles!D7667*sel_solar</f>
        <v/>
      </c>
      <c r="C7667" s="6">
        <f>MIN(B7667,A7667)</f>
        <v/>
      </c>
      <c r="D7667" s="6">
        <f>B7667-C7667</f>
        <v/>
      </c>
      <c r="E7667" s="6">
        <f>A7667-C7667</f>
        <v/>
      </c>
      <c r="F7667" s="6">
        <f>MIN(D7667,in_batt_pw,IF(sel_batt=0,0,(sel_batt-H7666)/in_rte))</f>
        <v/>
      </c>
      <c r="G7667" s="6">
        <f>MIN(E7667,in_batt_pw,H7666)</f>
        <v/>
      </c>
      <c r="H7667" s="6">
        <f>H7666+F7667*in_rte-G7667</f>
        <v/>
      </c>
      <c r="I7667" s="6">
        <f>IF(sel_og=1,0,E7667-G7667)</f>
        <v/>
      </c>
      <c r="J7667" s="6">
        <f>IF(sel_og=1,0,D7667-F7667)</f>
        <v/>
      </c>
      <c r="K7667" s="6">
        <f>IF(sel_og=1,E7667-G7667,0)</f>
        <v/>
      </c>
    </row>
    <row r="7668">
      <c r="A7668" s="6">
        <f>Profiles!E7668+Profiles!F7668</f>
        <v/>
      </c>
      <c r="B7668" s="6">
        <f>Profiles!D7668*sel_solar</f>
        <v/>
      </c>
      <c r="C7668" s="6">
        <f>MIN(B7668,A7668)</f>
        <v/>
      </c>
      <c r="D7668" s="6">
        <f>B7668-C7668</f>
        <v/>
      </c>
      <c r="E7668" s="6">
        <f>A7668-C7668</f>
        <v/>
      </c>
      <c r="F7668" s="6">
        <f>MIN(D7668,in_batt_pw,IF(sel_batt=0,0,(sel_batt-H7667)/in_rte))</f>
        <v/>
      </c>
      <c r="G7668" s="6">
        <f>MIN(E7668,in_batt_pw,H7667)</f>
        <v/>
      </c>
      <c r="H7668" s="6">
        <f>H7667+F7668*in_rte-G7668</f>
        <v/>
      </c>
      <c r="I7668" s="6">
        <f>IF(sel_og=1,0,E7668-G7668)</f>
        <v/>
      </c>
      <c r="J7668" s="6">
        <f>IF(sel_og=1,0,D7668-F7668)</f>
        <v/>
      </c>
      <c r="K7668" s="6">
        <f>IF(sel_og=1,E7668-G7668,0)</f>
        <v/>
      </c>
    </row>
    <row r="7669">
      <c r="A7669" s="6">
        <f>Profiles!E7669+Profiles!F7669</f>
        <v/>
      </c>
      <c r="B7669" s="6">
        <f>Profiles!D7669*sel_solar</f>
        <v/>
      </c>
      <c r="C7669" s="6">
        <f>MIN(B7669,A7669)</f>
        <v/>
      </c>
      <c r="D7669" s="6">
        <f>B7669-C7669</f>
        <v/>
      </c>
      <c r="E7669" s="6">
        <f>A7669-C7669</f>
        <v/>
      </c>
      <c r="F7669" s="6">
        <f>MIN(D7669,in_batt_pw,IF(sel_batt=0,0,(sel_batt-H7668)/in_rte))</f>
        <v/>
      </c>
      <c r="G7669" s="6">
        <f>MIN(E7669,in_batt_pw,H7668)</f>
        <v/>
      </c>
      <c r="H7669" s="6">
        <f>H7668+F7669*in_rte-G7669</f>
        <v/>
      </c>
      <c r="I7669" s="6">
        <f>IF(sel_og=1,0,E7669-G7669)</f>
        <v/>
      </c>
      <c r="J7669" s="6">
        <f>IF(sel_og=1,0,D7669-F7669)</f>
        <v/>
      </c>
      <c r="K7669" s="6">
        <f>IF(sel_og=1,E7669-G7669,0)</f>
        <v/>
      </c>
    </row>
    <row r="7670">
      <c r="A7670" s="6">
        <f>Profiles!E7670+Profiles!F7670</f>
        <v/>
      </c>
      <c r="B7670" s="6">
        <f>Profiles!D7670*sel_solar</f>
        <v/>
      </c>
      <c r="C7670" s="6">
        <f>MIN(B7670,A7670)</f>
        <v/>
      </c>
      <c r="D7670" s="6">
        <f>B7670-C7670</f>
        <v/>
      </c>
      <c r="E7670" s="6">
        <f>A7670-C7670</f>
        <v/>
      </c>
      <c r="F7670" s="6">
        <f>MIN(D7670,in_batt_pw,IF(sel_batt=0,0,(sel_batt-H7669)/in_rte))</f>
        <v/>
      </c>
      <c r="G7670" s="6">
        <f>MIN(E7670,in_batt_pw,H7669)</f>
        <v/>
      </c>
      <c r="H7670" s="6">
        <f>H7669+F7670*in_rte-G7670</f>
        <v/>
      </c>
      <c r="I7670" s="6">
        <f>IF(sel_og=1,0,E7670-G7670)</f>
        <v/>
      </c>
      <c r="J7670" s="6">
        <f>IF(sel_og=1,0,D7670-F7670)</f>
        <v/>
      </c>
      <c r="K7670" s="6">
        <f>IF(sel_og=1,E7670-G7670,0)</f>
        <v/>
      </c>
    </row>
    <row r="7671">
      <c r="A7671" s="6">
        <f>Profiles!E7671+Profiles!F7671</f>
        <v/>
      </c>
      <c r="B7671" s="6">
        <f>Profiles!D7671*sel_solar</f>
        <v/>
      </c>
      <c r="C7671" s="6">
        <f>MIN(B7671,A7671)</f>
        <v/>
      </c>
      <c r="D7671" s="6">
        <f>B7671-C7671</f>
        <v/>
      </c>
      <c r="E7671" s="6">
        <f>A7671-C7671</f>
        <v/>
      </c>
      <c r="F7671" s="6">
        <f>MIN(D7671,in_batt_pw,IF(sel_batt=0,0,(sel_batt-H7670)/in_rte))</f>
        <v/>
      </c>
      <c r="G7671" s="6">
        <f>MIN(E7671,in_batt_pw,H7670)</f>
        <v/>
      </c>
      <c r="H7671" s="6">
        <f>H7670+F7671*in_rte-G7671</f>
        <v/>
      </c>
      <c r="I7671" s="6">
        <f>IF(sel_og=1,0,E7671-G7671)</f>
        <v/>
      </c>
      <c r="J7671" s="6">
        <f>IF(sel_og=1,0,D7671-F7671)</f>
        <v/>
      </c>
      <c r="K7671" s="6">
        <f>IF(sel_og=1,E7671-G7671,0)</f>
        <v/>
      </c>
    </row>
    <row r="7672">
      <c r="A7672" s="6">
        <f>Profiles!E7672+Profiles!F7672</f>
        <v/>
      </c>
      <c r="B7672" s="6">
        <f>Profiles!D7672*sel_solar</f>
        <v/>
      </c>
      <c r="C7672" s="6">
        <f>MIN(B7672,A7672)</f>
        <v/>
      </c>
      <c r="D7672" s="6">
        <f>B7672-C7672</f>
        <v/>
      </c>
      <c r="E7672" s="6">
        <f>A7672-C7672</f>
        <v/>
      </c>
      <c r="F7672" s="6">
        <f>MIN(D7672,in_batt_pw,IF(sel_batt=0,0,(sel_batt-H7671)/in_rte))</f>
        <v/>
      </c>
      <c r="G7672" s="6">
        <f>MIN(E7672,in_batt_pw,H7671)</f>
        <v/>
      </c>
      <c r="H7672" s="6">
        <f>H7671+F7672*in_rte-G7672</f>
        <v/>
      </c>
      <c r="I7672" s="6">
        <f>IF(sel_og=1,0,E7672-G7672)</f>
        <v/>
      </c>
      <c r="J7672" s="6">
        <f>IF(sel_og=1,0,D7672-F7672)</f>
        <v/>
      </c>
      <c r="K7672" s="6">
        <f>IF(sel_og=1,E7672-G7672,0)</f>
        <v/>
      </c>
    </row>
    <row r="7673">
      <c r="A7673" s="6">
        <f>Profiles!E7673+Profiles!F7673</f>
        <v/>
      </c>
      <c r="B7673" s="6">
        <f>Profiles!D7673*sel_solar</f>
        <v/>
      </c>
      <c r="C7673" s="6">
        <f>MIN(B7673,A7673)</f>
        <v/>
      </c>
      <c r="D7673" s="6">
        <f>B7673-C7673</f>
        <v/>
      </c>
      <c r="E7673" s="6">
        <f>A7673-C7673</f>
        <v/>
      </c>
      <c r="F7673" s="6">
        <f>MIN(D7673,in_batt_pw,IF(sel_batt=0,0,(sel_batt-H7672)/in_rte))</f>
        <v/>
      </c>
      <c r="G7673" s="6">
        <f>MIN(E7673,in_batt_pw,H7672)</f>
        <v/>
      </c>
      <c r="H7673" s="6">
        <f>H7672+F7673*in_rte-G7673</f>
        <v/>
      </c>
      <c r="I7673" s="6">
        <f>IF(sel_og=1,0,E7673-G7673)</f>
        <v/>
      </c>
      <c r="J7673" s="6">
        <f>IF(sel_og=1,0,D7673-F7673)</f>
        <v/>
      </c>
      <c r="K7673" s="6">
        <f>IF(sel_og=1,E7673-G7673,0)</f>
        <v/>
      </c>
    </row>
    <row r="7674">
      <c r="A7674" s="6">
        <f>Profiles!E7674+Profiles!F7674</f>
        <v/>
      </c>
      <c r="B7674" s="6">
        <f>Profiles!D7674*sel_solar</f>
        <v/>
      </c>
      <c r="C7674" s="6">
        <f>MIN(B7674,A7674)</f>
        <v/>
      </c>
      <c r="D7674" s="6">
        <f>B7674-C7674</f>
        <v/>
      </c>
      <c r="E7674" s="6">
        <f>A7674-C7674</f>
        <v/>
      </c>
      <c r="F7674" s="6">
        <f>MIN(D7674,in_batt_pw,IF(sel_batt=0,0,(sel_batt-H7673)/in_rte))</f>
        <v/>
      </c>
      <c r="G7674" s="6">
        <f>MIN(E7674,in_batt_pw,H7673)</f>
        <v/>
      </c>
      <c r="H7674" s="6">
        <f>H7673+F7674*in_rte-G7674</f>
        <v/>
      </c>
      <c r="I7674" s="6">
        <f>IF(sel_og=1,0,E7674-G7674)</f>
        <v/>
      </c>
      <c r="J7674" s="6">
        <f>IF(sel_og=1,0,D7674-F7674)</f>
        <v/>
      </c>
      <c r="K7674" s="6">
        <f>IF(sel_og=1,E7674-G7674,0)</f>
        <v/>
      </c>
    </row>
    <row r="7675">
      <c r="A7675" s="6">
        <f>Profiles!E7675+Profiles!F7675</f>
        <v/>
      </c>
      <c r="B7675" s="6">
        <f>Profiles!D7675*sel_solar</f>
        <v/>
      </c>
      <c r="C7675" s="6">
        <f>MIN(B7675,A7675)</f>
        <v/>
      </c>
      <c r="D7675" s="6">
        <f>B7675-C7675</f>
        <v/>
      </c>
      <c r="E7675" s="6">
        <f>A7675-C7675</f>
        <v/>
      </c>
      <c r="F7675" s="6">
        <f>MIN(D7675,in_batt_pw,IF(sel_batt=0,0,(sel_batt-H7674)/in_rte))</f>
        <v/>
      </c>
      <c r="G7675" s="6">
        <f>MIN(E7675,in_batt_pw,H7674)</f>
        <v/>
      </c>
      <c r="H7675" s="6">
        <f>H7674+F7675*in_rte-G7675</f>
        <v/>
      </c>
      <c r="I7675" s="6">
        <f>IF(sel_og=1,0,E7675-G7675)</f>
        <v/>
      </c>
      <c r="J7675" s="6">
        <f>IF(sel_og=1,0,D7675-F7675)</f>
        <v/>
      </c>
      <c r="K7675" s="6">
        <f>IF(sel_og=1,E7675-G7675,0)</f>
        <v/>
      </c>
    </row>
    <row r="7676">
      <c r="A7676" s="6">
        <f>Profiles!E7676+Profiles!F7676</f>
        <v/>
      </c>
      <c r="B7676" s="6">
        <f>Profiles!D7676*sel_solar</f>
        <v/>
      </c>
      <c r="C7676" s="6">
        <f>MIN(B7676,A7676)</f>
        <v/>
      </c>
      <c r="D7676" s="6">
        <f>B7676-C7676</f>
        <v/>
      </c>
      <c r="E7676" s="6">
        <f>A7676-C7676</f>
        <v/>
      </c>
      <c r="F7676" s="6">
        <f>MIN(D7676,in_batt_pw,IF(sel_batt=0,0,(sel_batt-H7675)/in_rte))</f>
        <v/>
      </c>
      <c r="G7676" s="6">
        <f>MIN(E7676,in_batt_pw,H7675)</f>
        <v/>
      </c>
      <c r="H7676" s="6">
        <f>H7675+F7676*in_rte-G7676</f>
        <v/>
      </c>
      <c r="I7676" s="6">
        <f>IF(sel_og=1,0,E7676-G7676)</f>
        <v/>
      </c>
      <c r="J7676" s="6">
        <f>IF(sel_og=1,0,D7676-F7676)</f>
        <v/>
      </c>
      <c r="K7676" s="6">
        <f>IF(sel_og=1,E7676-G7676,0)</f>
        <v/>
      </c>
    </row>
    <row r="7677">
      <c r="A7677" s="6">
        <f>Profiles!E7677+Profiles!F7677</f>
        <v/>
      </c>
      <c r="B7677" s="6">
        <f>Profiles!D7677*sel_solar</f>
        <v/>
      </c>
      <c r="C7677" s="6">
        <f>MIN(B7677,A7677)</f>
        <v/>
      </c>
      <c r="D7677" s="6">
        <f>B7677-C7677</f>
        <v/>
      </c>
      <c r="E7677" s="6">
        <f>A7677-C7677</f>
        <v/>
      </c>
      <c r="F7677" s="6">
        <f>MIN(D7677,in_batt_pw,IF(sel_batt=0,0,(sel_batt-H7676)/in_rte))</f>
        <v/>
      </c>
      <c r="G7677" s="6">
        <f>MIN(E7677,in_batt_pw,H7676)</f>
        <v/>
      </c>
      <c r="H7677" s="6">
        <f>H7676+F7677*in_rte-G7677</f>
        <v/>
      </c>
      <c r="I7677" s="6">
        <f>IF(sel_og=1,0,E7677-G7677)</f>
        <v/>
      </c>
      <c r="J7677" s="6">
        <f>IF(sel_og=1,0,D7677-F7677)</f>
        <v/>
      </c>
      <c r="K7677" s="6">
        <f>IF(sel_og=1,E7677-G7677,0)</f>
        <v/>
      </c>
    </row>
    <row r="7678">
      <c r="A7678" s="6">
        <f>Profiles!E7678+Profiles!F7678</f>
        <v/>
      </c>
      <c r="B7678" s="6">
        <f>Profiles!D7678*sel_solar</f>
        <v/>
      </c>
      <c r="C7678" s="6">
        <f>MIN(B7678,A7678)</f>
        <v/>
      </c>
      <c r="D7678" s="6">
        <f>B7678-C7678</f>
        <v/>
      </c>
      <c r="E7678" s="6">
        <f>A7678-C7678</f>
        <v/>
      </c>
      <c r="F7678" s="6">
        <f>MIN(D7678,in_batt_pw,IF(sel_batt=0,0,(sel_batt-H7677)/in_rte))</f>
        <v/>
      </c>
      <c r="G7678" s="6">
        <f>MIN(E7678,in_batt_pw,H7677)</f>
        <v/>
      </c>
      <c r="H7678" s="6">
        <f>H7677+F7678*in_rte-G7678</f>
        <v/>
      </c>
      <c r="I7678" s="6">
        <f>IF(sel_og=1,0,E7678-G7678)</f>
        <v/>
      </c>
      <c r="J7678" s="6">
        <f>IF(sel_og=1,0,D7678-F7678)</f>
        <v/>
      </c>
      <c r="K7678" s="6">
        <f>IF(sel_og=1,E7678-G7678,0)</f>
        <v/>
      </c>
    </row>
    <row r="7679">
      <c r="A7679" s="6">
        <f>Profiles!E7679+Profiles!F7679</f>
        <v/>
      </c>
      <c r="B7679" s="6">
        <f>Profiles!D7679*sel_solar</f>
        <v/>
      </c>
      <c r="C7679" s="6">
        <f>MIN(B7679,A7679)</f>
        <v/>
      </c>
      <c r="D7679" s="6">
        <f>B7679-C7679</f>
        <v/>
      </c>
      <c r="E7679" s="6">
        <f>A7679-C7679</f>
        <v/>
      </c>
      <c r="F7679" s="6">
        <f>MIN(D7679,in_batt_pw,IF(sel_batt=0,0,(sel_batt-H7678)/in_rte))</f>
        <v/>
      </c>
      <c r="G7679" s="6">
        <f>MIN(E7679,in_batt_pw,H7678)</f>
        <v/>
      </c>
      <c r="H7679" s="6">
        <f>H7678+F7679*in_rte-G7679</f>
        <v/>
      </c>
      <c r="I7679" s="6">
        <f>IF(sel_og=1,0,E7679-G7679)</f>
        <v/>
      </c>
      <c r="J7679" s="6">
        <f>IF(sel_og=1,0,D7679-F7679)</f>
        <v/>
      </c>
      <c r="K7679" s="6">
        <f>IF(sel_og=1,E7679-G7679,0)</f>
        <v/>
      </c>
    </row>
    <row r="7680">
      <c r="A7680" s="6">
        <f>Profiles!E7680+Profiles!F7680</f>
        <v/>
      </c>
      <c r="B7680" s="6">
        <f>Profiles!D7680*sel_solar</f>
        <v/>
      </c>
      <c r="C7680" s="6">
        <f>MIN(B7680,A7680)</f>
        <v/>
      </c>
      <c r="D7680" s="6">
        <f>B7680-C7680</f>
        <v/>
      </c>
      <c r="E7680" s="6">
        <f>A7680-C7680</f>
        <v/>
      </c>
      <c r="F7680" s="6">
        <f>MIN(D7680,in_batt_pw,IF(sel_batt=0,0,(sel_batt-H7679)/in_rte))</f>
        <v/>
      </c>
      <c r="G7680" s="6">
        <f>MIN(E7680,in_batt_pw,H7679)</f>
        <v/>
      </c>
      <c r="H7680" s="6">
        <f>H7679+F7680*in_rte-G7680</f>
        <v/>
      </c>
      <c r="I7680" s="6">
        <f>IF(sel_og=1,0,E7680-G7680)</f>
        <v/>
      </c>
      <c r="J7680" s="6">
        <f>IF(sel_og=1,0,D7680-F7680)</f>
        <v/>
      </c>
      <c r="K7680" s="6">
        <f>IF(sel_og=1,E7680-G7680,0)</f>
        <v/>
      </c>
    </row>
    <row r="7681">
      <c r="A7681" s="6">
        <f>Profiles!E7681+Profiles!F7681</f>
        <v/>
      </c>
      <c r="B7681" s="6">
        <f>Profiles!D7681*sel_solar</f>
        <v/>
      </c>
      <c r="C7681" s="6">
        <f>MIN(B7681,A7681)</f>
        <v/>
      </c>
      <c r="D7681" s="6">
        <f>B7681-C7681</f>
        <v/>
      </c>
      <c r="E7681" s="6">
        <f>A7681-C7681</f>
        <v/>
      </c>
      <c r="F7681" s="6">
        <f>MIN(D7681,in_batt_pw,IF(sel_batt=0,0,(sel_batt-H7680)/in_rte))</f>
        <v/>
      </c>
      <c r="G7681" s="6">
        <f>MIN(E7681,in_batt_pw,H7680)</f>
        <v/>
      </c>
      <c r="H7681" s="6">
        <f>H7680+F7681*in_rte-G7681</f>
        <v/>
      </c>
      <c r="I7681" s="6">
        <f>IF(sel_og=1,0,E7681-G7681)</f>
        <v/>
      </c>
      <c r="J7681" s="6">
        <f>IF(sel_og=1,0,D7681-F7681)</f>
        <v/>
      </c>
      <c r="K7681" s="6">
        <f>IF(sel_og=1,E7681-G7681,0)</f>
        <v/>
      </c>
    </row>
    <row r="7682">
      <c r="A7682" s="6">
        <f>Profiles!E7682+Profiles!F7682</f>
        <v/>
      </c>
      <c r="B7682" s="6">
        <f>Profiles!D7682*sel_solar</f>
        <v/>
      </c>
      <c r="C7682" s="6">
        <f>MIN(B7682,A7682)</f>
        <v/>
      </c>
      <c r="D7682" s="6">
        <f>B7682-C7682</f>
        <v/>
      </c>
      <c r="E7682" s="6">
        <f>A7682-C7682</f>
        <v/>
      </c>
      <c r="F7682" s="6">
        <f>MIN(D7682,in_batt_pw,IF(sel_batt=0,0,(sel_batt-H7681)/in_rte))</f>
        <v/>
      </c>
      <c r="G7682" s="6">
        <f>MIN(E7682,in_batt_pw,H7681)</f>
        <v/>
      </c>
      <c r="H7682" s="6">
        <f>H7681+F7682*in_rte-G7682</f>
        <v/>
      </c>
      <c r="I7682" s="6">
        <f>IF(sel_og=1,0,E7682-G7682)</f>
        <v/>
      </c>
      <c r="J7682" s="6">
        <f>IF(sel_og=1,0,D7682-F7682)</f>
        <v/>
      </c>
      <c r="K7682" s="6">
        <f>IF(sel_og=1,E7682-G7682,0)</f>
        <v/>
      </c>
    </row>
    <row r="7683">
      <c r="A7683" s="6">
        <f>Profiles!E7683+Profiles!F7683</f>
        <v/>
      </c>
      <c r="B7683" s="6">
        <f>Profiles!D7683*sel_solar</f>
        <v/>
      </c>
      <c r="C7683" s="6">
        <f>MIN(B7683,A7683)</f>
        <v/>
      </c>
      <c r="D7683" s="6">
        <f>B7683-C7683</f>
        <v/>
      </c>
      <c r="E7683" s="6">
        <f>A7683-C7683</f>
        <v/>
      </c>
      <c r="F7683" s="6">
        <f>MIN(D7683,in_batt_pw,IF(sel_batt=0,0,(sel_batt-H7682)/in_rte))</f>
        <v/>
      </c>
      <c r="G7683" s="6">
        <f>MIN(E7683,in_batt_pw,H7682)</f>
        <v/>
      </c>
      <c r="H7683" s="6">
        <f>H7682+F7683*in_rte-G7683</f>
        <v/>
      </c>
      <c r="I7683" s="6">
        <f>IF(sel_og=1,0,E7683-G7683)</f>
        <v/>
      </c>
      <c r="J7683" s="6">
        <f>IF(sel_og=1,0,D7683-F7683)</f>
        <v/>
      </c>
      <c r="K7683" s="6">
        <f>IF(sel_og=1,E7683-G7683,0)</f>
        <v/>
      </c>
    </row>
    <row r="7684">
      <c r="A7684" s="6">
        <f>Profiles!E7684+Profiles!F7684</f>
        <v/>
      </c>
      <c r="B7684" s="6">
        <f>Profiles!D7684*sel_solar</f>
        <v/>
      </c>
      <c r="C7684" s="6">
        <f>MIN(B7684,A7684)</f>
        <v/>
      </c>
      <c r="D7684" s="6">
        <f>B7684-C7684</f>
        <v/>
      </c>
      <c r="E7684" s="6">
        <f>A7684-C7684</f>
        <v/>
      </c>
      <c r="F7684" s="6">
        <f>MIN(D7684,in_batt_pw,IF(sel_batt=0,0,(sel_batt-H7683)/in_rte))</f>
        <v/>
      </c>
      <c r="G7684" s="6">
        <f>MIN(E7684,in_batt_pw,H7683)</f>
        <v/>
      </c>
      <c r="H7684" s="6">
        <f>H7683+F7684*in_rte-G7684</f>
        <v/>
      </c>
      <c r="I7684" s="6">
        <f>IF(sel_og=1,0,E7684-G7684)</f>
        <v/>
      </c>
      <c r="J7684" s="6">
        <f>IF(sel_og=1,0,D7684-F7684)</f>
        <v/>
      </c>
      <c r="K7684" s="6">
        <f>IF(sel_og=1,E7684-G7684,0)</f>
        <v/>
      </c>
    </row>
    <row r="7685">
      <c r="A7685" s="6">
        <f>Profiles!E7685+Profiles!F7685</f>
        <v/>
      </c>
      <c r="B7685" s="6">
        <f>Profiles!D7685*sel_solar</f>
        <v/>
      </c>
      <c r="C7685" s="6">
        <f>MIN(B7685,A7685)</f>
        <v/>
      </c>
      <c r="D7685" s="6">
        <f>B7685-C7685</f>
        <v/>
      </c>
      <c r="E7685" s="6">
        <f>A7685-C7685</f>
        <v/>
      </c>
      <c r="F7685" s="6">
        <f>MIN(D7685,in_batt_pw,IF(sel_batt=0,0,(sel_batt-H7684)/in_rte))</f>
        <v/>
      </c>
      <c r="G7685" s="6">
        <f>MIN(E7685,in_batt_pw,H7684)</f>
        <v/>
      </c>
      <c r="H7685" s="6">
        <f>H7684+F7685*in_rte-G7685</f>
        <v/>
      </c>
      <c r="I7685" s="6">
        <f>IF(sel_og=1,0,E7685-G7685)</f>
        <v/>
      </c>
      <c r="J7685" s="6">
        <f>IF(sel_og=1,0,D7685-F7685)</f>
        <v/>
      </c>
      <c r="K7685" s="6">
        <f>IF(sel_og=1,E7685-G7685,0)</f>
        <v/>
      </c>
    </row>
    <row r="7686">
      <c r="A7686" s="6">
        <f>Profiles!E7686+Profiles!F7686</f>
        <v/>
      </c>
      <c r="B7686" s="6">
        <f>Profiles!D7686*sel_solar</f>
        <v/>
      </c>
      <c r="C7686" s="6">
        <f>MIN(B7686,A7686)</f>
        <v/>
      </c>
      <c r="D7686" s="6">
        <f>B7686-C7686</f>
        <v/>
      </c>
      <c r="E7686" s="6">
        <f>A7686-C7686</f>
        <v/>
      </c>
      <c r="F7686" s="6">
        <f>MIN(D7686,in_batt_pw,IF(sel_batt=0,0,(sel_batt-H7685)/in_rte))</f>
        <v/>
      </c>
      <c r="G7686" s="6">
        <f>MIN(E7686,in_batt_pw,H7685)</f>
        <v/>
      </c>
      <c r="H7686" s="6">
        <f>H7685+F7686*in_rte-G7686</f>
        <v/>
      </c>
      <c r="I7686" s="6">
        <f>IF(sel_og=1,0,E7686-G7686)</f>
        <v/>
      </c>
      <c r="J7686" s="6">
        <f>IF(sel_og=1,0,D7686-F7686)</f>
        <v/>
      </c>
      <c r="K7686" s="6">
        <f>IF(sel_og=1,E7686-G7686,0)</f>
        <v/>
      </c>
    </row>
    <row r="7687">
      <c r="A7687" s="6">
        <f>Profiles!E7687+Profiles!F7687</f>
        <v/>
      </c>
      <c r="B7687" s="6">
        <f>Profiles!D7687*sel_solar</f>
        <v/>
      </c>
      <c r="C7687" s="6">
        <f>MIN(B7687,A7687)</f>
        <v/>
      </c>
      <c r="D7687" s="6">
        <f>B7687-C7687</f>
        <v/>
      </c>
      <c r="E7687" s="6">
        <f>A7687-C7687</f>
        <v/>
      </c>
      <c r="F7687" s="6">
        <f>MIN(D7687,in_batt_pw,IF(sel_batt=0,0,(sel_batt-H7686)/in_rte))</f>
        <v/>
      </c>
      <c r="G7687" s="6">
        <f>MIN(E7687,in_batt_pw,H7686)</f>
        <v/>
      </c>
      <c r="H7687" s="6">
        <f>H7686+F7687*in_rte-G7687</f>
        <v/>
      </c>
      <c r="I7687" s="6">
        <f>IF(sel_og=1,0,E7687-G7687)</f>
        <v/>
      </c>
      <c r="J7687" s="6">
        <f>IF(sel_og=1,0,D7687-F7687)</f>
        <v/>
      </c>
      <c r="K7687" s="6">
        <f>IF(sel_og=1,E7687-G7687,0)</f>
        <v/>
      </c>
    </row>
    <row r="7688">
      <c r="A7688" s="6">
        <f>Profiles!E7688+Profiles!F7688</f>
        <v/>
      </c>
      <c r="B7688" s="6">
        <f>Profiles!D7688*sel_solar</f>
        <v/>
      </c>
      <c r="C7688" s="6">
        <f>MIN(B7688,A7688)</f>
        <v/>
      </c>
      <c r="D7688" s="6">
        <f>B7688-C7688</f>
        <v/>
      </c>
      <c r="E7688" s="6">
        <f>A7688-C7688</f>
        <v/>
      </c>
      <c r="F7688" s="6">
        <f>MIN(D7688,in_batt_pw,IF(sel_batt=0,0,(sel_batt-H7687)/in_rte))</f>
        <v/>
      </c>
      <c r="G7688" s="6">
        <f>MIN(E7688,in_batt_pw,H7687)</f>
        <v/>
      </c>
      <c r="H7688" s="6">
        <f>H7687+F7688*in_rte-G7688</f>
        <v/>
      </c>
      <c r="I7688" s="6">
        <f>IF(sel_og=1,0,E7688-G7688)</f>
        <v/>
      </c>
      <c r="J7688" s="6">
        <f>IF(sel_og=1,0,D7688-F7688)</f>
        <v/>
      </c>
      <c r="K7688" s="6">
        <f>IF(sel_og=1,E7688-G7688,0)</f>
        <v/>
      </c>
    </row>
    <row r="7689">
      <c r="A7689" s="6">
        <f>Profiles!E7689+Profiles!F7689</f>
        <v/>
      </c>
      <c r="B7689" s="6">
        <f>Profiles!D7689*sel_solar</f>
        <v/>
      </c>
      <c r="C7689" s="6">
        <f>MIN(B7689,A7689)</f>
        <v/>
      </c>
      <c r="D7689" s="6">
        <f>B7689-C7689</f>
        <v/>
      </c>
      <c r="E7689" s="6">
        <f>A7689-C7689</f>
        <v/>
      </c>
      <c r="F7689" s="6">
        <f>MIN(D7689,in_batt_pw,IF(sel_batt=0,0,(sel_batt-H7688)/in_rte))</f>
        <v/>
      </c>
      <c r="G7689" s="6">
        <f>MIN(E7689,in_batt_pw,H7688)</f>
        <v/>
      </c>
      <c r="H7689" s="6">
        <f>H7688+F7689*in_rte-G7689</f>
        <v/>
      </c>
      <c r="I7689" s="6">
        <f>IF(sel_og=1,0,E7689-G7689)</f>
        <v/>
      </c>
      <c r="J7689" s="6">
        <f>IF(sel_og=1,0,D7689-F7689)</f>
        <v/>
      </c>
      <c r="K7689" s="6">
        <f>IF(sel_og=1,E7689-G7689,0)</f>
        <v/>
      </c>
    </row>
    <row r="7690">
      <c r="A7690" s="6">
        <f>Profiles!E7690+Profiles!F7690</f>
        <v/>
      </c>
      <c r="B7690" s="6">
        <f>Profiles!D7690*sel_solar</f>
        <v/>
      </c>
      <c r="C7690" s="6">
        <f>MIN(B7690,A7690)</f>
        <v/>
      </c>
      <c r="D7690" s="6">
        <f>B7690-C7690</f>
        <v/>
      </c>
      <c r="E7690" s="6">
        <f>A7690-C7690</f>
        <v/>
      </c>
      <c r="F7690" s="6">
        <f>MIN(D7690,in_batt_pw,IF(sel_batt=0,0,(sel_batt-H7689)/in_rte))</f>
        <v/>
      </c>
      <c r="G7690" s="6">
        <f>MIN(E7690,in_batt_pw,H7689)</f>
        <v/>
      </c>
      <c r="H7690" s="6">
        <f>H7689+F7690*in_rte-G7690</f>
        <v/>
      </c>
      <c r="I7690" s="6">
        <f>IF(sel_og=1,0,E7690-G7690)</f>
        <v/>
      </c>
      <c r="J7690" s="6">
        <f>IF(sel_og=1,0,D7690-F7690)</f>
        <v/>
      </c>
      <c r="K7690" s="6">
        <f>IF(sel_og=1,E7690-G7690,0)</f>
        <v/>
      </c>
    </row>
    <row r="7691">
      <c r="A7691" s="6">
        <f>Profiles!E7691+Profiles!F7691</f>
        <v/>
      </c>
      <c r="B7691" s="6">
        <f>Profiles!D7691*sel_solar</f>
        <v/>
      </c>
      <c r="C7691" s="6">
        <f>MIN(B7691,A7691)</f>
        <v/>
      </c>
      <c r="D7691" s="6">
        <f>B7691-C7691</f>
        <v/>
      </c>
      <c r="E7691" s="6">
        <f>A7691-C7691</f>
        <v/>
      </c>
      <c r="F7691" s="6">
        <f>MIN(D7691,in_batt_pw,IF(sel_batt=0,0,(sel_batt-H7690)/in_rte))</f>
        <v/>
      </c>
      <c r="G7691" s="6">
        <f>MIN(E7691,in_batt_pw,H7690)</f>
        <v/>
      </c>
      <c r="H7691" s="6">
        <f>H7690+F7691*in_rte-G7691</f>
        <v/>
      </c>
      <c r="I7691" s="6">
        <f>IF(sel_og=1,0,E7691-G7691)</f>
        <v/>
      </c>
      <c r="J7691" s="6">
        <f>IF(sel_og=1,0,D7691-F7691)</f>
        <v/>
      </c>
      <c r="K7691" s="6">
        <f>IF(sel_og=1,E7691-G7691,0)</f>
        <v/>
      </c>
    </row>
    <row r="7692">
      <c r="A7692" s="6">
        <f>Profiles!E7692+Profiles!F7692</f>
        <v/>
      </c>
      <c r="B7692" s="6">
        <f>Profiles!D7692*sel_solar</f>
        <v/>
      </c>
      <c r="C7692" s="6">
        <f>MIN(B7692,A7692)</f>
        <v/>
      </c>
      <c r="D7692" s="6">
        <f>B7692-C7692</f>
        <v/>
      </c>
      <c r="E7692" s="6">
        <f>A7692-C7692</f>
        <v/>
      </c>
      <c r="F7692" s="6">
        <f>MIN(D7692,in_batt_pw,IF(sel_batt=0,0,(sel_batt-H7691)/in_rte))</f>
        <v/>
      </c>
      <c r="G7692" s="6">
        <f>MIN(E7692,in_batt_pw,H7691)</f>
        <v/>
      </c>
      <c r="H7692" s="6">
        <f>H7691+F7692*in_rte-G7692</f>
        <v/>
      </c>
      <c r="I7692" s="6">
        <f>IF(sel_og=1,0,E7692-G7692)</f>
        <v/>
      </c>
      <c r="J7692" s="6">
        <f>IF(sel_og=1,0,D7692-F7692)</f>
        <v/>
      </c>
      <c r="K7692" s="6">
        <f>IF(sel_og=1,E7692-G7692,0)</f>
        <v/>
      </c>
    </row>
    <row r="7693">
      <c r="A7693" s="6">
        <f>Profiles!E7693+Profiles!F7693</f>
        <v/>
      </c>
      <c r="B7693" s="6">
        <f>Profiles!D7693*sel_solar</f>
        <v/>
      </c>
      <c r="C7693" s="6">
        <f>MIN(B7693,A7693)</f>
        <v/>
      </c>
      <c r="D7693" s="6">
        <f>B7693-C7693</f>
        <v/>
      </c>
      <c r="E7693" s="6">
        <f>A7693-C7693</f>
        <v/>
      </c>
      <c r="F7693" s="6">
        <f>MIN(D7693,in_batt_pw,IF(sel_batt=0,0,(sel_batt-H7692)/in_rte))</f>
        <v/>
      </c>
      <c r="G7693" s="6">
        <f>MIN(E7693,in_batt_pw,H7692)</f>
        <v/>
      </c>
      <c r="H7693" s="6">
        <f>H7692+F7693*in_rte-G7693</f>
        <v/>
      </c>
      <c r="I7693" s="6">
        <f>IF(sel_og=1,0,E7693-G7693)</f>
        <v/>
      </c>
      <c r="J7693" s="6">
        <f>IF(sel_og=1,0,D7693-F7693)</f>
        <v/>
      </c>
      <c r="K7693" s="6">
        <f>IF(sel_og=1,E7693-G7693,0)</f>
        <v/>
      </c>
    </row>
    <row r="7694">
      <c r="A7694" s="6">
        <f>Profiles!E7694+Profiles!F7694</f>
        <v/>
      </c>
      <c r="B7694" s="6">
        <f>Profiles!D7694*sel_solar</f>
        <v/>
      </c>
      <c r="C7694" s="6">
        <f>MIN(B7694,A7694)</f>
        <v/>
      </c>
      <c r="D7694" s="6">
        <f>B7694-C7694</f>
        <v/>
      </c>
      <c r="E7694" s="6">
        <f>A7694-C7694</f>
        <v/>
      </c>
      <c r="F7694" s="6">
        <f>MIN(D7694,in_batt_pw,IF(sel_batt=0,0,(sel_batt-H7693)/in_rte))</f>
        <v/>
      </c>
      <c r="G7694" s="6">
        <f>MIN(E7694,in_batt_pw,H7693)</f>
        <v/>
      </c>
      <c r="H7694" s="6">
        <f>H7693+F7694*in_rte-G7694</f>
        <v/>
      </c>
      <c r="I7694" s="6">
        <f>IF(sel_og=1,0,E7694-G7694)</f>
        <v/>
      </c>
      <c r="J7694" s="6">
        <f>IF(sel_og=1,0,D7694-F7694)</f>
        <v/>
      </c>
      <c r="K7694" s="6">
        <f>IF(sel_og=1,E7694-G7694,0)</f>
        <v/>
      </c>
    </row>
    <row r="7695">
      <c r="A7695" s="6">
        <f>Profiles!E7695+Profiles!F7695</f>
        <v/>
      </c>
      <c r="B7695" s="6">
        <f>Profiles!D7695*sel_solar</f>
        <v/>
      </c>
      <c r="C7695" s="6">
        <f>MIN(B7695,A7695)</f>
        <v/>
      </c>
      <c r="D7695" s="6">
        <f>B7695-C7695</f>
        <v/>
      </c>
      <c r="E7695" s="6">
        <f>A7695-C7695</f>
        <v/>
      </c>
      <c r="F7695" s="6">
        <f>MIN(D7695,in_batt_pw,IF(sel_batt=0,0,(sel_batt-H7694)/in_rte))</f>
        <v/>
      </c>
      <c r="G7695" s="6">
        <f>MIN(E7695,in_batt_pw,H7694)</f>
        <v/>
      </c>
      <c r="H7695" s="6">
        <f>H7694+F7695*in_rte-G7695</f>
        <v/>
      </c>
      <c r="I7695" s="6">
        <f>IF(sel_og=1,0,E7695-G7695)</f>
        <v/>
      </c>
      <c r="J7695" s="6">
        <f>IF(sel_og=1,0,D7695-F7695)</f>
        <v/>
      </c>
      <c r="K7695" s="6">
        <f>IF(sel_og=1,E7695-G7695,0)</f>
        <v/>
      </c>
    </row>
    <row r="7696">
      <c r="A7696" s="6">
        <f>Profiles!E7696+Profiles!F7696</f>
        <v/>
      </c>
      <c r="B7696" s="6">
        <f>Profiles!D7696*sel_solar</f>
        <v/>
      </c>
      <c r="C7696" s="6">
        <f>MIN(B7696,A7696)</f>
        <v/>
      </c>
      <c r="D7696" s="6">
        <f>B7696-C7696</f>
        <v/>
      </c>
      <c r="E7696" s="6">
        <f>A7696-C7696</f>
        <v/>
      </c>
      <c r="F7696" s="6">
        <f>MIN(D7696,in_batt_pw,IF(sel_batt=0,0,(sel_batt-H7695)/in_rte))</f>
        <v/>
      </c>
      <c r="G7696" s="6">
        <f>MIN(E7696,in_batt_pw,H7695)</f>
        <v/>
      </c>
      <c r="H7696" s="6">
        <f>H7695+F7696*in_rte-G7696</f>
        <v/>
      </c>
      <c r="I7696" s="6">
        <f>IF(sel_og=1,0,E7696-G7696)</f>
        <v/>
      </c>
      <c r="J7696" s="6">
        <f>IF(sel_og=1,0,D7696-F7696)</f>
        <v/>
      </c>
      <c r="K7696" s="6">
        <f>IF(sel_og=1,E7696-G7696,0)</f>
        <v/>
      </c>
    </row>
    <row r="7697">
      <c r="A7697" s="6">
        <f>Profiles!E7697+Profiles!F7697</f>
        <v/>
      </c>
      <c r="B7697" s="6">
        <f>Profiles!D7697*sel_solar</f>
        <v/>
      </c>
      <c r="C7697" s="6">
        <f>MIN(B7697,A7697)</f>
        <v/>
      </c>
      <c r="D7697" s="6">
        <f>B7697-C7697</f>
        <v/>
      </c>
      <c r="E7697" s="6">
        <f>A7697-C7697</f>
        <v/>
      </c>
      <c r="F7697" s="6">
        <f>MIN(D7697,in_batt_pw,IF(sel_batt=0,0,(sel_batt-H7696)/in_rte))</f>
        <v/>
      </c>
      <c r="G7697" s="6">
        <f>MIN(E7697,in_batt_pw,H7696)</f>
        <v/>
      </c>
      <c r="H7697" s="6">
        <f>H7696+F7697*in_rte-G7697</f>
        <v/>
      </c>
      <c r="I7697" s="6">
        <f>IF(sel_og=1,0,E7697-G7697)</f>
        <v/>
      </c>
      <c r="J7697" s="6">
        <f>IF(sel_og=1,0,D7697-F7697)</f>
        <v/>
      </c>
      <c r="K7697" s="6">
        <f>IF(sel_og=1,E7697-G7697,0)</f>
        <v/>
      </c>
    </row>
    <row r="7698">
      <c r="A7698" s="6">
        <f>Profiles!E7698+Profiles!F7698</f>
        <v/>
      </c>
      <c r="B7698" s="6">
        <f>Profiles!D7698*sel_solar</f>
        <v/>
      </c>
      <c r="C7698" s="6">
        <f>MIN(B7698,A7698)</f>
        <v/>
      </c>
      <c r="D7698" s="6">
        <f>B7698-C7698</f>
        <v/>
      </c>
      <c r="E7698" s="6">
        <f>A7698-C7698</f>
        <v/>
      </c>
      <c r="F7698" s="6">
        <f>MIN(D7698,in_batt_pw,IF(sel_batt=0,0,(sel_batt-H7697)/in_rte))</f>
        <v/>
      </c>
      <c r="G7698" s="6">
        <f>MIN(E7698,in_batt_pw,H7697)</f>
        <v/>
      </c>
      <c r="H7698" s="6">
        <f>H7697+F7698*in_rte-G7698</f>
        <v/>
      </c>
      <c r="I7698" s="6">
        <f>IF(sel_og=1,0,E7698-G7698)</f>
        <v/>
      </c>
      <c r="J7698" s="6">
        <f>IF(sel_og=1,0,D7698-F7698)</f>
        <v/>
      </c>
      <c r="K7698" s="6">
        <f>IF(sel_og=1,E7698-G7698,0)</f>
        <v/>
      </c>
    </row>
    <row r="7699">
      <c r="A7699" s="6">
        <f>Profiles!E7699+Profiles!F7699</f>
        <v/>
      </c>
      <c r="B7699" s="6">
        <f>Profiles!D7699*sel_solar</f>
        <v/>
      </c>
      <c r="C7699" s="6">
        <f>MIN(B7699,A7699)</f>
        <v/>
      </c>
      <c r="D7699" s="6">
        <f>B7699-C7699</f>
        <v/>
      </c>
      <c r="E7699" s="6">
        <f>A7699-C7699</f>
        <v/>
      </c>
      <c r="F7699" s="6">
        <f>MIN(D7699,in_batt_pw,IF(sel_batt=0,0,(sel_batt-H7698)/in_rte))</f>
        <v/>
      </c>
      <c r="G7699" s="6">
        <f>MIN(E7699,in_batt_pw,H7698)</f>
        <v/>
      </c>
      <c r="H7699" s="6">
        <f>H7698+F7699*in_rte-G7699</f>
        <v/>
      </c>
      <c r="I7699" s="6">
        <f>IF(sel_og=1,0,E7699-G7699)</f>
        <v/>
      </c>
      <c r="J7699" s="6">
        <f>IF(sel_og=1,0,D7699-F7699)</f>
        <v/>
      </c>
      <c r="K7699" s="6">
        <f>IF(sel_og=1,E7699-G7699,0)</f>
        <v/>
      </c>
    </row>
    <row r="7700">
      <c r="A7700" s="6">
        <f>Profiles!E7700+Profiles!F7700</f>
        <v/>
      </c>
      <c r="B7700" s="6">
        <f>Profiles!D7700*sel_solar</f>
        <v/>
      </c>
      <c r="C7700" s="6">
        <f>MIN(B7700,A7700)</f>
        <v/>
      </c>
      <c r="D7700" s="6">
        <f>B7700-C7700</f>
        <v/>
      </c>
      <c r="E7700" s="6">
        <f>A7700-C7700</f>
        <v/>
      </c>
      <c r="F7700" s="6">
        <f>MIN(D7700,in_batt_pw,IF(sel_batt=0,0,(sel_batt-H7699)/in_rte))</f>
        <v/>
      </c>
      <c r="G7700" s="6">
        <f>MIN(E7700,in_batt_pw,H7699)</f>
        <v/>
      </c>
      <c r="H7700" s="6">
        <f>H7699+F7700*in_rte-G7700</f>
        <v/>
      </c>
      <c r="I7700" s="6">
        <f>IF(sel_og=1,0,E7700-G7700)</f>
        <v/>
      </c>
      <c r="J7700" s="6">
        <f>IF(sel_og=1,0,D7700-F7700)</f>
        <v/>
      </c>
      <c r="K7700" s="6">
        <f>IF(sel_og=1,E7700-G7700,0)</f>
        <v/>
      </c>
    </row>
    <row r="7701">
      <c r="A7701" s="6">
        <f>Profiles!E7701+Profiles!F7701</f>
        <v/>
      </c>
      <c r="B7701" s="6">
        <f>Profiles!D7701*sel_solar</f>
        <v/>
      </c>
      <c r="C7701" s="6">
        <f>MIN(B7701,A7701)</f>
        <v/>
      </c>
      <c r="D7701" s="6">
        <f>B7701-C7701</f>
        <v/>
      </c>
      <c r="E7701" s="6">
        <f>A7701-C7701</f>
        <v/>
      </c>
      <c r="F7701" s="6">
        <f>MIN(D7701,in_batt_pw,IF(sel_batt=0,0,(sel_batt-H7700)/in_rte))</f>
        <v/>
      </c>
      <c r="G7701" s="6">
        <f>MIN(E7701,in_batt_pw,H7700)</f>
        <v/>
      </c>
      <c r="H7701" s="6">
        <f>H7700+F7701*in_rte-G7701</f>
        <v/>
      </c>
      <c r="I7701" s="6">
        <f>IF(sel_og=1,0,E7701-G7701)</f>
        <v/>
      </c>
      <c r="J7701" s="6">
        <f>IF(sel_og=1,0,D7701-F7701)</f>
        <v/>
      </c>
      <c r="K7701" s="6">
        <f>IF(sel_og=1,E7701-G7701,0)</f>
        <v/>
      </c>
    </row>
    <row r="7702">
      <c r="A7702" s="6">
        <f>Profiles!E7702+Profiles!F7702</f>
        <v/>
      </c>
      <c r="B7702" s="6">
        <f>Profiles!D7702*sel_solar</f>
        <v/>
      </c>
      <c r="C7702" s="6">
        <f>MIN(B7702,A7702)</f>
        <v/>
      </c>
      <c r="D7702" s="6">
        <f>B7702-C7702</f>
        <v/>
      </c>
      <c r="E7702" s="6">
        <f>A7702-C7702</f>
        <v/>
      </c>
      <c r="F7702" s="6">
        <f>MIN(D7702,in_batt_pw,IF(sel_batt=0,0,(sel_batt-H7701)/in_rte))</f>
        <v/>
      </c>
      <c r="G7702" s="6">
        <f>MIN(E7702,in_batt_pw,H7701)</f>
        <v/>
      </c>
      <c r="H7702" s="6">
        <f>H7701+F7702*in_rte-G7702</f>
        <v/>
      </c>
      <c r="I7702" s="6">
        <f>IF(sel_og=1,0,E7702-G7702)</f>
        <v/>
      </c>
      <c r="J7702" s="6">
        <f>IF(sel_og=1,0,D7702-F7702)</f>
        <v/>
      </c>
      <c r="K7702" s="6">
        <f>IF(sel_og=1,E7702-G7702,0)</f>
        <v/>
      </c>
    </row>
    <row r="7703">
      <c r="A7703" s="6">
        <f>Profiles!E7703+Profiles!F7703</f>
        <v/>
      </c>
      <c r="B7703" s="6">
        <f>Profiles!D7703*sel_solar</f>
        <v/>
      </c>
      <c r="C7703" s="6">
        <f>MIN(B7703,A7703)</f>
        <v/>
      </c>
      <c r="D7703" s="6">
        <f>B7703-C7703</f>
        <v/>
      </c>
      <c r="E7703" s="6">
        <f>A7703-C7703</f>
        <v/>
      </c>
      <c r="F7703" s="6">
        <f>MIN(D7703,in_batt_pw,IF(sel_batt=0,0,(sel_batt-H7702)/in_rte))</f>
        <v/>
      </c>
      <c r="G7703" s="6">
        <f>MIN(E7703,in_batt_pw,H7702)</f>
        <v/>
      </c>
      <c r="H7703" s="6">
        <f>H7702+F7703*in_rte-G7703</f>
        <v/>
      </c>
      <c r="I7703" s="6">
        <f>IF(sel_og=1,0,E7703-G7703)</f>
        <v/>
      </c>
      <c r="J7703" s="6">
        <f>IF(sel_og=1,0,D7703-F7703)</f>
        <v/>
      </c>
      <c r="K7703" s="6">
        <f>IF(sel_og=1,E7703-G7703,0)</f>
        <v/>
      </c>
    </row>
    <row r="7704">
      <c r="A7704" s="6">
        <f>Profiles!E7704+Profiles!F7704</f>
        <v/>
      </c>
      <c r="B7704" s="6">
        <f>Profiles!D7704*sel_solar</f>
        <v/>
      </c>
      <c r="C7704" s="6">
        <f>MIN(B7704,A7704)</f>
        <v/>
      </c>
      <c r="D7704" s="6">
        <f>B7704-C7704</f>
        <v/>
      </c>
      <c r="E7704" s="6">
        <f>A7704-C7704</f>
        <v/>
      </c>
      <c r="F7704" s="6">
        <f>MIN(D7704,in_batt_pw,IF(sel_batt=0,0,(sel_batt-H7703)/in_rte))</f>
        <v/>
      </c>
      <c r="G7704" s="6">
        <f>MIN(E7704,in_batt_pw,H7703)</f>
        <v/>
      </c>
      <c r="H7704" s="6">
        <f>H7703+F7704*in_rte-G7704</f>
        <v/>
      </c>
      <c r="I7704" s="6">
        <f>IF(sel_og=1,0,E7704-G7704)</f>
        <v/>
      </c>
      <c r="J7704" s="6">
        <f>IF(sel_og=1,0,D7704-F7704)</f>
        <v/>
      </c>
      <c r="K7704" s="6">
        <f>IF(sel_og=1,E7704-G7704,0)</f>
        <v/>
      </c>
    </row>
    <row r="7705">
      <c r="A7705" s="6">
        <f>Profiles!E7705+Profiles!F7705</f>
        <v/>
      </c>
      <c r="B7705" s="6">
        <f>Profiles!D7705*sel_solar</f>
        <v/>
      </c>
      <c r="C7705" s="6">
        <f>MIN(B7705,A7705)</f>
        <v/>
      </c>
      <c r="D7705" s="6">
        <f>B7705-C7705</f>
        <v/>
      </c>
      <c r="E7705" s="6">
        <f>A7705-C7705</f>
        <v/>
      </c>
      <c r="F7705" s="6">
        <f>MIN(D7705,in_batt_pw,IF(sel_batt=0,0,(sel_batt-H7704)/in_rte))</f>
        <v/>
      </c>
      <c r="G7705" s="6">
        <f>MIN(E7705,in_batt_pw,H7704)</f>
        <v/>
      </c>
      <c r="H7705" s="6">
        <f>H7704+F7705*in_rte-G7705</f>
        <v/>
      </c>
      <c r="I7705" s="6">
        <f>IF(sel_og=1,0,E7705-G7705)</f>
        <v/>
      </c>
      <c r="J7705" s="6">
        <f>IF(sel_og=1,0,D7705-F7705)</f>
        <v/>
      </c>
      <c r="K7705" s="6">
        <f>IF(sel_og=1,E7705-G7705,0)</f>
        <v/>
      </c>
    </row>
    <row r="7706">
      <c r="A7706" s="6">
        <f>Profiles!E7706+Profiles!F7706</f>
        <v/>
      </c>
      <c r="B7706" s="6">
        <f>Profiles!D7706*sel_solar</f>
        <v/>
      </c>
      <c r="C7706" s="6">
        <f>MIN(B7706,A7706)</f>
        <v/>
      </c>
      <c r="D7706" s="6">
        <f>B7706-C7706</f>
        <v/>
      </c>
      <c r="E7706" s="6">
        <f>A7706-C7706</f>
        <v/>
      </c>
      <c r="F7706" s="6">
        <f>MIN(D7706,in_batt_pw,IF(sel_batt=0,0,(sel_batt-H7705)/in_rte))</f>
        <v/>
      </c>
      <c r="G7706" s="6">
        <f>MIN(E7706,in_batt_pw,H7705)</f>
        <v/>
      </c>
      <c r="H7706" s="6">
        <f>H7705+F7706*in_rte-G7706</f>
        <v/>
      </c>
      <c r="I7706" s="6">
        <f>IF(sel_og=1,0,E7706-G7706)</f>
        <v/>
      </c>
      <c r="J7706" s="6">
        <f>IF(sel_og=1,0,D7706-F7706)</f>
        <v/>
      </c>
      <c r="K7706" s="6">
        <f>IF(sel_og=1,E7706-G7706,0)</f>
        <v/>
      </c>
    </row>
    <row r="7707">
      <c r="A7707" s="6">
        <f>Profiles!E7707+Profiles!F7707</f>
        <v/>
      </c>
      <c r="B7707" s="6">
        <f>Profiles!D7707*sel_solar</f>
        <v/>
      </c>
      <c r="C7707" s="6">
        <f>MIN(B7707,A7707)</f>
        <v/>
      </c>
      <c r="D7707" s="6">
        <f>B7707-C7707</f>
        <v/>
      </c>
      <c r="E7707" s="6">
        <f>A7707-C7707</f>
        <v/>
      </c>
      <c r="F7707" s="6">
        <f>MIN(D7707,in_batt_pw,IF(sel_batt=0,0,(sel_batt-H7706)/in_rte))</f>
        <v/>
      </c>
      <c r="G7707" s="6">
        <f>MIN(E7707,in_batt_pw,H7706)</f>
        <v/>
      </c>
      <c r="H7707" s="6">
        <f>H7706+F7707*in_rte-G7707</f>
        <v/>
      </c>
      <c r="I7707" s="6">
        <f>IF(sel_og=1,0,E7707-G7707)</f>
        <v/>
      </c>
      <c r="J7707" s="6">
        <f>IF(sel_og=1,0,D7707-F7707)</f>
        <v/>
      </c>
      <c r="K7707" s="6">
        <f>IF(sel_og=1,E7707-G7707,0)</f>
        <v/>
      </c>
    </row>
    <row r="7708">
      <c r="A7708" s="6">
        <f>Profiles!E7708+Profiles!F7708</f>
        <v/>
      </c>
      <c r="B7708" s="6">
        <f>Profiles!D7708*sel_solar</f>
        <v/>
      </c>
      <c r="C7708" s="6">
        <f>MIN(B7708,A7708)</f>
        <v/>
      </c>
      <c r="D7708" s="6">
        <f>B7708-C7708</f>
        <v/>
      </c>
      <c r="E7708" s="6">
        <f>A7708-C7708</f>
        <v/>
      </c>
      <c r="F7708" s="6">
        <f>MIN(D7708,in_batt_pw,IF(sel_batt=0,0,(sel_batt-H7707)/in_rte))</f>
        <v/>
      </c>
      <c r="G7708" s="6">
        <f>MIN(E7708,in_batt_pw,H7707)</f>
        <v/>
      </c>
      <c r="H7708" s="6">
        <f>H7707+F7708*in_rte-G7708</f>
        <v/>
      </c>
      <c r="I7708" s="6">
        <f>IF(sel_og=1,0,E7708-G7708)</f>
        <v/>
      </c>
      <c r="J7708" s="6">
        <f>IF(sel_og=1,0,D7708-F7708)</f>
        <v/>
      </c>
      <c r="K7708" s="6">
        <f>IF(sel_og=1,E7708-G7708,0)</f>
        <v/>
      </c>
    </row>
    <row r="7709">
      <c r="A7709" s="6">
        <f>Profiles!E7709+Profiles!F7709</f>
        <v/>
      </c>
      <c r="B7709" s="6">
        <f>Profiles!D7709*sel_solar</f>
        <v/>
      </c>
      <c r="C7709" s="6">
        <f>MIN(B7709,A7709)</f>
        <v/>
      </c>
      <c r="D7709" s="6">
        <f>B7709-C7709</f>
        <v/>
      </c>
      <c r="E7709" s="6">
        <f>A7709-C7709</f>
        <v/>
      </c>
      <c r="F7709" s="6">
        <f>MIN(D7709,in_batt_pw,IF(sel_batt=0,0,(sel_batt-H7708)/in_rte))</f>
        <v/>
      </c>
      <c r="G7709" s="6">
        <f>MIN(E7709,in_batt_pw,H7708)</f>
        <v/>
      </c>
      <c r="H7709" s="6">
        <f>H7708+F7709*in_rte-G7709</f>
        <v/>
      </c>
      <c r="I7709" s="6">
        <f>IF(sel_og=1,0,E7709-G7709)</f>
        <v/>
      </c>
      <c r="J7709" s="6">
        <f>IF(sel_og=1,0,D7709-F7709)</f>
        <v/>
      </c>
      <c r="K7709" s="6">
        <f>IF(sel_og=1,E7709-G7709,0)</f>
        <v/>
      </c>
    </row>
    <row r="7710">
      <c r="A7710" s="6">
        <f>Profiles!E7710+Profiles!F7710</f>
        <v/>
      </c>
      <c r="B7710" s="6">
        <f>Profiles!D7710*sel_solar</f>
        <v/>
      </c>
      <c r="C7710" s="6">
        <f>MIN(B7710,A7710)</f>
        <v/>
      </c>
      <c r="D7710" s="6">
        <f>B7710-C7710</f>
        <v/>
      </c>
      <c r="E7710" s="6">
        <f>A7710-C7710</f>
        <v/>
      </c>
      <c r="F7710" s="6">
        <f>MIN(D7710,in_batt_pw,IF(sel_batt=0,0,(sel_batt-H7709)/in_rte))</f>
        <v/>
      </c>
      <c r="G7710" s="6">
        <f>MIN(E7710,in_batt_pw,H7709)</f>
        <v/>
      </c>
      <c r="H7710" s="6">
        <f>H7709+F7710*in_rte-G7710</f>
        <v/>
      </c>
      <c r="I7710" s="6">
        <f>IF(sel_og=1,0,E7710-G7710)</f>
        <v/>
      </c>
      <c r="J7710" s="6">
        <f>IF(sel_og=1,0,D7710-F7710)</f>
        <v/>
      </c>
      <c r="K7710" s="6">
        <f>IF(sel_og=1,E7710-G7710,0)</f>
        <v/>
      </c>
    </row>
    <row r="7711">
      <c r="A7711" s="6">
        <f>Profiles!E7711+Profiles!F7711</f>
        <v/>
      </c>
      <c r="B7711" s="6">
        <f>Profiles!D7711*sel_solar</f>
        <v/>
      </c>
      <c r="C7711" s="6">
        <f>MIN(B7711,A7711)</f>
        <v/>
      </c>
      <c r="D7711" s="6">
        <f>B7711-C7711</f>
        <v/>
      </c>
      <c r="E7711" s="6">
        <f>A7711-C7711</f>
        <v/>
      </c>
      <c r="F7711" s="6">
        <f>MIN(D7711,in_batt_pw,IF(sel_batt=0,0,(sel_batt-H7710)/in_rte))</f>
        <v/>
      </c>
      <c r="G7711" s="6">
        <f>MIN(E7711,in_batt_pw,H7710)</f>
        <v/>
      </c>
      <c r="H7711" s="6">
        <f>H7710+F7711*in_rte-G7711</f>
        <v/>
      </c>
      <c r="I7711" s="6">
        <f>IF(sel_og=1,0,E7711-G7711)</f>
        <v/>
      </c>
      <c r="J7711" s="6">
        <f>IF(sel_og=1,0,D7711-F7711)</f>
        <v/>
      </c>
      <c r="K7711" s="6">
        <f>IF(sel_og=1,E7711-G7711,0)</f>
        <v/>
      </c>
    </row>
    <row r="7712">
      <c r="A7712" s="6">
        <f>Profiles!E7712+Profiles!F7712</f>
        <v/>
      </c>
      <c r="B7712" s="6">
        <f>Profiles!D7712*sel_solar</f>
        <v/>
      </c>
      <c r="C7712" s="6">
        <f>MIN(B7712,A7712)</f>
        <v/>
      </c>
      <c r="D7712" s="6">
        <f>B7712-C7712</f>
        <v/>
      </c>
      <c r="E7712" s="6">
        <f>A7712-C7712</f>
        <v/>
      </c>
      <c r="F7712" s="6">
        <f>MIN(D7712,in_batt_pw,IF(sel_batt=0,0,(sel_batt-H7711)/in_rte))</f>
        <v/>
      </c>
      <c r="G7712" s="6">
        <f>MIN(E7712,in_batt_pw,H7711)</f>
        <v/>
      </c>
      <c r="H7712" s="6">
        <f>H7711+F7712*in_rte-G7712</f>
        <v/>
      </c>
      <c r="I7712" s="6">
        <f>IF(sel_og=1,0,E7712-G7712)</f>
        <v/>
      </c>
      <c r="J7712" s="6">
        <f>IF(sel_og=1,0,D7712-F7712)</f>
        <v/>
      </c>
      <c r="K7712" s="6">
        <f>IF(sel_og=1,E7712-G7712,0)</f>
        <v/>
      </c>
    </row>
    <row r="7713">
      <c r="A7713" s="6">
        <f>Profiles!E7713+Profiles!F7713</f>
        <v/>
      </c>
      <c r="B7713" s="6">
        <f>Profiles!D7713*sel_solar</f>
        <v/>
      </c>
      <c r="C7713" s="6">
        <f>MIN(B7713,A7713)</f>
        <v/>
      </c>
      <c r="D7713" s="6">
        <f>B7713-C7713</f>
        <v/>
      </c>
      <c r="E7713" s="6">
        <f>A7713-C7713</f>
        <v/>
      </c>
      <c r="F7713" s="6">
        <f>MIN(D7713,in_batt_pw,IF(sel_batt=0,0,(sel_batt-H7712)/in_rte))</f>
        <v/>
      </c>
      <c r="G7713" s="6">
        <f>MIN(E7713,in_batt_pw,H7712)</f>
        <v/>
      </c>
      <c r="H7713" s="6">
        <f>H7712+F7713*in_rte-G7713</f>
        <v/>
      </c>
      <c r="I7713" s="6">
        <f>IF(sel_og=1,0,E7713-G7713)</f>
        <v/>
      </c>
      <c r="J7713" s="6">
        <f>IF(sel_og=1,0,D7713-F7713)</f>
        <v/>
      </c>
      <c r="K7713" s="6">
        <f>IF(sel_og=1,E7713-G7713,0)</f>
        <v/>
      </c>
    </row>
    <row r="7714">
      <c r="A7714" s="6">
        <f>Profiles!E7714+Profiles!F7714</f>
        <v/>
      </c>
      <c r="B7714" s="6">
        <f>Profiles!D7714*sel_solar</f>
        <v/>
      </c>
      <c r="C7714" s="6">
        <f>MIN(B7714,A7714)</f>
        <v/>
      </c>
      <c r="D7714" s="6">
        <f>B7714-C7714</f>
        <v/>
      </c>
      <c r="E7714" s="6">
        <f>A7714-C7714</f>
        <v/>
      </c>
      <c r="F7714" s="6">
        <f>MIN(D7714,in_batt_pw,IF(sel_batt=0,0,(sel_batt-H7713)/in_rte))</f>
        <v/>
      </c>
      <c r="G7714" s="6">
        <f>MIN(E7714,in_batt_pw,H7713)</f>
        <v/>
      </c>
      <c r="H7714" s="6">
        <f>H7713+F7714*in_rte-G7714</f>
        <v/>
      </c>
      <c r="I7714" s="6">
        <f>IF(sel_og=1,0,E7714-G7714)</f>
        <v/>
      </c>
      <c r="J7714" s="6">
        <f>IF(sel_og=1,0,D7714-F7714)</f>
        <v/>
      </c>
      <c r="K7714" s="6">
        <f>IF(sel_og=1,E7714-G7714,0)</f>
        <v/>
      </c>
    </row>
    <row r="7715">
      <c r="A7715" s="6">
        <f>Profiles!E7715+Profiles!F7715</f>
        <v/>
      </c>
      <c r="B7715" s="6">
        <f>Profiles!D7715*sel_solar</f>
        <v/>
      </c>
      <c r="C7715" s="6">
        <f>MIN(B7715,A7715)</f>
        <v/>
      </c>
      <c r="D7715" s="6">
        <f>B7715-C7715</f>
        <v/>
      </c>
      <c r="E7715" s="6">
        <f>A7715-C7715</f>
        <v/>
      </c>
      <c r="F7715" s="6">
        <f>MIN(D7715,in_batt_pw,IF(sel_batt=0,0,(sel_batt-H7714)/in_rte))</f>
        <v/>
      </c>
      <c r="G7715" s="6">
        <f>MIN(E7715,in_batt_pw,H7714)</f>
        <v/>
      </c>
      <c r="H7715" s="6">
        <f>H7714+F7715*in_rte-G7715</f>
        <v/>
      </c>
      <c r="I7715" s="6">
        <f>IF(sel_og=1,0,E7715-G7715)</f>
        <v/>
      </c>
      <c r="J7715" s="6">
        <f>IF(sel_og=1,0,D7715-F7715)</f>
        <v/>
      </c>
      <c r="K7715" s="6">
        <f>IF(sel_og=1,E7715-G7715,0)</f>
        <v/>
      </c>
    </row>
    <row r="7716">
      <c r="A7716" s="6">
        <f>Profiles!E7716+Profiles!F7716</f>
        <v/>
      </c>
      <c r="B7716" s="6">
        <f>Profiles!D7716*sel_solar</f>
        <v/>
      </c>
      <c r="C7716" s="6">
        <f>MIN(B7716,A7716)</f>
        <v/>
      </c>
      <c r="D7716" s="6">
        <f>B7716-C7716</f>
        <v/>
      </c>
      <c r="E7716" s="6">
        <f>A7716-C7716</f>
        <v/>
      </c>
      <c r="F7716" s="6">
        <f>MIN(D7716,in_batt_pw,IF(sel_batt=0,0,(sel_batt-H7715)/in_rte))</f>
        <v/>
      </c>
      <c r="G7716" s="6">
        <f>MIN(E7716,in_batt_pw,H7715)</f>
        <v/>
      </c>
      <c r="H7716" s="6">
        <f>H7715+F7716*in_rte-G7716</f>
        <v/>
      </c>
      <c r="I7716" s="6">
        <f>IF(sel_og=1,0,E7716-G7716)</f>
        <v/>
      </c>
      <c r="J7716" s="6">
        <f>IF(sel_og=1,0,D7716-F7716)</f>
        <v/>
      </c>
      <c r="K7716" s="6">
        <f>IF(sel_og=1,E7716-G7716,0)</f>
        <v/>
      </c>
    </row>
    <row r="7717">
      <c r="A7717" s="6">
        <f>Profiles!E7717+Profiles!F7717</f>
        <v/>
      </c>
      <c r="B7717" s="6">
        <f>Profiles!D7717*sel_solar</f>
        <v/>
      </c>
      <c r="C7717" s="6">
        <f>MIN(B7717,A7717)</f>
        <v/>
      </c>
      <c r="D7717" s="6">
        <f>B7717-C7717</f>
        <v/>
      </c>
      <c r="E7717" s="6">
        <f>A7717-C7717</f>
        <v/>
      </c>
      <c r="F7717" s="6">
        <f>MIN(D7717,in_batt_pw,IF(sel_batt=0,0,(sel_batt-H7716)/in_rte))</f>
        <v/>
      </c>
      <c r="G7717" s="6">
        <f>MIN(E7717,in_batt_pw,H7716)</f>
        <v/>
      </c>
      <c r="H7717" s="6">
        <f>H7716+F7717*in_rte-G7717</f>
        <v/>
      </c>
      <c r="I7717" s="6">
        <f>IF(sel_og=1,0,E7717-G7717)</f>
        <v/>
      </c>
      <c r="J7717" s="6">
        <f>IF(sel_og=1,0,D7717-F7717)</f>
        <v/>
      </c>
      <c r="K7717" s="6">
        <f>IF(sel_og=1,E7717-G7717,0)</f>
        <v/>
      </c>
    </row>
    <row r="7718">
      <c r="A7718" s="6">
        <f>Profiles!E7718+Profiles!F7718</f>
        <v/>
      </c>
      <c r="B7718" s="6">
        <f>Profiles!D7718*sel_solar</f>
        <v/>
      </c>
      <c r="C7718" s="6">
        <f>MIN(B7718,A7718)</f>
        <v/>
      </c>
      <c r="D7718" s="6">
        <f>B7718-C7718</f>
        <v/>
      </c>
      <c r="E7718" s="6">
        <f>A7718-C7718</f>
        <v/>
      </c>
      <c r="F7718" s="6">
        <f>MIN(D7718,in_batt_pw,IF(sel_batt=0,0,(sel_batt-H7717)/in_rte))</f>
        <v/>
      </c>
      <c r="G7718" s="6">
        <f>MIN(E7718,in_batt_pw,H7717)</f>
        <v/>
      </c>
      <c r="H7718" s="6">
        <f>H7717+F7718*in_rte-G7718</f>
        <v/>
      </c>
      <c r="I7718" s="6">
        <f>IF(sel_og=1,0,E7718-G7718)</f>
        <v/>
      </c>
      <c r="J7718" s="6">
        <f>IF(sel_og=1,0,D7718-F7718)</f>
        <v/>
      </c>
      <c r="K7718" s="6">
        <f>IF(sel_og=1,E7718-G7718,0)</f>
        <v/>
      </c>
    </row>
    <row r="7719">
      <c r="A7719" s="6">
        <f>Profiles!E7719+Profiles!F7719</f>
        <v/>
      </c>
      <c r="B7719" s="6">
        <f>Profiles!D7719*sel_solar</f>
        <v/>
      </c>
      <c r="C7719" s="6">
        <f>MIN(B7719,A7719)</f>
        <v/>
      </c>
      <c r="D7719" s="6">
        <f>B7719-C7719</f>
        <v/>
      </c>
      <c r="E7719" s="6">
        <f>A7719-C7719</f>
        <v/>
      </c>
      <c r="F7719" s="6">
        <f>MIN(D7719,in_batt_pw,IF(sel_batt=0,0,(sel_batt-H7718)/in_rte))</f>
        <v/>
      </c>
      <c r="G7719" s="6">
        <f>MIN(E7719,in_batt_pw,H7718)</f>
        <v/>
      </c>
      <c r="H7719" s="6">
        <f>H7718+F7719*in_rte-G7719</f>
        <v/>
      </c>
      <c r="I7719" s="6">
        <f>IF(sel_og=1,0,E7719-G7719)</f>
        <v/>
      </c>
      <c r="J7719" s="6">
        <f>IF(sel_og=1,0,D7719-F7719)</f>
        <v/>
      </c>
      <c r="K7719" s="6">
        <f>IF(sel_og=1,E7719-G7719,0)</f>
        <v/>
      </c>
    </row>
    <row r="7720">
      <c r="A7720" s="6">
        <f>Profiles!E7720+Profiles!F7720</f>
        <v/>
      </c>
      <c r="B7720" s="6">
        <f>Profiles!D7720*sel_solar</f>
        <v/>
      </c>
      <c r="C7720" s="6">
        <f>MIN(B7720,A7720)</f>
        <v/>
      </c>
      <c r="D7720" s="6">
        <f>B7720-C7720</f>
        <v/>
      </c>
      <c r="E7720" s="6">
        <f>A7720-C7720</f>
        <v/>
      </c>
      <c r="F7720" s="6">
        <f>MIN(D7720,in_batt_pw,IF(sel_batt=0,0,(sel_batt-H7719)/in_rte))</f>
        <v/>
      </c>
      <c r="G7720" s="6">
        <f>MIN(E7720,in_batt_pw,H7719)</f>
        <v/>
      </c>
      <c r="H7720" s="6">
        <f>H7719+F7720*in_rte-G7720</f>
        <v/>
      </c>
      <c r="I7720" s="6">
        <f>IF(sel_og=1,0,E7720-G7720)</f>
        <v/>
      </c>
      <c r="J7720" s="6">
        <f>IF(sel_og=1,0,D7720-F7720)</f>
        <v/>
      </c>
      <c r="K7720" s="6">
        <f>IF(sel_og=1,E7720-G7720,0)</f>
        <v/>
      </c>
    </row>
    <row r="7721">
      <c r="A7721" s="6">
        <f>Profiles!E7721+Profiles!F7721</f>
        <v/>
      </c>
      <c r="B7721" s="6">
        <f>Profiles!D7721*sel_solar</f>
        <v/>
      </c>
      <c r="C7721" s="6">
        <f>MIN(B7721,A7721)</f>
        <v/>
      </c>
      <c r="D7721" s="6">
        <f>B7721-C7721</f>
        <v/>
      </c>
      <c r="E7721" s="6">
        <f>A7721-C7721</f>
        <v/>
      </c>
      <c r="F7721" s="6">
        <f>MIN(D7721,in_batt_pw,IF(sel_batt=0,0,(sel_batt-H7720)/in_rte))</f>
        <v/>
      </c>
      <c r="G7721" s="6">
        <f>MIN(E7721,in_batt_pw,H7720)</f>
        <v/>
      </c>
      <c r="H7721" s="6">
        <f>H7720+F7721*in_rte-G7721</f>
        <v/>
      </c>
      <c r="I7721" s="6">
        <f>IF(sel_og=1,0,E7721-G7721)</f>
        <v/>
      </c>
      <c r="J7721" s="6">
        <f>IF(sel_og=1,0,D7721-F7721)</f>
        <v/>
      </c>
      <c r="K7721" s="6">
        <f>IF(sel_og=1,E7721-G7721,0)</f>
        <v/>
      </c>
    </row>
    <row r="7722">
      <c r="A7722" s="6">
        <f>Profiles!E7722+Profiles!F7722</f>
        <v/>
      </c>
      <c r="B7722" s="6">
        <f>Profiles!D7722*sel_solar</f>
        <v/>
      </c>
      <c r="C7722" s="6">
        <f>MIN(B7722,A7722)</f>
        <v/>
      </c>
      <c r="D7722" s="6">
        <f>B7722-C7722</f>
        <v/>
      </c>
      <c r="E7722" s="6">
        <f>A7722-C7722</f>
        <v/>
      </c>
      <c r="F7722" s="6">
        <f>MIN(D7722,in_batt_pw,IF(sel_batt=0,0,(sel_batt-H7721)/in_rte))</f>
        <v/>
      </c>
      <c r="G7722" s="6">
        <f>MIN(E7722,in_batt_pw,H7721)</f>
        <v/>
      </c>
      <c r="H7722" s="6">
        <f>H7721+F7722*in_rte-G7722</f>
        <v/>
      </c>
      <c r="I7722" s="6">
        <f>IF(sel_og=1,0,E7722-G7722)</f>
        <v/>
      </c>
      <c r="J7722" s="6">
        <f>IF(sel_og=1,0,D7722-F7722)</f>
        <v/>
      </c>
      <c r="K7722" s="6">
        <f>IF(sel_og=1,E7722-G7722,0)</f>
        <v/>
      </c>
    </row>
    <row r="7723">
      <c r="A7723" s="6">
        <f>Profiles!E7723+Profiles!F7723</f>
        <v/>
      </c>
      <c r="B7723" s="6">
        <f>Profiles!D7723*sel_solar</f>
        <v/>
      </c>
      <c r="C7723" s="6">
        <f>MIN(B7723,A7723)</f>
        <v/>
      </c>
      <c r="D7723" s="6">
        <f>B7723-C7723</f>
        <v/>
      </c>
      <c r="E7723" s="6">
        <f>A7723-C7723</f>
        <v/>
      </c>
      <c r="F7723" s="6">
        <f>MIN(D7723,in_batt_pw,IF(sel_batt=0,0,(sel_batt-H7722)/in_rte))</f>
        <v/>
      </c>
      <c r="G7723" s="6">
        <f>MIN(E7723,in_batt_pw,H7722)</f>
        <v/>
      </c>
      <c r="H7723" s="6">
        <f>H7722+F7723*in_rte-G7723</f>
        <v/>
      </c>
      <c r="I7723" s="6">
        <f>IF(sel_og=1,0,E7723-G7723)</f>
        <v/>
      </c>
      <c r="J7723" s="6">
        <f>IF(sel_og=1,0,D7723-F7723)</f>
        <v/>
      </c>
      <c r="K7723" s="6">
        <f>IF(sel_og=1,E7723-G7723,0)</f>
        <v/>
      </c>
    </row>
    <row r="7724">
      <c r="A7724" s="6">
        <f>Profiles!E7724+Profiles!F7724</f>
        <v/>
      </c>
      <c r="B7724" s="6">
        <f>Profiles!D7724*sel_solar</f>
        <v/>
      </c>
      <c r="C7724" s="6">
        <f>MIN(B7724,A7724)</f>
        <v/>
      </c>
      <c r="D7724" s="6">
        <f>B7724-C7724</f>
        <v/>
      </c>
      <c r="E7724" s="6">
        <f>A7724-C7724</f>
        <v/>
      </c>
      <c r="F7724" s="6">
        <f>MIN(D7724,in_batt_pw,IF(sel_batt=0,0,(sel_batt-H7723)/in_rte))</f>
        <v/>
      </c>
      <c r="G7724" s="6">
        <f>MIN(E7724,in_batt_pw,H7723)</f>
        <v/>
      </c>
      <c r="H7724" s="6">
        <f>H7723+F7724*in_rte-G7724</f>
        <v/>
      </c>
      <c r="I7724" s="6">
        <f>IF(sel_og=1,0,E7724-G7724)</f>
        <v/>
      </c>
      <c r="J7724" s="6">
        <f>IF(sel_og=1,0,D7724-F7724)</f>
        <v/>
      </c>
      <c r="K7724" s="6">
        <f>IF(sel_og=1,E7724-G7724,0)</f>
        <v/>
      </c>
    </row>
    <row r="7725">
      <c r="A7725" s="6">
        <f>Profiles!E7725+Profiles!F7725</f>
        <v/>
      </c>
      <c r="B7725" s="6">
        <f>Profiles!D7725*sel_solar</f>
        <v/>
      </c>
      <c r="C7725" s="6">
        <f>MIN(B7725,A7725)</f>
        <v/>
      </c>
      <c r="D7725" s="6">
        <f>B7725-C7725</f>
        <v/>
      </c>
      <c r="E7725" s="6">
        <f>A7725-C7725</f>
        <v/>
      </c>
      <c r="F7725" s="6">
        <f>MIN(D7725,in_batt_pw,IF(sel_batt=0,0,(sel_batt-H7724)/in_rte))</f>
        <v/>
      </c>
      <c r="G7725" s="6">
        <f>MIN(E7725,in_batt_pw,H7724)</f>
        <v/>
      </c>
      <c r="H7725" s="6">
        <f>H7724+F7725*in_rte-G7725</f>
        <v/>
      </c>
      <c r="I7725" s="6">
        <f>IF(sel_og=1,0,E7725-G7725)</f>
        <v/>
      </c>
      <c r="J7725" s="6">
        <f>IF(sel_og=1,0,D7725-F7725)</f>
        <v/>
      </c>
      <c r="K7725" s="6">
        <f>IF(sel_og=1,E7725-G7725,0)</f>
        <v/>
      </c>
    </row>
    <row r="7726">
      <c r="A7726" s="6">
        <f>Profiles!E7726+Profiles!F7726</f>
        <v/>
      </c>
      <c r="B7726" s="6">
        <f>Profiles!D7726*sel_solar</f>
        <v/>
      </c>
      <c r="C7726" s="6">
        <f>MIN(B7726,A7726)</f>
        <v/>
      </c>
      <c r="D7726" s="6">
        <f>B7726-C7726</f>
        <v/>
      </c>
      <c r="E7726" s="6">
        <f>A7726-C7726</f>
        <v/>
      </c>
      <c r="F7726" s="6">
        <f>MIN(D7726,in_batt_pw,IF(sel_batt=0,0,(sel_batt-H7725)/in_rte))</f>
        <v/>
      </c>
      <c r="G7726" s="6">
        <f>MIN(E7726,in_batt_pw,H7725)</f>
        <v/>
      </c>
      <c r="H7726" s="6">
        <f>H7725+F7726*in_rte-G7726</f>
        <v/>
      </c>
      <c r="I7726" s="6">
        <f>IF(sel_og=1,0,E7726-G7726)</f>
        <v/>
      </c>
      <c r="J7726" s="6">
        <f>IF(sel_og=1,0,D7726-F7726)</f>
        <v/>
      </c>
      <c r="K7726" s="6">
        <f>IF(sel_og=1,E7726-G7726,0)</f>
        <v/>
      </c>
    </row>
    <row r="7727">
      <c r="A7727" s="6">
        <f>Profiles!E7727+Profiles!F7727</f>
        <v/>
      </c>
      <c r="B7727" s="6">
        <f>Profiles!D7727*sel_solar</f>
        <v/>
      </c>
      <c r="C7727" s="6">
        <f>MIN(B7727,A7727)</f>
        <v/>
      </c>
      <c r="D7727" s="6">
        <f>B7727-C7727</f>
        <v/>
      </c>
      <c r="E7727" s="6">
        <f>A7727-C7727</f>
        <v/>
      </c>
      <c r="F7727" s="6">
        <f>MIN(D7727,in_batt_pw,IF(sel_batt=0,0,(sel_batt-H7726)/in_rte))</f>
        <v/>
      </c>
      <c r="G7727" s="6">
        <f>MIN(E7727,in_batt_pw,H7726)</f>
        <v/>
      </c>
      <c r="H7727" s="6">
        <f>H7726+F7727*in_rte-G7727</f>
        <v/>
      </c>
      <c r="I7727" s="6">
        <f>IF(sel_og=1,0,E7727-G7727)</f>
        <v/>
      </c>
      <c r="J7727" s="6">
        <f>IF(sel_og=1,0,D7727-F7727)</f>
        <v/>
      </c>
      <c r="K7727" s="6">
        <f>IF(sel_og=1,E7727-G7727,0)</f>
        <v/>
      </c>
    </row>
    <row r="7728">
      <c r="A7728" s="6">
        <f>Profiles!E7728+Profiles!F7728</f>
        <v/>
      </c>
      <c r="B7728" s="6">
        <f>Profiles!D7728*sel_solar</f>
        <v/>
      </c>
      <c r="C7728" s="6">
        <f>MIN(B7728,A7728)</f>
        <v/>
      </c>
      <c r="D7728" s="6">
        <f>B7728-C7728</f>
        <v/>
      </c>
      <c r="E7728" s="6">
        <f>A7728-C7728</f>
        <v/>
      </c>
      <c r="F7728" s="6">
        <f>MIN(D7728,in_batt_pw,IF(sel_batt=0,0,(sel_batt-H7727)/in_rte))</f>
        <v/>
      </c>
      <c r="G7728" s="6">
        <f>MIN(E7728,in_batt_pw,H7727)</f>
        <v/>
      </c>
      <c r="H7728" s="6">
        <f>H7727+F7728*in_rte-G7728</f>
        <v/>
      </c>
      <c r="I7728" s="6">
        <f>IF(sel_og=1,0,E7728-G7728)</f>
        <v/>
      </c>
      <c r="J7728" s="6">
        <f>IF(sel_og=1,0,D7728-F7728)</f>
        <v/>
      </c>
      <c r="K7728" s="6">
        <f>IF(sel_og=1,E7728-G7728,0)</f>
        <v/>
      </c>
    </row>
    <row r="7729">
      <c r="A7729" s="6">
        <f>Profiles!E7729+Profiles!F7729</f>
        <v/>
      </c>
      <c r="B7729" s="6">
        <f>Profiles!D7729*sel_solar</f>
        <v/>
      </c>
      <c r="C7729" s="6">
        <f>MIN(B7729,A7729)</f>
        <v/>
      </c>
      <c r="D7729" s="6">
        <f>B7729-C7729</f>
        <v/>
      </c>
      <c r="E7729" s="6">
        <f>A7729-C7729</f>
        <v/>
      </c>
      <c r="F7729" s="6">
        <f>MIN(D7729,in_batt_pw,IF(sel_batt=0,0,(sel_batt-H7728)/in_rte))</f>
        <v/>
      </c>
      <c r="G7729" s="6">
        <f>MIN(E7729,in_batt_pw,H7728)</f>
        <v/>
      </c>
      <c r="H7729" s="6">
        <f>H7728+F7729*in_rte-G7729</f>
        <v/>
      </c>
      <c r="I7729" s="6">
        <f>IF(sel_og=1,0,E7729-G7729)</f>
        <v/>
      </c>
      <c r="J7729" s="6">
        <f>IF(sel_og=1,0,D7729-F7729)</f>
        <v/>
      </c>
      <c r="K7729" s="6">
        <f>IF(sel_og=1,E7729-G7729,0)</f>
        <v/>
      </c>
    </row>
    <row r="7730">
      <c r="A7730" s="6">
        <f>Profiles!E7730+Profiles!F7730</f>
        <v/>
      </c>
      <c r="B7730" s="6">
        <f>Profiles!D7730*sel_solar</f>
        <v/>
      </c>
      <c r="C7730" s="6">
        <f>MIN(B7730,A7730)</f>
        <v/>
      </c>
      <c r="D7730" s="6">
        <f>B7730-C7730</f>
        <v/>
      </c>
      <c r="E7730" s="6">
        <f>A7730-C7730</f>
        <v/>
      </c>
      <c r="F7730" s="6">
        <f>MIN(D7730,in_batt_pw,IF(sel_batt=0,0,(sel_batt-H7729)/in_rte))</f>
        <v/>
      </c>
      <c r="G7730" s="6">
        <f>MIN(E7730,in_batt_pw,H7729)</f>
        <v/>
      </c>
      <c r="H7730" s="6">
        <f>H7729+F7730*in_rte-G7730</f>
        <v/>
      </c>
      <c r="I7730" s="6">
        <f>IF(sel_og=1,0,E7730-G7730)</f>
        <v/>
      </c>
      <c r="J7730" s="6">
        <f>IF(sel_og=1,0,D7730-F7730)</f>
        <v/>
      </c>
      <c r="K7730" s="6">
        <f>IF(sel_og=1,E7730-G7730,0)</f>
        <v/>
      </c>
    </row>
    <row r="7731">
      <c r="A7731" s="6">
        <f>Profiles!E7731+Profiles!F7731</f>
        <v/>
      </c>
      <c r="B7731" s="6">
        <f>Profiles!D7731*sel_solar</f>
        <v/>
      </c>
      <c r="C7731" s="6">
        <f>MIN(B7731,A7731)</f>
        <v/>
      </c>
      <c r="D7731" s="6">
        <f>B7731-C7731</f>
        <v/>
      </c>
      <c r="E7731" s="6">
        <f>A7731-C7731</f>
        <v/>
      </c>
      <c r="F7731" s="6">
        <f>MIN(D7731,in_batt_pw,IF(sel_batt=0,0,(sel_batt-H7730)/in_rte))</f>
        <v/>
      </c>
      <c r="G7731" s="6">
        <f>MIN(E7731,in_batt_pw,H7730)</f>
        <v/>
      </c>
      <c r="H7731" s="6">
        <f>H7730+F7731*in_rte-G7731</f>
        <v/>
      </c>
      <c r="I7731" s="6">
        <f>IF(sel_og=1,0,E7731-G7731)</f>
        <v/>
      </c>
      <c r="J7731" s="6">
        <f>IF(sel_og=1,0,D7731-F7731)</f>
        <v/>
      </c>
      <c r="K7731" s="6">
        <f>IF(sel_og=1,E7731-G7731,0)</f>
        <v/>
      </c>
    </row>
    <row r="7732">
      <c r="A7732" s="6">
        <f>Profiles!E7732+Profiles!F7732</f>
        <v/>
      </c>
      <c r="B7732" s="6">
        <f>Profiles!D7732*sel_solar</f>
        <v/>
      </c>
      <c r="C7732" s="6">
        <f>MIN(B7732,A7732)</f>
        <v/>
      </c>
      <c r="D7732" s="6">
        <f>B7732-C7732</f>
        <v/>
      </c>
      <c r="E7732" s="6">
        <f>A7732-C7732</f>
        <v/>
      </c>
      <c r="F7732" s="6">
        <f>MIN(D7732,in_batt_pw,IF(sel_batt=0,0,(sel_batt-H7731)/in_rte))</f>
        <v/>
      </c>
      <c r="G7732" s="6">
        <f>MIN(E7732,in_batt_pw,H7731)</f>
        <v/>
      </c>
      <c r="H7732" s="6">
        <f>H7731+F7732*in_rte-G7732</f>
        <v/>
      </c>
      <c r="I7732" s="6">
        <f>IF(sel_og=1,0,E7732-G7732)</f>
        <v/>
      </c>
      <c r="J7732" s="6">
        <f>IF(sel_og=1,0,D7732-F7732)</f>
        <v/>
      </c>
      <c r="K7732" s="6">
        <f>IF(sel_og=1,E7732-G7732,0)</f>
        <v/>
      </c>
    </row>
    <row r="7733">
      <c r="A7733" s="6">
        <f>Profiles!E7733+Profiles!F7733</f>
        <v/>
      </c>
      <c r="B7733" s="6">
        <f>Profiles!D7733*sel_solar</f>
        <v/>
      </c>
      <c r="C7733" s="6">
        <f>MIN(B7733,A7733)</f>
        <v/>
      </c>
      <c r="D7733" s="6">
        <f>B7733-C7733</f>
        <v/>
      </c>
      <c r="E7733" s="6">
        <f>A7733-C7733</f>
        <v/>
      </c>
      <c r="F7733" s="6">
        <f>MIN(D7733,in_batt_pw,IF(sel_batt=0,0,(sel_batt-H7732)/in_rte))</f>
        <v/>
      </c>
      <c r="G7733" s="6">
        <f>MIN(E7733,in_batt_pw,H7732)</f>
        <v/>
      </c>
      <c r="H7733" s="6">
        <f>H7732+F7733*in_rte-G7733</f>
        <v/>
      </c>
      <c r="I7733" s="6">
        <f>IF(sel_og=1,0,E7733-G7733)</f>
        <v/>
      </c>
      <c r="J7733" s="6">
        <f>IF(sel_og=1,0,D7733-F7733)</f>
        <v/>
      </c>
      <c r="K7733" s="6">
        <f>IF(sel_og=1,E7733-G7733,0)</f>
        <v/>
      </c>
    </row>
    <row r="7734">
      <c r="A7734" s="6">
        <f>Profiles!E7734+Profiles!F7734</f>
        <v/>
      </c>
      <c r="B7734" s="6">
        <f>Profiles!D7734*sel_solar</f>
        <v/>
      </c>
      <c r="C7734" s="6">
        <f>MIN(B7734,A7734)</f>
        <v/>
      </c>
      <c r="D7734" s="6">
        <f>B7734-C7734</f>
        <v/>
      </c>
      <c r="E7734" s="6">
        <f>A7734-C7734</f>
        <v/>
      </c>
      <c r="F7734" s="6">
        <f>MIN(D7734,in_batt_pw,IF(sel_batt=0,0,(sel_batt-H7733)/in_rte))</f>
        <v/>
      </c>
      <c r="G7734" s="6">
        <f>MIN(E7734,in_batt_pw,H7733)</f>
        <v/>
      </c>
      <c r="H7734" s="6">
        <f>H7733+F7734*in_rte-G7734</f>
        <v/>
      </c>
      <c r="I7734" s="6">
        <f>IF(sel_og=1,0,E7734-G7734)</f>
        <v/>
      </c>
      <c r="J7734" s="6">
        <f>IF(sel_og=1,0,D7734-F7734)</f>
        <v/>
      </c>
      <c r="K7734" s="6">
        <f>IF(sel_og=1,E7734-G7734,0)</f>
        <v/>
      </c>
    </row>
    <row r="7735">
      <c r="A7735" s="6">
        <f>Profiles!E7735+Profiles!F7735</f>
        <v/>
      </c>
      <c r="B7735" s="6">
        <f>Profiles!D7735*sel_solar</f>
        <v/>
      </c>
      <c r="C7735" s="6">
        <f>MIN(B7735,A7735)</f>
        <v/>
      </c>
      <c r="D7735" s="6">
        <f>B7735-C7735</f>
        <v/>
      </c>
      <c r="E7735" s="6">
        <f>A7735-C7735</f>
        <v/>
      </c>
      <c r="F7735" s="6">
        <f>MIN(D7735,in_batt_pw,IF(sel_batt=0,0,(sel_batt-H7734)/in_rte))</f>
        <v/>
      </c>
      <c r="G7735" s="6">
        <f>MIN(E7735,in_batt_pw,H7734)</f>
        <v/>
      </c>
      <c r="H7735" s="6">
        <f>H7734+F7735*in_rte-G7735</f>
        <v/>
      </c>
      <c r="I7735" s="6">
        <f>IF(sel_og=1,0,E7735-G7735)</f>
        <v/>
      </c>
      <c r="J7735" s="6">
        <f>IF(sel_og=1,0,D7735-F7735)</f>
        <v/>
      </c>
      <c r="K7735" s="6">
        <f>IF(sel_og=1,E7735-G7735,0)</f>
        <v/>
      </c>
    </row>
    <row r="7736">
      <c r="A7736" s="6">
        <f>Profiles!E7736+Profiles!F7736</f>
        <v/>
      </c>
      <c r="B7736" s="6">
        <f>Profiles!D7736*sel_solar</f>
        <v/>
      </c>
      <c r="C7736" s="6">
        <f>MIN(B7736,A7736)</f>
        <v/>
      </c>
      <c r="D7736" s="6">
        <f>B7736-C7736</f>
        <v/>
      </c>
      <c r="E7736" s="6">
        <f>A7736-C7736</f>
        <v/>
      </c>
      <c r="F7736" s="6">
        <f>MIN(D7736,in_batt_pw,IF(sel_batt=0,0,(sel_batt-H7735)/in_rte))</f>
        <v/>
      </c>
      <c r="G7736" s="6">
        <f>MIN(E7736,in_batt_pw,H7735)</f>
        <v/>
      </c>
      <c r="H7736" s="6">
        <f>H7735+F7736*in_rte-G7736</f>
        <v/>
      </c>
      <c r="I7736" s="6">
        <f>IF(sel_og=1,0,E7736-G7736)</f>
        <v/>
      </c>
      <c r="J7736" s="6">
        <f>IF(sel_og=1,0,D7736-F7736)</f>
        <v/>
      </c>
      <c r="K7736" s="6">
        <f>IF(sel_og=1,E7736-G7736,0)</f>
        <v/>
      </c>
    </row>
    <row r="7737">
      <c r="A7737" s="6">
        <f>Profiles!E7737+Profiles!F7737</f>
        <v/>
      </c>
      <c r="B7737" s="6">
        <f>Profiles!D7737*sel_solar</f>
        <v/>
      </c>
      <c r="C7737" s="6">
        <f>MIN(B7737,A7737)</f>
        <v/>
      </c>
      <c r="D7737" s="6">
        <f>B7737-C7737</f>
        <v/>
      </c>
      <c r="E7737" s="6">
        <f>A7737-C7737</f>
        <v/>
      </c>
      <c r="F7737" s="6">
        <f>MIN(D7737,in_batt_pw,IF(sel_batt=0,0,(sel_batt-H7736)/in_rte))</f>
        <v/>
      </c>
      <c r="G7737" s="6">
        <f>MIN(E7737,in_batt_pw,H7736)</f>
        <v/>
      </c>
      <c r="H7737" s="6">
        <f>H7736+F7737*in_rte-G7737</f>
        <v/>
      </c>
      <c r="I7737" s="6">
        <f>IF(sel_og=1,0,E7737-G7737)</f>
        <v/>
      </c>
      <c r="J7737" s="6">
        <f>IF(sel_og=1,0,D7737-F7737)</f>
        <v/>
      </c>
      <c r="K7737" s="6">
        <f>IF(sel_og=1,E7737-G7737,0)</f>
        <v/>
      </c>
    </row>
    <row r="7738">
      <c r="A7738" s="6">
        <f>Profiles!E7738+Profiles!F7738</f>
        <v/>
      </c>
      <c r="B7738" s="6">
        <f>Profiles!D7738*sel_solar</f>
        <v/>
      </c>
      <c r="C7738" s="6">
        <f>MIN(B7738,A7738)</f>
        <v/>
      </c>
      <c r="D7738" s="6">
        <f>B7738-C7738</f>
        <v/>
      </c>
      <c r="E7738" s="6">
        <f>A7738-C7738</f>
        <v/>
      </c>
      <c r="F7738" s="6">
        <f>MIN(D7738,in_batt_pw,IF(sel_batt=0,0,(sel_batt-H7737)/in_rte))</f>
        <v/>
      </c>
      <c r="G7738" s="6">
        <f>MIN(E7738,in_batt_pw,H7737)</f>
        <v/>
      </c>
      <c r="H7738" s="6">
        <f>H7737+F7738*in_rte-G7738</f>
        <v/>
      </c>
      <c r="I7738" s="6">
        <f>IF(sel_og=1,0,E7738-G7738)</f>
        <v/>
      </c>
      <c r="J7738" s="6">
        <f>IF(sel_og=1,0,D7738-F7738)</f>
        <v/>
      </c>
      <c r="K7738" s="6">
        <f>IF(sel_og=1,E7738-G7738,0)</f>
        <v/>
      </c>
    </row>
    <row r="7739">
      <c r="A7739" s="6">
        <f>Profiles!E7739+Profiles!F7739</f>
        <v/>
      </c>
      <c r="B7739" s="6">
        <f>Profiles!D7739*sel_solar</f>
        <v/>
      </c>
      <c r="C7739" s="6">
        <f>MIN(B7739,A7739)</f>
        <v/>
      </c>
      <c r="D7739" s="6">
        <f>B7739-C7739</f>
        <v/>
      </c>
      <c r="E7739" s="6">
        <f>A7739-C7739</f>
        <v/>
      </c>
      <c r="F7739" s="6">
        <f>MIN(D7739,in_batt_pw,IF(sel_batt=0,0,(sel_batt-H7738)/in_rte))</f>
        <v/>
      </c>
      <c r="G7739" s="6">
        <f>MIN(E7739,in_batt_pw,H7738)</f>
        <v/>
      </c>
      <c r="H7739" s="6">
        <f>H7738+F7739*in_rte-G7739</f>
        <v/>
      </c>
      <c r="I7739" s="6">
        <f>IF(sel_og=1,0,E7739-G7739)</f>
        <v/>
      </c>
      <c r="J7739" s="6">
        <f>IF(sel_og=1,0,D7739-F7739)</f>
        <v/>
      </c>
      <c r="K7739" s="6">
        <f>IF(sel_og=1,E7739-G7739,0)</f>
        <v/>
      </c>
    </row>
    <row r="7740">
      <c r="A7740" s="6">
        <f>Profiles!E7740+Profiles!F7740</f>
        <v/>
      </c>
      <c r="B7740" s="6">
        <f>Profiles!D7740*sel_solar</f>
        <v/>
      </c>
      <c r="C7740" s="6">
        <f>MIN(B7740,A7740)</f>
        <v/>
      </c>
      <c r="D7740" s="6">
        <f>B7740-C7740</f>
        <v/>
      </c>
      <c r="E7740" s="6">
        <f>A7740-C7740</f>
        <v/>
      </c>
      <c r="F7740" s="6">
        <f>MIN(D7740,in_batt_pw,IF(sel_batt=0,0,(sel_batt-H7739)/in_rte))</f>
        <v/>
      </c>
      <c r="G7740" s="6">
        <f>MIN(E7740,in_batt_pw,H7739)</f>
        <v/>
      </c>
      <c r="H7740" s="6">
        <f>H7739+F7740*in_rte-G7740</f>
        <v/>
      </c>
      <c r="I7740" s="6">
        <f>IF(sel_og=1,0,E7740-G7740)</f>
        <v/>
      </c>
      <c r="J7740" s="6">
        <f>IF(sel_og=1,0,D7740-F7740)</f>
        <v/>
      </c>
      <c r="K7740" s="6">
        <f>IF(sel_og=1,E7740-G7740,0)</f>
        <v/>
      </c>
    </row>
    <row r="7741">
      <c r="A7741" s="6">
        <f>Profiles!E7741+Profiles!F7741</f>
        <v/>
      </c>
      <c r="B7741" s="6">
        <f>Profiles!D7741*sel_solar</f>
        <v/>
      </c>
      <c r="C7741" s="6">
        <f>MIN(B7741,A7741)</f>
        <v/>
      </c>
      <c r="D7741" s="6">
        <f>B7741-C7741</f>
        <v/>
      </c>
      <c r="E7741" s="6">
        <f>A7741-C7741</f>
        <v/>
      </c>
      <c r="F7741" s="6">
        <f>MIN(D7741,in_batt_pw,IF(sel_batt=0,0,(sel_batt-H7740)/in_rte))</f>
        <v/>
      </c>
      <c r="G7741" s="6">
        <f>MIN(E7741,in_batt_pw,H7740)</f>
        <v/>
      </c>
      <c r="H7741" s="6">
        <f>H7740+F7741*in_rte-G7741</f>
        <v/>
      </c>
      <c r="I7741" s="6">
        <f>IF(sel_og=1,0,E7741-G7741)</f>
        <v/>
      </c>
      <c r="J7741" s="6">
        <f>IF(sel_og=1,0,D7741-F7741)</f>
        <v/>
      </c>
      <c r="K7741" s="6">
        <f>IF(sel_og=1,E7741-G7741,0)</f>
        <v/>
      </c>
    </row>
    <row r="7742">
      <c r="A7742" s="6">
        <f>Profiles!E7742+Profiles!F7742</f>
        <v/>
      </c>
      <c r="B7742" s="6">
        <f>Profiles!D7742*sel_solar</f>
        <v/>
      </c>
      <c r="C7742" s="6">
        <f>MIN(B7742,A7742)</f>
        <v/>
      </c>
      <c r="D7742" s="6">
        <f>B7742-C7742</f>
        <v/>
      </c>
      <c r="E7742" s="6">
        <f>A7742-C7742</f>
        <v/>
      </c>
      <c r="F7742" s="6">
        <f>MIN(D7742,in_batt_pw,IF(sel_batt=0,0,(sel_batt-H7741)/in_rte))</f>
        <v/>
      </c>
      <c r="G7742" s="6">
        <f>MIN(E7742,in_batt_pw,H7741)</f>
        <v/>
      </c>
      <c r="H7742" s="6">
        <f>H7741+F7742*in_rte-G7742</f>
        <v/>
      </c>
      <c r="I7742" s="6">
        <f>IF(sel_og=1,0,E7742-G7742)</f>
        <v/>
      </c>
      <c r="J7742" s="6">
        <f>IF(sel_og=1,0,D7742-F7742)</f>
        <v/>
      </c>
      <c r="K7742" s="6">
        <f>IF(sel_og=1,E7742-G7742,0)</f>
        <v/>
      </c>
    </row>
    <row r="7743">
      <c r="A7743" s="6">
        <f>Profiles!E7743+Profiles!F7743</f>
        <v/>
      </c>
      <c r="B7743" s="6">
        <f>Profiles!D7743*sel_solar</f>
        <v/>
      </c>
      <c r="C7743" s="6">
        <f>MIN(B7743,A7743)</f>
        <v/>
      </c>
      <c r="D7743" s="6">
        <f>B7743-C7743</f>
        <v/>
      </c>
      <c r="E7743" s="6">
        <f>A7743-C7743</f>
        <v/>
      </c>
      <c r="F7743" s="6">
        <f>MIN(D7743,in_batt_pw,IF(sel_batt=0,0,(sel_batt-H7742)/in_rte))</f>
        <v/>
      </c>
      <c r="G7743" s="6">
        <f>MIN(E7743,in_batt_pw,H7742)</f>
        <v/>
      </c>
      <c r="H7743" s="6">
        <f>H7742+F7743*in_rte-G7743</f>
        <v/>
      </c>
      <c r="I7743" s="6">
        <f>IF(sel_og=1,0,E7743-G7743)</f>
        <v/>
      </c>
      <c r="J7743" s="6">
        <f>IF(sel_og=1,0,D7743-F7743)</f>
        <v/>
      </c>
      <c r="K7743" s="6">
        <f>IF(sel_og=1,E7743-G7743,0)</f>
        <v/>
      </c>
    </row>
    <row r="7744">
      <c r="A7744" s="6">
        <f>Profiles!E7744+Profiles!F7744</f>
        <v/>
      </c>
      <c r="B7744" s="6">
        <f>Profiles!D7744*sel_solar</f>
        <v/>
      </c>
      <c r="C7744" s="6">
        <f>MIN(B7744,A7744)</f>
        <v/>
      </c>
      <c r="D7744" s="6">
        <f>B7744-C7744</f>
        <v/>
      </c>
      <c r="E7744" s="6">
        <f>A7744-C7744</f>
        <v/>
      </c>
      <c r="F7744" s="6">
        <f>MIN(D7744,in_batt_pw,IF(sel_batt=0,0,(sel_batt-H7743)/in_rte))</f>
        <v/>
      </c>
      <c r="G7744" s="6">
        <f>MIN(E7744,in_batt_pw,H7743)</f>
        <v/>
      </c>
      <c r="H7744" s="6">
        <f>H7743+F7744*in_rte-G7744</f>
        <v/>
      </c>
      <c r="I7744" s="6">
        <f>IF(sel_og=1,0,E7744-G7744)</f>
        <v/>
      </c>
      <c r="J7744" s="6">
        <f>IF(sel_og=1,0,D7744-F7744)</f>
        <v/>
      </c>
      <c r="K7744" s="6">
        <f>IF(sel_og=1,E7744-G7744,0)</f>
        <v/>
      </c>
    </row>
    <row r="7745">
      <c r="A7745" s="6">
        <f>Profiles!E7745+Profiles!F7745</f>
        <v/>
      </c>
      <c r="B7745" s="6">
        <f>Profiles!D7745*sel_solar</f>
        <v/>
      </c>
      <c r="C7745" s="6">
        <f>MIN(B7745,A7745)</f>
        <v/>
      </c>
      <c r="D7745" s="6">
        <f>B7745-C7745</f>
        <v/>
      </c>
      <c r="E7745" s="6">
        <f>A7745-C7745</f>
        <v/>
      </c>
      <c r="F7745" s="6">
        <f>MIN(D7745,in_batt_pw,IF(sel_batt=0,0,(sel_batt-H7744)/in_rte))</f>
        <v/>
      </c>
      <c r="G7745" s="6">
        <f>MIN(E7745,in_batt_pw,H7744)</f>
        <v/>
      </c>
      <c r="H7745" s="6">
        <f>H7744+F7745*in_rte-G7745</f>
        <v/>
      </c>
      <c r="I7745" s="6">
        <f>IF(sel_og=1,0,E7745-G7745)</f>
        <v/>
      </c>
      <c r="J7745" s="6">
        <f>IF(sel_og=1,0,D7745-F7745)</f>
        <v/>
      </c>
      <c r="K7745" s="6">
        <f>IF(sel_og=1,E7745-G7745,0)</f>
        <v/>
      </c>
    </row>
    <row r="7746">
      <c r="A7746" s="6">
        <f>Profiles!E7746+Profiles!F7746</f>
        <v/>
      </c>
      <c r="B7746" s="6">
        <f>Profiles!D7746*sel_solar</f>
        <v/>
      </c>
      <c r="C7746" s="6">
        <f>MIN(B7746,A7746)</f>
        <v/>
      </c>
      <c r="D7746" s="6">
        <f>B7746-C7746</f>
        <v/>
      </c>
      <c r="E7746" s="6">
        <f>A7746-C7746</f>
        <v/>
      </c>
      <c r="F7746" s="6">
        <f>MIN(D7746,in_batt_pw,IF(sel_batt=0,0,(sel_batt-H7745)/in_rte))</f>
        <v/>
      </c>
      <c r="G7746" s="6">
        <f>MIN(E7746,in_batt_pw,H7745)</f>
        <v/>
      </c>
      <c r="H7746" s="6">
        <f>H7745+F7746*in_rte-G7746</f>
        <v/>
      </c>
      <c r="I7746" s="6">
        <f>IF(sel_og=1,0,E7746-G7746)</f>
        <v/>
      </c>
      <c r="J7746" s="6">
        <f>IF(sel_og=1,0,D7746-F7746)</f>
        <v/>
      </c>
      <c r="K7746" s="6">
        <f>IF(sel_og=1,E7746-G7746,0)</f>
        <v/>
      </c>
    </row>
    <row r="7747">
      <c r="A7747" s="6">
        <f>Profiles!E7747+Profiles!F7747</f>
        <v/>
      </c>
      <c r="B7747" s="6">
        <f>Profiles!D7747*sel_solar</f>
        <v/>
      </c>
      <c r="C7747" s="6">
        <f>MIN(B7747,A7747)</f>
        <v/>
      </c>
      <c r="D7747" s="6">
        <f>B7747-C7747</f>
        <v/>
      </c>
      <c r="E7747" s="6">
        <f>A7747-C7747</f>
        <v/>
      </c>
      <c r="F7747" s="6">
        <f>MIN(D7747,in_batt_pw,IF(sel_batt=0,0,(sel_batt-H7746)/in_rte))</f>
        <v/>
      </c>
      <c r="G7747" s="6">
        <f>MIN(E7747,in_batt_pw,H7746)</f>
        <v/>
      </c>
      <c r="H7747" s="6">
        <f>H7746+F7747*in_rte-G7747</f>
        <v/>
      </c>
      <c r="I7747" s="6">
        <f>IF(sel_og=1,0,E7747-G7747)</f>
        <v/>
      </c>
      <c r="J7747" s="6">
        <f>IF(sel_og=1,0,D7747-F7747)</f>
        <v/>
      </c>
      <c r="K7747" s="6">
        <f>IF(sel_og=1,E7747-G7747,0)</f>
        <v/>
      </c>
    </row>
    <row r="7748">
      <c r="A7748" s="6">
        <f>Profiles!E7748+Profiles!F7748</f>
        <v/>
      </c>
      <c r="B7748" s="6">
        <f>Profiles!D7748*sel_solar</f>
        <v/>
      </c>
      <c r="C7748" s="6">
        <f>MIN(B7748,A7748)</f>
        <v/>
      </c>
      <c r="D7748" s="6">
        <f>B7748-C7748</f>
        <v/>
      </c>
      <c r="E7748" s="6">
        <f>A7748-C7748</f>
        <v/>
      </c>
      <c r="F7748" s="6">
        <f>MIN(D7748,in_batt_pw,IF(sel_batt=0,0,(sel_batt-H7747)/in_rte))</f>
        <v/>
      </c>
      <c r="G7748" s="6">
        <f>MIN(E7748,in_batt_pw,H7747)</f>
        <v/>
      </c>
      <c r="H7748" s="6">
        <f>H7747+F7748*in_rte-G7748</f>
        <v/>
      </c>
      <c r="I7748" s="6">
        <f>IF(sel_og=1,0,E7748-G7748)</f>
        <v/>
      </c>
      <c r="J7748" s="6">
        <f>IF(sel_og=1,0,D7748-F7748)</f>
        <v/>
      </c>
      <c r="K7748" s="6">
        <f>IF(sel_og=1,E7748-G7748,0)</f>
        <v/>
      </c>
    </row>
    <row r="7749">
      <c r="A7749" s="6">
        <f>Profiles!E7749+Profiles!F7749</f>
        <v/>
      </c>
      <c r="B7749" s="6">
        <f>Profiles!D7749*sel_solar</f>
        <v/>
      </c>
      <c r="C7749" s="6">
        <f>MIN(B7749,A7749)</f>
        <v/>
      </c>
      <c r="D7749" s="6">
        <f>B7749-C7749</f>
        <v/>
      </c>
      <c r="E7749" s="6">
        <f>A7749-C7749</f>
        <v/>
      </c>
      <c r="F7749" s="6">
        <f>MIN(D7749,in_batt_pw,IF(sel_batt=0,0,(sel_batt-H7748)/in_rte))</f>
        <v/>
      </c>
      <c r="G7749" s="6">
        <f>MIN(E7749,in_batt_pw,H7748)</f>
        <v/>
      </c>
      <c r="H7749" s="6">
        <f>H7748+F7749*in_rte-G7749</f>
        <v/>
      </c>
      <c r="I7749" s="6">
        <f>IF(sel_og=1,0,E7749-G7749)</f>
        <v/>
      </c>
      <c r="J7749" s="6">
        <f>IF(sel_og=1,0,D7749-F7749)</f>
        <v/>
      </c>
      <c r="K7749" s="6">
        <f>IF(sel_og=1,E7749-G7749,0)</f>
        <v/>
      </c>
    </row>
    <row r="7750">
      <c r="A7750" s="6">
        <f>Profiles!E7750+Profiles!F7750</f>
        <v/>
      </c>
      <c r="B7750" s="6">
        <f>Profiles!D7750*sel_solar</f>
        <v/>
      </c>
      <c r="C7750" s="6">
        <f>MIN(B7750,A7750)</f>
        <v/>
      </c>
      <c r="D7750" s="6">
        <f>B7750-C7750</f>
        <v/>
      </c>
      <c r="E7750" s="6">
        <f>A7750-C7750</f>
        <v/>
      </c>
      <c r="F7750" s="6">
        <f>MIN(D7750,in_batt_pw,IF(sel_batt=0,0,(sel_batt-H7749)/in_rte))</f>
        <v/>
      </c>
      <c r="G7750" s="6">
        <f>MIN(E7750,in_batt_pw,H7749)</f>
        <v/>
      </c>
      <c r="H7750" s="6">
        <f>H7749+F7750*in_rte-G7750</f>
        <v/>
      </c>
      <c r="I7750" s="6">
        <f>IF(sel_og=1,0,E7750-G7750)</f>
        <v/>
      </c>
      <c r="J7750" s="6">
        <f>IF(sel_og=1,0,D7750-F7750)</f>
        <v/>
      </c>
      <c r="K7750" s="6">
        <f>IF(sel_og=1,E7750-G7750,0)</f>
        <v/>
      </c>
    </row>
    <row r="7751">
      <c r="A7751" s="6">
        <f>Profiles!E7751+Profiles!F7751</f>
        <v/>
      </c>
      <c r="B7751" s="6">
        <f>Profiles!D7751*sel_solar</f>
        <v/>
      </c>
      <c r="C7751" s="6">
        <f>MIN(B7751,A7751)</f>
        <v/>
      </c>
      <c r="D7751" s="6">
        <f>B7751-C7751</f>
        <v/>
      </c>
      <c r="E7751" s="6">
        <f>A7751-C7751</f>
        <v/>
      </c>
      <c r="F7751" s="6">
        <f>MIN(D7751,in_batt_pw,IF(sel_batt=0,0,(sel_batt-H7750)/in_rte))</f>
        <v/>
      </c>
      <c r="G7751" s="6">
        <f>MIN(E7751,in_batt_pw,H7750)</f>
        <v/>
      </c>
      <c r="H7751" s="6">
        <f>H7750+F7751*in_rte-G7751</f>
        <v/>
      </c>
      <c r="I7751" s="6">
        <f>IF(sel_og=1,0,E7751-G7751)</f>
        <v/>
      </c>
      <c r="J7751" s="6">
        <f>IF(sel_og=1,0,D7751-F7751)</f>
        <v/>
      </c>
      <c r="K7751" s="6">
        <f>IF(sel_og=1,E7751-G7751,0)</f>
        <v/>
      </c>
    </row>
    <row r="7752">
      <c r="A7752" s="6">
        <f>Profiles!E7752+Profiles!F7752</f>
        <v/>
      </c>
      <c r="B7752" s="6">
        <f>Profiles!D7752*sel_solar</f>
        <v/>
      </c>
      <c r="C7752" s="6">
        <f>MIN(B7752,A7752)</f>
        <v/>
      </c>
      <c r="D7752" s="6">
        <f>B7752-C7752</f>
        <v/>
      </c>
      <c r="E7752" s="6">
        <f>A7752-C7752</f>
        <v/>
      </c>
      <c r="F7752" s="6">
        <f>MIN(D7752,in_batt_pw,IF(sel_batt=0,0,(sel_batt-H7751)/in_rte))</f>
        <v/>
      </c>
      <c r="G7752" s="6">
        <f>MIN(E7752,in_batt_pw,H7751)</f>
        <v/>
      </c>
      <c r="H7752" s="6">
        <f>H7751+F7752*in_rte-G7752</f>
        <v/>
      </c>
      <c r="I7752" s="6">
        <f>IF(sel_og=1,0,E7752-G7752)</f>
        <v/>
      </c>
      <c r="J7752" s="6">
        <f>IF(sel_og=1,0,D7752-F7752)</f>
        <v/>
      </c>
      <c r="K7752" s="6">
        <f>IF(sel_og=1,E7752-G7752,0)</f>
        <v/>
      </c>
    </row>
    <row r="7753">
      <c r="A7753" s="6">
        <f>Profiles!E7753+Profiles!F7753</f>
        <v/>
      </c>
      <c r="B7753" s="6">
        <f>Profiles!D7753*sel_solar</f>
        <v/>
      </c>
      <c r="C7753" s="6">
        <f>MIN(B7753,A7753)</f>
        <v/>
      </c>
      <c r="D7753" s="6">
        <f>B7753-C7753</f>
        <v/>
      </c>
      <c r="E7753" s="6">
        <f>A7753-C7753</f>
        <v/>
      </c>
      <c r="F7753" s="6">
        <f>MIN(D7753,in_batt_pw,IF(sel_batt=0,0,(sel_batt-H7752)/in_rte))</f>
        <v/>
      </c>
      <c r="G7753" s="6">
        <f>MIN(E7753,in_batt_pw,H7752)</f>
        <v/>
      </c>
      <c r="H7753" s="6">
        <f>H7752+F7753*in_rte-G7753</f>
        <v/>
      </c>
      <c r="I7753" s="6">
        <f>IF(sel_og=1,0,E7753-G7753)</f>
        <v/>
      </c>
      <c r="J7753" s="6">
        <f>IF(sel_og=1,0,D7753-F7753)</f>
        <v/>
      </c>
      <c r="K7753" s="6">
        <f>IF(sel_og=1,E7753-G7753,0)</f>
        <v/>
      </c>
    </row>
    <row r="7754">
      <c r="A7754" s="6">
        <f>Profiles!E7754+Profiles!F7754</f>
        <v/>
      </c>
      <c r="B7754" s="6">
        <f>Profiles!D7754*sel_solar</f>
        <v/>
      </c>
      <c r="C7754" s="6">
        <f>MIN(B7754,A7754)</f>
        <v/>
      </c>
      <c r="D7754" s="6">
        <f>B7754-C7754</f>
        <v/>
      </c>
      <c r="E7754" s="6">
        <f>A7754-C7754</f>
        <v/>
      </c>
      <c r="F7754" s="6">
        <f>MIN(D7754,in_batt_pw,IF(sel_batt=0,0,(sel_batt-H7753)/in_rte))</f>
        <v/>
      </c>
      <c r="G7754" s="6">
        <f>MIN(E7754,in_batt_pw,H7753)</f>
        <v/>
      </c>
      <c r="H7754" s="6">
        <f>H7753+F7754*in_rte-G7754</f>
        <v/>
      </c>
      <c r="I7754" s="6">
        <f>IF(sel_og=1,0,E7754-G7754)</f>
        <v/>
      </c>
      <c r="J7754" s="6">
        <f>IF(sel_og=1,0,D7754-F7754)</f>
        <v/>
      </c>
      <c r="K7754" s="6">
        <f>IF(sel_og=1,E7754-G7754,0)</f>
        <v/>
      </c>
    </row>
    <row r="7755">
      <c r="A7755" s="6">
        <f>Profiles!E7755+Profiles!F7755</f>
        <v/>
      </c>
      <c r="B7755" s="6">
        <f>Profiles!D7755*sel_solar</f>
        <v/>
      </c>
      <c r="C7755" s="6">
        <f>MIN(B7755,A7755)</f>
        <v/>
      </c>
      <c r="D7755" s="6">
        <f>B7755-C7755</f>
        <v/>
      </c>
      <c r="E7755" s="6">
        <f>A7755-C7755</f>
        <v/>
      </c>
      <c r="F7755" s="6">
        <f>MIN(D7755,in_batt_pw,IF(sel_batt=0,0,(sel_batt-H7754)/in_rte))</f>
        <v/>
      </c>
      <c r="G7755" s="6">
        <f>MIN(E7755,in_batt_pw,H7754)</f>
        <v/>
      </c>
      <c r="H7755" s="6">
        <f>H7754+F7755*in_rte-G7755</f>
        <v/>
      </c>
      <c r="I7755" s="6">
        <f>IF(sel_og=1,0,E7755-G7755)</f>
        <v/>
      </c>
      <c r="J7755" s="6">
        <f>IF(sel_og=1,0,D7755-F7755)</f>
        <v/>
      </c>
      <c r="K7755" s="6">
        <f>IF(sel_og=1,E7755-G7755,0)</f>
        <v/>
      </c>
    </row>
    <row r="7756">
      <c r="A7756" s="6">
        <f>Profiles!E7756+Profiles!F7756</f>
        <v/>
      </c>
      <c r="B7756" s="6">
        <f>Profiles!D7756*sel_solar</f>
        <v/>
      </c>
      <c r="C7756" s="6">
        <f>MIN(B7756,A7756)</f>
        <v/>
      </c>
      <c r="D7756" s="6">
        <f>B7756-C7756</f>
        <v/>
      </c>
      <c r="E7756" s="6">
        <f>A7756-C7756</f>
        <v/>
      </c>
      <c r="F7756" s="6">
        <f>MIN(D7756,in_batt_pw,IF(sel_batt=0,0,(sel_batt-H7755)/in_rte))</f>
        <v/>
      </c>
      <c r="G7756" s="6">
        <f>MIN(E7756,in_batt_pw,H7755)</f>
        <v/>
      </c>
      <c r="H7756" s="6">
        <f>H7755+F7756*in_rte-G7756</f>
        <v/>
      </c>
      <c r="I7756" s="6">
        <f>IF(sel_og=1,0,E7756-G7756)</f>
        <v/>
      </c>
      <c r="J7756" s="6">
        <f>IF(sel_og=1,0,D7756-F7756)</f>
        <v/>
      </c>
      <c r="K7756" s="6">
        <f>IF(sel_og=1,E7756-G7756,0)</f>
        <v/>
      </c>
    </row>
    <row r="7757">
      <c r="A7757" s="6">
        <f>Profiles!E7757+Profiles!F7757</f>
        <v/>
      </c>
      <c r="B7757" s="6">
        <f>Profiles!D7757*sel_solar</f>
        <v/>
      </c>
      <c r="C7757" s="6">
        <f>MIN(B7757,A7757)</f>
        <v/>
      </c>
      <c r="D7757" s="6">
        <f>B7757-C7757</f>
        <v/>
      </c>
      <c r="E7757" s="6">
        <f>A7757-C7757</f>
        <v/>
      </c>
      <c r="F7757" s="6">
        <f>MIN(D7757,in_batt_pw,IF(sel_batt=0,0,(sel_batt-H7756)/in_rte))</f>
        <v/>
      </c>
      <c r="G7757" s="6">
        <f>MIN(E7757,in_batt_pw,H7756)</f>
        <v/>
      </c>
      <c r="H7757" s="6">
        <f>H7756+F7757*in_rte-G7757</f>
        <v/>
      </c>
      <c r="I7757" s="6">
        <f>IF(sel_og=1,0,E7757-G7757)</f>
        <v/>
      </c>
      <c r="J7757" s="6">
        <f>IF(sel_og=1,0,D7757-F7757)</f>
        <v/>
      </c>
      <c r="K7757" s="6">
        <f>IF(sel_og=1,E7757-G7757,0)</f>
        <v/>
      </c>
    </row>
    <row r="7758">
      <c r="A7758" s="6">
        <f>Profiles!E7758+Profiles!F7758</f>
        <v/>
      </c>
      <c r="B7758" s="6">
        <f>Profiles!D7758*sel_solar</f>
        <v/>
      </c>
      <c r="C7758" s="6">
        <f>MIN(B7758,A7758)</f>
        <v/>
      </c>
      <c r="D7758" s="6">
        <f>B7758-C7758</f>
        <v/>
      </c>
      <c r="E7758" s="6">
        <f>A7758-C7758</f>
        <v/>
      </c>
      <c r="F7758" s="6">
        <f>MIN(D7758,in_batt_pw,IF(sel_batt=0,0,(sel_batt-H7757)/in_rte))</f>
        <v/>
      </c>
      <c r="G7758" s="6">
        <f>MIN(E7758,in_batt_pw,H7757)</f>
        <v/>
      </c>
      <c r="H7758" s="6">
        <f>H7757+F7758*in_rte-G7758</f>
        <v/>
      </c>
      <c r="I7758" s="6">
        <f>IF(sel_og=1,0,E7758-G7758)</f>
        <v/>
      </c>
      <c r="J7758" s="6">
        <f>IF(sel_og=1,0,D7758-F7758)</f>
        <v/>
      </c>
      <c r="K7758" s="6">
        <f>IF(sel_og=1,E7758-G7758,0)</f>
        <v/>
      </c>
    </row>
    <row r="7759">
      <c r="A7759" s="6">
        <f>Profiles!E7759+Profiles!F7759</f>
        <v/>
      </c>
      <c r="B7759" s="6">
        <f>Profiles!D7759*sel_solar</f>
        <v/>
      </c>
      <c r="C7759" s="6">
        <f>MIN(B7759,A7759)</f>
        <v/>
      </c>
      <c r="D7759" s="6">
        <f>B7759-C7759</f>
        <v/>
      </c>
      <c r="E7759" s="6">
        <f>A7759-C7759</f>
        <v/>
      </c>
      <c r="F7759" s="6">
        <f>MIN(D7759,in_batt_pw,IF(sel_batt=0,0,(sel_batt-H7758)/in_rte))</f>
        <v/>
      </c>
      <c r="G7759" s="6">
        <f>MIN(E7759,in_batt_pw,H7758)</f>
        <v/>
      </c>
      <c r="H7759" s="6">
        <f>H7758+F7759*in_rte-G7759</f>
        <v/>
      </c>
      <c r="I7759" s="6">
        <f>IF(sel_og=1,0,E7759-G7759)</f>
        <v/>
      </c>
      <c r="J7759" s="6">
        <f>IF(sel_og=1,0,D7759-F7759)</f>
        <v/>
      </c>
      <c r="K7759" s="6">
        <f>IF(sel_og=1,E7759-G7759,0)</f>
        <v/>
      </c>
    </row>
    <row r="7760">
      <c r="A7760" s="6">
        <f>Profiles!E7760+Profiles!F7760</f>
        <v/>
      </c>
      <c r="B7760" s="6">
        <f>Profiles!D7760*sel_solar</f>
        <v/>
      </c>
      <c r="C7760" s="6">
        <f>MIN(B7760,A7760)</f>
        <v/>
      </c>
      <c r="D7760" s="6">
        <f>B7760-C7760</f>
        <v/>
      </c>
      <c r="E7760" s="6">
        <f>A7760-C7760</f>
        <v/>
      </c>
      <c r="F7760" s="6">
        <f>MIN(D7760,in_batt_pw,IF(sel_batt=0,0,(sel_batt-H7759)/in_rte))</f>
        <v/>
      </c>
      <c r="G7760" s="6">
        <f>MIN(E7760,in_batt_pw,H7759)</f>
        <v/>
      </c>
      <c r="H7760" s="6">
        <f>H7759+F7760*in_rte-G7760</f>
        <v/>
      </c>
      <c r="I7760" s="6">
        <f>IF(sel_og=1,0,E7760-G7760)</f>
        <v/>
      </c>
      <c r="J7760" s="6">
        <f>IF(sel_og=1,0,D7760-F7760)</f>
        <v/>
      </c>
      <c r="K7760" s="6">
        <f>IF(sel_og=1,E7760-G7760,0)</f>
        <v/>
      </c>
    </row>
    <row r="7761">
      <c r="A7761" s="6">
        <f>Profiles!E7761+Profiles!F7761</f>
        <v/>
      </c>
      <c r="B7761" s="6">
        <f>Profiles!D7761*sel_solar</f>
        <v/>
      </c>
      <c r="C7761" s="6">
        <f>MIN(B7761,A7761)</f>
        <v/>
      </c>
      <c r="D7761" s="6">
        <f>B7761-C7761</f>
        <v/>
      </c>
      <c r="E7761" s="6">
        <f>A7761-C7761</f>
        <v/>
      </c>
      <c r="F7761" s="6">
        <f>MIN(D7761,in_batt_pw,IF(sel_batt=0,0,(sel_batt-H7760)/in_rte))</f>
        <v/>
      </c>
      <c r="G7761" s="6">
        <f>MIN(E7761,in_batt_pw,H7760)</f>
        <v/>
      </c>
      <c r="H7761" s="6">
        <f>H7760+F7761*in_rte-G7761</f>
        <v/>
      </c>
      <c r="I7761" s="6">
        <f>IF(sel_og=1,0,E7761-G7761)</f>
        <v/>
      </c>
      <c r="J7761" s="6">
        <f>IF(sel_og=1,0,D7761-F7761)</f>
        <v/>
      </c>
      <c r="K7761" s="6">
        <f>IF(sel_og=1,E7761-G7761,0)</f>
        <v/>
      </c>
    </row>
    <row r="7762">
      <c r="A7762" s="6">
        <f>Profiles!E7762+Profiles!F7762</f>
        <v/>
      </c>
      <c r="B7762" s="6">
        <f>Profiles!D7762*sel_solar</f>
        <v/>
      </c>
      <c r="C7762" s="6">
        <f>MIN(B7762,A7762)</f>
        <v/>
      </c>
      <c r="D7762" s="6">
        <f>B7762-C7762</f>
        <v/>
      </c>
      <c r="E7762" s="6">
        <f>A7762-C7762</f>
        <v/>
      </c>
      <c r="F7762" s="6">
        <f>MIN(D7762,in_batt_pw,IF(sel_batt=0,0,(sel_batt-H7761)/in_rte))</f>
        <v/>
      </c>
      <c r="G7762" s="6">
        <f>MIN(E7762,in_batt_pw,H7761)</f>
        <v/>
      </c>
      <c r="H7762" s="6">
        <f>H7761+F7762*in_rte-G7762</f>
        <v/>
      </c>
      <c r="I7762" s="6">
        <f>IF(sel_og=1,0,E7762-G7762)</f>
        <v/>
      </c>
      <c r="J7762" s="6">
        <f>IF(sel_og=1,0,D7762-F7762)</f>
        <v/>
      </c>
      <c r="K7762" s="6">
        <f>IF(sel_og=1,E7762-G7762,0)</f>
        <v/>
      </c>
    </row>
    <row r="7763">
      <c r="A7763" s="6">
        <f>Profiles!E7763+Profiles!F7763</f>
        <v/>
      </c>
      <c r="B7763" s="6">
        <f>Profiles!D7763*sel_solar</f>
        <v/>
      </c>
      <c r="C7763" s="6">
        <f>MIN(B7763,A7763)</f>
        <v/>
      </c>
      <c r="D7763" s="6">
        <f>B7763-C7763</f>
        <v/>
      </c>
      <c r="E7763" s="6">
        <f>A7763-C7763</f>
        <v/>
      </c>
      <c r="F7763" s="6">
        <f>MIN(D7763,in_batt_pw,IF(sel_batt=0,0,(sel_batt-H7762)/in_rte))</f>
        <v/>
      </c>
      <c r="G7763" s="6">
        <f>MIN(E7763,in_batt_pw,H7762)</f>
        <v/>
      </c>
      <c r="H7763" s="6">
        <f>H7762+F7763*in_rte-G7763</f>
        <v/>
      </c>
      <c r="I7763" s="6">
        <f>IF(sel_og=1,0,E7763-G7763)</f>
        <v/>
      </c>
      <c r="J7763" s="6">
        <f>IF(sel_og=1,0,D7763-F7763)</f>
        <v/>
      </c>
      <c r="K7763" s="6">
        <f>IF(sel_og=1,E7763-G7763,0)</f>
        <v/>
      </c>
    </row>
    <row r="7764">
      <c r="A7764" s="6">
        <f>Profiles!E7764+Profiles!F7764</f>
        <v/>
      </c>
      <c r="B7764" s="6">
        <f>Profiles!D7764*sel_solar</f>
        <v/>
      </c>
      <c r="C7764" s="6">
        <f>MIN(B7764,A7764)</f>
        <v/>
      </c>
      <c r="D7764" s="6">
        <f>B7764-C7764</f>
        <v/>
      </c>
      <c r="E7764" s="6">
        <f>A7764-C7764</f>
        <v/>
      </c>
      <c r="F7764" s="6">
        <f>MIN(D7764,in_batt_pw,IF(sel_batt=0,0,(sel_batt-H7763)/in_rte))</f>
        <v/>
      </c>
      <c r="G7764" s="6">
        <f>MIN(E7764,in_batt_pw,H7763)</f>
        <v/>
      </c>
      <c r="H7764" s="6">
        <f>H7763+F7764*in_rte-G7764</f>
        <v/>
      </c>
      <c r="I7764" s="6">
        <f>IF(sel_og=1,0,E7764-G7764)</f>
        <v/>
      </c>
      <c r="J7764" s="6">
        <f>IF(sel_og=1,0,D7764-F7764)</f>
        <v/>
      </c>
      <c r="K7764" s="6">
        <f>IF(sel_og=1,E7764-G7764,0)</f>
        <v/>
      </c>
    </row>
    <row r="7765">
      <c r="A7765" s="6">
        <f>Profiles!E7765+Profiles!F7765</f>
        <v/>
      </c>
      <c r="B7765" s="6">
        <f>Profiles!D7765*sel_solar</f>
        <v/>
      </c>
      <c r="C7765" s="6">
        <f>MIN(B7765,A7765)</f>
        <v/>
      </c>
      <c r="D7765" s="6">
        <f>B7765-C7765</f>
        <v/>
      </c>
      <c r="E7765" s="6">
        <f>A7765-C7765</f>
        <v/>
      </c>
      <c r="F7765" s="6">
        <f>MIN(D7765,in_batt_pw,IF(sel_batt=0,0,(sel_batt-H7764)/in_rte))</f>
        <v/>
      </c>
      <c r="G7765" s="6">
        <f>MIN(E7765,in_batt_pw,H7764)</f>
        <v/>
      </c>
      <c r="H7765" s="6">
        <f>H7764+F7765*in_rte-G7765</f>
        <v/>
      </c>
      <c r="I7765" s="6">
        <f>IF(sel_og=1,0,E7765-G7765)</f>
        <v/>
      </c>
      <c r="J7765" s="6">
        <f>IF(sel_og=1,0,D7765-F7765)</f>
        <v/>
      </c>
      <c r="K7765" s="6">
        <f>IF(sel_og=1,E7765-G7765,0)</f>
        <v/>
      </c>
    </row>
    <row r="7766">
      <c r="A7766" s="6">
        <f>Profiles!E7766+Profiles!F7766</f>
        <v/>
      </c>
      <c r="B7766" s="6">
        <f>Profiles!D7766*sel_solar</f>
        <v/>
      </c>
      <c r="C7766" s="6">
        <f>MIN(B7766,A7766)</f>
        <v/>
      </c>
      <c r="D7766" s="6">
        <f>B7766-C7766</f>
        <v/>
      </c>
      <c r="E7766" s="6">
        <f>A7766-C7766</f>
        <v/>
      </c>
      <c r="F7766" s="6">
        <f>MIN(D7766,in_batt_pw,IF(sel_batt=0,0,(sel_batt-H7765)/in_rte))</f>
        <v/>
      </c>
      <c r="G7766" s="6">
        <f>MIN(E7766,in_batt_pw,H7765)</f>
        <v/>
      </c>
      <c r="H7766" s="6">
        <f>H7765+F7766*in_rte-G7766</f>
        <v/>
      </c>
      <c r="I7766" s="6">
        <f>IF(sel_og=1,0,E7766-G7766)</f>
        <v/>
      </c>
      <c r="J7766" s="6">
        <f>IF(sel_og=1,0,D7766-F7766)</f>
        <v/>
      </c>
      <c r="K7766" s="6">
        <f>IF(sel_og=1,E7766-G7766,0)</f>
        <v/>
      </c>
    </row>
    <row r="7767">
      <c r="A7767" s="6">
        <f>Profiles!E7767+Profiles!F7767</f>
        <v/>
      </c>
      <c r="B7767" s="6">
        <f>Profiles!D7767*sel_solar</f>
        <v/>
      </c>
      <c r="C7767" s="6">
        <f>MIN(B7767,A7767)</f>
        <v/>
      </c>
      <c r="D7767" s="6">
        <f>B7767-C7767</f>
        <v/>
      </c>
      <c r="E7767" s="6">
        <f>A7767-C7767</f>
        <v/>
      </c>
      <c r="F7767" s="6">
        <f>MIN(D7767,in_batt_pw,IF(sel_batt=0,0,(sel_batt-H7766)/in_rte))</f>
        <v/>
      </c>
      <c r="G7767" s="6">
        <f>MIN(E7767,in_batt_pw,H7766)</f>
        <v/>
      </c>
      <c r="H7767" s="6">
        <f>H7766+F7767*in_rte-G7767</f>
        <v/>
      </c>
      <c r="I7767" s="6">
        <f>IF(sel_og=1,0,E7767-G7767)</f>
        <v/>
      </c>
      <c r="J7767" s="6">
        <f>IF(sel_og=1,0,D7767-F7767)</f>
        <v/>
      </c>
      <c r="K7767" s="6">
        <f>IF(sel_og=1,E7767-G7767,0)</f>
        <v/>
      </c>
    </row>
    <row r="7768">
      <c r="A7768" s="6">
        <f>Profiles!E7768+Profiles!F7768</f>
        <v/>
      </c>
      <c r="B7768" s="6">
        <f>Profiles!D7768*sel_solar</f>
        <v/>
      </c>
      <c r="C7768" s="6">
        <f>MIN(B7768,A7768)</f>
        <v/>
      </c>
      <c r="D7768" s="6">
        <f>B7768-C7768</f>
        <v/>
      </c>
      <c r="E7768" s="6">
        <f>A7768-C7768</f>
        <v/>
      </c>
      <c r="F7768" s="6">
        <f>MIN(D7768,in_batt_pw,IF(sel_batt=0,0,(sel_batt-H7767)/in_rte))</f>
        <v/>
      </c>
      <c r="G7768" s="6">
        <f>MIN(E7768,in_batt_pw,H7767)</f>
        <v/>
      </c>
      <c r="H7768" s="6">
        <f>H7767+F7768*in_rte-G7768</f>
        <v/>
      </c>
      <c r="I7768" s="6">
        <f>IF(sel_og=1,0,E7768-G7768)</f>
        <v/>
      </c>
      <c r="J7768" s="6">
        <f>IF(sel_og=1,0,D7768-F7768)</f>
        <v/>
      </c>
      <c r="K7768" s="6">
        <f>IF(sel_og=1,E7768-G7768,0)</f>
        <v/>
      </c>
    </row>
    <row r="7769">
      <c r="A7769" s="6">
        <f>Profiles!E7769+Profiles!F7769</f>
        <v/>
      </c>
      <c r="B7769" s="6">
        <f>Profiles!D7769*sel_solar</f>
        <v/>
      </c>
      <c r="C7769" s="6">
        <f>MIN(B7769,A7769)</f>
        <v/>
      </c>
      <c r="D7769" s="6">
        <f>B7769-C7769</f>
        <v/>
      </c>
      <c r="E7769" s="6">
        <f>A7769-C7769</f>
        <v/>
      </c>
      <c r="F7769" s="6">
        <f>MIN(D7769,in_batt_pw,IF(sel_batt=0,0,(sel_batt-H7768)/in_rte))</f>
        <v/>
      </c>
      <c r="G7769" s="6">
        <f>MIN(E7769,in_batt_pw,H7768)</f>
        <v/>
      </c>
      <c r="H7769" s="6">
        <f>H7768+F7769*in_rte-G7769</f>
        <v/>
      </c>
      <c r="I7769" s="6">
        <f>IF(sel_og=1,0,E7769-G7769)</f>
        <v/>
      </c>
      <c r="J7769" s="6">
        <f>IF(sel_og=1,0,D7769-F7769)</f>
        <v/>
      </c>
      <c r="K7769" s="6">
        <f>IF(sel_og=1,E7769-G7769,0)</f>
        <v/>
      </c>
    </row>
    <row r="7770">
      <c r="A7770" s="6">
        <f>Profiles!E7770+Profiles!F7770</f>
        <v/>
      </c>
      <c r="B7770" s="6">
        <f>Profiles!D7770*sel_solar</f>
        <v/>
      </c>
      <c r="C7770" s="6">
        <f>MIN(B7770,A7770)</f>
        <v/>
      </c>
      <c r="D7770" s="6">
        <f>B7770-C7770</f>
        <v/>
      </c>
      <c r="E7770" s="6">
        <f>A7770-C7770</f>
        <v/>
      </c>
      <c r="F7770" s="6">
        <f>MIN(D7770,in_batt_pw,IF(sel_batt=0,0,(sel_batt-H7769)/in_rte))</f>
        <v/>
      </c>
      <c r="G7770" s="6">
        <f>MIN(E7770,in_batt_pw,H7769)</f>
        <v/>
      </c>
      <c r="H7770" s="6">
        <f>H7769+F7770*in_rte-G7770</f>
        <v/>
      </c>
      <c r="I7770" s="6">
        <f>IF(sel_og=1,0,E7770-G7770)</f>
        <v/>
      </c>
      <c r="J7770" s="6">
        <f>IF(sel_og=1,0,D7770-F7770)</f>
        <v/>
      </c>
      <c r="K7770" s="6">
        <f>IF(sel_og=1,E7770-G7770,0)</f>
        <v/>
      </c>
    </row>
    <row r="7771">
      <c r="A7771" s="6">
        <f>Profiles!E7771+Profiles!F7771</f>
        <v/>
      </c>
      <c r="B7771" s="6">
        <f>Profiles!D7771*sel_solar</f>
        <v/>
      </c>
      <c r="C7771" s="6">
        <f>MIN(B7771,A7771)</f>
        <v/>
      </c>
      <c r="D7771" s="6">
        <f>B7771-C7771</f>
        <v/>
      </c>
      <c r="E7771" s="6">
        <f>A7771-C7771</f>
        <v/>
      </c>
      <c r="F7771" s="6">
        <f>MIN(D7771,in_batt_pw,IF(sel_batt=0,0,(sel_batt-H7770)/in_rte))</f>
        <v/>
      </c>
      <c r="G7771" s="6">
        <f>MIN(E7771,in_batt_pw,H7770)</f>
        <v/>
      </c>
      <c r="H7771" s="6">
        <f>H7770+F7771*in_rte-G7771</f>
        <v/>
      </c>
      <c r="I7771" s="6">
        <f>IF(sel_og=1,0,E7771-G7771)</f>
        <v/>
      </c>
      <c r="J7771" s="6">
        <f>IF(sel_og=1,0,D7771-F7771)</f>
        <v/>
      </c>
      <c r="K7771" s="6">
        <f>IF(sel_og=1,E7771-G7771,0)</f>
        <v/>
      </c>
    </row>
    <row r="7772">
      <c r="A7772" s="6">
        <f>Profiles!E7772+Profiles!F7772</f>
        <v/>
      </c>
      <c r="B7772" s="6">
        <f>Profiles!D7772*sel_solar</f>
        <v/>
      </c>
      <c r="C7772" s="6">
        <f>MIN(B7772,A7772)</f>
        <v/>
      </c>
      <c r="D7772" s="6">
        <f>B7772-C7772</f>
        <v/>
      </c>
      <c r="E7772" s="6">
        <f>A7772-C7772</f>
        <v/>
      </c>
      <c r="F7772" s="6">
        <f>MIN(D7772,in_batt_pw,IF(sel_batt=0,0,(sel_batt-H7771)/in_rte))</f>
        <v/>
      </c>
      <c r="G7772" s="6">
        <f>MIN(E7772,in_batt_pw,H7771)</f>
        <v/>
      </c>
      <c r="H7772" s="6">
        <f>H7771+F7772*in_rte-G7772</f>
        <v/>
      </c>
      <c r="I7772" s="6">
        <f>IF(sel_og=1,0,E7772-G7772)</f>
        <v/>
      </c>
      <c r="J7772" s="6">
        <f>IF(sel_og=1,0,D7772-F7772)</f>
        <v/>
      </c>
      <c r="K7772" s="6">
        <f>IF(sel_og=1,E7772-G7772,0)</f>
        <v/>
      </c>
    </row>
    <row r="7773">
      <c r="A7773" s="6">
        <f>Profiles!E7773+Profiles!F7773</f>
        <v/>
      </c>
      <c r="B7773" s="6">
        <f>Profiles!D7773*sel_solar</f>
        <v/>
      </c>
      <c r="C7773" s="6">
        <f>MIN(B7773,A7773)</f>
        <v/>
      </c>
      <c r="D7773" s="6">
        <f>B7773-C7773</f>
        <v/>
      </c>
      <c r="E7773" s="6">
        <f>A7773-C7773</f>
        <v/>
      </c>
      <c r="F7773" s="6">
        <f>MIN(D7773,in_batt_pw,IF(sel_batt=0,0,(sel_batt-H7772)/in_rte))</f>
        <v/>
      </c>
      <c r="G7773" s="6">
        <f>MIN(E7773,in_batt_pw,H7772)</f>
        <v/>
      </c>
      <c r="H7773" s="6">
        <f>H7772+F7773*in_rte-G7773</f>
        <v/>
      </c>
      <c r="I7773" s="6">
        <f>IF(sel_og=1,0,E7773-G7773)</f>
        <v/>
      </c>
      <c r="J7773" s="6">
        <f>IF(sel_og=1,0,D7773-F7773)</f>
        <v/>
      </c>
      <c r="K7773" s="6">
        <f>IF(sel_og=1,E7773-G7773,0)</f>
        <v/>
      </c>
    </row>
    <row r="7774">
      <c r="A7774" s="6">
        <f>Profiles!E7774+Profiles!F7774</f>
        <v/>
      </c>
      <c r="B7774" s="6">
        <f>Profiles!D7774*sel_solar</f>
        <v/>
      </c>
      <c r="C7774" s="6">
        <f>MIN(B7774,A7774)</f>
        <v/>
      </c>
      <c r="D7774" s="6">
        <f>B7774-C7774</f>
        <v/>
      </c>
      <c r="E7774" s="6">
        <f>A7774-C7774</f>
        <v/>
      </c>
      <c r="F7774" s="6">
        <f>MIN(D7774,in_batt_pw,IF(sel_batt=0,0,(sel_batt-H7773)/in_rte))</f>
        <v/>
      </c>
      <c r="G7774" s="6">
        <f>MIN(E7774,in_batt_pw,H7773)</f>
        <v/>
      </c>
      <c r="H7774" s="6">
        <f>H7773+F7774*in_rte-G7774</f>
        <v/>
      </c>
      <c r="I7774" s="6">
        <f>IF(sel_og=1,0,E7774-G7774)</f>
        <v/>
      </c>
      <c r="J7774" s="6">
        <f>IF(sel_og=1,0,D7774-F7774)</f>
        <v/>
      </c>
      <c r="K7774" s="6">
        <f>IF(sel_og=1,E7774-G7774,0)</f>
        <v/>
      </c>
    </row>
    <row r="7775">
      <c r="A7775" s="6">
        <f>Profiles!E7775+Profiles!F7775</f>
        <v/>
      </c>
      <c r="B7775" s="6">
        <f>Profiles!D7775*sel_solar</f>
        <v/>
      </c>
      <c r="C7775" s="6">
        <f>MIN(B7775,A7775)</f>
        <v/>
      </c>
      <c r="D7775" s="6">
        <f>B7775-C7775</f>
        <v/>
      </c>
      <c r="E7775" s="6">
        <f>A7775-C7775</f>
        <v/>
      </c>
      <c r="F7775" s="6">
        <f>MIN(D7775,in_batt_pw,IF(sel_batt=0,0,(sel_batt-H7774)/in_rte))</f>
        <v/>
      </c>
      <c r="G7775" s="6">
        <f>MIN(E7775,in_batt_pw,H7774)</f>
        <v/>
      </c>
      <c r="H7775" s="6">
        <f>H7774+F7775*in_rte-G7775</f>
        <v/>
      </c>
      <c r="I7775" s="6">
        <f>IF(sel_og=1,0,E7775-G7775)</f>
        <v/>
      </c>
      <c r="J7775" s="6">
        <f>IF(sel_og=1,0,D7775-F7775)</f>
        <v/>
      </c>
      <c r="K7775" s="6">
        <f>IF(sel_og=1,E7775-G7775,0)</f>
        <v/>
      </c>
    </row>
    <row r="7776">
      <c r="A7776" s="6">
        <f>Profiles!E7776+Profiles!F7776</f>
        <v/>
      </c>
      <c r="B7776" s="6">
        <f>Profiles!D7776*sel_solar</f>
        <v/>
      </c>
      <c r="C7776" s="6">
        <f>MIN(B7776,A7776)</f>
        <v/>
      </c>
      <c r="D7776" s="6">
        <f>B7776-C7776</f>
        <v/>
      </c>
      <c r="E7776" s="6">
        <f>A7776-C7776</f>
        <v/>
      </c>
      <c r="F7776" s="6">
        <f>MIN(D7776,in_batt_pw,IF(sel_batt=0,0,(sel_batt-H7775)/in_rte))</f>
        <v/>
      </c>
      <c r="G7776" s="6">
        <f>MIN(E7776,in_batt_pw,H7775)</f>
        <v/>
      </c>
      <c r="H7776" s="6">
        <f>H7775+F7776*in_rte-G7776</f>
        <v/>
      </c>
      <c r="I7776" s="6">
        <f>IF(sel_og=1,0,E7776-G7776)</f>
        <v/>
      </c>
      <c r="J7776" s="6">
        <f>IF(sel_og=1,0,D7776-F7776)</f>
        <v/>
      </c>
      <c r="K7776" s="6">
        <f>IF(sel_og=1,E7776-G7776,0)</f>
        <v/>
      </c>
    </row>
    <row r="7777">
      <c r="A7777" s="6">
        <f>Profiles!E7777+Profiles!F7777</f>
        <v/>
      </c>
      <c r="B7777" s="6">
        <f>Profiles!D7777*sel_solar</f>
        <v/>
      </c>
      <c r="C7777" s="6">
        <f>MIN(B7777,A7777)</f>
        <v/>
      </c>
      <c r="D7777" s="6">
        <f>B7777-C7777</f>
        <v/>
      </c>
      <c r="E7777" s="6">
        <f>A7777-C7777</f>
        <v/>
      </c>
      <c r="F7777" s="6">
        <f>MIN(D7777,in_batt_pw,IF(sel_batt=0,0,(sel_batt-H7776)/in_rte))</f>
        <v/>
      </c>
      <c r="G7777" s="6">
        <f>MIN(E7777,in_batt_pw,H7776)</f>
        <v/>
      </c>
      <c r="H7777" s="6">
        <f>H7776+F7777*in_rte-G7777</f>
        <v/>
      </c>
      <c r="I7777" s="6">
        <f>IF(sel_og=1,0,E7777-G7777)</f>
        <v/>
      </c>
      <c r="J7777" s="6">
        <f>IF(sel_og=1,0,D7777-F7777)</f>
        <v/>
      </c>
      <c r="K7777" s="6">
        <f>IF(sel_og=1,E7777-G7777,0)</f>
        <v/>
      </c>
    </row>
    <row r="7778">
      <c r="A7778" s="6">
        <f>Profiles!E7778+Profiles!F7778</f>
        <v/>
      </c>
      <c r="B7778" s="6">
        <f>Profiles!D7778*sel_solar</f>
        <v/>
      </c>
      <c r="C7778" s="6">
        <f>MIN(B7778,A7778)</f>
        <v/>
      </c>
      <c r="D7778" s="6">
        <f>B7778-C7778</f>
        <v/>
      </c>
      <c r="E7778" s="6">
        <f>A7778-C7778</f>
        <v/>
      </c>
      <c r="F7778" s="6">
        <f>MIN(D7778,in_batt_pw,IF(sel_batt=0,0,(sel_batt-H7777)/in_rte))</f>
        <v/>
      </c>
      <c r="G7778" s="6">
        <f>MIN(E7778,in_batt_pw,H7777)</f>
        <v/>
      </c>
      <c r="H7778" s="6">
        <f>H7777+F7778*in_rte-G7778</f>
        <v/>
      </c>
      <c r="I7778" s="6">
        <f>IF(sel_og=1,0,E7778-G7778)</f>
        <v/>
      </c>
      <c r="J7778" s="6">
        <f>IF(sel_og=1,0,D7778-F7778)</f>
        <v/>
      </c>
      <c r="K7778" s="6">
        <f>IF(sel_og=1,E7778-G7778,0)</f>
        <v/>
      </c>
    </row>
    <row r="7779">
      <c r="A7779" s="6">
        <f>Profiles!E7779+Profiles!F7779</f>
        <v/>
      </c>
      <c r="B7779" s="6">
        <f>Profiles!D7779*sel_solar</f>
        <v/>
      </c>
      <c r="C7779" s="6">
        <f>MIN(B7779,A7779)</f>
        <v/>
      </c>
      <c r="D7779" s="6">
        <f>B7779-C7779</f>
        <v/>
      </c>
      <c r="E7779" s="6">
        <f>A7779-C7779</f>
        <v/>
      </c>
      <c r="F7779" s="6">
        <f>MIN(D7779,in_batt_pw,IF(sel_batt=0,0,(sel_batt-H7778)/in_rte))</f>
        <v/>
      </c>
      <c r="G7779" s="6">
        <f>MIN(E7779,in_batt_pw,H7778)</f>
        <v/>
      </c>
      <c r="H7779" s="6">
        <f>H7778+F7779*in_rte-G7779</f>
        <v/>
      </c>
      <c r="I7779" s="6">
        <f>IF(sel_og=1,0,E7779-G7779)</f>
        <v/>
      </c>
      <c r="J7779" s="6">
        <f>IF(sel_og=1,0,D7779-F7779)</f>
        <v/>
      </c>
      <c r="K7779" s="6">
        <f>IF(sel_og=1,E7779-G7779,0)</f>
        <v/>
      </c>
    </row>
    <row r="7780">
      <c r="A7780" s="6">
        <f>Profiles!E7780+Profiles!F7780</f>
        <v/>
      </c>
      <c r="B7780" s="6">
        <f>Profiles!D7780*sel_solar</f>
        <v/>
      </c>
      <c r="C7780" s="6">
        <f>MIN(B7780,A7780)</f>
        <v/>
      </c>
      <c r="D7780" s="6">
        <f>B7780-C7780</f>
        <v/>
      </c>
      <c r="E7780" s="6">
        <f>A7780-C7780</f>
        <v/>
      </c>
      <c r="F7780" s="6">
        <f>MIN(D7780,in_batt_pw,IF(sel_batt=0,0,(sel_batt-H7779)/in_rte))</f>
        <v/>
      </c>
      <c r="G7780" s="6">
        <f>MIN(E7780,in_batt_pw,H7779)</f>
        <v/>
      </c>
      <c r="H7780" s="6">
        <f>H7779+F7780*in_rte-G7780</f>
        <v/>
      </c>
      <c r="I7780" s="6">
        <f>IF(sel_og=1,0,E7780-G7780)</f>
        <v/>
      </c>
      <c r="J7780" s="6">
        <f>IF(sel_og=1,0,D7780-F7780)</f>
        <v/>
      </c>
      <c r="K7780" s="6">
        <f>IF(sel_og=1,E7780-G7780,0)</f>
        <v/>
      </c>
    </row>
    <row r="7781">
      <c r="A7781" s="6">
        <f>Profiles!E7781+Profiles!F7781</f>
        <v/>
      </c>
      <c r="B7781" s="6">
        <f>Profiles!D7781*sel_solar</f>
        <v/>
      </c>
      <c r="C7781" s="6">
        <f>MIN(B7781,A7781)</f>
        <v/>
      </c>
      <c r="D7781" s="6">
        <f>B7781-C7781</f>
        <v/>
      </c>
      <c r="E7781" s="6">
        <f>A7781-C7781</f>
        <v/>
      </c>
      <c r="F7781" s="6">
        <f>MIN(D7781,in_batt_pw,IF(sel_batt=0,0,(sel_batt-H7780)/in_rte))</f>
        <v/>
      </c>
      <c r="G7781" s="6">
        <f>MIN(E7781,in_batt_pw,H7780)</f>
        <v/>
      </c>
      <c r="H7781" s="6">
        <f>H7780+F7781*in_rte-G7781</f>
        <v/>
      </c>
      <c r="I7781" s="6">
        <f>IF(sel_og=1,0,E7781-G7781)</f>
        <v/>
      </c>
      <c r="J7781" s="6">
        <f>IF(sel_og=1,0,D7781-F7781)</f>
        <v/>
      </c>
      <c r="K7781" s="6">
        <f>IF(sel_og=1,E7781-G7781,0)</f>
        <v/>
      </c>
    </row>
    <row r="7782">
      <c r="A7782" s="6">
        <f>Profiles!E7782+Profiles!F7782</f>
        <v/>
      </c>
      <c r="B7782" s="6">
        <f>Profiles!D7782*sel_solar</f>
        <v/>
      </c>
      <c r="C7782" s="6">
        <f>MIN(B7782,A7782)</f>
        <v/>
      </c>
      <c r="D7782" s="6">
        <f>B7782-C7782</f>
        <v/>
      </c>
      <c r="E7782" s="6">
        <f>A7782-C7782</f>
        <v/>
      </c>
      <c r="F7782" s="6">
        <f>MIN(D7782,in_batt_pw,IF(sel_batt=0,0,(sel_batt-H7781)/in_rte))</f>
        <v/>
      </c>
      <c r="G7782" s="6">
        <f>MIN(E7782,in_batt_pw,H7781)</f>
        <v/>
      </c>
      <c r="H7782" s="6">
        <f>H7781+F7782*in_rte-G7782</f>
        <v/>
      </c>
      <c r="I7782" s="6">
        <f>IF(sel_og=1,0,E7782-G7782)</f>
        <v/>
      </c>
      <c r="J7782" s="6">
        <f>IF(sel_og=1,0,D7782-F7782)</f>
        <v/>
      </c>
      <c r="K7782" s="6">
        <f>IF(sel_og=1,E7782-G7782,0)</f>
        <v/>
      </c>
    </row>
    <row r="7783">
      <c r="A7783" s="6">
        <f>Profiles!E7783+Profiles!F7783</f>
        <v/>
      </c>
      <c r="B7783" s="6">
        <f>Profiles!D7783*sel_solar</f>
        <v/>
      </c>
      <c r="C7783" s="6">
        <f>MIN(B7783,A7783)</f>
        <v/>
      </c>
      <c r="D7783" s="6">
        <f>B7783-C7783</f>
        <v/>
      </c>
      <c r="E7783" s="6">
        <f>A7783-C7783</f>
        <v/>
      </c>
      <c r="F7783" s="6">
        <f>MIN(D7783,in_batt_pw,IF(sel_batt=0,0,(sel_batt-H7782)/in_rte))</f>
        <v/>
      </c>
      <c r="G7783" s="6">
        <f>MIN(E7783,in_batt_pw,H7782)</f>
        <v/>
      </c>
      <c r="H7783" s="6">
        <f>H7782+F7783*in_rte-G7783</f>
        <v/>
      </c>
      <c r="I7783" s="6">
        <f>IF(sel_og=1,0,E7783-G7783)</f>
        <v/>
      </c>
      <c r="J7783" s="6">
        <f>IF(sel_og=1,0,D7783-F7783)</f>
        <v/>
      </c>
      <c r="K7783" s="6">
        <f>IF(sel_og=1,E7783-G7783,0)</f>
        <v/>
      </c>
    </row>
    <row r="7784">
      <c r="A7784" s="6">
        <f>Profiles!E7784+Profiles!F7784</f>
        <v/>
      </c>
      <c r="B7784" s="6">
        <f>Profiles!D7784*sel_solar</f>
        <v/>
      </c>
      <c r="C7784" s="6">
        <f>MIN(B7784,A7784)</f>
        <v/>
      </c>
      <c r="D7784" s="6">
        <f>B7784-C7784</f>
        <v/>
      </c>
      <c r="E7784" s="6">
        <f>A7784-C7784</f>
        <v/>
      </c>
      <c r="F7784" s="6">
        <f>MIN(D7784,in_batt_pw,IF(sel_batt=0,0,(sel_batt-H7783)/in_rte))</f>
        <v/>
      </c>
      <c r="G7784" s="6">
        <f>MIN(E7784,in_batt_pw,H7783)</f>
        <v/>
      </c>
      <c r="H7784" s="6">
        <f>H7783+F7784*in_rte-G7784</f>
        <v/>
      </c>
      <c r="I7784" s="6">
        <f>IF(sel_og=1,0,E7784-G7784)</f>
        <v/>
      </c>
      <c r="J7784" s="6">
        <f>IF(sel_og=1,0,D7784-F7784)</f>
        <v/>
      </c>
      <c r="K7784" s="6">
        <f>IF(sel_og=1,E7784-G7784,0)</f>
        <v/>
      </c>
    </row>
    <row r="7785">
      <c r="A7785" s="6">
        <f>Profiles!E7785+Profiles!F7785</f>
        <v/>
      </c>
      <c r="B7785" s="6">
        <f>Profiles!D7785*sel_solar</f>
        <v/>
      </c>
      <c r="C7785" s="6">
        <f>MIN(B7785,A7785)</f>
        <v/>
      </c>
      <c r="D7785" s="6">
        <f>B7785-C7785</f>
        <v/>
      </c>
      <c r="E7785" s="6">
        <f>A7785-C7785</f>
        <v/>
      </c>
      <c r="F7785" s="6">
        <f>MIN(D7785,in_batt_pw,IF(sel_batt=0,0,(sel_batt-H7784)/in_rte))</f>
        <v/>
      </c>
      <c r="G7785" s="6">
        <f>MIN(E7785,in_batt_pw,H7784)</f>
        <v/>
      </c>
      <c r="H7785" s="6">
        <f>H7784+F7785*in_rte-G7785</f>
        <v/>
      </c>
      <c r="I7785" s="6">
        <f>IF(sel_og=1,0,E7785-G7785)</f>
        <v/>
      </c>
      <c r="J7785" s="6">
        <f>IF(sel_og=1,0,D7785-F7785)</f>
        <v/>
      </c>
      <c r="K7785" s="6">
        <f>IF(sel_og=1,E7785-G7785,0)</f>
        <v/>
      </c>
    </row>
    <row r="7786">
      <c r="A7786" s="6">
        <f>Profiles!E7786+Profiles!F7786</f>
        <v/>
      </c>
      <c r="B7786" s="6">
        <f>Profiles!D7786*sel_solar</f>
        <v/>
      </c>
      <c r="C7786" s="6">
        <f>MIN(B7786,A7786)</f>
        <v/>
      </c>
      <c r="D7786" s="6">
        <f>B7786-C7786</f>
        <v/>
      </c>
      <c r="E7786" s="6">
        <f>A7786-C7786</f>
        <v/>
      </c>
      <c r="F7786" s="6">
        <f>MIN(D7786,in_batt_pw,IF(sel_batt=0,0,(sel_batt-H7785)/in_rte))</f>
        <v/>
      </c>
      <c r="G7786" s="6">
        <f>MIN(E7786,in_batt_pw,H7785)</f>
        <v/>
      </c>
      <c r="H7786" s="6">
        <f>H7785+F7786*in_rte-G7786</f>
        <v/>
      </c>
      <c r="I7786" s="6">
        <f>IF(sel_og=1,0,E7786-G7786)</f>
        <v/>
      </c>
      <c r="J7786" s="6">
        <f>IF(sel_og=1,0,D7786-F7786)</f>
        <v/>
      </c>
      <c r="K7786" s="6">
        <f>IF(sel_og=1,E7786-G7786,0)</f>
        <v/>
      </c>
    </row>
    <row r="7787">
      <c r="A7787" s="6">
        <f>Profiles!E7787+Profiles!F7787</f>
        <v/>
      </c>
      <c r="B7787" s="6">
        <f>Profiles!D7787*sel_solar</f>
        <v/>
      </c>
      <c r="C7787" s="6">
        <f>MIN(B7787,A7787)</f>
        <v/>
      </c>
      <c r="D7787" s="6">
        <f>B7787-C7787</f>
        <v/>
      </c>
      <c r="E7787" s="6">
        <f>A7787-C7787</f>
        <v/>
      </c>
      <c r="F7787" s="6">
        <f>MIN(D7787,in_batt_pw,IF(sel_batt=0,0,(sel_batt-H7786)/in_rte))</f>
        <v/>
      </c>
      <c r="G7787" s="6">
        <f>MIN(E7787,in_batt_pw,H7786)</f>
        <v/>
      </c>
      <c r="H7787" s="6">
        <f>H7786+F7787*in_rte-G7787</f>
        <v/>
      </c>
      <c r="I7787" s="6">
        <f>IF(sel_og=1,0,E7787-G7787)</f>
        <v/>
      </c>
      <c r="J7787" s="6">
        <f>IF(sel_og=1,0,D7787-F7787)</f>
        <v/>
      </c>
      <c r="K7787" s="6">
        <f>IF(sel_og=1,E7787-G7787,0)</f>
        <v/>
      </c>
    </row>
    <row r="7788">
      <c r="A7788" s="6">
        <f>Profiles!E7788+Profiles!F7788</f>
        <v/>
      </c>
      <c r="B7788" s="6">
        <f>Profiles!D7788*sel_solar</f>
        <v/>
      </c>
      <c r="C7788" s="6">
        <f>MIN(B7788,A7788)</f>
        <v/>
      </c>
      <c r="D7788" s="6">
        <f>B7788-C7788</f>
        <v/>
      </c>
      <c r="E7788" s="6">
        <f>A7788-C7788</f>
        <v/>
      </c>
      <c r="F7788" s="6">
        <f>MIN(D7788,in_batt_pw,IF(sel_batt=0,0,(sel_batt-H7787)/in_rte))</f>
        <v/>
      </c>
      <c r="G7788" s="6">
        <f>MIN(E7788,in_batt_pw,H7787)</f>
        <v/>
      </c>
      <c r="H7788" s="6">
        <f>H7787+F7788*in_rte-G7788</f>
        <v/>
      </c>
      <c r="I7788" s="6">
        <f>IF(sel_og=1,0,E7788-G7788)</f>
        <v/>
      </c>
      <c r="J7788" s="6">
        <f>IF(sel_og=1,0,D7788-F7788)</f>
        <v/>
      </c>
      <c r="K7788" s="6">
        <f>IF(sel_og=1,E7788-G7788,0)</f>
        <v/>
      </c>
    </row>
    <row r="7789">
      <c r="A7789" s="6">
        <f>Profiles!E7789+Profiles!F7789</f>
        <v/>
      </c>
      <c r="B7789" s="6">
        <f>Profiles!D7789*sel_solar</f>
        <v/>
      </c>
      <c r="C7789" s="6">
        <f>MIN(B7789,A7789)</f>
        <v/>
      </c>
      <c r="D7789" s="6">
        <f>B7789-C7789</f>
        <v/>
      </c>
      <c r="E7789" s="6">
        <f>A7789-C7789</f>
        <v/>
      </c>
      <c r="F7789" s="6">
        <f>MIN(D7789,in_batt_pw,IF(sel_batt=0,0,(sel_batt-H7788)/in_rte))</f>
        <v/>
      </c>
      <c r="G7789" s="6">
        <f>MIN(E7789,in_batt_pw,H7788)</f>
        <v/>
      </c>
      <c r="H7789" s="6">
        <f>H7788+F7789*in_rte-G7789</f>
        <v/>
      </c>
      <c r="I7789" s="6">
        <f>IF(sel_og=1,0,E7789-G7789)</f>
        <v/>
      </c>
      <c r="J7789" s="6">
        <f>IF(sel_og=1,0,D7789-F7789)</f>
        <v/>
      </c>
      <c r="K7789" s="6">
        <f>IF(sel_og=1,E7789-G7789,0)</f>
        <v/>
      </c>
    </row>
    <row r="7790">
      <c r="A7790" s="6">
        <f>Profiles!E7790+Profiles!F7790</f>
        <v/>
      </c>
      <c r="B7790" s="6">
        <f>Profiles!D7790*sel_solar</f>
        <v/>
      </c>
      <c r="C7790" s="6">
        <f>MIN(B7790,A7790)</f>
        <v/>
      </c>
      <c r="D7790" s="6">
        <f>B7790-C7790</f>
        <v/>
      </c>
      <c r="E7790" s="6">
        <f>A7790-C7790</f>
        <v/>
      </c>
      <c r="F7790" s="6">
        <f>MIN(D7790,in_batt_pw,IF(sel_batt=0,0,(sel_batt-H7789)/in_rte))</f>
        <v/>
      </c>
      <c r="G7790" s="6">
        <f>MIN(E7790,in_batt_pw,H7789)</f>
        <v/>
      </c>
      <c r="H7790" s="6">
        <f>H7789+F7790*in_rte-G7790</f>
        <v/>
      </c>
      <c r="I7790" s="6">
        <f>IF(sel_og=1,0,E7790-G7790)</f>
        <v/>
      </c>
      <c r="J7790" s="6">
        <f>IF(sel_og=1,0,D7790-F7790)</f>
        <v/>
      </c>
      <c r="K7790" s="6">
        <f>IF(sel_og=1,E7790-G7790,0)</f>
        <v/>
      </c>
    </row>
    <row r="7791">
      <c r="A7791" s="6">
        <f>Profiles!E7791+Profiles!F7791</f>
        <v/>
      </c>
      <c r="B7791" s="6">
        <f>Profiles!D7791*sel_solar</f>
        <v/>
      </c>
      <c r="C7791" s="6">
        <f>MIN(B7791,A7791)</f>
        <v/>
      </c>
      <c r="D7791" s="6">
        <f>B7791-C7791</f>
        <v/>
      </c>
      <c r="E7791" s="6">
        <f>A7791-C7791</f>
        <v/>
      </c>
      <c r="F7791" s="6">
        <f>MIN(D7791,in_batt_pw,IF(sel_batt=0,0,(sel_batt-H7790)/in_rte))</f>
        <v/>
      </c>
      <c r="G7791" s="6">
        <f>MIN(E7791,in_batt_pw,H7790)</f>
        <v/>
      </c>
      <c r="H7791" s="6">
        <f>H7790+F7791*in_rte-G7791</f>
        <v/>
      </c>
      <c r="I7791" s="6">
        <f>IF(sel_og=1,0,E7791-G7791)</f>
        <v/>
      </c>
      <c r="J7791" s="6">
        <f>IF(sel_og=1,0,D7791-F7791)</f>
        <v/>
      </c>
      <c r="K7791" s="6">
        <f>IF(sel_og=1,E7791-G7791,0)</f>
        <v/>
      </c>
    </row>
    <row r="7792">
      <c r="A7792" s="6">
        <f>Profiles!E7792+Profiles!F7792</f>
        <v/>
      </c>
      <c r="B7792" s="6">
        <f>Profiles!D7792*sel_solar</f>
        <v/>
      </c>
      <c r="C7792" s="6">
        <f>MIN(B7792,A7792)</f>
        <v/>
      </c>
      <c r="D7792" s="6">
        <f>B7792-C7792</f>
        <v/>
      </c>
      <c r="E7792" s="6">
        <f>A7792-C7792</f>
        <v/>
      </c>
      <c r="F7792" s="6">
        <f>MIN(D7792,in_batt_pw,IF(sel_batt=0,0,(sel_batt-H7791)/in_rte))</f>
        <v/>
      </c>
      <c r="G7792" s="6">
        <f>MIN(E7792,in_batt_pw,H7791)</f>
        <v/>
      </c>
      <c r="H7792" s="6">
        <f>H7791+F7792*in_rte-G7792</f>
        <v/>
      </c>
      <c r="I7792" s="6">
        <f>IF(sel_og=1,0,E7792-G7792)</f>
        <v/>
      </c>
      <c r="J7792" s="6">
        <f>IF(sel_og=1,0,D7792-F7792)</f>
        <v/>
      </c>
      <c r="K7792" s="6">
        <f>IF(sel_og=1,E7792-G7792,0)</f>
        <v/>
      </c>
    </row>
    <row r="7793">
      <c r="A7793" s="6">
        <f>Profiles!E7793+Profiles!F7793</f>
        <v/>
      </c>
      <c r="B7793" s="6">
        <f>Profiles!D7793*sel_solar</f>
        <v/>
      </c>
      <c r="C7793" s="6">
        <f>MIN(B7793,A7793)</f>
        <v/>
      </c>
      <c r="D7793" s="6">
        <f>B7793-C7793</f>
        <v/>
      </c>
      <c r="E7793" s="6">
        <f>A7793-C7793</f>
        <v/>
      </c>
      <c r="F7793" s="6">
        <f>MIN(D7793,in_batt_pw,IF(sel_batt=0,0,(sel_batt-H7792)/in_rte))</f>
        <v/>
      </c>
      <c r="G7793" s="6">
        <f>MIN(E7793,in_batt_pw,H7792)</f>
        <v/>
      </c>
      <c r="H7793" s="6">
        <f>H7792+F7793*in_rte-G7793</f>
        <v/>
      </c>
      <c r="I7793" s="6">
        <f>IF(sel_og=1,0,E7793-G7793)</f>
        <v/>
      </c>
      <c r="J7793" s="6">
        <f>IF(sel_og=1,0,D7793-F7793)</f>
        <v/>
      </c>
      <c r="K7793" s="6">
        <f>IF(sel_og=1,E7793-G7793,0)</f>
        <v/>
      </c>
    </row>
    <row r="7794">
      <c r="A7794" s="6">
        <f>Profiles!E7794+Profiles!F7794</f>
        <v/>
      </c>
      <c r="B7794" s="6">
        <f>Profiles!D7794*sel_solar</f>
        <v/>
      </c>
      <c r="C7794" s="6">
        <f>MIN(B7794,A7794)</f>
        <v/>
      </c>
      <c r="D7794" s="6">
        <f>B7794-C7794</f>
        <v/>
      </c>
      <c r="E7794" s="6">
        <f>A7794-C7794</f>
        <v/>
      </c>
      <c r="F7794" s="6">
        <f>MIN(D7794,in_batt_pw,IF(sel_batt=0,0,(sel_batt-H7793)/in_rte))</f>
        <v/>
      </c>
      <c r="G7794" s="6">
        <f>MIN(E7794,in_batt_pw,H7793)</f>
        <v/>
      </c>
      <c r="H7794" s="6">
        <f>H7793+F7794*in_rte-G7794</f>
        <v/>
      </c>
      <c r="I7794" s="6">
        <f>IF(sel_og=1,0,E7794-G7794)</f>
        <v/>
      </c>
      <c r="J7794" s="6">
        <f>IF(sel_og=1,0,D7794-F7794)</f>
        <v/>
      </c>
      <c r="K7794" s="6">
        <f>IF(sel_og=1,E7794-G7794,0)</f>
        <v/>
      </c>
    </row>
    <row r="7795">
      <c r="A7795" s="6">
        <f>Profiles!E7795+Profiles!F7795</f>
        <v/>
      </c>
      <c r="B7795" s="6">
        <f>Profiles!D7795*sel_solar</f>
        <v/>
      </c>
      <c r="C7795" s="6">
        <f>MIN(B7795,A7795)</f>
        <v/>
      </c>
      <c r="D7795" s="6">
        <f>B7795-C7795</f>
        <v/>
      </c>
      <c r="E7795" s="6">
        <f>A7795-C7795</f>
        <v/>
      </c>
      <c r="F7795" s="6">
        <f>MIN(D7795,in_batt_pw,IF(sel_batt=0,0,(sel_batt-H7794)/in_rte))</f>
        <v/>
      </c>
      <c r="G7795" s="6">
        <f>MIN(E7795,in_batt_pw,H7794)</f>
        <v/>
      </c>
      <c r="H7795" s="6">
        <f>H7794+F7795*in_rte-G7795</f>
        <v/>
      </c>
      <c r="I7795" s="6">
        <f>IF(sel_og=1,0,E7795-G7795)</f>
        <v/>
      </c>
      <c r="J7795" s="6">
        <f>IF(sel_og=1,0,D7795-F7795)</f>
        <v/>
      </c>
      <c r="K7795" s="6">
        <f>IF(sel_og=1,E7795-G7795,0)</f>
        <v/>
      </c>
    </row>
    <row r="7796">
      <c r="A7796" s="6">
        <f>Profiles!E7796+Profiles!F7796</f>
        <v/>
      </c>
      <c r="B7796" s="6">
        <f>Profiles!D7796*sel_solar</f>
        <v/>
      </c>
      <c r="C7796" s="6">
        <f>MIN(B7796,A7796)</f>
        <v/>
      </c>
      <c r="D7796" s="6">
        <f>B7796-C7796</f>
        <v/>
      </c>
      <c r="E7796" s="6">
        <f>A7796-C7796</f>
        <v/>
      </c>
      <c r="F7796" s="6">
        <f>MIN(D7796,in_batt_pw,IF(sel_batt=0,0,(sel_batt-H7795)/in_rte))</f>
        <v/>
      </c>
      <c r="G7796" s="6">
        <f>MIN(E7796,in_batt_pw,H7795)</f>
        <v/>
      </c>
      <c r="H7796" s="6">
        <f>H7795+F7796*in_rte-G7796</f>
        <v/>
      </c>
      <c r="I7796" s="6">
        <f>IF(sel_og=1,0,E7796-G7796)</f>
        <v/>
      </c>
      <c r="J7796" s="6">
        <f>IF(sel_og=1,0,D7796-F7796)</f>
        <v/>
      </c>
      <c r="K7796" s="6">
        <f>IF(sel_og=1,E7796-G7796,0)</f>
        <v/>
      </c>
    </row>
    <row r="7797">
      <c r="A7797" s="6">
        <f>Profiles!E7797+Profiles!F7797</f>
        <v/>
      </c>
      <c r="B7797" s="6">
        <f>Profiles!D7797*sel_solar</f>
        <v/>
      </c>
      <c r="C7797" s="6">
        <f>MIN(B7797,A7797)</f>
        <v/>
      </c>
      <c r="D7797" s="6">
        <f>B7797-C7797</f>
        <v/>
      </c>
      <c r="E7797" s="6">
        <f>A7797-C7797</f>
        <v/>
      </c>
      <c r="F7797" s="6">
        <f>MIN(D7797,in_batt_pw,IF(sel_batt=0,0,(sel_batt-H7796)/in_rte))</f>
        <v/>
      </c>
      <c r="G7797" s="6">
        <f>MIN(E7797,in_batt_pw,H7796)</f>
        <v/>
      </c>
      <c r="H7797" s="6">
        <f>H7796+F7797*in_rte-G7797</f>
        <v/>
      </c>
      <c r="I7797" s="6">
        <f>IF(sel_og=1,0,E7797-G7797)</f>
        <v/>
      </c>
      <c r="J7797" s="6">
        <f>IF(sel_og=1,0,D7797-F7797)</f>
        <v/>
      </c>
      <c r="K7797" s="6">
        <f>IF(sel_og=1,E7797-G7797,0)</f>
        <v/>
      </c>
    </row>
    <row r="7798">
      <c r="A7798" s="6">
        <f>Profiles!E7798+Profiles!F7798</f>
        <v/>
      </c>
      <c r="B7798" s="6">
        <f>Profiles!D7798*sel_solar</f>
        <v/>
      </c>
      <c r="C7798" s="6">
        <f>MIN(B7798,A7798)</f>
        <v/>
      </c>
      <c r="D7798" s="6">
        <f>B7798-C7798</f>
        <v/>
      </c>
      <c r="E7798" s="6">
        <f>A7798-C7798</f>
        <v/>
      </c>
      <c r="F7798" s="6">
        <f>MIN(D7798,in_batt_pw,IF(sel_batt=0,0,(sel_batt-H7797)/in_rte))</f>
        <v/>
      </c>
      <c r="G7798" s="6">
        <f>MIN(E7798,in_batt_pw,H7797)</f>
        <v/>
      </c>
      <c r="H7798" s="6">
        <f>H7797+F7798*in_rte-G7798</f>
        <v/>
      </c>
      <c r="I7798" s="6">
        <f>IF(sel_og=1,0,E7798-G7798)</f>
        <v/>
      </c>
      <c r="J7798" s="6">
        <f>IF(sel_og=1,0,D7798-F7798)</f>
        <v/>
      </c>
      <c r="K7798" s="6">
        <f>IF(sel_og=1,E7798-G7798,0)</f>
        <v/>
      </c>
    </row>
    <row r="7799">
      <c r="A7799" s="6">
        <f>Profiles!E7799+Profiles!F7799</f>
        <v/>
      </c>
      <c r="B7799" s="6">
        <f>Profiles!D7799*sel_solar</f>
        <v/>
      </c>
      <c r="C7799" s="6">
        <f>MIN(B7799,A7799)</f>
        <v/>
      </c>
      <c r="D7799" s="6">
        <f>B7799-C7799</f>
        <v/>
      </c>
      <c r="E7799" s="6">
        <f>A7799-C7799</f>
        <v/>
      </c>
      <c r="F7799" s="6">
        <f>MIN(D7799,in_batt_pw,IF(sel_batt=0,0,(sel_batt-H7798)/in_rte))</f>
        <v/>
      </c>
      <c r="G7799" s="6">
        <f>MIN(E7799,in_batt_pw,H7798)</f>
        <v/>
      </c>
      <c r="H7799" s="6">
        <f>H7798+F7799*in_rte-G7799</f>
        <v/>
      </c>
      <c r="I7799" s="6">
        <f>IF(sel_og=1,0,E7799-G7799)</f>
        <v/>
      </c>
      <c r="J7799" s="6">
        <f>IF(sel_og=1,0,D7799-F7799)</f>
        <v/>
      </c>
      <c r="K7799" s="6">
        <f>IF(sel_og=1,E7799-G7799,0)</f>
        <v/>
      </c>
    </row>
    <row r="7800">
      <c r="A7800" s="6">
        <f>Profiles!E7800+Profiles!F7800</f>
        <v/>
      </c>
      <c r="B7800" s="6">
        <f>Profiles!D7800*sel_solar</f>
        <v/>
      </c>
      <c r="C7800" s="6">
        <f>MIN(B7800,A7800)</f>
        <v/>
      </c>
      <c r="D7800" s="6">
        <f>B7800-C7800</f>
        <v/>
      </c>
      <c r="E7800" s="6">
        <f>A7800-C7800</f>
        <v/>
      </c>
      <c r="F7800" s="6">
        <f>MIN(D7800,in_batt_pw,IF(sel_batt=0,0,(sel_batt-H7799)/in_rte))</f>
        <v/>
      </c>
      <c r="G7800" s="6">
        <f>MIN(E7800,in_batt_pw,H7799)</f>
        <v/>
      </c>
      <c r="H7800" s="6">
        <f>H7799+F7800*in_rte-G7800</f>
        <v/>
      </c>
      <c r="I7800" s="6">
        <f>IF(sel_og=1,0,E7800-G7800)</f>
        <v/>
      </c>
      <c r="J7800" s="6">
        <f>IF(sel_og=1,0,D7800-F7800)</f>
        <v/>
      </c>
      <c r="K7800" s="6">
        <f>IF(sel_og=1,E7800-G7800,0)</f>
        <v/>
      </c>
    </row>
    <row r="7801">
      <c r="A7801" s="6">
        <f>Profiles!E7801+Profiles!F7801</f>
        <v/>
      </c>
      <c r="B7801" s="6">
        <f>Profiles!D7801*sel_solar</f>
        <v/>
      </c>
      <c r="C7801" s="6">
        <f>MIN(B7801,A7801)</f>
        <v/>
      </c>
      <c r="D7801" s="6">
        <f>B7801-C7801</f>
        <v/>
      </c>
      <c r="E7801" s="6">
        <f>A7801-C7801</f>
        <v/>
      </c>
      <c r="F7801" s="6">
        <f>MIN(D7801,in_batt_pw,IF(sel_batt=0,0,(sel_batt-H7800)/in_rte))</f>
        <v/>
      </c>
      <c r="G7801" s="6">
        <f>MIN(E7801,in_batt_pw,H7800)</f>
        <v/>
      </c>
      <c r="H7801" s="6">
        <f>H7800+F7801*in_rte-G7801</f>
        <v/>
      </c>
      <c r="I7801" s="6">
        <f>IF(sel_og=1,0,E7801-G7801)</f>
        <v/>
      </c>
      <c r="J7801" s="6">
        <f>IF(sel_og=1,0,D7801-F7801)</f>
        <v/>
      </c>
      <c r="K7801" s="6">
        <f>IF(sel_og=1,E7801-G7801,0)</f>
        <v/>
      </c>
    </row>
    <row r="7802">
      <c r="A7802" s="6">
        <f>Profiles!E7802+Profiles!F7802</f>
        <v/>
      </c>
      <c r="B7802" s="6">
        <f>Profiles!D7802*sel_solar</f>
        <v/>
      </c>
      <c r="C7802" s="6">
        <f>MIN(B7802,A7802)</f>
        <v/>
      </c>
      <c r="D7802" s="6">
        <f>B7802-C7802</f>
        <v/>
      </c>
      <c r="E7802" s="6">
        <f>A7802-C7802</f>
        <v/>
      </c>
      <c r="F7802" s="6">
        <f>MIN(D7802,in_batt_pw,IF(sel_batt=0,0,(sel_batt-H7801)/in_rte))</f>
        <v/>
      </c>
      <c r="G7802" s="6">
        <f>MIN(E7802,in_batt_pw,H7801)</f>
        <v/>
      </c>
      <c r="H7802" s="6">
        <f>H7801+F7802*in_rte-G7802</f>
        <v/>
      </c>
      <c r="I7802" s="6">
        <f>IF(sel_og=1,0,E7802-G7802)</f>
        <v/>
      </c>
      <c r="J7802" s="6">
        <f>IF(sel_og=1,0,D7802-F7802)</f>
        <v/>
      </c>
      <c r="K7802" s="6">
        <f>IF(sel_og=1,E7802-G7802,0)</f>
        <v/>
      </c>
    </row>
    <row r="7803">
      <c r="A7803" s="6">
        <f>Profiles!E7803+Profiles!F7803</f>
        <v/>
      </c>
      <c r="B7803" s="6">
        <f>Profiles!D7803*sel_solar</f>
        <v/>
      </c>
      <c r="C7803" s="6">
        <f>MIN(B7803,A7803)</f>
        <v/>
      </c>
      <c r="D7803" s="6">
        <f>B7803-C7803</f>
        <v/>
      </c>
      <c r="E7803" s="6">
        <f>A7803-C7803</f>
        <v/>
      </c>
      <c r="F7803" s="6">
        <f>MIN(D7803,in_batt_pw,IF(sel_batt=0,0,(sel_batt-H7802)/in_rte))</f>
        <v/>
      </c>
      <c r="G7803" s="6">
        <f>MIN(E7803,in_batt_pw,H7802)</f>
        <v/>
      </c>
      <c r="H7803" s="6">
        <f>H7802+F7803*in_rte-G7803</f>
        <v/>
      </c>
      <c r="I7803" s="6">
        <f>IF(sel_og=1,0,E7803-G7803)</f>
        <v/>
      </c>
      <c r="J7803" s="6">
        <f>IF(sel_og=1,0,D7803-F7803)</f>
        <v/>
      </c>
      <c r="K7803" s="6">
        <f>IF(sel_og=1,E7803-G7803,0)</f>
        <v/>
      </c>
    </row>
    <row r="7804">
      <c r="A7804" s="6">
        <f>Profiles!E7804+Profiles!F7804</f>
        <v/>
      </c>
      <c r="B7804" s="6">
        <f>Profiles!D7804*sel_solar</f>
        <v/>
      </c>
      <c r="C7804" s="6">
        <f>MIN(B7804,A7804)</f>
        <v/>
      </c>
      <c r="D7804" s="6">
        <f>B7804-C7804</f>
        <v/>
      </c>
      <c r="E7804" s="6">
        <f>A7804-C7804</f>
        <v/>
      </c>
      <c r="F7804" s="6">
        <f>MIN(D7804,in_batt_pw,IF(sel_batt=0,0,(sel_batt-H7803)/in_rte))</f>
        <v/>
      </c>
      <c r="G7804" s="6">
        <f>MIN(E7804,in_batt_pw,H7803)</f>
        <v/>
      </c>
      <c r="H7804" s="6">
        <f>H7803+F7804*in_rte-G7804</f>
        <v/>
      </c>
      <c r="I7804" s="6">
        <f>IF(sel_og=1,0,E7804-G7804)</f>
        <v/>
      </c>
      <c r="J7804" s="6">
        <f>IF(sel_og=1,0,D7804-F7804)</f>
        <v/>
      </c>
      <c r="K7804" s="6">
        <f>IF(sel_og=1,E7804-G7804,0)</f>
        <v/>
      </c>
    </row>
    <row r="7805">
      <c r="A7805" s="6">
        <f>Profiles!E7805+Profiles!F7805</f>
        <v/>
      </c>
      <c r="B7805" s="6">
        <f>Profiles!D7805*sel_solar</f>
        <v/>
      </c>
      <c r="C7805" s="6">
        <f>MIN(B7805,A7805)</f>
        <v/>
      </c>
      <c r="D7805" s="6">
        <f>B7805-C7805</f>
        <v/>
      </c>
      <c r="E7805" s="6">
        <f>A7805-C7805</f>
        <v/>
      </c>
      <c r="F7805" s="6">
        <f>MIN(D7805,in_batt_pw,IF(sel_batt=0,0,(sel_batt-H7804)/in_rte))</f>
        <v/>
      </c>
      <c r="G7805" s="6">
        <f>MIN(E7805,in_batt_pw,H7804)</f>
        <v/>
      </c>
      <c r="H7805" s="6">
        <f>H7804+F7805*in_rte-G7805</f>
        <v/>
      </c>
      <c r="I7805" s="6">
        <f>IF(sel_og=1,0,E7805-G7805)</f>
        <v/>
      </c>
      <c r="J7805" s="6">
        <f>IF(sel_og=1,0,D7805-F7805)</f>
        <v/>
      </c>
      <c r="K7805" s="6">
        <f>IF(sel_og=1,E7805-G7805,0)</f>
        <v/>
      </c>
    </row>
    <row r="7806">
      <c r="A7806" s="6">
        <f>Profiles!E7806+Profiles!F7806</f>
        <v/>
      </c>
      <c r="B7806" s="6">
        <f>Profiles!D7806*sel_solar</f>
        <v/>
      </c>
      <c r="C7806" s="6">
        <f>MIN(B7806,A7806)</f>
        <v/>
      </c>
      <c r="D7806" s="6">
        <f>B7806-C7806</f>
        <v/>
      </c>
      <c r="E7806" s="6">
        <f>A7806-C7806</f>
        <v/>
      </c>
      <c r="F7806" s="6">
        <f>MIN(D7806,in_batt_pw,IF(sel_batt=0,0,(sel_batt-H7805)/in_rte))</f>
        <v/>
      </c>
      <c r="G7806" s="6">
        <f>MIN(E7806,in_batt_pw,H7805)</f>
        <v/>
      </c>
      <c r="H7806" s="6">
        <f>H7805+F7806*in_rte-G7806</f>
        <v/>
      </c>
      <c r="I7806" s="6">
        <f>IF(sel_og=1,0,E7806-G7806)</f>
        <v/>
      </c>
      <c r="J7806" s="6">
        <f>IF(sel_og=1,0,D7806-F7806)</f>
        <v/>
      </c>
      <c r="K7806" s="6">
        <f>IF(sel_og=1,E7806-G7806,0)</f>
        <v/>
      </c>
    </row>
    <row r="7807">
      <c r="A7807" s="6">
        <f>Profiles!E7807+Profiles!F7807</f>
        <v/>
      </c>
      <c r="B7807" s="6">
        <f>Profiles!D7807*sel_solar</f>
        <v/>
      </c>
      <c r="C7807" s="6">
        <f>MIN(B7807,A7807)</f>
        <v/>
      </c>
      <c r="D7807" s="6">
        <f>B7807-C7807</f>
        <v/>
      </c>
      <c r="E7807" s="6">
        <f>A7807-C7807</f>
        <v/>
      </c>
      <c r="F7807" s="6">
        <f>MIN(D7807,in_batt_pw,IF(sel_batt=0,0,(sel_batt-H7806)/in_rte))</f>
        <v/>
      </c>
      <c r="G7807" s="6">
        <f>MIN(E7807,in_batt_pw,H7806)</f>
        <v/>
      </c>
      <c r="H7807" s="6">
        <f>H7806+F7807*in_rte-G7807</f>
        <v/>
      </c>
      <c r="I7807" s="6">
        <f>IF(sel_og=1,0,E7807-G7807)</f>
        <v/>
      </c>
      <c r="J7807" s="6">
        <f>IF(sel_og=1,0,D7807-F7807)</f>
        <v/>
      </c>
      <c r="K7807" s="6">
        <f>IF(sel_og=1,E7807-G7807,0)</f>
        <v/>
      </c>
    </row>
    <row r="7808">
      <c r="A7808" s="6">
        <f>Profiles!E7808+Profiles!F7808</f>
        <v/>
      </c>
      <c r="B7808" s="6">
        <f>Profiles!D7808*sel_solar</f>
        <v/>
      </c>
      <c r="C7808" s="6">
        <f>MIN(B7808,A7808)</f>
        <v/>
      </c>
      <c r="D7808" s="6">
        <f>B7808-C7808</f>
        <v/>
      </c>
      <c r="E7808" s="6">
        <f>A7808-C7808</f>
        <v/>
      </c>
      <c r="F7808" s="6">
        <f>MIN(D7808,in_batt_pw,IF(sel_batt=0,0,(sel_batt-H7807)/in_rte))</f>
        <v/>
      </c>
      <c r="G7808" s="6">
        <f>MIN(E7808,in_batt_pw,H7807)</f>
        <v/>
      </c>
      <c r="H7808" s="6">
        <f>H7807+F7808*in_rte-G7808</f>
        <v/>
      </c>
      <c r="I7808" s="6">
        <f>IF(sel_og=1,0,E7808-G7808)</f>
        <v/>
      </c>
      <c r="J7808" s="6">
        <f>IF(sel_og=1,0,D7808-F7808)</f>
        <v/>
      </c>
      <c r="K7808" s="6">
        <f>IF(sel_og=1,E7808-G7808,0)</f>
        <v/>
      </c>
    </row>
    <row r="7809">
      <c r="A7809" s="6">
        <f>Profiles!E7809+Profiles!F7809</f>
        <v/>
      </c>
      <c r="B7809" s="6">
        <f>Profiles!D7809*sel_solar</f>
        <v/>
      </c>
      <c r="C7809" s="6">
        <f>MIN(B7809,A7809)</f>
        <v/>
      </c>
      <c r="D7809" s="6">
        <f>B7809-C7809</f>
        <v/>
      </c>
      <c r="E7809" s="6">
        <f>A7809-C7809</f>
        <v/>
      </c>
      <c r="F7809" s="6">
        <f>MIN(D7809,in_batt_pw,IF(sel_batt=0,0,(sel_batt-H7808)/in_rte))</f>
        <v/>
      </c>
      <c r="G7809" s="6">
        <f>MIN(E7809,in_batt_pw,H7808)</f>
        <v/>
      </c>
      <c r="H7809" s="6">
        <f>H7808+F7809*in_rte-G7809</f>
        <v/>
      </c>
      <c r="I7809" s="6">
        <f>IF(sel_og=1,0,E7809-G7809)</f>
        <v/>
      </c>
      <c r="J7809" s="6">
        <f>IF(sel_og=1,0,D7809-F7809)</f>
        <v/>
      </c>
      <c r="K7809" s="6">
        <f>IF(sel_og=1,E7809-G7809,0)</f>
        <v/>
      </c>
    </row>
    <row r="7810">
      <c r="A7810" s="6">
        <f>Profiles!E7810+Profiles!F7810</f>
        <v/>
      </c>
      <c r="B7810" s="6">
        <f>Profiles!D7810*sel_solar</f>
        <v/>
      </c>
      <c r="C7810" s="6">
        <f>MIN(B7810,A7810)</f>
        <v/>
      </c>
      <c r="D7810" s="6">
        <f>B7810-C7810</f>
        <v/>
      </c>
      <c r="E7810" s="6">
        <f>A7810-C7810</f>
        <v/>
      </c>
      <c r="F7810" s="6">
        <f>MIN(D7810,in_batt_pw,IF(sel_batt=0,0,(sel_batt-H7809)/in_rte))</f>
        <v/>
      </c>
      <c r="G7810" s="6">
        <f>MIN(E7810,in_batt_pw,H7809)</f>
        <v/>
      </c>
      <c r="H7810" s="6">
        <f>H7809+F7810*in_rte-G7810</f>
        <v/>
      </c>
      <c r="I7810" s="6">
        <f>IF(sel_og=1,0,E7810-G7810)</f>
        <v/>
      </c>
      <c r="J7810" s="6">
        <f>IF(sel_og=1,0,D7810-F7810)</f>
        <v/>
      </c>
      <c r="K7810" s="6">
        <f>IF(sel_og=1,E7810-G7810,0)</f>
        <v/>
      </c>
    </row>
    <row r="7811">
      <c r="A7811" s="6">
        <f>Profiles!E7811+Profiles!F7811</f>
        <v/>
      </c>
      <c r="B7811" s="6">
        <f>Profiles!D7811*sel_solar</f>
        <v/>
      </c>
      <c r="C7811" s="6">
        <f>MIN(B7811,A7811)</f>
        <v/>
      </c>
      <c r="D7811" s="6">
        <f>B7811-C7811</f>
        <v/>
      </c>
      <c r="E7811" s="6">
        <f>A7811-C7811</f>
        <v/>
      </c>
      <c r="F7811" s="6">
        <f>MIN(D7811,in_batt_pw,IF(sel_batt=0,0,(sel_batt-H7810)/in_rte))</f>
        <v/>
      </c>
      <c r="G7811" s="6">
        <f>MIN(E7811,in_batt_pw,H7810)</f>
        <v/>
      </c>
      <c r="H7811" s="6">
        <f>H7810+F7811*in_rte-G7811</f>
        <v/>
      </c>
      <c r="I7811" s="6">
        <f>IF(sel_og=1,0,E7811-G7811)</f>
        <v/>
      </c>
      <c r="J7811" s="6">
        <f>IF(sel_og=1,0,D7811-F7811)</f>
        <v/>
      </c>
      <c r="K7811" s="6">
        <f>IF(sel_og=1,E7811-G7811,0)</f>
        <v/>
      </c>
    </row>
    <row r="7812">
      <c r="A7812" s="6">
        <f>Profiles!E7812+Profiles!F7812</f>
        <v/>
      </c>
      <c r="B7812" s="6">
        <f>Profiles!D7812*sel_solar</f>
        <v/>
      </c>
      <c r="C7812" s="6">
        <f>MIN(B7812,A7812)</f>
        <v/>
      </c>
      <c r="D7812" s="6">
        <f>B7812-C7812</f>
        <v/>
      </c>
      <c r="E7812" s="6">
        <f>A7812-C7812</f>
        <v/>
      </c>
      <c r="F7812" s="6">
        <f>MIN(D7812,in_batt_pw,IF(sel_batt=0,0,(sel_batt-H7811)/in_rte))</f>
        <v/>
      </c>
      <c r="G7812" s="6">
        <f>MIN(E7812,in_batt_pw,H7811)</f>
        <v/>
      </c>
      <c r="H7812" s="6">
        <f>H7811+F7812*in_rte-G7812</f>
        <v/>
      </c>
      <c r="I7812" s="6">
        <f>IF(sel_og=1,0,E7812-G7812)</f>
        <v/>
      </c>
      <c r="J7812" s="6">
        <f>IF(sel_og=1,0,D7812-F7812)</f>
        <v/>
      </c>
      <c r="K7812" s="6">
        <f>IF(sel_og=1,E7812-G7812,0)</f>
        <v/>
      </c>
    </row>
    <row r="7813">
      <c r="A7813" s="6">
        <f>Profiles!E7813+Profiles!F7813</f>
        <v/>
      </c>
      <c r="B7813" s="6">
        <f>Profiles!D7813*sel_solar</f>
        <v/>
      </c>
      <c r="C7813" s="6">
        <f>MIN(B7813,A7813)</f>
        <v/>
      </c>
      <c r="D7813" s="6">
        <f>B7813-C7813</f>
        <v/>
      </c>
      <c r="E7813" s="6">
        <f>A7813-C7813</f>
        <v/>
      </c>
      <c r="F7813" s="6">
        <f>MIN(D7813,in_batt_pw,IF(sel_batt=0,0,(sel_batt-H7812)/in_rte))</f>
        <v/>
      </c>
      <c r="G7813" s="6">
        <f>MIN(E7813,in_batt_pw,H7812)</f>
        <v/>
      </c>
      <c r="H7813" s="6">
        <f>H7812+F7813*in_rte-G7813</f>
        <v/>
      </c>
      <c r="I7813" s="6">
        <f>IF(sel_og=1,0,E7813-G7813)</f>
        <v/>
      </c>
      <c r="J7813" s="6">
        <f>IF(sel_og=1,0,D7813-F7813)</f>
        <v/>
      </c>
      <c r="K7813" s="6">
        <f>IF(sel_og=1,E7813-G7813,0)</f>
        <v/>
      </c>
    </row>
    <row r="7814">
      <c r="A7814" s="6">
        <f>Profiles!E7814+Profiles!F7814</f>
        <v/>
      </c>
      <c r="B7814" s="6">
        <f>Profiles!D7814*sel_solar</f>
        <v/>
      </c>
      <c r="C7814" s="6">
        <f>MIN(B7814,A7814)</f>
        <v/>
      </c>
      <c r="D7814" s="6">
        <f>B7814-C7814</f>
        <v/>
      </c>
      <c r="E7814" s="6">
        <f>A7814-C7814</f>
        <v/>
      </c>
      <c r="F7814" s="6">
        <f>MIN(D7814,in_batt_pw,IF(sel_batt=0,0,(sel_batt-H7813)/in_rte))</f>
        <v/>
      </c>
      <c r="G7814" s="6">
        <f>MIN(E7814,in_batt_pw,H7813)</f>
        <v/>
      </c>
      <c r="H7814" s="6">
        <f>H7813+F7814*in_rte-G7814</f>
        <v/>
      </c>
      <c r="I7814" s="6">
        <f>IF(sel_og=1,0,E7814-G7814)</f>
        <v/>
      </c>
      <c r="J7814" s="6">
        <f>IF(sel_og=1,0,D7814-F7814)</f>
        <v/>
      </c>
      <c r="K7814" s="6">
        <f>IF(sel_og=1,E7814-G7814,0)</f>
        <v/>
      </c>
    </row>
    <row r="7815">
      <c r="A7815" s="6">
        <f>Profiles!E7815+Profiles!F7815</f>
        <v/>
      </c>
      <c r="B7815" s="6">
        <f>Profiles!D7815*sel_solar</f>
        <v/>
      </c>
      <c r="C7815" s="6">
        <f>MIN(B7815,A7815)</f>
        <v/>
      </c>
      <c r="D7815" s="6">
        <f>B7815-C7815</f>
        <v/>
      </c>
      <c r="E7815" s="6">
        <f>A7815-C7815</f>
        <v/>
      </c>
      <c r="F7815" s="6">
        <f>MIN(D7815,in_batt_pw,IF(sel_batt=0,0,(sel_batt-H7814)/in_rte))</f>
        <v/>
      </c>
      <c r="G7815" s="6">
        <f>MIN(E7815,in_batt_pw,H7814)</f>
        <v/>
      </c>
      <c r="H7815" s="6">
        <f>H7814+F7815*in_rte-G7815</f>
        <v/>
      </c>
      <c r="I7815" s="6">
        <f>IF(sel_og=1,0,E7815-G7815)</f>
        <v/>
      </c>
      <c r="J7815" s="6">
        <f>IF(sel_og=1,0,D7815-F7815)</f>
        <v/>
      </c>
      <c r="K7815" s="6">
        <f>IF(sel_og=1,E7815-G7815,0)</f>
        <v/>
      </c>
    </row>
    <row r="7816">
      <c r="A7816" s="6">
        <f>Profiles!E7816+Profiles!F7816</f>
        <v/>
      </c>
      <c r="B7816" s="6">
        <f>Profiles!D7816*sel_solar</f>
        <v/>
      </c>
      <c r="C7816" s="6">
        <f>MIN(B7816,A7816)</f>
        <v/>
      </c>
      <c r="D7816" s="6">
        <f>B7816-C7816</f>
        <v/>
      </c>
      <c r="E7816" s="6">
        <f>A7816-C7816</f>
        <v/>
      </c>
      <c r="F7816" s="6">
        <f>MIN(D7816,in_batt_pw,IF(sel_batt=0,0,(sel_batt-H7815)/in_rte))</f>
        <v/>
      </c>
      <c r="G7816" s="6">
        <f>MIN(E7816,in_batt_pw,H7815)</f>
        <v/>
      </c>
      <c r="H7816" s="6">
        <f>H7815+F7816*in_rte-G7816</f>
        <v/>
      </c>
      <c r="I7816" s="6">
        <f>IF(sel_og=1,0,E7816-G7816)</f>
        <v/>
      </c>
      <c r="J7816" s="6">
        <f>IF(sel_og=1,0,D7816-F7816)</f>
        <v/>
      </c>
      <c r="K7816" s="6">
        <f>IF(sel_og=1,E7816-G7816,0)</f>
        <v/>
      </c>
    </row>
    <row r="7817">
      <c r="A7817" s="6">
        <f>Profiles!E7817+Profiles!F7817</f>
        <v/>
      </c>
      <c r="B7817" s="6">
        <f>Profiles!D7817*sel_solar</f>
        <v/>
      </c>
      <c r="C7817" s="6">
        <f>MIN(B7817,A7817)</f>
        <v/>
      </c>
      <c r="D7817" s="6">
        <f>B7817-C7817</f>
        <v/>
      </c>
      <c r="E7817" s="6">
        <f>A7817-C7817</f>
        <v/>
      </c>
      <c r="F7817" s="6">
        <f>MIN(D7817,in_batt_pw,IF(sel_batt=0,0,(sel_batt-H7816)/in_rte))</f>
        <v/>
      </c>
      <c r="G7817" s="6">
        <f>MIN(E7817,in_batt_pw,H7816)</f>
        <v/>
      </c>
      <c r="H7817" s="6">
        <f>H7816+F7817*in_rte-G7817</f>
        <v/>
      </c>
      <c r="I7817" s="6">
        <f>IF(sel_og=1,0,E7817-G7817)</f>
        <v/>
      </c>
      <c r="J7817" s="6">
        <f>IF(sel_og=1,0,D7817-F7817)</f>
        <v/>
      </c>
      <c r="K7817" s="6">
        <f>IF(sel_og=1,E7817-G7817,0)</f>
        <v/>
      </c>
    </row>
    <row r="7818">
      <c r="A7818" s="6">
        <f>Profiles!E7818+Profiles!F7818</f>
        <v/>
      </c>
      <c r="B7818" s="6">
        <f>Profiles!D7818*sel_solar</f>
        <v/>
      </c>
      <c r="C7818" s="6">
        <f>MIN(B7818,A7818)</f>
        <v/>
      </c>
      <c r="D7818" s="6">
        <f>B7818-C7818</f>
        <v/>
      </c>
      <c r="E7818" s="6">
        <f>A7818-C7818</f>
        <v/>
      </c>
      <c r="F7818" s="6">
        <f>MIN(D7818,in_batt_pw,IF(sel_batt=0,0,(sel_batt-H7817)/in_rte))</f>
        <v/>
      </c>
      <c r="G7818" s="6">
        <f>MIN(E7818,in_batt_pw,H7817)</f>
        <v/>
      </c>
      <c r="H7818" s="6">
        <f>H7817+F7818*in_rte-G7818</f>
        <v/>
      </c>
      <c r="I7818" s="6">
        <f>IF(sel_og=1,0,E7818-G7818)</f>
        <v/>
      </c>
      <c r="J7818" s="6">
        <f>IF(sel_og=1,0,D7818-F7818)</f>
        <v/>
      </c>
      <c r="K7818" s="6">
        <f>IF(sel_og=1,E7818-G7818,0)</f>
        <v/>
      </c>
    </row>
    <row r="7819">
      <c r="A7819" s="6">
        <f>Profiles!E7819+Profiles!F7819</f>
        <v/>
      </c>
      <c r="B7819" s="6">
        <f>Profiles!D7819*sel_solar</f>
        <v/>
      </c>
      <c r="C7819" s="6">
        <f>MIN(B7819,A7819)</f>
        <v/>
      </c>
      <c r="D7819" s="6">
        <f>B7819-C7819</f>
        <v/>
      </c>
      <c r="E7819" s="6">
        <f>A7819-C7819</f>
        <v/>
      </c>
      <c r="F7819" s="6">
        <f>MIN(D7819,in_batt_pw,IF(sel_batt=0,0,(sel_batt-H7818)/in_rte))</f>
        <v/>
      </c>
      <c r="G7819" s="6">
        <f>MIN(E7819,in_batt_pw,H7818)</f>
        <v/>
      </c>
      <c r="H7819" s="6">
        <f>H7818+F7819*in_rte-G7819</f>
        <v/>
      </c>
      <c r="I7819" s="6">
        <f>IF(sel_og=1,0,E7819-G7819)</f>
        <v/>
      </c>
      <c r="J7819" s="6">
        <f>IF(sel_og=1,0,D7819-F7819)</f>
        <v/>
      </c>
      <c r="K7819" s="6">
        <f>IF(sel_og=1,E7819-G7819,0)</f>
        <v/>
      </c>
    </row>
    <row r="7820">
      <c r="A7820" s="6">
        <f>Profiles!E7820+Profiles!F7820</f>
        <v/>
      </c>
      <c r="B7820" s="6">
        <f>Profiles!D7820*sel_solar</f>
        <v/>
      </c>
      <c r="C7820" s="6">
        <f>MIN(B7820,A7820)</f>
        <v/>
      </c>
      <c r="D7820" s="6">
        <f>B7820-C7820</f>
        <v/>
      </c>
      <c r="E7820" s="6">
        <f>A7820-C7820</f>
        <v/>
      </c>
      <c r="F7820" s="6">
        <f>MIN(D7820,in_batt_pw,IF(sel_batt=0,0,(sel_batt-H7819)/in_rte))</f>
        <v/>
      </c>
      <c r="G7820" s="6">
        <f>MIN(E7820,in_batt_pw,H7819)</f>
        <v/>
      </c>
      <c r="H7820" s="6">
        <f>H7819+F7820*in_rte-G7820</f>
        <v/>
      </c>
      <c r="I7820" s="6">
        <f>IF(sel_og=1,0,E7820-G7820)</f>
        <v/>
      </c>
      <c r="J7820" s="6">
        <f>IF(sel_og=1,0,D7820-F7820)</f>
        <v/>
      </c>
      <c r="K7820" s="6">
        <f>IF(sel_og=1,E7820-G7820,0)</f>
        <v/>
      </c>
    </row>
    <row r="7821">
      <c r="A7821" s="6">
        <f>Profiles!E7821+Profiles!F7821</f>
        <v/>
      </c>
      <c r="B7821" s="6">
        <f>Profiles!D7821*sel_solar</f>
        <v/>
      </c>
      <c r="C7821" s="6">
        <f>MIN(B7821,A7821)</f>
        <v/>
      </c>
      <c r="D7821" s="6">
        <f>B7821-C7821</f>
        <v/>
      </c>
      <c r="E7821" s="6">
        <f>A7821-C7821</f>
        <v/>
      </c>
      <c r="F7821" s="6">
        <f>MIN(D7821,in_batt_pw,IF(sel_batt=0,0,(sel_batt-H7820)/in_rte))</f>
        <v/>
      </c>
      <c r="G7821" s="6">
        <f>MIN(E7821,in_batt_pw,H7820)</f>
        <v/>
      </c>
      <c r="H7821" s="6">
        <f>H7820+F7821*in_rte-G7821</f>
        <v/>
      </c>
      <c r="I7821" s="6">
        <f>IF(sel_og=1,0,E7821-G7821)</f>
        <v/>
      </c>
      <c r="J7821" s="6">
        <f>IF(sel_og=1,0,D7821-F7821)</f>
        <v/>
      </c>
      <c r="K7821" s="6">
        <f>IF(sel_og=1,E7821-G7821,0)</f>
        <v/>
      </c>
    </row>
    <row r="7822">
      <c r="A7822" s="6">
        <f>Profiles!E7822+Profiles!F7822</f>
        <v/>
      </c>
      <c r="B7822" s="6">
        <f>Profiles!D7822*sel_solar</f>
        <v/>
      </c>
      <c r="C7822" s="6">
        <f>MIN(B7822,A7822)</f>
        <v/>
      </c>
      <c r="D7822" s="6">
        <f>B7822-C7822</f>
        <v/>
      </c>
      <c r="E7822" s="6">
        <f>A7822-C7822</f>
        <v/>
      </c>
      <c r="F7822" s="6">
        <f>MIN(D7822,in_batt_pw,IF(sel_batt=0,0,(sel_batt-H7821)/in_rte))</f>
        <v/>
      </c>
      <c r="G7822" s="6">
        <f>MIN(E7822,in_batt_pw,H7821)</f>
        <v/>
      </c>
      <c r="H7822" s="6">
        <f>H7821+F7822*in_rte-G7822</f>
        <v/>
      </c>
      <c r="I7822" s="6">
        <f>IF(sel_og=1,0,E7822-G7822)</f>
        <v/>
      </c>
      <c r="J7822" s="6">
        <f>IF(sel_og=1,0,D7822-F7822)</f>
        <v/>
      </c>
      <c r="K7822" s="6">
        <f>IF(sel_og=1,E7822-G7822,0)</f>
        <v/>
      </c>
    </row>
    <row r="7823">
      <c r="A7823" s="6">
        <f>Profiles!E7823+Profiles!F7823</f>
        <v/>
      </c>
      <c r="B7823" s="6">
        <f>Profiles!D7823*sel_solar</f>
        <v/>
      </c>
      <c r="C7823" s="6">
        <f>MIN(B7823,A7823)</f>
        <v/>
      </c>
      <c r="D7823" s="6">
        <f>B7823-C7823</f>
        <v/>
      </c>
      <c r="E7823" s="6">
        <f>A7823-C7823</f>
        <v/>
      </c>
      <c r="F7823" s="6">
        <f>MIN(D7823,in_batt_pw,IF(sel_batt=0,0,(sel_batt-H7822)/in_rte))</f>
        <v/>
      </c>
      <c r="G7823" s="6">
        <f>MIN(E7823,in_batt_pw,H7822)</f>
        <v/>
      </c>
      <c r="H7823" s="6">
        <f>H7822+F7823*in_rte-G7823</f>
        <v/>
      </c>
      <c r="I7823" s="6">
        <f>IF(sel_og=1,0,E7823-G7823)</f>
        <v/>
      </c>
      <c r="J7823" s="6">
        <f>IF(sel_og=1,0,D7823-F7823)</f>
        <v/>
      </c>
      <c r="K7823" s="6">
        <f>IF(sel_og=1,E7823-G7823,0)</f>
        <v/>
      </c>
    </row>
    <row r="7824">
      <c r="A7824" s="6">
        <f>Profiles!E7824+Profiles!F7824</f>
        <v/>
      </c>
      <c r="B7824" s="6">
        <f>Profiles!D7824*sel_solar</f>
        <v/>
      </c>
      <c r="C7824" s="6">
        <f>MIN(B7824,A7824)</f>
        <v/>
      </c>
      <c r="D7824" s="6">
        <f>B7824-C7824</f>
        <v/>
      </c>
      <c r="E7824" s="6">
        <f>A7824-C7824</f>
        <v/>
      </c>
      <c r="F7824" s="6">
        <f>MIN(D7824,in_batt_pw,IF(sel_batt=0,0,(sel_batt-H7823)/in_rte))</f>
        <v/>
      </c>
      <c r="G7824" s="6">
        <f>MIN(E7824,in_batt_pw,H7823)</f>
        <v/>
      </c>
      <c r="H7824" s="6">
        <f>H7823+F7824*in_rte-G7824</f>
        <v/>
      </c>
      <c r="I7824" s="6">
        <f>IF(sel_og=1,0,E7824-G7824)</f>
        <v/>
      </c>
      <c r="J7824" s="6">
        <f>IF(sel_og=1,0,D7824-F7824)</f>
        <v/>
      </c>
      <c r="K7824" s="6">
        <f>IF(sel_og=1,E7824-G7824,0)</f>
        <v/>
      </c>
    </row>
    <row r="7825">
      <c r="A7825" s="6">
        <f>Profiles!E7825+Profiles!F7825</f>
        <v/>
      </c>
      <c r="B7825" s="6">
        <f>Profiles!D7825*sel_solar</f>
        <v/>
      </c>
      <c r="C7825" s="6">
        <f>MIN(B7825,A7825)</f>
        <v/>
      </c>
      <c r="D7825" s="6">
        <f>B7825-C7825</f>
        <v/>
      </c>
      <c r="E7825" s="6">
        <f>A7825-C7825</f>
        <v/>
      </c>
      <c r="F7825" s="6">
        <f>MIN(D7825,in_batt_pw,IF(sel_batt=0,0,(sel_batt-H7824)/in_rte))</f>
        <v/>
      </c>
      <c r="G7825" s="6">
        <f>MIN(E7825,in_batt_pw,H7824)</f>
        <v/>
      </c>
      <c r="H7825" s="6">
        <f>H7824+F7825*in_rte-G7825</f>
        <v/>
      </c>
      <c r="I7825" s="6">
        <f>IF(sel_og=1,0,E7825-G7825)</f>
        <v/>
      </c>
      <c r="J7825" s="6">
        <f>IF(sel_og=1,0,D7825-F7825)</f>
        <v/>
      </c>
      <c r="K7825" s="6">
        <f>IF(sel_og=1,E7825-G7825,0)</f>
        <v/>
      </c>
    </row>
    <row r="7826">
      <c r="A7826" s="6">
        <f>Profiles!E7826+Profiles!F7826</f>
        <v/>
      </c>
      <c r="B7826" s="6">
        <f>Profiles!D7826*sel_solar</f>
        <v/>
      </c>
      <c r="C7826" s="6">
        <f>MIN(B7826,A7826)</f>
        <v/>
      </c>
      <c r="D7826" s="6">
        <f>B7826-C7826</f>
        <v/>
      </c>
      <c r="E7826" s="6">
        <f>A7826-C7826</f>
        <v/>
      </c>
      <c r="F7826" s="6">
        <f>MIN(D7826,in_batt_pw,IF(sel_batt=0,0,(sel_batt-H7825)/in_rte))</f>
        <v/>
      </c>
      <c r="G7826" s="6">
        <f>MIN(E7826,in_batt_pw,H7825)</f>
        <v/>
      </c>
      <c r="H7826" s="6">
        <f>H7825+F7826*in_rte-G7826</f>
        <v/>
      </c>
      <c r="I7826" s="6">
        <f>IF(sel_og=1,0,E7826-G7826)</f>
        <v/>
      </c>
      <c r="J7826" s="6">
        <f>IF(sel_og=1,0,D7826-F7826)</f>
        <v/>
      </c>
      <c r="K7826" s="6">
        <f>IF(sel_og=1,E7826-G7826,0)</f>
        <v/>
      </c>
    </row>
    <row r="7827">
      <c r="A7827" s="6">
        <f>Profiles!E7827+Profiles!F7827</f>
        <v/>
      </c>
      <c r="B7827" s="6">
        <f>Profiles!D7827*sel_solar</f>
        <v/>
      </c>
      <c r="C7827" s="6">
        <f>MIN(B7827,A7827)</f>
        <v/>
      </c>
      <c r="D7827" s="6">
        <f>B7827-C7827</f>
        <v/>
      </c>
      <c r="E7827" s="6">
        <f>A7827-C7827</f>
        <v/>
      </c>
      <c r="F7827" s="6">
        <f>MIN(D7827,in_batt_pw,IF(sel_batt=0,0,(sel_batt-H7826)/in_rte))</f>
        <v/>
      </c>
      <c r="G7827" s="6">
        <f>MIN(E7827,in_batt_pw,H7826)</f>
        <v/>
      </c>
      <c r="H7827" s="6">
        <f>H7826+F7827*in_rte-G7827</f>
        <v/>
      </c>
      <c r="I7827" s="6">
        <f>IF(sel_og=1,0,E7827-G7827)</f>
        <v/>
      </c>
      <c r="J7827" s="6">
        <f>IF(sel_og=1,0,D7827-F7827)</f>
        <v/>
      </c>
      <c r="K7827" s="6">
        <f>IF(sel_og=1,E7827-G7827,0)</f>
        <v/>
      </c>
    </row>
    <row r="7828">
      <c r="A7828" s="6">
        <f>Profiles!E7828+Profiles!F7828</f>
        <v/>
      </c>
      <c r="B7828" s="6">
        <f>Profiles!D7828*sel_solar</f>
        <v/>
      </c>
      <c r="C7828" s="6">
        <f>MIN(B7828,A7828)</f>
        <v/>
      </c>
      <c r="D7828" s="6">
        <f>B7828-C7828</f>
        <v/>
      </c>
      <c r="E7828" s="6">
        <f>A7828-C7828</f>
        <v/>
      </c>
      <c r="F7828" s="6">
        <f>MIN(D7828,in_batt_pw,IF(sel_batt=0,0,(sel_batt-H7827)/in_rte))</f>
        <v/>
      </c>
      <c r="G7828" s="6">
        <f>MIN(E7828,in_batt_pw,H7827)</f>
        <v/>
      </c>
      <c r="H7828" s="6">
        <f>H7827+F7828*in_rte-G7828</f>
        <v/>
      </c>
      <c r="I7828" s="6">
        <f>IF(sel_og=1,0,E7828-G7828)</f>
        <v/>
      </c>
      <c r="J7828" s="6">
        <f>IF(sel_og=1,0,D7828-F7828)</f>
        <v/>
      </c>
      <c r="K7828" s="6">
        <f>IF(sel_og=1,E7828-G7828,0)</f>
        <v/>
      </c>
    </row>
    <row r="7829">
      <c r="A7829" s="6">
        <f>Profiles!E7829+Profiles!F7829</f>
        <v/>
      </c>
      <c r="B7829" s="6">
        <f>Profiles!D7829*sel_solar</f>
        <v/>
      </c>
      <c r="C7829" s="6">
        <f>MIN(B7829,A7829)</f>
        <v/>
      </c>
      <c r="D7829" s="6">
        <f>B7829-C7829</f>
        <v/>
      </c>
      <c r="E7829" s="6">
        <f>A7829-C7829</f>
        <v/>
      </c>
      <c r="F7829" s="6">
        <f>MIN(D7829,in_batt_pw,IF(sel_batt=0,0,(sel_batt-H7828)/in_rte))</f>
        <v/>
      </c>
      <c r="G7829" s="6">
        <f>MIN(E7829,in_batt_pw,H7828)</f>
        <v/>
      </c>
      <c r="H7829" s="6">
        <f>H7828+F7829*in_rte-G7829</f>
        <v/>
      </c>
      <c r="I7829" s="6">
        <f>IF(sel_og=1,0,E7829-G7829)</f>
        <v/>
      </c>
      <c r="J7829" s="6">
        <f>IF(sel_og=1,0,D7829-F7829)</f>
        <v/>
      </c>
      <c r="K7829" s="6">
        <f>IF(sel_og=1,E7829-G7829,0)</f>
        <v/>
      </c>
    </row>
    <row r="7830">
      <c r="A7830" s="6">
        <f>Profiles!E7830+Profiles!F7830</f>
        <v/>
      </c>
      <c r="B7830" s="6">
        <f>Profiles!D7830*sel_solar</f>
        <v/>
      </c>
      <c r="C7830" s="6">
        <f>MIN(B7830,A7830)</f>
        <v/>
      </c>
      <c r="D7830" s="6">
        <f>B7830-C7830</f>
        <v/>
      </c>
      <c r="E7830" s="6">
        <f>A7830-C7830</f>
        <v/>
      </c>
      <c r="F7830" s="6">
        <f>MIN(D7830,in_batt_pw,IF(sel_batt=0,0,(sel_batt-H7829)/in_rte))</f>
        <v/>
      </c>
      <c r="G7830" s="6">
        <f>MIN(E7830,in_batt_pw,H7829)</f>
        <v/>
      </c>
      <c r="H7830" s="6">
        <f>H7829+F7830*in_rte-G7830</f>
        <v/>
      </c>
      <c r="I7830" s="6">
        <f>IF(sel_og=1,0,E7830-G7830)</f>
        <v/>
      </c>
      <c r="J7830" s="6">
        <f>IF(sel_og=1,0,D7830-F7830)</f>
        <v/>
      </c>
      <c r="K7830" s="6">
        <f>IF(sel_og=1,E7830-G7830,0)</f>
        <v/>
      </c>
    </row>
    <row r="7831">
      <c r="A7831" s="6">
        <f>Profiles!E7831+Profiles!F7831</f>
        <v/>
      </c>
      <c r="B7831" s="6">
        <f>Profiles!D7831*sel_solar</f>
        <v/>
      </c>
      <c r="C7831" s="6">
        <f>MIN(B7831,A7831)</f>
        <v/>
      </c>
      <c r="D7831" s="6">
        <f>B7831-C7831</f>
        <v/>
      </c>
      <c r="E7831" s="6">
        <f>A7831-C7831</f>
        <v/>
      </c>
      <c r="F7831" s="6">
        <f>MIN(D7831,in_batt_pw,IF(sel_batt=0,0,(sel_batt-H7830)/in_rte))</f>
        <v/>
      </c>
      <c r="G7831" s="6">
        <f>MIN(E7831,in_batt_pw,H7830)</f>
        <v/>
      </c>
      <c r="H7831" s="6">
        <f>H7830+F7831*in_rte-G7831</f>
        <v/>
      </c>
      <c r="I7831" s="6">
        <f>IF(sel_og=1,0,E7831-G7831)</f>
        <v/>
      </c>
      <c r="J7831" s="6">
        <f>IF(sel_og=1,0,D7831-F7831)</f>
        <v/>
      </c>
      <c r="K7831" s="6">
        <f>IF(sel_og=1,E7831-G7831,0)</f>
        <v/>
      </c>
    </row>
    <row r="7832">
      <c r="A7832" s="6">
        <f>Profiles!E7832+Profiles!F7832</f>
        <v/>
      </c>
      <c r="B7832" s="6">
        <f>Profiles!D7832*sel_solar</f>
        <v/>
      </c>
      <c r="C7832" s="6">
        <f>MIN(B7832,A7832)</f>
        <v/>
      </c>
      <c r="D7832" s="6">
        <f>B7832-C7832</f>
        <v/>
      </c>
      <c r="E7832" s="6">
        <f>A7832-C7832</f>
        <v/>
      </c>
      <c r="F7832" s="6">
        <f>MIN(D7832,in_batt_pw,IF(sel_batt=0,0,(sel_batt-H7831)/in_rte))</f>
        <v/>
      </c>
      <c r="G7832" s="6">
        <f>MIN(E7832,in_batt_pw,H7831)</f>
        <v/>
      </c>
      <c r="H7832" s="6">
        <f>H7831+F7832*in_rte-G7832</f>
        <v/>
      </c>
      <c r="I7832" s="6">
        <f>IF(sel_og=1,0,E7832-G7832)</f>
        <v/>
      </c>
      <c r="J7832" s="6">
        <f>IF(sel_og=1,0,D7832-F7832)</f>
        <v/>
      </c>
      <c r="K7832" s="6">
        <f>IF(sel_og=1,E7832-G7832,0)</f>
        <v/>
      </c>
    </row>
    <row r="7833">
      <c r="A7833" s="6">
        <f>Profiles!E7833+Profiles!F7833</f>
        <v/>
      </c>
      <c r="B7833" s="6">
        <f>Profiles!D7833*sel_solar</f>
        <v/>
      </c>
      <c r="C7833" s="6">
        <f>MIN(B7833,A7833)</f>
        <v/>
      </c>
      <c r="D7833" s="6">
        <f>B7833-C7833</f>
        <v/>
      </c>
      <c r="E7833" s="6">
        <f>A7833-C7833</f>
        <v/>
      </c>
      <c r="F7833" s="6">
        <f>MIN(D7833,in_batt_pw,IF(sel_batt=0,0,(sel_batt-H7832)/in_rte))</f>
        <v/>
      </c>
      <c r="G7833" s="6">
        <f>MIN(E7833,in_batt_pw,H7832)</f>
        <v/>
      </c>
      <c r="H7833" s="6">
        <f>H7832+F7833*in_rte-G7833</f>
        <v/>
      </c>
      <c r="I7833" s="6">
        <f>IF(sel_og=1,0,E7833-G7833)</f>
        <v/>
      </c>
      <c r="J7833" s="6">
        <f>IF(sel_og=1,0,D7833-F7833)</f>
        <v/>
      </c>
      <c r="K7833" s="6">
        <f>IF(sel_og=1,E7833-G7833,0)</f>
        <v/>
      </c>
    </row>
    <row r="7834">
      <c r="A7834" s="6">
        <f>Profiles!E7834+Profiles!F7834</f>
        <v/>
      </c>
      <c r="B7834" s="6">
        <f>Profiles!D7834*sel_solar</f>
        <v/>
      </c>
      <c r="C7834" s="6">
        <f>MIN(B7834,A7834)</f>
        <v/>
      </c>
      <c r="D7834" s="6">
        <f>B7834-C7834</f>
        <v/>
      </c>
      <c r="E7834" s="6">
        <f>A7834-C7834</f>
        <v/>
      </c>
      <c r="F7834" s="6">
        <f>MIN(D7834,in_batt_pw,IF(sel_batt=0,0,(sel_batt-H7833)/in_rte))</f>
        <v/>
      </c>
      <c r="G7834" s="6">
        <f>MIN(E7834,in_batt_pw,H7833)</f>
        <v/>
      </c>
      <c r="H7834" s="6">
        <f>H7833+F7834*in_rte-G7834</f>
        <v/>
      </c>
      <c r="I7834" s="6">
        <f>IF(sel_og=1,0,E7834-G7834)</f>
        <v/>
      </c>
      <c r="J7834" s="6">
        <f>IF(sel_og=1,0,D7834-F7834)</f>
        <v/>
      </c>
      <c r="K7834" s="6">
        <f>IF(sel_og=1,E7834-G7834,0)</f>
        <v/>
      </c>
    </row>
    <row r="7835">
      <c r="A7835" s="6">
        <f>Profiles!E7835+Profiles!F7835</f>
        <v/>
      </c>
      <c r="B7835" s="6">
        <f>Profiles!D7835*sel_solar</f>
        <v/>
      </c>
      <c r="C7835" s="6">
        <f>MIN(B7835,A7835)</f>
        <v/>
      </c>
      <c r="D7835" s="6">
        <f>B7835-C7835</f>
        <v/>
      </c>
      <c r="E7835" s="6">
        <f>A7835-C7835</f>
        <v/>
      </c>
      <c r="F7835" s="6">
        <f>MIN(D7835,in_batt_pw,IF(sel_batt=0,0,(sel_batt-H7834)/in_rte))</f>
        <v/>
      </c>
      <c r="G7835" s="6">
        <f>MIN(E7835,in_batt_pw,H7834)</f>
        <v/>
      </c>
      <c r="H7835" s="6">
        <f>H7834+F7835*in_rte-G7835</f>
        <v/>
      </c>
      <c r="I7835" s="6">
        <f>IF(sel_og=1,0,E7835-G7835)</f>
        <v/>
      </c>
      <c r="J7835" s="6">
        <f>IF(sel_og=1,0,D7835-F7835)</f>
        <v/>
      </c>
      <c r="K7835" s="6">
        <f>IF(sel_og=1,E7835-G7835,0)</f>
        <v/>
      </c>
    </row>
    <row r="7836">
      <c r="A7836" s="6">
        <f>Profiles!E7836+Profiles!F7836</f>
        <v/>
      </c>
      <c r="B7836" s="6">
        <f>Profiles!D7836*sel_solar</f>
        <v/>
      </c>
      <c r="C7836" s="6">
        <f>MIN(B7836,A7836)</f>
        <v/>
      </c>
      <c r="D7836" s="6">
        <f>B7836-C7836</f>
        <v/>
      </c>
      <c r="E7836" s="6">
        <f>A7836-C7836</f>
        <v/>
      </c>
      <c r="F7836" s="6">
        <f>MIN(D7836,in_batt_pw,IF(sel_batt=0,0,(sel_batt-H7835)/in_rte))</f>
        <v/>
      </c>
      <c r="G7836" s="6">
        <f>MIN(E7836,in_batt_pw,H7835)</f>
        <v/>
      </c>
      <c r="H7836" s="6">
        <f>H7835+F7836*in_rte-G7836</f>
        <v/>
      </c>
      <c r="I7836" s="6">
        <f>IF(sel_og=1,0,E7836-G7836)</f>
        <v/>
      </c>
      <c r="J7836" s="6">
        <f>IF(sel_og=1,0,D7836-F7836)</f>
        <v/>
      </c>
      <c r="K7836" s="6">
        <f>IF(sel_og=1,E7836-G7836,0)</f>
        <v/>
      </c>
    </row>
    <row r="7837">
      <c r="A7837" s="6">
        <f>Profiles!E7837+Profiles!F7837</f>
        <v/>
      </c>
      <c r="B7837" s="6">
        <f>Profiles!D7837*sel_solar</f>
        <v/>
      </c>
      <c r="C7837" s="6">
        <f>MIN(B7837,A7837)</f>
        <v/>
      </c>
      <c r="D7837" s="6">
        <f>B7837-C7837</f>
        <v/>
      </c>
      <c r="E7837" s="6">
        <f>A7837-C7837</f>
        <v/>
      </c>
      <c r="F7837" s="6">
        <f>MIN(D7837,in_batt_pw,IF(sel_batt=0,0,(sel_batt-H7836)/in_rte))</f>
        <v/>
      </c>
      <c r="G7837" s="6">
        <f>MIN(E7837,in_batt_pw,H7836)</f>
        <v/>
      </c>
      <c r="H7837" s="6">
        <f>H7836+F7837*in_rte-G7837</f>
        <v/>
      </c>
      <c r="I7837" s="6">
        <f>IF(sel_og=1,0,E7837-G7837)</f>
        <v/>
      </c>
      <c r="J7837" s="6">
        <f>IF(sel_og=1,0,D7837-F7837)</f>
        <v/>
      </c>
      <c r="K7837" s="6">
        <f>IF(sel_og=1,E7837-G7837,0)</f>
        <v/>
      </c>
    </row>
    <row r="7838">
      <c r="A7838" s="6">
        <f>Profiles!E7838+Profiles!F7838</f>
        <v/>
      </c>
      <c r="B7838" s="6">
        <f>Profiles!D7838*sel_solar</f>
        <v/>
      </c>
      <c r="C7838" s="6">
        <f>MIN(B7838,A7838)</f>
        <v/>
      </c>
      <c r="D7838" s="6">
        <f>B7838-C7838</f>
        <v/>
      </c>
      <c r="E7838" s="6">
        <f>A7838-C7838</f>
        <v/>
      </c>
      <c r="F7838" s="6">
        <f>MIN(D7838,in_batt_pw,IF(sel_batt=0,0,(sel_batt-H7837)/in_rte))</f>
        <v/>
      </c>
      <c r="G7838" s="6">
        <f>MIN(E7838,in_batt_pw,H7837)</f>
        <v/>
      </c>
      <c r="H7838" s="6">
        <f>H7837+F7838*in_rte-G7838</f>
        <v/>
      </c>
      <c r="I7838" s="6">
        <f>IF(sel_og=1,0,E7838-G7838)</f>
        <v/>
      </c>
      <c r="J7838" s="6">
        <f>IF(sel_og=1,0,D7838-F7838)</f>
        <v/>
      </c>
      <c r="K7838" s="6">
        <f>IF(sel_og=1,E7838-G7838,0)</f>
        <v/>
      </c>
    </row>
    <row r="7839">
      <c r="A7839" s="6">
        <f>Profiles!E7839+Profiles!F7839</f>
        <v/>
      </c>
      <c r="B7839" s="6">
        <f>Profiles!D7839*sel_solar</f>
        <v/>
      </c>
      <c r="C7839" s="6">
        <f>MIN(B7839,A7839)</f>
        <v/>
      </c>
      <c r="D7839" s="6">
        <f>B7839-C7839</f>
        <v/>
      </c>
      <c r="E7839" s="6">
        <f>A7839-C7839</f>
        <v/>
      </c>
      <c r="F7839" s="6">
        <f>MIN(D7839,in_batt_pw,IF(sel_batt=0,0,(sel_batt-H7838)/in_rte))</f>
        <v/>
      </c>
      <c r="G7839" s="6">
        <f>MIN(E7839,in_batt_pw,H7838)</f>
        <v/>
      </c>
      <c r="H7839" s="6">
        <f>H7838+F7839*in_rte-G7839</f>
        <v/>
      </c>
      <c r="I7839" s="6">
        <f>IF(sel_og=1,0,E7839-G7839)</f>
        <v/>
      </c>
      <c r="J7839" s="6">
        <f>IF(sel_og=1,0,D7839-F7839)</f>
        <v/>
      </c>
      <c r="K7839" s="6">
        <f>IF(sel_og=1,E7839-G7839,0)</f>
        <v/>
      </c>
    </row>
    <row r="7840">
      <c r="A7840" s="6">
        <f>Profiles!E7840+Profiles!F7840</f>
        <v/>
      </c>
      <c r="B7840" s="6">
        <f>Profiles!D7840*sel_solar</f>
        <v/>
      </c>
      <c r="C7840" s="6">
        <f>MIN(B7840,A7840)</f>
        <v/>
      </c>
      <c r="D7840" s="6">
        <f>B7840-C7840</f>
        <v/>
      </c>
      <c r="E7840" s="6">
        <f>A7840-C7840</f>
        <v/>
      </c>
      <c r="F7840" s="6">
        <f>MIN(D7840,in_batt_pw,IF(sel_batt=0,0,(sel_batt-H7839)/in_rte))</f>
        <v/>
      </c>
      <c r="G7840" s="6">
        <f>MIN(E7840,in_batt_pw,H7839)</f>
        <v/>
      </c>
      <c r="H7840" s="6">
        <f>H7839+F7840*in_rte-G7840</f>
        <v/>
      </c>
      <c r="I7840" s="6">
        <f>IF(sel_og=1,0,E7840-G7840)</f>
        <v/>
      </c>
      <c r="J7840" s="6">
        <f>IF(sel_og=1,0,D7840-F7840)</f>
        <v/>
      </c>
      <c r="K7840" s="6">
        <f>IF(sel_og=1,E7840-G7840,0)</f>
        <v/>
      </c>
    </row>
    <row r="7841">
      <c r="A7841" s="6">
        <f>Profiles!E7841+Profiles!F7841</f>
        <v/>
      </c>
      <c r="B7841" s="6">
        <f>Profiles!D7841*sel_solar</f>
        <v/>
      </c>
      <c r="C7841" s="6">
        <f>MIN(B7841,A7841)</f>
        <v/>
      </c>
      <c r="D7841" s="6">
        <f>B7841-C7841</f>
        <v/>
      </c>
      <c r="E7841" s="6">
        <f>A7841-C7841</f>
        <v/>
      </c>
      <c r="F7841" s="6">
        <f>MIN(D7841,in_batt_pw,IF(sel_batt=0,0,(sel_batt-H7840)/in_rte))</f>
        <v/>
      </c>
      <c r="G7841" s="6">
        <f>MIN(E7841,in_batt_pw,H7840)</f>
        <v/>
      </c>
      <c r="H7841" s="6">
        <f>H7840+F7841*in_rte-G7841</f>
        <v/>
      </c>
      <c r="I7841" s="6">
        <f>IF(sel_og=1,0,E7841-G7841)</f>
        <v/>
      </c>
      <c r="J7841" s="6">
        <f>IF(sel_og=1,0,D7841-F7841)</f>
        <v/>
      </c>
      <c r="K7841" s="6">
        <f>IF(sel_og=1,E7841-G7841,0)</f>
        <v/>
      </c>
    </row>
    <row r="7842">
      <c r="A7842" s="6">
        <f>Profiles!E7842+Profiles!F7842</f>
        <v/>
      </c>
      <c r="B7842" s="6">
        <f>Profiles!D7842*sel_solar</f>
        <v/>
      </c>
      <c r="C7842" s="6">
        <f>MIN(B7842,A7842)</f>
        <v/>
      </c>
      <c r="D7842" s="6">
        <f>B7842-C7842</f>
        <v/>
      </c>
      <c r="E7842" s="6">
        <f>A7842-C7842</f>
        <v/>
      </c>
      <c r="F7842" s="6">
        <f>MIN(D7842,in_batt_pw,IF(sel_batt=0,0,(sel_batt-H7841)/in_rte))</f>
        <v/>
      </c>
      <c r="G7842" s="6">
        <f>MIN(E7842,in_batt_pw,H7841)</f>
        <v/>
      </c>
      <c r="H7842" s="6">
        <f>H7841+F7842*in_rte-G7842</f>
        <v/>
      </c>
      <c r="I7842" s="6">
        <f>IF(sel_og=1,0,E7842-G7842)</f>
        <v/>
      </c>
      <c r="J7842" s="6">
        <f>IF(sel_og=1,0,D7842-F7842)</f>
        <v/>
      </c>
      <c r="K7842" s="6">
        <f>IF(sel_og=1,E7842-G7842,0)</f>
        <v/>
      </c>
    </row>
    <row r="7843">
      <c r="A7843" s="6">
        <f>Profiles!E7843+Profiles!F7843</f>
        <v/>
      </c>
      <c r="B7843" s="6">
        <f>Profiles!D7843*sel_solar</f>
        <v/>
      </c>
      <c r="C7843" s="6">
        <f>MIN(B7843,A7843)</f>
        <v/>
      </c>
      <c r="D7843" s="6">
        <f>B7843-C7843</f>
        <v/>
      </c>
      <c r="E7843" s="6">
        <f>A7843-C7843</f>
        <v/>
      </c>
      <c r="F7843" s="6">
        <f>MIN(D7843,in_batt_pw,IF(sel_batt=0,0,(sel_batt-H7842)/in_rte))</f>
        <v/>
      </c>
      <c r="G7843" s="6">
        <f>MIN(E7843,in_batt_pw,H7842)</f>
        <v/>
      </c>
      <c r="H7843" s="6">
        <f>H7842+F7843*in_rte-G7843</f>
        <v/>
      </c>
      <c r="I7843" s="6">
        <f>IF(sel_og=1,0,E7843-G7843)</f>
        <v/>
      </c>
      <c r="J7843" s="6">
        <f>IF(sel_og=1,0,D7843-F7843)</f>
        <v/>
      </c>
      <c r="K7843" s="6">
        <f>IF(sel_og=1,E7843-G7843,0)</f>
        <v/>
      </c>
    </row>
    <row r="7844">
      <c r="A7844" s="6">
        <f>Profiles!E7844+Profiles!F7844</f>
        <v/>
      </c>
      <c r="B7844" s="6">
        <f>Profiles!D7844*sel_solar</f>
        <v/>
      </c>
      <c r="C7844" s="6">
        <f>MIN(B7844,A7844)</f>
        <v/>
      </c>
      <c r="D7844" s="6">
        <f>B7844-C7844</f>
        <v/>
      </c>
      <c r="E7844" s="6">
        <f>A7844-C7844</f>
        <v/>
      </c>
      <c r="F7844" s="6">
        <f>MIN(D7844,in_batt_pw,IF(sel_batt=0,0,(sel_batt-H7843)/in_rte))</f>
        <v/>
      </c>
      <c r="G7844" s="6">
        <f>MIN(E7844,in_batt_pw,H7843)</f>
        <v/>
      </c>
      <c r="H7844" s="6">
        <f>H7843+F7844*in_rte-G7844</f>
        <v/>
      </c>
      <c r="I7844" s="6">
        <f>IF(sel_og=1,0,E7844-G7844)</f>
        <v/>
      </c>
      <c r="J7844" s="6">
        <f>IF(sel_og=1,0,D7844-F7844)</f>
        <v/>
      </c>
      <c r="K7844" s="6">
        <f>IF(sel_og=1,E7844-G7844,0)</f>
        <v/>
      </c>
    </row>
    <row r="7845">
      <c r="A7845" s="6">
        <f>Profiles!E7845+Profiles!F7845</f>
        <v/>
      </c>
      <c r="B7845" s="6">
        <f>Profiles!D7845*sel_solar</f>
        <v/>
      </c>
      <c r="C7845" s="6">
        <f>MIN(B7845,A7845)</f>
        <v/>
      </c>
      <c r="D7845" s="6">
        <f>B7845-C7845</f>
        <v/>
      </c>
      <c r="E7845" s="6">
        <f>A7845-C7845</f>
        <v/>
      </c>
      <c r="F7845" s="6">
        <f>MIN(D7845,in_batt_pw,IF(sel_batt=0,0,(sel_batt-H7844)/in_rte))</f>
        <v/>
      </c>
      <c r="G7845" s="6">
        <f>MIN(E7845,in_batt_pw,H7844)</f>
        <v/>
      </c>
      <c r="H7845" s="6">
        <f>H7844+F7845*in_rte-G7845</f>
        <v/>
      </c>
      <c r="I7845" s="6">
        <f>IF(sel_og=1,0,E7845-G7845)</f>
        <v/>
      </c>
      <c r="J7845" s="6">
        <f>IF(sel_og=1,0,D7845-F7845)</f>
        <v/>
      </c>
      <c r="K7845" s="6">
        <f>IF(sel_og=1,E7845-G7845,0)</f>
        <v/>
      </c>
    </row>
    <row r="7846">
      <c r="A7846" s="6">
        <f>Profiles!E7846+Profiles!F7846</f>
        <v/>
      </c>
      <c r="B7846" s="6">
        <f>Profiles!D7846*sel_solar</f>
        <v/>
      </c>
      <c r="C7846" s="6">
        <f>MIN(B7846,A7846)</f>
        <v/>
      </c>
      <c r="D7846" s="6">
        <f>B7846-C7846</f>
        <v/>
      </c>
      <c r="E7846" s="6">
        <f>A7846-C7846</f>
        <v/>
      </c>
      <c r="F7846" s="6">
        <f>MIN(D7846,in_batt_pw,IF(sel_batt=0,0,(sel_batt-H7845)/in_rte))</f>
        <v/>
      </c>
      <c r="G7846" s="6">
        <f>MIN(E7846,in_batt_pw,H7845)</f>
        <v/>
      </c>
      <c r="H7846" s="6">
        <f>H7845+F7846*in_rte-G7846</f>
        <v/>
      </c>
      <c r="I7846" s="6">
        <f>IF(sel_og=1,0,E7846-G7846)</f>
        <v/>
      </c>
      <c r="J7846" s="6">
        <f>IF(sel_og=1,0,D7846-F7846)</f>
        <v/>
      </c>
      <c r="K7846" s="6">
        <f>IF(sel_og=1,E7846-G7846,0)</f>
        <v/>
      </c>
    </row>
    <row r="7847">
      <c r="A7847" s="6">
        <f>Profiles!E7847+Profiles!F7847</f>
        <v/>
      </c>
      <c r="B7847" s="6">
        <f>Profiles!D7847*sel_solar</f>
        <v/>
      </c>
      <c r="C7847" s="6">
        <f>MIN(B7847,A7847)</f>
        <v/>
      </c>
      <c r="D7847" s="6">
        <f>B7847-C7847</f>
        <v/>
      </c>
      <c r="E7847" s="6">
        <f>A7847-C7847</f>
        <v/>
      </c>
      <c r="F7847" s="6">
        <f>MIN(D7847,in_batt_pw,IF(sel_batt=0,0,(sel_batt-H7846)/in_rte))</f>
        <v/>
      </c>
      <c r="G7847" s="6">
        <f>MIN(E7847,in_batt_pw,H7846)</f>
        <v/>
      </c>
      <c r="H7847" s="6">
        <f>H7846+F7847*in_rte-G7847</f>
        <v/>
      </c>
      <c r="I7847" s="6">
        <f>IF(sel_og=1,0,E7847-G7847)</f>
        <v/>
      </c>
      <c r="J7847" s="6">
        <f>IF(sel_og=1,0,D7847-F7847)</f>
        <v/>
      </c>
      <c r="K7847" s="6">
        <f>IF(sel_og=1,E7847-G7847,0)</f>
        <v/>
      </c>
    </row>
    <row r="7848">
      <c r="A7848" s="6">
        <f>Profiles!E7848+Profiles!F7848</f>
        <v/>
      </c>
      <c r="B7848" s="6">
        <f>Profiles!D7848*sel_solar</f>
        <v/>
      </c>
      <c r="C7848" s="6">
        <f>MIN(B7848,A7848)</f>
        <v/>
      </c>
      <c r="D7848" s="6">
        <f>B7848-C7848</f>
        <v/>
      </c>
      <c r="E7848" s="6">
        <f>A7848-C7848</f>
        <v/>
      </c>
      <c r="F7848" s="6">
        <f>MIN(D7848,in_batt_pw,IF(sel_batt=0,0,(sel_batt-H7847)/in_rte))</f>
        <v/>
      </c>
      <c r="G7848" s="6">
        <f>MIN(E7848,in_batt_pw,H7847)</f>
        <v/>
      </c>
      <c r="H7848" s="6">
        <f>H7847+F7848*in_rte-G7848</f>
        <v/>
      </c>
      <c r="I7848" s="6">
        <f>IF(sel_og=1,0,E7848-G7848)</f>
        <v/>
      </c>
      <c r="J7848" s="6">
        <f>IF(sel_og=1,0,D7848-F7848)</f>
        <v/>
      </c>
      <c r="K7848" s="6">
        <f>IF(sel_og=1,E7848-G7848,0)</f>
        <v/>
      </c>
    </row>
    <row r="7849">
      <c r="A7849" s="6">
        <f>Profiles!E7849+Profiles!F7849</f>
        <v/>
      </c>
      <c r="B7849" s="6">
        <f>Profiles!D7849*sel_solar</f>
        <v/>
      </c>
      <c r="C7849" s="6">
        <f>MIN(B7849,A7849)</f>
        <v/>
      </c>
      <c r="D7849" s="6">
        <f>B7849-C7849</f>
        <v/>
      </c>
      <c r="E7849" s="6">
        <f>A7849-C7849</f>
        <v/>
      </c>
      <c r="F7849" s="6">
        <f>MIN(D7849,in_batt_pw,IF(sel_batt=0,0,(sel_batt-H7848)/in_rte))</f>
        <v/>
      </c>
      <c r="G7849" s="6">
        <f>MIN(E7849,in_batt_pw,H7848)</f>
        <v/>
      </c>
      <c r="H7849" s="6">
        <f>H7848+F7849*in_rte-G7849</f>
        <v/>
      </c>
      <c r="I7849" s="6">
        <f>IF(sel_og=1,0,E7849-G7849)</f>
        <v/>
      </c>
      <c r="J7849" s="6">
        <f>IF(sel_og=1,0,D7849-F7849)</f>
        <v/>
      </c>
      <c r="K7849" s="6">
        <f>IF(sel_og=1,E7849-G7849,0)</f>
        <v/>
      </c>
    </row>
    <row r="7850">
      <c r="A7850" s="6">
        <f>Profiles!E7850+Profiles!F7850</f>
        <v/>
      </c>
      <c r="B7850" s="6">
        <f>Profiles!D7850*sel_solar</f>
        <v/>
      </c>
      <c r="C7850" s="6">
        <f>MIN(B7850,A7850)</f>
        <v/>
      </c>
      <c r="D7850" s="6">
        <f>B7850-C7850</f>
        <v/>
      </c>
      <c r="E7850" s="6">
        <f>A7850-C7850</f>
        <v/>
      </c>
      <c r="F7850" s="6">
        <f>MIN(D7850,in_batt_pw,IF(sel_batt=0,0,(sel_batt-H7849)/in_rte))</f>
        <v/>
      </c>
      <c r="G7850" s="6">
        <f>MIN(E7850,in_batt_pw,H7849)</f>
        <v/>
      </c>
      <c r="H7850" s="6">
        <f>H7849+F7850*in_rte-G7850</f>
        <v/>
      </c>
      <c r="I7850" s="6">
        <f>IF(sel_og=1,0,E7850-G7850)</f>
        <v/>
      </c>
      <c r="J7850" s="6">
        <f>IF(sel_og=1,0,D7850-F7850)</f>
        <v/>
      </c>
      <c r="K7850" s="6">
        <f>IF(sel_og=1,E7850-G7850,0)</f>
        <v/>
      </c>
    </row>
    <row r="7851">
      <c r="A7851" s="6">
        <f>Profiles!E7851+Profiles!F7851</f>
        <v/>
      </c>
      <c r="B7851" s="6">
        <f>Profiles!D7851*sel_solar</f>
        <v/>
      </c>
      <c r="C7851" s="6">
        <f>MIN(B7851,A7851)</f>
        <v/>
      </c>
      <c r="D7851" s="6">
        <f>B7851-C7851</f>
        <v/>
      </c>
      <c r="E7851" s="6">
        <f>A7851-C7851</f>
        <v/>
      </c>
      <c r="F7851" s="6">
        <f>MIN(D7851,in_batt_pw,IF(sel_batt=0,0,(sel_batt-H7850)/in_rte))</f>
        <v/>
      </c>
      <c r="G7851" s="6">
        <f>MIN(E7851,in_batt_pw,H7850)</f>
        <v/>
      </c>
      <c r="H7851" s="6">
        <f>H7850+F7851*in_rte-G7851</f>
        <v/>
      </c>
      <c r="I7851" s="6">
        <f>IF(sel_og=1,0,E7851-G7851)</f>
        <v/>
      </c>
      <c r="J7851" s="6">
        <f>IF(sel_og=1,0,D7851-F7851)</f>
        <v/>
      </c>
      <c r="K7851" s="6">
        <f>IF(sel_og=1,E7851-G7851,0)</f>
        <v/>
      </c>
    </row>
    <row r="7852">
      <c r="A7852" s="6">
        <f>Profiles!E7852+Profiles!F7852</f>
        <v/>
      </c>
      <c r="B7852" s="6">
        <f>Profiles!D7852*sel_solar</f>
        <v/>
      </c>
      <c r="C7852" s="6">
        <f>MIN(B7852,A7852)</f>
        <v/>
      </c>
      <c r="D7852" s="6">
        <f>B7852-C7852</f>
        <v/>
      </c>
      <c r="E7852" s="6">
        <f>A7852-C7852</f>
        <v/>
      </c>
      <c r="F7852" s="6">
        <f>MIN(D7852,in_batt_pw,IF(sel_batt=0,0,(sel_batt-H7851)/in_rte))</f>
        <v/>
      </c>
      <c r="G7852" s="6">
        <f>MIN(E7852,in_batt_pw,H7851)</f>
        <v/>
      </c>
      <c r="H7852" s="6">
        <f>H7851+F7852*in_rte-G7852</f>
        <v/>
      </c>
      <c r="I7852" s="6">
        <f>IF(sel_og=1,0,E7852-G7852)</f>
        <v/>
      </c>
      <c r="J7852" s="6">
        <f>IF(sel_og=1,0,D7852-F7852)</f>
        <v/>
      </c>
      <c r="K7852" s="6">
        <f>IF(sel_og=1,E7852-G7852,0)</f>
        <v/>
      </c>
    </row>
    <row r="7853">
      <c r="A7853" s="6">
        <f>Profiles!E7853+Profiles!F7853</f>
        <v/>
      </c>
      <c r="B7853" s="6">
        <f>Profiles!D7853*sel_solar</f>
        <v/>
      </c>
      <c r="C7853" s="6">
        <f>MIN(B7853,A7853)</f>
        <v/>
      </c>
      <c r="D7853" s="6">
        <f>B7853-C7853</f>
        <v/>
      </c>
      <c r="E7853" s="6">
        <f>A7853-C7853</f>
        <v/>
      </c>
      <c r="F7853" s="6">
        <f>MIN(D7853,in_batt_pw,IF(sel_batt=0,0,(sel_batt-H7852)/in_rte))</f>
        <v/>
      </c>
      <c r="G7853" s="6">
        <f>MIN(E7853,in_batt_pw,H7852)</f>
        <v/>
      </c>
      <c r="H7853" s="6">
        <f>H7852+F7853*in_rte-G7853</f>
        <v/>
      </c>
      <c r="I7853" s="6">
        <f>IF(sel_og=1,0,E7853-G7853)</f>
        <v/>
      </c>
      <c r="J7853" s="6">
        <f>IF(sel_og=1,0,D7853-F7853)</f>
        <v/>
      </c>
      <c r="K7853" s="6">
        <f>IF(sel_og=1,E7853-G7853,0)</f>
        <v/>
      </c>
    </row>
    <row r="7854">
      <c r="A7854" s="6">
        <f>Profiles!E7854+Profiles!F7854</f>
        <v/>
      </c>
      <c r="B7854" s="6">
        <f>Profiles!D7854*sel_solar</f>
        <v/>
      </c>
      <c r="C7854" s="6">
        <f>MIN(B7854,A7854)</f>
        <v/>
      </c>
      <c r="D7854" s="6">
        <f>B7854-C7854</f>
        <v/>
      </c>
      <c r="E7854" s="6">
        <f>A7854-C7854</f>
        <v/>
      </c>
      <c r="F7854" s="6">
        <f>MIN(D7854,in_batt_pw,IF(sel_batt=0,0,(sel_batt-H7853)/in_rte))</f>
        <v/>
      </c>
      <c r="G7854" s="6">
        <f>MIN(E7854,in_batt_pw,H7853)</f>
        <v/>
      </c>
      <c r="H7854" s="6">
        <f>H7853+F7854*in_rte-G7854</f>
        <v/>
      </c>
      <c r="I7854" s="6">
        <f>IF(sel_og=1,0,E7854-G7854)</f>
        <v/>
      </c>
      <c r="J7854" s="6">
        <f>IF(sel_og=1,0,D7854-F7854)</f>
        <v/>
      </c>
      <c r="K7854" s="6">
        <f>IF(sel_og=1,E7854-G7854,0)</f>
        <v/>
      </c>
    </row>
    <row r="7855">
      <c r="A7855" s="6">
        <f>Profiles!E7855+Profiles!F7855</f>
        <v/>
      </c>
      <c r="B7855" s="6">
        <f>Profiles!D7855*sel_solar</f>
        <v/>
      </c>
      <c r="C7855" s="6">
        <f>MIN(B7855,A7855)</f>
        <v/>
      </c>
      <c r="D7855" s="6">
        <f>B7855-C7855</f>
        <v/>
      </c>
      <c r="E7855" s="6">
        <f>A7855-C7855</f>
        <v/>
      </c>
      <c r="F7855" s="6">
        <f>MIN(D7855,in_batt_pw,IF(sel_batt=0,0,(sel_batt-H7854)/in_rte))</f>
        <v/>
      </c>
      <c r="G7855" s="6">
        <f>MIN(E7855,in_batt_pw,H7854)</f>
        <v/>
      </c>
      <c r="H7855" s="6">
        <f>H7854+F7855*in_rte-G7855</f>
        <v/>
      </c>
      <c r="I7855" s="6">
        <f>IF(sel_og=1,0,E7855-G7855)</f>
        <v/>
      </c>
      <c r="J7855" s="6">
        <f>IF(sel_og=1,0,D7855-F7855)</f>
        <v/>
      </c>
      <c r="K7855" s="6">
        <f>IF(sel_og=1,E7855-G7855,0)</f>
        <v/>
      </c>
    </row>
    <row r="7856">
      <c r="A7856" s="6">
        <f>Profiles!E7856+Profiles!F7856</f>
        <v/>
      </c>
      <c r="B7856" s="6">
        <f>Profiles!D7856*sel_solar</f>
        <v/>
      </c>
      <c r="C7856" s="6">
        <f>MIN(B7856,A7856)</f>
        <v/>
      </c>
      <c r="D7856" s="6">
        <f>B7856-C7856</f>
        <v/>
      </c>
      <c r="E7856" s="6">
        <f>A7856-C7856</f>
        <v/>
      </c>
      <c r="F7856" s="6">
        <f>MIN(D7856,in_batt_pw,IF(sel_batt=0,0,(sel_batt-H7855)/in_rte))</f>
        <v/>
      </c>
      <c r="G7856" s="6">
        <f>MIN(E7856,in_batt_pw,H7855)</f>
        <v/>
      </c>
      <c r="H7856" s="6">
        <f>H7855+F7856*in_rte-G7856</f>
        <v/>
      </c>
      <c r="I7856" s="6">
        <f>IF(sel_og=1,0,E7856-G7856)</f>
        <v/>
      </c>
      <c r="J7856" s="6">
        <f>IF(sel_og=1,0,D7856-F7856)</f>
        <v/>
      </c>
      <c r="K7856" s="6">
        <f>IF(sel_og=1,E7856-G7856,0)</f>
        <v/>
      </c>
    </row>
    <row r="7857">
      <c r="A7857" s="6">
        <f>Profiles!E7857+Profiles!F7857</f>
        <v/>
      </c>
      <c r="B7857" s="6">
        <f>Profiles!D7857*sel_solar</f>
        <v/>
      </c>
      <c r="C7857" s="6">
        <f>MIN(B7857,A7857)</f>
        <v/>
      </c>
      <c r="D7857" s="6">
        <f>B7857-C7857</f>
        <v/>
      </c>
      <c r="E7857" s="6">
        <f>A7857-C7857</f>
        <v/>
      </c>
      <c r="F7857" s="6">
        <f>MIN(D7857,in_batt_pw,IF(sel_batt=0,0,(sel_batt-H7856)/in_rte))</f>
        <v/>
      </c>
      <c r="G7857" s="6">
        <f>MIN(E7857,in_batt_pw,H7856)</f>
        <v/>
      </c>
      <c r="H7857" s="6">
        <f>H7856+F7857*in_rte-G7857</f>
        <v/>
      </c>
      <c r="I7857" s="6">
        <f>IF(sel_og=1,0,E7857-G7857)</f>
        <v/>
      </c>
      <c r="J7857" s="6">
        <f>IF(sel_og=1,0,D7857-F7857)</f>
        <v/>
      </c>
      <c r="K7857" s="6">
        <f>IF(sel_og=1,E7857-G7857,0)</f>
        <v/>
      </c>
    </row>
    <row r="7858">
      <c r="A7858" s="6">
        <f>Profiles!E7858+Profiles!F7858</f>
        <v/>
      </c>
      <c r="B7858" s="6">
        <f>Profiles!D7858*sel_solar</f>
        <v/>
      </c>
      <c r="C7858" s="6">
        <f>MIN(B7858,A7858)</f>
        <v/>
      </c>
      <c r="D7858" s="6">
        <f>B7858-C7858</f>
        <v/>
      </c>
      <c r="E7858" s="6">
        <f>A7858-C7858</f>
        <v/>
      </c>
      <c r="F7858" s="6">
        <f>MIN(D7858,in_batt_pw,IF(sel_batt=0,0,(sel_batt-H7857)/in_rte))</f>
        <v/>
      </c>
      <c r="G7858" s="6">
        <f>MIN(E7858,in_batt_pw,H7857)</f>
        <v/>
      </c>
      <c r="H7858" s="6">
        <f>H7857+F7858*in_rte-G7858</f>
        <v/>
      </c>
      <c r="I7858" s="6">
        <f>IF(sel_og=1,0,E7858-G7858)</f>
        <v/>
      </c>
      <c r="J7858" s="6">
        <f>IF(sel_og=1,0,D7858-F7858)</f>
        <v/>
      </c>
      <c r="K7858" s="6">
        <f>IF(sel_og=1,E7858-G7858,0)</f>
        <v/>
      </c>
    </row>
    <row r="7859">
      <c r="A7859" s="6">
        <f>Profiles!E7859+Profiles!F7859</f>
        <v/>
      </c>
      <c r="B7859" s="6">
        <f>Profiles!D7859*sel_solar</f>
        <v/>
      </c>
      <c r="C7859" s="6">
        <f>MIN(B7859,A7859)</f>
        <v/>
      </c>
      <c r="D7859" s="6">
        <f>B7859-C7859</f>
        <v/>
      </c>
      <c r="E7859" s="6">
        <f>A7859-C7859</f>
        <v/>
      </c>
      <c r="F7859" s="6">
        <f>MIN(D7859,in_batt_pw,IF(sel_batt=0,0,(sel_batt-H7858)/in_rte))</f>
        <v/>
      </c>
      <c r="G7859" s="6">
        <f>MIN(E7859,in_batt_pw,H7858)</f>
        <v/>
      </c>
      <c r="H7859" s="6">
        <f>H7858+F7859*in_rte-G7859</f>
        <v/>
      </c>
      <c r="I7859" s="6">
        <f>IF(sel_og=1,0,E7859-G7859)</f>
        <v/>
      </c>
      <c r="J7859" s="6">
        <f>IF(sel_og=1,0,D7859-F7859)</f>
        <v/>
      </c>
      <c r="K7859" s="6">
        <f>IF(sel_og=1,E7859-G7859,0)</f>
        <v/>
      </c>
    </row>
    <row r="7860">
      <c r="A7860" s="6">
        <f>Profiles!E7860+Profiles!F7860</f>
        <v/>
      </c>
      <c r="B7860" s="6">
        <f>Profiles!D7860*sel_solar</f>
        <v/>
      </c>
      <c r="C7860" s="6">
        <f>MIN(B7860,A7860)</f>
        <v/>
      </c>
      <c r="D7860" s="6">
        <f>B7860-C7860</f>
        <v/>
      </c>
      <c r="E7860" s="6">
        <f>A7860-C7860</f>
        <v/>
      </c>
      <c r="F7860" s="6">
        <f>MIN(D7860,in_batt_pw,IF(sel_batt=0,0,(sel_batt-H7859)/in_rte))</f>
        <v/>
      </c>
      <c r="G7860" s="6">
        <f>MIN(E7860,in_batt_pw,H7859)</f>
        <v/>
      </c>
      <c r="H7860" s="6">
        <f>H7859+F7860*in_rte-G7860</f>
        <v/>
      </c>
      <c r="I7860" s="6">
        <f>IF(sel_og=1,0,E7860-G7860)</f>
        <v/>
      </c>
      <c r="J7860" s="6">
        <f>IF(sel_og=1,0,D7860-F7860)</f>
        <v/>
      </c>
      <c r="K7860" s="6">
        <f>IF(sel_og=1,E7860-G7860,0)</f>
        <v/>
      </c>
    </row>
    <row r="7861">
      <c r="A7861" s="6">
        <f>Profiles!E7861+Profiles!F7861</f>
        <v/>
      </c>
      <c r="B7861" s="6">
        <f>Profiles!D7861*sel_solar</f>
        <v/>
      </c>
      <c r="C7861" s="6">
        <f>MIN(B7861,A7861)</f>
        <v/>
      </c>
      <c r="D7861" s="6">
        <f>B7861-C7861</f>
        <v/>
      </c>
      <c r="E7861" s="6">
        <f>A7861-C7861</f>
        <v/>
      </c>
      <c r="F7861" s="6">
        <f>MIN(D7861,in_batt_pw,IF(sel_batt=0,0,(sel_batt-H7860)/in_rte))</f>
        <v/>
      </c>
      <c r="G7861" s="6">
        <f>MIN(E7861,in_batt_pw,H7860)</f>
        <v/>
      </c>
      <c r="H7861" s="6">
        <f>H7860+F7861*in_rte-G7861</f>
        <v/>
      </c>
      <c r="I7861" s="6">
        <f>IF(sel_og=1,0,E7861-G7861)</f>
        <v/>
      </c>
      <c r="J7861" s="6">
        <f>IF(sel_og=1,0,D7861-F7861)</f>
        <v/>
      </c>
      <c r="K7861" s="6">
        <f>IF(sel_og=1,E7861-G7861,0)</f>
        <v/>
      </c>
    </row>
    <row r="7862">
      <c r="A7862" s="6">
        <f>Profiles!E7862+Profiles!F7862</f>
        <v/>
      </c>
      <c r="B7862" s="6">
        <f>Profiles!D7862*sel_solar</f>
        <v/>
      </c>
      <c r="C7862" s="6">
        <f>MIN(B7862,A7862)</f>
        <v/>
      </c>
      <c r="D7862" s="6">
        <f>B7862-C7862</f>
        <v/>
      </c>
      <c r="E7862" s="6">
        <f>A7862-C7862</f>
        <v/>
      </c>
      <c r="F7862" s="6">
        <f>MIN(D7862,in_batt_pw,IF(sel_batt=0,0,(sel_batt-H7861)/in_rte))</f>
        <v/>
      </c>
      <c r="G7862" s="6">
        <f>MIN(E7862,in_batt_pw,H7861)</f>
        <v/>
      </c>
      <c r="H7862" s="6">
        <f>H7861+F7862*in_rte-G7862</f>
        <v/>
      </c>
      <c r="I7862" s="6">
        <f>IF(sel_og=1,0,E7862-G7862)</f>
        <v/>
      </c>
      <c r="J7862" s="6">
        <f>IF(sel_og=1,0,D7862-F7862)</f>
        <v/>
      </c>
      <c r="K7862" s="6">
        <f>IF(sel_og=1,E7862-G7862,0)</f>
        <v/>
      </c>
    </row>
    <row r="7863">
      <c r="A7863" s="6">
        <f>Profiles!E7863+Profiles!F7863</f>
        <v/>
      </c>
      <c r="B7863" s="6">
        <f>Profiles!D7863*sel_solar</f>
        <v/>
      </c>
      <c r="C7863" s="6">
        <f>MIN(B7863,A7863)</f>
        <v/>
      </c>
      <c r="D7863" s="6">
        <f>B7863-C7863</f>
        <v/>
      </c>
      <c r="E7863" s="6">
        <f>A7863-C7863</f>
        <v/>
      </c>
      <c r="F7863" s="6">
        <f>MIN(D7863,in_batt_pw,IF(sel_batt=0,0,(sel_batt-H7862)/in_rte))</f>
        <v/>
      </c>
      <c r="G7863" s="6">
        <f>MIN(E7863,in_batt_pw,H7862)</f>
        <v/>
      </c>
      <c r="H7863" s="6">
        <f>H7862+F7863*in_rte-G7863</f>
        <v/>
      </c>
      <c r="I7863" s="6">
        <f>IF(sel_og=1,0,E7863-G7863)</f>
        <v/>
      </c>
      <c r="J7863" s="6">
        <f>IF(sel_og=1,0,D7863-F7863)</f>
        <v/>
      </c>
      <c r="K7863" s="6">
        <f>IF(sel_og=1,E7863-G7863,0)</f>
        <v/>
      </c>
    </row>
    <row r="7864">
      <c r="A7864" s="6">
        <f>Profiles!E7864+Profiles!F7864</f>
        <v/>
      </c>
      <c r="B7864" s="6">
        <f>Profiles!D7864*sel_solar</f>
        <v/>
      </c>
      <c r="C7864" s="6">
        <f>MIN(B7864,A7864)</f>
        <v/>
      </c>
      <c r="D7864" s="6">
        <f>B7864-C7864</f>
        <v/>
      </c>
      <c r="E7864" s="6">
        <f>A7864-C7864</f>
        <v/>
      </c>
      <c r="F7864" s="6">
        <f>MIN(D7864,in_batt_pw,IF(sel_batt=0,0,(sel_batt-H7863)/in_rte))</f>
        <v/>
      </c>
      <c r="G7864" s="6">
        <f>MIN(E7864,in_batt_pw,H7863)</f>
        <v/>
      </c>
      <c r="H7864" s="6">
        <f>H7863+F7864*in_rte-G7864</f>
        <v/>
      </c>
      <c r="I7864" s="6">
        <f>IF(sel_og=1,0,E7864-G7864)</f>
        <v/>
      </c>
      <c r="J7864" s="6">
        <f>IF(sel_og=1,0,D7864-F7864)</f>
        <v/>
      </c>
      <c r="K7864" s="6">
        <f>IF(sel_og=1,E7864-G7864,0)</f>
        <v/>
      </c>
    </row>
    <row r="7865">
      <c r="A7865" s="6">
        <f>Profiles!E7865+Profiles!F7865</f>
        <v/>
      </c>
      <c r="B7865" s="6">
        <f>Profiles!D7865*sel_solar</f>
        <v/>
      </c>
      <c r="C7865" s="6">
        <f>MIN(B7865,A7865)</f>
        <v/>
      </c>
      <c r="D7865" s="6">
        <f>B7865-C7865</f>
        <v/>
      </c>
      <c r="E7865" s="6">
        <f>A7865-C7865</f>
        <v/>
      </c>
      <c r="F7865" s="6">
        <f>MIN(D7865,in_batt_pw,IF(sel_batt=0,0,(sel_batt-H7864)/in_rte))</f>
        <v/>
      </c>
      <c r="G7865" s="6">
        <f>MIN(E7865,in_batt_pw,H7864)</f>
        <v/>
      </c>
      <c r="H7865" s="6">
        <f>H7864+F7865*in_rte-G7865</f>
        <v/>
      </c>
      <c r="I7865" s="6">
        <f>IF(sel_og=1,0,E7865-G7865)</f>
        <v/>
      </c>
      <c r="J7865" s="6">
        <f>IF(sel_og=1,0,D7865-F7865)</f>
        <v/>
      </c>
      <c r="K7865" s="6">
        <f>IF(sel_og=1,E7865-G7865,0)</f>
        <v/>
      </c>
    </row>
    <row r="7866">
      <c r="A7866" s="6">
        <f>Profiles!E7866+Profiles!F7866</f>
        <v/>
      </c>
      <c r="B7866" s="6">
        <f>Profiles!D7866*sel_solar</f>
        <v/>
      </c>
      <c r="C7866" s="6">
        <f>MIN(B7866,A7866)</f>
        <v/>
      </c>
      <c r="D7866" s="6">
        <f>B7866-C7866</f>
        <v/>
      </c>
      <c r="E7866" s="6">
        <f>A7866-C7866</f>
        <v/>
      </c>
      <c r="F7866" s="6">
        <f>MIN(D7866,in_batt_pw,IF(sel_batt=0,0,(sel_batt-H7865)/in_rte))</f>
        <v/>
      </c>
      <c r="G7866" s="6">
        <f>MIN(E7866,in_batt_pw,H7865)</f>
        <v/>
      </c>
      <c r="H7866" s="6">
        <f>H7865+F7866*in_rte-G7866</f>
        <v/>
      </c>
      <c r="I7866" s="6">
        <f>IF(sel_og=1,0,E7866-G7866)</f>
        <v/>
      </c>
      <c r="J7866" s="6">
        <f>IF(sel_og=1,0,D7866-F7866)</f>
        <v/>
      </c>
      <c r="K7866" s="6">
        <f>IF(sel_og=1,E7866-G7866,0)</f>
        <v/>
      </c>
    </row>
    <row r="7867">
      <c r="A7867" s="6">
        <f>Profiles!E7867+Profiles!F7867</f>
        <v/>
      </c>
      <c r="B7867" s="6">
        <f>Profiles!D7867*sel_solar</f>
        <v/>
      </c>
      <c r="C7867" s="6">
        <f>MIN(B7867,A7867)</f>
        <v/>
      </c>
      <c r="D7867" s="6">
        <f>B7867-C7867</f>
        <v/>
      </c>
      <c r="E7867" s="6">
        <f>A7867-C7867</f>
        <v/>
      </c>
      <c r="F7867" s="6">
        <f>MIN(D7867,in_batt_pw,IF(sel_batt=0,0,(sel_batt-H7866)/in_rte))</f>
        <v/>
      </c>
      <c r="G7867" s="6">
        <f>MIN(E7867,in_batt_pw,H7866)</f>
        <v/>
      </c>
      <c r="H7867" s="6">
        <f>H7866+F7867*in_rte-G7867</f>
        <v/>
      </c>
      <c r="I7867" s="6">
        <f>IF(sel_og=1,0,E7867-G7867)</f>
        <v/>
      </c>
      <c r="J7867" s="6">
        <f>IF(sel_og=1,0,D7867-F7867)</f>
        <v/>
      </c>
      <c r="K7867" s="6">
        <f>IF(sel_og=1,E7867-G7867,0)</f>
        <v/>
      </c>
    </row>
    <row r="7868">
      <c r="A7868" s="6">
        <f>Profiles!E7868+Profiles!F7868</f>
        <v/>
      </c>
      <c r="B7868" s="6">
        <f>Profiles!D7868*sel_solar</f>
        <v/>
      </c>
      <c r="C7868" s="6">
        <f>MIN(B7868,A7868)</f>
        <v/>
      </c>
      <c r="D7868" s="6">
        <f>B7868-C7868</f>
        <v/>
      </c>
      <c r="E7868" s="6">
        <f>A7868-C7868</f>
        <v/>
      </c>
      <c r="F7868" s="6">
        <f>MIN(D7868,in_batt_pw,IF(sel_batt=0,0,(sel_batt-H7867)/in_rte))</f>
        <v/>
      </c>
      <c r="G7868" s="6">
        <f>MIN(E7868,in_batt_pw,H7867)</f>
        <v/>
      </c>
      <c r="H7868" s="6">
        <f>H7867+F7868*in_rte-G7868</f>
        <v/>
      </c>
      <c r="I7868" s="6">
        <f>IF(sel_og=1,0,E7868-G7868)</f>
        <v/>
      </c>
      <c r="J7868" s="6">
        <f>IF(sel_og=1,0,D7868-F7868)</f>
        <v/>
      </c>
      <c r="K7868" s="6">
        <f>IF(sel_og=1,E7868-G7868,0)</f>
        <v/>
      </c>
    </row>
    <row r="7869">
      <c r="A7869" s="6">
        <f>Profiles!E7869+Profiles!F7869</f>
        <v/>
      </c>
      <c r="B7869" s="6">
        <f>Profiles!D7869*sel_solar</f>
        <v/>
      </c>
      <c r="C7869" s="6">
        <f>MIN(B7869,A7869)</f>
        <v/>
      </c>
      <c r="D7869" s="6">
        <f>B7869-C7869</f>
        <v/>
      </c>
      <c r="E7869" s="6">
        <f>A7869-C7869</f>
        <v/>
      </c>
      <c r="F7869" s="6">
        <f>MIN(D7869,in_batt_pw,IF(sel_batt=0,0,(sel_batt-H7868)/in_rte))</f>
        <v/>
      </c>
      <c r="G7869" s="6">
        <f>MIN(E7869,in_batt_pw,H7868)</f>
        <v/>
      </c>
      <c r="H7869" s="6">
        <f>H7868+F7869*in_rte-G7869</f>
        <v/>
      </c>
      <c r="I7869" s="6">
        <f>IF(sel_og=1,0,E7869-G7869)</f>
        <v/>
      </c>
      <c r="J7869" s="6">
        <f>IF(sel_og=1,0,D7869-F7869)</f>
        <v/>
      </c>
      <c r="K7869" s="6">
        <f>IF(sel_og=1,E7869-G7869,0)</f>
        <v/>
      </c>
    </row>
    <row r="7870">
      <c r="A7870" s="6">
        <f>Profiles!E7870+Profiles!F7870</f>
        <v/>
      </c>
      <c r="B7870" s="6">
        <f>Profiles!D7870*sel_solar</f>
        <v/>
      </c>
      <c r="C7870" s="6">
        <f>MIN(B7870,A7870)</f>
        <v/>
      </c>
      <c r="D7870" s="6">
        <f>B7870-C7870</f>
        <v/>
      </c>
      <c r="E7870" s="6">
        <f>A7870-C7870</f>
        <v/>
      </c>
      <c r="F7870" s="6">
        <f>MIN(D7870,in_batt_pw,IF(sel_batt=0,0,(sel_batt-H7869)/in_rte))</f>
        <v/>
      </c>
      <c r="G7870" s="6">
        <f>MIN(E7870,in_batt_pw,H7869)</f>
        <v/>
      </c>
      <c r="H7870" s="6">
        <f>H7869+F7870*in_rte-G7870</f>
        <v/>
      </c>
      <c r="I7870" s="6">
        <f>IF(sel_og=1,0,E7870-G7870)</f>
        <v/>
      </c>
      <c r="J7870" s="6">
        <f>IF(sel_og=1,0,D7870-F7870)</f>
        <v/>
      </c>
      <c r="K7870" s="6">
        <f>IF(sel_og=1,E7870-G7870,0)</f>
        <v/>
      </c>
    </row>
    <row r="7871">
      <c r="A7871" s="6">
        <f>Profiles!E7871+Profiles!F7871</f>
        <v/>
      </c>
      <c r="B7871" s="6">
        <f>Profiles!D7871*sel_solar</f>
        <v/>
      </c>
      <c r="C7871" s="6">
        <f>MIN(B7871,A7871)</f>
        <v/>
      </c>
      <c r="D7871" s="6">
        <f>B7871-C7871</f>
        <v/>
      </c>
      <c r="E7871" s="6">
        <f>A7871-C7871</f>
        <v/>
      </c>
      <c r="F7871" s="6">
        <f>MIN(D7871,in_batt_pw,IF(sel_batt=0,0,(sel_batt-H7870)/in_rte))</f>
        <v/>
      </c>
      <c r="G7871" s="6">
        <f>MIN(E7871,in_batt_pw,H7870)</f>
        <v/>
      </c>
      <c r="H7871" s="6">
        <f>H7870+F7871*in_rte-G7871</f>
        <v/>
      </c>
      <c r="I7871" s="6">
        <f>IF(sel_og=1,0,E7871-G7871)</f>
        <v/>
      </c>
      <c r="J7871" s="6">
        <f>IF(sel_og=1,0,D7871-F7871)</f>
        <v/>
      </c>
      <c r="K7871" s="6">
        <f>IF(sel_og=1,E7871-G7871,0)</f>
        <v/>
      </c>
    </row>
    <row r="7872">
      <c r="A7872" s="6">
        <f>Profiles!E7872+Profiles!F7872</f>
        <v/>
      </c>
      <c r="B7872" s="6">
        <f>Profiles!D7872*sel_solar</f>
        <v/>
      </c>
      <c r="C7872" s="6">
        <f>MIN(B7872,A7872)</f>
        <v/>
      </c>
      <c r="D7872" s="6">
        <f>B7872-C7872</f>
        <v/>
      </c>
      <c r="E7872" s="6">
        <f>A7872-C7872</f>
        <v/>
      </c>
      <c r="F7872" s="6">
        <f>MIN(D7872,in_batt_pw,IF(sel_batt=0,0,(sel_batt-H7871)/in_rte))</f>
        <v/>
      </c>
      <c r="G7872" s="6">
        <f>MIN(E7872,in_batt_pw,H7871)</f>
        <v/>
      </c>
      <c r="H7872" s="6">
        <f>H7871+F7872*in_rte-G7872</f>
        <v/>
      </c>
      <c r="I7872" s="6">
        <f>IF(sel_og=1,0,E7872-G7872)</f>
        <v/>
      </c>
      <c r="J7872" s="6">
        <f>IF(sel_og=1,0,D7872-F7872)</f>
        <v/>
      </c>
      <c r="K7872" s="6">
        <f>IF(sel_og=1,E7872-G7872,0)</f>
        <v/>
      </c>
    </row>
    <row r="7873">
      <c r="A7873" s="6">
        <f>Profiles!E7873+Profiles!F7873</f>
        <v/>
      </c>
      <c r="B7873" s="6">
        <f>Profiles!D7873*sel_solar</f>
        <v/>
      </c>
      <c r="C7873" s="6">
        <f>MIN(B7873,A7873)</f>
        <v/>
      </c>
      <c r="D7873" s="6">
        <f>B7873-C7873</f>
        <v/>
      </c>
      <c r="E7873" s="6">
        <f>A7873-C7873</f>
        <v/>
      </c>
      <c r="F7873" s="6">
        <f>MIN(D7873,in_batt_pw,IF(sel_batt=0,0,(sel_batt-H7872)/in_rte))</f>
        <v/>
      </c>
      <c r="G7873" s="6">
        <f>MIN(E7873,in_batt_pw,H7872)</f>
        <v/>
      </c>
      <c r="H7873" s="6">
        <f>H7872+F7873*in_rte-G7873</f>
        <v/>
      </c>
      <c r="I7873" s="6">
        <f>IF(sel_og=1,0,E7873-G7873)</f>
        <v/>
      </c>
      <c r="J7873" s="6">
        <f>IF(sel_og=1,0,D7873-F7873)</f>
        <v/>
      </c>
      <c r="K7873" s="6">
        <f>IF(sel_og=1,E7873-G7873,0)</f>
        <v/>
      </c>
    </row>
    <row r="7874">
      <c r="A7874" s="6">
        <f>Profiles!E7874+Profiles!F7874</f>
        <v/>
      </c>
      <c r="B7874" s="6">
        <f>Profiles!D7874*sel_solar</f>
        <v/>
      </c>
      <c r="C7874" s="6">
        <f>MIN(B7874,A7874)</f>
        <v/>
      </c>
      <c r="D7874" s="6">
        <f>B7874-C7874</f>
        <v/>
      </c>
      <c r="E7874" s="6">
        <f>A7874-C7874</f>
        <v/>
      </c>
      <c r="F7874" s="6">
        <f>MIN(D7874,in_batt_pw,IF(sel_batt=0,0,(sel_batt-H7873)/in_rte))</f>
        <v/>
      </c>
      <c r="G7874" s="6">
        <f>MIN(E7874,in_batt_pw,H7873)</f>
        <v/>
      </c>
      <c r="H7874" s="6">
        <f>H7873+F7874*in_rte-G7874</f>
        <v/>
      </c>
      <c r="I7874" s="6">
        <f>IF(sel_og=1,0,E7874-G7874)</f>
        <v/>
      </c>
      <c r="J7874" s="6">
        <f>IF(sel_og=1,0,D7874-F7874)</f>
        <v/>
      </c>
      <c r="K7874" s="6">
        <f>IF(sel_og=1,E7874-G7874,0)</f>
        <v/>
      </c>
    </row>
    <row r="7875">
      <c r="A7875" s="6">
        <f>Profiles!E7875+Profiles!F7875</f>
        <v/>
      </c>
      <c r="B7875" s="6">
        <f>Profiles!D7875*sel_solar</f>
        <v/>
      </c>
      <c r="C7875" s="6">
        <f>MIN(B7875,A7875)</f>
        <v/>
      </c>
      <c r="D7875" s="6">
        <f>B7875-C7875</f>
        <v/>
      </c>
      <c r="E7875" s="6">
        <f>A7875-C7875</f>
        <v/>
      </c>
      <c r="F7875" s="6">
        <f>MIN(D7875,in_batt_pw,IF(sel_batt=0,0,(sel_batt-H7874)/in_rte))</f>
        <v/>
      </c>
      <c r="G7875" s="6">
        <f>MIN(E7875,in_batt_pw,H7874)</f>
        <v/>
      </c>
      <c r="H7875" s="6">
        <f>H7874+F7875*in_rte-G7875</f>
        <v/>
      </c>
      <c r="I7875" s="6">
        <f>IF(sel_og=1,0,E7875-G7875)</f>
        <v/>
      </c>
      <c r="J7875" s="6">
        <f>IF(sel_og=1,0,D7875-F7875)</f>
        <v/>
      </c>
      <c r="K7875" s="6">
        <f>IF(sel_og=1,E7875-G7875,0)</f>
        <v/>
      </c>
    </row>
    <row r="7876">
      <c r="A7876" s="6">
        <f>Profiles!E7876+Profiles!F7876</f>
        <v/>
      </c>
      <c r="B7876" s="6">
        <f>Profiles!D7876*sel_solar</f>
        <v/>
      </c>
      <c r="C7876" s="6">
        <f>MIN(B7876,A7876)</f>
        <v/>
      </c>
      <c r="D7876" s="6">
        <f>B7876-C7876</f>
        <v/>
      </c>
      <c r="E7876" s="6">
        <f>A7876-C7876</f>
        <v/>
      </c>
      <c r="F7876" s="6">
        <f>MIN(D7876,in_batt_pw,IF(sel_batt=0,0,(sel_batt-H7875)/in_rte))</f>
        <v/>
      </c>
      <c r="G7876" s="6">
        <f>MIN(E7876,in_batt_pw,H7875)</f>
        <v/>
      </c>
      <c r="H7876" s="6">
        <f>H7875+F7876*in_rte-G7876</f>
        <v/>
      </c>
      <c r="I7876" s="6">
        <f>IF(sel_og=1,0,E7876-G7876)</f>
        <v/>
      </c>
      <c r="J7876" s="6">
        <f>IF(sel_og=1,0,D7876-F7876)</f>
        <v/>
      </c>
      <c r="K7876" s="6">
        <f>IF(sel_og=1,E7876-G7876,0)</f>
        <v/>
      </c>
    </row>
    <row r="7877">
      <c r="A7877" s="6">
        <f>Profiles!E7877+Profiles!F7877</f>
        <v/>
      </c>
      <c r="B7877" s="6">
        <f>Profiles!D7877*sel_solar</f>
        <v/>
      </c>
      <c r="C7877" s="6">
        <f>MIN(B7877,A7877)</f>
        <v/>
      </c>
      <c r="D7877" s="6">
        <f>B7877-C7877</f>
        <v/>
      </c>
      <c r="E7877" s="6">
        <f>A7877-C7877</f>
        <v/>
      </c>
      <c r="F7877" s="6">
        <f>MIN(D7877,in_batt_pw,IF(sel_batt=0,0,(sel_batt-H7876)/in_rte))</f>
        <v/>
      </c>
      <c r="G7877" s="6">
        <f>MIN(E7877,in_batt_pw,H7876)</f>
        <v/>
      </c>
      <c r="H7877" s="6">
        <f>H7876+F7877*in_rte-G7877</f>
        <v/>
      </c>
      <c r="I7877" s="6">
        <f>IF(sel_og=1,0,E7877-G7877)</f>
        <v/>
      </c>
      <c r="J7877" s="6">
        <f>IF(sel_og=1,0,D7877-F7877)</f>
        <v/>
      </c>
      <c r="K7877" s="6">
        <f>IF(sel_og=1,E7877-G7877,0)</f>
        <v/>
      </c>
    </row>
    <row r="7878">
      <c r="A7878" s="6">
        <f>Profiles!E7878+Profiles!F7878</f>
        <v/>
      </c>
      <c r="B7878" s="6">
        <f>Profiles!D7878*sel_solar</f>
        <v/>
      </c>
      <c r="C7878" s="6">
        <f>MIN(B7878,A7878)</f>
        <v/>
      </c>
      <c r="D7878" s="6">
        <f>B7878-C7878</f>
        <v/>
      </c>
      <c r="E7878" s="6">
        <f>A7878-C7878</f>
        <v/>
      </c>
      <c r="F7878" s="6">
        <f>MIN(D7878,in_batt_pw,IF(sel_batt=0,0,(sel_batt-H7877)/in_rte))</f>
        <v/>
      </c>
      <c r="G7878" s="6">
        <f>MIN(E7878,in_batt_pw,H7877)</f>
        <v/>
      </c>
      <c r="H7878" s="6">
        <f>H7877+F7878*in_rte-G7878</f>
        <v/>
      </c>
      <c r="I7878" s="6">
        <f>IF(sel_og=1,0,E7878-G7878)</f>
        <v/>
      </c>
      <c r="J7878" s="6">
        <f>IF(sel_og=1,0,D7878-F7878)</f>
        <v/>
      </c>
      <c r="K7878" s="6">
        <f>IF(sel_og=1,E7878-G7878,0)</f>
        <v/>
      </c>
    </row>
    <row r="7879">
      <c r="A7879" s="6">
        <f>Profiles!E7879+Profiles!F7879</f>
        <v/>
      </c>
      <c r="B7879" s="6">
        <f>Profiles!D7879*sel_solar</f>
        <v/>
      </c>
      <c r="C7879" s="6">
        <f>MIN(B7879,A7879)</f>
        <v/>
      </c>
      <c r="D7879" s="6">
        <f>B7879-C7879</f>
        <v/>
      </c>
      <c r="E7879" s="6">
        <f>A7879-C7879</f>
        <v/>
      </c>
      <c r="F7879" s="6">
        <f>MIN(D7879,in_batt_pw,IF(sel_batt=0,0,(sel_batt-H7878)/in_rte))</f>
        <v/>
      </c>
      <c r="G7879" s="6">
        <f>MIN(E7879,in_batt_pw,H7878)</f>
        <v/>
      </c>
      <c r="H7879" s="6">
        <f>H7878+F7879*in_rte-G7879</f>
        <v/>
      </c>
      <c r="I7879" s="6">
        <f>IF(sel_og=1,0,E7879-G7879)</f>
        <v/>
      </c>
      <c r="J7879" s="6">
        <f>IF(sel_og=1,0,D7879-F7879)</f>
        <v/>
      </c>
      <c r="K7879" s="6">
        <f>IF(sel_og=1,E7879-G7879,0)</f>
        <v/>
      </c>
    </row>
    <row r="7880">
      <c r="A7880" s="6">
        <f>Profiles!E7880+Profiles!F7880</f>
        <v/>
      </c>
      <c r="B7880" s="6">
        <f>Profiles!D7880*sel_solar</f>
        <v/>
      </c>
      <c r="C7880" s="6">
        <f>MIN(B7880,A7880)</f>
        <v/>
      </c>
      <c r="D7880" s="6">
        <f>B7880-C7880</f>
        <v/>
      </c>
      <c r="E7880" s="6">
        <f>A7880-C7880</f>
        <v/>
      </c>
      <c r="F7880" s="6">
        <f>MIN(D7880,in_batt_pw,IF(sel_batt=0,0,(sel_batt-H7879)/in_rte))</f>
        <v/>
      </c>
      <c r="G7880" s="6">
        <f>MIN(E7880,in_batt_pw,H7879)</f>
        <v/>
      </c>
      <c r="H7880" s="6">
        <f>H7879+F7880*in_rte-G7880</f>
        <v/>
      </c>
      <c r="I7880" s="6">
        <f>IF(sel_og=1,0,E7880-G7880)</f>
        <v/>
      </c>
      <c r="J7880" s="6">
        <f>IF(sel_og=1,0,D7880-F7880)</f>
        <v/>
      </c>
      <c r="K7880" s="6">
        <f>IF(sel_og=1,E7880-G7880,0)</f>
        <v/>
      </c>
    </row>
    <row r="7881">
      <c r="A7881" s="6">
        <f>Profiles!E7881+Profiles!F7881</f>
        <v/>
      </c>
      <c r="B7881" s="6">
        <f>Profiles!D7881*sel_solar</f>
        <v/>
      </c>
      <c r="C7881" s="6">
        <f>MIN(B7881,A7881)</f>
        <v/>
      </c>
      <c r="D7881" s="6">
        <f>B7881-C7881</f>
        <v/>
      </c>
      <c r="E7881" s="6">
        <f>A7881-C7881</f>
        <v/>
      </c>
      <c r="F7881" s="6">
        <f>MIN(D7881,in_batt_pw,IF(sel_batt=0,0,(sel_batt-H7880)/in_rte))</f>
        <v/>
      </c>
      <c r="G7881" s="6">
        <f>MIN(E7881,in_batt_pw,H7880)</f>
        <v/>
      </c>
      <c r="H7881" s="6">
        <f>H7880+F7881*in_rte-G7881</f>
        <v/>
      </c>
      <c r="I7881" s="6">
        <f>IF(sel_og=1,0,E7881-G7881)</f>
        <v/>
      </c>
      <c r="J7881" s="6">
        <f>IF(sel_og=1,0,D7881-F7881)</f>
        <v/>
      </c>
      <c r="K7881" s="6">
        <f>IF(sel_og=1,E7881-G7881,0)</f>
        <v/>
      </c>
    </row>
    <row r="7882">
      <c r="A7882" s="6">
        <f>Profiles!E7882+Profiles!F7882</f>
        <v/>
      </c>
      <c r="B7882" s="6">
        <f>Profiles!D7882*sel_solar</f>
        <v/>
      </c>
      <c r="C7882" s="6">
        <f>MIN(B7882,A7882)</f>
        <v/>
      </c>
      <c r="D7882" s="6">
        <f>B7882-C7882</f>
        <v/>
      </c>
      <c r="E7882" s="6">
        <f>A7882-C7882</f>
        <v/>
      </c>
      <c r="F7882" s="6">
        <f>MIN(D7882,in_batt_pw,IF(sel_batt=0,0,(sel_batt-H7881)/in_rte))</f>
        <v/>
      </c>
      <c r="G7882" s="6">
        <f>MIN(E7882,in_batt_pw,H7881)</f>
        <v/>
      </c>
      <c r="H7882" s="6">
        <f>H7881+F7882*in_rte-G7882</f>
        <v/>
      </c>
      <c r="I7882" s="6">
        <f>IF(sel_og=1,0,E7882-G7882)</f>
        <v/>
      </c>
      <c r="J7882" s="6">
        <f>IF(sel_og=1,0,D7882-F7882)</f>
        <v/>
      </c>
      <c r="K7882" s="6">
        <f>IF(sel_og=1,E7882-G7882,0)</f>
        <v/>
      </c>
    </row>
    <row r="7883">
      <c r="A7883" s="6">
        <f>Profiles!E7883+Profiles!F7883</f>
        <v/>
      </c>
      <c r="B7883" s="6">
        <f>Profiles!D7883*sel_solar</f>
        <v/>
      </c>
      <c r="C7883" s="6">
        <f>MIN(B7883,A7883)</f>
        <v/>
      </c>
      <c r="D7883" s="6">
        <f>B7883-C7883</f>
        <v/>
      </c>
      <c r="E7883" s="6">
        <f>A7883-C7883</f>
        <v/>
      </c>
      <c r="F7883" s="6">
        <f>MIN(D7883,in_batt_pw,IF(sel_batt=0,0,(sel_batt-H7882)/in_rte))</f>
        <v/>
      </c>
      <c r="G7883" s="6">
        <f>MIN(E7883,in_batt_pw,H7882)</f>
        <v/>
      </c>
      <c r="H7883" s="6">
        <f>H7882+F7883*in_rte-G7883</f>
        <v/>
      </c>
      <c r="I7883" s="6">
        <f>IF(sel_og=1,0,E7883-G7883)</f>
        <v/>
      </c>
      <c r="J7883" s="6">
        <f>IF(sel_og=1,0,D7883-F7883)</f>
        <v/>
      </c>
      <c r="K7883" s="6">
        <f>IF(sel_og=1,E7883-G7883,0)</f>
        <v/>
      </c>
    </row>
    <row r="7884">
      <c r="A7884" s="6">
        <f>Profiles!E7884+Profiles!F7884</f>
        <v/>
      </c>
      <c r="B7884" s="6">
        <f>Profiles!D7884*sel_solar</f>
        <v/>
      </c>
      <c r="C7884" s="6">
        <f>MIN(B7884,A7884)</f>
        <v/>
      </c>
      <c r="D7884" s="6">
        <f>B7884-C7884</f>
        <v/>
      </c>
      <c r="E7884" s="6">
        <f>A7884-C7884</f>
        <v/>
      </c>
      <c r="F7884" s="6">
        <f>MIN(D7884,in_batt_pw,IF(sel_batt=0,0,(sel_batt-H7883)/in_rte))</f>
        <v/>
      </c>
      <c r="G7884" s="6">
        <f>MIN(E7884,in_batt_pw,H7883)</f>
        <v/>
      </c>
      <c r="H7884" s="6">
        <f>H7883+F7884*in_rte-G7884</f>
        <v/>
      </c>
      <c r="I7884" s="6">
        <f>IF(sel_og=1,0,E7884-G7884)</f>
        <v/>
      </c>
      <c r="J7884" s="6">
        <f>IF(sel_og=1,0,D7884-F7884)</f>
        <v/>
      </c>
      <c r="K7884" s="6">
        <f>IF(sel_og=1,E7884-G7884,0)</f>
        <v/>
      </c>
    </row>
    <row r="7885">
      <c r="A7885" s="6">
        <f>Profiles!E7885+Profiles!F7885</f>
        <v/>
      </c>
      <c r="B7885" s="6">
        <f>Profiles!D7885*sel_solar</f>
        <v/>
      </c>
      <c r="C7885" s="6">
        <f>MIN(B7885,A7885)</f>
        <v/>
      </c>
      <c r="D7885" s="6">
        <f>B7885-C7885</f>
        <v/>
      </c>
      <c r="E7885" s="6">
        <f>A7885-C7885</f>
        <v/>
      </c>
      <c r="F7885" s="6">
        <f>MIN(D7885,in_batt_pw,IF(sel_batt=0,0,(sel_batt-H7884)/in_rte))</f>
        <v/>
      </c>
      <c r="G7885" s="6">
        <f>MIN(E7885,in_batt_pw,H7884)</f>
        <v/>
      </c>
      <c r="H7885" s="6">
        <f>H7884+F7885*in_rte-G7885</f>
        <v/>
      </c>
      <c r="I7885" s="6">
        <f>IF(sel_og=1,0,E7885-G7885)</f>
        <v/>
      </c>
      <c r="J7885" s="6">
        <f>IF(sel_og=1,0,D7885-F7885)</f>
        <v/>
      </c>
      <c r="K7885" s="6">
        <f>IF(sel_og=1,E7885-G7885,0)</f>
        <v/>
      </c>
    </row>
    <row r="7886">
      <c r="A7886" s="6">
        <f>Profiles!E7886+Profiles!F7886</f>
        <v/>
      </c>
      <c r="B7886" s="6">
        <f>Profiles!D7886*sel_solar</f>
        <v/>
      </c>
      <c r="C7886" s="6">
        <f>MIN(B7886,A7886)</f>
        <v/>
      </c>
      <c r="D7886" s="6">
        <f>B7886-C7886</f>
        <v/>
      </c>
      <c r="E7886" s="6">
        <f>A7886-C7886</f>
        <v/>
      </c>
      <c r="F7886" s="6">
        <f>MIN(D7886,in_batt_pw,IF(sel_batt=0,0,(sel_batt-H7885)/in_rte))</f>
        <v/>
      </c>
      <c r="G7886" s="6">
        <f>MIN(E7886,in_batt_pw,H7885)</f>
        <v/>
      </c>
      <c r="H7886" s="6">
        <f>H7885+F7886*in_rte-G7886</f>
        <v/>
      </c>
      <c r="I7886" s="6">
        <f>IF(sel_og=1,0,E7886-G7886)</f>
        <v/>
      </c>
      <c r="J7886" s="6">
        <f>IF(sel_og=1,0,D7886-F7886)</f>
        <v/>
      </c>
      <c r="K7886" s="6">
        <f>IF(sel_og=1,E7886-G7886,0)</f>
        <v/>
      </c>
    </row>
    <row r="7887">
      <c r="A7887" s="6">
        <f>Profiles!E7887+Profiles!F7887</f>
        <v/>
      </c>
      <c r="B7887" s="6">
        <f>Profiles!D7887*sel_solar</f>
        <v/>
      </c>
      <c r="C7887" s="6">
        <f>MIN(B7887,A7887)</f>
        <v/>
      </c>
      <c r="D7887" s="6">
        <f>B7887-C7887</f>
        <v/>
      </c>
      <c r="E7887" s="6">
        <f>A7887-C7887</f>
        <v/>
      </c>
      <c r="F7887" s="6">
        <f>MIN(D7887,in_batt_pw,IF(sel_batt=0,0,(sel_batt-H7886)/in_rte))</f>
        <v/>
      </c>
      <c r="G7887" s="6">
        <f>MIN(E7887,in_batt_pw,H7886)</f>
        <v/>
      </c>
      <c r="H7887" s="6">
        <f>H7886+F7887*in_rte-G7887</f>
        <v/>
      </c>
      <c r="I7887" s="6">
        <f>IF(sel_og=1,0,E7887-G7887)</f>
        <v/>
      </c>
      <c r="J7887" s="6">
        <f>IF(sel_og=1,0,D7887-F7887)</f>
        <v/>
      </c>
      <c r="K7887" s="6">
        <f>IF(sel_og=1,E7887-G7887,0)</f>
        <v/>
      </c>
    </row>
    <row r="7888">
      <c r="A7888" s="6">
        <f>Profiles!E7888+Profiles!F7888</f>
        <v/>
      </c>
      <c r="B7888" s="6">
        <f>Profiles!D7888*sel_solar</f>
        <v/>
      </c>
      <c r="C7888" s="6">
        <f>MIN(B7888,A7888)</f>
        <v/>
      </c>
      <c r="D7888" s="6">
        <f>B7888-C7888</f>
        <v/>
      </c>
      <c r="E7888" s="6">
        <f>A7888-C7888</f>
        <v/>
      </c>
      <c r="F7888" s="6">
        <f>MIN(D7888,in_batt_pw,IF(sel_batt=0,0,(sel_batt-H7887)/in_rte))</f>
        <v/>
      </c>
      <c r="G7888" s="6">
        <f>MIN(E7888,in_batt_pw,H7887)</f>
        <v/>
      </c>
      <c r="H7888" s="6">
        <f>H7887+F7888*in_rte-G7888</f>
        <v/>
      </c>
      <c r="I7888" s="6">
        <f>IF(sel_og=1,0,E7888-G7888)</f>
        <v/>
      </c>
      <c r="J7888" s="6">
        <f>IF(sel_og=1,0,D7888-F7888)</f>
        <v/>
      </c>
      <c r="K7888" s="6">
        <f>IF(sel_og=1,E7888-G7888,0)</f>
        <v/>
      </c>
    </row>
    <row r="7889">
      <c r="A7889" s="6">
        <f>Profiles!E7889+Profiles!F7889</f>
        <v/>
      </c>
      <c r="B7889" s="6">
        <f>Profiles!D7889*sel_solar</f>
        <v/>
      </c>
      <c r="C7889" s="6">
        <f>MIN(B7889,A7889)</f>
        <v/>
      </c>
      <c r="D7889" s="6">
        <f>B7889-C7889</f>
        <v/>
      </c>
      <c r="E7889" s="6">
        <f>A7889-C7889</f>
        <v/>
      </c>
      <c r="F7889" s="6">
        <f>MIN(D7889,in_batt_pw,IF(sel_batt=0,0,(sel_batt-H7888)/in_rte))</f>
        <v/>
      </c>
      <c r="G7889" s="6">
        <f>MIN(E7889,in_batt_pw,H7888)</f>
        <v/>
      </c>
      <c r="H7889" s="6">
        <f>H7888+F7889*in_rte-G7889</f>
        <v/>
      </c>
      <c r="I7889" s="6">
        <f>IF(sel_og=1,0,E7889-G7889)</f>
        <v/>
      </c>
      <c r="J7889" s="6">
        <f>IF(sel_og=1,0,D7889-F7889)</f>
        <v/>
      </c>
      <c r="K7889" s="6">
        <f>IF(sel_og=1,E7889-G7889,0)</f>
        <v/>
      </c>
    </row>
    <row r="7890">
      <c r="A7890" s="6">
        <f>Profiles!E7890+Profiles!F7890</f>
        <v/>
      </c>
      <c r="B7890" s="6">
        <f>Profiles!D7890*sel_solar</f>
        <v/>
      </c>
      <c r="C7890" s="6">
        <f>MIN(B7890,A7890)</f>
        <v/>
      </c>
      <c r="D7890" s="6">
        <f>B7890-C7890</f>
        <v/>
      </c>
      <c r="E7890" s="6">
        <f>A7890-C7890</f>
        <v/>
      </c>
      <c r="F7890" s="6">
        <f>MIN(D7890,in_batt_pw,IF(sel_batt=0,0,(sel_batt-H7889)/in_rte))</f>
        <v/>
      </c>
      <c r="G7890" s="6">
        <f>MIN(E7890,in_batt_pw,H7889)</f>
        <v/>
      </c>
      <c r="H7890" s="6">
        <f>H7889+F7890*in_rte-G7890</f>
        <v/>
      </c>
      <c r="I7890" s="6">
        <f>IF(sel_og=1,0,E7890-G7890)</f>
        <v/>
      </c>
      <c r="J7890" s="6">
        <f>IF(sel_og=1,0,D7890-F7890)</f>
        <v/>
      </c>
      <c r="K7890" s="6">
        <f>IF(sel_og=1,E7890-G7890,0)</f>
        <v/>
      </c>
    </row>
    <row r="7891">
      <c r="A7891" s="6">
        <f>Profiles!E7891+Profiles!F7891</f>
        <v/>
      </c>
      <c r="B7891" s="6">
        <f>Profiles!D7891*sel_solar</f>
        <v/>
      </c>
      <c r="C7891" s="6">
        <f>MIN(B7891,A7891)</f>
        <v/>
      </c>
      <c r="D7891" s="6">
        <f>B7891-C7891</f>
        <v/>
      </c>
      <c r="E7891" s="6">
        <f>A7891-C7891</f>
        <v/>
      </c>
      <c r="F7891" s="6">
        <f>MIN(D7891,in_batt_pw,IF(sel_batt=0,0,(sel_batt-H7890)/in_rte))</f>
        <v/>
      </c>
      <c r="G7891" s="6">
        <f>MIN(E7891,in_batt_pw,H7890)</f>
        <v/>
      </c>
      <c r="H7891" s="6">
        <f>H7890+F7891*in_rte-G7891</f>
        <v/>
      </c>
      <c r="I7891" s="6">
        <f>IF(sel_og=1,0,E7891-G7891)</f>
        <v/>
      </c>
      <c r="J7891" s="6">
        <f>IF(sel_og=1,0,D7891-F7891)</f>
        <v/>
      </c>
      <c r="K7891" s="6">
        <f>IF(sel_og=1,E7891-G7891,0)</f>
        <v/>
      </c>
    </row>
    <row r="7892">
      <c r="A7892" s="6">
        <f>Profiles!E7892+Profiles!F7892</f>
        <v/>
      </c>
      <c r="B7892" s="6">
        <f>Profiles!D7892*sel_solar</f>
        <v/>
      </c>
      <c r="C7892" s="6">
        <f>MIN(B7892,A7892)</f>
        <v/>
      </c>
      <c r="D7892" s="6">
        <f>B7892-C7892</f>
        <v/>
      </c>
      <c r="E7892" s="6">
        <f>A7892-C7892</f>
        <v/>
      </c>
      <c r="F7892" s="6">
        <f>MIN(D7892,in_batt_pw,IF(sel_batt=0,0,(sel_batt-H7891)/in_rte))</f>
        <v/>
      </c>
      <c r="G7892" s="6">
        <f>MIN(E7892,in_batt_pw,H7891)</f>
        <v/>
      </c>
      <c r="H7892" s="6">
        <f>H7891+F7892*in_rte-G7892</f>
        <v/>
      </c>
      <c r="I7892" s="6">
        <f>IF(sel_og=1,0,E7892-G7892)</f>
        <v/>
      </c>
      <c r="J7892" s="6">
        <f>IF(sel_og=1,0,D7892-F7892)</f>
        <v/>
      </c>
      <c r="K7892" s="6">
        <f>IF(sel_og=1,E7892-G7892,0)</f>
        <v/>
      </c>
    </row>
    <row r="7893">
      <c r="A7893" s="6">
        <f>Profiles!E7893+Profiles!F7893</f>
        <v/>
      </c>
      <c r="B7893" s="6">
        <f>Profiles!D7893*sel_solar</f>
        <v/>
      </c>
      <c r="C7893" s="6">
        <f>MIN(B7893,A7893)</f>
        <v/>
      </c>
      <c r="D7893" s="6">
        <f>B7893-C7893</f>
        <v/>
      </c>
      <c r="E7893" s="6">
        <f>A7893-C7893</f>
        <v/>
      </c>
      <c r="F7893" s="6">
        <f>MIN(D7893,in_batt_pw,IF(sel_batt=0,0,(sel_batt-H7892)/in_rte))</f>
        <v/>
      </c>
      <c r="G7893" s="6">
        <f>MIN(E7893,in_batt_pw,H7892)</f>
        <v/>
      </c>
      <c r="H7893" s="6">
        <f>H7892+F7893*in_rte-G7893</f>
        <v/>
      </c>
      <c r="I7893" s="6">
        <f>IF(sel_og=1,0,E7893-G7893)</f>
        <v/>
      </c>
      <c r="J7893" s="6">
        <f>IF(sel_og=1,0,D7893-F7893)</f>
        <v/>
      </c>
      <c r="K7893" s="6">
        <f>IF(sel_og=1,E7893-G7893,0)</f>
        <v/>
      </c>
    </row>
    <row r="7894">
      <c r="A7894" s="6">
        <f>Profiles!E7894+Profiles!F7894</f>
        <v/>
      </c>
      <c r="B7894" s="6">
        <f>Profiles!D7894*sel_solar</f>
        <v/>
      </c>
      <c r="C7894" s="6">
        <f>MIN(B7894,A7894)</f>
        <v/>
      </c>
      <c r="D7894" s="6">
        <f>B7894-C7894</f>
        <v/>
      </c>
      <c r="E7894" s="6">
        <f>A7894-C7894</f>
        <v/>
      </c>
      <c r="F7894" s="6">
        <f>MIN(D7894,in_batt_pw,IF(sel_batt=0,0,(sel_batt-H7893)/in_rte))</f>
        <v/>
      </c>
      <c r="G7894" s="6">
        <f>MIN(E7894,in_batt_pw,H7893)</f>
        <v/>
      </c>
      <c r="H7894" s="6">
        <f>H7893+F7894*in_rte-G7894</f>
        <v/>
      </c>
      <c r="I7894" s="6">
        <f>IF(sel_og=1,0,E7894-G7894)</f>
        <v/>
      </c>
      <c r="J7894" s="6">
        <f>IF(sel_og=1,0,D7894-F7894)</f>
        <v/>
      </c>
      <c r="K7894" s="6">
        <f>IF(sel_og=1,E7894-G7894,0)</f>
        <v/>
      </c>
    </row>
    <row r="7895">
      <c r="A7895" s="6">
        <f>Profiles!E7895+Profiles!F7895</f>
        <v/>
      </c>
      <c r="B7895" s="6">
        <f>Profiles!D7895*sel_solar</f>
        <v/>
      </c>
      <c r="C7895" s="6">
        <f>MIN(B7895,A7895)</f>
        <v/>
      </c>
      <c r="D7895" s="6">
        <f>B7895-C7895</f>
        <v/>
      </c>
      <c r="E7895" s="6">
        <f>A7895-C7895</f>
        <v/>
      </c>
      <c r="F7895" s="6">
        <f>MIN(D7895,in_batt_pw,IF(sel_batt=0,0,(sel_batt-H7894)/in_rte))</f>
        <v/>
      </c>
      <c r="G7895" s="6">
        <f>MIN(E7895,in_batt_pw,H7894)</f>
        <v/>
      </c>
      <c r="H7895" s="6">
        <f>H7894+F7895*in_rte-G7895</f>
        <v/>
      </c>
      <c r="I7895" s="6">
        <f>IF(sel_og=1,0,E7895-G7895)</f>
        <v/>
      </c>
      <c r="J7895" s="6">
        <f>IF(sel_og=1,0,D7895-F7895)</f>
        <v/>
      </c>
      <c r="K7895" s="6">
        <f>IF(sel_og=1,E7895-G7895,0)</f>
        <v/>
      </c>
    </row>
    <row r="7896">
      <c r="A7896" s="6">
        <f>Profiles!E7896+Profiles!F7896</f>
        <v/>
      </c>
      <c r="B7896" s="6">
        <f>Profiles!D7896*sel_solar</f>
        <v/>
      </c>
      <c r="C7896" s="6">
        <f>MIN(B7896,A7896)</f>
        <v/>
      </c>
      <c r="D7896" s="6">
        <f>B7896-C7896</f>
        <v/>
      </c>
      <c r="E7896" s="6">
        <f>A7896-C7896</f>
        <v/>
      </c>
      <c r="F7896" s="6">
        <f>MIN(D7896,in_batt_pw,IF(sel_batt=0,0,(sel_batt-H7895)/in_rte))</f>
        <v/>
      </c>
      <c r="G7896" s="6">
        <f>MIN(E7896,in_batt_pw,H7895)</f>
        <v/>
      </c>
      <c r="H7896" s="6">
        <f>H7895+F7896*in_rte-G7896</f>
        <v/>
      </c>
      <c r="I7896" s="6">
        <f>IF(sel_og=1,0,E7896-G7896)</f>
        <v/>
      </c>
      <c r="J7896" s="6">
        <f>IF(sel_og=1,0,D7896-F7896)</f>
        <v/>
      </c>
      <c r="K7896" s="6">
        <f>IF(sel_og=1,E7896-G7896,0)</f>
        <v/>
      </c>
    </row>
    <row r="7897">
      <c r="A7897" s="6">
        <f>Profiles!E7897+Profiles!F7897</f>
        <v/>
      </c>
      <c r="B7897" s="6">
        <f>Profiles!D7897*sel_solar</f>
        <v/>
      </c>
      <c r="C7897" s="6">
        <f>MIN(B7897,A7897)</f>
        <v/>
      </c>
      <c r="D7897" s="6">
        <f>B7897-C7897</f>
        <v/>
      </c>
      <c r="E7897" s="6">
        <f>A7897-C7897</f>
        <v/>
      </c>
      <c r="F7897" s="6">
        <f>MIN(D7897,in_batt_pw,IF(sel_batt=0,0,(sel_batt-H7896)/in_rte))</f>
        <v/>
      </c>
      <c r="G7897" s="6">
        <f>MIN(E7897,in_batt_pw,H7896)</f>
        <v/>
      </c>
      <c r="H7897" s="6">
        <f>H7896+F7897*in_rte-G7897</f>
        <v/>
      </c>
      <c r="I7897" s="6">
        <f>IF(sel_og=1,0,E7897-G7897)</f>
        <v/>
      </c>
      <c r="J7897" s="6">
        <f>IF(sel_og=1,0,D7897-F7897)</f>
        <v/>
      </c>
      <c r="K7897" s="6">
        <f>IF(sel_og=1,E7897-G7897,0)</f>
        <v/>
      </c>
    </row>
    <row r="7898">
      <c r="A7898" s="6">
        <f>Profiles!E7898+Profiles!F7898</f>
        <v/>
      </c>
      <c r="B7898" s="6">
        <f>Profiles!D7898*sel_solar</f>
        <v/>
      </c>
      <c r="C7898" s="6">
        <f>MIN(B7898,A7898)</f>
        <v/>
      </c>
      <c r="D7898" s="6">
        <f>B7898-C7898</f>
        <v/>
      </c>
      <c r="E7898" s="6">
        <f>A7898-C7898</f>
        <v/>
      </c>
      <c r="F7898" s="6">
        <f>MIN(D7898,in_batt_pw,IF(sel_batt=0,0,(sel_batt-H7897)/in_rte))</f>
        <v/>
      </c>
      <c r="G7898" s="6">
        <f>MIN(E7898,in_batt_pw,H7897)</f>
        <v/>
      </c>
      <c r="H7898" s="6">
        <f>H7897+F7898*in_rte-G7898</f>
        <v/>
      </c>
      <c r="I7898" s="6">
        <f>IF(sel_og=1,0,E7898-G7898)</f>
        <v/>
      </c>
      <c r="J7898" s="6">
        <f>IF(sel_og=1,0,D7898-F7898)</f>
        <v/>
      </c>
      <c r="K7898" s="6">
        <f>IF(sel_og=1,E7898-G7898,0)</f>
        <v/>
      </c>
    </row>
    <row r="7899">
      <c r="A7899" s="6">
        <f>Profiles!E7899+Profiles!F7899</f>
        <v/>
      </c>
      <c r="B7899" s="6">
        <f>Profiles!D7899*sel_solar</f>
        <v/>
      </c>
      <c r="C7899" s="6">
        <f>MIN(B7899,A7899)</f>
        <v/>
      </c>
      <c r="D7899" s="6">
        <f>B7899-C7899</f>
        <v/>
      </c>
      <c r="E7899" s="6">
        <f>A7899-C7899</f>
        <v/>
      </c>
      <c r="F7899" s="6">
        <f>MIN(D7899,in_batt_pw,IF(sel_batt=0,0,(sel_batt-H7898)/in_rte))</f>
        <v/>
      </c>
      <c r="G7899" s="6">
        <f>MIN(E7899,in_batt_pw,H7898)</f>
        <v/>
      </c>
      <c r="H7899" s="6">
        <f>H7898+F7899*in_rte-G7899</f>
        <v/>
      </c>
      <c r="I7899" s="6">
        <f>IF(sel_og=1,0,E7899-G7899)</f>
        <v/>
      </c>
      <c r="J7899" s="6">
        <f>IF(sel_og=1,0,D7899-F7899)</f>
        <v/>
      </c>
      <c r="K7899" s="6">
        <f>IF(sel_og=1,E7899-G7899,0)</f>
        <v/>
      </c>
    </row>
    <row r="7900">
      <c r="A7900" s="6">
        <f>Profiles!E7900+Profiles!F7900</f>
        <v/>
      </c>
      <c r="B7900" s="6">
        <f>Profiles!D7900*sel_solar</f>
        <v/>
      </c>
      <c r="C7900" s="6">
        <f>MIN(B7900,A7900)</f>
        <v/>
      </c>
      <c r="D7900" s="6">
        <f>B7900-C7900</f>
        <v/>
      </c>
      <c r="E7900" s="6">
        <f>A7900-C7900</f>
        <v/>
      </c>
      <c r="F7900" s="6">
        <f>MIN(D7900,in_batt_pw,IF(sel_batt=0,0,(sel_batt-H7899)/in_rte))</f>
        <v/>
      </c>
      <c r="G7900" s="6">
        <f>MIN(E7900,in_batt_pw,H7899)</f>
        <v/>
      </c>
      <c r="H7900" s="6">
        <f>H7899+F7900*in_rte-G7900</f>
        <v/>
      </c>
      <c r="I7900" s="6">
        <f>IF(sel_og=1,0,E7900-G7900)</f>
        <v/>
      </c>
      <c r="J7900" s="6">
        <f>IF(sel_og=1,0,D7900-F7900)</f>
        <v/>
      </c>
      <c r="K7900" s="6">
        <f>IF(sel_og=1,E7900-G7900,0)</f>
        <v/>
      </c>
    </row>
    <row r="7901">
      <c r="A7901" s="6">
        <f>Profiles!E7901+Profiles!F7901</f>
        <v/>
      </c>
      <c r="B7901" s="6">
        <f>Profiles!D7901*sel_solar</f>
        <v/>
      </c>
      <c r="C7901" s="6">
        <f>MIN(B7901,A7901)</f>
        <v/>
      </c>
      <c r="D7901" s="6">
        <f>B7901-C7901</f>
        <v/>
      </c>
      <c r="E7901" s="6">
        <f>A7901-C7901</f>
        <v/>
      </c>
      <c r="F7901" s="6">
        <f>MIN(D7901,in_batt_pw,IF(sel_batt=0,0,(sel_batt-H7900)/in_rte))</f>
        <v/>
      </c>
      <c r="G7901" s="6">
        <f>MIN(E7901,in_batt_pw,H7900)</f>
        <v/>
      </c>
      <c r="H7901" s="6">
        <f>H7900+F7901*in_rte-G7901</f>
        <v/>
      </c>
      <c r="I7901" s="6">
        <f>IF(sel_og=1,0,E7901-G7901)</f>
        <v/>
      </c>
      <c r="J7901" s="6">
        <f>IF(sel_og=1,0,D7901-F7901)</f>
        <v/>
      </c>
      <c r="K7901" s="6">
        <f>IF(sel_og=1,E7901-G7901,0)</f>
        <v/>
      </c>
    </row>
    <row r="7902">
      <c r="A7902" s="6">
        <f>Profiles!E7902+Profiles!F7902</f>
        <v/>
      </c>
      <c r="B7902" s="6">
        <f>Profiles!D7902*sel_solar</f>
        <v/>
      </c>
      <c r="C7902" s="6">
        <f>MIN(B7902,A7902)</f>
        <v/>
      </c>
      <c r="D7902" s="6">
        <f>B7902-C7902</f>
        <v/>
      </c>
      <c r="E7902" s="6">
        <f>A7902-C7902</f>
        <v/>
      </c>
      <c r="F7902" s="6">
        <f>MIN(D7902,in_batt_pw,IF(sel_batt=0,0,(sel_batt-H7901)/in_rte))</f>
        <v/>
      </c>
      <c r="G7902" s="6">
        <f>MIN(E7902,in_batt_pw,H7901)</f>
        <v/>
      </c>
      <c r="H7902" s="6">
        <f>H7901+F7902*in_rte-G7902</f>
        <v/>
      </c>
      <c r="I7902" s="6">
        <f>IF(sel_og=1,0,E7902-G7902)</f>
        <v/>
      </c>
      <c r="J7902" s="6">
        <f>IF(sel_og=1,0,D7902-F7902)</f>
        <v/>
      </c>
      <c r="K7902" s="6">
        <f>IF(sel_og=1,E7902-G7902,0)</f>
        <v/>
      </c>
    </row>
    <row r="7903">
      <c r="A7903" s="6">
        <f>Profiles!E7903+Profiles!F7903</f>
        <v/>
      </c>
      <c r="B7903" s="6">
        <f>Profiles!D7903*sel_solar</f>
        <v/>
      </c>
      <c r="C7903" s="6">
        <f>MIN(B7903,A7903)</f>
        <v/>
      </c>
      <c r="D7903" s="6">
        <f>B7903-C7903</f>
        <v/>
      </c>
      <c r="E7903" s="6">
        <f>A7903-C7903</f>
        <v/>
      </c>
      <c r="F7903" s="6">
        <f>MIN(D7903,in_batt_pw,IF(sel_batt=0,0,(sel_batt-H7902)/in_rte))</f>
        <v/>
      </c>
      <c r="G7903" s="6">
        <f>MIN(E7903,in_batt_pw,H7902)</f>
        <v/>
      </c>
      <c r="H7903" s="6">
        <f>H7902+F7903*in_rte-G7903</f>
        <v/>
      </c>
      <c r="I7903" s="6">
        <f>IF(sel_og=1,0,E7903-G7903)</f>
        <v/>
      </c>
      <c r="J7903" s="6">
        <f>IF(sel_og=1,0,D7903-F7903)</f>
        <v/>
      </c>
      <c r="K7903" s="6">
        <f>IF(sel_og=1,E7903-G7903,0)</f>
        <v/>
      </c>
    </row>
    <row r="7904">
      <c r="A7904" s="6">
        <f>Profiles!E7904+Profiles!F7904</f>
        <v/>
      </c>
      <c r="B7904" s="6">
        <f>Profiles!D7904*sel_solar</f>
        <v/>
      </c>
      <c r="C7904" s="6">
        <f>MIN(B7904,A7904)</f>
        <v/>
      </c>
      <c r="D7904" s="6">
        <f>B7904-C7904</f>
        <v/>
      </c>
      <c r="E7904" s="6">
        <f>A7904-C7904</f>
        <v/>
      </c>
      <c r="F7904" s="6">
        <f>MIN(D7904,in_batt_pw,IF(sel_batt=0,0,(sel_batt-H7903)/in_rte))</f>
        <v/>
      </c>
      <c r="G7904" s="6">
        <f>MIN(E7904,in_batt_pw,H7903)</f>
        <v/>
      </c>
      <c r="H7904" s="6">
        <f>H7903+F7904*in_rte-G7904</f>
        <v/>
      </c>
      <c r="I7904" s="6">
        <f>IF(sel_og=1,0,E7904-G7904)</f>
        <v/>
      </c>
      <c r="J7904" s="6">
        <f>IF(sel_og=1,0,D7904-F7904)</f>
        <v/>
      </c>
      <c r="K7904" s="6">
        <f>IF(sel_og=1,E7904-G7904,0)</f>
        <v/>
      </c>
    </row>
    <row r="7905">
      <c r="A7905" s="6">
        <f>Profiles!E7905+Profiles!F7905</f>
        <v/>
      </c>
      <c r="B7905" s="6">
        <f>Profiles!D7905*sel_solar</f>
        <v/>
      </c>
      <c r="C7905" s="6">
        <f>MIN(B7905,A7905)</f>
        <v/>
      </c>
      <c r="D7905" s="6">
        <f>B7905-C7905</f>
        <v/>
      </c>
      <c r="E7905" s="6">
        <f>A7905-C7905</f>
        <v/>
      </c>
      <c r="F7905" s="6">
        <f>MIN(D7905,in_batt_pw,IF(sel_batt=0,0,(sel_batt-H7904)/in_rte))</f>
        <v/>
      </c>
      <c r="G7905" s="6">
        <f>MIN(E7905,in_batt_pw,H7904)</f>
        <v/>
      </c>
      <c r="H7905" s="6">
        <f>H7904+F7905*in_rte-G7905</f>
        <v/>
      </c>
      <c r="I7905" s="6">
        <f>IF(sel_og=1,0,E7905-G7905)</f>
        <v/>
      </c>
      <c r="J7905" s="6">
        <f>IF(sel_og=1,0,D7905-F7905)</f>
        <v/>
      </c>
      <c r="K7905" s="6">
        <f>IF(sel_og=1,E7905-G7905,0)</f>
        <v/>
      </c>
    </row>
    <row r="7906">
      <c r="A7906" s="6">
        <f>Profiles!E7906+Profiles!F7906</f>
        <v/>
      </c>
      <c r="B7906" s="6">
        <f>Profiles!D7906*sel_solar</f>
        <v/>
      </c>
      <c r="C7906" s="6">
        <f>MIN(B7906,A7906)</f>
        <v/>
      </c>
      <c r="D7906" s="6">
        <f>B7906-C7906</f>
        <v/>
      </c>
      <c r="E7906" s="6">
        <f>A7906-C7906</f>
        <v/>
      </c>
      <c r="F7906" s="6">
        <f>MIN(D7906,in_batt_pw,IF(sel_batt=0,0,(sel_batt-H7905)/in_rte))</f>
        <v/>
      </c>
      <c r="G7906" s="6">
        <f>MIN(E7906,in_batt_pw,H7905)</f>
        <v/>
      </c>
      <c r="H7906" s="6">
        <f>H7905+F7906*in_rte-G7906</f>
        <v/>
      </c>
      <c r="I7906" s="6">
        <f>IF(sel_og=1,0,E7906-G7906)</f>
        <v/>
      </c>
      <c r="J7906" s="6">
        <f>IF(sel_og=1,0,D7906-F7906)</f>
        <v/>
      </c>
      <c r="K7906" s="6">
        <f>IF(sel_og=1,E7906-G7906,0)</f>
        <v/>
      </c>
    </row>
    <row r="7907">
      <c r="A7907" s="6">
        <f>Profiles!E7907+Profiles!F7907</f>
        <v/>
      </c>
      <c r="B7907" s="6">
        <f>Profiles!D7907*sel_solar</f>
        <v/>
      </c>
      <c r="C7907" s="6">
        <f>MIN(B7907,A7907)</f>
        <v/>
      </c>
      <c r="D7907" s="6">
        <f>B7907-C7907</f>
        <v/>
      </c>
      <c r="E7907" s="6">
        <f>A7907-C7907</f>
        <v/>
      </c>
      <c r="F7907" s="6">
        <f>MIN(D7907,in_batt_pw,IF(sel_batt=0,0,(sel_batt-H7906)/in_rte))</f>
        <v/>
      </c>
      <c r="G7907" s="6">
        <f>MIN(E7907,in_batt_pw,H7906)</f>
        <v/>
      </c>
      <c r="H7907" s="6">
        <f>H7906+F7907*in_rte-G7907</f>
        <v/>
      </c>
      <c r="I7907" s="6">
        <f>IF(sel_og=1,0,E7907-G7907)</f>
        <v/>
      </c>
      <c r="J7907" s="6">
        <f>IF(sel_og=1,0,D7907-F7907)</f>
        <v/>
      </c>
      <c r="K7907" s="6">
        <f>IF(sel_og=1,E7907-G7907,0)</f>
        <v/>
      </c>
    </row>
    <row r="7908">
      <c r="A7908" s="6">
        <f>Profiles!E7908+Profiles!F7908</f>
        <v/>
      </c>
      <c r="B7908" s="6">
        <f>Profiles!D7908*sel_solar</f>
        <v/>
      </c>
      <c r="C7908" s="6">
        <f>MIN(B7908,A7908)</f>
        <v/>
      </c>
      <c r="D7908" s="6">
        <f>B7908-C7908</f>
        <v/>
      </c>
      <c r="E7908" s="6">
        <f>A7908-C7908</f>
        <v/>
      </c>
      <c r="F7908" s="6">
        <f>MIN(D7908,in_batt_pw,IF(sel_batt=0,0,(sel_batt-H7907)/in_rte))</f>
        <v/>
      </c>
      <c r="G7908" s="6">
        <f>MIN(E7908,in_batt_pw,H7907)</f>
        <v/>
      </c>
      <c r="H7908" s="6">
        <f>H7907+F7908*in_rte-G7908</f>
        <v/>
      </c>
      <c r="I7908" s="6">
        <f>IF(sel_og=1,0,E7908-G7908)</f>
        <v/>
      </c>
      <c r="J7908" s="6">
        <f>IF(sel_og=1,0,D7908-F7908)</f>
        <v/>
      </c>
      <c r="K7908" s="6">
        <f>IF(sel_og=1,E7908-G7908,0)</f>
        <v/>
      </c>
    </row>
    <row r="7909">
      <c r="A7909" s="6">
        <f>Profiles!E7909+Profiles!F7909</f>
        <v/>
      </c>
      <c r="B7909" s="6">
        <f>Profiles!D7909*sel_solar</f>
        <v/>
      </c>
      <c r="C7909" s="6">
        <f>MIN(B7909,A7909)</f>
        <v/>
      </c>
      <c r="D7909" s="6">
        <f>B7909-C7909</f>
        <v/>
      </c>
      <c r="E7909" s="6">
        <f>A7909-C7909</f>
        <v/>
      </c>
      <c r="F7909" s="6">
        <f>MIN(D7909,in_batt_pw,IF(sel_batt=0,0,(sel_batt-H7908)/in_rte))</f>
        <v/>
      </c>
      <c r="G7909" s="6">
        <f>MIN(E7909,in_batt_pw,H7908)</f>
        <v/>
      </c>
      <c r="H7909" s="6">
        <f>H7908+F7909*in_rte-G7909</f>
        <v/>
      </c>
      <c r="I7909" s="6">
        <f>IF(sel_og=1,0,E7909-G7909)</f>
        <v/>
      </c>
      <c r="J7909" s="6">
        <f>IF(sel_og=1,0,D7909-F7909)</f>
        <v/>
      </c>
      <c r="K7909" s="6">
        <f>IF(sel_og=1,E7909-G7909,0)</f>
        <v/>
      </c>
    </row>
    <row r="7910">
      <c r="A7910" s="6">
        <f>Profiles!E7910+Profiles!F7910</f>
        <v/>
      </c>
      <c r="B7910" s="6">
        <f>Profiles!D7910*sel_solar</f>
        <v/>
      </c>
      <c r="C7910" s="6">
        <f>MIN(B7910,A7910)</f>
        <v/>
      </c>
      <c r="D7910" s="6">
        <f>B7910-C7910</f>
        <v/>
      </c>
      <c r="E7910" s="6">
        <f>A7910-C7910</f>
        <v/>
      </c>
      <c r="F7910" s="6">
        <f>MIN(D7910,in_batt_pw,IF(sel_batt=0,0,(sel_batt-H7909)/in_rte))</f>
        <v/>
      </c>
      <c r="G7910" s="6">
        <f>MIN(E7910,in_batt_pw,H7909)</f>
        <v/>
      </c>
      <c r="H7910" s="6">
        <f>H7909+F7910*in_rte-G7910</f>
        <v/>
      </c>
      <c r="I7910" s="6">
        <f>IF(sel_og=1,0,E7910-G7910)</f>
        <v/>
      </c>
      <c r="J7910" s="6">
        <f>IF(sel_og=1,0,D7910-F7910)</f>
        <v/>
      </c>
      <c r="K7910" s="6">
        <f>IF(sel_og=1,E7910-G7910,0)</f>
        <v/>
      </c>
    </row>
    <row r="7911">
      <c r="A7911" s="6">
        <f>Profiles!E7911+Profiles!F7911</f>
        <v/>
      </c>
      <c r="B7911" s="6">
        <f>Profiles!D7911*sel_solar</f>
        <v/>
      </c>
      <c r="C7911" s="6">
        <f>MIN(B7911,A7911)</f>
        <v/>
      </c>
      <c r="D7911" s="6">
        <f>B7911-C7911</f>
        <v/>
      </c>
      <c r="E7911" s="6">
        <f>A7911-C7911</f>
        <v/>
      </c>
      <c r="F7911" s="6">
        <f>MIN(D7911,in_batt_pw,IF(sel_batt=0,0,(sel_batt-H7910)/in_rte))</f>
        <v/>
      </c>
      <c r="G7911" s="6">
        <f>MIN(E7911,in_batt_pw,H7910)</f>
        <v/>
      </c>
      <c r="H7911" s="6">
        <f>H7910+F7911*in_rte-G7911</f>
        <v/>
      </c>
      <c r="I7911" s="6">
        <f>IF(sel_og=1,0,E7911-G7911)</f>
        <v/>
      </c>
      <c r="J7911" s="6">
        <f>IF(sel_og=1,0,D7911-F7911)</f>
        <v/>
      </c>
      <c r="K7911" s="6">
        <f>IF(sel_og=1,E7911-G7911,0)</f>
        <v/>
      </c>
    </row>
    <row r="7912">
      <c r="A7912" s="6">
        <f>Profiles!E7912+Profiles!F7912</f>
        <v/>
      </c>
      <c r="B7912" s="6">
        <f>Profiles!D7912*sel_solar</f>
        <v/>
      </c>
      <c r="C7912" s="6">
        <f>MIN(B7912,A7912)</f>
        <v/>
      </c>
      <c r="D7912" s="6">
        <f>B7912-C7912</f>
        <v/>
      </c>
      <c r="E7912" s="6">
        <f>A7912-C7912</f>
        <v/>
      </c>
      <c r="F7912" s="6">
        <f>MIN(D7912,in_batt_pw,IF(sel_batt=0,0,(sel_batt-H7911)/in_rte))</f>
        <v/>
      </c>
      <c r="G7912" s="6">
        <f>MIN(E7912,in_batt_pw,H7911)</f>
        <v/>
      </c>
      <c r="H7912" s="6">
        <f>H7911+F7912*in_rte-G7912</f>
        <v/>
      </c>
      <c r="I7912" s="6">
        <f>IF(sel_og=1,0,E7912-G7912)</f>
        <v/>
      </c>
      <c r="J7912" s="6">
        <f>IF(sel_og=1,0,D7912-F7912)</f>
        <v/>
      </c>
      <c r="K7912" s="6">
        <f>IF(sel_og=1,E7912-G7912,0)</f>
        <v/>
      </c>
    </row>
    <row r="7913">
      <c r="A7913" s="6">
        <f>Profiles!E7913+Profiles!F7913</f>
        <v/>
      </c>
      <c r="B7913" s="6">
        <f>Profiles!D7913*sel_solar</f>
        <v/>
      </c>
      <c r="C7913" s="6">
        <f>MIN(B7913,A7913)</f>
        <v/>
      </c>
      <c r="D7913" s="6">
        <f>B7913-C7913</f>
        <v/>
      </c>
      <c r="E7913" s="6">
        <f>A7913-C7913</f>
        <v/>
      </c>
      <c r="F7913" s="6">
        <f>MIN(D7913,in_batt_pw,IF(sel_batt=0,0,(sel_batt-H7912)/in_rte))</f>
        <v/>
      </c>
      <c r="G7913" s="6">
        <f>MIN(E7913,in_batt_pw,H7912)</f>
        <v/>
      </c>
      <c r="H7913" s="6">
        <f>H7912+F7913*in_rte-G7913</f>
        <v/>
      </c>
      <c r="I7913" s="6">
        <f>IF(sel_og=1,0,E7913-G7913)</f>
        <v/>
      </c>
      <c r="J7913" s="6">
        <f>IF(sel_og=1,0,D7913-F7913)</f>
        <v/>
      </c>
      <c r="K7913" s="6">
        <f>IF(sel_og=1,E7913-G7913,0)</f>
        <v/>
      </c>
    </row>
    <row r="7914">
      <c r="A7914" s="6">
        <f>Profiles!E7914+Profiles!F7914</f>
        <v/>
      </c>
      <c r="B7914" s="6">
        <f>Profiles!D7914*sel_solar</f>
        <v/>
      </c>
      <c r="C7914" s="6">
        <f>MIN(B7914,A7914)</f>
        <v/>
      </c>
      <c r="D7914" s="6">
        <f>B7914-C7914</f>
        <v/>
      </c>
      <c r="E7914" s="6">
        <f>A7914-C7914</f>
        <v/>
      </c>
      <c r="F7914" s="6">
        <f>MIN(D7914,in_batt_pw,IF(sel_batt=0,0,(sel_batt-H7913)/in_rte))</f>
        <v/>
      </c>
      <c r="G7914" s="6">
        <f>MIN(E7914,in_batt_pw,H7913)</f>
        <v/>
      </c>
      <c r="H7914" s="6">
        <f>H7913+F7914*in_rte-G7914</f>
        <v/>
      </c>
      <c r="I7914" s="6">
        <f>IF(sel_og=1,0,E7914-G7914)</f>
        <v/>
      </c>
      <c r="J7914" s="6">
        <f>IF(sel_og=1,0,D7914-F7914)</f>
        <v/>
      </c>
      <c r="K7914" s="6">
        <f>IF(sel_og=1,E7914-G7914,0)</f>
        <v/>
      </c>
    </row>
    <row r="7915">
      <c r="A7915" s="6">
        <f>Profiles!E7915+Profiles!F7915</f>
        <v/>
      </c>
      <c r="B7915" s="6">
        <f>Profiles!D7915*sel_solar</f>
        <v/>
      </c>
      <c r="C7915" s="6">
        <f>MIN(B7915,A7915)</f>
        <v/>
      </c>
      <c r="D7915" s="6">
        <f>B7915-C7915</f>
        <v/>
      </c>
      <c r="E7915" s="6">
        <f>A7915-C7915</f>
        <v/>
      </c>
      <c r="F7915" s="6">
        <f>MIN(D7915,in_batt_pw,IF(sel_batt=0,0,(sel_batt-H7914)/in_rte))</f>
        <v/>
      </c>
      <c r="G7915" s="6">
        <f>MIN(E7915,in_batt_pw,H7914)</f>
        <v/>
      </c>
      <c r="H7915" s="6">
        <f>H7914+F7915*in_rte-G7915</f>
        <v/>
      </c>
      <c r="I7915" s="6">
        <f>IF(sel_og=1,0,E7915-G7915)</f>
        <v/>
      </c>
      <c r="J7915" s="6">
        <f>IF(sel_og=1,0,D7915-F7915)</f>
        <v/>
      </c>
      <c r="K7915" s="6">
        <f>IF(sel_og=1,E7915-G7915,0)</f>
        <v/>
      </c>
    </row>
    <row r="7916">
      <c r="A7916" s="6">
        <f>Profiles!E7916+Profiles!F7916</f>
        <v/>
      </c>
      <c r="B7916" s="6">
        <f>Profiles!D7916*sel_solar</f>
        <v/>
      </c>
      <c r="C7916" s="6">
        <f>MIN(B7916,A7916)</f>
        <v/>
      </c>
      <c r="D7916" s="6">
        <f>B7916-C7916</f>
        <v/>
      </c>
      <c r="E7916" s="6">
        <f>A7916-C7916</f>
        <v/>
      </c>
      <c r="F7916" s="6">
        <f>MIN(D7916,in_batt_pw,IF(sel_batt=0,0,(sel_batt-H7915)/in_rte))</f>
        <v/>
      </c>
      <c r="G7916" s="6">
        <f>MIN(E7916,in_batt_pw,H7915)</f>
        <v/>
      </c>
      <c r="H7916" s="6">
        <f>H7915+F7916*in_rte-G7916</f>
        <v/>
      </c>
      <c r="I7916" s="6">
        <f>IF(sel_og=1,0,E7916-G7916)</f>
        <v/>
      </c>
      <c r="J7916" s="6">
        <f>IF(sel_og=1,0,D7916-F7916)</f>
        <v/>
      </c>
      <c r="K7916" s="6">
        <f>IF(sel_og=1,E7916-G7916,0)</f>
        <v/>
      </c>
    </row>
    <row r="7917">
      <c r="A7917" s="6">
        <f>Profiles!E7917+Profiles!F7917</f>
        <v/>
      </c>
      <c r="B7917" s="6">
        <f>Profiles!D7917*sel_solar</f>
        <v/>
      </c>
      <c r="C7917" s="6">
        <f>MIN(B7917,A7917)</f>
        <v/>
      </c>
      <c r="D7917" s="6">
        <f>B7917-C7917</f>
        <v/>
      </c>
      <c r="E7917" s="6">
        <f>A7917-C7917</f>
        <v/>
      </c>
      <c r="F7917" s="6">
        <f>MIN(D7917,in_batt_pw,IF(sel_batt=0,0,(sel_batt-H7916)/in_rte))</f>
        <v/>
      </c>
      <c r="G7917" s="6">
        <f>MIN(E7917,in_batt_pw,H7916)</f>
        <v/>
      </c>
      <c r="H7917" s="6">
        <f>H7916+F7917*in_rte-G7917</f>
        <v/>
      </c>
      <c r="I7917" s="6">
        <f>IF(sel_og=1,0,E7917-G7917)</f>
        <v/>
      </c>
      <c r="J7917" s="6">
        <f>IF(sel_og=1,0,D7917-F7917)</f>
        <v/>
      </c>
      <c r="K7917" s="6">
        <f>IF(sel_og=1,E7917-G7917,0)</f>
        <v/>
      </c>
    </row>
    <row r="7918">
      <c r="A7918" s="6">
        <f>Profiles!E7918+Profiles!F7918</f>
        <v/>
      </c>
      <c r="B7918" s="6">
        <f>Profiles!D7918*sel_solar</f>
        <v/>
      </c>
      <c r="C7918" s="6">
        <f>MIN(B7918,A7918)</f>
        <v/>
      </c>
      <c r="D7918" s="6">
        <f>B7918-C7918</f>
        <v/>
      </c>
      <c r="E7918" s="6">
        <f>A7918-C7918</f>
        <v/>
      </c>
      <c r="F7918" s="6">
        <f>MIN(D7918,in_batt_pw,IF(sel_batt=0,0,(sel_batt-H7917)/in_rte))</f>
        <v/>
      </c>
      <c r="G7918" s="6">
        <f>MIN(E7918,in_batt_pw,H7917)</f>
        <v/>
      </c>
      <c r="H7918" s="6">
        <f>H7917+F7918*in_rte-G7918</f>
        <v/>
      </c>
      <c r="I7918" s="6">
        <f>IF(sel_og=1,0,E7918-G7918)</f>
        <v/>
      </c>
      <c r="J7918" s="6">
        <f>IF(sel_og=1,0,D7918-F7918)</f>
        <v/>
      </c>
      <c r="K7918" s="6">
        <f>IF(sel_og=1,E7918-G7918,0)</f>
        <v/>
      </c>
    </row>
    <row r="7919">
      <c r="A7919" s="6">
        <f>Profiles!E7919+Profiles!F7919</f>
        <v/>
      </c>
      <c r="B7919" s="6">
        <f>Profiles!D7919*sel_solar</f>
        <v/>
      </c>
      <c r="C7919" s="6">
        <f>MIN(B7919,A7919)</f>
        <v/>
      </c>
      <c r="D7919" s="6">
        <f>B7919-C7919</f>
        <v/>
      </c>
      <c r="E7919" s="6">
        <f>A7919-C7919</f>
        <v/>
      </c>
      <c r="F7919" s="6">
        <f>MIN(D7919,in_batt_pw,IF(sel_batt=0,0,(sel_batt-H7918)/in_rte))</f>
        <v/>
      </c>
      <c r="G7919" s="6">
        <f>MIN(E7919,in_batt_pw,H7918)</f>
        <v/>
      </c>
      <c r="H7919" s="6">
        <f>H7918+F7919*in_rte-G7919</f>
        <v/>
      </c>
      <c r="I7919" s="6">
        <f>IF(sel_og=1,0,E7919-G7919)</f>
        <v/>
      </c>
      <c r="J7919" s="6">
        <f>IF(sel_og=1,0,D7919-F7919)</f>
        <v/>
      </c>
      <c r="K7919" s="6">
        <f>IF(sel_og=1,E7919-G7919,0)</f>
        <v/>
      </c>
    </row>
    <row r="7920">
      <c r="A7920" s="6">
        <f>Profiles!E7920+Profiles!F7920</f>
        <v/>
      </c>
      <c r="B7920" s="6">
        <f>Profiles!D7920*sel_solar</f>
        <v/>
      </c>
      <c r="C7920" s="6">
        <f>MIN(B7920,A7920)</f>
        <v/>
      </c>
      <c r="D7920" s="6">
        <f>B7920-C7920</f>
        <v/>
      </c>
      <c r="E7920" s="6">
        <f>A7920-C7920</f>
        <v/>
      </c>
      <c r="F7920" s="6">
        <f>MIN(D7920,in_batt_pw,IF(sel_batt=0,0,(sel_batt-H7919)/in_rte))</f>
        <v/>
      </c>
      <c r="G7920" s="6">
        <f>MIN(E7920,in_batt_pw,H7919)</f>
        <v/>
      </c>
      <c r="H7920" s="6">
        <f>H7919+F7920*in_rte-G7920</f>
        <v/>
      </c>
      <c r="I7920" s="6">
        <f>IF(sel_og=1,0,E7920-G7920)</f>
        <v/>
      </c>
      <c r="J7920" s="6">
        <f>IF(sel_og=1,0,D7920-F7920)</f>
        <v/>
      </c>
      <c r="K7920" s="6">
        <f>IF(sel_og=1,E7920-G7920,0)</f>
        <v/>
      </c>
    </row>
    <row r="7921">
      <c r="A7921" s="6">
        <f>Profiles!E7921+Profiles!F7921</f>
        <v/>
      </c>
      <c r="B7921" s="6">
        <f>Profiles!D7921*sel_solar</f>
        <v/>
      </c>
      <c r="C7921" s="6">
        <f>MIN(B7921,A7921)</f>
        <v/>
      </c>
      <c r="D7921" s="6">
        <f>B7921-C7921</f>
        <v/>
      </c>
      <c r="E7921" s="6">
        <f>A7921-C7921</f>
        <v/>
      </c>
      <c r="F7921" s="6">
        <f>MIN(D7921,in_batt_pw,IF(sel_batt=0,0,(sel_batt-H7920)/in_rte))</f>
        <v/>
      </c>
      <c r="G7921" s="6">
        <f>MIN(E7921,in_batt_pw,H7920)</f>
        <v/>
      </c>
      <c r="H7921" s="6">
        <f>H7920+F7921*in_rte-G7921</f>
        <v/>
      </c>
      <c r="I7921" s="6">
        <f>IF(sel_og=1,0,E7921-G7921)</f>
        <v/>
      </c>
      <c r="J7921" s="6">
        <f>IF(sel_og=1,0,D7921-F7921)</f>
        <v/>
      </c>
      <c r="K7921" s="6">
        <f>IF(sel_og=1,E7921-G7921,0)</f>
        <v/>
      </c>
    </row>
    <row r="7922">
      <c r="A7922" s="6">
        <f>Profiles!E7922+Profiles!F7922</f>
        <v/>
      </c>
      <c r="B7922" s="6">
        <f>Profiles!D7922*sel_solar</f>
        <v/>
      </c>
      <c r="C7922" s="6">
        <f>MIN(B7922,A7922)</f>
        <v/>
      </c>
      <c r="D7922" s="6">
        <f>B7922-C7922</f>
        <v/>
      </c>
      <c r="E7922" s="6">
        <f>A7922-C7922</f>
        <v/>
      </c>
      <c r="F7922" s="6">
        <f>MIN(D7922,in_batt_pw,IF(sel_batt=0,0,(sel_batt-H7921)/in_rte))</f>
        <v/>
      </c>
      <c r="G7922" s="6">
        <f>MIN(E7922,in_batt_pw,H7921)</f>
        <v/>
      </c>
      <c r="H7922" s="6">
        <f>H7921+F7922*in_rte-G7922</f>
        <v/>
      </c>
      <c r="I7922" s="6">
        <f>IF(sel_og=1,0,E7922-G7922)</f>
        <v/>
      </c>
      <c r="J7922" s="6">
        <f>IF(sel_og=1,0,D7922-F7922)</f>
        <v/>
      </c>
      <c r="K7922" s="6">
        <f>IF(sel_og=1,E7922-G7922,0)</f>
        <v/>
      </c>
    </row>
    <row r="7923">
      <c r="A7923" s="6">
        <f>Profiles!E7923+Profiles!F7923</f>
        <v/>
      </c>
      <c r="B7923" s="6">
        <f>Profiles!D7923*sel_solar</f>
        <v/>
      </c>
      <c r="C7923" s="6">
        <f>MIN(B7923,A7923)</f>
        <v/>
      </c>
      <c r="D7923" s="6">
        <f>B7923-C7923</f>
        <v/>
      </c>
      <c r="E7923" s="6">
        <f>A7923-C7923</f>
        <v/>
      </c>
      <c r="F7923" s="6">
        <f>MIN(D7923,in_batt_pw,IF(sel_batt=0,0,(sel_batt-H7922)/in_rte))</f>
        <v/>
      </c>
      <c r="G7923" s="6">
        <f>MIN(E7923,in_batt_pw,H7922)</f>
        <v/>
      </c>
      <c r="H7923" s="6">
        <f>H7922+F7923*in_rte-G7923</f>
        <v/>
      </c>
      <c r="I7923" s="6">
        <f>IF(sel_og=1,0,E7923-G7923)</f>
        <v/>
      </c>
      <c r="J7923" s="6">
        <f>IF(sel_og=1,0,D7923-F7923)</f>
        <v/>
      </c>
      <c r="K7923" s="6">
        <f>IF(sel_og=1,E7923-G7923,0)</f>
        <v/>
      </c>
    </row>
    <row r="7924">
      <c r="A7924" s="6">
        <f>Profiles!E7924+Profiles!F7924</f>
        <v/>
      </c>
      <c r="B7924" s="6">
        <f>Profiles!D7924*sel_solar</f>
        <v/>
      </c>
      <c r="C7924" s="6">
        <f>MIN(B7924,A7924)</f>
        <v/>
      </c>
      <c r="D7924" s="6">
        <f>B7924-C7924</f>
        <v/>
      </c>
      <c r="E7924" s="6">
        <f>A7924-C7924</f>
        <v/>
      </c>
      <c r="F7924" s="6">
        <f>MIN(D7924,in_batt_pw,IF(sel_batt=0,0,(sel_batt-H7923)/in_rte))</f>
        <v/>
      </c>
      <c r="G7924" s="6">
        <f>MIN(E7924,in_batt_pw,H7923)</f>
        <v/>
      </c>
      <c r="H7924" s="6">
        <f>H7923+F7924*in_rte-G7924</f>
        <v/>
      </c>
      <c r="I7924" s="6">
        <f>IF(sel_og=1,0,E7924-G7924)</f>
        <v/>
      </c>
      <c r="J7924" s="6">
        <f>IF(sel_og=1,0,D7924-F7924)</f>
        <v/>
      </c>
      <c r="K7924" s="6">
        <f>IF(sel_og=1,E7924-G7924,0)</f>
        <v/>
      </c>
    </row>
    <row r="7925">
      <c r="A7925" s="6">
        <f>Profiles!E7925+Profiles!F7925</f>
        <v/>
      </c>
      <c r="B7925" s="6">
        <f>Profiles!D7925*sel_solar</f>
        <v/>
      </c>
      <c r="C7925" s="6">
        <f>MIN(B7925,A7925)</f>
        <v/>
      </c>
      <c r="D7925" s="6">
        <f>B7925-C7925</f>
        <v/>
      </c>
      <c r="E7925" s="6">
        <f>A7925-C7925</f>
        <v/>
      </c>
      <c r="F7925" s="6">
        <f>MIN(D7925,in_batt_pw,IF(sel_batt=0,0,(sel_batt-H7924)/in_rte))</f>
        <v/>
      </c>
      <c r="G7925" s="6">
        <f>MIN(E7925,in_batt_pw,H7924)</f>
        <v/>
      </c>
      <c r="H7925" s="6">
        <f>H7924+F7925*in_rte-G7925</f>
        <v/>
      </c>
      <c r="I7925" s="6">
        <f>IF(sel_og=1,0,E7925-G7925)</f>
        <v/>
      </c>
      <c r="J7925" s="6">
        <f>IF(sel_og=1,0,D7925-F7925)</f>
        <v/>
      </c>
      <c r="K7925" s="6">
        <f>IF(sel_og=1,E7925-G7925,0)</f>
        <v/>
      </c>
    </row>
    <row r="7926">
      <c r="A7926" s="6">
        <f>Profiles!E7926+Profiles!F7926</f>
        <v/>
      </c>
      <c r="B7926" s="6">
        <f>Profiles!D7926*sel_solar</f>
        <v/>
      </c>
      <c r="C7926" s="6">
        <f>MIN(B7926,A7926)</f>
        <v/>
      </c>
      <c r="D7926" s="6">
        <f>B7926-C7926</f>
        <v/>
      </c>
      <c r="E7926" s="6">
        <f>A7926-C7926</f>
        <v/>
      </c>
      <c r="F7926" s="6">
        <f>MIN(D7926,in_batt_pw,IF(sel_batt=0,0,(sel_batt-H7925)/in_rte))</f>
        <v/>
      </c>
      <c r="G7926" s="6">
        <f>MIN(E7926,in_batt_pw,H7925)</f>
        <v/>
      </c>
      <c r="H7926" s="6">
        <f>H7925+F7926*in_rte-G7926</f>
        <v/>
      </c>
      <c r="I7926" s="6">
        <f>IF(sel_og=1,0,E7926-G7926)</f>
        <v/>
      </c>
      <c r="J7926" s="6">
        <f>IF(sel_og=1,0,D7926-F7926)</f>
        <v/>
      </c>
      <c r="K7926" s="6">
        <f>IF(sel_og=1,E7926-G7926,0)</f>
        <v/>
      </c>
    </row>
    <row r="7927">
      <c r="A7927" s="6">
        <f>Profiles!E7927+Profiles!F7927</f>
        <v/>
      </c>
      <c r="B7927" s="6">
        <f>Profiles!D7927*sel_solar</f>
        <v/>
      </c>
      <c r="C7927" s="6">
        <f>MIN(B7927,A7927)</f>
        <v/>
      </c>
      <c r="D7927" s="6">
        <f>B7927-C7927</f>
        <v/>
      </c>
      <c r="E7927" s="6">
        <f>A7927-C7927</f>
        <v/>
      </c>
      <c r="F7927" s="6">
        <f>MIN(D7927,in_batt_pw,IF(sel_batt=0,0,(sel_batt-H7926)/in_rte))</f>
        <v/>
      </c>
      <c r="G7927" s="6">
        <f>MIN(E7927,in_batt_pw,H7926)</f>
        <v/>
      </c>
      <c r="H7927" s="6">
        <f>H7926+F7927*in_rte-G7927</f>
        <v/>
      </c>
      <c r="I7927" s="6">
        <f>IF(sel_og=1,0,E7927-G7927)</f>
        <v/>
      </c>
      <c r="J7927" s="6">
        <f>IF(sel_og=1,0,D7927-F7927)</f>
        <v/>
      </c>
      <c r="K7927" s="6">
        <f>IF(sel_og=1,E7927-G7927,0)</f>
        <v/>
      </c>
    </row>
    <row r="7928">
      <c r="A7928" s="6">
        <f>Profiles!E7928+Profiles!F7928</f>
        <v/>
      </c>
      <c r="B7928" s="6">
        <f>Profiles!D7928*sel_solar</f>
        <v/>
      </c>
      <c r="C7928" s="6">
        <f>MIN(B7928,A7928)</f>
        <v/>
      </c>
      <c r="D7928" s="6">
        <f>B7928-C7928</f>
        <v/>
      </c>
      <c r="E7928" s="6">
        <f>A7928-C7928</f>
        <v/>
      </c>
      <c r="F7928" s="6">
        <f>MIN(D7928,in_batt_pw,IF(sel_batt=0,0,(sel_batt-H7927)/in_rte))</f>
        <v/>
      </c>
      <c r="G7928" s="6">
        <f>MIN(E7928,in_batt_pw,H7927)</f>
        <v/>
      </c>
      <c r="H7928" s="6">
        <f>H7927+F7928*in_rte-G7928</f>
        <v/>
      </c>
      <c r="I7928" s="6">
        <f>IF(sel_og=1,0,E7928-G7928)</f>
        <v/>
      </c>
      <c r="J7928" s="6">
        <f>IF(sel_og=1,0,D7928-F7928)</f>
        <v/>
      </c>
      <c r="K7928" s="6">
        <f>IF(sel_og=1,E7928-G7928,0)</f>
        <v/>
      </c>
    </row>
    <row r="7929">
      <c r="A7929" s="6">
        <f>Profiles!E7929+Profiles!F7929</f>
        <v/>
      </c>
      <c r="B7929" s="6">
        <f>Profiles!D7929*sel_solar</f>
        <v/>
      </c>
      <c r="C7929" s="6">
        <f>MIN(B7929,A7929)</f>
        <v/>
      </c>
      <c r="D7929" s="6">
        <f>B7929-C7929</f>
        <v/>
      </c>
      <c r="E7929" s="6">
        <f>A7929-C7929</f>
        <v/>
      </c>
      <c r="F7929" s="6">
        <f>MIN(D7929,in_batt_pw,IF(sel_batt=0,0,(sel_batt-H7928)/in_rte))</f>
        <v/>
      </c>
      <c r="G7929" s="6">
        <f>MIN(E7929,in_batt_pw,H7928)</f>
        <v/>
      </c>
      <c r="H7929" s="6">
        <f>H7928+F7929*in_rte-G7929</f>
        <v/>
      </c>
      <c r="I7929" s="6">
        <f>IF(sel_og=1,0,E7929-G7929)</f>
        <v/>
      </c>
      <c r="J7929" s="6">
        <f>IF(sel_og=1,0,D7929-F7929)</f>
        <v/>
      </c>
      <c r="K7929" s="6">
        <f>IF(sel_og=1,E7929-G7929,0)</f>
        <v/>
      </c>
    </row>
    <row r="7930">
      <c r="A7930" s="6">
        <f>Profiles!E7930+Profiles!F7930</f>
        <v/>
      </c>
      <c r="B7930" s="6">
        <f>Profiles!D7930*sel_solar</f>
        <v/>
      </c>
      <c r="C7930" s="6">
        <f>MIN(B7930,A7930)</f>
        <v/>
      </c>
      <c r="D7930" s="6">
        <f>B7930-C7930</f>
        <v/>
      </c>
      <c r="E7930" s="6">
        <f>A7930-C7930</f>
        <v/>
      </c>
      <c r="F7930" s="6">
        <f>MIN(D7930,in_batt_pw,IF(sel_batt=0,0,(sel_batt-H7929)/in_rte))</f>
        <v/>
      </c>
      <c r="G7930" s="6">
        <f>MIN(E7930,in_batt_pw,H7929)</f>
        <v/>
      </c>
      <c r="H7930" s="6">
        <f>H7929+F7930*in_rte-G7930</f>
        <v/>
      </c>
      <c r="I7930" s="6">
        <f>IF(sel_og=1,0,E7930-G7930)</f>
        <v/>
      </c>
      <c r="J7930" s="6">
        <f>IF(sel_og=1,0,D7930-F7930)</f>
        <v/>
      </c>
      <c r="K7930" s="6">
        <f>IF(sel_og=1,E7930-G7930,0)</f>
        <v/>
      </c>
    </row>
    <row r="7931">
      <c r="A7931" s="6">
        <f>Profiles!E7931+Profiles!F7931</f>
        <v/>
      </c>
      <c r="B7931" s="6">
        <f>Profiles!D7931*sel_solar</f>
        <v/>
      </c>
      <c r="C7931" s="6">
        <f>MIN(B7931,A7931)</f>
        <v/>
      </c>
      <c r="D7931" s="6">
        <f>B7931-C7931</f>
        <v/>
      </c>
      <c r="E7931" s="6">
        <f>A7931-C7931</f>
        <v/>
      </c>
      <c r="F7931" s="6">
        <f>MIN(D7931,in_batt_pw,IF(sel_batt=0,0,(sel_batt-H7930)/in_rte))</f>
        <v/>
      </c>
      <c r="G7931" s="6">
        <f>MIN(E7931,in_batt_pw,H7930)</f>
        <v/>
      </c>
      <c r="H7931" s="6">
        <f>H7930+F7931*in_rte-G7931</f>
        <v/>
      </c>
      <c r="I7931" s="6">
        <f>IF(sel_og=1,0,E7931-G7931)</f>
        <v/>
      </c>
      <c r="J7931" s="6">
        <f>IF(sel_og=1,0,D7931-F7931)</f>
        <v/>
      </c>
      <c r="K7931" s="6">
        <f>IF(sel_og=1,E7931-G7931,0)</f>
        <v/>
      </c>
    </row>
    <row r="7932">
      <c r="A7932" s="6">
        <f>Profiles!E7932+Profiles!F7932</f>
        <v/>
      </c>
      <c r="B7932" s="6">
        <f>Profiles!D7932*sel_solar</f>
        <v/>
      </c>
      <c r="C7932" s="6">
        <f>MIN(B7932,A7932)</f>
        <v/>
      </c>
      <c r="D7932" s="6">
        <f>B7932-C7932</f>
        <v/>
      </c>
      <c r="E7932" s="6">
        <f>A7932-C7932</f>
        <v/>
      </c>
      <c r="F7932" s="6">
        <f>MIN(D7932,in_batt_pw,IF(sel_batt=0,0,(sel_batt-H7931)/in_rte))</f>
        <v/>
      </c>
      <c r="G7932" s="6">
        <f>MIN(E7932,in_batt_pw,H7931)</f>
        <v/>
      </c>
      <c r="H7932" s="6">
        <f>H7931+F7932*in_rte-G7932</f>
        <v/>
      </c>
      <c r="I7932" s="6">
        <f>IF(sel_og=1,0,E7932-G7932)</f>
        <v/>
      </c>
      <c r="J7932" s="6">
        <f>IF(sel_og=1,0,D7932-F7932)</f>
        <v/>
      </c>
      <c r="K7932" s="6">
        <f>IF(sel_og=1,E7932-G7932,0)</f>
        <v/>
      </c>
    </row>
    <row r="7933">
      <c r="A7933" s="6">
        <f>Profiles!E7933+Profiles!F7933</f>
        <v/>
      </c>
      <c r="B7933" s="6">
        <f>Profiles!D7933*sel_solar</f>
        <v/>
      </c>
      <c r="C7933" s="6">
        <f>MIN(B7933,A7933)</f>
        <v/>
      </c>
      <c r="D7933" s="6">
        <f>B7933-C7933</f>
        <v/>
      </c>
      <c r="E7933" s="6">
        <f>A7933-C7933</f>
        <v/>
      </c>
      <c r="F7933" s="6">
        <f>MIN(D7933,in_batt_pw,IF(sel_batt=0,0,(sel_batt-H7932)/in_rte))</f>
        <v/>
      </c>
      <c r="G7933" s="6">
        <f>MIN(E7933,in_batt_pw,H7932)</f>
        <v/>
      </c>
      <c r="H7933" s="6">
        <f>H7932+F7933*in_rte-G7933</f>
        <v/>
      </c>
      <c r="I7933" s="6">
        <f>IF(sel_og=1,0,E7933-G7933)</f>
        <v/>
      </c>
      <c r="J7933" s="6">
        <f>IF(sel_og=1,0,D7933-F7933)</f>
        <v/>
      </c>
      <c r="K7933" s="6">
        <f>IF(sel_og=1,E7933-G7933,0)</f>
        <v/>
      </c>
    </row>
    <row r="7934">
      <c r="A7934" s="6">
        <f>Profiles!E7934+Profiles!F7934</f>
        <v/>
      </c>
      <c r="B7934" s="6">
        <f>Profiles!D7934*sel_solar</f>
        <v/>
      </c>
      <c r="C7934" s="6">
        <f>MIN(B7934,A7934)</f>
        <v/>
      </c>
      <c r="D7934" s="6">
        <f>B7934-C7934</f>
        <v/>
      </c>
      <c r="E7934" s="6">
        <f>A7934-C7934</f>
        <v/>
      </c>
      <c r="F7934" s="6">
        <f>MIN(D7934,in_batt_pw,IF(sel_batt=0,0,(sel_batt-H7933)/in_rte))</f>
        <v/>
      </c>
      <c r="G7934" s="6">
        <f>MIN(E7934,in_batt_pw,H7933)</f>
        <v/>
      </c>
      <c r="H7934" s="6">
        <f>H7933+F7934*in_rte-G7934</f>
        <v/>
      </c>
      <c r="I7934" s="6">
        <f>IF(sel_og=1,0,E7934-G7934)</f>
        <v/>
      </c>
      <c r="J7934" s="6">
        <f>IF(sel_og=1,0,D7934-F7934)</f>
        <v/>
      </c>
      <c r="K7934" s="6">
        <f>IF(sel_og=1,E7934-G7934,0)</f>
        <v/>
      </c>
    </row>
    <row r="7935">
      <c r="A7935" s="6">
        <f>Profiles!E7935+Profiles!F7935</f>
        <v/>
      </c>
      <c r="B7935" s="6">
        <f>Profiles!D7935*sel_solar</f>
        <v/>
      </c>
      <c r="C7935" s="6">
        <f>MIN(B7935,A7935)</f>
        <v/>
      </c>
      <c r="D7935" s="6">
        <f>B7935-C7935</f>
        <v/>
      </c>
      <c r="E7935" s="6">
        <f>A7935-C7935</f>
        <v/>
      </c>
      <c r="F7935" s="6">
        <f>MIN(D7935,in_batt_pw,IF(sel_batt=0,0,(sel_batt-H7934)/in_rte))</f>
        <v/>
      </c>
      <c r="G7935" s="6">
        <f>MIN(E7935,in_batt_pw,H7934)</f>
        <v/>
      </c>
      <c r="H7935" s="6">
        <f>H7934+F7935*in_rte-G7935</f>
        <v/>
      </c>
      <c r="I7935" s="6">
        <f>IF(sel_og=1,0,E7935-G7935)</f>
        <v/>
      </c>
      <c r="J7935" s="6">
        <f>IF(sel_og=1,0,D7935-F7935)</f>
        <v/>
      </c>
      <c r="K7935" s="6">
        <f>IF(sel_og=1,E7935-G7935,0)</f>
        <v/>
      </c>
    </row>
    <row r="7936">
      <c r="A7936" s="6">
        <f>Profiles!E7936+Profiles!F7936</f>
        <v/>
      </c>
      <c r="B7936" s="6">
        <f>Profiles!D7936*sel_solar</f>
        <v/>
      </c>
      <c r="C7936" s="6">
        <f>MIN(B7936,A7936)</f>
        <v/>
      </c>
      <c r="D7936" s="6">
        <f>B7936-C7936</f>
        <v/>
      </c>
      <c r="E7936" s="6">
        <f>A7936-C7936</f>
        <v/>
      </c>
      <c r="F7936" s="6">
        <f>MIN(D7936,in_batt_pw,IF(sel_batt=0,0,(sel_batt-H7935)/in_rte))</f>
        <v/>
      </c>
      <c r="G7936" s="6">
        <f>MIN(E7936,in_batt_pw,H7935)</f>
        <v/>
      </c>
      <c r="H7936" s="6">
        <f>H7935+F7936*in_rte-G7936</f>
        <v/>
      </c>
      <c r="I7936" s="6">
        <f>IF(sel_og=1,0,E7936-G7936)</f>
        <v/>
      </c>
      <c r="J7936" s="6">
        <f>IF(sel_og=1,0,D7936-F7936)</f>
        <v/>
      </c>
      <c r="K7936" s="6">
        <f>IF(sel_og=1,E7936-G7936,0)</f>
        <v/>
      </c>
    </row>
    <row r="7937">
      <c r="A7937" s="6">
        <f>Profiles!E7937+Profiles!F7937</f>
        <v/>
      </c>
      <c r="B7937" s="6">
        <f>Profiles!D7937*sel_solar</f>
        <v/>
      </c>
      <c r="C7937" s="6">
        <f>MIN(B7937,A7937)</f>
        <v/>
      </c>
      <c r="D7937" s="6">
        <f>B7937-C7937</f>
        <v/>
      </c>
      <c r="E7937" s="6">
        <f>A7937-C7937</f>
        <v/>
      </c>
      <c r="F7937" s="6">
        <f>MIN(D7937,in_batt_pw,IF(sel_batt=0,0,(sel_batt-H7936)/in_rte))</f>
        <v/>
      </c>
      <c r="G7937" s="6">
        <f>MIN(E7937,in_batt_pw,H7936)</f>
        <v/>
      </c>
      <c r="H7937" s="6">
        <f>H7936+F7937*in_rte-G7937</f>
        <v/>
      </c>
      <c r="I7937" s="6">
        <f>IF(sel_og=1,0,E7937-G7937)</f>
        <v/>
      </c>
      <c r="J7937" s="6">
        <f>IF(sel_og=1,0,D7937-F7937)</f>
        <v/>
      </c>
      <c r="K7937" s="6">
        <f>IF(sel_og=1,E7937-G7937,0)</f>
        <v/>
      </c>
    </row>
    <row r="7938">
      <c r="A7938" s="6">
        <f>Profiles!E7938+Profiles!F7938</f>
        <v/>
      </c>
      <c r="B7938" s="6">
        <f>Profiles!D7938*sel_solar</f>
        <v/>
      </c>
      <c r="C7938" s="6">
        <f>MIN(B7938,A7938)</f>
        <v/>
      </c>
      <c r="D7938" s="6">
        <f>B7938-C7938</f>
        <v/>
      </c>
      <c r="E7938" s="6">
        <f>A7938-C7938</f>
        <v/>
      </c>
      <c r="F7938" s="6">
        <f>MIN(D7938,in_batt_pw,IF(sel_batt=0,0,(sel_batt-H7937)/in_rte))</f>
        <v/>
      </c>
      <c r="G7938" s="6">
        <f>MIN(E7938,in_batt_pw,H7937)</f>
        <v/>
      </c>
      <c r="H7938" s="6">
        <f>H7937+F7938*in_rte-G7938</f>
        <v/>
      </c>
      <c r="I7938" s="6">
        <f>IF(sel_og=1,0,E7938-G7938)</f>
        <v/>
      </c>
      <c r="J7938" s="6">
        <f>IF(sel_og=1,0,D7938-F7938)</f>
        <v/>
      </c>
      <c r="K7938" s="6">
        <f>IF(sel_og=1,E7938-G7938,0)</f>
        <v/>
      </c>
    </row>
    <row r="7939">
      <c r="A7939" s="6">
        <f>Profiles!E7939+Profiles!F7939</f>
        <v/>
      </c>
      <c r="B7939" s="6">
        <f>Profiles!D7939*sel_solar</f>
        <v/>
      </c>
      <c r="C7939" s="6">
        <f>MIN(B7939,A7939)</f>
        <v/>
      </c>
      <c r="D7939" s="6">
        <f>B7939-C7939</f>
        <v/>
      </c>
      <c r="E7939" s="6">
        <f>A7939-C7939</f>
        <v/>
      </c>
      <c r="F7939" s="6">
        <f>MIN(D7939,in_batt_pw,IF(sel_batt=0,0,(sel_batt-H7938)/in_rte))</f>
        <v/>
      </c>
      <c r="G7939" s="6">
        <f>MIN(E7939,in_batt_pw,H7938)</f>
        <v/>
      </c>
      <c r="H7939" s="6">
        <f>H7938+F7939*in_rte-G7939</f>
        <v/>
      </c>
      <c r="I7939" s="6">
        <f>IF(sel_og=1,0,E7939-G7939)</f>
        <v/>
      </c>
      <c r="J7939" s="6">
        <f>IF(sel_og=1,0,D7939-F7939)</f>
        <v/>
      </c>
      <c r="K7939" s="6">
        <f>IF(sel_og=1,E7939-G7939,0)</f>
        <v/>
      </c>
    </row>
    <row r="7940">
      <c r="A7940" s="6">
        <f>Profiles!E7940+Profiles!F7940</f>
        <v/>
      </c>
      <c r="B7940" s="6">
        <f>Profiles!D7940*sel_solar</f>
        <v/>
      </c>
      <c r="C7940" s="6">
        <f>MIN(B7940,A7940)</f>
        <v/>
      </c>
      <c r="D7940" s="6">
        <f>B7940-C7940</f>
        <v/>
      </c>
      <c r="E7940" s="6">
        <f>A7940-C7940</f>
        <v/>
      </c>
      <c r="F7940" s="6">
        <f>MIN(D7940,in_batt_pw,IF(sel_batt=0,0,(sel_batt-H7939)/in_rte))</f>
        <v/>
      </c>
      <c r="G7940" s="6">
        <f>MIN(E7940,in_batt_pw,H7939)</f>
        <v/>
      </c>
      <c r="H7940" s="6">
        <f>H7939+F7940*in_rte-G7940</f>
        <v/>
      </c>
      <c r="I7940" s="6">
        <f>IF(sel_og=1,0,E7940-G7940)</f>
        <v/>
      </c>
      <c r="J7940" s="6">
        <f>IF(sel_og=1,0,D7940-F7940)</f>
        <v/>
      </c>
      <c r="K7940" s="6">
        <f>IF(sel_og=1,E7940-G7940,0)</f>
        <v/>
      </c>
    </row>
    <row r="7941">
      <c r="A7941" s="6">
        <f>Profiles!E7941+Profiles!F7941</f>
        <v/>
      </c>
      <c r="B7941" s="6">
        <f>Profiles!D7941*sel_solar</f>
        <v/>
      </c>
      <c r="C7941" s="6">
        <f>MIN(B7941,A7941)</f>
        <v/>
      </c>
      <c r="D7941" s="6">
        <f>B7941-C7941</f>
        <v/>
      </c>
      <c r="E7941" s="6">
        <f>A7941-C7941</f>
        <v/>
      </c>
      <c r="F7941" s="6">
        <f>MIN(D7941,in_batt_pw,IF(sel_batt=0,0,(sel_batt-H7940)/in_rte))</f>
        <v/>
      </c>
      <c r="G7941" s="6">
        <f>MIN(E7941,in_batt_pw,H7940)</f>
        <v/>
      </c>
      <c r="H7941" s="6">
        <f>H7940+F7941*in_rte-G7941</f>
        <v/>
      </c>
      <c r="I7941" s="6">
        <f>IF(sel_og=1,0,E7941-G7941)</f>
        <v/>
      </c>
      <c r="J7941" s="6">
        <f>IF(sel_og=1,0,D7941-F7941)</f>
        <v/>
      </c>
      <c r="K7941" s="6">
        <f>IF(sel_og=1,E7941-G7941,0)</f>
        <v/>
      </c>
    </row>
    <row r="7942">
      <c r="A7942" s="6">
        <f>Profiles!E7942+Profiles!F7942</f>
        <v/>
      </c>
      <c r="B7942" s="6">
        <f>Profiles!D7942*sel_solar</f>
        <v/>
      </c>
      <c r="C7942" s="6">
        <f>MIN(B7942,A7942)</f>
        <v/>
      </c>
      <c r="D7942" s="6">
        <f>B7942-C7942</f>
        <v/>
      </c>
      <c r="E7942" s="6">
        <f>A7942-C7942</f>
        <v/>
      </c>
      <c r="F7942" s="6">
        <f>MIN(D7942,in_batt_pw,IF(sel_batt=0,0,(sel_batt-H7941)/in_rte))</f>
        <v/>
      </c>
      <c r="G7942" s="6">
        <f>MIN(E7942,in_batt_pw,H7941)</f>
        <v/>
      </c>
      <c r="H7942" s="6">
        <f>H7941+F7942*in_rte-G7942</f>
        <v/>
      </c>
      <c r="I7942" s="6">
        <f>IF(sel_og=1,0,E7942-G7942)</f>
        <v/>
      </c>
      <c r="J7942" s="6">
        <f>IF(sel_og=1,0,D7942-F7942)</f>
        <v/>
      </c>
      <c r="K7942" s="6">
        <f>IF(sel_og=1,E7942-G7942,0)</f>
        <v/>
      </c>
    </row>
    <row r="7943">
      <c r="A7943" s="6">
        <f>Profiles!E7943+Profiles!F7943</f>
        <v/>
      </c>
      <c r="B7943" s="6">
        <f>Profiles!D7943*sel_solar</f>
        <v/>
      </c>
      <c r="C7943" s="6">
        <f>MIN(B7943,A7943)</f>
        <v/>
      </c>
      <c r="D7943" s="6">
        <f>B7943-C7943</f>
        <v/>
      </c>
      <c r="E7943" s="6">
        <f>A7943-C7943</f>
        <v/>
      </c>
      <c r="F7943" s="6">
        <f>MIN(D7943,in_batt_pw,IF(sel_batt=0,0,(sel_batt-H7942)/in_rte))</f>
        <v/>
      </c>
      <c r="G7943" s="6">
        <f>MIN(E7943,in_batt_pw,H7942)</f>
        <v/>
      </c>
      <c r="H7943" s="6">
        <f>H7942+F7943*in_rte-G7943</f>
        <v/>
      </c>
      <c r="I7943" s="6">
        <f>IF(sel_og=1,0,E7943-G7943)</f>
        <v/>
      </c>
      <c r="J7943" s="6">
        <f>IF(sel_og=1,0,D7943-F7943)</f>
        <v/>
      </c>
      <c r="K7943" s="6">
        <f>IF(sel_og=1,E7943-G7943,0)</f>
        <v/>
      </c>
    </row>
    <row r="7944">
      <c r="A7944" s="6">
        <f>Profiles!E7944+Profiles!F7944</f>
        <v/>
      </c>
      <c r="B7944" s="6">
        <f>Profiles!D7944*sel_solar</f>
        <v/>
      </c>
      <c r="C7944" s="6">
        <f>MIN(B7944,A7944)</f>
        <v/>
      </c>
      <c r="D7944" s="6">
        <f>B7944-C7944</f>
        <v/>
      </c>
      <c r="E7944" s="6">
        <f>A7944-C7944</f>
        <v/>
      </c>
      <c r="F7944" s="6">
        <f>MIN(D7944,in_batt_pw,IF(sel_batt=0,0,(sel_batt-H7943)/in_rte))</f>
        <v/>
      </c>
      <c r="G7944" s="6">
        <f>MIN(E7944,in_batt_pw,H7943)</f>
        <v/>
      </c>
      <c r="H7944" s="6">
        <f>H7943+F7944*in_rte-G7944</f>
        <v/>
      </c>
      <c r="I7944" s="6">
        <f>IF(sel_og=1,0,E7944-G7944)</f>
        <v/>
      </c>
      <c r="J7944" s="6">
        <f>IF(sel_og=1,0,D7944-F7944)</f>
        <v/>
      </c>
      <c r="K7944" s="6">
        <f>IF(sel_og=1,E7944-G7944,0)</f>
        <v/>
      </c>
    </row>
    <row r="7945">
      <c r="A7945" s="6">
        <f>Profiles!E7945+Profiles!F7945</f>
        <v/>
      </c>
      <c r="B7945" s="6">
        <f>Profiles!D7945*sel_solar</f>
        <v/>
      </c>
      <c r="C7945" s="6">
        <f>MIN(B7945,A7945)</f>
        <v/>
      </c>
      <c r="D7945" s="6">
        <f>B7945-C7945</f>
        <v/>
      </c>
      <c r="E7945" s="6">
        <f>A7945-C7945</f>
        <v/>
      </c>
      <c r="F7945" s="6">
        <f>MIN(D7945,in_batt_pw,IF(sel_batt=0,0,(sel_batt-H7944)/in_rte))</f>
        <v/>
      </c>
      <c r="G7945" s="6">
        <f>MIN(E7945,in_batt_pw,H7944)</f>
        <v/>
      </c>
      <c r="H7945" s="6">
        <f>H7944+F7945*in_rte-G7945</f>
        <v/>
      </c>
      <c r="I7945" s="6">
        <f>IF(sel_og=1,0,E7945-G7945)</f>
        <v/>
      </c>
      <c r="J7945" s="6">
        <f>IF(sel_og=1,0,D7945-F7945)</f>
        <v/>
      </c>
      <c r="K7945" s="6">
        <f>IF(sel_og=1,E7945-G7945,0)</f>
        <v/>
      </c>
    </row>
    <row r="7946">
      <c r="A7946" s="6">
        <f>Profiles!E7946+Profiles!F7946</f>
        <v/>
      </c>
      <c r="B7946" s="6">
        <f>Profiles!D7946*sel_solar</f>
        <v/>
      </c>
      <c r="C7946" s="6">
        <f>MIN(B7946,A7946)</f>
        <v/>
      </c>
      <c r="D7946" s="6">
        <f>B7946-C7946</f>
        <v/>
      </c>
      <c r="E7946" s="6">
        <f>A7946-C7946</f>
        <v/>
      </c>
      <c r="F7946" s="6">
        <f>MIN(D7946,in_batt_pw,IF(sel_batt=0,0,(sel_batt-H7945)/in_rte))</f>
        <v/>
      </c>
      <c r="G7946" s="6">
        <f>MIN(E7946,in_batt_pw,H7945)</f>
        <v/>
      </c>
      <c r="H7946" s="6">
        <f>H7945+F7946*in_rte-G7946</f>
        <v/>
      </c>
      <c r="I7946" s="6">
        <f>IF(sel_og=1,0,E7946-G7946)</f>
        <v/>
      </c>
      <c r="J7946" s="6">
        <f>IF(sel_og=1,0,D7946-F7946)</f>
        <v/>
      </c>
      <c r="K7946" s="6">
        <f>IF(sel_og=1,E7946-G7946,0)</f>
        <v/>
      </c>
    </row>
    <row r="7947">
      <c r="A7947" s="6">
        <f>Profiles!E7947+Profiles!F7947</f>
        <v/>
      </c>
      <c r="B7947" s="6">
        <f>Profiles!D7947*sel_solar</f>
        <v/>
      </c>
      <c r="C7947" s="6">
        <f>MIN(B7947,A7947)</f>
        <v/>
      </c>
      <c r="D7947" s="6">
        <f>B7947-C7947</f>
        <v/>
      </c>
      <c r="E7947" s="6">
        <f>A7947-C7947</f>
        <v/>
      </c>
      <c r="F7947" s="6">
        <f>MIN(D7947,in_batt_pw,IF(sel_batt=0,0,(sel_batt-H7946)/in_rte))</f>
        <v/>
      </c>
      <c r="G7947" s="6">
        <f>MIN(E7947,in_batt_pw,H7946)</f>
        <v/>
      </c>
      <c r="H7947" s="6">
        <f>H7946+F7947*in_rte-G7947</f>
        <v/>
      </c>
      <c r="I7947" s="6">
        <f>IF(sel_og=1,0,E7947-G7947)</f>
        <v/>
      </c>
      <c r="J7947" s="6">
        <f>IF(sel_og=1,0,D7947-F7947)</f>
        <v/>
      </c>
      <c r="K7947" s="6">
        <f>IF(sel_og=1,E7947-G7947,0)</f>
        <v/>
      </c>
    </row>
    <row r="7948">
      <c r="A7948" s="6">
        <f>Profiles!E7948+Profiles!F7948</f>
        <v/>
      </c>
      <c r="B7948" s="6">
        <f>Profiles!D7948*sel_solar</f>
        <v/>
      </c>
      <c r="C7948" s="6">
        <f>MIN(B7948,A7948)</f>
        <v/>
      </c>
      <c r="D7948" s="6">
        <f>B7948-C7948</f>
        <v/>
      </c>
      <c r="E7948" s="6">
        <f>A7948-C7948</f>
        <v/>
      </c>
      <c r="F7948" s="6">
        <f>MIN(D7948,in_batt_pw,IF(sel_batt=0,0,(sel_batt-H7947)/in_rte))</f>
        <v/>
      </c>
      <c r="G7948" s="6">
        <f>MIN(E7948,in_batt_pw,H7947)</f>
        <v/>
      </c>
      <c r="H7948" s="6">
        <f>H7947+F7948*in_rte-G7948</f>
        <v/>
      </c>
      <c r="I7948" s="6">
        <f>IF(sel_og=1,0,E7948-G7948)</f>
        <v/>
      </c>
      <c r="J7948" s="6">
        <f>IF(sel_og=1,0,D7948-F7948)</f>
        <v/>
      </c>
      <c r="K7948" s="6">
        <f>IF(sel_og=1,E7948-G7948,0)</f>
        <v/>
      </c>
    </row>
    <row r="7949">
      <c r="A7949" s="6">
        <f>Profiles!E7949+Profiles!F7949</f>
        <v/>
      </c>
      <c r="B7949" s="6">
        <f>Profiles!D7949*sel_solar</f>
        <v/>
      </c>
      <c r="C7949" s="6">
        <f>MIN(B7949,A7949)</f>
        <v/>
      </c>
      <c r="D7949" s="6">
        <f>B7949-C7949</f>
        <v/>
      </c>
      <c r="E7949" s="6">
        <f>A7949-C7949</f>
        <v/>
      </c>
      <c r="F7949" s="6">
        <f>MIN(D7949,in_batt_pw,IF(sel_batt=0,0,(sel_batt-H7948)/in_rte))</f>
        <v/>
      </c>
      <c r="G7949" s="6">
        <f>MIN(E7949,in_batt_pw,H7948)</f>
        <v/>
      </c>
      <c r="H7949" s="6">
        <f>H7948+F7949*in_rte-G7949</f>
        <v/>
      </c>
      <c r="I7949" s="6">
        <f>IF(sel_og=1,0,E7949-G7949)</f>
        <v/>
      </c>
      <c r="J7949" s="6">
        <f>IF(sel_og=1,0,D7949-F7949)</f>
        <v/>
      </c>
      <c r="K7949" s="6">
        <f>IF(sel_og=1,E7949-G7949,0)</f>
        <v/>
      </c>
    </row>
    <row r="7950">
      <c r="A7950" s="6">
        <f>Profiles!E7950+Profiles!F7950</f>
        <v/>
      </c>
      <c r="B7950" s="6">
        <f>Profiles!D7950*sel_solar</f>
        <v/>
      </c>
      <c r="C7950" s="6">
        <f>MIN(B7950,A7950)</f>
        <v/>
      </c>
      <c r="D7950" s="6">
        <f>B7950-C7950</f>
        <v/>
      </c>
      <c r="E7950" s="6">
        <f>A7950-C7950</f>
        <v/>
      </c>
      <c r="F7950" s="6">
        <f>MIN(D7950,in_batt_pw,IF(sel_batt=0,0,(sel_batt-H7949)/in_rte))</f>
        <v/>
      </c>
      <c r="G7950" s="6">
        <f>MIN(E7950,in_batt_pw,H7949)</f>
        <v/>
      </c>
      <c r="H7950" s="6">
        <f>H7949+F7950*in_rte-G7950</f>
        <v/>
      </c>
      <c r="I7950" s="6">
        <f>IF(sel_og=1,0,E7950-G7950)</f>
        <v/>
      </c>
      <c r="J7950" s="6">
        <f>IF(sel_og=1,0,D7950-F7950)</f>
        <v/>
      </c>
      <c r="K7950" s="6">
        <f>IF(sel_og=1,E7950-G7950,0)</f>
        <v/>
      </c>
    </row>
    <row r="7951">
      <c r="A7951" s="6">
        <f>Profiles!E7951+Profiles!F7951</f>
        <v/>
      </c>
      <c r="B7951" s="6">
        <f>Profiles!D7951*sel_solar</f>
        <v/>
      </c>
      <c r="C7951" s="6">
        <f>MIN(B7951,A7951)</f>
        <v/>
      </c>
      <c r="D7951" s="6">
        <f>B7951-C7951</f>
        <v/>
      </c>
      <c r="E7951" s="6">
        <f>A7951-C7951</f>
        <v/>
      </c>
      <c r="F7951" s="6">
        <f>MIN(D7951,in_batt_pw,IF(sel_batt=0,0,(sel_batt-H7950)/in_rte))</f>
        <v/>
      </c>
      <c r="G7951" s="6">
        <f>MIN(E7951,in_batt_pw,H7950)</f>
        <v/>
      </c>
      <c r="H7951" s="6">
        <f>H7950+F7951*in_rte-G7951</f>
        <v/>
      </c>
      <c r="I7951" s="6">
        <f>IF(sel_og=1,0,E7951-G7951)</f>
        <v/>
      </c>
      <c r="J7951" s="6">
        <f>IF(sel_og=1,0,D7951-F7951)</f>
        <v/>
      </c>
      <c r="K7951" s="6">
        <f>IF(sel_og=1,E7951-G7951,0)</f>
        <v/>
      </c>
    </row>
    <row r="7952">
      <c r="A7952" s="6">
        <f>Profiles!E7952+Profiles!F7952</f>
        <v/>
      </c>
      <c r="B7952" s="6">
        <f>Profiles!D7952*sel_solar</f>
        <v/>
      </c>
      <c r="C7952" s="6">
        <f>MIN(B7952,A7952)</f>
        <v/>
      </c>
      <c r="D7952" s="6">
        <f>B7952-C7952</f>
        <v/>
      </c>
      <c r="E7952" s="6">
        <f>A7952-C7952</f>
        <v/>
      </c>
      <c r="F7952" s="6">
        <f>MIN(D7952,in_batt_pw,IF(sel_batt=0,0,(sel_batt-H7951)/in_rte))</f>
        <v/>
      </c>
      <c r="G7952" s="6">
        <f>MIN(E7952,in_batt_pw,H7951)</f>
        <v/>
      </c>
      <c r="H7952" s="6">
        <f>H7951+F7952*in_rte-G7952</f>
        <v/>
      </c>
      <c r="I7952" s="6">
        <f>IF(sel_og=1,0,E7952-G7952)</f>
        <v/>
      </c>
      <c r="J7952" s="6">
        <f>IF(sel_og=1,0,D7952-F7952)</f>
        <v/>
      </c>
      <c r="K7952" s="6">
        <f>IF(sel_og=1,E7952-G7952,0)</f>
        <v/>
      </c>
    </row>
    <row r="7953">
      <c r="A7953" s="6">
        <f>Profiles!E7953+Profiles!F7953</f>
        <v/>
      </c>
      <c r="B7953" s="6">
        <f>Profiles!D7953*sel_solar</f>
        <v/>
      </c>
      <c r="C7953" s="6">
        <f>MIN(B7953,A7953)</f>
        <v/>
      </c>
      <c r="D7953" s="6">
        <f>B7953-C7953</f>
        <v/>
      </c>
      <c r="E7953" s="6">
        <f>A7953-C7953</f>
        <v/>
      </c>
      <c r="F7953" s="6">
        <f>MIN(D7953,in_batt_pw,IF(sel_batt=0,0,(sel_batt-H7952)/in_rte))</f>
        <v/>
      </c>
      <c r="G7953" s="6">
        <f>MIN(E7953,in_batt_pw,H7952)</f>
        <v/>
      </c>
      <c r="H7953" s="6">
        <f>H7952+F7953*in_rte-G7953</f>
        <v/>
      </c>
      <c r="I7953" s="6">
        <f>IF(sel_og=1,0,E7953-G7953)</f>
        <v/>
      </c>
      <c r="J7953" s="6">
        <f>IF(sel_og=1,0,D7953-F7953)</f>
        <v/>
      </c>
      <c r="K7953" s="6">
        <f>IF(sel_og=1,E7953-G7953,0)</f>
        <v/>
      </c>
    </row>
    <row r="7954">
      <c r="A7954" s="6">
        <f>Profiles!E7954+Profiles!F7954</f>
        <v/>
      </c>
      <c r="B7954" s="6">
        <f>Profiles!D7954*sel_solar</f>
        <v/>
      </c>
      <c r="C7954" s="6">
        <f>MIN(B7954,A7954)</f>
        <v/>
      </c>
      <c r="D7954" s="6">
        <f>B7954-C7954</f>
        <v/>
      </c>
      <c r="E7954" s="6">
        <f>A7954-C7954</f>
        <v/>
      </c>
      <c r="F7954" s="6">
        <f>MIN(D7954,in_batt_pw,IF(sel_batt=0,0,(sel_batt-H7953)/in_rte))</f>
        <v/>
      </c>
      <c r="G7954" s="6">
        <f>MIN(E7954,in_batt_pw,H7953)</f>
        <v/>
      </c>
      <c r="H7954" s="6">
        <f>H7953+F7954*in_rte-G7954</f>
        <v/>
      </c>
      <c r="I7954" s="6">
        <f>IF(sel_og=1,0,E7954-G7954)</f>
        <v/>
      </c>
      <c r="J7954" s="6">
        <f>IF(sel_og=1,0,D7954-F7954)</f>
        <v/>
      </c>
      <c r="K7954" s="6">
        <f>IF(sel_og=1,E7954-G7954,0)</f>
        <v/>
      </c>
    </row>
    <row r="7955">
      <c r="A7955" s="6">
        <f>Profiles!E7955+Profiles!F7955</f>
        <v/>
      </c>
      <c r="B7955" s="6">
        <f>Profiles!D7955*sel_solar</f>
        <v/>
      </c>
      <c r="C7955" s="6">
        <f>MIN(B7955,A7955)</f>
        <v/>
      </c>
      <c r="D7955" s="6">
        <f>B7955-C7955</f>
        <v/>
      </c>
      <c r="E7955" s="6">
        <f>A7955-C7955</f>
        <v/>
      </c>
      <c r="F7955" s="6">
        <f>MIN(D7955,in_batt_pw,IF(sel_batt=0,0,(sel_batt-H7954)/in_rte))</f>
        <v/>
      </c>
      <c r="G7955" s="6">
        <f>MIN(E7955,in_batt_pw,H7954)</f>
        <v/>
      </c>
      <c r="H7955" s="6">
        <f>H7954+F7955*in_rte-G7955</f>
        <v/>
      </c>
      <c r="I7955" s="6">
        <f>IF(sel_og=1,0,E7955-G7955)</f>
        <v/>
      </c>
      <c r="J7955" s="6">
        <f>IF(sel_og=1,0,D7955-F7955)</f>
        <v/>
      </c>
      <c r="K7955" s="6">
        <f>IF(sel_og=1,E7955-G7955,0)</f>
        <v/>
      </c>
    </row>
    <row r="7956">
      <c r="A7956" s="6">
        <f>Profiles!E7956+Profiles!F7956</f>
        <v/>
      </c>
      <c r="B7956" s="6">
        <f>Profiles!D7956*sel_solar</f>
        <v/>
      </c>
      <c r="C7956" s="6">
        <f>MIN(B7956,A7956)</f>
        <v/>
      </c>
      <c r="D7956" s="6">
        <f>B7956-C7956</f>
        <v/>
      </c>
      <c r="E7956" s="6">
        <f>A7956-C7956</f>
        <v/>
      </c>
      <c r="F7956" s="6">
        <f>MIN(D7956,in_batt_pw,IF(sel_batt=0,0,(sel_batt-H7955)/in_rte))</f>
        <v/>
      </c>
      <c r="G7956" s="6">
        <f>MIN(E7956,in_batt_pw,H7955)</f>
        <v/>
      </c>
      <c r="H7956" s="6">
        <f>H7955+F7956*in_rte-G7956</f>
        <v/>
      </c>
      <c r="I7956" s="6">
        <f>IF(sel_og=1,0,E7956-G7956)</f>
        <v/>
      </c>
      <c r="J7956" s="6">
        <f>IF(sel_og=1,0,D7956-F7956)</f>
        <v/>
      </c>
      <c r="K7956" s="6">
        <f>IF(sel_og=1,E7956-G7956,0)</f>
        <v/>
      </c>
    </row>
    <row r="7957">
      <c r="A7957" s="6">
        <f>Profiles!E7957+Profiles!F7957</f>
        <v/>
      </c>
      <c r="B7957" s="6">
        <f>Profiles!D7957*sel_solar</f>
        <v/>
      </c>
      <c r="C7957" s="6">
        <f>MIN(B7957,A7957)</f>
        <v/>
      </c>
      <c r="D7957" s="6">
        <f>B7957-C7957</f>
        <v/>
      </c>
      <c r="E7957" s="6">
        <f>A7957-C7957</f>
        <v/>
      </c>
      <c r="F7957" s="6">
        <f>MIN(D7957,in_batt_pw,IF(sel_batt=0,0,(sel_batt-H7956)/in_rte))</f>
        <v/>
      </c>
      <c r="G7957" s="6">
        <f>MIN(E7957,in_batt_pw,H7956)</f>
        <v/>
      </c>
      <c r="H7957" s="6">
        <f>H7956+F7957*in_rte-G7957</f>
        <v/>
      </c>
      <c r="I7957" s="6">
        <f>IF(sel_og=1,0,E7957-G7957)</f>
        <v/>
      </c>
      <c r="J7957" s="6">
        <f>IF(sel_og=1,0,D7957-F7957)</f>
        <v/>
      </c>
      <c r="K7957" s="6">
        <f>IF(sel_og=1,E7957-G7957,0)</f>
        <v/>
      </c>
    </row>
    <row r="7958">
      <c r="A7958" s="6">
        <f>Profiles!E7958+Profiles!F7958</f>
        <v/>
      </c>
      <c r="B7958" s="6">
        <f>Profiles!D7958*sel_solar</f>
        <v/>
      </c>
      <c r="C7958" s="6">
        <f>MIN(B7958,A7958)</f>
        <v/>
      </c>
      <c r="D7958" s="6">
        <f>B7958-C7958</f>
        <v/>
      </c>
      <c r="E7958" s="6">
        <f>A7958-C7958</f>
        <v/>
      </c>
      <c r="F7958" s="6">
        <f>MIN(D7958,in_batt_pw,IF(sel_batt=0,0,(sel_batt-H7957)/in_rte))</f>
        <v/>
      </c>
      <c r="G7958" s="6">
        <f>MIN(E7958,in_batt_pw,H7957)</f>
        <v/>
      </c>
      <c r="H7958" s="6">
        <f>H7957+F7958*in_rte-G7958</f>
        <v/>
      </c>
      <c r="I7958" s="6">
        <f>IF(sel_og=1,0,E7958-G7958)</f>
        <v/>
      </c>
      <c r="J7958" s="6">
        <f>IF(sel_og=1,0,D7958-F7958)</f>
        <v/>
      </c>
      <c r="K7958" s="6">
        <f>IF(sel_og=1,E7958-G7958,0)</f>
        <v/>
      </c>
    </row>
    <row r="7959">
      <c r="A7959" s="6">
        <f>Profiles!E7959+Profiles!F7959</f>
        <v/>
      </c>
      <c r="B7959" s="6">
        <f>Profiles!D7959*sel_solar</f>
        <v/>
      </c>
      <c r="C7959" s="6">
        <f>MIN(B7959,A7959)</f>
        <v/>
      </c>
      <c r="D7959" s="6">
        <f>B7959-C7959</f>
        <v/>
      </c>
      <c r="E7959" s="6">
        <f>A7959-C7959</f>
        <v/>
      </c>
      <c r="F7959" s="6">
        <f>MIN(D7959,in_batt_pw,IF(sel_batt=0,0,(sel_batt-H7958)/in_rte))</f>
        <v/>
      </c>
      <c r="G7959" s="6">
        <f>MIN(E7959,in_batt_pw,H7958)</f>
        <v/>
      </c>
      <c r="H7959" s="6">
        <f>H7958+F7959*in_rte-G7959</f>
        <v/>
      </c>
      <c r="I7959" s="6">
        <f>IF(sel_og=1,0,E7959-G7959)</f>
        <v/>
      </c>
      <c r="J7959" s="6">
        <f>IF(sel_og=1,0,D7959-F7959)</f>
        <v/>
      </c>
      <c r="K7959" s="6">
        <f>IF(sel_og=1,E7959-G7959,0)</f>
        <v/>
      </c>
    </row>
    <row r="7960">
      <c r="A7960" s="6">
        <f>Profiles!E7960+Profiles!F7960</f>
        <v/>
      </c>
      <c r="B7960" s="6">
        <f>Profiles!D7960*sel_solar</f>
        <v/>
      </c>
      <c r="C7960" s="6">
        <f>MIN(B7960,A7960)</f>
        <v/>
      </c>
      <c r="D7960" s="6">
        <f>B7960-C7960</f>
        <v/>
      </c>
      <c r="E7960" s="6">
        <f>A7960-C7960</f>
        <v/>
      </c>
      <c r="F7960" s="6">
        <f>MIN(D7960,in_batt_pw,IF(sel_batt=0,0,(sel_batt-H7959)/in_rte))</f>
        <v/>
      </c>
      <c r="G7960" s="6">
        <f>MIN(E7960,in_batt_pw,H7959)</f>
        <v/>
      </c>
      <c r="H7960" s="6">
        <f>H7959+F7960*in_rte-G7960</f>
        <v/>
      </c>
      <c r="I7960" s="6">
        <f>IF(sel_og=1,0,E7960-G7960)</f>
        <v/>
      </c>
      <c r="J7960" s="6">
        <f>IF(sel_og=1,0,D7960-F7960)</f>
        <v/>
      </c>
      <c r="K7960" s="6">
        <f>IF(sel_og=1,E7960-G7960,0)</f>
        <v/>
      </c>
    </row>
    <row r="7961">
      <c r="A7961" s="6">
        <f>Profiles!E7961+Profiles!F7961</f>
        <v/>
      </c>
      <c r="B7961" s="6">
        <f>Profiles!D7961*sel_solar</f>
        <v/>
      </c>
      <c r="C7961" s="6">
        <f>MIN(B7961,A7961)</f>
        <v/>
      </c>
      <c r="D7961" s="6">
        <f>B7961-C7961</f>
        <v/>
      </c>
      <c r="E7961" s="6">
        <f>A7961-C7961</f>
        <v/>
      </c>
      <c r="F7961" s="6">
        <f>MIN(D7961,in_batt_pw,IF(sel_batt=0,0,(sel_batt-H7960)/in_rte))</f>
        <v/>
      </c>
      <c r="G7961" s="6">
        <f>MIN(E7961,in_batt_pw,H7960)</f>
        <v/>
      </c>
      <c r="H7961" s="6">
        <f>H7960+F7961*in_rte-G7961</f>
        <v/>
      </c>
      <c r="I7961" s="6">
        <f>IF(sel_og=1,0,E7961-G7961)</f>
        <v/>
      </c>
      <c r="J7961" s="6">
        <f>IF(sel_og=1,0,D7961-F7961)</f>
        <v/>
      </c>
      <c r="K7961" s="6">
        <f>IF(sel_og=1,E7961-G7961,0)</f>
        <v/>
      </c>
    </row>
    <row r="7962">
      <c r="A7962" s="6">
        <f>Profiles!E7962+Profiles!F7962</f>
        <v/>
      </c>
      <c r="B7962" s="6">
        <f>Profiles!D7962*sel_solar</f>
        <v/>
      </c>
      <c r="C7962" s="6">
        <f>MIN(B7962,A7962)</f>
        <v/>
      </c>
      <c r="D7962" s="6">
        <f>B7962-C7962</f>
        <v/>
      </c>
      <c r="E7962" s="6">
        <f>A7962-C7962</f>
        <v/>
      </c>
      <c r="F7962" s="6">
        <f>MIN(D7962,in_batt_pw,IF(sel_batt=0,0,(sel_batt-H7961)/in_rte))</f>
        <v/>
      </c>
      <c r="G7962" s="6">
        <f>MIN(E7962,in_batt_pw,H7961)</f>
        <v/>
      </c>
      <c r="H7962" s="6">
        <f>H7961+F7962*in_rte-G7962</f>
        <v/>
      </c>
      <c r="I7962" s="6">
        <f>IF(sel_og=1,0,E7962-G7962)</f>
        <v/>
      </c>
      <c r="J7962" s="6">
        <f>IF(sel_og=1,0,D7962-F7962)</f>
        <v/>
      </c>
      <c r="K7962" s="6">
        <f>IF(sel_og=1,E7962-G7962,0)</f>
        <v/>
      </c>
    </row>
    <row r="7963">
      <c r="A7963" s="6">
        <f>Profiles!E7963+Profiles!F7963</f>
        <v/>
      </c>
      <c r="B7963" s="6">
        <f>Profiles!D7963*sel_solar</f>
        <v/>
      </c>
      <c r="C7963" s="6">
        <f>MIN(B7963,A7963)</f>
        <v/>
      </c>
      <c r="D7963" s="6">
        <f>B7963-C7963</f>
        <v/>
      </c>
      <c r="E7963" s="6">
        <f>A7963-C7963</f>
        <v/>
      </c>
      <c r="F7963" s="6">
        <f>MIN(D7963,in_batt_pw,IF(sel_batt=0,0,(sel_batt-H7962)/in_rte))</f>
        <v/>
      </c>
      <c r="G7963" s="6">
        <f>MIN(E7963,in_batt_pw,H7962)</f>
        <v/>
      </c>
      <c r="H7963" s="6">
        <f>H7962+F7963*in_rte-G7963</f>
        <v/>
      </c>
      <c r="I7963" s="6">
        <f>IF(sel_og=1,0,E7963-G7963)</f>
        <v/>
      </c>
      <c r="J7963" s="6">
        <f>IF(sel_og=1,0,D7963-F7963)</f>
        <v/>
      </c>
      <c r="K7963" s="6">
        <f>IF(sel_og=1,E7963-G7963,0)</f>
        <v/>
      </c>
    </row>
    <row r="7964">
      <c r="A7964" s="6">
        <f>Profiles!E7964+Profiles!F7964</f>
        <v/>
      </c>
      <c r="B7964" s="6">
        <f>Profiles!D7964*sel_solar</f>
        <v/>
      </c>
      <c r="C7964" s="6">
        <f>MIN(B7964,A7964)</f>
        <v/>
      </c>
      <c r="D7964" s="6">
        <f>B7964-C7964</f>
        <v/>
      </c>
      <c r="E7964" s="6">
        <f>A7964-C7964</f>
        <v/>
      </c>
      <c r="F7964" s="6">
        <f>MIN(D7964,in_batt_pw,IF(sel_batt=0,0,(sel_batt-H7963)/in_rte))</f>
        <v/>
      </c>
      <c r="G7964" s="6">
        <f>MIN(E7964,in_batt_pw,H7963)</f>
        <v/>
      </c>
      <c r="H7964" s="6">
        <f>H7963+F7964*in_rte-G7964</f>
        <v/>
      </c>
      <c r="I7964" s="6">
        <f>IF(sel_og=1,0,E7964-G7964)</f>
        <v/>
      </c>
      <c r="J7964" s="6">
        <f>IF(sel_og=1,0,D7964-F7964)</f>
        <v/>
      </c>
      <c r="K7964" s="6">
        <f>IF(sel_og=1,E7964-G7964,0)</f>
        <v/>
      </c>
    </row>
    <row r="7965">
      <c r="A7965" s="6">
        <f>Profiles!E7965+Profiles!F7965</f>
        <v/>
      </c>
      <c r="B7965" s="6">
        <f>Profiles!D7965*sel_solar</f>
        <v/>
      </c>
      <c r="C7965" s="6">
        <f>MIN(B7965,A7965)</f>
        <v/>
      </c>
      <c r="D7965" s="6">
        <f>B7965-C7965</f>
        <v/>
      </c>
      <c r="E7965" s="6">
        <f>A7965-C7965</f>
        <v/>
      </c>
      <c r="F7965" s="6">
        <f>MIN(D7965,in_batt_pw,IF(sel_batt=0,0,(sel_batt-H7964)/in_rte))</f>
        <v/>
      </c>
      <c r="G7965" s="6">
        <f>MIN(E7965,in_batt_pw,H7964)</f>
        <v/>
      </c>
      <c r="H7965" s="6">
        <f>H7964+F7965*in_rte-G7965</f>
        <v/>
      </c>
      <c r="I7965" s="6">
        <f>IF(sel_og=1,0,E7965-G7965)</f>
        <v/>
      </c>
      <c r="J7965" s="6">
        <f>IF(sel_og=1,0,D7965-F7965)</f>
        <v/>
      </c>
      <c r="K7965" s="6">
        <f>IF(sel_og=1,E7965-G7965,0)</f>
        <v/>
      </c>
    </row>
    <row r="7966">
      <c r="A7966" s="6">
        <f>Profiles!E7966+Profiles!F7966</f>
        <v/>
      </c>
      <c r="B7966" s="6">
        <f>Profiles!D7966*sel_solar</f>
        <v/>
      </c>
      <c r="C7966" s="6">
        <f>MIN(B7966,A7966)</f>
        <v/>
      </c>
      <c r="D7966" s="6">
        <f>B7966-C7966</f>
        <v/>
      </c>
      <c r="E7966" s="6">
        <f>A7966-C7966</f>
        <v/>
      </c>
      <c r="F7966" s="6">
        <f>MIN(D7966,in_batt_pw,IF(sel_batt=0,0,(sel_batt-H7965)/in_rte))</f>
        <v/>
      </c>
      <c r="G7966" s="6">
        <f>MIN(E7966,in_batt_pw,H7965)</f>
        <v/>
      </c>
      <c r="H7966" s="6">
        <f>H7965+F7966*in_rte-G7966</f>
        <v/>
      </c>
      <c r="I7966" s="6">
        <f>IF(sel_og=1,0,E7966-G7966)</f>
        <v/>
      </c>
      <c r="J7966" s="6">
        <f>IF(sel_og=1,0,D7966-F7966)</f>
        <v/>
      </c>
      <c r="K7966" s="6">
        <f>IF(sel_og=1,E7966-G7966,0)</f>
        <v/>
      </c>
    </row>
    <row r="7967">
      <c r="A7967" s="6">
        <f>Profiles!E7967+Profiles!F7967</f>
        <v/>
      </c>
      <c r="B7967" s="6">
        <f>Profiles!D7967*sel_solar</f>
        <v/>
      </c>
      <c r="C7967" s="6">
        <f>MIN(B7967,A7967)</f>
        <v/>
      </c>
      <c r="D7967" s="6">
        <f>B7967-C7967</f>
        <v/>
      </c>
      <c r="E7967" s="6">
        <f>A7967-C7967</f>
        <v/>
      </c>
      <c r="F7967" s="6">
        <f>MIN(D7967,in_batt_pw,IF(sel_batt=0,0,(sel_batt-H7966)/in_rte))</f>
        <v/>
      </c>
      <c r="G7967" s="6">
        <f>MIN(E7967,in_batt_pw,H7966)</f>
        <v/>
      </c>
      <c r="H7967" s="6">
        <f>H7966+F7967*in_rte-G7967</f>
        <v/>
      </c>
      <c r="I7967" s="6">
        <f>IF(sel_og=1,0,E7967-G7967)</f>
        <v/>
      </c>
      <c r="J7967" s="6">
        <f>IF(sel_og=1,0,D7967-F7967)</f>
        <v/>
      </c>
      <c r="K7967" s="6">
        <f>IF(sel_og=1,E7967-G7967,0)</f>
        <v/>
      </c>
    </row>
    <row r="7968">
      <c r="A7968" s="6">
        <f>Profiles!E7968+Profiles!F7968</f>
        <v/>
      </c>
      <c r="B7968" s="6">
        <f>Profiles!D7968*sel_solar</f>
        <v/>
      </c>
      <c r="C7968" s="6">
        <f>MIN(B7968,A7968)</f>
        <v/>
      </c>
      <c r="D7968" s="6">
        <f>B7968-C7968</f>
        <v/>
      </c>
      <c r="E7968" s="6">
        <f>A7968-C7968</f>
        <v/>
      </c>
      <c r="F7968" s="6">
        <f>MIN(D7968,in_batt_pw,IF(sel_batt=0,0,(sel_batt-H7967)/in_rte))</f>
        <v/>
      </c>
      <c r="G7968" s="6">
        <f>MIN(E7968,in_batt_pw,H7967)</f>
        <v/>
      </c>
      <c r="H7968" s="6">
        <f>H7967+F7968*in_rte-G7968</f>
        <v/>
      </c>
      <c r="I7968" s="6">
        <f>IF(sel_og=1,0,E7968-G7968)</f>
        <v/>
      </c>
      <c r="J7968" s="6">
        <f>IF(sel_og=1,0,D7968-F7968)</f>
        <v/>
      </c>
      <c r="K7968" s="6">
        <f>IF(sel_og=1,E7968-G7968,0)</f>
        <v/>
      </c>
    </row>
    <row r="7969">
      <c r="A7969" s="6">
        <f>Profiles!E7969+Profiles!F7969</f>
        <v/>
      </c>
      <c r="B7969" s="6">
        <f>Profiles!D7969*sel_solar</f>
        <v/>
      </c>
      <c r="C7969" s="6">
        <f>MIN(B7969,A7969)</f>
        <v/>
      </c>
      <c r="D7969" s="6">
        <f>B7969-C7969</f>
        <v/>
      </c>
      <c r="E7969" s="6">
        <f>A7969-C7969</f>
        <v/>
      </c>
      <c r="F7969" s="6">
        <f>MIN(D7969,in_batt_pw,IF(sel_batt=0,0,(sel_batt-H7968)/in_rte))</f>
        <v/>
      </c>
      <c r="G7969" s="6">
        <f>MIN(E7969,in_batt_pw,H7968)</f>
        <v/>
      </c>
      <c r="H7969" s="6">
        <f>H7968+F7969*in_rte-G7969</f>
        <v/>
      </c>
      <c r="I7969" s="6">
        <f>IF(sel_og=1,0,E7969-G7969)</f>
        <v/>
      </c>
      <c r="J7969" s="6">
        <f>IF(sel_og=1,0,D7969-F7969)</f>
        <v/>
      </c>
      <c r="K7969" s="6">
        <f>IF(sel_og=1,E7969-G7969,0)</f>
        <v/>
      </c>
    </row>
    <row r="7970">
      <c r="A7970" s="6">
        <f>Profiles!E7970+Profiles!F7970</f>
        <v/>
      </c>
      <c r="B7970" s="6">
        <f>Profiles!D7970*sel_solar</f>
        <v/>
      </c>
      <c r="C7970" s="6">
        <f>MIN(B7970,A7970)</f>
        <v/>
      </c>
      <c r="D7970" s="6">
        <f>B7970-C7970</f>
        <v/>
      </c>
      <c r="E7970" s="6">
        <f>A7970-C7970</f>
        <v/>
      </c>
      <c r="F7970" s="6">
        <f>MIN(D7970,in_batt_pw,IF(sel_batt=0,0,(sel_batt-H7969)/in_rte))</f>
        <v/>
      </c>
      <c r="G7970" s="6">
        <f>MIN(E7970,in_batt_pw,H7969)</f>
        <v/>
      </c>
      <c r="H7970" s="6">
        <f>H7969+F7970*in_rte-G7970</f>
        <v/>
      </c>
      <c r="I7970" s="6">
        <f>IF(sel_og=1,0,E7970-G7970)</f>
        <v/>
      </c>
      <c r="J7970" s="6">
        <f>IF(sel_og=1,0,D7970-F7970)</f>
        <v/>
      </c>
      <c r="K7970" s="6">
        <f>IF(sel_og=1,E7970-G7970,0)</f>
        <v/>
      </c>
    </row>
    <row r="7971">
      <c r="A7971" s="6">
        <f>Profiles!E7971+Profiles!F7971</f>
        <v/>
      </c>
      <c r="B7971" s="6">
        <f>Profiles!D7971*sel_solar</f>
        <v/>
      </c>
      <c r="C7971" s="6">
        <f>MIN(B7971,A7971)</f>
        <v/>
      </c>
      <c r="D7971" s="6">
        <f>B7971-C7971</f>
        <v/>
      </c>
      <c r="E7971" s="6">
        <f>A7971-C7971</f>
        <v/>
      </c>
      <c r="F7971" s="6">
        <f>MIN(D7971,in_batt_pw,IF(sel_batt=0,0,(sel_batt-H7970)/in_rte))</f>
        <v/>
      </c>
      <c r="G7971" s="6">
        <f>MIN(E7971,in_batt_pw,H7970)</f>
        <v/>
      </c>
      <c r="H7971" s="6">
        <f>H7970+F7971*in_rte-G7971</f>
        <v/>
      </c>
      <c r="I7971" s="6">
        <f>IF(sel_og=1,0,E7971-G7971)</f>
        <v/>
      </c>
      <c r="J7971" s="6">
        <f>IF(sel_og=1,0,D7971-F7971)</f>
        <v/>
      </c>
      <c r="K7971" s="6">
        <f>IF(sel_og=1,E7971-G7971,0)</f>
        <v/>
      </c>
    </row>
    <row r="7972">
      <c r="A7972" s="6">
        <f>Profiles!E7972+Profiles!F7972</f>
        <v/>
      </c>
      <c r="B7972" s="6">
        <f>Profiles!D7972*sel_solar</f>
        <v/>
      </c>
      <c r="C7972" s="6">
        <f>MIN(B7972,A7972)</f>
        <v/>
      </c>
      <c r="D7972" s="6">
        <f>B7972-C7972</f>
        <v/>
      </c>
      <c r="E7972" s="6">
        <f>A7972-C7972</f>
        <v/>
      </c>
      <c r="F7972" s="6">
        <f>MIN(D7972,in_batt_pw,IF(sel_batt=0,0,(sel_batt-H7971)/in_rte))</f>
        <v/>
      </c>
      <c r="G7972" s="6">
        <f>MIN(E7972,in_batt_pw,H7971)</f>
        <v/>
      </c>
      <c r="H7972" s="6">
        <f>H7971+F7972*in_rte-G7972</f>
        <v/>
      </c>
      <c r="I7972" s="6">
        <f>IF(sel_og=1,0,E7972-G7972)</f>
        <v/>
      </c>
      <c r="J7972" s="6">
        <f>IF(sel_og=1,0,D7972-F7972)</f>
        <v/>
      </c>
      <c r="K7972" s="6">
        <f>IF(sel_og=1,E7972-G7972,0)</f>
        <v/>
      </c>
    </row>
    <row r="7973">
      <c r="A7973" s="6">
        <f>Profiles!E7973+Profiles!F7973</f>
        <v/>
      </c>
      <c r="B7973" s="6">
        <f>Profiles!D7973*sel_solar</f>
        <v/>
      </c>
      <c r="C7973" s="6">
        <f>MIN(B7973,A7973)</f>
        <v/>
      </c>
      <c r="D7973" s="6">
        <f>B7973-C7973</f>
        <v/>
      </c>
      <c r="E7973" s="6">
        <f>A7973-C7973</f>
        <v/>
      </c>
      <c r="F7973" s="6">
        <f>MIN(D7973,in_batt_pw,IF(sel_batt=0,0,(sel_batt-H7972)/in_rte))</f>
        <v/>
      </c>
      <c r="G7973" s="6">
        <f>MIN(E7973,in_batt_pw,H7972)</f>
        <v/>
      </c>
      <c r="H7973" s="6">
        <f>H7972+F7973*in_rte-G7973</f>
        <v/>
      </c>
      <c r="I7973" s="6">
        <f>IF(sel_og=1,0,E7973-G7973)</f>
        <v/>
      </c>
      <c r="J7973" s="6">
        <f>IF(sel_og=1,0,D7973-F7973)</f>
        <v/>
      </c>
      <c r="K7973" s="6">
        <f>IF(sel_og=1,E7973-G7973,0)</f>
        <v/>
      </c>
    </row>
    <row r="7974">
      <c r="A7974" s="6">
        <f>Profiles!E7974+Profiles!F7974</f>
        <v/>
      </c>
      <c r="B7974" s="6">
        <f>Profiles!D7974*sel_solar</f>
        <v/>
      </c>
      <c r="C7974" s="6">
        <f>MIN(B7974,A7974)</f>
        <v/>
      </c>
      <c r="D7974" s="6">
        <f>B7974-C7974</f>
        <v/>
      </c>
      <c r="E7974" s="6">
        <f>A7974-C7974</f>
        <v/>
      </c>
      <c r="F7974" s="6">
        <f>MIN(D7974,in_batt_pw,IF(sel_batt=0,0,(sel_batt-H7973)/in_rte))</f>
        <v/>
      </c>
      <c r="G7974" s="6">
        <f>MIN(E7974,in_batt_pw,H7973)</f>
        <v/>
      </c>
      <c r="H7974" s="6">
        <f>H7973+F7974*in_rte-G7974</f>
        <v/>
      </c>
      <c r="I7974" s="6">
        <f>IF(sel_og=1,0,E7974-G7974)</f>
        <v/>
      </c>
      <c r="J7974" s="6">
        <f>IF(sel_og=1,0,D7974-F7974)</f>
        <v/>
      </c>
      <c r="K7974" s="6">
        <f>IF(sel_og=1,E7974-G7974,0)</f>
        <v/>
      </c>
    </row>
    <row r="7975">
      <c r="A7975" s="6">
        <f>Profiles!E7975+Profiles!F7975</f>
        <v/>
      </c>
      <c r="B7975" s="6">
        <f>Profiles!D7975*sel_solar</f>
        <v/>
      </c>
      <c r="C7975" s="6">
        <f>MIN(B7975,A7975)</f>
        <v/>
      </c>
      <c r="D7975" s="6">
        <f>B7975-C7975</f>
        <v/>
      </c>
      <c r="E7975" s="6">
        <f>A7975-C7975</f>
        <v/>
      </c>
      <c r="F7975" s="6">
        <f>MIN(D7975,in_batt_pw,IF(sel_batt=0,0,(sel_batt-H7974)/in_rte))</f>
        <v/>
      </c>
      <c r="G7975" s="6">
        <f>MIN(E7975,in_batt_pw,H7974)</f>
        <v/>
      </c>
      <c r="H7975" s="6">
        <f>H7974+F7975*in_rte-G7975</f>
        <v/>
      </c>
      <c r="I7975" s="6">
        <f>IF(sel_og=1,0,E7975-G7975)</f>
        <v/>
      </c>
      <c r="J7975" s="6">
        <f>IF(sel_og=1,0,D7975-F7975)</f>
        <v/>
      </c>
      <c r="K7975" s="6">
        <f>IF(sel_og=1,E7975-G7975,0)</f>
        <v/>
      </c>
    </row>
    <row r="7976">
      <c r="A7976" s="6">
        <f>Profiles!E7976+Profiles!F7976</f>
        <v/>
      </c>
      <c r="B7976" s="6">
        <f>Profiles!D7976*sel_solar</f>
        <v/>
      </c>
      <c r="C7976" s="6">
        <f>MIN(B7976,A7976)</f>
        <v/>
      </c>
      <c r="D7976" s="6">
        <f>B7976-C7976</f>
        <v/>
      </c>
      <c r="E7976" s="6">
        <f>A7976-C7976</f>
        <v/>
      </c>
      <c r="F7976" s="6">
        <f>MIN(D7976,in_batt_pw,IF(sel_batt=0,0,(sel_batt-H7975)/in_rte))</f>
        <v/>
      </c>
      <c r="G7976" s="6">
        <f>MIN(E7976,in_batt_pw,H7975)</f>
        <v/>
      </c>
      <c r="H7976" s="6">
        <f>H7975+F7976*in_rte-G7976</f>
        <v/>
      </c>
      <c r="I7976" s="6">
        <f>IF(sel_og=1,0,E7976-G7976)</f>
        <v/>
      </c>
      <c r="J7976" s="6">
        <f>IF(sel_og=1,0,D7976-F7976)</f>
        <v/>
      </c>
      <c r="K7976" s="6">
        <f>IF(sel_og=1,E7976-G7976,0)</f>
        <v/>
      </c>
    </row>
    <row r="7977">
      <c r="A7977" s="6">
        <f>Profiles!E7977+Profiles!F7977</f>
        <v/>
      </c>
      <c r="B7977" s="6">
        <f>Profiles!D7977*sel_solar</f>
        <v/>
      </c>
      <c r="C7977" s="6">
        <f>MIN(B7977,A7977)</f>
        <v/>
      </c>
      <c r="D7977" s="6">
        <f>B7977-C7977</f>
        <v/>
      </c>
      <c r="E7977" s="6">
        <f>A7977-C7977</f>
        <v/>
      </c>
      <c r="F7977" s="6">
        <f>MIN(D7977,in_batt_pw,IF(sel_batt=0,0,(sel_batt-H7976)/in_rte))</f>
        <v/>
      </c>
      <c r="G7977" s="6">
        <f>MIN(E7977,in_batt_pw,H7976)</f>
        <v/>
      </c>
      <c r="H7977" s="6">
        <f>H7976+F7977*in_rte-G7977</f>
        <v/>
      </c>
      <c r="I7977" s="6">
        <f>IF(sel_og=1,0,E7977-G7977)</f>
        <v/>
      </c>
      <c r="J7977" s="6">
        <f>IF(sel_og=1,0,D7977-F7977)</f>
        <v/>
      </c>
      <c r="K7977" s="6">
        <f>IF(sel_og=1,E7977-G7977,0)</f>
        <v/>
      </c>
    </row>
    <row r="7978">
      <c r="A7978" s="6">
        <f>Profiles!E7978+Profiles!F7978</f>
        <v/>
      </c>
      <c r="B7978" s="6">
        <f>Profiles!D7978*sel_solar</f>
        <v/>
      </c>
      <c r="C7978" s="6">
        <f>MIN(B7978,A7978)</f>
        <v/>
      </c>
      <c r="D7978" s="6">
        <f>B7978-C7978</f>
        <v/>
      </c>
      <c r="E7978" s="6">
        <f>A7978-C7978</f>
        <v/>
      </c>
      <c r="F7978" s="6">
        <f>MIN(D7978,in_batt_pw,IF(sel_batt=0,0,(sel_batt-H7977)/in_rte))</f>
        <v/>
      </c>
      <c r="G7978" s="6">
        <f>MIN(E7978,in_batt_pw,H7977)</f>
        <v/>
      </c>
      <c r="H7978" s="6">
        <f>H7977+F7978*in_rte-G7978</f>
        <v/>
      </c>
      <c r="I7978" s="6">
        <f>IF(sel_og=1,0,E7978-G7978)</f>
        <v/>
      </c>
      <c r="J7978" s="6">
        <f>IF(sel_og=1,0,D7978-F7978)</f>
        <v/>
      </c>
      <c r="K7978" s="6">
        <f>IF(sel_og=1,E7978-G7978,0)</f>
        <v/>
      </c>
    </row>
    <row r="7979">
      <c r="A7979" s="6">
        <f>Profiles!E7979+Profiles!F7979</f>
        <v/>
      </c>
      <c r="B7979" s="6">
        <f>Profiles!D7979*sel_solar</f>
        <v/>
      </c>
      <c r="C7979" s="6">
        <f>MIN(B7979,A7979)</f>
        <v/>
      </c>
      <c r="D7979" s="6">
        <f>B7979-C7979</f>
        <v/>
      </c>
      <c r="E7979" s="6">
        <f>A7979-C7979</f>
        <v/>
      </c>
      <c r="F7979" s="6">
        <f>MIN(D7979,in_batt_pw,IF(sel_batt=0,0,(sel_batt-H7978)/in_rte))</f>
        <v/>
      </c>
      <c r="G7979" s="6">
        <f>MIN(E7979,in_batt_pw,H7978)</f>
        <v/>
      </c>
      <c r="H7979" s="6">
        <f>H7978+F7979*in_rte-G7979</f>
        <v/>
      </c>
      <c r="I7979" s="6">
        <f>IF(sel_og=1,0,E7979-G7979)</f>
        <v/>
      </c>
      <c r="J7979" s="6">
        <f>IF(sel_og=1,0,D7979-F7979)</f>
        <v/>
      </c>
      <c r="K7979" s="6">
        <f>IF(sel_og=1,E7979-G7979,0)</f>
        <v/>
      </c>
    </row>
    <row r="7980">
      <c r="A7980" s="6">
        <f>Profiles!E7980+Profiles!F7980</f>
        <v/>
      </c>
      <c r="B7980" s="6">
        <f>Profiles!D7980*sel_solar</f>
        <v/>
      </c>
      <c r="C7980" s="6">
        <f>MIN(B7980,A7980)</f>
        <v/>
      </c>
      <c r="D7980" s="6">
        <f>B7980-C7980</f>
        <v/>
      </c>
      <c r="E7980" s="6">
        <f>A7980-C7980</f>
        <v/>
      </c>
      <c r="F7980" s="6">
        <f>MIN(D7980,in_batt_pw,IF(sel_batt=0,0,(sel_batt-H7979)/in_rte))</f>
        <v/>
      </c>
      <c r="G7980" s="6">
        <f>MIN(E7980,in_batt_pw,H7979)</f>
        <v/>
      </c>
      <c r="H7980" s="6">
        <f>H7979+F7980*in_rte-G7980</f>
        <v/>
      </c>
      <c r="I7980" s="6">
        <f>IF(sel_og=1,0,E7980-G7980)</f>
        <v/>
      </c>
      <c r="J7980" s="6">
        <f>IF(sel_og=1,0,D7980-F7980)</f>
        <v/>
      </c>
      <c r="K7980" s="6">
        <f>IF(sel_og=1,E7980-G7980,0)</f>
        <v/>
      </c>
    </row>
    <row r="7981">
      <c r="A7981" s="6">
        <f>Profiles!E7981+Profiles!F7981</f>
        <v/>
      </c>
      <c r="B7981" s="6">
        <f>Profiles!D7981*sel_solar</f>
        <v/>
      </c>
      <c r="C7981" s="6">
        <f>MIN(B7981,A7981)</f>
        <v/>
      </c>
      <c r="D7981" s="6">
        <f>B7981-C7981</f>
        <v/>
      </c>
      <c r="E7981" s="6">
        <f>A7981-C7981</f>
        <v/>
      </c>
      <c r="F7981" s="6">
        <f>MIN(D7981,in_batt_pw,IF(sel_batt=0,0,(sel_batt-H7980)/in_rte))</f>
        <v/>
      </c>
      <c r="G7981" s="6">
        <f>MIN(E7981,in_batt_pw,H7980)</f>
        <v/>
      </c>
      <c r="H7981" s="6">
        <f>H7980+F7981*in_rte-G7981</f>
        <v/>
      </c>
      <c r="I7981" s="6">
        <f>IF(sel_og=1,0,E7981-G7981)</f>
        <v/>
      </c>
      <c r="J7981" s="6">
        <f>IF(sel_og=1,0,D7981-F7981)</f>
        <v/>
      </c>
      <c r="K7981" s="6">
        <f>IF(sel_og=1,E7981-G7981,0)</f>
        <v/>
      </c>
    </row>
    <row r="7982">
      <c r="A7982" s="6">
        <f>Profiles!E7982+Profiles!F7982</f>
        <v/>
      </c>
      <c r="B7982" s="6">
        <f>Profiles!D7982*sel_solar</f>
        <v/>
      </c>
      <c r="C7982" s="6">
        <f>MIN(B7982,A7982)</f>
        <v/>
      </c>
      <c r="D7982" s="6">
        <f>B7982-C7982</f>
        <v/>
      </c>
      <c r="E7982" s="6">
        <f>A7982-C7982</f>
        <v/>
      </c>
      <c r="F7982" s="6">
        <f>MIN(D7982,in_batt_pw,IF(sel_batt=0,0,(sel_batt-H7981)/in_rte))</f>
        <v/>
      </c>
      <c r="G7982" s="6">
        <f>MIN(E7982,in_batt_pw,H7981)</f>
        <v/>
      </c>
      <c r="H7982" s="6">
        <f>H7981+F7982*in_rte-G7982</f>
        <v/>
      </c>
      <c r="I7982" s="6">
        <f>IF(sel_og=1,0,E7982-G7982)</f>
        <v/>
      </c>
      <c r="J7982" s="6">
        <f>IF(sel_og=1,0,D7982-F7982)</f>
        <v/>
      </c>
      <c r="K7982" s="6">
        <f>IF(sel_og=1,E7982-G7982,0)</f>
        <v/>
      </c>
    </row>
    <row r="7983">
      <c r="A7983" s="6">
        <f>Profiles!E7983+Profiles!F7983</f>
        <v/>
      </c>
      <c r="B7983" s="6">
        <f>Profiles!D7983*sel_solar</f>
        <v/>
      </c>
      <c r="C7983" s="6">
        <f>MIN(B7983,A7983)</f>
        <v/>
      </c>
      <c r="D7983" s="6">
        <f>B7983-C7983</f>
        <v/>
      </c>
      <c r="E7983" s="6">
        <f>A7983-C7983</f>
        <v/>
      </c>
      <c r="F7983" s="6">
        <f>MIN(D7983,in_batt_pw,IF(sel_batt=0,0,(sel_batt-H7982)/in_rte))</f>
        <v/>
      </c>
      <c r="G7983" s="6">
        <f>MIN(E7983,in_batt_pw,H7982)</f>
        <v/>
      </c>
      <c r="H7983" s="6">
        <f>H7982+F7983*in_rte-G7983</f>
        <v/>
      </c>
      <c r="I7983" s="6">
        <f>IF(sel_og=1,0,E7983-G7983)</f>
        <v/>
      </c>
      <c r="J7983" s="6">
        <f>IF(sel_og=1,0,D7983-F7983)</f>
        <v/>
      </c>
      <c r="K7983" s="6">
        <f>IF(sel_og=1,E7983-G7983,0)</f>
        <v/>
      </c>
    </row>
    <row r="7984">
      <c r="A7984" s="6">
        <f>Profiles!E7984+Profiles!F7984</f>
        <v/>
      </c>
      <c r="B7984" s="6">
        <f>Profiles!D7984*sel_solar</f>
        <v/>
      </c>
      <c r="C7984" s="6">
        <f>MIN(B7984,A7984)</f>
        <v/>
      </c>
      <c r="D7984" s="6">
        <f>B7984-C7984</f>
        <v/>
      </c>
      <c r="E7984" s="6">
        <f>A7984-C7984</f>
        <v/>
      </c>
      <c r="F7984" s="6">
        <f>MIN(D7984,in_batt_pw,IF(sel_batt=0,0,(sel_batt-H7983)/in_rte))</f>
        <v/>
      </c>
      <c r="G7984" s="6">
        <f>MIN(E7984,in_batt_pw,H7983)</f>
        <v/>
      </c>
      <c r="H7984" s="6">
        <f>H7983+F7984*in_rte-G7984</f>
        <v/>
      </c>
      <c r="I7984" s="6">
        <f>IF(sel_og=1,0,E7984-G7984)</f>
        <v/>
      </c>
      <c r="J7984" s="6">
        <f>IF(sel_og=1,0,D7984-F7984)</f>
        <v/>
      </c>
      <c r="K7984" s="6">
        <f>IF(sel_og=1,E7984-G7984,0)</f>
        <v/>
      </c>
    </row>
    <row r="7985">
      <c r="A7985" s="6">
        <f>Profiles!E7985+Profiles!F7985</f>
        <v/>
      </c>
      <c r="B7985" s="6">
        <f>Profiles!D7985*sel_solar</f>
        <v/>
      </c>
      <c r="C7985" s="6">
        <f>MIN(B7985,A7985)</f>
        <v/>
      </c>
      <c r="D7985" s="6">
        <f>B7985-C7985</f>
        <v/>
      </c>
      <c r="E7985" s="6">
        <f>A7985-C7985</f>
        <v/>
      </c>
      <c r="F7985" s="6">
        <f>MIN(D7985,in_batt_pw,IF(sel_batt=0,0,(sel_batt-H7984)/in_rte))</f>
        <v/>
      </c>
      <c r="G7985" s="6">
        <f>MIN(E7985,in_batt_pw,H7984)</f>
        <v/>
      </c>
      <c r="H7985" s="6">
        <f>H7984+F7985*in_rte-G7985</f>
        <v/>
      </c>
      <c r="I7985" s="6">
        <f>IF(sel_og=1,0,E7985-G7985)</f>
        <v/>
      </c>
      <c r="J7985" s="6">
        <f>IF(sel_og=1,0,D7985-F7985)</f>
        <v/>
      </c>
      <c r="K7985" s="6">
        <f>IF(sel_og=1,E7985-G7985,0)</f>
        <v/>
      </c>
    </row>
    <row r="7986">
      <c r="A7986" s="6">
        <f>Profiles!E7986+Profiles!F7986</f>
        <v/>
      </c>
      <c r="B7986" s="6">
        <f>Profiles!D7986*sel_solar</f>
        <v/>
      </c>
      <c r="C7986" s="6">
        <f>MIN(B7986,A7986)</f>
        <v/>
      </c>
      <c r="D7986" s="6">
        <f>B7986-C7986</f>
        <v/>
      </c>
      <c r="E7986" s="6">
        <f>A7986-C7986</f>
        <v/>
      </c>
      <c r="F7986" s="6">
        <f>MIN(D7986,in_batt_pw,IF(sel_batt=0,0,(sel_batt-H7985)/in_rte))</f>
        <v/>
      </c>
      <c r="G7986" s="6">
        <f>MIN(E7986,in_batt_pw,H7985)</f>
        <v/>
      </c>
      <c r="H7986" s="6">
        <f>H7985+F7986*in_rte-G7986</f>
        <v/>
      </c>
      <c r="I7986" s="6">
        <f>IF(sel_og=1,0,E7986-G7986)</f>
        <v/>
      </c>
      <c r="J7986" s="6">
        <f>IF(sel_og=1,0,D7986-F7986)</f>
        <v/>
      </c>
      <c r="K7986" s="6">
        <f>IF(sel_og=1,E7986-G7986,0)</f>
        <v/>
      </c>
    </row>
    <row r="7987">
      <c r="A7987" s="6">
        <f>Profiles!E7987+Profiles!F7987</f>
        <v/>
      </c>
      <c r="B7987" s="6">
        <f>Profiles!D7987*sel_solar</f>
        <v/>
      </c>
      <c r="C7987" s="6">
        <f>MIN(B7987,A7987)</f>
        <v/>
      </c>
      <c r="D7987" s="6">
        <f>B7987-C7987</f>
        <v/>
      </c>
      <c r="E7987" s="6">
        <f>A7987-C7987</f>
        <v/>
      </c>
      <c r="F7987" s="6">
        <f>MIN(D7987,in_batt_pw,IF(sel_batt=0,0,(sel_batt-H7986)/in_rte))</f>
        <v/>
      </c>
      <c r="G7987" s="6">
        <f>MIN(E7987,in_batt_pw,H7986)</f>
        <v/>
      </c>
      <c r="H7987" s="6">
        <f>H7986+F7987*in_rte-G7987</f>
        <v/>
      </c>
      <c r="I7987" s="6">
        <f>IF(sel_og=1,0,E7987-G7987)</f>
        <v/>
      </c>
      <c r="J7987" s="6">
        <f>IF(sel_og=1,0,D7987-F7987)</f>
        <v/>
      </c>
      <c r="K7987" s="6">
        <f>IF(sel_og=1,E7987-G7987,0)</f>
        <v/>
      </c>
    </row>
    <row r="7988">
      <c r="A7988" s="6">
        <f>Profiles!E7988+Profiles!F7988</f>
        <v/>
      </c>
      <c r="B7988" s="6">
        <f>Profiles!D7988*sel_solar</f>
        <v/>
      </c>
      <c r="C7988" s="6">
        <f>MIN(B7988,A7988)</f>
        <v/>
      </c>
      <c r="D7988" s="6">
        <f>B7988-C7988</f>
        <v/>
      </c>
      <c r="E7988" s="6">
        <f>A7988-C7988</f>
        <v/>
      </c>
      <c r="F7988" s="6">
        <f>MIN(D7988,in_batt_pw,IF(sel_batt=0,0,(sel_batt-H7987)/in_rte))</f>
        <v/>
      </c>
      <c r="G7988" s="6">
        <f>MIN(E7988,in_batt_pw,H7987)</f>
        <v/>
      </c>
      <c r="H7988" s="6">
        <f>H7987+F7988*in_rte-G7988</f>
        <v/>
      </c>
      <c r="I7988" s="6">
        <f>IF(sel_og=1,0,E7988-G7988)</f>
        <v/>
      </c>
      <c r="J7988" s="6">
        <f>IF(sel_og=1,0,D7988-F7988)</f>
        <v/>
      </c>
      <c r="K7988" s="6">
        <f>IF(sel_og=1,E7988-G7988,0)</f>
        <v/>
      </c>
    </row>
    <row r="7989">
      <c r="A7989" s="6">
        <f>Profiles!E7989+Profiles!F7989</f>
        <v/>
      </c>
      <c r="B7989" s="6">
        <f>Profiles!D7989*sel_solar</f>
        <v/>
      </c>
      <c r="C7989" s="6">
        <f>MIN(B7989,A7989)</f>
        <v/>
      </c>
      <c r="D7989" s="6">
        <f>B7989-C7989</f>
        <v/>
      </c>
      <c r="E7989" s="6">
        <f>A7989-C7989</f>
        <v/>
      </c>
      <c r="F7989" s="6">
        <f>MIN(D7989,in_batt_pw,IF(sel_batt=0,0,(sel_batt-H7988)/in_rte))</f>
        <v/>
      </c>
      <c r="G7989" s="6">
        <f>MIN(E7989,in_batt_pw,H7988)</f>
        <v/>
      </c>
      <c r="H7989" s="6">
        <f>H7988+F7989*in_rte-G7989</f>
        <v/>
      </c>
      <c r="I7989" s="6">
        <f>IF(sel_og=1,0,E7989-G7989)</f>
        <v/>
      </c>
      <c r="J7989" s="6">
        <f>IF(sel_og=1,0,D7989-F7989)</f>
        <v/>
      </c>
      <c r="K7989" s="6">
        <f>IF(sel_og=1,E7989-G7989,0)</f>
        <v/>
      </c>
    </row>
    <row r="7990">
      <c r="A7990" s="6">
        <f>Profiles!E7990+Profiles!F7990</f>
        <v/>
      </c>
      <c r="B7990" s="6">
        <f>Profiles!D7990*sel_solar</f>
        <v/>
      </c>
      <c r="C7990" s="6">
        <f>MIN(B7990,A7990)</f>
        <v/>
      </c>
      <c r="D7990" s="6">
        <f>B7990-C7990</f>
        <v/>
      </c>
      <c r="E7990" s="6">
        <f>A7990-C7990</f>
        <v/>
      </c>
      <c r="F7990" s="6">
        <f>MIN(D7990,in_batt_pw,IF(sel_batt=0,0,(sel_batt-H7989)/in_rte))</f>
        <v/>
      </c>
      <c r="G7990" s="6">
        <f>MIN(E7990,in_batt_pw,H7989)</f>
        <v/>
      </c>
      <c r="H7990" s="6">
        <f>H7989+F7990*in_rte-G7990</f>
        <v/>
      </c>
      <c r="I7990" s="6">
        <f>IF(sel_og=1,0,E7990-G7990)</f>
        <v/>
      </c>
      <c r="J7990" s="6">
        <f>IF(sel_og=1,0,D7990-F7990)</f>
        <v/>
      </c>
      <c r="K7990" s="6">
        <f>IF(sel_og=1,E7990-G7990,0)</f>
        <v/>
      </c>
    </row>
    <row r="7991">
      <c r="A7991" s="6">
        <f>Profiles!E7991+Profiles!F7991</f>
        <v/>
      </c>
      <c r="B7991" s="6">
        <f>Profiles!D7991*sel_solar</f>
        <v/>
      </c>
      <c r="C7991" s="6">
        <f>MIN(B7991,A7991)</f>
        <v/>
      </c>
      <c r="D7991" s="6">
        <f>B7991-C7991</f>
        <v/>
      </c>
      <c r="E7991" s="6">
        <f>A7991-C7991</f>
        <v/>
      </c>
      <c r="F7991" s="6">
        <f>MIN(D7991,in_batt_pw,IF(sel_batt=0,0,(sel_batt-H7990)/in_rte))</f>
        <v/>
      </c>
      <c r="G7991" s="6">
        <f>MIN(E7991,in_batt_pw,H7990)</f>
        <v/>
      </c>
      <c r="H7991" s="6">
        <f>H7990+F7991*in_rte-G7991</f>
        <v/>
      </c>
      <c r="I7991" s="6">
        <f>IF(sel_og=1,0,E7991-G7991)</f>
        <v/>
      </c>
      <c r="J7991" s="6">
        <f>IF(sel_og=1,0,D7991-F7991)</f>
        <v/>
      </c>
      <c r="K7991" s="6">
        <f>IF(sel_og=1,E7991-G7991,0)</f>
        <v/>
      </c>
    </row>
    <row r="7992">
      <c r="A7992" s="6">
        <f>Profiles!E7992+Profiles!F7992</f>
        <v/>
      </c>
      <c r="B7992" s="6">
        <f>Profiles!D7992*sel_solar</f>
        <v/>
      </c>
      <c r="C7992" s="6">
        <f>MIN(B7992,A7992)</f>
        <v/>
      </c>
      <c r="D7992" s="6">
        <f>B7992-C7992</f>
        <v/>
      </c>
      <c r="E7992" s="6">
        <f>A7992-C7992</f>
        <v/>
      </c>
      <c r="F7992" s="6">
        <f>MIN(D7992,in_batt_pw,IF(sel_batt=0,0,(sel_batt-H7991)/in_rte))</f>
        <v/>
      </c>
      <c r="G7992" s="6">
        <f>MIN(E7992,in_batt_pw,H7991)</f>
        <v/>
      </c>
      <c r="H7992" s="6">
        <f>H7991+F7992*in_rte-G7992</f>
        <v/>
      </c>
      <c r="I7992" s="6">
        <f>IF(sel_og=1,0,E7992-G7992)</f>
        <v/>
      </c>
      <c r="J7992" s="6">
        <f>IF(sel_og=1,0,D7992-F7992)</f>
        <v/>
      </c>
      <c r="K7992" s="6">
        <f>IF(sel_og=1,E7992-G7992,0)</f>
        <v/>
      </c>
    </row>
    <row r="7993">
      <c r="A7993" s="6">
        <f>Profiles!E7993+Profiles!F7993</f>
        <v/>
      </c>
      <c r="B7993" s="6">
        <f>Profiles!D7993*sel_solar</f>
        <v/>
      </c>
      <c r="C7993" s="6">
        <f>MIN(B7993,A7993)</f>
        <v/>
      </c>
      <c r="D7993" s="6">
        <f>B7993-C7993</f>
        <v/>
      </c>
      <c r="E7993" s="6">
        <f>A7993-C7993</f>
        <v/>
      </c>
      <c r="F7993" s="6">
        <f>MIN(D7993,in_batt_pw,IF(sel_batt=0,0,(sel_batt-H7992)/in_rte))</f>
        <v/>
      </c>
      <c r="G7993" s="6">
        <f>MIN(E7993,in_batt_pw,H7992)</f>
        <v/>
      </c>
      <c r="H7993" s="6">
        <f>H7992+F7993*in_rte-G7993</f>
        <v/>
      </c>
      <c r="I7993" s="6">
        <f>IF(sel_og=1,0,E7993-G7993)</f>
        <v/>
      </c>
      <c r="J7993" s="6">
        <f>IF(sel_og=1,0,D7993-F7993)</f>
        <v/>
      </c>
      <c r="K7993" s="6">
        <f>IF(sel_og=1,E7993-G7993,0)</f>
        <v/>
      </c>
    </row>
    <row r="7994">
      <c r="A7994" s="6">
        <f>Profiles!E7994+Profiles!F7994</f>
        <v/>
      </c>
      <c r="B7994" s="6">
        <f>Profiles!D7994*sel_solar</f>
        <v/>
      </c>
      <c r="C7994" s="6">
        <f>MIN(B7994,A7994)</f>
        <v/>
      </c>
      <c r="D7994" s="6">
        <f>B7994-C7994</f>
        <v/>
      </c>
      <c r="E7994" s="6">
        <f>A7994-C7994</f>
        <v/>
      </c>
      <c r="F7994" s="6">
        <f>MIN(D7994,in_batt_pw,IF(sel_batt=0,0,(sel_batt-H7993)/in_rte))</f>
        <v/>
      </c>
      <c r="G7994" s="6">
        <f>MIN(E7994,in_batt_pw,H7993)</f>
        <v/>
      </c>
      <c r="H7994" s="6">
        <f>H7993+F7994*in_rte-G7994</f>
        <v/>
      </c>
      <c r="I7994" s="6">
        <f>IF(sel_og=1,0,E7994-G7994)</f>
        <v/>
      </c>
      <c r="J7994" s="6">
        <f>IF(sel_og=1,0,D7994-F7994)</f>
        <v/>
      </c>
      <c r="K7994" s="6">
        <f>IF(sel_og=1,E7994-G7994,0)</f>
        <v/>
      </c>
    </row>
    <row r="7995">
      <c r="A7995" s="6">
        <f>Profiles!E7995+Profiles!F7995</f>
        <v/>
      </c>
      <c r="B7995" s="6">
        <f>Profiles!D7995*sel_solar</f>
        <v/>
      </c>
      <c r="C7995" s="6">
        <f>MIN(B7995,A7995)</f>
        <v/>
      </c>
      <c r="D7995" s="6">
        <f>B7995-C7995</f>
        <v/>
      </c>
      <c r="E7995" s="6">
        <f>A7995-C7995</f>
        <v/>
      </c>
      <c r="F7995" s="6">
        <f>MIN(D7995,in_batt_pw,IF(sel_batt=0,0,(sel_batt-H7994)/in_rte))</f>
        <v/>
      </c>
      <c r="G7995" s="6">
        <f>MIN(E7995,in_batt_pw,H7994)</f>
        <v/>
      </c>
      <c r="H7995" s="6">
        <f>H7994+F7995*in_rte-G7995</f>
        <v/>
      </c>
      <c r="I7995" s="6">
        <f>IF(sel_og=1,0,E7995-G7995)</f>
        <v/>
      </c>
      <c r="J7995" s="6">
        <f>IF(sel_og=1,0,D7995-F7995)</f>
        <v/>
      </c>
      <c r="K7995" s="6">
        <f>IF(sel_og=1,E7995-G7995,0)</f>
        <v/>
      </c>
    </row>
    <row r="7996">
      <c r="A7996" s="6">
        <f>Profiles!E7996+Profiles!F7996</f>
        <v/>
      </c>
      <c r="B7996" s="6">
        <f>Profiles!D7996*sel_solar</f>
        <v/>
      </c>
      <c r="C7996" s="6">
        <f>MIN(B7996,A7996)</f>
        <v/>
      </c>
      <c r="D7996" s="6">
        <f>B7996-C7996</f>
        <v/>
      </c>
      <c r="E7996" s="6">
        <f>A7996-C7996</f>
        <v/>
      </c>
      <c r="F7996" s="6">
        <f>MIN(D7996,in_batt_pw,IF(sel_batt=0,0,(sel_batt-H7995)/in_rte))</f>
        <v/>
      </c>
      <c r="G7996" s="6">
        <f>MIN(E7996,in_batt_pw,H7995)</f>
        <v/>
      </c>
      <c r="H7996" s="6">
        <f>H7995+F7996*in_rte-G7996</f>
        <v/>
      </c>
      <c r="I7996" s="6">
        <f>IF(sel_og=1,0,E7996-G7996)</f>
        <v/>
      </c>
      <c r="J7996" s="6">
        <f>IF(sel_og=1,0,D7996-F7996)</f>
        <v/>
      </c>
      <c r="K7996" s="6">
        <f>IF(sel_og=1,E7996-G7996,0)</f>
        <v/>
      </c>
    </row>
    <row r="7997">
      <c r="A7997" s="6">
        <f>Profiles!E7997+Profiles!F7997</f>
        <v/>
      </c>
      <c r="B7997" s="6">
        <f>Profiles!D7997*sel_solar</f>
        <v/>
      </c>
      <c r="C7997" s="6">
        <f>MIN(B7997,A7997)</f>
        <v/>
      </c>
      <c r="D7997" s="6">
        <f>B7997-C7997</f>
        <v/>
      </c>
      <c r="E7997" s="6">
        <f>A7997-C7997</f>
        <v/>
      </c>
      <c r="F7997" s="6">
        <f>MIN(D7997,in_batt_pw,IF(sel_batt=0,0,(sel_batt-H7996)/in_rte))</f>
        <v/>
      </c>
      <c r="G7997" s="6">
        <f>MIN(E7997,in_batt_pw,H7996)</f>
        <v/>
      </c>
      <c r="H7997" s="6">
        <f>H7996+F7997*in_rte-G7997</f>
        <v/>
      </c>
      <c r="I7997" s="6">
        <f>IF(sel_og=1,0,E7997-G7997)</f>
        <v/>
      </c>
      <c r="J7997" s="6">
        <f>IF(sel_og=1,0,D7997-F7997)</f>
        <v/>
      </c>
      <c r="K7997" s="6">
        <f>IF(sel_og=1,E7997-G7997,0)</f>
        <v/>
      </c>
    </row>
    <row r="7998">
      <c r="A7998" s="6">
        <f>Profiles!E7998+Profiles!F7998</f>
        <v/>
      </c>
      <c r="B7998" s="6">
        <f>Profiles!D7998*sel_solar</f>
        <v/>
      </c>
      <c r="C7998" s="6">
        <f>MIN(B7998,A7998)</f>
        <v/>
      </c>
      <c r="D7998" s="6">
        <f>B7998-C7998</f>
        <v/>
      </c>
      <c r="E7998" s="6">
        <f>A7998-C7998</f>
        <v/>
      </c>
      <c r="F7998" s="6">
        <f>MIN(D7998,in_batt_pw,IF(sel_batt=0,0,(sel_batt-H7997)/in_rte))</f>
        <v/>
      </c>
      <c r="G7998" s="6">
        <f>MIN(E7998,in_batt_pw,H7997)</f>
        <v/>
      </c>
      <c r="H7998" s="6">
        <f>H7997+F7998*in_rte-G7998</f>
        <v/>
      </c>
      <c r="I7998" s="6">
        <f>IF(sel_og=1,0,E7998-G7998)</f>
        <v/>
      </c>
      <c r="J7998" s="6">
        <f>IF(sel_og=1,0,D7998-F7998)</f>
        <v/>
      </c>
      <c r="K7998" s="6">
        <f>IF(sel_og=1,E7998-G7998,0)</f>
        <v/>
      </c>
    </row>
    <row r="7999">
      <c r="A7999" s="6">
        <f>Profiles!E7999+Profiles!F7999</f>
        <v/>
      </c>
      <c r="B7999" s="6">
        <f>Profiles!D7999*sel_solar</f>
        <v/>
      </c>
      <c r="C7999" s="6">
        <f>MIN(B7999,A7999)</f>
        <v/>
      </c>
      <c r="D7999" s="6">
        <f>B7999-C7999</f>
        <v/>
      </c>
      <c r="E7999" s="6">
        <f>A7999-C7999</f>
        <v/>
      </c>
      <c r="F7999" s="6">
        <f>MIN(D7999,in_batt_pw,IF(sel_batt=0,0,(sel_batt-H7998)/in_rte))</f>
        <v/>
      </c>
      <c r="G7999" s="6">
        <f>MIN(E7999,in_batt_pw,H7998)</f>
        <v/>
      </c>
      <c r="H7999" s="6">
        <f>H7998+F7999*in_rte-G7999</f>
        <v/>
      </c>
      <c r="I7999" s="6">
        <f>IF(sel_og=1,0,E7999-G7999)</f>
        <v/>
      </c>
      <c r="J7999" s="6">
        <f>IF(sel_og=1,0,D7999-F7999)</f>
        <v/>
      </c>
      <c r="K7999" s="6">
        <f>IF(sel_og=1,E7999-G7999,0)</f>
        <v/>
      </c>
    </row>
    <row r="8000">
      <c r="A8000" s="6">
        <f>Profiles!E8000+Profiles!F8000</f>
        <v/>
      </c>
      <c r="B8000" s="6">
        <f>Profiles!D8000*sel_solar</f>
        <v/>
      </c>
      <c r="C8000" s="6">
        <f>MIN(B8000,A8000)</f>
        <v/>
      </c>
      <c r="D8000" s="6">
        <f>B8000-C8000</f>
        <v/>
      </c>
      <c r="E8000" s="6">
        <f>A8000-C8000</f>
        <v/>
      </c>
      <c r="F8000" s="6">
        <f>MIN(D8000,in_batt_pw,IF(sel_batt=0,0,(sel_batt-H7999)/in_rte))</f>
        <v/>
      </c>
      <c r="G8000" s="6">
        <f>MIN(E8000,in_batt_pw,H7999)</f>
        <v/>
      </c>
      <c r="H8000" s="6">
        <f>H7999+F8000*in_rte-G8000</f>
        <v/>
      </c>
      <c r="I8000" s="6">
        <f>IF(sel_og=1,0,E8000-G8000)</f>
        <v/>
      </c>
      <c r="J8000" s="6">
        <f>IF(sel_og=1,0,D8000-F8000)</f>
        <v/>
      </c>
      <c r="K8000" s="6">
        <f>IF(sel_og=1,E8000-G8000,0)</f>
        <v/>
      </c>
    </row>
    <row r="8001">
      <c r="A8001" s="6">
        <f>Profiles!E8001+Profiles!F8001</f>
        <v/>
      </c>
      <c r="B8001" s="6">
        <f>Profiles!D8001*sel_solar</f>
        <v/>
      </c>
      <c r="C8001" s="6">
        <f>MIN(B8001,A8001)</f>
        <v/>
      </c>
      <c r="D8001" s="6">
        <f>B8001-C8001</f>
        <v/>
      </c>
      <c r="E8001" s="6">
        <f>A8001-C8001</f>
        <v/>
      </c>
      <c r="F8001" s="6">
        <f>MIN(D8001,in_batt_pw,IF(sel_batt=0,0,(sel_batt-H8000)/in_rte))</f>
        <v/>
      </c>
      <c r="G8001" s="6">
        <f>MIN(E8001,in_batt_pw,H8000)</f>
        <v/>
      </c>
      <c r="H8001" s="6">
        <f>H8000+F8001*in_rte-G8001</f>
        <v/>
      </c>
      <c r="I8001" s="6">
        <f>IF(sel_og=1,0,E8001-G8001)</f>
        <v/>
      </c>
      <c r="J8001" s="6">
        <f>IF(sel_og=1,0,D8001-F8001)</f>
        <v/>
      </c>
      <c r="K8001" s="6">
        <f>IF(sel_og=1,E8001-G8001,0)</f>
        <v/>
      </c>
    </row>
    <row r="8002">
      <c r="A8002" s="6">
        <f>Profiles!E8002+Profiles!F8002</f>
        <v/>
      </c>
      <c r="B8002" s="6">
        <f>Profiles!D8002*sel_solar</f>
        <v/>
      </c>
      <c r="C8002" s="6">
        <f>MIN(B8002,A8002)</f>
        <v/>
      </c>
      <c r="D8002" s="6">
        <f>B8002-C8002</f>
        <v/>
      </c>
      <c r="E8002" s="6">
        <f>A8002-C8002</f>
        <v/>
      </c>
      <c r="F8002" s="6">
        <f>MIN(D8002,in_batt_pw,IF(sel_batt=0,0,(sel_batt-H8001)/in_rte))</f>
        <v/>
      </c>
      <c r="G8002" s="6">
        <f>MIN(E8002,in_batt_pw,H8001)</f>
        <v/>
      </c>
      <c r="H8002" s="6">
        <f>H8001+F8002*in_rte-G8002</f>
        <v/>
      </c>
      <c r="I8002" s="6">
        <f>IF(sel_og=1,0,E8002-G8002)</f>
        <v/>
      </c>
      <c r="J8002" s="6">
        <f>IF(sel_og=1,0,D8002-F8002)</f>
        <v/>
      </c>
      <c r="K8002" s="6">
        <f>IF(sel_og=1,E8002-G8002,0)</f>
        <v/>
      </c>
    </row>
    <row r="8003">
      <c r="A8003" s="6">
        <f>Profiles!E8003+Profiles!F8003</f>
        <v/>
      </c>
      <c r="B8003" s="6">
        <f>Profiles!D8003*sel_solar</f>
        <v/>
      </c>
      <c r="C8003" s="6">
        <f>MIN(B8003,A8003)</f>
        <v/>
      </c>
      <c r="D8003" s="6">
        <f>B8003-C8003</f>
        <v/>
      </c>
      <c r="E8003" s="6">
        <f>A8003-C8003</f>
        <v/>
      </c>
      <c r="F8003" s="6">
        <f>MIN(D8003,in_batt_pw,IF(sel_batt=0,0,(sel_batt-H8002)/in_rte))</f>
        <v/>
      </c>
      <c r="G8003" s="6">
        <f>MIN(E8003,in_batt_pw,H8002)</f>
        <v/>
      </c>
      <c r="H8003" s="6">
        <f>H8002+F8003*in_rte-G8003</f>
        <v/>
      </c>
      <c r="I8003" s="6">
        <f>IF(sel_og=1,0,E8003-G8003)</f>
        <v/>
      </c>
      <c r="J8003" s="6">
        <f>IF(sel_og=1,0,D8003-F8003)</f>
        <v/>
      </c>
      <c r="K8003" s="6">
        <f>IF(sel_og=1,E8003-G8003,0)</f>
        <v/>
      </c>
    </row>
    <row r="8004">
      <c r="A8004" s="6">
        <f>Profiles!E8004+Profiles!F8004</f>
        <v/>
      </c>
      <c r="B8004" s="6">
        <f>Profiles!D8004*sel_solar</f>
        <v/>
      </c>
      <c r="C8004" s="6">
        <f>MIN(B8004,A8004)</f>
        <v/>
      </c>
      <c r="D8004" s="6">
        <f>B8004-C8004</f>
        <v/>
      </c>
      <c r="E8004" s="6">
        <f>A8004-C8004</f>
        <v/>
      </c>
      <c r="F8004" s="6">
        <f>MIN(D8004,in_batt_pw,IF(sel_batt=0,0,(sel_batt-H8003)/in_rte))</f>
        <v/>
      </c>
      <c r="G8004" s="6">
        <f>MIN(E8004,in_batt_pw,H8003)</f>
        <v/>
      </c>
      <c r="H8004" s="6">
        <f>H8003+F8004*in_rte-G8004</f>
        <v/>
      </c>
      <c r="I8004" s="6">
        <f>IF(sel_og=1,0,E8004-G8004)</f>
        <v/>
      </c>
      <c r="J8004" s="6">
        <f>IF(sel_og=1,0,D8004-F8004)</f>
        <v/>
      </c>
      <c r="K8004" s="6">
        <f>IF(sel_og=1,E8004-G8004,0)</f>
        <v/>
      </c>
    </row>
    <row r="8005">
      <c r="A8005" s="6">
        <f>Profiles!E8005+Profiles!F8005</f>
        <v/>
      </c>
      <c r="B8005" s="6">
        <f>Profiles!D8005*sel_solar</f>
        <v/>
      </c>
      <c r="C8005" s="6">
        <f>MIN(B8005,A8005)</f>
        <v/>
      </c>
      <c r="D8005" s="6">
        <f>B8005-C8005</f>
        <v/>
      </c>
      <c r="E8005" s="6">
        <f>A8005-C8005</f>
        <v/>
      </c>
      <c r="F8005" s="6">
        <f>MIN(D8005,in_batt_pw,IF(sel_batt=0,0,(sel_batt-H8004)/in_rte))</f>
        <v/>
      </c>
      <c r="G8005" s="6">
        <f>MIN(E8005,in_batt_pw,H8004)</f>
        <v/>
      </c>
      <c r="H8005" s="6">
        <f>H8004+F8005*in_rte-G8005</f>
        <v/>
      </c>
      <c r="I8005" s="6">
        <f>IF(sel_og=1,0,E8005-G8005)</f>
        <v/>
      </c>
      <c r="J8005" s="6">
        <f>IF(sel_og=1,0,D8005-F8005)</f>
        <v/>
      </c>
      <c r="K8005" s="6">
        <f>IF(sel_og=1,E8005-G8005,0)</f>
        <v/>
      </c>
    </row>
    <row r="8006">
      <c r="A8006" s="6">
        <f>Profiles!E8006+Profiles!F8006</f>
        <v/>
      </c>
      <c r="B8006" s="6">
        <f>Profiles!D8006*sel_solar</f>
        <v/>
      </c>
      <c r="C8006" s="6">
        <f>MIN(B8006,A8006)</f>
        <v/>
      </c>
      <c r="D8006" s="6">
        <f>B8006-C8006</f>
        <v/>
      </c>
      <c r="E8006" s="6">
        <f>A8006-C8006</f>
        <v/>
      </c>
      <c r="F8006" s="6">
        <f>MIN(D8006,in_batt_pw,IF(sel_batt=0,0,(sel_batt-H8005)/in_rte))</f>
        <v/>
      </c>
      <c r="G8006" s="6">
        <f>MIN(E8006,in_batt_pw,H8005)</f>
        <v/>
      </c>
      <c r="H8006" s="6">
        <f>H8005+F8006*in_rte-G8006</f>
        <v/>
      </c>
      <c r="I8006" s="6">
        <f>IF(sel_og=1,0,E8006-G8006)</f>
        <v/>
      </c>
      <c r="J8006" s="6">
        <f>IF(sel_og=1,0,D8006-F8006)</f>
        <v/>
      </c>
      <c r="K8006" s="6">
        <f>IF(sel_og=1,E8006-G8006,0)</f>
        <v/>
      </c>
    </row>
    <row r="8007">
      <c r="A8007" s="6">
        <f>Profiles!E8007+Profiles!F8007</f>
        <v/>
      </c>
      <c r="B8007" s="6">
        <f>Profiles!D8007*sel_solar</f>
        <v/>
      </c>
      <c r="C8007" s="6">
        <f>MIN(B8007,A8007)</f>
        <v/>
      </c>
      <c r="D8007" s="6">
        <f>B8007-C8007</f>
        <v/>
      </c>
      <c r="E8007" s="6">
        <f>A8007-C8007</f>
        <v/>
      </c>
      <c r="F8007" s="6">
        <f>MIN(D8007,in_batt_pw,IF(sel_batt=0,0,(sel_batt-H8006)/in_rte))</f>
        <v/>
      </c>
      <c r="G8007" s="6">
        <f>MIN(E8007,in_batt_pw,H8006)</f>
        <v/>
      </c>
      <c r="H8007" s="6">
        <f>H8006+F8007*in_rte-G8007</f>
        <v/>
      </c>
      <c r="I8007" s="6">
        <f>IF(sel_og=1,0,E8007-G8007)</f>
        <v/>
      </c>
      <c r="J8007" s="6">
        <f>IF(sel_og=1,0,D8007-F8007)</f>
        <v/>
      </c>
      <c r="K8007" s="6">
        <f>IF(sel_og=1,E8007-G8007,0)</f>
        <v/>
      </c>
    </row>
    <row r="8008">
      <c r="A8008" s="6">
        <f>Profiles!E8008+Profiles!F8008</f>
        <v/>
      </c>
      <c r="B8008" s="6">
        <f>Profiles!D8008*sel_solar</f>
        <v/>
      </c>
      <c r="C8008" s="6">
        <f>MIN(B8008,A8008)</f>
        <v/>
      </c>
      <c r="D8008" s="6">
        <f>B8008-C8008</f>
        <v/>
      </c>
      <c r="E8008" s="6">
        <f>A8008-C8008</f>
        <v/>
      </c>
      <c r="F8008" s="6">
        <f>MIN(D8008,in_batt_pw,IF(sel_batt=0,0,(sel_batt-H8007)/in_rte))</f>
        <v/>
      </c>
      <c r="G8008" s="6">
        <f>MIN(E8008,in_batt_pw,H8007)</f>
        <v/>
      </c>
      <c r="H8008" s="6">
        <f>H8007+F8008*in_rte-G8008</f>
        <v/>
      </c>
      <c r="I8008" s="6">
        <f>IF(sel_og=1,0,E8008-G8008)</f>
        <v/>
      </c>
      <c r="J8008" s="6">
        <f>IF(sel_og=1,0,D8008-F8008)</f>
        <v/>
      </c>
      <c r="K8008" s="6">
        <f>IF(sel_og=1,E8008-G8008,0)</f>
        <v/>
      </c>
    </row>
    <row r="8009">
      <c r="A8009" s="6">
        <f>Profiles!E8009+Profiles!F8009</f>
        <v/>
      </c>
      <c r="B8009" s="6">
        <f>Profiles!D8009*sel_solar</f>
        <v/>
      </c>
      <c r="C8009" s="6">
        <f>MIN(B8009,A8009)</f>
        <v/>
      </c>
      <c r="D8009" s="6">
        <f>B8009-C8009</f>
        <v/>
      </c>
      <c r="E8009" s="6">
        <f>A8009-C8009</f>
        <v/>
      </c>
      <c r="F8009" s="6">
        <f>MIN(D8009,in_batt_pw,IF(sel_batt=0,0,(sel_batt-H8008)/in_rte))</f>
        <v/>
      </c>
      <c r="G8009" s="6">
        <f>MIN(E8009,in_batt_pw,H8008)</f>
        <v/>
      </c>
      <c r="H8009" s="6">
        <f>H8008+F8009*in_rte-G8009</f>
        <v/>
      </c>
      <c r="I8009" s="6">
        <f>IF(sel_og=1,0,E8009-G8009)</f>
        <v/>
      </c>
      <c r="J8009" s="6">
        <f>IF(sel_og=1,0,D8009-F8009)</f>
        <v/>
      </c>
      <c r="K8009" s="6">
        <f>IF(sel_og=1,E8009-G8009,0)</f>
        <v/>
      </c>
    </row>
    <row r="8010">
      <c r="A8010" s="6">
        <f>Profiles!E8010+Profiles!F8010</f>
        <v/>
      </c>
      <c r="B8010" s="6">
        <f>Profiles!D8010*sel_solar</f>
        <v/>
      </c>
      <c r="C8010" s="6">
        <f>MIN(B8010,A8010)</f>
        <v/>
      </c>
      <c r="D8010" s="6">
        <f>B8010-C8010</f>
        <v/>
      </c>
      <c r="E8010" s="6">
        <f>A8010-C8010</f>
        <v/>
      </c>
      <c r="F8010" s="6">
        <f>MIN(D8010,in_batt_pw,IF(sel_batt=0,0,(sel_batt-H8009)/in_rte))</f>
        <v/>
      </c>
      <c r="G8010" s="6">
        <f>MIN(E8010,in_batt_pw,H8009)</f>
        <v/>
      </c>
      <c r="H8010" s="6">
        <f>H8009+F8010*in_rte-G8010</f>
        <v/>
      </c>
      <c r="I8010" s="6">
        <f>IF(sel_og=1,0,E8010-G8010)</f>
        <v/>
      </c>
      <c r="J8010" s="6">
        <f>IF(sel_og=1,0,D8010-F8010)</f>
        <v/>
      </c>
      <c r="K8010" s="6">
        <f>IF(sel_og=1,E8010-G8010,0)</f>
        <v/>
      </c>
    </row>
    <row r="8011">
      <c r="A8011" s="6">
        <f>Profiles!E8011+Profiles!F8011</f>
        <v/>
      </c>
      <c r="B8011" s="6">
        <f>Profiles!D8011*sel_solar</f>
        <v/>
      </c>
      <c r="C8011" s="6">
        <f>MIN(B8011,A8011)</f>
        <v/>
      </c>
      <c r="D8011" s="6">
        <f>B8011-C8011</f>
        <v/>
      </c>
      <c r="E8011" s="6">
        <f>A8011-C8011</f>
        <v/>
      </c>
      <c r="F8011" s="6">
        <f>MIN(D8011,in_batt_pw,IF(sel_batt=0,0,(sel_batt-H8010)/in_rte))</f>
        <v/>
      </c>
      <c r="G8011" s="6">
        <f>MIN(E8011,in_batt_pw,H8010)</f>
        <v/>
      </c>
      <c r="H8011" s="6">
        <f>H8010+F8011*in_rte-G8011</f>
        <v/>
      </c>
      <c r="I8011" s="6">
        <f>IF(sel_og=1,0,E8011-G8011)</f>
        <v/>
      </c>
      <c r="J8011" s="6">
        <f>IF(sel_og=1,0,D8011-F8011)</f>
        <v/>
      </c>
      <c r="K8011" s="6">
        <f>IF(sel_og=1,E8011-G8011,0)</f>
        <v/>
      </c>
    </row>
    <row r="8012">
      <c r="A8012" s="6">
        <f>Profiles!E8012+Profiles!F8012</f>
        <v/>
      </c>
      <c r="B8012" s="6">
        <f>Profiles!D8012*sel_solar</f>
        <v/>
      </c>
      <c r="C8012" s="6">
        <f>MIN(B8012,A8012)</f>
        <v/>
      </c>
      <c r="D8012" s="6">
        <f>B8012-C8012</f>
        <v/>
      </c>
      <c r="E8012" s="6">
        <f>A8012-C8012</f>
        <v/>
      </c>
      <c r="F8012" s="6">
        <f>MIN(D8012,in_batt_pw,IF(sel_batt=0,0,(sel_batt-H8011)/in_rte))</f>
        <v/>
      </c>
      <c r="G8012" s="6">
        <f>MIN(E8012,in_batt_pw,H8011)</f>
        <v/>
      </c>
      <c r="H8012" s="6">
        <f>H8011+F8012*in_rte-G8012</f>
        <v/>
      </c>
      <c r="I8012" s="6">
        <f>IF(sel_og=1,0,E8012-G8012)</f>
        <v/>
      </c>
      <c r="J8012" s="6">
        <f>IF(sel_og=1,0,D8012-F8012)</f>
        <v/>
      </c>
      <c r="K8012" s="6">
        <f>IF(sel_og=1,E8012-G8012,0)</f>
        <v/>
      </c>
    </row>
    <row r="8013">
      <c r="A8013" s="6">
        <f>Profiles!E8013+Profiles!F8013</f>
        <v/>
      </c>
      <c r="B8013" s="6">
        <f>Profiles!D8013*sel_solar</f>
        <v/>
      </c>
      <c r="C8013" s="6">
        <f>MIN(B8013,A8013)</f>
        <v/>
      </c>
      <c r="D8013" s="6">
        <f>B8013-C8013</f>
        <v/>
      </c>
      <c r="E8013" s="6">
        <f>A8013-C8013</f>
        <v/>
      </c>
      <c r="F8013" s="6">
        <f>MIN(D8013,in_batt_pw,IF(sel_batt=0,0,(sel_batt-H8012)/in_rte))</f>
        <v/>
      </c>
      <c r="G8013" s="6">
        <f>MIN(E8013,in_batt_pw,H8012)</f>
        <v/>
      </c>
      <c r="H8013" s="6">
        <f>H8012+F8013*in_rte-G8013</f>
        <v/>
      </c>
      <c r="I8013" s="6">
        <f>IF(sel_og=1,0,E8013-G8013)</f>
        <v/>
      </c>
      <c r="J8013" s="6">
        <f>IF(sel_og=1,0,D8013-F8013)</f>
        <v/>
      </c>
      <c r="K8013" s="6">
        <f>IF(sel_og=1,E8013-G8013,0)</f>
        <v/>
      </c>
    </row>
    <row r="8014">
      <c r="A8014" s="6">
        <f>Profiles!E8014+Profiles!F8014</f>
        <v/>
      </c>
      <c r="B8014" s="6">
        <f>Profiles!D8014*sel_solar</f>
        <v/>
      </c>
      <c r="C8014" s="6">
        <f>MIN(B8014,A8014)</f>
        <v/>
      </c>
      <c r="D8014" s="6">
        <f>B8014-C8014</f>
        <v/>
      </c>
      <c r="E8014" s="6">
        <f>A8014-C8014</f>
        <v/>
      </c>
      <c r="F8014" s="6">
        <f>MIN(D8014,in_batt_pw,IF(sel_batt=0,0,(sel_batt-H8013)/in_rte))</f>
        <v/>
      </c>
      <c r="G8014" s="6">
        <f>MIN(E8014,in_batt_pw,H8013)</f>
        <v/>
      </c>
      <c r="H8014" s="6">
        <f>H8013+F8014*in_rte-G8014</f>
        <v/>
      </c>
      <c r="I8014" s="6">
        <f>IF(sel_og=1,0,E8014-G8014)</f>
        <v/>
      </c>
      <c r="J8014" s="6">
        <f>IF(sel_og=1,0,D8014-F8014)</f>
        <v/>
      </c>
      <c r="K8014" s="6">
        <f>IF(sel_og=1,E8014-G8014,0)</f>
        <v/>
      </c>
    </row>
    <row r="8015">
      <c r="A8015" s="6">
        <f>Profiles!E8015+Profiles!F8015</f>
        <v/>
      </c>
      <c r="B8015" s="6">
        <f>Profiles!D8015*sel_solar</f>
        <v/>
      </c>
      <c r="C8015" s="6">
        <f>MIN(B8015,A8015)</f>
        <v/>
      </c>
      <c r="D8015" s="6">
        <f>B8015-C8015</f>
        <v/>
      </c>
      <c r="E8015" s="6">
        <f>A8015-C8015</f>
        <v/>
      </c>
      <c r="F8015" s="6">
        <f>MIN(D8015,in_batt_pw,IF(sel_batt=0,0,(sel_batt-H8014)/in_rte))</f>
        <v/>
      </c>
      <c r="G8015" s="6">
        <f>MIN(E8015,in_batt_pw,H8014)</f>
        <v/>
      </c>
      <c r="H8015" s="6">
        <f>H8014+F8015*in_rte-G8015</f>
        <v/>
      </c>
      <c r="I8015" s="6">
        <f>IF(sel_og=1,0,E8015-G8015)</f>
        <v/>
      </c>
      <c r="J8015" s="6">
        <f>IF(sel_og=1,0,D8015-F8015)</f>
        <v/>
      </c>
      <c r="K8015" s="6">
        <f>IF(sel_og=1,E8015-G8015,0)</f>
        <v/>
      </c>
    </row>
    <row r="8016">
      <c r="A8016" s="6">
        <f>Profiles!E8016+Profiles!F8016</f>
        <v/>
      </c>
      <c r="B8016" s="6">
        <f>Profiles!D8016*sel_solar</f>
        <v/>
      </c>
      <c r="C8016" s="6">
        <f>MIN(B8016,A8016)</f>
        <v/>
      </c>
      <c r="D8016" s="6">
        <f>B8016-C8016</f>
        <v/>
      </c>
      <c r="E8016" s="6">
        <f>A8016-C8016</f>
        <v/>
      </c>
      <c r="F8016" s="6">
        <f>MIN(D8016,in_batt_pw,IF(sel_batt=0,0,(sel_batt-H8015)/in_rte))</f>
        <v/>
      </c>
      <c r="G8016" s="6">
        <f>MIN(E8016,in_batt_pw,H8015)</f>
        <v/>
      </c>
      <c r="H8016" s="6">
        <f>H8015+F8016*in_rte-G8016</f>
        <v/>
      </c>
      <c r="I8016" s="6">
        <f>IF(sel_og=1,0,E8016-G8016)</f>
        <v/>
      </c>
      <c r="J8016" s="6">
        <f>IF(sel_og=1,0,D8016-F8016)</f>
        <v/>
      </c>
      <c r="K8016" s="6">
        <f>IF(sel_og=1,E8016-G8016,0)</f>
        <v/>
      </c>
    </row>
    <row r="8017">
      <c r="A8017" s="6">
        <f>Profiles!E8017+Profiles!F8017</f>
        <v/>
      </c>
      <c r="B8017" s="6">
        <f>Profiles!D8017*sel_solar</f>
        <v/>
      </c>
      <c r="C8017" s="6">
        <f>MIN(B8017,A8017)</f>
        <v/>
      </c>
      <c r="D8017" s="6">
        <f>B8017-C8017</f>
        <v/>
      </c>
      <c r="E8017" s="6">
        <f>A8017-C8017</f>
        <v/>
      </c>
      <c r="F8017" s="6">
        <f>MIN(D8017,in_batt_pw,IF(sel_batt=0,0,(sel_batt-H8016)/in_rte))</f>
        <v/>
      </c>
      <c r="G8017" s="6">
        <f>MIN(E8017,in_batt_pw,H8016)</f>
        <v/>
      </c>
      <c r="H8017" s="6">
        <f>H8016+F8017*in_rte-G8017</f>
        <v/>
      </c>
      <c r="I8017" s="6">
        <f>IF(sel_og=1,0,E8017-G8017)</f>
        <v/>
      </c>
      <c r="J8017" s="6">
        <f>IF(sel_og=1,0,D8017-F8017)</f>
        <v/>
      </c>
      <c r="K8017" s="6">
        <f>IF(sel_og=1,E8017-G8017,0)</f>
        <v/>
      </c>
    </row>
    <row r="8018">
      <c r="A8018" s="6">
        <f>Profiles!E8018+Profiles!F8018</f>
        <v/>
      </c>
      <c r="B8018" s="6">
        <f>Profiles!D8018*sel_solar</f>
        <v/>
      </c>
      <c r="C8018" s="6">
        <f>MIN(B8018,A8018)</f>
        <v/>
      </c>
      <c r="D8018" s="6">
        <f>B8018-C8018</f>
        <v/>
      </c>
      <c r="E8018" s="6">
        <f>A8018-C8018</f>
        <v/>
      </c>
      <c r="F8018" s="6">
        <f>MIN(D8018,in_batt_pw,IF(sel_batt=0,0,(sel_batt-H8017)/in_rte))</f>
        <v/>
      </c>
      <c r="G8018" s="6">
        <f>MIN(E8018,in_batt_pw,H8017)</f>
        <v/>
      </c>
      <c r="H8018" s="6">
        <f>H8017+F8018*in_rte-G8018</f>
        <v/>
      </c>
      <c r="I8018" s="6">
        <f>IF(sel_og=1,0,E8018-G8018)</f>
        <v/>
      </c>
      <c r="J8018" s="6">
        <f>IF(sel_og=1,0,D8018-F8018)</f>
        <v/>
      </c>
      <c r="K8018" s="6">
        <f>IF(sel_og=1,E8018-G8018,0)</f>
        <v/>
      </c>
    </row>
    <row r="8019">
      <c r="A8019" s="6">
        <f>Profiles!E8019+Profiles!F8019</f>
        <v/>
      </c>
      <c r="B8019" s="6">
        <f>Profiles!D8019*sel_solar</f>
        <v/>
      </c>
      <c r="C8019" s="6">
        <f>MIN(B8019,A8019)</f>
        <v/>
      </c>
      <c r="D8019" s="6">
        <f>B8019-C8019</f>
        <v/>
      </c>
      <c r="E8019" s="6">
        <f>A8019-C8019</f>
        <v/>
      </c>
      <c r="F8019" s="6">
        <f>MIN(D8019,in_batt_pw,IF(sel_batt=0,0,(sel_batt-H8018)/in_rte))</f>
        <v/>
      </c>
      <c r="G8019" s="6">
        <f>MIN(E8019,in_batt_pw,H8018)</f>
        <v/>
      </c>
      <c r="H8019" s="6">
        <f>H8018+F8019*in_rte-G8019</f>
        <v/>
      </c>
      <c r="I8019" s="6">
        <f>IF(sel_og=1,0,E8019-G8019)</f>
        <v/>
      </c>
      <c r="J8019" s="6">
        <f>IF(sel_og=1,0,D8019-F8019)</f>
        <v/>
      </c>
      <c r="K8019" s="6">
        <f>IF(sel_og=1,E8019-G8019,0)</f>
        <v/>
      </c>
    </row>
    <row r="8020">
      <c r="A8020" s="6">
        <f>Profiles!E8020+Profiles!F8020</f>
        <v/>
      </c>
      <c r="B8020" s="6">
        <f>Profiles!D8020*sel_solar</f>
        <v/>
      </c>
      <c r="C8020" s="6">
        <f>MIN(B8020,A8020)</f>
        <v/>
      </c>
      <c r="D8020" s="6">
        <f>B8020-C8020</f>
        <v/>
      </c>
      <c r="E8020" s="6">
        <f>A8020-C8020</f>
        <v/>
      </c>
      <c r="F8020" s="6">
        <f>MIN(D8020,in_batt_pw,IF(sel_batt=0,0,(sel_batt-H8019)/in_rte))</f>
        <v/>
      </c>
      <c r="G8020" s="6">
        <f>MIN(E8020,in_batt_pw,H8019)</f>
        <v/>
      </c>
      <c r="H8020" s="6">
        <f>H8019+F8020*in_rte-G8020</f>
        <v/>
      </c>
      <c r="I8020" s="6">
        <f>IF(sel_og=1,0,E8020-G8020)</f>
        <v/>
      </c>
      <c r="J8020" s="6">
        <f>IF(sel_og=1,0,D8020-F8020)</f>
        <v/>
      </c>
      <c r="K8020" s="6">
        <f>IF(sel_og=1,E8020-G8020,0)</f>
        <v/>
      </c>
    </row>
    <row r="8021">
      <c r="A8021" s="6">
        <f>Profiles!E8021+Profiles!F8021</f>
        <v/>
      </c>
      <c r="B8021" s="6">
        <f>Profiles!D8021*sel_solar</f>
        <v/>
      </c>
      <c r="C8021" s="6">
        <f>MIN(B8021,A8021)</f>
        <v/>
      </c>
      <c r="D8021" s="6">
        <f>B8021-C8021</f>
        <v/>
      </c>
      <c r="E8021" s="6">
        <f>A8021-C8021</f>
        <v/>
      </c>
      <c r="F8021" s="6">
        <f>MIN(D8021,in_batt_pw,IF(sel_batt=0,0,(sel_batt-H8020)/in_rte))</f>
        <v/>
      </c>
      <c r="G8021" s="6">
        <f>MIN(E8021,in_batt_pw,H8020)</f>
        <v/>
      </c>
      <c r="H8021" s="6">
        <f>H8020+F8021*in_rte-G8021</f>
        <v/>
      </c>
      <c r="I8021" s="6">
        <f>IF(sel_og=1,0,E8021-G8021)</f>
        <v/>
      </c>
      <c r="J8021" s="6">
        <f>IF(sel_og=1,0,D8021-F8021)</f>
        <v/>
      </c>
      <c r="K8021" s="6">
        <f>IF(sel_og=1,E8021-G8021,0)</f>
        <v/>
      </c>
    </row>
    <row r="8022">
      <c r="A8022" s="6">
        <f>Profiles!E8022+Profiles!F8022</f>
        <v/>
      </c>
      <c r="B8022" s="6">
        <f>Profiles!D8022*sel_solar</f>
        <v/>
      </c>
      <c r="C8022" s="6">
        <f>MIN(B8022,A8022)</f>
        <v/>
      </c>
      <c r="D8022" s="6">
        <f>B8022-C8022</f>
        <v/>
      </c>
      <c r="E8022" s="6">
        <f>A8022-C8022</f>
        <v/>
      </c>
      <c r="F8022" s="6">
        <f>MIN(D8022,in_batt_pw,IF(sel_batt=0,0,(sel_batt-H8021)/in_rte))</f>
        <v/>
      </c>
      <c r="G8022" s="6">
        <f>MIN(E8022,in_batt_pw,H8021)</f>
        <v/>
      </c>
      <c r="H8022" s="6">
        <f>H8021+F8022*in_rte-G8022</f>
        <v/>
      </c>
      <c r="I8022" s="6">
        <f>IF(sel_og=1,0,E8022-G8022)</f>
        <v/>
      </c>
      <c r="J8022" s="6">
        <f>IF(sel_og=1,0,D8022-F8022)</f>
        <v/>
      </c>
      <c r="K8022" s="6">
        <f>IF(sel_og=1,E8022-G8022,0)</f>
        <v/>
      </c>
    </row>
    <row r="8023">
      <c r="A8023" s="6">
        <f>Profiles!E8023+Profiles!F8023</f>
        <v/>
      </c>
      <c r="B8023" s="6">
        <f>Profiles!D8023*sel_solar</f>
        <v/>
      </c>
      <c r="C8023" s="6">
        <f>MIN(B8023,A8023)</f>
        <v/>
      </c>
      <c r="D8023" s="6">
        <f>B8023-C8023</f>
        <v/>
      </c>
      <c r="E8023" s="6">
        <f>A8023-C8023</f>
        <v/>
      </c>
      <c r="F8023" s="6">
        <f>MIN(D8023,in_batt_pw,IF(sel_batt=0,0,(sel_batt-H8022)/in_rte))</f>
        <v/>
      </c>
      <c r="G8023" s="6">
        <f>MIN(E8023,in_batt_pw,H8022)</f>
        <v/>
      </c>
      <c r="H8023" s="6">
        <f>H8022+F8023*in_rte-G8023</f>
        <v/>
      </c>
      <c r="I8023" s="6">
        <f>IF(sel_og=1,0,E8023-G8023)</f>
        <v/>
      </c>
      <c r="J8023" s="6">
        <f>IF(sel_og=1,0,D8023-F8023)</f>
        <v/>
      </c>
      <c r="K8023" s="6">
        <f>IF(sel_og=1,E8023-G8023,0)</f>
        <v/>
      </c>
    </row>
    <row r="8024">
      <c r="A8024" s="6">
        <f>Profiles!E8024+Profiles!F8024</f>
        <v/>
      </c>
      <c r="B8024" s="6">
        <f>Profiles!D8024*sel_solar</f>
        <v/>
      </c>
      <c r="C8024" s="6">
        <f>MIN(B8024,A8024)</f>
        <v/>
      </c>
      <c r="D8024" s="6">
        <f>B8024-C8024</f>
        <v/>
      </c>
      <c r="E8024" s="6">
        <f>A8024-C8024</f>
        <v/>
      </c>
      <c r="F8024" s="6">
        <f>MIN(D8024,in_batt_pw,IF(sel_batt=0,0,(sel_batt-H8023)/in_rte))</f>
        <v/>
      </c>
      <c r="G8024" s="6">
        <f>MIN(E8024,in_batt_pw,H8023)</f>
        <v/>
      </c>
      <c r="H8024" s="6">
        <f>H8023+F8024*in_rte-G8024</f>
        <v/>
      </c>
      <c r="I8024" s="6">
        <f>IF(sel_og=1,0,E8024-G8024)</f>
        <v/>
      </c>
      <c r="J8024" s="6">
        <f>IF(sel_og=1,0,D8024-F8024)</f>
        <v/>
      </c>
      <c r="K8024" s="6">
        <f>IF(sel_og=1,E8024-G8024,0)</f>
        <v/>
      </c>
    </row>
    <row r="8025">
      <c r="A8025" s="6">
        <f>Profiles!E8025+Profiles!F8025</f>
        <v/>
      </c>
      <c r="B8025" s="6">
        <f>Profiles!D8025*sel_solar</f>
        <v/>
      </c>
      <c r="C8025" s="6">
        <f>MIN(B8025,A8025)</f>
        <v/>
      </c>
      <c r="D8025" s="6">
        <f>B8025-C8025</f>
        <v/>
      </c>
      <c r="E8025" s="6">
        <f>A8025-C8025</f>
        <v/>
      </c>
      <c r="F8025" s="6">
        <f>MIN(D8025,in_batt_pw,IF(sel_batt=0,0,(sel_batt-H8024)/in_rte))</f>
        <v/>
      </c>
      <c r="G8025" s="6">
        <f>MIN(E8025,in_batt_pw,H8024)</f>
        <v/>
      </c>
      <c r="H8025" s="6">
        <f>H8024+F8025*in_rte-G8025</f>
        <v/>
      </c>
      <c r="I8025" s="6">
        <f>IF(sel_og=1,0,E8025-G8025)</f>
        <v/>
      </c>
      <c r="J8025" s="6">
        <f>IF(sel_og=1,0,D8025-F8025)</f>
        <v/>
      </c>
      <c r="K8025" s="6">
        <f>IF(sel_og=1,E8025-G8025,0)</f>
        <v/>
      </c>
    </row>
    <row r="8026">
      <c r="A8026" s="6">
        <f>Profiles!E8026+Profiles!F8026</f>
        <v/>
      </c>
      <c r="B8026" s="6">
        <f>Profiles!D8026*sel_solar</f>
        <v/>
      </c>
      <c r="C8026" s="6">
        <f>MIN(B8026,A8026)</f>
        <v/>
      </c>
      <c r="D8026" s="6">
        <f>B8026-C8026</f>
        <v/>
      </c>
      <c r="E8026" s="6">
        <f>A8026-C8026</f>
        <v/>
      </c>
      <c r="F8026" s="6">
        <f>MIN(D8026,in_batt_pw,IF(sel_batt=0,0,(sel_batt-H8025)/in_rte))</f>
        <v/>
      </c>
      <c r="G8026" s="6">
        <f>MIN(E8026,in_batt_pw,H8025)</f>
        <v/>
      </c>
      <c r="H8026" s="6">
        <f>H8025+F8026*in_rte-G8026</f>
        <v/>
      </c>
      <c r="I8026" s="6">
        <f>IF(sel_og=1,0,E8026-G8026)</f>
        <v/>
      </c>
      <c r="J8026" s="6">
        <f>IF(sel_og=1,0,D8026-F8026)</f>
        <v/>
      </c>
      <c r="K8026" s="6">
        <f>IF(sel_og=1,E8026-G8026,0)</f>
        <v/>
      </c>
    </row>
    <row r="8027">
      <c r="A8027" s="6">
        <f>Profiles!E8027+Profiles!F8027</f>
        <v/>
      </c>
      <c r="B8027" s="6">
        <f>Profiles!D8027*sel_solar</f>
        <v/>
      </c>
      <c r="C8027" s="6">
        <f>MIN(B8027,A8027)</f>
        <v/>
      </c>
      <c r="D8027" s="6">
        <f>B8027-C8027</f>
        <v/>
      </c>
      <c r="E8027" s="6">
        <f>A8027-C8027</f>
        <v/>
      </c>
      <c r="F8027" s="6">
        <f>MIN(D8027,in_batt_pw,IF(sel_batt=0,0,(sel_batt-H8026)/in_rte))</f>
        <v/>
      </c>
      <c r="G8027" s="6">
        <f>MIN(E8027,in_batt_pw,H8026)</f>
        <v/>
      </c>
      <c r="H8027" s="6">
        <f>H8026+F8027*in_rte-G8027</f>
        <v/>
      </c>
      <c r="I8027" s="6">
        <f>IF(sel_og=1,0,E8027-G8027)</f>
        <v/>
      </c>
      <c r="J8027" s="6">
        <f>IF(sel_og=1,0,D8027-F8027)</f>
        <v/>
      </c>
      <c r="K8027" s="6">
        <f>IF(sel_og=1,E8027-G8027,0)</f>
        <v/>
      </c>
    </row>
    <row r="8028">
      <c r="A8028" s="6">
        <f>Profiles!E8028+Profiles!F8028</f>
        <v/>
      </c>
      <c r="B8028" s="6">
        <f>Profiles!D8028*sel_solar</f>
        <v/>
      </c>
      <c r="C8028" s="6">
        <f>MIN(B8028,A8028)</f>
        <v/>
      </c>
      <c r="D8028" s="6">
        <f>B8028-C8028</f>
        <v/>
      </c>
      <c r="E8028" s="6">
        <f>A8028-C8028</f>
        <v/>
      </c>
      <c r="F8028" s="6">
        <f>MIN(D8028,in_batt_pw,IF(sel_batt=0,0,(sel_batt-H8027)/in_rte))</f>
        <v/>
      </c>
      <c r="G8028" s="6">
        <f>MIN(E8028,in_batt_pw,H8027)</f>
        <v/>
      </c>
      <c r="H8028" s="6">
        <f>H8027+F8028*in_rte-G8028</f>
        <v/>
      </c>
      <c r="I8028" s="6">
        <f>IF(sel_og=1,0,E8028-G8028)</f>
        <v/>
      </c>
      <c r="J8028" s="6">
        <f>IF(sel_og=1,0,D8028-F8028)</f>
        <v/>
      </c>
      <c r="K8028" s="6">
        <f>IF(sel_og=1,E8028-G8028,0)</f>
        <v/>
      </c>
    </row>
    <row r="8029">
      <c r="A8029" s="6">
        <f>Profiles!E8029+Profiles!F8029</f>
        <v/>
      </c>
      <c r="B8029" s="6">
        <f>Profiles!D8029*sel_solar</f>
        <v/>
      </c>
      <c r="C8029" s="6">
        <f>MIN(B8029,A8029)</f>
        <v/>
      </c>
      <c r="D8029" s="6">
        <f>B8029-C8029</f>
        <v/>
      </c>
      <c r="E8029" s="6">
        <f>A8029-C8029</f>
        <v/>
      </c>
      <c r="F8029" s="6">
        <f>MIN(D8029,in_batt_pw,IF(sel_batt=0,0,(sel_batt-H8028)/in_rte))</f>
        <v/>
      </c>
      <c r="G8029" s="6">
        <f>MIN(E8029,in_batt_pw,H8028)</f>
        <v/>
      </c>
      <c r="H8029" s="6">
        <f>H8028+F8029*in_rte-G8029</f>
        <v/>
      </c>
      <c r="I8029" s="6">
        <f>IF(sel_og=1,0,E8029-G8029)</f>
        <v/>
      </c>
      <c r="J8029" s="6">
        <f>IF(sel_og=1,0,D8029-F8029)</f>
        <v/>
      </c>
      <c r="K8029" s="6">
        <f>IF(sel_og=1,E8029-G8029,0)</f>
        <v/>
      </c>
    </row>
    <row r="8030">
      <c r="A8030" s="6">
        <f>Profiles!E8030+Profiles!F8030</f>
        <v/>
      </c>
      <c r="B8030" s="6">
        <f>Profiles!D8030*sel_solar</f>
        <v/>
      </c>
      <c r="C8030" s="6">
        <f>MIN(B8030,A8030)</f>
        <v/>
      </c>
      <c r="D8030" s="6">
        <f>B8030-C8030</f>
        <v/>
      </c>
      <c r="E8030" s="6">
        <f>A8030-C8030</f>
        <v/>
      </c>
      <c r="F8030" s="6">
        <f>MIN(D8030,in_batt_pw,IF(sel_batt=0,0,(sel_batt-H8029)/in_rte))</f>
        <v/>
      </c>
      <c r="G8030" s="6">
        <f>MIN(E8030,in_batt_pw,H8029)</f>
        <v/>
      </c>
      <c r="H8030" s="6">
        <f>H8029+F8030*in_rte-G8030</f>
        <v/>
      </c>
      <c r="I8030" s="6">
        <f>IF(sel_og=1,0,E8030-G8030)</f>
        <v/>
      </c>
      <c r="J8030" s="6">
        <f>IF(sel_og=1,0,D8030-F8030)</f>
        <v/>
      </c>
      <c r="K8030" s="6">
        <f>IF(sel_og=1,E8030-G8030,0)</f>
        <v/>
      </c>
    </row>
    <row r="8031">
      <c r="A8031" s="6">
        <f>Profiles!E8031+Profiles!F8031</f>
        <v/>
      </c>
      <c r="B8031" s="6">
        <f>Profiles!D8031*sel_solar</f>
        <v/>
      </c>
      <c r="C8031" s="6">
        <f>MIN(B8031,A8031)</f>
        <v/>
      </c>
      <c r="D8031" s="6">
        <f>B8031-C8031</f>
        <v/>
      </c>
      <c r="E8031" s="6">
        <f>A8031-C8031</f>
        <v/>
      </c>
      <c r="F8031" s="6">
        <f>MIN(D8031,in_batt_pw,IF(sel_batt=0,0,(sel_batt-H8030)/in_rte))</f>
        <v/>
      </c>
      <c r="G8031" s="6">
        <f>MIN(E8031,in_batt_pw,H8030)</f>
        <v/>
      </c>
      <c r="H8031" s="6">
        <f>H8030+F8031*in_rte-G8031</f>
        <v/>
      </c>
      <c r="I8031" s="6">
        <f>IF(sel_og=1,0,E8031-G8031)</f>
        <v/>
      </c>
      <c r="J8031" s="6">
        <f>IF(sel_og=1,0,D8031-F8031)</f>
        <v/>
      </c>
      <c r="K8031" s="6">
        <f>IF(sel_og=1,E8031-G8031,0)</f>
        <v/>
      </c>
    </row>
    <row r="8032">
      <c r="A8032" s="6">
        <f>Profiles!E8032+Profiles!F8032</f>
        <v/>
      </c>
      <c r="B8032" s="6">
        <f>Profiles!D8032*sel_solar</f>
        <v/>
      </c>
      <c r="C8032" s="6">
        <f>MIN(B8032,A8032)</f>
        <v/>
      </c>
      <c r="D8032" s="6">
        <f>B8032-C8032</f>
        <v/>
      </c>
      <c r="E8032" s="6">
        <f>A8032-C8032</f>
        <v/>
      </c>
      <c r="F8032" s="6">
        <f>MIN(D8032,in_batt_pw,IF(sel_batt=0,0,(sel_batt-H8031)/in_rte))</f>
        <v/>
      </c>
      <c r="G8032" s="6">
        <f>MIN(E8032,in_batt_pw,H8031)</f>
        <v/>
      </c>
      <c r="H8032" s="6">
        <f>H8031+F8032*in_rte-G8032</f>
        <v/>
      </c>
      <c r="I8032" s="6">
        <f>IF(sel_og=1,0,E8032-G8032)</f>
        <v/>
      </c>
      <c r="J8032" s="6">
        <f>IF(sel_og=1,0,D8032-F8032)</f>
        <v/>
      </c>
      <c r="K8032" s="6">
        <f>IF(sel_og=1,E8032-G8032,0)</f>
        <v/>
      </c>
    </row>
    <row r="8033">
      <c r="A8033" s="6">
        <f>Profiles!E8033+Profiles!F8033</f>
        <v/>
      </c>
      <c r="B8033" s="6">
        <f>Profiles!D8033*sel_solar</f>
        <v/>
      </c>
      <c r="C8033" s="6">
        <f>MIN(B8033,A8033)</f>
        <v/>
      </c>
      <c r="D8033" s="6">
        <f>B8033-C8033</f>
        <v/>
      </c>
      <c r="E8033" s="6">
        <f>A8033-C8033</f>
        <v/>
      </c>
      <c r="F8033" s="6">
        <f>MIN(D8033,in_batt_pw,IF(sel_batt=0,0,(sel_batt-H8032)/in_rte))</f>
        <v/>
      </c>
      <c r="G8033" s="6">
        <f>MIN(E8033,in_batt_pw,H8032)</f>
        <v/>
      </c>
      <c r="H8033" s="6">
        <f>H8032+F8033*in_rte-G8033</f>
        <v/>
      </c>
      <c r="I8033" s="6">
        <f>IF(sel_og=1,0,E8033-G8033)</f>
        <v/>
      </c>
      <c r="J8033" s="6">
        <f>IF(sel_og=1,0,D8033-F8033)</f>
        <v/>
      </c>
      <c r="K8033" s="6">
        <f>IF(sel_og=1,E8033-G8033,0)</f>
        <v/>
      </c>
    </row>
    <row r="8034">
      <c r="A8034" s="6">
        <f>Profiles!E8034+Profiles!F8034</f>
        <v/>
      </c>
      <c r="B8034" s="6">
        <f>Profiles!D8034*sel_solar</f>
        <v/>
      </c>
      <c r="C8034" s="6">
        <f>MIN(B8034,A8034)</f>
        <v/>
      </c>
      <c r="D8034" s="6">
        <f>B8034-C8034</f>
        <v/>
      </c>
      <c r="E8034" s="6">
        <f>A8034-C8034</f>
        <v/>
      </c>
      <c r="F8034" s="6">
        <f>MIN(D8034,in_batt_pw,IF(sel_batt=0,0,(sel_batt-H8033)/in_rte))</f>
        <v/>
      </c>
      <c r="G8034" s="6">
        <f>MIN(E8034,in_batt_pw,H8033)</f>
        <v/>
      </c>
      <c r="H8034" s="6">
        <f>H8033+F8034*in_rte-G8034</f>
        <v/>
      </c>
      <c r="I8034" s="6">
        <f>IF(sel_og=1,0,E8034-G8034)</f>
        <v/>
      </c>
      <c r="J8034" s="6">
        <f>IF(sel_og=1,0,D8034-F8034)</f>
        <v/>
      </c>
      <c r="K8034" s="6">
        <f>IF(sel_og=1,E8034-G8034,0)</f>
        <v/>
      </c>
    </row>
    <row r="8035">
      <c r="A8035" s="6">
        <f>Profiles!E8035+Profiles!F8035</f>
        <v/>
      </c>
      <c r="B8035" s="6">
        <f>Profiles!D8035*sel_solar</f>
        <v/>
      </c>
      <c r="C8035" s="6">
        <f>MIN(B8035,A8035)</f>
        <v/>
      </c>
      <c r="D8035" s="6">
        <f>B8035-C8035</f>
        <v/>
      </c>
      <c r="E8035" s="6">
        <f>A8035-C8035</f>
        <v/>
      </c>
      <c r="F8035" s="6">
        <f>MIN(D8035,in_batt_pw,IF(sel_batt=0,0,(sel_batt-H8034)/in_rte))</f>
        <v/>
      </c>
      <c r="G8035" s="6">
        <f>MIN(E8035,in_batt_pw,H8034)</f>
        <v/>
      </c>
      <c r="H8035" s="6">
        <f>H8034+F8035*in_rte-G8035</f>
        <v/>
      </c>
      <c r="I8035" s="6">
        <f>IF(sel_og=1,0,E8035-G8035)</f>
        <v/>
      </c>
      <c r="J8035" s="6">
        <f>IF(sel_og=1,0,D8035-F8035)</f>
        <v/>
      </c>
      <c r="K8035" s="6">
        <f>IF(sel_og=1,E8035-G8035,0)</f>
        <v/>
      </c>
    </row>
    <row r="8036">
      <c r="A8036" s="6">
        <f>Profiles!E8036+Profiles!F8036</f>
        <v/>
      </c>
      <c r="B8036" s="6">
        <f>Profiles!D8036*sel_solar</f>
        <v/>
      </c>
      <c r="C8036" s="6">
        <f>MIN(B8036,A8036)</f>
        <v/>
      </c>
      <c r="D8036" s="6">
        <f>B8036-C8036</f>
        <v/>
      </c>
      <c r="E8036" s="6">
        <f>A8036-C8036</f>
        <v/>
      </c>
      <c r="F8036" s="6">
        <f>MIN(D8036,in_batt_pw,IF(sel_batt=0,0,(sel_batt-H8035)/in_rte))</f>
        <v/>
      </c>
      <c r="G8036" s="6">
        <f>MIN(E8036,in_batt_pw,H8035)</f>
        <v/>
      </c>
      <c r="H8036" s="6">
        <f>H8035+F8036*in_rte-G8036</f>
        <v/>
      </c>
      <c r="I8036" s="6">
        <f>IF(sel_og=1,0,E8036-G8036)</f>
        <v/>
      </c>
      <c r="J8036" s="6">
        <f>IF(sel_og=1,0,D8036-F8036)</f>
        <v/>
      </c>
      <c r="K8036" s="6">
        <f>IF(sel_og=1,E8036-G8036,0)</f>
        <v/>
      </c>
    </row>
    <row r="8037">
      <c r="A8037" s="6">
        <f>Profiles!E8037+Profiles!F8037</f>
        <v/>
      </c>
      <c r="B8037" s="6">
        <f>Profiles!D8037*sel_solar</f>
        <v/>
      </c>
      <c r="C8037" s="6">
        <f>MIN(B8037,A8037)</f>
        <v/>
      </c>
      <c r="D8037" s="6">
        <f>B8037-C8037</f>
        <v/>
      </c>
      <c r="E8037" s="6">
        <f>A8037-C8037</f>
        <v/>
      </c>
      <c r="F8037" s="6">
        <f>MIN(D8037,in_batt_pw,IF(sel_batt=0,0,(sel_batt-H8036)/in_rte))</f>
        <v/>
      </c>
      <c r="G8037" s="6">
        <f>MIN(E8037,in_batt_pw,H8036)</f>
        <v/>
      </c>
      <c r="H8037" s="6">
        <f>H8036+F8037*in_rte-G8037</f>
        <v/>
      </c>
      <c r="I8037" s="6">
        <f>IF(sel_og=1,0,E8037-G8037)</f>
        <v/>
      </c>
      <c r="J8037" s="6">
        <f>IF(sel_og=1,0,D8037-F8037)</f>
        <v/>
      </c>
      <c r="K8037" s="6">
        <f>IF(sel_og=1,E8037-G8037,0)</f>
        <v/>
      </c>
    </row>
    <row r="8038">
      <c r="A8038" s="6">
        <f>Profiles!E8038+Profiles!F8038</f>
        <v/>
      </c>
      <c r="B8038" s="6">
        <f>Profiles!D8038*sel_solar</f>
        <v/>
      </c>
      <c r="C8038" s="6">
        <f>MIN(B8038,A8038)</f>
        <v/>
      </c>
      <c r="D8038" s="6">
        <f>B8038-C8038</f>
        <v/>
      </c>
      <c r="E8038" s="6">
        <f>A8038-C8038</f>
        <v/>
      </c>
      <c r="F8038" s="6">
        <f>MIN(D8038,in_batt_pw,IF(sel_batt=0,0,(sel_batt-H8037)/in_rte))</f>
        <v/>
      </c>
      <c r="G8038" s="6">
        <f>MIN(E8038,in_batt_pw,H8037)</f>
        <v/>
      </c>
      <c r="H8038" s="6">
        <f>H8037+F8038*in_rte-G8038</f>
        <v/>
      </c>
      <c r="I8038" s="6">
        <f>IF(sel_og=1,0,E8038-G8038)</f>
        <v/>
      </c>
      <c r="J8038" s="6">
        <f>IF(sel_og=1,0,D8038-F8038)</f>
        <v/>
      </c>
      <c r="K8038" s="6">
        <f>IF(sel_og=1,E8038-G8038,0)</f>
        <v/>
      </c>
    </row>
    <row r="8039">
      <c r="A8039" s="6">
        <f>Profiles!E8039+Profiles!F8039</f>
        <v/>
      </c>
      <c r="B8039" s="6">
        <f>Profiles!D8039*sel_solar</f>
        <v/>
      </c>
      <c r="C8039" s="6">
        <f>MIN(B8039,A8039)</f>
        <v/>
      </c>
      <c r="D8039" s="6">
        <f>B8039-C8039</f>
        <v/>
      </c>
      <c r="E8039" s="6">
        <f>A8039-C8039</f>
        <v/>
      </c>
      <c r="F8039" s="6">
        <f>MIN(D8039,in_batt_pw,IF(sel_batt=0,0,(sel_batt-H8038)/in_rte))</f>
        <v/>
      </c>
      <c r="G8039" s="6">
        <f>MIN(E8039,in_batt_pw,H8038)</f>
        <v/>
      </c>
      <c r="H8039" s="6">
        <f>H8038+F8039*in_rte-G8039</f>
        <v/>
      </c>
      <c r="I8039" s="6">
        <f>IF(sel_og=1,0,E8039-G8039)</f>
        <v/>
      </c>
      <c r="J8039" s="6">
        <f>IF(sel_og=1,0,D8039-F8039)</f>
        <v/>
      </c>
      <c r="K8039" s="6">
        <f>IF(sel_og=1,E8039-G8039,0)</f>
        <v/>
      </c>
    </row>
    <row r="8040">
      <c r="A8040" s="6">
        <f>Profiles!E8040+Profiles!F8040</f>
        <v/>
      </c>
      <c r="B8040" s="6">
        <f>Profiles!D8040*sel_solar</f>
        <v/>
      </c>
      <c r="C8040" s="6">
        <f>MIN(B8040,A8040)</f>
        <v/>
      </c>
      <c r="D8040" s="6">
        <f>B8040-C8040</f>
        <v/>
      </c>
      <c r="E8040" s="6">
        <f>A8040-C8040</f>
        <v/>
      </c>
      <c r="F8040" s="6">
        <f>MIN(D8040,in_batt_pw,IF(sel_batt=0,0,(sel_batt-H8039)/in_rte))</f>
        <v/>
      </c>
      <c r="G8040" s="6">
        <f>MIN(E8040,in_batt_pw,H8039)</f>
        <v/>
      </c>
      <c r="H8040" s="6">
        <f>H8039+F8040*in_rte-G8040</f>
        <v/>
      </c>
      <c r="I8040" s="6">
        <f>IF(sel_og=1,0,E8040-G8040)</f>
        <v/>
      </c>
      <c r="J8040" s="6">
        <f>IF(sel_og=1,0,D8040-F8040)</f>
        <v/>
      </c>
      <c r="K8040" s="6">
        <f>IF(sel_og=1,E8040-G8040,0)</f>
        <v/>
      </c>
    </row>
    <row r="8041">
      <c r="A8041" s="6">
        <f>Profiles!E8041+Profiles!F8041</f>
        <v/>
      </c>
      <c r="B8041" s="6">
        <f>Profiles!D8041*sel_solar</f>
        <v/>
      </c>
      <c r="C8041" s="6">
        <f>MIN(B8041,A8041)</f>
        <v/>
      </c>
      <c r="D8041" s="6">
        <f>B8041-C8041</f>
        <v/>
      </c>
      <c r="E8041" s="6">
        <f>A8041-C8041</f>
        <v/>
      </c>
      <c r="F8041" s="6">
        <f>MIN(D8041,in_batt_pw,IF(sel_batt=0,0,(sel_batt-H8040)/in_rte))</f>
        <v/>
      </c>
      <c r="G8041" s="6">
        <f>MIN(E8041,in_batt_pw,H8040)</f>
        <v/>
      </c>
      <c r="H8041" s="6">
        <f>H8040+F8041*in_rte-G8041</f>
        <v/>
      </c>
      <c r="I8041" s="6">
        <f>IF(sel_og=1,0,E8041-G8041)</f>
        <v/>
      </c>
      <c r="J8041" s="6">
        <f>IF(sel_og=1,0,D8041-F8041)</f>
        <v/>
      </c>
      <c r="K8041" s="6">
        <f>IF(sel_og=1,E8041-G8041,0)</f>
        <v/>
      </c>
    </row>
    <row r="8042">
      <c r="A8042" s="6">
        <f>Profiles!E8042+Profiles!F8042</f>
        <v/>
      </c>
      <c r="B8042" s="6">
        <f>Profiles!D8042*sel_solar</f>
        <v/>
      </c>
      <c r="C8042" s="6">
        <f>MIN(B8042,A8042)</f>
        <v/>
      </c>
      <c r="D8042" s="6">
        <f>B8042-C8042</f>
        <v/>
      </c>
      <c r="E8042" s="6">
        <f>A8042-C8042</f>
        <v/>
      </c>
      <c r="F8042" s="6">
        <f>MIN(D8042,in_batt_pw,IF(sel_batt=0,0,(sel_batt-H8041)/in_rte))</f>
        <v/>
      </c>
      <c r="G8042" s="6">
        <f>MIN(E8042,in_batt_pw,H8041)</f>
        <v/>
      </c>
      <c r="H8042" s="6">
        <f>H8041+F8042*in_rte-G8042</f>
        <v/>
      </c>
      <c r="I8042" s="6">
        <f>IF(sel_og=1,0,E8042-G8042)</f>
        <v/>
      </c>
      <c r="J8042" s="6">
        <f>IF(sel_og=1,0,D8042-F8042)</f>
        <v/>
      </c>
      <c r="K8042" s="6">
        <f>IF(sel_og=1,E8042-G8042,0)</f>
        <v/>
      </c>
    </row>
    <row r="8043">
      <c r="A8043" s="6">
        <f>Profiles!E8043+Profiles!F8043</f>
        <v/>
      </c>
      <c r="B8043" s="6">
        <f>Profiles!D8043*sel_solar</f>
        <v/>
      </c>
      <c r="C8043" s="6">
        <f>MIN(B8043,A8043)</f>
        <v/>
      </c>
      <c r="D8043" s="6">
        <f>B8043-C8043</f>
        <v/>
      </c>
      <c r="E8043" s="6">
        <f>A8043-C8043</f>
        <v/>
      </c>
      <c r="F8043" s="6">
        <f>MIN(D8043,in_batt_pw,IF(sel_batt=0,0,(sel_batt-H8042)/in_rte))</f>
        <v/>
      </c>
      <c r="G8043" s="6">
        <f>MIN(E8043,in_batt_pw,H8042)</f>
        <v/>
      </c>
      <c r="H8043" s="6">
        <f>H8042+F8043*in_rte-G8043</f>
        <v/>
      </c>
      <c r="I8043" s="6">
        <f>IF(sel_og=1,0,E8043-G8043)</f>
        <v/>
      </c>
      <c r="J8043" s="6">
        <f>IF(sel_og=1,0,D8043-F8043)</f>
        <v/>
      </c>
      <c r="K8043" s="6">
        <f>IF(sel_og=1,E8043-G8043,0)</f>
        <v/>
      </c>
    </row>
    <row r="8044">
      <c r="A8044" s="6">
        <f>Profiles!E8044+Profiles!F8044</f>
        <v/>
      </c>
      <c r="B8044" s="6">
        <f>Profiles!D8044*sel_solar</f>
        <v/>
      </c>
      <c r="C8044" s="6">
        <f>MIN(B8044,A8044)</f>
        <v/>
      </c>
      <c r="D8044" s="6">
        <f>B8044-C8044</f>
        <v/>
      </c>
      <c r="E8044" s="6">
        <f>A8044-C8044</f>
        <v/>
      </c>
      <c r="F8044" s="6">
        <f>MIN(D8044,in_batt_pw,IF(sel_batt=0,0,(sel_batt-H8043)/in_rte))</f>
        <v/>
      </c>
      <c r="G8044" s="6">
        <f>MIN(E8044,in_batt_pw,H8043)</f>
        <v/>
      </c>
      <c r="H8044" s="6">
        <f>H8043+F8044*in_rte-G8044</f>
        <v/>
      </c>
      <c r="I8044" s="6">
        <f>IF(sel_og=1,0,E8044-G8044)</f>
        <v/>
      </c>
      <c r="J8044" s="6">
        <f>IF(sel_og=1,0,D8044-F8044)</f>
        <v/>
      </c>
      <c r="K8044" s="6">
        <f>IF(sel_og=1,E8044-G8044,0)</f>
        <v/>
      </c>
    </row>
    <row r="8045">
      <c r="A8045" s="6">
        <f>Profiles!E8045+Profiles!F8045</f>
        <v/>
      </c>
      <c r="B8045" s="6">
        <f>Profiles!D8045*sel_solar</f>
        <v/>
      </c>
      <c r="C8045" s="6">
        <f>MIN(B8045,A8045)</f>
        <v/>
      </c>
      <c r="D8045" s="6">
        <f>B8045-C8045</f>
        <v/>
      </c>
      <c r="E8045" s="6">
        <f>A8045-C8045</f>
        <v/>
      </c>
      <c r="F8045" s="6">
        <f>MIN(D8045,in_batt_pw,IF(sel_batt=0,0,(sel_batt-H8044)/in_rte))</f>
        <v/>
      </c>
      <c r="G8045" s="6">
        <f>MIN(E8045,in_batt_pw,H8044)</f>
        <v/>
      </c>
      <c r="H8045" s="6">
        <f>H8044+F8045*in_rte-G8045</f>
        <v/>
      </c>
      <c r="I8045" s="6">
        <f>IF(sel_og=1,0,E8045-G8045)</f>
        <v/>
      </c>
      <c r="J8045" s="6">
        <f>IF(sel_og=1,0,D8045-F8045)</f>
        <v/>
      </c>
      <c r="K8045" s="6">
        <f>IF(sel_og=1,E8045-G8045,0)</f>
        <v/>
      </c>
    </row>
    <row r="8046">
      <c r="A8046" s="6">
        <f>Profiles!E8046+Profiles!F8046</f>
        <v/>
      </c>
      <c r="B8046" s="6">
        <f>Profiles!D8046*sel_solar</f>
        <v/>
      </c>
      <c r="C8046" s="6">
        <f>MIN(B8046,A8046)</f>
        <v/>
      </c>
      <c r="D8046" s="6">
        <f>B8046-C8046</f>
        <v/>
      </c>
      <c r="E8046" s="6">
        <f>A8046-C8046</f>
        <v/>
      </c>
      <c r="F8046" s="6">
        <f>MIN(D8046,in_batt_pw,IF(sel_batt=0,0,(sel_batt-H8045)/in_rte))</f>
        <v/>
      </c>
      <c r="G8046" s="6">
        <f>MIN(E8046,in_batt_pw,H8045)</f>
        <v/>
      </c>
      <c r="H8046" s="6">
        <f>H8045+F8046*in_rte-G8046</f>
        <v/>
      </c>
      <c r="I8046" s="6">
        <f>IF(sel_og=1,0,E8046-G8046)</f>
        <v/>
      </c>
      <c r="J8046" s="6">
        <f>IF(sel_og=1,0,D8046-F8046)</f>
        <v/>
      </c>
      <c r="K8046" s="6">
        <f>IF(sel_og=1,E8046-G8046,0)</f>
        <v/>
      </c>
    </row>
    <row r="8047">
      <c r="A8047" s="6">
        <f>Profiles!E8047+Profiles!F8047</f>
        <v/>
      </c>
      <c r="B8047" s="6">
        <f>Profiles!D8047*sel_solar</f>
        <v/>
      </c>
      <c r="C8047" s="6">
        <f>MIN(B8047,A8047)</f>
        <v/>
      </c>
      <c r="D8047" s="6">
        <f>B8047-C8047</f>
        <v/>
      </c>
      <c r="E8047" s="6">
        <f>A8047-C8047</f>
        <v/>
      </c>
      <c r="F8047" s="6">
        <f>MIN(D8047,in_batt_pw,IF(sel_batt=0,0,(sel_batt-H8046)/in_rte))</f>
        <v/>
      </c>
      <c r="G8047" s="6">
        <f>MIN(E8047,in_batt_pw,H8046)</f>
        <v/>
      </c>
      <c r="H8047" s="6">
        <f>H8046+F8047*in_rte-G8047</f>
        <v/>
      </c>
      <c r="I8047" s="6">
        <f>IF(sel_og=1,0,E8047-G8047)</f>
        <v/>
      </c>
      <c r="J8047" s="6">
        <f>IF(sel_og=1,0,D8047-F8047)</f>
        <v/>
      </c>
      <c r="K8047" s="6">
        <f>IF(sel_og=1,E8047-G8047,0)</f>
        <v/>
      </c>
    </row>
    <row r="8048">
      <c r="A8048" s="6">
        <f>Profiles!E8048+Profiles!F8048</f>
        <v/>
      </c>
      <c r="B8048" s="6">
        <f>Profiles!D8048*sel_solar</f>
        <v/>
      </c>
      <c r="C8048" s="6">
        <f>MIN(B8048,A8048)</f>
        <v/>
      </c>
      <c r="D8048" s="6">
        <f>B8048-C8048</f>
        <v/>
      </c>
      <c r="E8048" s="6">
        <f>A8048-C8048</f>
        <v/>
      </c>
      <c r="F8048" s="6">
        <f>MIN(D8048,in_batt_pw,IF(sel_batt=0,0,(sel_batt-H8047)/in_rte))</f>
        <v/>
      </c>
      <c r="G8048" s="6">
        <f>MIN(E8048,in_batt_pw,H8047)</f>
        <v/>
      </c>
      <c r="H8048" s="6">
        <f>H8047+F8048*in_rte-G8048</f>
        <v/>
      </c>
      <c r="I8048" s="6">
        <f>IF(sel_og=1,0,E8048-G8048)</f>
        <v/>
      </c>
      <c r="J8048" s="6">
        <f>IF(sel_og=1,0,D8048-F8048)</f>
        <v/>
      </c>
      <c r="K8048" s="6">
        <f>IF(sel_og=1,E8048-G8048,0)</f>
        <v/>
      </c>
    </row>
    <row r="8049">
      <c r="A8049" s="6">
        <f>Profiles!E8049+Profiles!F8049</f>
        <v/>
      </c>
      <c r="B8049" s="6">
        <f>Profiles!D8049*sel_solar</f>
        <v/>
      </c>
      <c r="C8049" s="6">
        <f>MIN(B8049,A8049)</f>
        <v/>
      </c>
      <c r="D8049" s="6">
        <f>B8049-C8049</f>
        <v/>
      </c>
      <c r="E8049" s="6">
        <f>A8049-C8049</f>
        <v/>
      </c>
      <c r="F8049" s="6">
        <f>MIN(D8049,in_batt_pw,IF(sel_batt=0,0,(sel_batt-H8048)/in_rte))</f>
        <v/>
      </c>
      <c r="G8049" s="6">
        <f>MIN(E8049,in_batt_pw,H8048)</f>
        <v/>
      </c>
      <c r="H8049" s="6">
        <f>H8048+F8049*in_rte-G8049</f>
        <v/>
      </c>
      <c r="I8049" s="6">
        <f>IF(sel_og=1,0,E8049-G8049)</f>
        <v/>
      </c>
      <c r="J8049" s="6">
        <f>IF(sel_og=1,0,D8049-F8049)</f>
        <v/>
      </c>
      <c r="K8049" s="6">
        <f>IF(sel_og=1,E8049-G8049,0)</f>
        <v/>
      </c>
    </row>
    <row r="8050">
      <c r="A8050" s="6">
        <f>Profiles!E8050+Profiles!F8050</f>
        <v/>
      </c>
      <c r="B8050" s="6">
        <f>Profiles!D8050*sel_solar</f>
        <v/>
      </c>
      <c r="C8050" s="6">
        <f>MIN(B8050,A8050)</f>
        <v/>
      </c>
      <c r="D8050" s="6">
        <f>B8050-C8050</f>
        <v/>
      </c>
      <c r="E8050" s="6">
        <f>A8050-C8050</f>
        <v/>
      </c>
      <c r="F8050" s="6">
        <f>MIN(D8050,in_batt_pw,IF(sel_batt=0,0,(sel_batt-H8049)/in_rte))</f>
        <v/>
      </c>
      <c r="G8050" s="6">
        <f>MIN(E8050,in_batt_pw,H8049)</f>
        <v/>
      </c>
      <c r="H8050" s="6">
        <f>H8049+F8050*in_rte-G8050</f>
        <v/>
      </c>
      <c r="I8050" s="6">
        <f>IF(sel_og=1,0,E8050-G8050)</f>
        <v/>
      </c>
      <c r="J8050" s="6">
        <f>IF(sel_og=1,0,D8050-F8050)</f>
        <v/>
      </c>
      <c r="K8050" s="6">
        <f>IF(sel_og=1,E8050-G8050,0)</f>
        <v/>
      </c>
    </row>
    <row r="8051">
      <c r="A8051" s="6">
        <f>Profiles!E8051+Profiles!F8051</f>
        <v/>
      </c>
      <c r="B8051" s="6">
        <f>Profiles!D8051*sel_solar</f>
        <v/>
      </c>
      <c r="C8051" s="6">
        <f>MIN(B8051,A8051)</f>
        <v/>
      </c>
      <c r="D8051" s="6">
        <f>B8051-C8051</f>
        <v/>
      </c>
      <c r="E8051" s="6">
        <f>A8051-C8051</f>
        <v/>
      </c>
      <c r="F8051" s="6">
        <f>MIN(D8051,in_batt_pw,IF(sel_batt=0,0,(sel_batt-H8050)/in_rte))</f>
        <v/>
      </c>
      <c r="G8051" s="6">
        <f>MIN(E8051,in_batt_pw,H8050)</f>
        <v/>
      </c>
      <c r="H8051" s="6">
        <f>H8050+F8051*in_rte-G8051</f>
        <v/>
      </c>
      <c r="I8051" s="6">
        <f>IF(sel_og=1,0,E8051-G8051)</f>
        <v/>
      </c>
      <c r="J8051" s="6">
        <f>IF(sel_og=1,0,D8051-F8051)</f>
        <v/>
      </c>
      <c r="K8051" s="6">
        <f>IF(sel_og=1,E8051-G8051,0)</f>
        <v/>
      </c>
    </row>
    <row r="8052">
      <c r="A8052" s="6">
        <f>Profiles!E8052+Profiles!F8052</f>
        <v/>
      </c>
      <c r="B8052" s="6">
        <f>Profiles!D8052*sel_solar</f>
        <v/>
      </c>
      <c r="C8052" s="6">
        <f>MIN(B8052,A8052)</f>
        <v/>
      </c>
      <c r="D8052" s="6">
        <f>B8052-C8052</f>
        <v/>
      </c>
      <c r="E8052" s="6">
        <f>A8052-C8052</f>
        <v/>
      </c>
      <c r="F8052" s="6">
        <f>MIN(D8052,in_batt_pw,IF(sel_batt=0,0,(sel_batt-H8051)/in_rte))</f>
        <v/>
      </c>
      <c r="G8052" s="6">
        <f>MIN(E8052,in_batt_pw,H8051)</f>
        <v/>
      </c>
      <c r="H8052" s="6">
        <f>H8051+F8052*in_rte-G8052</f>
        <v/>
      </c>
      <c r="I8052" s="6">
        <f>IF(sel_og=1,0,E8052-G8052)</f>
        <v/>
      </c>
      <c r="J8052" s="6">
        <f>IF(sel_og=1,0,D8052-F8052)</f>
        <v/>
      </c>
      <c r="K8052" s="6">
        <f>IF(sel_og=1,E8052-G8052,0)</f>
        <v/>
      </c>
    </row>
    <row r="8053">
      <c r="A8053" s="6">
        <f>Profiles!E8053+Profiles!F8053</f>
        <v/>
      </c>
      <c r="B8053" s="6">
        <f>Profiles!D8053*sel_solar</f>
        <v/>
      </c>
      <c r="C8053" s="6">
        <f>MIN(B8053,A8053)</f>
        <v/>
      </c>
      <c r="D8053" s="6">
        <f>B8053-C8053</f>
        <v/>
      </c>
      <c r="E8053" s="6">
        <f>A8053-C8053</f>
        <v/>
      </c>
      <c r="F8053" s="6">
        <f>MIN(D8053,in_batt_pw,IF(sel_batt=0,0,(sel_batt-H8052)/in_rte))</f>
        <v/>
      </c>
      <c r="G8053" s="6">
        <f>MIN(E8053,in_batt_pw,H8052)</f>
        <v/>
      </c>
      <c r="H8053" s="6">
        <f>H8052+F8053*in_rte-G8053</f>
        <v/>
      </c>
      <c r="I8053" s="6">
        <f>IF(sel_og=1,0,E8053-G8053)</f>
        <v/>
      </c>
      <c r="J8053" s="6">
        <f>IF(sel_og=1,0,D8053-F8053)</f>
        <v/>
      </c>
      <c r="K8053" s="6">
        <f>IF(sel_og=1,E8053-G8053,0)</f>
        <v/>
      </c>
    </row>
    <row r="8054">
      <c r="A8054" s="6">
        <f>Profiles!E8054+Profiles!F8054</f>
        <v/>
      </c>
      <c r="B8054" s="6">
        <f>Profiles!D8054*sel_solar</f>
        <v/>
      </c>
      <c r="C8054" s="6">
        <f>MIN(B8054,A8054)</f>
        <v/>
      </c>
      <c r="D8054" s="6">
        <f>B8054-C8054</f>
        <v/>
      </c>
      <c r="E8054" s="6">
        <f>A8054-C8054</f>
        <v/>
      </c>
      <c r="F8054" s="6">
        <f>MIN(D8054,in_batt_pw,IF(sel_batt=0,0,(sel_batt-H8053)/in_rte))</f>
        <v/>
      </c>
      <c r="G8054" s="6">
        <f>MIN(E8054,in_batt_pw,H8053)</f>
        <v/>
      </c>
      <c r="H8054" s="6">
        <f>H8053+F8054*in_rte-G8054</f>
        <v/>
      </c>
      <c r="I8054" s="6">
        <f>IF(sel_og=1,0,E8054-G8054)</f>
        <v/>
      </c>
      <c r="J8054" s="6">
        <f>IF(sel_og=1,0,D8054-F8054)</f>
        <v/>
      </c>
      <c r="K8054" s="6">
        <f>IF(sel_og=1,E8054-G8054,0)</f>
        <v/>
      </c>
    </row>
    <row r="8055">
      <c r="A8055" s="6">
        <f>Profiles!E8055+Profiles!F8055</f>
        <v/>
      </c>
      <c r="B8055" s="6">
        <f>Profiles!D8055*sel_solar</f>
        <v/>
      </c>
      <c r="C8055" s="6">
        <f>MIN(B8055,A8055)</f>
        <v/>
      </c>
      <c r="D8055" s="6">
        <f>B8055-C8055</f>
        <v/>
      </c>
      <c r="E8055" s="6">
        <f>A8055-C8055</f>
        <v/>
      </c>
      <c r="F8055" s="6">
        <f>MIN(D8055,in_batt_pw,IF(sel_batt=0,0,(sel_batt-H8054)/in_rte))</f>
        <v/>
      </c>
      <c r="G8055" s="6">
        <f>MIN(E8055,in_batt_pw,H8054)</f>
        <v/>
      </c>
      <c r="H8055" s="6">
        <f>H8054+F8055*in_rte-G8055</f>
        <v/>
      </c>
      <c r="I8055" s="6">
        <f>IF(sel_og=1,0,E8055-G8055)</f>
        <v/>
      </c>
      <c r="J8055" s="6">
        <f>IF(sel_og=1,0,D8055-F8055)</f>
        <v/>
      </c>
      <c r="K8055" s="6">
        <f>IF(sel_og=1,E8055-G8055,0)</f>
        <v/>
      </c>
    </row>
    <row r="8056">
      <c r="A8056" s="6">
        <f>Profiles!E8056+Profiles!F8056</f>
        <v/>
      </c>
      <c r="B8056" s="6">
        <f>Profiles!D8056*sel_solar</f>
        <v/>
      </c>
      <c r="C8056" s="6">
        <f>MIN(B8056,A8056)</f>
        <v/>
      </c>
      <c r="D8056" s="6">
        <f>B8056-C8056</f>
        <v/>
      </c>
      <c r="E8056" s="6">
        <f>A8056-C8056</f>
        <v/>
      </c>
      <c r="F8056" s="6">
        <f>MIN(D8056,in_batt_pw,IF(sel_batt=0,0,(sel_batt-H8055)/in_rte))</f>
        <v/>
      </c>
      <c r="G8056" s="6">
        <f>MIN(E8056,in_batt_pw,H8055)</f>
        <v/>
      </c>
      <c r="H8056" s="6">
        <f>H8055+F8056*in_rte-G8056</f>
        <v/>
      </c>
      <c r="I8056" s="6">
        <f>IF(sel_og=1,0,E8056-G8056)</f>
        <v/>
      </c>
      <c r="J8056" s="6">
        <f>IF(sel_og=1,0,D8056-F8056)</f>
        <v/>
      </c>
      <c r="K8056" s="6">
        <f>IF(sel_og=1,E8056-G8056,0)</f>
        <v/>
      </c>
    </row>
    <row r="8057">
      <c r="A8057" s="6">
        <f>Profiles!E8057+Profiles!F8057</f>
        <v/>
      </c>
      <c r="B8057" s="6">
        <f>Profiles!D8057*sel_solar</f>
        <v/>
      </c>
      <c r="C8057" s="6">
        <f>MIN(B8057,A8057)</f>
        <v/>
      </c>
      <c r="D8057" s="6">
        <f>B8057-C8057</f>
        <v/>
      </c>
      <c r="E8057" s="6">
        <f>A8057-C8057</f>
        <v/>
      </c>
      <c r="F8057" s="6">
        <f>MIN(D8057,in_batt_pw,IF(sel_batt=0,0,(sel_batt-H8056)/in_rte))</f>
        <v/>
      </c>
      <c r="G8057" s="6">
        <f>MIN(E8057,in_batt_pw,H8056)</f>
        <v/>
      </c>
      <c r="H8057" s="6">
        <f>H8056+F8057*in_rte-G8057</f>
        <v/>
      </c>
      <c r="I8057" s="6">
        <f>IF(sel_og=1,0,E8057-G8057)</f>
        <v/>
      </c>
      <c r="J8057" s="6">
        <f>IF(sel_og=1,0,D8057-F8057)</f>
        <v/>
      </c>
      <c r="K8057" s="6">
        <f>IF(sel_og=1,E8057-G8057,0)</f>
        <v/>
      </c>
    </row>
    <row r="8058">
      <c r="A8058" s="6">
        <f>Profiles!E8058+Profiles!F8058</f>
        <v/>
      </c>
      <c r="B8058" s="6">
        <f>Profiles!D8058*sel_solar</f>
        <v/>
      </c>
      <c r="C8058" s="6">
        <f>MIN(B8058,A8058)</f>
        <v/>
      </c>
      <c r="D8058" s="6">
        <f>B8058-C8058</f>
        <v/>
      </c>
      <c r="E8058" s="6">
        <f>A8058-C8058</f>
        <v/>
      </c>
      <c r="F8058" s="6">
        <f>MIN(D8058,in_batt_pw,IF(sel_batt=0,0,(sel_batt-H8057)/in_rte))</f>
        <v/>
      </c>
      <c r="G8058" s="6">
        <f>MIN(E8058,in_batt_pw,H8057)</f>
        <v/>
      </c>
      <c r="H8058" s="6">
        <f>H8057+F8058*in_rte-G8058</f>
        <v/>
      </c>
      <c r="I8058" s="6">
        <f>IF(sel_og=1,0,E8058-G8058)</f>
        <v/>
      </c>
      <c r="J8058" s="6">
        <f>IF(sel_og=1,0,D8058-F8058)</f>
        <v/>
      </c>
      <c r="K8058" s="6">
        <f>IF(sel_og=1,E8058-G8058,0)</f>
        <v/>
      </c>
    </row>
    <row r="8059">
      <c r="A8059" s="6">
        <f>Profiles!E8059+Profiles!F8059</f>
        <v/>
      </c>
      <c r="B8059" s="6">
        <f>Profiles!D8059*sel_solar</f>
        <v/>
      </c>
      <c r="C8059" s="6">
        <f>MIN(B8059,A8059)</f>
        <v/>
      </c>
      <c r="D8059" s="6">
        <f>B8059-C8059</f>
        <v/>
      </c>
      <c r="E8059" s="6">
        <f>A8059-C8059</f>
        <v/>
      </c>
      <c r="F8059" s="6">
        <f>MIN(D8059,in_batt_pw,IF(sel_batt=0,0,(sel_batt-H8058)/in_rte))</f>
        <v/>
      </c>
      <c r="G8059" s="6">
        <f>MIN(E8059,in_batt_pw,H8058)</f>
        <v/>
      </c>
      <c r="H8059" s="6">
        <f>H8058+F8059*in_rte-G8059</f>
        <v/>
      </c>
      <c r="I8059" s="6">
        <f>IF(sel_og=1,0,E8059-G8059)</f>
        <v/>
      </c>
      <c r="J8059" s="6">
        <f>IF(sel_og=1,0,D8059-F8059)</f>
        <v/>
      </c>
      <c r="K8059" s="6">
        <f>IF(sel_og=1,E8059-G8059,0)</f>
        <v/>
      </c>
    </row>
    <row r="8060">
      <c r="A8060" s="6">
        <f>Profiles!E8060+Profiles!F8060</f>
        <v/>
      </c>
      <c r="B8060" s="6">
        <f>Profiles!D8060*sel_solar</f>
        <v/>
      </c>
      <c r="C8060" s="6">
        <f>MIN(B8060,A8060)</f>
        <v/>
      </c>
      <c r="D8060" s="6">
        <f>B8060-C8060</f>
        <v/>
      </c>
      <c r="E8060" s="6">
        <f>A8060-C8060</f>
        <v/>
      </c>
      <c r="F8060" s="6">
        <f>MIN(D8060,in_batt_pw,IF(sel_batt=0,0,(sel_batt-H8059)/in_rte))</f>
        <v/>
      </c>
      <c r="G8060" s="6">
        <f>MIN(E8060,in_batt_pw,H8059)</f>
        <v/>
      </c>
      <c r="H8060" s="6">
        <f>H8059+F8060*in_rte-G8060</f>
        <v/>
      </c>
      <c r="I8060" s="6">
        <f>IF(sel_og=1,0,E8060-G8060)</f>
        <v/>
      </c>
      <c r="J8060" s="6">
        <f>IF(sel_og=1,0,D8060-F8060)</f>
        <v/>
      </c>
      <c r="K8060" s="6">
        <f>IF(sel_og=1,E8060-G8060,0)</f>
        <v/>
      </c>
    </row>
    <row r="8061">
      <c r="A8061" s="6">
        <f>Profiles!E8061+Profiles!F8061</f>
        <v/>
      </c>
      <c r="B8061" s="6">
        <f>Profiles!D8061*sel_solar</f>
        <v/>
      </c>
      <c r="C8061" s="6">
        <f>MIN(B8061,A8061)</f>
        <v/>
      </c>
      <c r="D8061" s="6">
        <f>B8061-C8061</f>
        <v/>
      </c>
      <c r="E8061" s="6">
        <f>A8061-C8061</f>
        <v/>
      </c>
      <c r="F8061" s="6">
        <f>MIN(D8061,in_batt_pw,IF(sel_batt=0,0,(sel_batt-H8060)/in_rte))</f>
        <v/>
      </c>
      <c r="G8061" s="6">
        <f>MIN(E8061,in_batt_pw,H8060)</f>
        <v/>
      </c>
      <c r="H8061" s="6">
        <f>H8060+F8061*in_rte-G8061</f>
        <v/>
      </c>
      <c r="I8061" s="6">
        <f>IF(sel_og=1,0,E8061-G8061)</f>
        <v/>
      </c>
      <c r="J8061" s="6">
        <f>IF(sel_og=1,0,D8061-F8061)</f>
        <v/>
      </c>
      <c r="K8061" s="6">
        <f>IF(sel_og=1,E8061-G8061,0)</f>
        <v/>
      </c>
    </row>
    <row r="8062">
      <c r="A8062" s="6">
        <f>Profiles!E8062+Profiles!F8062</f>
        <v/>
      </c>
      <c r="B8062" s="6">
        <f>Profiles!D8062*sel_solar</f>
        <v/>
      </c>
      <c r="C8062" s="6">
        <f>MIN(B8062,A8062)</f>
        <v/>
      </c>
      <c r="D8062" s="6">
        <f>B8062-C8062</f>
        <v/>
      </c>
      <c r="E8062" s="6">
        <f>A8062-C8062</f>
        <v/>
      </c>
      <c r="F8062" s="6">
        <f>MIN(D8062,in_batt_pw,IF(sel_batt=0,0,(sel_batt-H8061)/in_rte))</f>
        <v/>
      </c>
      <c r="G8062" s="6">
        <f>MIN(E8062,in_batt_pw,H8061)</f>
        <v/>
      </c>
      <c r="H8062" s="6">
        <f>H8061+F8062*in_rte-G8062</f>
        <v/>
      </c>
      <c r="I8062" s="6">
        <f>IF(sel_og=1,0,E8062-G8062)</f>
        <v/>
      </c>
      <c r="J8062" s="6">
        <f>IF(sel_og=1,0,D8062-F8062)</f>
        <v/>
      </c>
      <c r="K8062" s="6">
        <f>IF(sel_og=1,E8062-G8062,0)</f>
        <v/>
      </c>
    </row>
    <row r="8063">
      <c r="A8063" s="6">
        <f>Profiles!E8063+Profiles!F8063</f>
        <v/>
      </c>
      <c r="B8063" s="6">
        <f>Profiles!D8063*sel_solar</f>
        <v/>
      </c>
      <c r="C8063" s="6">
        <f>MIN(B8063,A8063)</f>
        <v/>
      </c>
      <c r="D8063" s="6">
        <f>B8063-C8063</f>
        <v/>
      </c>
      <c r="E8063" s="6">
        <f>A8063-C8063</f>
        <v/>
      </c>
      <c r="F8063" s="6">
        <f>MIN(D8063,in_batt_pw,IF(sel_batt=0,0,(sel_batt-H8062)/in_rte))</f>
        <v/>
      </c>
      <c r="G8063" s="6">
        <f>MIN(E8063,in_batt_pw,H8062)</f>
        <v/>
      </c>
      <c r="H8063" s="6">
        <f>H8062+F8063*in_rte-G8063</f>
        <v/>
      </c>
      <c r="I8063" s="6">
        <f>IF(sel_og=1,0,E8063-G8063)</f>
        <v/>
      </c>
      <c r="J8063" s="6">
        <f>IF(sel_og=1,0,D8063-F8063)</f>
        <v/>
      </c>
      <c r="K8063" s="6">
        <f>IF(sel_og=1,E8063-G8063,0)</f>
        <v/>
      </c>
    </row>
    <row r="8064">
      <c r="A8064" s="6">
        <f>Profiles!E8064+Profiles!F8064</f>
        <v/>
      </c>
      <c r="B8064" s="6">
        <f>Profiles!D8064*sel_solar</f>
        <v/>
      </c>
      <c r="C8064" s="6">
        <f>MIN(B8064,A8064)</f>
        <v/>
      </c>
      <c r="D8064" s="6">
        <f>B8064-C8064</f>
        <v/>
      </c>
      <c r="E8064" s="6">
        <f>A8064-C8064</f>
        <v/>
      </c>
      <c r="F8064" s="6">
        <f>MIN(D8064,in_batt_pw,IF(sel_batt=0,0,(sel_batt-H8063)/in_rte))</f>
        <v/>
      </c>
      <c r="G8064" s="6">
        <f>MIN(E8064,in_batt_pw,H8063)</f>
        <v/>
      </c>
      <c r="H8064" s="6">
        <f>H8063+F8064*in_rte-G8064</f>
        <v/>
      </c>
      <c r="I8064" s="6">
        <f>IF(sel_og=1,0,E8064-G8064)</f>
        <v/>
      </c>
      <c r="J8064" s="6">
        <f>IF(sel_og=1,0,D8064-F8064)</f>
        <v/>
      </c>
      <c r="K8064" s="6">
        <f>IF(sel_og=1,E8064-G8064,0)</f>
        <v/>
      </c>
    </row>
    <row r="8065">
      <c r="A8065" s="6">
        <f>Profiles!E8065+Profiles!F8065</f>
        <v/>
      </c>
      <c r="B8065" s="6">
        <f>Profiles!D8065*sel_solar</f>
        <v/>
      </c>
      <c r="C8065" s="6">
        <f>MIN(B8065,A8065)</f>
        <v/>
      </c>
      <c r="D8065" s="6">
        <f>B8065-C8065</f>
        <v/>
      </c>
      <c r="E8065" s="6">
        <f>A8065-C8065</f>
        <v/>
      </c>
      <c r="F8065" s="6">
        <f>MIN(D8065,in_batt_pw,IF(sel_batt=0,0,(sel_batt-H8064)/in_rte))</f>
        <v/>
      </c>
      <c r="G8065" s="6">
        <f>MIN(E8065,in_batt_pw,H8064)</f>
        <v/>
      </c>
      <c r="H8065" s="6">
        <f>H8064+F8065*in_rte-G8065</f>
        <v/>
      </c>
      <c r="I8065" s="6">
        <f>IF(sel_og=1,0,E8065-G8065)</f>
        <v/>
      </c>
      <c r="J8065" s="6">
        <f>IF(sel_og=1,0,D8065-F8065)</f>
        <v/>
      </c>
      <c r="K8065" s="6">
        <f>IF(sel_og=1,E8065-G8065,0)</f>
        <v/>
      </c>
    </row>
    <row r="8066">
      <c r="A8066" s="6">
        <f>Profiles!E8066+Profiles!F8066</f>
        <v/>
      </c>
      <c r="B8066" s="6">
        <f>Profiles!D8066*sel_solar</f>
        <v/>
      </c>
      <c r="C8066" s="6">
        <f>MIN(B8066,A8066)</f>
        <v/>
      </c>
      <c r="D8066" s="6">
        <f>B8066-C8066</f>
        <v/>
      </c>
      <c r="E8066" s="6">
        <f>A8066-C8066</f>
        <v/>
      </c>
      <c r="F8066" s="6">
        <f>MIN(D8066,in_batt_pw,IF(sel_batt=0,0,(sel_batt-H8065)/in_rte))</f>
        <v/>
      </c>
      <c r="G8066" s="6">
        <f>MIN(E8066,in_batt_pw,H8065)</f>
        <v/>
      </c>
      <c r="H8066" s="6">
        <f>H8065+F8066*in_rte-G8066</f>
        <v/>
      </c>
      <c r="I8066" s="6">
        <f>IF(sel_og=1,0,E8066-G8066)</f>
        <v/>
      </c>
      <c r="J8066" s="6">
        <f>IF(sel_og=1,0,D8066-F8066)</f>
        <v/>
      </c>
      <c r="K8066" s="6">
        <f>IF(sel_og=1,E8066-G8066,0)</f>
        <v/>
      </c>
    </row>
    <row r="8067">
      <c r="A8067" s="6">
        <f>Profiles!E8067+Profiles!F8067</f>
        <v/>
      </c>
      <c r="B8067" s="6">
        <f>Profiles!D8067*sel_solar</f>
        <v/>
      </c>
      <c r="C8067" s="6">
        <f>MIN(B8067,A8067)</f>
        <v/>
      </c>
      <c r="D8067" s="6">
        <f>B8067-C8067</f>
        <v/>
      </c>
      <c r="E8067" s="6">
        <f>A8067-C8067</f>
        <v/>
      </c>
      <c r="F8067" s="6">
        <f>MIN(D8067,in_batt_pw,IF(sel_batt=0,0,(sel_batt-H8066)/in_rte))</f>
        <v/>
      </c>
      <c r="G8067" s="6">
        <f>MIN(E8067,in_batt_pw,H8066)</f>
        <v/>
      </c>
      <c r="H8067" s="6">
        <f>H8066+F8067*in_rte-G8067</f>
        <v/>
      </c>
      <c r="I8067" s="6">
        <f>IF(sel_og=1,0,E8067-G8067)</f>
        <v/>
      </c>
      <c r="J8067" s="6">
        <f>IF(sel_og=1,0,D8067-F8067)</f>
        <v/>
      </c>
      <c r="K8067" s="6">
        <f>IF(sel_og=1,E8067-G8067,0)</f>
        <v/>
      </c>
    </row>
    <row r="8068">
      <c r="A8068" s="6">
        <f>Profiles!E8068+Profiles!F8068</f>
        <v/>
      </c>
      <c r="B8068" s="6">
        <f>Profiles!D8068*sel_solar</f>
        <v/>
      </c>
      <c r="C8068" s="6">
        <f>MIN(B8068,A8068)</f>
        <v/>
      </c>
      <c r="D8068" s="6">
        <f>B8068-C8068</f>
        <v/>
      </c>
      <c r="E8068" s="6">
        <f>A8068-C8068</f>
        <v/>
      </c>
      <c r="F8068" s="6">
        <f>MIN(D8068,in_batt_pw,IF(sel_batt=0,0,(sel_batt-H8067)/in_rte))</f>
        <v/>
      </c>
      <c r="G8068" s="6">
        <f>MIN(E8068,in_batt_pw,H8067)</f>
        <v/>
      </c>
      <c r="H8068" s="6">
        <f>H8067+F8068*in_rte-G8068</f>
        <v/>
      </c>
      <c r="I8068" s="6">
        <f>IF(sel_og=1,0,E8068-G8068)</f>
        <v/>
      </c>
      <c r="J8068" s="6">
        <f>IF(sel_og=1,0,D8068-F8068)</f>
        <v/>
      </c>
      <c r="K8068" s="6">
        <f>IF(sel_og=1,E8068-G8068,0)</f>
        <v/>
      </c>
    </row>
    <row r="8069">
      <c r="A8069" s="6">
        <f>Profiles!E8069+Profiles!F8069</f>
        <v/>
      </c>
      <c r="B8069" s="6">
        <f>Profiles!D8069*sel_solar</f>
        <v/>
      </c>
      <c r="C8069" s="6">
        <f>MIN(B8069,A8069)</f>
        <v/>
      </c>
      <c r="D8069" s="6">
        <f>B8069-C8069</f>
        <v/>
      </c>
      <c r="E8069" s="6">
        <f>A8069-C8069</f>
        <v/>
      </c>
      <c r="F8069" s="6">
        <f>MIN(D8069,in_batt_pw,IF(sel_batt=0,0,(sel_batt-H8068)/in_rte))</f>
        <v/>
      </c>
      <c r="G8069" s="6">
        <f>MIN(E8069,in_batt_pw,H8068)</f>
        <v/>
      </c>
      <c r="H8069" s="6">
        <f>H8068+F8069*in_rte-G8069</f>
        <v/>
      </c>
      <c r="I8069" s="6">
        <f>IF(sel_og=1,0,E8069-G8069)</f>
        <v/>
      </c>
      <c r="J8069" s="6">
        <f>IF(sel_og=1,0,D8069-F8069)</f>
        <v/>
      </c>
      <c r="K8069" s="6">
        <f>IF(sel_og=1,E8069-G8069,0)</f>
        <v/>
      </c>
    </row>
    <row r="8070">
      <c r="A8070" s="6">
        <f>Profiles!E8070+Profiles!F8070</f>
        <v/>
      </c>
      <c r="B8070" s="6">
        <f>Profiles!D8070*sel_solar</f>
        <v/>
      </c>
      <c r="C8070" s="6">
        <f>MIN(B8070,A8070)</f>
        <v/>
      </c>
      <c r="D8070" s="6">
        <f>B8070-C8070</f>
        <v/>
      </c>
      <c r="E8070" s="6">
        <f>A8070-C8070</f>
        <v/>
      </c>
      <c r="F8070" s="6">
        <f>MIN(D8070,in_batt_pw,IF(sel_batt=0,0,(sel_batt-H8069)/in_rte))</f>
        <v/>
      </c>
      <c r="G8070" s="6">
        <f>MIN(E8070,in_batt_pw,H8069)</f>
        <v/>
      </c>
      <c r="H8070" s="6">
        <f>H8069+F8070*in_rte-G8070</f>
        <v/>
      </c>
      <c r="I8070" s="6">
        <f>IF(sel_og=1,0,E8070-G8070)</f>
        <v/>
      </c>
      <c r="J8070" s="6">
        <f>IF(sel_og=1,0,D8070-F8070)</f>
        <v/>
      </c>
      <c r="K8070" s="6">
        <f>IF(sel_og=1,E8070-G8070,0)</f>
        <v/>
      </c>
    </row>
    <row r="8071">
      <c r="A8071" s="6">
        <f>Profiles!E8071+Profiles!F8071</f>
        <v/>
      </c>
      <c r="B8071" s="6">
        <f>Profiles!D8071*sel_solar</f>
        <v/>
      </c>
      <c r="C8071" s="6">
        <f>MIN(B8071,A8071)</f>
        <v/>
      </c>
      <c r="D8071" s="6">
        <f>B8071-C8071</f>
        <v/>
      </c>
      <c r="E8071" s="6">
        <f>A8071-C8071</f>
        <v/>
      </c>
      <c r="F8071" s="6">
        <f>MIN(D8071,in_batt_pw,IF(sel_batt=0,0,(sel_batt-H8070)/in_rte))</f>
        <v/>
      </c>
      <c r="G8071" s="6">
        <f>MIN(E8071,in_batt_pw,H8070)</f>
        <v/>
      </c>
      <c r="H8071" s="6">
        <f>H8070+F8071*in_rte-G8071</f>
        <v/>
      </c>
      <c r="I8071" s="6">
        <f>IF(sel_og=1,0,E8071-G8071)</f>
        <v/>
      </c>
      <c r="J8071" s="6">
        <f>IF(sel_og=1,0,D8071-F8071)</f>
        <v/>
      </c>
      <c r="K8071" s="6">
        <f>IF(sel_og=1,E8071-G8071,0)</f>
        <v/>
      </c>
    </row>
    <row r="8072">
      <c r="A8072" s="6">
        <f>Profiles!E8072+Profiles!F8072</f>
        <v/>
      </c>
      <c r="B8072" s="6">
        <f>Profiles!D8072*sel_solar</f>
        <v/>
      </c>
      <c r="C8072" s="6">
        <f>MIN(B8072,A8072)</f>
        <v/>
      </c>
      <c r="D8072" s="6">
        <f>B8072-C8072</f>
        <v/>
      </c>
      <c r="E8072" s="6">
        <f>A8072-C8072</f>
        <v/>
      </c>
      <c r="F8072" s="6">
        <f>MIN(D8072,in_batt_pw,IF(sel_batt=0,0,(sel_batt-H8071)/in_rte))</f>
        <v/>
      </c>
      <c r="G8072" s="6">
        <f>MIN(E8072,in_batt_pw,H8071)</f>
        <v/>
      </c>
      <c r="H8072" s="6">
        <f>H8071+F8072*in_rte-G8072</f>
        <v/>
      </c>
      <c r="I8072" s="6">
        <f>IF(sel_og=1,0,E8072-G8072)</f>
        <v/>
      </c>
      <c r="J8072" s="6">
        <f>IF(sel_og=1,0,D8072-F8072)</f>
        <v/>
      </c>
      <c r="K8072" s="6">
        <f>IF(sel_og=1,E8072-G8072,0)</f>
        <v/>
      </c>
    </row>
    <row r="8073">
      <c r="A8073" s="6">
        <f>Profiles!E8073+Profiles!F8073</f>
        <v/>
      </c>
      <c r="B8073" s="6">
        <f>Profiles!D8073*sel_solar</f>
        <v/>
      </c>
      <c r="C8073" s="6">
        <f>MIN(B8073,A8073)</f>
        <v/>
      </c>
      <c r="D8073" s="6">
        <f>B8073-C8073</f>
        <v/>
      </c>
      <c r="E8073" s="6">
        <f>A8073-C8073</f>
        <v/>
      </c>
      <c r="F8073" s="6">
        <f>MIN(D8073,in_batt_pw,IF(sel_batt=0,0,(sel_batt-H8072)/in_rte))</f>
        <v/>
      </c>
      <c r="G8073" s="6">
        <f>MIN(E8073,in_batt_pw,H8072)</f>
        <v/>
      </c>
      <c r="H8073" s="6">
        <f>H8072+F8073*in_rte-G8073</f>
        <v/>
      </c>
      <c r="I8073" s="6">
        <f>IF(sel_og=1,0,E8073-G8073)</f>
        <v/>
      </c>
      <c r="J8073" s="6">
        <f>IF(sel_og=1,0,D8073-F8073)</f>
        <v/>
      </c>
      <c r="K8073" s="6">
        <f>IF(sel_og=1,E8073-G8073,0)</f>
        <v/>
      </c>
    </row>
    <row r="8074">
      <c r="A8074" s="6">
        <f>Profiles!E8074+Profiles!F8074</f>
        <v/>
      </c>
      <c r="B8074" s="6">
        <f>Profiles!D8074*sel_solar</f>
        <v/>
      </c>
      <c r="C8074" s="6">
        <f>MIN(B8074,A8074)</f>
        <v/>
      </c>
      <c r="D8074" s="6">
        <f>B8074-C8074</f>
        <v/>
      </c>
      <c r="E8074" s="6">
        <f>A8074-C8074</f>
        <v/>
      </c>
      <c r="F8074" s="6">
        <f>MIN(D8074,in_batt_pw,IF(sel_batt=0,0,(sel_batt-H8073)/in_rte))</f>
        <v/>
      </c>
      <c r="G8074" s="6">
        <f>MIN(E8074,in_batt_pw,H8073)</f>
        <v/>
      </c>
      <c r="H8074" s="6">
        <f>H8073+F8074*in_rte-G8074</f>
        <v/>
      </c>
      <c r="I8074" s="6">
        <f>IF(sel_og=1,0,E8074-G8074)</f>
        <v/>
      </c>
      <c r="J8074" s="6">
        <f>IF(sel_og=1,0,D8074-F8074)</f>
        <v/>
      </c>
      <c r="K8074" s="6">
        <f>IF(sel_og=1,E8074-G8074,0)</f>
        <v/>
      </c>
    </row>
    <row r="8075">
      <c r="A8075" s="6">
        <f>Profiles!E8075+Profiles!F8075</f>
        <v/>
      </c>
      <c r="B8075" s="6">
        <f>Profiles!D8075*sel_solar</f>
        <v/>
      </c>
      <c r="C8075" s="6">
        <f>MIN(B8075,A8075)</f>
        <v/>
      </c>
      <c r="D8075" s="6">
        <f>B8075-C8075</f>
        <v/>
      </c>
      <c r="E8075" s="6">
        <f>A8075-C8075</f>
        <v/>
      </c>
      <c r="F8075" s="6">
        <f>MIN(D8075,in_batt_pw,IF(sel_batt=0,0,(sel_batt-H8074)/in_rte))</f>
        <v/>
      </c>
      <c r="G8075" s="6">
        <f>MIN(E8075,in_batt_pw,H8074)</f>
        <v/>
      </c>
      <c r="H8075" s="6">
        <f>H8074+F8075*in_rte-G8075</f>
        <v/>
      </c>
      <c r="I8075" s="6">
        <f>IF(sel_og=1,0,E8075-G8075)</f>
        <v/>
      </c>
      <c r="J8075" s="6">
        <f>IF(sel_og=1,0,D8075-F8075)</f>
        <v/>
      </c>
      <c r="K8075" s="6">
        <f>IF(sel_og=1,E8075-G8075,0)</f>
        <v/>
      </c>
    </row>
    <row r="8076">
      <c r="A8076" s="6">
        <f>Profiles!E8076+Profiles!F8076</f>
        <v/>
      </c>
      <c r="B8076" s="6">
        <f>Profiles!D8076*sel_solar</f>
        <v/>
      </c>
      <c r="C8076" s="6">
        <f>MIN(B8076,A8076)</f>
        <v/>
      </c>
      <c r="D8076" s="6">
        <f>B8076-C8076</f>
        <v/>
      </c>
      <c r="E8076" s="6">
        <f>A8076-C8076</f>
        <v/>
      </c>
      <c r="F8076" s="6">
        <f>MIN(D8076,in_batt_pw,IF(sel_batt=0,0,(sel_batt-H8075)/in_rte))</f>
        <v/>
      </c>
      <c r="G8076" s="6">
        <f>MIN(E8076,in_batt_pw,H8075)</f>
        <v/>
      </c>
      <c r="H8076" s="6">
        <f>H8075+F8076*in_rte-G8076</f>
        <v/>
      </c>
      <c r="I8076" s="6">
        <f>IF(sel_og=1,0,E8076-G8076)</f>
        <v/>
      </c>
      <c r="J8076" s="6">
        <f>IF(sel_og=1,0,D8076-F8076)</f>
        <v/>
      </c>
      <c r="K8076" s="6">
        <f>IF(sel_og=1,E8076-G8076,0)</f>
        <v/>
      </c>
    </row>
    <row r="8077">
      <c r="A8077" s="6">
        <f>Profiles!E8077+Profiles!F8077</f>
        <v/>
      </c>
      <c r="B8077" s="6">
        <f>Profiles!D8077*sel_solar</f>
        <v/>
      </c>
      <c r="C8077" s="6">
        <f>MIN(B8077,A8077)</f>
        <v/>
      </c>
      <c r="D8077" s="6">
        <f>B8077-C8077</f>
        <v/>
      </c>
      <c r="E8077" s="6">
        <f>A8077-C8077</f>
        <v/>
      </c>
      <c r="F8077" s="6">
        <f>MIN(D8077,in_batt_pw,IF(sel_batt=0,0,(sel_batt-H8076)/in_rte))</f>
        <v/>
      </c>
      <c r="G8077" s="6">
        <f>MIN(E8077,in_batt_pw,H8076)</f>
        <v/>
      </c>
      <c r="H8077" s="6">
        <f>H8076+F8077*in_rte-G8077</f>
        <v/>
      </c>
      <c r="I8077" s="6">
        <f>IF(sel_og=1,0,E8077-G8077)</f>
        <v/>
      </c>
      <c r="J8077" s="6">
        <f>IF(sel_og=1,0,D8077-F8077)</f>
        <v/>
      </c>
      <c r="K8077" s="6">
        <f>IF(sel_og=1,E8077-G8077,0)</f>
        <v/>
      </c>
    </row>
    <row r="8078">
      <c r="A8078" s="6">
        <f>Profiles!E8078+Profiles!F8078</f>
        <v/>
      </c>
      <c r="B8078" s="6">
        <f>Profiles!D8078*sel_solar</f>
        <v/>
      </c>
      <c r="C8078" s="6">
        <f>MIN(B8078,A8078)</f>
        <v/>
      </c>
      <c r="D8078" s="6">
        <f>B8078-C8078</f>
        <v/>
      </c>
      <c r="E8078" s="6">
        <f>A8078-C8078</f>
        <v/>
      </c>
      <c r="F8078" s="6">
        <f>MIN(D8078,in_batt_pw,IF(sel_batt=0,0,(sel_batt-H8077)/in_rte))</f>
        <v/>
      </c>
      <c r="G8078" s="6">
        <f>MIN(E8078,in_batt_pw,H8077)</f>
        <v/>
      </c>
      <c r="H8078" s="6">
        <f>H8077+F8078*in_rte-G8078</f>
        <v/>
      </c>
      <c r="I8078" s="6">
        <f>IF(sel_og=1,0,E8078-G8078)</f>
        <v/>
      </c>
      <c r="J8078" s="6">
        <f>IF(sel_og=1,0,D8078-F8078)</f>
        <v/>
      </c>
      <c r="K8078" s="6">
        <f>IF(sel_og=1,E8078-G8078,0)</f>
        <v/>
      </c>
    </row>
    <row r="8079">
      <c r="A8079" s="6">
        <f>Profiles!E8079+Profiles!F8079</f>
        <v/>
      </c>
      <c r="B8079" s="6">
        <f>Profiles!D8079*sel_solar</f>
        <v/>
      </c>
      <c r="C8079" s="6">
        <f>MIN(B8079,A8079)</f>
        <v/>
      </c>
      <c r="D8079" s="6">
        <f>B8079-C8079</f>
        <v/>
      </c>
      <c r="E8079" s="6">
        <f>A8079-C8079</f>
        <v/>
      </c>
      <c r="F8079" s="6">
        <f>MIN(D8079,in_batt_pw,IF(sel_batt=0,0,(sel_batt-H8078)/in_rte))</f>
        <v/>
      </c>
      <c r="G8079" s="6">
        <f>MIN(E8079,in_batt_pw,H8078)</f>
        <v/>
      </c>
      <c r="H8079" s="6">
        <f>H8078+F8079*in_rte-G8079</f>
        <v/>
      </c>
      <c r="I8079" s="6">
        <f>IF(sel_og=1,0,E8079-G8079)</f>
        <v/>
      </c>
      <c r="J8079" s="6">
        <f>IF(sel_og=1,0,D8079-F8079)</f>
        <v/>
      </c>
      <c r="K8079" s="6">
        <f>IF(sel_og=1,E8079-G8079,0)</f>
        <v/>
      </c>
    </row>
    <row r="8080">
      <c r="A8080" s="6">
        <f>Profiles!E8080+Profiles!F8080</f>
        <v/>
      </c>
      <c r="B8080" s="6">
        <f>Profiles!D8080*sel_solar</f>
        <v/>
      </c>
      <c r="C8080" s="6">
        <f>MIN(B8080,A8080)</f>
        <v/>
      </c>
      <c r="D8080" s="6">
        <f>B8080-C8080</f>
        <v/>
      </c>
      <c r="E8080" s="6">
        <f>A8080-C8080</f>
        <v/>
      </c>
      <c r="F8080" s="6">
        <f>MIN(D8080,in_batt_pw,IF(sel_batt=0,0,(sel_batt-H8079)/in_rte))</f>
        <v/>
      </c>
      <c r="G8080" s="6">
        <f>MIN(E8080,in_batt_pw,H8079)</f>
        <v/>
      </c>
      <c r="H8080" s="6">
        <f>H8079+F8080*in_rte-G8080</f>
        <v/>
      </c>
      <c r="I8080" s="6">
        <f>IF(sel_og=1,0,E8080-G8080)</f>
        <v/>
      </c>
      <c r="J8080" s="6">
        <f>IF(sel_og=1,0,D8080-F8080)</f>
        <v/>
      </c>
      <c r="K8080" s="6">
        <f>IF(sel_og=1,E8080-G8080,0)</f>
        <v/>
      </c>
    </row>
    <row r="8081">
      <c r="A8081" s="6">
        <f>Profiles!E8081+Profiles!F8081</f>
        <v/>
      </c>
      <c r="B8081" s="6">
        <f>Profiles!D8081*sel_solar</f>
        <v/>
      </c>
      <c r="C8081" s="6">
        <f>MIN(B8081,A8081)</f>
        <v/>
      </c>
      <c r="D8081" s="6">
        <f>B8081-C8081</f>
        <v/>
      </c>
      <c r="E8081" s="6">
        <f>A8081-C8081</f>
        <v/>
      </c>
      <c r="F8081" s="6">
        <f>MIN(D8081,in_batt_pw,IF(sel_batt=0,0,(sel_batt-H8080)/in_rte))</f>
        <v/>
      </c>
      <c r="G8081" s="6">
        <f>MIN(E8081,in_batt_pw,H8080)</f>
        <v/>
      </c>
      <c r="H8081" s="6">
        <f>H8080+F8081*in_rte-G8081</f>
        <v/>
      </c>
      <c r="I8081" s="6">
        <f>IF(sel_og=1,0,E8081-G8081)</f>
        <v/>
      </c>
      <c r="J8081" s="6">
        <f>IF(sel_og=1,0,D8081-F8081)</f>
        <v/>
      </c>
      <c r="K8081" s="6">
        <f>IF(sel_og=1,E8081-G8081,0)</f>
        <v/>
      </c>
    </row>
    <row r="8082">
      <c r="A8082" s="6">
        <f>Profiles!E8082+Profiles!F8082</f>
        <v/>
      </c>
      <c r="B8082" s="6">
        <f>Profiles!D8082*sel_solar</f>
        <v/>
      </c>
      <c r="C8082" s="6">
        <f>MIN(B8082,A8082)</f>
        <v/>
      </c>
      <c r="D8082" s="6">
        <f>B8082-C8082</f>
        <v/>
      </c>
      <c r="E8082" s="6">
        <f>A8082-C8082</f>
        <v/>
      </c>
      <c r="F8082" s="6">
        <f>MIN(D8082,in_batt_pw,IF(sel_batt=0,0,(sel_batt-H8081)/in_rte))</f>
        <v/>
      </c>
      <c r="G8082" s="6">
        <f>MIN(E8082,in_batt_pw,H8081)</f>
        <v/>
      </c>
      <c r="H8082" s="6">
        <f>H8081+F8082*in_rte-G8082</f>
        <v/>
      </c>
      <c r="I8082" s="6">
        <f>IF(sel_og=1,0,E8082-G8082)</f>
        <v/>
      </c>
      <c r="J8082" s="6">
        <f>IF(sel_og=1,0,D8082-F8082)</f>
        <v/>
      </c>
      <c r="K8082" s="6">
        <f>IF(sel_og=1,E8082-G8082,0)</f>
        <v/>
      </c>
    </row>
    <row r="8083">
      <c r="A8083" s="6">
        <f>Profiles!E8083+Profiles!F8083</f>
        <v/>
      </c>
      <c r="B8083" s="6">
        <f>Profiles!D8083*sel_solar</f>
        <v/>
      </c>
      <c r="C8083" s="6">
        <f>MIN(B8083,A8083)</f>
        <v/>
      </c>
      <c r="D8083" s="6">
        <f>B8083-C8083</f>
        <v/>
      </c>
      <c r="E8083" s="6">
        <f>A8083-C8083</f>
        <v/>
      </c>
      <c r="F8083" s="6">
        <f>MIN(D8083,in_batt_pw,IF(sel_batt=0,0,(sel_batt-H8082)/in_rte))</f>
        <v/>
      </c>
      <c r="G8083" s="6">
        <f>MIN(E8083,in_batt_pw,H8082)</f>
        <v/>
      </c>
      <c r="H8083" s="6">
        <f>H8082+F8083*in_rte-G8083</f>
        <v/>
      </c>
      <c r="I8083" s="6">
        <f>IF(sel_og=1,0,E8083-G8083)</f>
        <v/>
      </c>
      <c r="J8083" s="6">
        <f>IF(sel_og=1,0,D8083-F8083)</f>
        <v/>
      </c>
      <c r="K8083" s="6">
        <f>IF(sel_og=1,E8083-G8083,0)</f>
        <v/>
      </c>
    </row>
    <row r="8084">
      <c r="A8084" s="6">
        <f>Profiles!E8084+Profiles!F8084</f>
        <v/>
      </c>
      <c r="B8084" s="6">
        <f>Profiles!D8084*sel_solar</f>
        <v/>
      </c>
      <c r="C8084" s="6">
        <f>MIN(B8084,A8084)</f>
        <v/>
      </c>
      <c r="D8084" s="6">
        <f>B8084-C8084</f>
        <v/>
      </c>
      <c r="E8084" s="6">
        <f>A8084-C8084</f>
        <v/>
      </c>
      <c r="F8084" s="6">
        <f>MIN(D8084,in_batt_pw,IF(sel_batt=0,0,(sel_batt-H8083)/in_rte))</f>
        <v/>
      </c>
      <c r="G8084" s="6">
        <f>MIN(E8084,in_batt_pw,H8083)</f>
        <v/>
      </c>
      <c r="H8084" s="6">
        <f>H8083+F8084*in_rte-G8084</f>
        <v/>
      </c>
      <c r="I8084" s="6">
        <f>IF(sel_og=1,0,E8084-G8084)</f>
        <v/>
      </c>
      <c r="J8084" s="6">
        <f>IF(sel_og=1,0,D8084-F8084)</f>
        <v/>
      </c>
      <c r="K8084" s="6">
        <f>IF(sel_og=1,E8084-G8084,0)</f>
        <v/>
      </c>
    </row>
    <row r="8085">
      <c r="A8085" s="6">
        <f>Profiles!E8085+Profiles!F8085</f>
        <v/>
      </c>
      <c r="B8085" s="6">
        <f>Profiles!D8085*sel_solar</f>
        <v/>
      </c>
      <c r="C8085" s="6">
        <f>MIN(B8085,A8085)</f>
        <v/>
      </c>
      <c r="D8085" s="6">
        <f>B8085-C8085</f>
        <v/>
      </c>
      <c r="E8085" s="6">
        <f>A8085-C8085</f>
        <v/>
      </c>
      <c r="F8085" s="6">
        <f>MIN(D8085,in_batt_pw,IF(sel_batt=0,0,(sel_batt-H8084)/in_rte))</f>
        <v/>
      </c>
      <c r="G8085" s="6">
        <f>MIN(E8085,in_batt_pw,H8084)</f>
        <v/>
      </c>
      <c r="H8085" s="6">
        <f>H8084+F8085*in_rte-G8085</f>
        <v/>
      </c>
      <c r="I8085" s="6">
        <f>IF(sel_og=1,0,E8085-G8085)</f>
        <v/>
      </c>
      <c r="J8085" s="6">
        <f>IF(sel_og=1,0,D8085-F8085)</f>
        <v/>
      </c>
      <c r="K8085" s="6">
        <f>IF(sel_og=1,E8085-G8085,0)</f>
        <v/>
      </c>
    </row>
    <row r="8086">
      <c r="A8086" s="6">
        <f>Profiles!E8086+Profiles!F8086</f>
        <v/>
      </c>
      <c r="B8086" s="6">
        <f>Profiles!D8086*sel_solar</f>
        <v/>
      </c>
      <c r="C8086" s="6">
        <f>MIN(B8086,A8086)</f>
        <v/>
      </c>
      <c r="D8086" s="6">
        <f>B8086-C8086</f>
        <v/>
      </c>
      <c r="E8086" s="6">
        <f>A8086-C8086</f>
        <v/>
      </c>
      <c r="F8086" s="6">
        <f>MIN(D8086,in_batt_pw,IF(sel_batt=0,0,(sel_batt-H8085)/in_rte))</f>
        <v/>
      </c>
      <c r="G8086" s="6">
        <f>MIN(E8086,in_batt_pw,H8085)</f>
        <v/>
      </c>
      <c r="H8086" s="6">
        <f>H8085+F8086*in_rte-G8086</f>
        <v/>
      </c>
      <c r="I8086" s="6">
        <f>IF(sel_og=1,0,E8086-G8086)</f>
        <v/>
      </c>
      <c r="J8086" s="6">
        <f>IF(sel_og=1,0,D8086-F8086)</f>
        <v/>
      </c>
      <c r="K8086" s="6">
        <f>IF(sel_og=1,E8086-G8086,0)</f>
        <v/>
      </c>
    </row>
    <row r="8087">
      <c r="A8087" s="6">
        <f>Profiles!E8087+Profiles!F8087</f>
        <v/>
      </c>
      <c r="B8087" s="6">
        <f>Profiles!D8087*sel_solar</f>
        <v/>
      </c>
      <c r="C8087" s="6">
        <f>MIN(B8087,A8087)</f>
        <v/>
      </c>
      <c r="D8087" s="6">
        <f>B8087-C8087</f>
        <v/>
      </c>
      <c r="E8087" s="6">
        <f>A8087-C8087</f>
        <v/>
      </c>
      <c r="F8087" s="6">
        <f>MIN(D8087,in_batt_pw,IF(sel_batt=0,0,(sel_batt-H8086)/in_rte))</f>
        <v/>
      </c>
      <c r="G8087" s="6">
        <f>MIN(E8087,in_batt_pw,H8086)</f>
        <v/>
      </c>
      <c r="H8087" s="6">
        <f>H8086+F8087*in_rte-G8087</f>
        <v/>
      </c>
      <c r="I8087" s="6">
        <f>IF(sel_og=1,0,E8087-G8087)</f>
        <v/>
      </c>
      <c r="J8087" s="6">
        <f>IF(sel_og=1,0,D8087-F8087)</f>
        <v/>
      </c>
      <c r="K8087" s="6">
        <f>IF(sel_og=1,E8087-G8087,0)</f>
        <v/>
      </c>
    </row>
    <row r="8088">
      <c r="A8088" s="6">
        <f>Profiles!E8088+Profiles!F8088</f>
        <v/>
      </c>
      <c r="B8088" s="6">
        <f>Profiles!D8088*sel_solar</f>
        <v/>
      </c>
      <c r="C8088" s="6">
        <f>MIN(B8088,A8088)</f>
        <v/>
      </c>
      <c r="D8088" s="6">
        <f>B8088-C8088</f>
        <v/>
      </c>
      <c r="E8088" s="6">
        <f>A8088-C8088</f>
        <v/>
      </c>
      <c r="F8088" s="6">
        <f>MIN(D8088,in_batt_pw,IF(sel_batt=0,0,(sel_batt-H8087)/in_rte))</f>
        <v/>
      </c>
      <c r="G8088" s="6">
        <f>MIN(E8088,in_batt_pw,H8087)</f>
        <v/>
      </c>
      <c r="H8088" s="6">
        <f>H8087+F8088*in_rte-G8088</f>
        <v/>
      </c>
      <c r="I8088" s="6">
        <f>IF(sel_og=1,0,E8088-G8088)</f>
        <v/>
      </c>
      <c r="J8088" s="6">
        <f>IF(sel_og=1,0,D8088-F8088)</f>
        <v/>
      </c>
      <c r="K8088" s="6">
        <f>IF(sel_og=1,E8088-G8088,0)</f>
        <v/>
      </c>
    </row>
    <row r="8089">
      <c r="A8089" s="6">
        <f>Profiles!E8089+Profiles!F8089</f>
        <v/>
      </c>
      <c r="B8089" s="6">
        <f>Profiles!D8089*sel_solar</f>
        <v/>
      </c>
      <c r="C8089" s="6">
        <f>MIN(B8089,A8089)</f>
        <v/>
      </c>
      <c r="D8089" s="6">
        <f>B8089-C8089</f>
        <v/>
      </c>
      <c r="E8089" s="6">
        <f>A8089-C8089</f>
        <v/>
      </c>
      <c r="F8089" s="6">
        <f>MIN(D8089,in_batt_pw,IF(sel_batt=0,0,(sel_batt-H8088)/in_rte))</f>
        <v/>
      </c>
      <c r="G8089" s="6">
        <f>MIN(E8089,in_batt_pw,H8088)</f>
        <v/>
      </c>
      <c r="H8089" s="6">
        <f>H8088+F8089*in_rte-G8089</f>
        <v/>
      </c>
      <c r="I8089" s="6">
        <f>IF(sel_og=1,0,E8089-G8089)</f>
        <v/>
      </c>
      <c r="J8089" s="6">
        <f>IF(sel_og=1,0,D8089-F8089)</f>
        <v/>
      </c>
      <c r="K8089" s="6">
        <f>IF(sel_og=1,E8089-G8089,0)</f>
        <v/>
      </c>
    </row>
    <row r="8090">
      <c r="A8090" s="6">
        <f>Profiles!E8090+Profiles!F8090</f>
        <v/>
      </c>
      <c r="B8090" s="6">
        <f>Profiles!D8090*sel_solar</f>
        <v/>
      </c>
      <c r="C8090" s="6">
        <f>MIN(B8090,A8090)</f>
        <v/>
      </c>
      <c r="D8090" s="6">
        <f>B8090-C8090</f>
        <v/>
      </c>
      <c r="E8090" s="6">
        <f>A8090-C8090</f>
        <v/>
      </c>
      <c r="F8090" s="6">
        <f>MIN(D8090,in_batt_pw,IF(sel_batt=0,0,(sel_batt-H8089)/in_rte))</f>
        <v/>
      </c>
      <c r="G8090" s="6">
        <f>MIN(E8090,in_batt_pw,H8089)</f>
        <v/>
      </c>
      <c r="H8090" s="6">
        <f>H8089+F8090*in_rte-G8090</f>
        <v/>
      </c>
      <c r="I8090" s="6">
        <f>IF(sel_og=1,0,E8090-G8090)</f>
        <v/>
      </c>
      <c r="J8090" s="6">
        <f>IF(sel_og=1,0,D8090-F8090)</f>
        <v/>
      </c>
      <c r="K8090" s="6">
        <f>IF(sel_og=1,E8090-G8090,0)</f>
        <v/>
      </c>
    </row>
    <row r="8091">
      <c r="A8091" s="6">
        <f>Profiles!E8091+Profiles!F8091</f>
        <v/>
      </c>
      <c r="B8091" s="6">
        <f>Profiles!D8091*sel_solar</f>
        <v/>
      </c>
      <c r="C8091" s="6">
        <f>MIN(B8091,A8091)</f>
        <v/>
      </c>
      <c r="D8091" s="6">
        <f>B8091-C8091</f>
        <v/>
      </c>
      <c r="E8091" s="6">
        <f>A8091-C8091</f>
        <v/>
      </c>
      <c r="F8091" s="6">
        <f>MIN(D8091,in_batt_pw,IF(sel_batt=0,0,(sel_batt-H8090)/in_rte))</f>
        <v/>
      </c>
      <c r="G8091" s="6">
        <f>MIN(E8091,in_batt_pw,H8090)</f>
        <v/>
      </c>
      <c r="H8091" s="6">
        <f>H8090+F8091*in_rte-G8091</f>
        <v/>
      </c>
      <c r="I8091" s="6">
        <f>IF(sel_og=1,0,E8091-G8091)</f>
        <v/>
      </c>
      <c r="J8091" s="6">
        <f>IF(sel_og=1,0,D8091-F8091)</f>
        <v/>
      </c>
      <c r="K8091" s="6">
        <f>IF(sel_og=1,E8091-G8091,0)</f>
        <v/>
      </c>
    </row>
    <row r="8092">
      <c r="A8092" s="6">
        <f>Profiles!E8092+Profiles!F8092</f>
        <v/>
      </c>
      <c r="B8092" s="6">
        <f>Profiles!D8092*sel_solar</f>
        <v/>
      </c>
      <c r="C8092" s="6">
        <f>MIN(B8092,A8092)</f>
        <v/>
      </c>
      <c r="D8092" s="6">
        <f>B8092-C8092</f>
        <v/>
      </c>
      <c r="E8092" s="6">
        <f>A8092-C8092</f>
        <v/>
      </c>
      <c r="F8092" s="6">
        <f>MIN(D8092,in_batt_pw,IF(sel_batt=0,0,(sel_batt-H8091)/in_rte))</f>
        <v/>
      </c>
      <c r="G8092" s="6">
        <f>MIN(E8092,in_batt_pw,H8091)</f>
        <v/>
      </c>
      <c r="H8092" s="6">
        <f>H8091+F8092*in_rte-G8092</f>
        <v/>
      </c>
      <c r="I8092" s="6">
        <f>IF(sel_og=1,0,E8092-G8092)</f>
        <v/>
      </c>
      <c r="J8092" s="6">
        <f>IF(sel_og=1,0,D8092-F8092)</f>
        <v/>
      </c>
      <c r="K8092" s="6">
        <f>IF(sel_og=1,E8092-G8092,0)</f>
        <v/>
      </c>
    </row>
    <row r="8093">
      <c r="A8093" s="6">
        <f>Profiles!E8093+Profiles!F8093</f>
        <v/>
      </c>
      <c r="B8093" s="6">
        <f>Profiles!D8093*sel_solar</f>
        <v/>
      </c>
      <c r="C8093" s="6">
        <f>MIN(B8093,A8093)</f>
        <v/>
      </c>
      <c r="D8093" s="6">
        <f>B8093-C8093</f>
        <v/>
      </c>
      <c r="E8093" s="6">
        <f>A8093-C8093</f>
        <v/>
      </c>
      <c r="F8093" s="6">
        <f>MIN(D8093,in_batt_pw,IF(sel_batt=0,0,(sel_batt-H8092)/in_rte))</f>
        <v/>
      </c>
      <c r="G8093" s="6">
        <f>MIN(E8093,in_batt_pw,H8092)</f>
        <v/>
      </c>
      <c r="H8093" s="6">
        <f>H8092+F8093*in_rte-G8093</f>
        <v/>
      </c>
      <c r="I8093" s="6">
        <f>IF(sel_og=1,0,E8093-G8093)</f>
        <v/>
      </c>
      <c r="J8093" s="6">
        <f>IF(sel_og=1,0,D8093-F8093)</f>
        <v/>
      </c>
      <c r="K8093" s="6">
        <f>IF(sel_og=1,E8093-G8093,0)</f>
        <v/>
      </c>
    </row>
    <row r="8094">
      <c r="A8094" s="6">
        <f>Profiles!E8094+Profiles!F8094</f>
        <v/>
      </c>
      <c r="B8094" s="6">
        <f>Profiles!D8094*sel_solar</f>
        <v/>
      </c>
      <c r="C8094" s="6">
        <f>MIN(B8094,A8094)</f>
        <v/>
      </c>
      <c r="D8094" s="6">
        <f>B8094-C8094</f>
        <v/>
      </c>
      <c r="E8094" s="6">
        <f>A8094-C8094</f>
        <v/>
      </c>
      <c r="F8094" s="6">
        <f>MIN(D8094,in_batt_pw,IF(sel_batt=0,0,(sel_batt-H8093)/in_rte))</f>
        <v/>
      </c>
      <c r="G8094" s="6">
        <f>MIN(E8094,in_batt_pw,H8093)</f>
        <v/>
      </c>
      <c r="H8094" s="6">
        <f>H8093+F8094*in_rte-G8094</f>
        <v/>
      </c>
      <c r="I8094" s="6">
        <f>IF(sel_og=1,0,E8094-G8094)</f>
        <v/>
      </c>
      <c r="J8094" s="6">
        <f>IF(sel_og=1,0,D8094-F8094)</f>
        <v/>
      </c>
      <c r="K8094" s="6">
        <f>IF(sel_og=1,E8094-G8094,0)</f>
        <v/>
      </c>
    </row>
    <row r="8095">
      <c r="A8095" s="6">
        <f>Profiles!E8095+Profiles!F8095</f>
        <v/>
      </c>
      <c r="B8095" s="6">
        <f>Profiles!D8095*sel_solar</f>
        <v/>
      </c>
      <c r="C8095" s="6">
        <f>MIN(B8095,A8095)</f>
        <v/>
      </c>
      <c r="D8095" s="6">
        <f>B8095-C8095</f>
        <v/>
      </c>
      <c r="E8095" s="6">
        <f>A8095-C8095</f>
        <v/>
      </c>
      <c r="F8095" s="6">
        <f>MIN(D8095,in_batt_pw,IF(sel_batt=0,0,(sel_batt-H8094)/in_rte))</f>
        <v/>
      </c>
      <c r="G8095" s="6">
        <f>MIN(E8095,in_batt_pw,H8094)</f>
        <v/>
      </c>
      <c r="H8095" s="6">
        <f>H8094+F8095*in_rte-G8095</f>
        <v/>
      </c>
      <c r="I8095" s="6">
        <f>IF(sel_og=1,0,E8095-G8095)</f>
        <v/>
      </c>
      <c r="J8095" s="6">
        <f>IF(sel_og=1,0,D8095-F8095)</f>
        <v/>
      </c>
      <c r="K8095" s="6">
        <f>IF(sel_og=1,E8095-G8095,0)</f>
        <v/>
      </c>
    </row>
    <row r="8096">
      <c r="A8096" s="6">
        <f>Profiles!E8096+Profiles!F8096</f>
        <v/>
      </c>
      <c r="B8096" s="6">
        <f>Profiles!D8096*sel_solar</f>
        <v/>
      </c>
      <c r="C8096" s="6">
        <f>MIN(B8096,A8096)</f>
        <v/>
      </c>
      <c r="D8096" s="6">
        <f>B8096-C8096</f>
        <v/>
      </c>
      <c r="E8096" s="6">
        <f>A8096-C8096</f>
        <v/>
      </c>
      <c r="F8096" s="6">
        <f>MIN(D8096,in_batt_pw,IF(sel_batt=0,0,(sel_batt-H8095)/in_rte))</f>
        <v/>
      </c>
      <c r="G8096" s="6">
        <f>MIN(E8096,in_batt_pw,H8095)</f>
        <v/>
      </c>
      <c r="H8096" s="6">
        <f>H8095+F8096*in_rte-G8096</f>
        <v/>
      </c>
      <c r="I8096" s="6">
        <f>IF(sel_og=1,0,E8096-G8096)</f>
        <v/>
      </c>
      <c r="J8096" s="6">
        <f>IF(sel_og=1,0,D8096-F8096)</f>
        <v/>
      </c>
      <c r="K8096" s="6">
        <f>IF(sel_og=1,E8096-G8096,0)</f>
        <v/>
      </c>
    </row>
    <row r="8097">
      <c r="A8097" s="6">
        <f>Profiles!E8097+Profiles!F8097</f>
        <v/>
      </c>
      <c r="B8097" s="6">
        <f>Profiles!D8097*sel_solar</f>
        <v/>
      </c>
      <c r="C8097" s="6">
        <f>MIN(B8097,A8097)</f>
        <v/>
      </c>
      <c r="D8097" s="6">
        <f>B8097-C8097</f>
        <v/>
      </c>
      <c r="E8097" s="6">
        <f>A8097-C8097</f>
        <v/>
      </c>
      <c r="F8097" s="6">
        <f>MIN(D8097,in_batt_pw,IF(sel_batt=0,0,(sel_batt-H8096)/in_rte))</f>
        <v/>
      </c>
      <c r="G8097" s="6">
        <f>MIN(E8097,in_batt_pw,H8096)</f>
        <v/>
      </c>
      <c r="H8097" s="6">
        <f>H8096+F8097*in_rte-G8097</f>
        <v/>
      </c>
      <c r="I8097" s="6">
        <f>IF(sel_og=1,0,E8097-G8097)</f>
        <v/>
      </c>
      <c r="J8097" s="6">
        <f>IF(sel_og=1,0,D8097-F8097)</f>
        <v/>
      </c>
      <c r="K8097" s="6">
        <f>IF(sel_og=1,E8097-G8097,0)</f>
        <v/>
      </c>
    </row>
    <row r="8098">
      <c r="A8098" s="6">
        <f>Profiles!E8098+Profiles!F8098</f>
        <v/>
      </c>
      <c r="B8098" s="6">
        <f>Profiles!D8098*sel_solar</f>
        <v/>
      </c>
      <c r="C8098" s="6">
        <f>MIN(B8098,A8098)</f>
        <v/>
      </c>
      <c r="D8098" s="6">
        <f>B8098-C8098</f>
        <v/>
      </c>
      <c r="E8098" s="6">
        <f>A8098-C8098</f>
        <v/>
      </c>
      <c r="F8098" s="6">
        <f>MIN(D8098,in_batt_pw,IF(sel_batt=0,0,(sel_batt-H8097)/in_rte))</f>
        <v/>
      </c>
      <c r="G8098" s="6">
        <f>MIN(E8098,in_batt_pw,H8097)</f>
        <v/>
      </c>
      <c r="H8098" s="6">
        <f>H8097+F8098*in_rte-G8098</f>
        <v/>
      </c>
      <c r="I8098" s="6">
        <f>IF(sel_og=1,0,E8098-G8098)</f>
        <v/>
      </c>
      <c r="J8098" s="6">
        <f>IF(sel_og=1,0,D8098-F8098)</f>
        <v/>
      </c>
      <c r="K8098" s="6">
        <f>IF(sel_og=1,E8098-G8098,0)</f>
        <v/>
      </c>
    </row>
    <row r="8099">
      <c r="A8099" s="6">
        <f>Profiles!E8099+Profiles!F8099</f>
        <v/>
      </c>
      <c r="B8099" s="6">
        <f>Profiles!D8099*sel_solar</f>
        <v/>
      </c>
      <c r="C8099" s="6">
        <f>MIN(B8099,A8099)</f>
        <v/>
      </c>
      <c r="D8099" s="6">
        <f>B8099-C8099</f>
        <v/>
      </c>
      <c r="E8099" s="6">
        <f>A8099-C8099</f>
        <v/>
      </c>
      <c r="F8099" s="6">
        <f>MIN(D8099,in_batt_pw,IF(sel_batt=0,0,(sel_batt-H8098)/in_rte))</f>
        <v/>
      </c>
      <c r="G8099" s="6">
        <f>MIN(E8099,in_batt_pw,H8098)</f>
        <v/>
      </c>
      <c r="H8099" s="6">
        <f>H8098+F8099*in_rte-G8099</f>
        <v/>
      </c>
      <c r="I8099" s="6">
        <f>IF(sel_og=1,0,E8099-G8099)</f>
        <v/>
      </c>
      <c r="J8099" s="6">
        <f>IF(sel_og=1,0,D8099-F8099)</f>
        <v/>
      </c>
      <c r="K8099" s="6">
        <f>IF(sel_og=1,E8099-G8099,0)</f>
        <v/>
      </c>
    </row>
    <row r="8100">
      <c r="A8100" s="6">
        <f>Profiles!E8100+Profiles!F8100</f>
        <v/>
      </c>
      <c r="B8100" s="6">
        <f>Profiles!D8100*sel_solar</f>
        <v/>
      </c>
      <c r="C8100" s="6">
        <f>MIN(B8100,A8100)</f>
        <v/>
      </c>
      <c r="D8100" s="6">
        <f>B8100-C8100</f>
        <v/>
      </c>
      <c r="E8100" s="6">
        <f>A8100-C8100</f>
        <v/>
      </c>
      <c r="F8100" s="6">
        <f>MIN(D8100,in_batt_pw,IF(sel_batt=0,0,(sel_batt-H8099)/in_rte))</f>
        <v/>
      </c>
      <c r="G8100" s="6">
        <f>MIN(E8100,in_batt_pw,H8099)</f>
        <v/>
      </c>
      <c r="H8100" s="6">
        <f>H8099+F8100*in_rte-G8100</f>
        <v/>
      </c>
      <c r="I8100" s="6">
        <f>IF(sel_og=1,0,E8100-G8100)</f>
        <v/>
      </c>
      <c r="J8100" s="6">
        <f>IF(sel_og=1,0,D8100-F8100)</f>
        <v/>
      </c>
      <c r="K8100" s="6">
        <f>IF(sel_og=1,E8100-G8100,0)</f>
        <v/>
      </c>
    </row>
    <row r="8101">
      <c r="A8101" s="6">
        <f>Profiles!E8101+Profiles!F8101</f>
        <v/>
      </c>
      <c r="B8101" s="6">
        <f>Profiles!D8101*sel_solar</f>
        <v/>
      </c>
      <c r="C8101" s="6">
        <f>MIN(B8101,A8101)</f>
        <v/>
      </c>
      <c r="D8101" s="6">
        <f>B8101-C8101</f>
        <v/>
      </c>
      <c r="E8101" s="6">
        <f>A8101-C8101</f>
        <v/>
      </c>
      <c r="F8101" s="6">
        <f>MIN(D8101,in_batt_pw,IF(sel_batt=0,0,(sel_batt-H8100)/in_rte))</f>
        <v/>
      </c>
      <c r="G8101" s="6">
        <f>MIN(E8101,in_batt_pw,H8100)</f>
        <v/>
      </c>
      <c r="H8101" s="6">
        <f>H8100+F8101*in_rte-G8101</f>
        <v/>
      </c>
      <c r="I8101" s="6">
        <f>IF(sel_og=1,0,E8101-G8101)</f>
        <v/>
      </c>
      <c r="J8101" s="6">
        <f>IF(sel_og=1,0,D8101-F8101)</f>
        <v/>
      </c>
      <c r="K8101" s="6">
        <f>IF(sel_og=1,E8101-G8101,0)</f>
        <v/>
      </c>
    </row>
    <row r="8102">
      <c r="A8102" s="6">
        <f>Profiles!E8102+Profiles!F8102</f>
        <v/>
      </c>
      <c r="B8102" s="6">
        <f>Profiles!D8102*sel_solar</f>
        <v/>
      </c>
      <c r="C8102" s="6">
        <f>MIN(B8102,A8102)</f>
        <v/>
      </c>
      <c r="D8102" s="6">
        <f>B8102-C8102</f>
        <v/>
      </c>
      <c r="E8102" s="6">
        <f>A8102-C8102</f>
        <v/>
      </c>
      <c r="F8102" s="6">
        <f>MIN(D8102,in_batt_pw,IF(sel_batt=0,0,(sel_batt-H8101)/in_rte))</f>
        <v/>
      </c>
      <c r="G8102" s="6">
        <f>MIN(E8102,in_batt_pw,H8101)</f>
        <v/>
      </c>
      <c r="H8102" s="6">
        <f>H8101+F8102*in_rte-G8102</f>
        <v/>
      </c>
      <c r="I8102" s="6">
        <f>IF(sel_og=1,0,E8102-G8102)</f>
        <v/>
      </c>
      <c r="J8102" s="6">
        <f>IF(sel_og=1,0,D8102-F8102)</f>
        <v/>
      </c>
      <c r="K8102" s="6">
        <f>IF(sel_og=1,E8102-G8102,0)</f>
        <v/>
      </c>
    </row>
    <row r="8103">
      <c r="A8103" s="6">
        <f>Profiles!E8103+Profiles!F8103</f>
        <v/>
      </c>
      <c r="B8103" s="6">
        <f>Profiles!D8103*sel_solar</f>
        <v/>
      </c>
      <c r="C8103" s="6">
        <f>MIN(B8103,A8103)</f>
        <v/>
      </c>
      <c r="D8103" s="6">
        <f>B8103-C8103</f>
        <v/>
      </c>
      <c r="E8103" s="6">
        <f>A8103-C8103</f>
        <v/>
      </c>
      <c r="F8103" s="6">
        <f>MIN(D8103,in_batt_pw,IF(sel_batt=0,0,(sel_batt-H8102)/in_rte))</f>
        <v/>
      </c>
      <c r="G8103" s="6">
        <f>MIN(E8103,in_batt_pw,H8102)</f>
        <v/>
      </c>
      <c r="H8103" s="6">
        <f>H8102+F8103*in_rte-G8103</f>
        <v/>
      </c>
      <c r="I8103" s="6">
        <f>IF(sel_og=1,0,E8103-G8103)</f>
        <v/>
      </c>
      <c r="J8103" s="6">
        <f>IF(sel_og=1,0,D8103-F8103)</f>
        <v/>
      </c>
      <c r="K8103" s="6">
        <f>IF(sel_og=1,E8103-G8103,0)</f>
        <v/>
      </c>
    </row>
    <row r="8104">
      <c r="A8104" s="6">
        <f>Profiles!E8104+Profiles!F8104</f>
        <v/>
      </c>
      <c r="B8104" s="6">
        <f>Profiles!D8104*sel_solar</f>
        <v/>
      </c>
      <c r="C8104" s="6">
        <f>MIN(B8104,A8104)</f>
        <v/>
      </c>
      <c r="D8104" s="6">
        <f>B8104-C8104</f>
        <v/>
      </c>
      <c r="E8104" s="6">
        <f>A8104-C8104</f>
        <v/>
      </c>
      <c r="F8104" s="6">
        <f>MIN(D8104,in_batt_pw,IF(sel_batt=0,0,(sel_batt-H8103)/in_rte))</f>
        <v/>
      </c>
      <c r="G8104" s="6">
        <f>MIN(E8104,in_batt_pw,H8103)</f>
        <v/>
      </c>
      <c r="H8104" s="6">
        <f>H8103+F8104*in_rte-G8104</f>
        <v/>
      </c>
      <c r="I8104" s="6">
        <f>IF(sel_og=1,0,E8104-G8104)</f>
        <v/>
      </c>
      <c r="J8104" s="6">
        <f>IF(sel_og=1,0,D8104-F8104)</f>
        <v/>
      </c>
      <c r="K8104" s="6">
        <f>IF(sel_og=1,E8104-G8104,0)</f>
        <v/>
      </c>
    </row>
    <row r="8105">
      <c r="A8105" s="6">
        <f>Profiles!E8105+Profiles!F8105</f>
        <v/>
      </c>
      <c r="B8105" s="6">
        <f>Profiles!D8105*sel_solar</f>
        <v/>
      </c>
      <c r="C8105" s="6">
        <f>MIN(B8105,A8105)</f>
        <v/>
      </c>
      <c r="D8105" s="6">
        <f>B8105-C8105</f>
        <v/>
      </c>
      <c r="E8105" s="6">
        <f>A8105-C8105</f>
        <v/>
      </c>
      <c r="F8105" s="6">
        <f>MIN(D8105,in_batt_pw,IF(sel_batt=0,0,(sel_batt-H8104)/in_rte))</f>
        <v/>
      </c>
      <c r="G8105" s="6">
        <f>MIN(E8105,in_batt_pw,H8104)</f>
        <v/>
      </c>
      <c r="H8105" s="6">
        <f>H8104+F8105*in_rte-G8105</f>
        <v/>
      </c>
      <c r="I8105" s="6">
        <f>IF(sel_og=1,0,E8105-G8105)</f>
        <v/>
      </c>
      <c r="J8105" s="6">
        <f>IF(sel_og=1,0,D8105-F8105)</f>
        <v/>
      </c>
      <c r="K8105" s="6">
        <f>IF(sel_og=1,E8105-G8105,0)</f>
        <v/>
      </c>
    </row>
    <row r="8106">
      <c r="A8106" s="6">
        <f>Profiles!E8106+Profiles!F8106</f>
        <v/>
      </c>
      <c r="B8106" s="6">
        <f>Profiles!D8106*sel_solar</f>
        <v/>
      </c>
      <c r="C8106" s="6">
        <f>MIN(B8106,A8106)</f>
        <v/>
      </c>
      <c r="D8106" s="6">
        <f>B8106-C8106</f>
        <v/>
      </c>
      <c r="E8106" s="6">
        <f>A8106-C8106</f>
        <v/>
      </c>
      <c r="F8106" s="6">
        <f>MIN(D8106,in_batt_pw,IF(sel_batt=0,0,(sel_batt-H8105)/in_rte))</f>
        <v/>
      </c>
      <c r="G8106" s="6">
        <f>MIN(E8106,in_batt_pw,H8105)</f>
        <v/>
      </c>
      <c r="H8106" s="6">
        <f>H8105+F8106*in_rte-G8106</f>
        <v/>
      </c>
      <c r="I8106" s="6">
        <f>IF(sel_og=1,0,E8106-G8106)</f>
        <v/>
      </c>
      <c r="J8106" s="6">
        <f>IF(sel_og=1,0,D8106-F8106)</f>
        <v/>
      </c>
      <c r="K8106" s="6">
        <f>IF(sel_og=1,E8106-G8106,0)</f>
        <v/>
      </c>
    </row>
    <row r="8107">
      <c r="A8107" s="6">
        <f>Profiles!E8107+Profiles!F8107</f>
        <v/>
      </c>
      <c r="B8107" s="6">
        <f>Profiles!D8107*sel_solar</f>
        <v/>
      </c>
      <c r="C8107" s="6">
        <f>MIN(B8107,A8107)</f>
        <v/>
      </c>
      <c r="D8107" s="6">
        <f>B8107-C8107</f>
        <v/>
      </c>
      <c r="E8107" s="6">
        <f>A8107-C8107</f>
        <v/>
      </c>
      <c r="F8107" s="6">
        <f>MIN(D8107,in_batt_pw,IF(sel_batt=0,0,(sel_batt-H8106)/in_rte))</f>
        <v/>
      </c>
      <c r="G8107" s="6">
        <f>MIN(E8107,in_batt_pw,H8106)</f>
        <v/>
      </c>
      <c r="H8107" s="6">
        <f>H8106+F8107*in_rte-G8107</f>
        <v/>
      </c>
      <c r="I8107" s="6">
        <f>IF(sel_og=1,0,E8107-G8107)</f>
        <v/>
      </c>
      <c r="J8107" s="6">
        <f>IF(sel_og=1,0,D8107-F8107)</f>
        <v/>
      </c>
      <c r="K8107" s="6">
        <f>IF(sel_og=1,E8107-G8107,0)</f>
        <v/>
      </c>
    </row>
    <row r="8108">
      <c r="A8108" s="6">
        <f>Profiles!E8108+Profiles!F8108</f>
        <v/>
      </c>
      <c r="B8108" s="6">
        <f>Profiles!D8108*sel_solar</f>
        <v/>
      </c>
      <c r="C8108" s="6">
        <f>MIN(B8108,A8108)</f>
        <v/>
      </c>
      <c r="D8108" s="6">
        <f>B8108-C8108</f>
        <v/>
      </c>
      <c r="E8108" s="6">
        <f>A8108-C8108</f>
        <v/>
      </c>
      <c r="F8108" s="6">
        <f>MIN(D8108,in_batt_pw,IF(sel_batt=0,0,(sel_batt-H8107)/in_rte))</f>
        <v/>
      </c>
      <c r="G8108" s="6">
        <f>MIN(E8108,in_batt_pw,H8107)</f>
        <v/>
      </c>
      <c r="H8108" s="6">
        <f>H8107+F8108*in_rte-G8108</f>
        <v/>
      </c>
      <c r="I8108" s="6">
        <f>IF(sel_og=1,0,E8108-G8108)</f>
        <v/>
      </c>
      <c r="J8108" s="6">
        <f>IF(sel_og=1,0,D8108-F8108)</f>
        <v/>
      </c>
      <c r="K8108" s="6">
        <f>IF(sel_og=1,E8108-G8108,0)</f>
        <v/>
      </c>
    </row>
    <row r="8109">
      <c r="A8109" s="6">
        <f>Profiles!E8109+Profiles!F8109</f>
        <v/>
      </c>
      <c r="B8109" s="6">
        <f>Profiles!D8109*sel_solar</f>
        <v/>
      </c>
      <c r="C8109" s="6">
        <f>MIN(B8109,A8109)</f>
        <v/>
      </c>
      <c r="D8109" s="6">
        <f>B8109-C8109</f>
        <v/>
      </c>
      <c r="E8109" s="6">
        <f>A8109-C8109</f>
        <v/>
      </c>
      <c r="F8109" s="6">
        <f>MIN(D8109,in_batt_pw,IF(sel_batt=0,0,(sel_batt-H8108)/in_rte))</f>
        <v/>
      </c>
      <c r="G8109" s="6">
        <f>MIN(E8109,in_batt_pw,H8108)</f>
        <v/>
      </c>
      <c r="H8109" s="6">
        <f>H8108+F8109*in_rte-G8109</f>
        <v/>
      </c>
      <c r="I8109" s="6">
        <f>IF(sel_og=1,0,E8109-G8109)</f>
        <v/>
      </c>
      <c r="J8109" s="6">
        <f>IF(sel_og=1,0,D8109-F8109)</f>
        <v/>
      </c>
      <c r="K8109" s="6">
        <f>IF(sel_og=1,E8109-G8109,0)</f>
        <v/>
      </c>
    </row>
    <row r="8110">
      <c r="A8110" s="6">
        <f>Profiles!E8110+Profiles!F8110</f>
        <v/>
      </c>
      <c r="B8110" s="6">
        <f>Profiles!D8110*sel_solar</f>
        <v/>
      </c>
      <c r="C8110" s="6">
        <f>MIN(B8110,A8110)</f>
        <v/>
      </c>
      <c r="D8110" s="6">
        <f>B8110-C8110</f>
        <v/>
      </c>
      <c r="E8110" s="6">
        <f>A8110-C8110</f>
        <v/>
      </c>
      <c r="F8110" s="6">
        <f>MIN(D8110,in_batt_pw,IF(sel_batt=0,0,(sel_batt-H8109)/in_rte))</f>
        <v/>
      </c>
      <c r="G8110" s="6">
        <f>MIN(E8110,in_batt_pw,H8109)</f>
        <v/>
      </c>
      <c r="H8110" s="6">
        <f>H8109+F8110*in_rte-G8110</f>
        <v/>
      </c>
      <c r="I8110" s="6">
        <f>IF(sel_og=1,0,E8110-G8110)</f>
        <v/>
      </c>
      <c r="J8110" s="6">
        <f>IF(sel_og=1,0,D8110-F8110)</f>
        <v/>
      </c>
      <c r="K8110" s="6">
        <f>IF(sel_og=1,E8110-G8110,0)</f>
        <v/>
      </c>
    </row>
    <row r="8111">
      <c r="A8111" s="6">
        <f>Profiles!E8111+Profiles!F8111</f>
        <v/>
      </c>
      <c r="B8111" s="6">
        <f>Profiles!D8111*sel_solar</f>
        <v/>
      </c>
      <c r="C8111" s="6">
        <f>MIN(B8111,A8111)</f>
        <v/>
      </c>
      <c r="D8111" s="6">
        <f>B8111-C8111</f>
        <v/>
      </c>
      <c r="E8111" s="6">
        <f>A8111-C8111</f>
        <v/>
      </c>
      <c r="F8111" s="6">
        <f>MIN(D8111,in_batt_pw,IF(sel_batt=0,0,(sel_batt-H8110)/in_rte))</f>
        <v/>
      </c>
      <c r="G8111" s="6">
        <f>MIN(E8111,in_batt_pw,H8110)</f>
        <v/>
      </c>
      <c r="H8111" s="6">
        <f>H8110+F8111*in_rte-G8111</f>
        <v/>
      </c>
      <c r="I8111" s="6">
        <f>IF(sel_og=1,0,E8111-G8111)</f>
        <v/>
      </c>
      <c r="J8111" s="6">
        <f>IF(sel_og=1,0,D8111-F8111)</f>
        <v/>
      </c>
      <c r="K8111" s="6">
        <f>IF(sel_og=1,E8111-G8111,0)</f>
        <v/>
      </c>
    </row>
    <row r="8112">
      <c r="A8112" s="6">
        <f>Profiles!E8112+Profiles!F8112</f>
        <v/>
      </c>
      <c r="B8112" s="6">
        <f>Profiles!D8112*sel_solar</f>
        <v/>
      </c>
      <c r="C8112" s="6">
        <f>MIN(B8112,A8112)</f>
        <v/>
      </c>
      <c r="D8112" s="6">
        <f>B8112-C8112</f>
        <v/>
      </c>
      <c r="E8112" s="6">
        <f>A8112-C8112</f>
        <v/>
      </c>
      <c r="F8112" s="6">
        <f>MIN(D8112,in_batt_pw,IF(sel_batt=0,0,(sel_batt-H8111)/in_rte))</f>
        <v/>
      </c>
      <c r="G8112" s="6">
        <f>MIN(E8112,in_batt_pw,H8111)</f>
        <v/>
      </c>
      <c r="H8112" s="6">
        <f>H8111+F8112*in_rte-G8112</f>
        <v/>
      </c>
      <c r="I8112" s="6">
        <f>IF(sel_og=1,0,E8112-G8112)</f>
        <v/>
      </c>
      <c r="J8112" s="6">
        <f>IF(sel_og=1,0,D8112-F8112)</f>
        <v/>
      </c>
      <c r="K8112" s="6">
        <f>IF(sel_og=1,E8112-G8112,0)</f>
        <v/>
      </c>
    </row>
    <row r="8113">
      <c r="A8113" s="6">
        <f>Profiles!E8113+Profiles!F8113</f>
        <v/>
      </c>
      <c r="B8113" s="6">
        <f>Profiles!D8113*sel_solar</f>
        <v/>
      </c>
      <c r="C8113" s="6">
        <f>MIN(B8113,A8113)</f>
        <v/>
      </c>
      <c r="D8113" s="6">
        <f>B8113-C8113</f>
        <v/>
      </c>
      <c r="E8113" s="6">
        <f>A8113-C8113</f>
        <v/>
      </c>
      <c r="F8113" s="6">
        <f>MIN(D8113,in_batt_pw,IF(sel_batt=0,0,(sel_batt-H8112)/in_rte))</f>
        <v/>
      </c>
      <c r="G8113" s="6">
        <f>MIN(E8113,in_batt_pw,H8112)</f>
        <v/>
      </c>
      <c r="H8113" s="6">
        <f>H8112+F8113*in_rte-G8113</f>
        <v/>
      </c>
      <c r="I8113" s="6">
        <f>IF(sel_og=1,0,E8113-G8113)</f>
        <v/>
      </c>
      <c r="J8113" s="6">
        <f>IF(sel_og=1,0,D8113-F8113)</f>
        <v/>
      </c>
      <c r="K8113" s="6">
        <f>IF(sel_og=1,E8113-G8113,0)</f>
        <v/>
      </c>
    </row>
    <row r="8114">
      <c r="A8114" s="6">
        <f>Profiles!E8114+Profiles!F8114</f>
        <v/>
      </c>
      <c r="B8114" s="6">
        <f>Profiles!D8114*sel_solar</f>
        <v/>
      </c>
      <c r="C8114" s="6">
        <f>MIN(B8114,A8114)</f>
        <v/>
      </c>
      <c r="D8114" s="6">
        <f>B8114-C8114</f>
        <v/>
      </c>
      <c r="E8114" s="6">
        <f>A8114-C8114</f>
        <v/>
      </c>
      <c r="F8114" s="6">
        <f>MIN(D8114,in_batt_pw,IF(sel_batt=0,0,(sel_batt-H8113)/in_rte))</f>
        <v/>
      </c>
      <c r="G8114" s="6">
        <f>MIN(E8114,in_batt_pw,H8113)</f>
        <v/>
      </c>
      <c r="H8114" s="6">
        <f>H8113+F8114*in_rte-G8114</f>
        <v/>
      </c>
      <c r="I8114" s="6">
        <f>IF(sel_og=1,0,E8114-G8114)</f>
        <v/>
      </c>
      <c r="J8114" s="6">
        <f>IF(sel_og=1,0,D8114-F8114)</f>
        <v/>
      </c>
      <c r="K8114" s="6">
        <f>IF(sel_og=1,E8114-G8114,0)</f>
        <v/>
      </c>
    </row>
    <row r="8115">
      <c r="A8115" s="6">
        <f>Profiles!E8115+Profiles!F8115</f>
        <v/>
      </c>
      <c r="B8115" s="6">
        <f>Profiles!D8115*sel_solar</f>
        <v/>
      </c>
      <c r="C8115" s="6">
        <f>MIN(B8115,A8115)</f>
        <v/>
      </c>
      <c r="D8115" s="6">
        <f>B8115-C8115</f>
        <v/>
      </c>
      <c r="E8115" s="6">
        <f>A8115-C8115</f>
        <v/>
      </c>
      <c r="F8115" s="6">
        <f>MIN(D8115,in_batt_pw,IF(sel_batt=0,0,(sel_batt-H8114)/in_rte))</f>
        <v/>
      </c>
      <c r="G8115" s="6">
        <f>MIN(E8115,in_batt_pw,H8114)</f>
        <v/>
      </c>
      <c r="H8115" s="6">
        <f>H8114+F8115*in_rte-G8115</f>
        <v/>
      </c>
      <c r="I8115" s="6">
        <f>IF(sel_og=1,0,E8115-G8115)</f>
        <v/>
      </c>
      <c r="J8115" s="6">
        <f>IF(sel_og=1,0,D8115-F8115)</f>
        <v/>
      </c>
      <c r="K8115" s="6">
        <f>IF(sel_og=1,E8115-G8115,0)</f>
        <v/>
      </c>
    </row>
    <row r="8116">
      <c r="A8116" s="6">
        <f>Profiles!E8116+Profiles!F8116</f>
        <v/>
      </c>
      <c r="B8116" s="6">
        <f>Profiles!D8116*sel_solar</f>
        <v/>
      </c>
      <c r="C8116" s="6">
        <f>MIN(B8116,A8116)</f>
        <v/>
      </c>
      <c r="D8116" s="6">
        <f>B8116-C8116</f>
        <v/>
      </c>
      <c r="E8116" s="6">
        <f>A8116-C8116</f>
        <v/>
      </c>
      <c r="F8116" s="6">
        <f>MIN(D8116,in_batt_pw,IF(sel_batt=0,0,(sel_batt-H8115)/in_rte))</f>
        <v/>
      </c>
      <c r="G8116" s="6">
        <f>MIN(E8116,in_batt_pw,H8115)</f>
        <v/>
      </c>
      <c r="H8116" s="6">
        <f>H8115+F8116*in_rte-G8116</f>
        <v/>
      </c>
      <c r="I8116" s="6">
        <f>IF(sel_og=1,0,E8116-G8116)</f>
        <v/>
      </c>
      <c r="J8116" s="6">
        <f>IF(sel_og=1,0,D8116-F8116)</f>
        <v/>
      </c>
      <c r="K8116" s="6">
        <f>IF(sel_og=1,E8116-G8116,0)</f>
        <v/>
      </c>
    </row>
    <row r="8117">
      <c r="A8117" s="6">
        <f>Profiles!E8117+Profiles!F8117</f>
        <v/>
      </c>
      <c r="B8117" s="6">
        <f>Profiles!D8117*sel_solar</f>
        <v/>
      </c>
      <c r="C8117" s="6">
        <f>MIN(B8117,A8117)</f>
        <v/>
      </c>
      <c r="D8117" s="6">
        <f>B8117-C8117</f>
        <v/>
      </c>
      <c r="E8117" s="6">
        <f>A8117-C8117</f>
        <v/>
      </c>
      <c r="F8117" s="6">
        <f>MIN(D8117,in_batt_pw,IF(sel_batt=0,0,(sel_batt-H8116)/in_rte))</f>
        <v/>
      </c>
      <c r="G8117" s="6">
        <f>MIN(E8117,in_batt_pw,H8116)</f>
        <v/>
      </c>
      <c r="H8117" s="6">
        <f>H8116+F8117*in_rte-G8117</f>
        <v/>
      </c>
      <c r="I8117" s="6">
        <f>IF(sel_og=1,0,E8117-G8117)</f>
        <v/>
      </c>
      <c r="J8117" s="6">
        <f>IF(sel_og=1,0,D8117-F8117)</f>
        <v/>
      </c>
      <c r="K8117" s="6">
        <f>IF(sel_og=1,E8117-G8117,0)</f>
        <v/>
      </c>
    </row>
    <row r="8118">
      <c r="A8118" s="6">
        <f>Profiles!E8118+Profiles!F8118</f>
        <v/>
      </c>
      <c r="B8118" s="6">
        <f>Profiles!D8118*sel_solar</f>
        <v/>
      </c>
      <c r="C8118" s="6">
        <f>MIN(B8118,A8118)</f>
        <v/>
      </c>
      <c r="D8118" s="6">
        <f>B8118-C8118</f>
        <v/>
      </c>
      <c r="E8118" s="6">
        <f>A8118-C8118</f>
        <v/>
      </c>
      <c r="F8118" s="6">
        <f>MIN(D8118,in_batt_pw,IF(sel_batt=0,0,(sel_batt-H8117)/in_rte))</f>
        <v/>
      </c>
      <c r="G8118" s="6">
        <f>MIN(E8118,in_batt_pw,H8117)</f>
        <v/>
      </c>
      <c r="H8118" s="6">
        <f>H8117+F8118*in_rte-G8118</f>
        <v/>
      </c>
      <c r="I8118" s="6">
        <f>IF(sel_og=1,0,E8118-G8118)</f>
        <v/>
      </c>
      <c r="J8118" s="6">
        <f>IF(sel_og=1,0,D8118-F8118)</f>
        <v/>
      </c>
      <c r="K8118" s="6">
        <f>IF(sel_og=1,E8118-G8118,0)</f>
        <v/>
      </c>
    </row>
    <row r="8119">
      <c r="A8119" s="6">
        <f>Profiles!E8119+Profiles!F8119</f>
        <v/>
      </c>
      <c r="B8119" s="6">
        <f>Profiles!D8119*sel_solar</f>
        <v/>
      </c>
      <c r="C8119" s="6">
        <f>MIN(B8119,A8119)</f>
        <v/>
      </c>
      <c r="D8119" s="6">
        <f>B8119-C8119</f>
        <v/>
      </c>
      <c r="E8119" s="6">
        <f>A8119-C8119</f>
        <v/>
      </c>
      <c r="F8119" s="6">
        <f>MIN(D8119,in_batt_pw,IF(sel_batt=0,0,(sel_batt-H8118)/in_rte))</f>
        <v/>
      </c>
      <c r="G8119" s="6">
        <f>MIN(E8119,in_batt_pw,H8118)</f>
        <v/>
      </c>
      <c r="H8119" s="6">
        <f>H8118+F8119*in_rte-G8119</f>
        <v/>
      </c>
      <c r="I8119" s="6">
        <f>IF(sel_og=1,0,E8119-G8119)</f>
        <v/>
      </c>
      <c r="J8119" s="6">
        <f>IF(sel_og=1,0,D8119-F8119)</f>
        <v/>
      </c>
      <c r="K8119" s="6">
        <f>IF(sel_og=1,E8119-G8119,0)</f>
        <v/>
      </c>
    </row>
    <row r="8120">
      <c r="A8120" s="6">
        <f>Profiles!E8120+Profiles!F8120</f>
        <v/>
      </c>
      <c r="B8120" s="6">
        <f>Profiles!D8120*sel_solar</f>
        <v/>
      </c>
      <c r="C8120" s="6">
        <f>MIN(B8120,A8120)</f>
        <v/>
      </c>
      <c r="D8120" s="6">
        <f>B8120-C8120</f>
        <v/>
      </c>
      <c r="E8120" s="6">
        <f>A8120-C8120</f>
        <v/>
      </c>
      <c r="F8120" s="6">
        <f>MIN(D8120,in_batt_pw,IF(sel_batt=0,0,(sel_batt-H8119)/in_rte))</f>
        <v/>
      </c>
      <c r="G8120" s="6">
        <f>MIN(E8120,in_batt_pw,H8119)</f>
        <v/>
      </c>
      <c r="H8120" s="6">
        <f>H8119+F8120*in_rte-G8120</f>
        <v/>
      </c>
      <c r="I8120" s="6">
        <f>IF(sel_og=1,0,E8120-G8120)</f>
        <v/>
      </c>
      <c r="J8120" s="6">
        <f>IF(sel_og=1,0,D8120-F8120)</f>
        <v/>
      </c>
      <c r="K8120" s="6">
        <f>IF(sel_og=1,E8120-G8120,0)</f>
        <v/>
      </c>
    </row>
    <row r="8121">
      <c r="A8121" s="6">
        <f>Profiles!E8121+Profiles!F8121</f>
        <v/>
      </c>
      <c r="B8121" s="6">
        <f>Profiles!D8121*sel_solar</f>
        <v/>
      </c>
      <c r="C8121" s="6">
        <f>MIN(B8121,A8121)</f>
        <v/>
      </c>
      <c r="D8121" s="6">
        <f>B8121-C8121</f>
        <v/>
      </c>
      <c r="E8121" s="6">
        <f>A8121-C8121</f>
        <v/>
      </c>
      <c r="F8121" s="6">
        <f>MIN(D8121,in_batt_pw,IF(sel_batt=0,0,(sel_batt-H8120)/in_rte))</f>
        <v/>
      </c>
      <c r="G8121" s="6">
        <f>MIN(E8121,in_batt_pw,H8120)</f>
        <v/>
      </c>
      <c r="H8121" s="6">
        <f>H8120+F8121*in_rte-G8121</f>
        <v/>
      </c>
      <c r="I8121" s="6">
        <f>IF(sel_og=1,0,E8121-G8121)</f>
        <v/>
      </c>
      <c r="J8121" s="6">
        <f>IF(sel_og=1,0,D8121-F8121)</f>
        <v/>
      </c>
      <c r="K8121" s="6">
        <f>IF(sel_og=1,E8121-G8121,0)</f>
        <v/>
      </c>
    </row>
    <row r="8122">
      <c r="A8122" s="6">
        <f>Profiles!E8122+Profiles!F8122</f>
        <v/>
      </c>
      <c r="B8122" s="6">
        <f>Profiles!D8122*sel_solar</f>
        <v/>
      </c>
      <c r="C8122" s="6">
        <f>MIN(B8122,A8122)</f>
        <v/>
      </c>
      <c r="D8122" s="6">
        <f>B8122-C8122</f>
        <v/>
      </c>
      <c r="E8122" s="6">
        <f>A8122-C8122</f>
        <v/>
      </c>
      <c r="F8122" s="6">
        <f>MIN(D8122,in_batt_pw,IF(sel_batt=0,0,(sel_batt-H8121)/in_rte))</f>
        <v/>
      </c>
      <c r="G8122" s="6">
        <f>MIN(E8122,in_batt_pw,H8121)</f>
        <v/>
      </c>
      <c r="H8122" s="6">
        <f>H8121+F8122*in_rte-G8122</f>
        <v/>
      </c>
      <c r="I8122" s="6">
        <f>IF(sel_og=1,0,E8122-G8122)</f>
        <v/>
      </c>
      <c r="J8122" s="6">
        <f>IF(sel_og=1,0,D8122-F8122)</f>
        <v/>
      </c>
      <c r="K8122" s="6">
        <f>IF(sel_og=1,E8122-G8122,0)</f>
        <v/>
      </c>
    </row>
    <row r="8123">
      <c r="A8123" s="6">
        <f>Profiles!E8123+Profiles!F8123</f>
        <v/>
      </c>
      <c r="B8123" s="6">
        <f>Profiles!D8123*sel_solar</f>
        <v/>
      </c>
      <c r="C8123" s="6">
        <f>MIN(B8123,A8123)</f>
        <v/>
      </c>
      <c r="D8123" s="6">
        <f>B8123-C8123</f>
        <v/>
      </c>
      <c r="E8123" s="6">
        <f>A8123-C8123</f>
        <v/>
      </c>
      <c r="F8123" s="6">
        <f>MIN(D8123,in_batt_pw,IF(sel_batt=0,0,(sel_batt-H8122)/in_rte))</f>
        <v/>
      </c>
      <c r="G8123" s="6">
        <f>MIN(E8123,in_batt_pw,H8122)</f>
        <v/>
      </c>
      <c r="H8123" s="6">
        <f>H8122+F8123*in_rte-G8123</f>
        <v/>
      </c>
      <c r="I8123" s="6">
        <f>IF(sel_og=1,0,E8123-G8123)</f>
        <v/>
      </c>
      <c r="J8123" s="6">
        <f>IF(sel_og=1,0,D8123-F8123)</f>
        <v/>
      </c>
      <c r="K8123" s="6">
        <f>IF(sel_og=1,E8123-G8123,0)</f>
        <v/>
      </c>
    </row>
    <row r="8124">
      <c r="A8124" s="6">
        <f>Profiles!E8124+Profiles!F8124</f>
        <v/>
      </c>
      <c r="B8124" s="6">
        <f>Profiles!D8124*sel_solar</f>
        <v/>
      </c>
      <c r="C8124" s="6">
        <f>MIN(B8124,A8124)</f>
        <v/>
      </c>
      <c r="D8124" s="6">
        <f>B8124-C8124</f>
        <v/>
      </c>
      <c r="E8124" s="6">
        <f>A8124-C8124</f>
        <v/>
      </c>
      <c r="F8124" s="6">
        <f>MIN(D8124,in_batt_pw,IF(sel_batt=0,0,(sel_batt-H8123)/in_rte))</f>
        <v/>
      </c>
      <c r="G8124" s="6">
        <f>MIN(E8124,in_batt_pw,H8123)</f>
        <v/>
      </c>
      <c r="H8124" s="6">
        <f>H8123+F8124*in_rte-G8124</f>
        <v/>
      </c>
      <c r="I8124" s="6">
        <f>IF(sel_og=1,0,E8124-G8124)</f>
        <v/>
      </c>
      <c r="J8124" s="6">
        <f>IF(sel_og=1,0,D8124-F8124)</f>
        <v/>
      </c>
      <c r="K8124" s="6">
        <f>IF(sel_og=1,E8124-G8124,0)</f>
        <v/>
      </c>
    </row>
    <row r="8125">
      <c r="A8125" s="6">
        <f>Profiles!E8125+Profiles!F8125</f>
        <v/>
      </c>
      <c r="B8125" s="6">
        <f>Profiles!D8125*sel_solar</f>
        <v/>
      </c>
      <c r="C8125" s="6">
        <f>MIN(B8125,A8125)</f>
        <v/>
      </c>
      <c r="D8125" s="6">
        <f>B8125-C8125</f>
        <v/>
      </c>
      <c r="E8125" s="6">
        <f>A8125-C8125</f>
        <v/>
      </c>
      <c r="F8125" s="6">
        <f>MIN(D8125,in_batt_pw,IF(sel_batt=0,0,(sel_batt-H8124)/in_rte))</f>
        <v/>
      </c>
      <c r="G8125" s="6">
        <f>MIN(E8125,in_batt_pw,H8124)</f>
        <v/>
      </c>
      <c r="H8125" s="6">
        <f>H8124+F8125*in_rte-G8125</f>
        <v/>
      </c>
      <c r="I8125" s="6">
        <f>IF(sel_og=1,0,E8125-G8125)</f>
        <v/>
      </c>
      <c r="J8125" s="6">
        <f>IF(sel_og=1,0,D8125-F8125)</f>
        <v/>
      </c>
      <c r="K8125" s="6">
        <f>IF(sel_og=1,E8125-G8125,0)</f>
        <v/>
      </c>
    </row>
    <row r="8126">
      <c r="A8126" s="6">
        <f>Profiles!E8126+Profiles!F8126</f>
        <v/>
      </c>
      <c r="B8126" s="6">
        <f>Profiles!D8126*sel_solar</f>
        <v/>
      </c>
      <c r="C8126" s="6">
        <f>MIN(B8126,A8126)</f>
        <v/>
      </c>
      <c r="D8126" s="6">
        <f>B8126-C8126</f>
        <v/>
      </c>
      <c r="E8126" s="6">
        <f>A8126-C8126</f>
        <v/>
      </c>
      <c r="F8126" s="6">
        <f>MIN(D8126,in_batt_pw,IF(sel_batt=0,0,(sel_batt-H8125)/in_rte))</f>
        <v/>
      </c>
      <c r="G8126" s="6">
        <f>MIN(E8126,in_batt_pw,H8125)</f>
        <v/>
      </c>
      <c r="H8126" s="6">
        <f>H8125+F8126*in_rte-G8126</f>
        <v/>
      </c>
      <c r="I8126" s="6">
        <f>IF(sel_og=1,0,E8126-G8126)</f>
        <v/>
      </c>
      <c r="J8126" s="6">
        <f>IF(sel_og=1,0,D8126-F8126)</f>
        <v/>
      </c>
      <c r="K8126" s="6">
        <f>IF(sel_og=1,E8126-G8126,0)</f>
        <v/>
      </c>
    </row>
    <row r="8127">
      <c r="A8127" s="6">
        <f>Profiles!E8127+Profiles!F8127</f>
        <v/>
      </c>
      <c r="B8127" s="6">
        <f>Profiles!D8127*sel_solar</f>
        <v/>
      </c>
      <c r="C8127" s="6">
        <f>MIN(B8127,A8127)</f>
        <v/>
      </c>
      <c r="D8127" s="6">
        <f>B8127-C8127</f>
        <v/>
      </c>
      <c r="E8127" s="6">
        <f>A8127-C8127</f>
        <v/>
      </c>
      <c r="F8127" s="6">
        <f>MIN(D8127,in_batt_pw,IF(sel_batt=0,0,(sel_batt-H8126)/in_rte))</f>
        <v/>
      </c>
      <c r="G8127" s="6">
        <f>MIN(E8127,in_batt_pw,H8126)</f>
        <v/>
      </c>
      <c r="H8127" s="6">
        <f>H8126+F8127*in_rte-G8127</f>
        <v/>
      </c>
      <c r="I8127" s="6">
        <f>IF(sel_og=1,0,E8127-G8127)</f>
        <v/>
      </c>
      <c r="J8127" s="6">
        <f>IF(sel_og=1,0,D8127-F8127)</f>
        <v/>
      </c>
      <c r="K8127" s="6">
        <f>IF(sel_og=1,E8127-G8127,0)</f>
        <v/>
      </c>
    </row>
    <row r="8128">
      <c r="A8128" s="6">
        <f>Profiles!E8128+Profiles!F8128</f>
        <v/>
      </c>
      <c r="B8128" s="6">
        <f>Profiles!D8128*sel_solar</f>
        <v/>
      </c>
      <c r="C8128" s="6">
        <f>MIN(B8128,A8128)</f>
        <v/>
      </c>
      <c r="D8128" s="6">
        <f>B8128-C8128</f>
        <v/>
      </c>
      <c r="E8128" s="6">
        <f>A8128-C8128</f>
        <v/>
      </c>
      <c r="F8128" s="6">
        <f>MIN(D8128,in_batt_pw,IF(sel_batt=0,0,(sel_batt-H8127)/in_rte))</f>
        <v/>
      </c>
      <c r="G8128" s="6">
        <f>MIN(E8128,in_batt_pw,H8127)</f>
        <v/>
      </c>
      <c r="H8128" s="6">
        <f>H8127+F8128*in_rte-G8128</f>
        <v/>
      </c>
      <c r="I8128" s="6">
        <f>IF(sel_og=1,0,E8128-G8128)</f>
        <v/>
      </c>
      <c r="J8128" s="6">
        <f>IF(sel_og=1,0,D8128-F8128)</f>
        <v/>
      </c>
      <c r="K8128" s="6">
        <f>IF(sel_og=1,E8128-G8128,0)</f>
        <v/>
      </c>
    </row>
    <row r="8129">
      <c r="A8129" s="6">
        <f>Profiles!E8129+Profiles!F8129</f>
        <v/>
      </c>
      <c r="B8129" s="6">
        <f>Profiles!D8129*sel_solar</f>
        <v/>
      </c>
      <c r="C8129" s="6">
        <f>MIN(B8129,A8129)</f>
        <v/>
      </c>
      <c r="D8129" s="6">
        <f>B8129-C8129</f>
        <v/>
      </c>
      <c r="E8129" s="6">
        <f>A8129-C8129</f>
        <v/>
      </c>
      <c r="F8129" s="6">
        <f>MIN(D8129,in_batt_pw,IF(sel_batt=0,0,(sel_batt-H8128)/in_rte))</f>
        <v/>
      </c>
      <c r="G8129" s="6">
        <f>MIN(E8129,in_batt_pw,H8128)</f>
        <v/>
      </c>
      <c r="H8129" s="6">
        <f>H8128+F8129*in_rte-G8129</f>
        <v/>
      </c>
      <c r="I8129" s="6">
        <f>IF(sel_og=1,0,E8129-G8129)</f>
        <v/>
      </c>
      <c r="J8129" s="6">
        <f>IF(sel_og=1,0,D8129-F8129)</f>
        <v/>
      </c>
      <c r="K8129" s="6">
        <f>IF(sel_og=1,E8129-G8129,0)</f>
        <v/>
      </c>
    </row>
    <row r="8130">
      <c r="A8130" s="6">
        <f>Profiles!E8130+Profiles!F8130</f>
        <v/>
      </c>
      <c r="B8130" s="6">
        <f>Profiles!D8130*sel_solar</f>
        <v/>
      </c>
      <c r="C8130" s="6">
        <f>MIN(B8130,A8130)</f>
        <v/>
      </c>
      <c r="D8130" s="6">
        <f>B8130-C8130</f>
        <v/>
      </c>
      <c r="E8130" s="6">
        <f>A8130-C8130</f>
        <v/>
      </c>
      <c r="F8130" s="6">
        <f>MIN(D8130,in_batt_pw,IF(sel_batt=0,0,(sel_batt-H8129)/in_rte))</f>
        <v/>
      </c>
      <c r="G8130" s="6">
        <f>MIN(E8130,in_batt_pw,H8129)</f>
        <v/>
      </c>
      <c r="H8130" s="6">
        <f>H8129+F8130*in_rte-G8130</f>
        <v/>
      </c>
      <c r="I8130" s="6">
        <f>IF(sel_og=1,0,E8130-G8130)</f>
        <v/>
      </c>
      <c r="J8130" s="6">
        <f>IF(sel_og=1,0,D8130-F8130)</f>
        <v/>
      </c>
      <c r="K8130" s="6">
        <f>IF(sel_og=1,E8130-G8130,0)</f>
        <v/>
      </c>
    </row>
    <row r="8131">
      <c r="A8131" s="6">
        <f>Profiles!E8131+Profiles!F8131</f>
        <v/>
      </c>
      <c r="B8131" s="6">
        <f>Profiles!D8131*sel_solar</f>
        <v/>
      </c>
      <c r="C8131" s="6">
        <f>MIN(B8131,A8131)</f>
        <v/>
      </c>
      <c r="D8131" s="6">
        <f>B8131-C8131</f>
        <v/>
      </c>
      <c r="E8131" s="6">
        <f>A8131-C8131</f>
        <v/>
      </c>
      <c r="F8131" s="6">
        <f>MIN(D8131,in_batt_pw,IF(sel_batt=0,0,(sel_batt-H8130)/in_rte))</f>
        <v/>
      </c>
      <c r="G8131" s="6">
        <f>MIN(E8131,in_batt_pw,H8130)</f>
        <v/>
      </c>
      <c r="H8131" s="6">
        <f>H8130+F8131*in_rte-G8131</f>
        <v/>
      </c>
      <c r="I8131" s="6">
        <f>IF(sel_og=1,0,E8131-G8131)</f>
        <v/>
      </c>
      <c r="J8131" s="6">
        <f>IF(sel_og=1,0,D8131-F8131)</f>
        <v/>
      </c>
      <c r="K8131" s="6">
        <f>IF(sel_og=1,E8131-G8131,0)</f>
        <v/>
      </c>
    </row>
    <row r="8132">
      <c r="A8132" s="6">
        <f>Profiles!E8132+Profiles!F8132</f>
        <v/>
      </c>
      <c r="B8132" s="6">
        <f>Profiles!D8132*sel_solar</f>
        <v/>
      </c>
      <c r="C8132" s="6">
        <f>MIN(B8132,A8132)</f>
        <v/>
      </c>
      <c r="D8132" s="6">
        <f>B8132-C8132</f>
        <v/>
      </c>
      <c r="E8132" s="6">
        <f>A8132-C8132</f>
        <v/>
      </c>
      <c r="F8132" s="6">
        <f>MIN(D8132,in_batt_pw,IF(sel_batt=0,0,(sel_batt-H8131)/in_rte))</f>
        <v/>
      </c>
      <c r="G8132" s="6">
        <f>MIN(E8132,in_batt_pw,H8131)</f>
        <v/>
      </c>
      <c r="H8132" s="6">
        <f>H8131+F8132*in_rte-G8132</f>
        <v/>
      </c>
      <c r="I8132" s="6">
        <f>IF(sel_og=1,0,E8132-G8132)</f>
        <v/>
      </c>
      <c r="J8132" s="6">
        <f>IF(sel_og=1,0,D8132-F8132)</f>
        <v/>
      </c>
      <c r="K8132" s="6">
        <f>IF(sel_og=1,E8132-G8132,0)</f>
        <v/>
      </c>
    </row>
    <row r="8133">
      <c r="A8133" s="6">
        <f>Profiles!E8133+Profiles!F8133</f>
        <v/>
      </c>
      <c r="B8133" s="6">
        <f>Profiles!D8133*sel_solar</f>
        <v/>
      </c>
      <c r="C8133" s="6">
        <f>MIN(B8133,A8133)</f>
        <v/>
      </c>
      <c r="D8133" s="6">
        <f>B8133-C8133</f>
        <v/>
      </c>
      <c r="E8133" s="6">
        <f>A8133-C8133</f>
        <v/>
      </c>
      <c r="F8133" s="6">
        <f>MIN(D8133,in_batt_pw,IF(sel_batt=0,0,(sel_batt-H8132)/in_rte))</f>
        <v/>
      </c>
      <c r="G8133" s="6">
        <f>MIN(E8133,in_batt_pw,H8132)</f>
        <v/>
      </c>
      <c r="H8133" s="6">
        <f>H8132+F8133*in_rte-G8133</f>
        <v/>
      </c>
      <c r="I8133" s="6">
        <f>IF(sel_og=1,0,E8133-G8133)</f>
        <v/>
      </c>
      <c r="J8133" s="6">
        <f>IF(sel_og=1,0,D8133-F8133)</f>
        <v/>
      </c>
      <c r="K8133" s="6">
        <f>IF(sel_og=1,E8133-G8133,0)</f>
        <v/>
      </c>
    </row>
    <row r="8134">
      <c r="A8134" s="6">
        <f>Profiles!E8134+Profiles!F8134</f>
        <v/>
      </c>
      <c r="B8134" s="6">
        <f>Profiles!D8134*sel_solar</f>
        <v/>
      </c>
      <c r="C8134" s="6">
        <f>MIN(B8134,A8134)</f>
        <v/>
      </c>
      <c r="D8134" s="6">
        <f>B8134-C8134</f>
        <v/>
      </c>
      <c r="E8134" s="6">
        <f>A8134-C8134</f>
        <v/>
      </c>
      <c r="F8134" s="6">
        <f>MIN(D8134,in_batt_pw,IF(sel_batt=0,0,(sel_batt-H8133)/in_rte))</f>
        <v/>
      </c>
      <c r="G8134" s="6">
        <f>MIN(E8134,in_batt_pw,H8133)</f>
        <v/>
      </c>
      <c r="H8134" s="6">
        <f>H8133+F8134*in_rte-G8134</f>
        <v/>
      </c>
      <c r="I8134" s="6">
        <f>IF(sel_og=1,0,E8134-G8134)</f>
        <v/>
      </c>
      <c r="J8134" s="6">
        <f>IF(sel_og=1,0,D8134-F8134)</f>
        <v/>
      </c>
      <c r="K8134" s="6">
        <f>IF(sel_og=1,E8134-G8134,0)</f>
        <v/>
      </c>
    </row>
    <row r="8135">
      <c r="A8135" s="6">
        <f>Profiles!E8135+Profiles!F8135</f>
        <v/>
      </c>
      <c r="B8135" s="6">
        <f>Profiles!D8135*sel_solar</f>
        <v/>
      </c>
      <c r="C8135" s="6">
        <f>MIN(B8135,A8135)</f>
        <v/>
      </c>
      <c r="D8135" s="6">
        <f>B8135-C8135</f>
        <v/>
      </c>
      <c r="E8135" s="6">
        <f>A8135-C8135</f>
        <v/>
      </c>
      <c r="F8135" s="6">
        <f>MIN(D8135,in_batt_pw,IF(sel_batt=0,0,(sel_batt-H8134)/in_rte))</f>
        <v/>
      </c>
      <c r="G8135" s="6">
        <f>MIN(E8135,in_batt_pw,H8134)</f>
        <v/>
      </c>
      <c r="H8135" s="6">
        <f>H8134+F8135*in_rte-G8135</f>
        <v/>
      </c>
      <c r="I8135" s="6">
        <f>IF(sel_og=1,0,E8135-G8135)</f>
        <v/>
      </c>
      <c r="J8135" s="6">
        <f>IF(sel_og=1,0,D8135-F8135)</f>
        <v/>
      </c>
      <c r="K8135" s="6">
        <f>IF(sel_og=1,E8135-G8135,0)</f>
        <v/>
      </c>
    </row>
    <row r="8136">
      <c r="A8136" s="6">
        <f>Profiles!E8136+Profiles!F8136</f>
        <v/>
      </c>
      <c r="B8136" s="6">
        <f>Profiles!D8136*sel_solar</f>
        <v/>
      </c>
      <c r="C8136" s="6">
        <f>MIN(B8136,A8136)</f>
        <v/>
      </c>
      <c r="D8136" s="6">
        <f>B8136-C8136</f>
        <v/>
      </c>
      <c r="E8136" s="6">
        <f>A8136-C8136</f>
        <v/>
      </c>
      <c r="F8136" s="6">
        <f>MIN(D8136,in_batt_pw,IF(sel_batt=0,0,(sel_batt-H8135)/in_rte))</f>
        <v/>
      </c>
      <c r="G8136" s="6">
        <f>MIN(E8136,in_batt_pw,H8135)</f>
        <v/>
      </c>
      <c r="H8136" s="6">
        <f>H8135+F8136*in_rte-G8136</f>
        <v/>
      </c>
      <c r="I8136" s="6">
        <f>IF(sel_og=1,0,E8136-G8136)</f>
        <v/>
      </c>
      <c r="J8136" s="6">
        <f>IF(sel_og=1,0,D8136-F8136)</f>
        <v/>
      </c>
      <c r="K8136" s="6">
        <f>IF(sel_og=1,E8136-G8136,0)</f>
        <v/>
      </c>
    </row>
    <row r="8137">
      <c r="A8137" s="6">
        <f>Profiles!E8137+Profiles!F8137</f>
        <v/>
      </c>
      <c r="B8137" s="6">
        <f>Profiles!D8137*sel_solar</f>
        <v/>
      </c>
      <c r="C8137" s="6">
        <f>MIN(B8137,A8137)</f>
        <v/>
      </c>
      <c r="D8137" s="6">
        <f>B8137-C8137</f>
        <v/>
      </c>
      <c r="E8137" s="6">
        <f>A8137-C8137</f>
        <v/>
      </c>
      <c r="F8137" s="6">
        <f>MIN(D8137,in_batt_pw,IF(sel_batt=0,0,(sel_batt-H8136)/in_rte))</f>
        <v/>
      </c>
      <c r="G8137" s="6">
        <f>MIN(E8137,in_batt_pw,H8136)</f>
        <v/>
      </c>
      <c r="H8137" s="6">
        <f>H8136+F8137*in_rte-G8137</f>
        <v/>
      </c>
      <c r="I8137" s="6">
        <f>IF(sel_og=1,0,E8137-G8137)</f>
        <v/>
      </c>
      <c r="J8137" s="6">
        <f>IF(sel_og=1,0,D8137-F8137)</f>
        <v/>
      </c>
      <c r="K8137" s="6">
        <f>IF(sel_og=1,E8137-G8137,0)</f>
        <v/>
      </c>
    </row>
    <row r="8138">
      <c r="A8138" s="6">
        <f>Profiles!E8138+Profiles!F8138</f>
        <v/>
      </c>
      <c r="B8138" s="6">
        <f>Profiles!D8138*sel_solar</f>
        <v/>
      </c>
      <c r="C8138" s="6">
        <f>MIN(B8138,A8138)</f>
        <v/>
      </c>
      <c r="D8138" s="6">
        <f>B8138-C8138</f>
        <v/>
      </c>
      <c r="E8138" s="6">
        <f>A8138-C8138</f>
        <v/>
      </c>
      <c r="F8138" s="6">
        <f>MIN(D8138,in_batt_pw,IF(sel_batt=0,0,(sel_batt-H8137)/in_rte))</f>
        <v/>
      </c>
      <c r="G8138" s="6">
        <f>MIN(E8138,in_batt_pw,H8137)</f>
        <v/>
      </c>
      <c r="H8138" s="6">
        <f>H8137+F8138*in_rte-G8138</f>
        <v/>
      </c>
      <c r="I8138" s="6">
        <f>IF(sel_og=1,0,E8138-G8138)</f>
        <v/>
      </c>
      <c r="J8138" s="6">
        <f>IF(sel_og=1,0,D8138-F8138)</f>
        <v/>
      </c>
      <c r="K8138" s="6">
        <f>IF(sel_og=1,E8138-G8138,0)</f>
        <v/>
      </c>
    </row>
    <row r="8139">
      <c r="A8139" s="6">
        <f>Profiles!E8139+Profiles!F8139</f>
        <v/>
      </c>
      <c r="B8139" s="6">
        <f>Profiles!D8139*sel_solar</f>
        <v/>
      </c>
      <c r="C8139" s="6">
        <f>MIN(B8139,A8139)</f>
        <v/>
      </c>
      <c r="D8139" s="6">
        <f>B8139-C8139</f>
        <v/>
      </c>
      <c r="E8139" s="6">
        <f>A8139-C8139</f>
        <v/>
      </c>
      <c r="F8139" s="6">
        <f>MIN(D8139,in_batt_pw,IF(sel_batt=0,0,(sel_batt-H8138)/in_rte))</f>
        <v/>
      </c>
      <c r="G8139" s="6">
        <f>MIN(E8139,in_batt_pw,H8138)</f>
        <v/>
      </c>
      <c r="H8139" s="6">
        <f>H8138+F8139*in_rte-G8139</f>
        <v/>
      </c>
      <c r="I8139" s="6">
        <f>IF(sel_og=1,0,E8139-G8139)</f>
        <v/>
      </c>
      <c r="J8139" s="6">
        <f>IF(sel_og=1,0,D8139-F8139)</f>
        <v/>
      </c>
      <c r="K8139" s="6">
        <f>IF(sel_og=1,E8139-G8139,0)</f>
        <v/>
      </c>
    </row>
    <row r="8140">
      <c r="A8140" s="6">
        <f>Profiles!E8140+Profiles!F8140</f>
        <v/>
      </c>
      <c r="B8140" s="6">
        <f>Profiles!D8140*sel_solar</f>
        <v/>
      </c>
      <c r="C8140" s="6">
        <f>MIN(B8140,A8140)</f>
        <v/>
      </c>
      <c r="D8140" s="6">
        <f>B8140-C8140</f>
        <v/>
      </c>
      <c r="E8140" s="6">
        <f>A8140-C8140</f>
        <v/>
      </c>
      <c r="F8140" s="6">
        <f>MIN(D8140,in_batt_pw,IF(sel_batt=0,0,(sel_batt-H8139)/in_rte))</f>
        <v/>
      </c>
      <c r="G8140" s="6">
        <f>MIN(E8140,in_batt_pw,H8139)</f>
        <v/>
      </c>
      <c r="H8140" s="6">
        <f>H8139+F8140*in_rte-G8140</f>
        <v/>
      </c>
      <c r="I8140" s="6">
        <f>IF(sel_og=1,0,E8140-G8140)</f>
        <v/>
      </c>
      <c r="J8140" s="6">
        <f>IF(sel_og=1,0,D8140-F8140)</f>
        <v/>
      </c>
      <c r="K8140" s="6">
        <f>IF(sel_og=1,E8140-G8140,0)</f>
        <v/>
      </c>
    </row>
    <row r="8141">
      <c r="A8141" s="6">
        <f>Profiles!E8141+Profiles!F8141</f>
        <v/>
      </c>
      <c r="B8141" s="6">
        <f>Profiles!D8141*sel_solar</f>
        <v/>
      </c>
      <c r="C8141" s="6">
        <f>MIN(B8141,A8141)</f>
        <v/>
      </c>
      <c r="D8141" s="6">
        <f>B8141-C8141</f>
        <v/>
      </c>
      <c r="E8141" s="6">
        <f>A8141-C8141</f>
        <v/>
      </c>
      <c r="F8141" s="6">
        <f>MIN(D8141,in_batt_pw,IF(sel_batt=0,0,(sel_batt-H8140)/in_rte))</f>
        <v/>
      </c>
      <c r="G8141" s="6">
        <f>MIN(E8141,in_batt_pw,H8140)</f>
        <v/>
      </c>
      <c r="H8141" s="6">
        <f>H8140+F8141*in_rte-G8141</f>
        <v/>
      </c>
      <c r="I8141" s="6">
        <f>IF(sel_og=1,0,E8141-G8141)</f>
        <v/>
      </c>
      <c r="J8141" s="6">
        <f>IF(sel_og=1,0,D8141-F8141)</f>
        <v/>
      </c>
      <c r="K8141" s="6">
        <f>IF(sel_og=1,E8141-G8141,0)</f>
        <v/>
      </c>
    </row>
    <row r="8142">
      <c r="A8142" s="6">
        <f>Profiles!E8142+Profiles!F8142</f>
        <v/>
      </c>
      <c r="B8142" s="6">
        <f>Profiles!D8142*sel_solar</f>
        <v/>
      </c>
      <c r="C8142" s="6">
        <f>MIN(B8142,A8142)</f>
        <v/>
      </c>
      <c r="D8142" s="6">
        <f>B8142-C8142</f>
        <v/>
      </c>
      <c r="E8142" s="6">
        <f>A8142-C8142</f>
        <v/>
      </c>
      <c r="F8142" s="6">
        <f>MIN(D8142,in_batt_pw,IF(sel_batt=0,0,(sel_batt-H8141)/in_rte))</f>
        <v/>
      </c>
      <c r="G8142" s="6">
        <f>MIN(E8142,in_batt_pw,H8141)</f>
        <v/>
      </c>
      <c r="H8142" s="6">
        <f>H8141+F8142*in_rte-G8142</f>
        <v/>
      </c>
      <c r="I8142" s="6">
        <f>IF(sel_og=1,0,E8142-G8142)</f>
        <v/>
      </c>
      <c r="J8142" s="6">
        <f>IF(sel_og=1,0,D8142-F8142)</f>
        <v/>
      </c>
      <c r="K8142" s="6">
        <f>IF(sel_og=1,E8142-G8142,0)</f>
        <v/>
      </c>
    </row>
    <row r="8143">
      <c r="A8143" s="6">
        <f>Profiles!E8143+Profiles!F8143</f>
        <v/>
      </c>
      <c r="B8143" s="6">
        <f>Profiles!D8143*sel_solar</f>
        <v/>
      </c>
      <c r="C8143" s="6">
        <f>MIN(B8143,A8143)</f>
        <v/>
      </c>
      <c r="D8143" s="6">
        <f>B8143-C8143</f>
        <v/>
      </c>
      <c r="E8143" s="6">
        <f>A8143-C8143</f>
        <v/>
      </c>
      <c r="F8143" s="6">
        <f>MIN(D8143,in_batt_pw,IF(sel_batt=0,0,(sel_batt-H8142)/in_rte))</f>
        <v/>
      </c>
      <c r="G8143" s="6">
        <f>MIN(E8143,in_batt_pw,H8142)</f>
        <v/>
      </c>
      <c r="H8143" s="6">
        <f>H8142+F8143*in_rte-G8143</f>
        <v/>
      </c>
      <c r="I8143" s="6">
        <f>IF(sel_og=1,0,E8143-G8143)</f>
        <v/>
      </c>
      <c r="J8143" s="6">
        <f>IF(sel_og=1,0,D8143-F8143)</f>
        <v/>
      </c>
      <c r="K8143" s="6">
        <f>IF(sel_og=1,E8143-G8143,0)</f>
        <v/>
      </c>
    </row>
    <row r="8144">
      <c r="A8144" s="6">
        <f>Profiles!E8144+Profiles!F8144</f>
        <v/>
      </c>
      <c r="B8144" s="6">
        <f>Profiles!D8144*sel_solar</f>
        <v/>
      </c>
      <c r="C8144" s="6">
        <f>MIN(B8144,A8144)</f>
        <v/>
      </c>
      <c r="D8144" s="6">
        <f>B8144-C8144</f>
        <v/>
      </c>
      <c r="E8144" s="6">
        <f>A8144-C8144</f>
        <v/>
      </c>
      <c r="F8144" s="6">
        <f>MIN(D8144,in_batt_pw,IF(sel_batt=0,0,(sel_batt-H8143)/in_rte))</f>
        <v/>
      </c>
      <c r="G8144" s="6">
        <f>MIN(E8144,in_batt_pw,H8143)</f>
        <v/>
      </c>
      <c r="H8144" s="6">
        <f>H8143+F8144*in_rte-G8144</f>
        <v/>
      </c>
      <c r="I8144" s="6">
        <f>IF(sel_og=1,0,E8144-G8144)</f>
        <v/>
      </c>
      <c r="J8144" s="6">
        <f>IF(sel_og=1,0,D8144-F8144)</f>
        <v/>
      </c>
      <c r="K8144" s="6">
        <f>IF(sel_og=1,E8144-G8144,0)</f>
        <v/>
      </c>
    </row>
    <row r="8145">
      <c r="A8145" s="6">
        <f>Profiles!E8145+Profiles!F8145</f>
        <v/>
      </c>
      <c r="B8145" s="6">
        <f>Profiles!D8145*sel_solar</f>
        <v/>
      </c>
      <c r="C8145" s="6">
        <f>MIN(B8145,A8145)</f>
        <v/>
      </c>
      <c r="D8145" s="6">
        <f>B8145-C8145</f>
        <v/>
      </c>
      <c r="E8145" s="6">
        <f>A8145-C8145</f>
        <v/>
      </c>
      <c r="F8145" s="6">
        <f>MIN(D8145,in_batt_pw,IF(sel_batt=0,0,(sel_batt-H8144)/in_rte))</f>
        <v/>
      </c>
      <c r="G8145" s="6">
        <f>MIN(E8145,in_batt_pw,H8144)</f>
        <v/>
      </c>
      <c r="H8145" s="6">
        <f>H8144+F8145*in_rte-G8145</f>
        <v/>
      </c>
      <c r="I8145" s="6">
        <f>IF(sel_og=1,0,E8145-G8145)</f>
        <v/>
      </c>
      <c r="J8145" s="6">
        <f>IF(sel_og=1,0,D8145-F8145)</f>
        <v/>
      </c>
      <c r="K8145" s="6">
        <f>IF(sel_og=1,E8145-G8145,0)</f>
        <v/>
      </c>
    </row>
    <row r="8146">
      <c r="A8146" s="6">
        <f>Profiles!E8146+Profiles!F8146</f>
        <v/>
      </c>
      <c r="B8146" s="6">
        <f>Profiles!D8146*sel_solar</f>
        <v/>
      </c>
      <c r="C8146" s="6">
        <f>MIN(B8146,A8146)</f>
        <v/>
      </c>
      <c r="D8146" s="6">
        <f>B8146-C8146</f>
        <v/>
      </c>
      <c r="E8146" s="6">
        <f>A8146-C8146</f>
        <v/>
      </c>
      <c r="F8146" s="6">
        <f>MIN(D8146,in_batt_pw,IF(sel_batt=0,0,(sel_batt-H8145)/in_rte))</f>
        <v/>
      </c>
      <c r="G8146" s="6">
        <f>MIN(E8146,in_batt_pw,H8145)</f>
        <v/>
      </c>
      <c r="H8146" s="6">
        <f>H8145+F8146*in_rte-G8146</f>
        <v/>
      </c>
      <c r="I8146" s="6">
        <f>IF(sel_og=1,0,E8146-G8146)</f>
        <v/>
      </c>
      <c r="J8146" s="6">
        <f>IF(sel_og=1,0,D8146-F8146)</f>
        <v/>
      </c>
      <c r="K8146" s="6">
        <f>IF(sel_og=1,E8146-G8146,0)</f>
        <v/>
      </c>
    </row>
    <row r="8147">
      <c r="A8147" s="6">
        <f>Profiles!E8147+Profiles!F8147</f>
        <v/>
      </c>
      <c r="B8147" s="6">
        <f>Profiles!D8147*sel_solar</f>
        <v/>
      </c>
      <c r="C8147" s="6">
        <f>MIN(B8147,A8147)</f>
        <v/>
      </c>
      <c r="D8147" s="6">
        <f>B8147-C8147</f>
        <v/>
      </c>
      <c r="E8147" s="6">
        <f>A8147-C8147</f>
        <v/>
      </c>
      <c r="F8147" s="6">
        <f>MIN(D8147,in_batt_pw,IF(sel_batt=0,0,(sel_batt-H8146)/in_rte))</f>
        <v/>
      </c>
      <c r="G8147" s="6">
        <f>MIN(E8147,in_batt_pw,H8146)</f>
        <v/>
      </c>
      <c r="H8147" s="6">
        <f>H8146+F8147*in_rte-G8147</f>
        <v/>
      </c>
      <c r="I8147" s="6">
        <f>IF(sel_og=1,0,E8147-G8147)</f>
        <v/>
      </c>
      <c r="J8147" s="6">
        <f>IF(sel_og=1,0,D8147-F8147)</f>
        <v/>
      </c>
      <c r="K8147" s="6">
        <f>IF(sel_og=1,E8147-G8147,0)</f>
        <v/>
      </c>
    </row>
    <row r="8148">
      <c r="A8148" s="6">
        <f>Profiles!E8148+Profiles!F8148</f>
        <v/>
      </c>
      <c r="B8148" s="6">
        <f>Profiles!D8148*sel_solar</f>
        <v/>
      </c>
      <c r="C8148" s="6">
        <f>MIN(B8148,A8148)</f>
        <v/>
      </c>
      <c r="D8148" s="6">
        <f>B8148-C8148</f>
        <v/>
      </c>
      <c r="E8148" s="6">
        <f>A8148-C8148</f>
        <v/>
      </c>
      <c r="F8148" s="6">
        <f>MIN(D8148,in_batt_pw,IF(sel_batt=0,0,(sel_batt-H8147)/in_rte))</f>
        <v/>
      </c>
      <c r="G8148" s="6">
        <f>MIN(E8148,in_batt_pw,H8147)</f>
        <v/>
      </c>
      <c r="H8148" s="6">
        <f>H8147+F8148*in_rte-G8148</f>
        <v/>
      </c>
      <c r="I8148" s="6">
        <f>IF(sel_og=1,0,E8148-G8148)</f>
        <v/>
      </c>
      <c r="J8148" s="6">
        <f>IF(sel_og=1,0,D8148-F8148)</f>
        <v/>
      </c>
      <c r="K8148" s="6">
        <f>IF(sel_og=1,E8148-G8148,0)</f>
        <v/>
      </c>
    </row>
    <row r="8149">
      <c r="A8149" s="6">
        <f>Profiles!E8149+Profiles!F8149</f>
        <v/>
      </c>
      <c r="B8149" s="6">
        <f>Profiles!D8149*sel_solar</f>
        <v/>
      </c>
      <c r="C8149" s="6">
        <f>MIN(B8149,A8149)</f>
        <v/>
      </c>
      <c r="D8149" s="6">
        <f>B8149-C8149</f>
        <v/>
      </c>
      <c r="E8149" s="6">
        <f>A8149-C8149</f>
        <v/>
      </c>
      <c r="F8149" s="6">
        <f>MIN(D8149,in_batt_pw,IF(sel_batt=0,0,(sel_batt-H8148)/in_rte))</f>
        <v/>
      </c>
      <c r="G8149" s="6">
        <f>MIN(E8149,in_batt_pw,H8148)</f>
        <v/>
      </c>
      <c r="H8149" s="6">
        <f>H8148+F8149*in_rte-G8149</f>
        <v/>
      </c>
      <c r="I8149" s="6">
        <f>IF(sel_og=1,0,E8149-G8149)</f>
        <v/>
      </c>
      <c r="J8149" s="6">
        <f>IF(sel_og=1,0,D8149-F8149)</f>
        <v/>
      </c>
      <c r="K8149" s="6">
        <f>IF(sel_og=1,E8149-G8149,0)</f>
        <v/>
      </c>
    </row>
    <row r="8150">
      <c r="A8150" s="6">
        <f>Profiles!E8150+Profiles!F8150</f>
        <v/>
      </c>
      <c r="B8150" s="6">
        <f>Profiles!D8150*sel_solar</f>
        <v/>
      </c>
      <c r="C8150" s="6">
        <f>MIN(B8150,A8150)</f>
        <v/>
      </c>
      <c r="D8150" s="6">
        <f>B8150-C8150</f>
        <v/>
      </c>
      <c r="E8150" s="6">
        <f>A8150-C8150</f>
        <v/>
      </c>
      <c r="F8150" s="6">
        <f>MIN(D8150,in_batt_pw,IF(sel_batt=0,0,(sel_batt-H8149)/in_rte))</f>
        <v/>
      </c>
      <c r="G8150" s="6">
        <f>MIN(E8150,in_batt_pw,H8149)</f>
        <v/>
      </c>
      <c r="H8150" s="6">
        <f>H8149+F8150*in_rte-G8150</f>
        <v/>
      </c>
      <c r="I8150" s="6">
        <f>IF(sel_og=1,0,E8150-G8150)</f>
        <v/>
      </c>
      <c r="J8150" s="6">
        <f>IF(sel_og=1,0,D8150-F8150)</f>
        <v/>
      </c>
      <c r="K8150" s="6">
        <f>IF(sel_og=1,E8150-G8150,0)</f>
        <v/>
      </c>
    </row>
    <row r="8151">
      <c r="A8151" s="6">
        <f>Profiles!E8151+Profiles!F8151</f>
        <v/>
      </c>
      <c r="B8151" s="6">
        <f>Profiles!D8151*sel_solar</f>
        <v/>
      </c>
      <c r="C8151" s="6">
        <f>MIN(B8151,A8151)</f>
        <v/>
      </c>
      <c r="D8151" s="6">
        <f>B8151-C8151</f>
        <v/>
      </c>
      <c r="E8151" s="6">
        <f>A8151-C8151</f>
        <v/>
      </c>
      <c r="F8151" s="6">
        <f>MIN(D8151,in_batt_pw,IF(sel_batt=0,0,(sel_batt-H8150)/in_rte))</f>
        <v/>
      </c>
      <c r="G8151" s="6">
        <f>MIN(E8151,in_batt_pw,H8150)</f>
        <v/>
      </c>
      <c r="H8151" s="6">
        <f>H8150+F8151*in_rte-G8151</f>
        <v/>
      </c>
      <c r="I8151" s="6">
        <f>IF(sel_og=1,0,E8151-G8151)</f>
        <v/>
      </c>
      <c r="J8151" s="6">
        <f>IF(sel_og=1,0,D8151-F8151)</f>
        <v/>
      </c>
      <c r="K8151" s="6">
        <f>IF(sel_og=1,E8151-G8151,0)</f>
        <v/>
      </c>
    </row>
    <row r="8152">
      <c r="A8152" s="6">
        <f>Profiles!E8152+Profiles!F8152</f>
        <v/>
      </c>
      <c r="B8152" s="6">
        <f>Profiles!D8152*sel_solar</f>
        <v/>
      </c>
      <c r="C8152" s="6">
        <f>MIN(B8152,A8152)</f>
        <v/>
      </c>
      <c r="D8152" s="6">
        <f>B8152-C8152</f>
        <v/>
      </c>
      <c r="E8152" s="6">
        <f>A8152-C8152</f>
        <v/>
      </c>
      <c r="F8152" s="6">
        <f>MIN(D8152,in_batt_pw,IF(sel_batt=0,0,(sel_batt-H8151)/in_rte))</f>
        <v/>
      </c>
      <c r="G8152" s="6">
        <f>MIN(E8152,in_batt_pw,H8151)</f>
        <v/>
      </c>
      <c r="H8152" s="6">
        <f>H8151+F8152*in_rte-G8152</f>
        <v/>
      </c>
      <c r="I8152" s="6">
        <f>IF(sel_og=1,0,E8152-G8152)</f>
        <v/>
      </c>
      <c r="J8152" s="6">
        <f>IF(sel_og=1,0,D8152-F8152)</f>
        <v/>
      </c>
      <c r="K8152" s="6">
        <f>IF(sel_og=1,E8152-G8152,0)</f>
        <v/>
      </c>
    </row>
    <row r="8153">
      <c r="A8153" s="6">
        <f>Profiles!E8153+Profiles!F8153</f>
        <v/>
      </c>
      <c r="B8153" s="6">
        <f>Profiles!D8153*sel_solar</f>
        <v/>
      </c>
      <c r="C8153" s="6">
        <f>MIN(B8153,A8153)</f>
        <v/>
      </c>
      <c r="D8153" s="6">
        <f>B8153-C8153</f>
        <v/>
      </c>
      <c r="E8153" s="6">
        <f>A8153-C8153</f>
        <v/>
      </c>
      <c r="F8153" s="6">
        <f>MIN(D8153,in_batt_pw,IF(sel_batt=0,0,(sel_batt-H8152)/in_rte))</f>
        <v/>
      </c>
      <c r="G8153" s="6">
        <f>MIN(E8153,in_batt_pw,H8152)</f>
        <v/>
      </c>
      <c r="H8153" s="6">
        <f>H8152+F8153*in_rte-G8153</f>
        <v/>
      </c>
      <c r="I8153" s="6">
        <f>IF(sel_og=1,0,E8153-G8153)</f>
        <v/>
      </c>
      <c r="J8153" s="6">
        <f>IF(sel_og=1,0,D8153-F8153)</f>
        <v/>
      </c>
      <c r="K8153" s="6">
        <f>IF(sel_og=1,E8153-G8153,0)</f>
        <v/>
      </c>
    </row>
    <row r="8154">
      <c r="A8154" s="6">
        <f>Profiles!E8154+Profiles!F8154</f>
        <v/>
      </c>
      <c r="B8154" s="6">
        <f>Profiles!D8154*sel_solar</f>
        <v/>
      </c>
      <c r="C8154" s="6">
        <f>MIN(B8154,A8154)</f>
        <v/>
      </c>
      <c r="D8154" s="6">
        <f>B8154-C8154</f>
        <v/>
      </c>
      <c r="E8154" s="6">
        <f>A8154-C8154</f>
        <v/>
      </c>
      <c r="F8154" s="6">
        <f>MIN(D8154,in_batt_pw,IF(sel_batt=0,0,(sel_batt-H8153)/in_rte))</f>
        <v/>
      </c>
      <c r="G8154" s="6">
        <f>MIN(E8154,in_batt_pw,H8153)</f>
        <v/>
      </c>
      <c r="H8154" s="6">
        <f>H8153+F8154*in_rte-G8154</f>
        <v/>
      </c>
      <c r="I8154" s="6">
        <f>IF(sel_og=1,0,E8154-G8154)</f>
        <v/>
      </c>
      <c r="J8154" s="6">
        <f>IF(sel_og=1,0,D8154-F8154)</f>
        <v/>
      </c>
      <c r="K8154" s="6">
        <f>IF(sel_og=1,E8154-G8154,0)</f>
        <v/>
      </c>
    </row>
    <row r="8155">
      <c r="A8155" s="6">
        <f>Profiles!E8155+Profiles!F8155</f>
        <v/>
      </c>
      <c r="B8155" s="6">
        <f>Profiles!D8155*sel_solar</f>
        <v/>
      </c>
      <c r="C8155" s="6">
        <f>MIN(B8155,A8155)</f>
        <v/>
      </c>
      <c r="D8155" s="6">
        <f>B8155-C8155</f>
        <v/>
      </c>
      <c r="E8155" s="6">
        <f>A8155-C8155</f>
        <v/>
      </c>
      <c r="F8155" s="6">
        <f>MIN(D8155,in_batt_pw,IF(sel_batt=0,0,(sel_batt-H8154)/in_rte))</f>
        <v/>
      </c>
      <c r="G8155" s="6">
        <f>MIN(E8155,in_batt_pw,H8154)</f>
        <v/>
      </c>
      <c r="H8155" s="6">
        <f>H8154+F8155*in_rte-G8155</f>
        <v/>
      </c>
      <c r="I8155" s="6">
        <f>IF(sel_og=1,0,E8155-G8155)</f>
        <v/>
      </c>
      <c r="J8155" s="6">
        <f>IF(sel_og=1,0,D8155-F8155)</f>
        <v/>
      </c>
      <c r="K8155" s="6">
        <f>IF(sel_og=1,E8155-G8155,0)</f>
        <v/>
      </c>
    </row>
    <row r="8156">
      <c r="A8156" s="6">
        <f>Profiles!E8156+Profiles!F8156</f>
        <v/>
      </c>
      <c r="B8156" s="6">
        <f>Profiles!D8156*sel_solar</f>
        <v/>
      </c>
      <c r="C8156" s="6">
        <f>MIN(B8156,A8156)</f>
        <v/>
      </c>
      <c r="D8156" s="6">
        <f>B8156-C8156</f>
        <v/>
      </c>
      <c r="E8156" s="6">
        <f>A8156-C8156</f>
        <v/>
      </c>
      <c r="F8156" s="6">
        <f>MIN(D8156,in_batt_pw,IF(sel_batt=0,0,(sel_batt-H8155)/in_rte))</f>
        <v/>
      </c>
      <c r="G8156" s="6">
        <f>MIN(E8156,in_batt_pw,H8155)</f>
        <v/>
      </c>
      <c r="H8156" s="6">
        <f>H8155+F8156*in_rte-G8156</f>
        <v/>
      </c>
      <c r="I8156" s="6">
        <f>IF(sel_og=1,0,E8156-G8156)</f>
        <v/>
      </c>
      <c r="J8156" s="6">
        <f>IF(sel_og=1,0,D8156-F8156)</f>
        <v/>
      </c>
      <c r="K8156" s="6">
        <f>IF(sel_og=1,E8156-G8156,0)</f>
        <v/>
      </c>
    </row>
    <row r="8157">
      <c r="A8157" s="6">
        <f>Profiles!E8157+Profiles!F8157</f>
        <v/>
      </c>
      <c r="B8157" s="6">
        <f>Profiles!D8157*sel_solar</f>
        <v/>
      </c>
      <c r="C8157" s="6">
        <f>MIN(B8157,A8157)</f>
        <v/>
      </c>
      <c r="D8157" s="6">
        <f>B8157-C8157</f>
        <v/>
      </c>
      <c r="E8157" s="6">
        <f>A8157-C8157</f>
        <v/>
      </c>
      <c r="F8157" s="6">
        <f>MIN(D8157,in_batt_pw,IF(sel_batt=0,0,(sel_batt-H8156)/in_rte))</f>
        <v/>
      </c>
      <c r="G8157" s="6">
        <f>MIN(E8157,in_batt_pw,H8156)</f>
        <v/>
      </c>
      <c r="H8157" s="6">
        <f>H8156+F8157*in_rte-G8157</f>
        <v/>
      </c>
      <c r="I8157" s="6">
        <f>IF(sel_og=1,0,E8157-G8157)</f>
        <v/>
      </c>
      <c r="J8157" s="6">
        <f>IF(sel_og=1,0,D8157-F8157)</f>
        <v/>
      </c>
      <c r="K8157" s="6">
        <f>IF(sel_og=1,E8157-G8157,0)</f>
        <v/>
      </c>
    </row>
    <row r="8158">
      <c r="A8158" s="6">
        <f>Profiles!E8158+Profiles!F8158</f>
        <v/>
      </c>
      <c r="B8158" s="6">
        <f>Profiles!D8158*sel_solar</f>
        <v/>
      </c>
      <c r="C8158" s="6">
        <f>MIN(B8158,A8158)</f>
        <v/>
      </c>
      <c r="D8158" s="6">
        <f>B8158-C8158</f>
        <v/>
      </c>
      <c r="E8158" s="6">
        <f>A8158-C8158</f>
        <v/>
      </c>
      <c r="F8158" s="6">
        <f>MIN(D8158,in_batt_pw,IF(sel_batt=0,0,(sel_batt-H8157)/in_rte))</f>
        <v/>
      </c>
      <c r="G8158" s="6">
        <f>MIN(E8158,in_batt_pw,H8157)</f>
        <v/>
      </c>
      <c r="H8158" s="6">
        <f>H8157+F8158*in_rte-G8158</f>
        <v/>
      </c>
      <c r="I8158" s="6">
        <f>IF(sel_og=1,0,E8158-G8158)</f>
        <v/>
      </c>
      <c r="J8158" s="6">
        <f>IF(sel_og=1,0,D8158-F8158)</f>
        <v/>
      </c>
      <c r="K8158" s="6">
        <f>IF(sel_og=1,E8158-G8158,0)</f>
        <v/>
      </c>
    </row>
    <row r="8159">
      <c r="A8159" s="6">
        <f>Profiles!E8159+Profiles!F8159</f>
        <v/>
      </c>
      <c r="B8159" s="6">
        <f>Profiles!D8159*sel_solar</f>
        <v/>
      </c>
      <c r="C8159" s="6">
        <f>MIN(B8159,A8159)</f>
        <v/>
      </c>
      <c r="D8159" s="6">
        <f>B8159-C8159</f>
        <v/>
      </c>
      <c r="E8159" s="6">
        <f>A8159-C8159</f>
        <v/>
      </c>
      <c r="F8159" s="6">
        <f>MIN(D8159,in_batt_pw,IF(sel_batt=0,0,(sel_batt-H8158)/in_rte))</f>
        <v/>
      </c>
      <c r="G8159" s="6">
        <f>MIN(E8159,in_batt_pw,H8158)</f>
        <v/>
      </c>
      <c r="H8159" s="6">
        <f>H8158+F8159*in_rte-G8159</f>
        <v/>
      </c>
      <c r="I8159" s="6">
        <f>IF(sel_og=1,0,E8159-G8159)</f>
        <v/>
      </c>
      <c r="J8159" s="6">
        <f>IF(sel_og=1,0,D8159-F8159)</f>
        <v/>
      </c>
      <c r="K8159" s="6">
        <f>IF(sel_og=1,E8159-G8159,0)</f>
        <v/>
      </c>
    </row>
    <row r="8160">
      <c r="A8160" s="6">
        <f>Profiles!E8160+Profiles!F8160</f>
        <v/>
      </c>
      <c r="B8160" s="6">
        <f>Profiles!D8160*sel_solar</f>
        <v/>
      </c>
      <c r="C8160" s="6">
        <f>MIN(B8160,A8160)</f>
        <v/>
      </c>
      <c r="D8160" s="6">
        <f>B8160-C8160</f>
        <v/>
      </c>
      <c r="E8160" s="6">
        <f>A8160-C8160</f>
        <v/>
      </c>
      <c r="F8160" s="6">
        <f>MIN(D8160,in_batt_pw,IF(sel_batt=0,0,(sel_batt-H8159)/in_rte))</f>
        <v/>
      </c>
      <c r="G8160" s="6">
        <f>MIN(E8160,in_batt_pw,H8159)</f>
        <v/>
      </c>
      <c r="H8160" s="6">
        <f>H8159+F8160*in_rte-G8160</f>
        <v/>
      </c>
      <c r="I8160" s="6">
        <f>IF(sel_og=1,0,E8160-G8160)</f>
        <v/>
      </c>
      <c r="J8160" s="6">
        <f>IF(sel_og=1,0,D8160-F8160)</f>
        <v/>
      </c>
      <c r="K8160" s="6">
        <f>IF(sel_og=1,E8160-G8160,0)</f>
        <v/>
      </c>
    </row>
    <row r="8161">
      <c r="A8161" s="6">
        <f>Profiles!E8161+Profiles!F8161</f>
        <v/>
      </c>
      <c r="B8161" s="6">
        <f>Profiles!D8161*sel_solar</f>
        <v/>
      </c>
      <c r="C8161" s="6">
        <f>MIN(B8161,A8161)</f>
        <v/>
      </c>
      <c r="D8161" s="6">
        <f>B8161-C8161</f>
        <v/>
      </c>
      <c r="E8161" s="6">
        <f>A8161-C8161</f>
        <v/>
      </c>
      <c r="F8161" s="6">
        <f>MIN(D8161,in_batt_pw,IF(sel_batt=0,0,(sel_batt-H8160)/in_rte))</f>
        <v/>
      </c>
      <c r="G8161" s="6">
        <f>MIN(E8161,in_batt_pw,H8160)</f>
        <v/>
      </c>
      <c r="H8161" s="6">
        <f>H8160+F8161*in_rte-G8161</f>
        <v/>
      </c>
      <c r="I8161" s="6">
        <f>IF(sel_og=1,0,E8161-G8161)</f>
        <v/>
      </c>
      <c r="J8161" s="6">
        <f>IF(sel_og=1,0,D8161-F8161)</f>
        <v/>
      </c>
      <c r="K8161" s="6">
        <f>IF(sel_og=1,E8161-G8161,0)</f>
        <v/>
      </c>
    </row>
    <row r="8162">
      <c r="A8162" s="6">
        <f>Profiles!E8162+Profiles!F8162</f>
        <v/>
      </c>
      <c r="B8162" s="6">
        <f>Profiles!D8162*sel_solar</f>
        <v/>
      </c>
      <c r="C8162" s="6">
        <f>MIN(B8162,A8162)</f>
        <v/>
      </c>
      <c r="D8162" s="6">
        <f>B8162-C8162</f>
        <v/>
      </c>
      <c r="E8162" s="6">
        <f>A8162-C8162</f>
        <v/>
      </c>
      <c r="F8162" s="6">
        <f>MIN(D8162,in_batt_pw,IF(sel_batt=0,0,(sel_batt-H8161)/in_rte))</f>
        <v/>
      </c>
      <c r="G8162" s="6">
        <f>MIN(E8162,in_batt_pw,H8161)</f>
        <v/>
      </c>
      <c r="H8162" s="6">
        <f>H8161+F8162*in_rte-G8162</f>
        <v/>
      </c>
      <c r="I8162" s="6">
        <f>IF(sel_og=1,0,E8162-G8162)</f>
        <v/>
      </c>
      <c r="J8162" s="6">
        <f>IF(sel_og=1,0,D8162-F8162)</f>
        <v/>
      </c>
      <c r="K8162" s="6">
        <f>IF(sel_og=1,E8162-G8162,0)</f>
        <v/>
      </c>
    </row>
    <row r="8163">
      <c r="A8163" s="6">
        <f>Profiles!E8163+Profiles!F8163</f>
        <v/>
      </c>
      <c r="B8163" s="6">
        <f>Profiles!D8163*sel_solar</f>
        <v/>
      </c>
      <c r="C8163" s="6">
        <f>MIN(B8163,A8163)</f>
        <v/>
      </c>
      <c r="D8163" s="6">
        <f>B8163-C8163</f>
        <v/>
      </c>
      <c r="E8163" s="6">
        <f>A8163-C8163</f>
        <v/>
      </c>
      <c r="F8163" s="6">
        <f>MIN(D8163,in_batt_pw,IF(sel_batt=0,0,(sel_batt-H8162)/in_rte))</f>
        <v/>
      </c>
      <c r="G8163" s="6">
        <f>MIN(E8163,in_batt_pw,H8162)</f>
        <v/>
      </c>
      <c r="H8163" s="6">
        <f>H8162+F8163*in_rte-G8163</f>
        <v/>
      </c>
      <c r="I8163" s="6">
        <f>IF(sel_og=1,0,E8163-G8163)</f>
        <v/>
      </c>
      <c r="J8163" s="6">
        <f>IF(sel_og=1,0,D8163-F8163)</f>
        <v/>
      </c>
      <c r="K8163" s="6">
        <f>IF(sel_og=1,E8163-G8163,0)</f>
        <v/>
      </c>
    </row>
    <row r="8164">
      <c r="A8164" s="6">
        <f>Profiles!E8164+Profiles!F8164</f>
        <v/>
      </c>
      <c r="B8164" s="6">
        <f>Profiles!D8164*sel_solar</f>
        <v/>
      </c>
      <c r="C8164" s="6">
        <f>MIN(B8164,A8164)</f>
        <v/>
      </c>
      <c r="D8164" s="6">
        <f>B8164-C8164</f>
        <v/>
      </c>
      <c r="E8164" s="6">
        <f>A8164-C8164</f>
        <v/>
      </c>
      <c r="F8164" s="6">
        <f>MIN(D8164,in_batt_pw,IF(sel_batt=0,0,(sel_batt-H8163)/in_rte))</f>
        <v/>
      </c>
      <c r="G8164" s="6">
        <f>MIN(E8164,in_batt_pw,H8163)</f>
        <v/>
      </c>
      <c r="H8164" s="6">
        <f>H8163+F8164*in_rte-G8164</f>
        <v/>
      </c>
      <c r="I8164" s="6">
        <f>IF(sel_og=1,0,E8164-G8164)</f>
        <v/>
      </c>
      <c r="J8164" s="6">
        <f>IF(sel_og=1,0,D8164-F8164)</f>
        <v/>
      </c>
      <c r="K8164" s="6">
        <f>IF(sel_og=1,E8164-G8164,0)</f>
        <v/>
      </c>
    </row>
    <row r="8165">
      <c r="A8165" s="6">
        <f>Profiles!E8165+Profiles!F8165</f>
        <v/>
      </c>
      <c r="B8165" s="6">
        <f>Profiles!D8165*sel_solar</f>
        <v/>
      </c>
      <c r="C8165" s="6">
        <f>MIN(B8165,A8165)</f>
        <v/>
      </c>
      <c r="D8165" s="6">
        <f>B8165-C8165</f>
        <v/>
      </c>
      <c r="E8165" s="6">
        <f>A8165-C8165</f>
        <v/>
      </c>
      <c r="F8165" s="6">
        <f>MIN(D8165,in_batt_pw,IF(sel_batt=0,0,(sel_batt-H8164)/in_rte))</f>
        <v/>
      </c>
      <c r="G8165" s="6">
        <f>MIN(E8165,in_batt_pw,H8164)</f>
        <v/>
      </c>
      <c r="H8165" s="6">
        <f>H8164+F8165*in_rte-G8165</f>
        <v/>
      </c>
      <c r="I8165" s="6">
        <f>IF(sel_og=1,0,E8165-G8165)</f>
        <v/>
      </c>
      <c r="J8165" s="6">
        <f>IF(sel_og=1,0,D8165-F8165)</f>
        <v/>
      </c>
      <c r="K8165" s="6">
        <f>IF(sel_og=1,E8165-G8165,0)</f>
        <v/>
      </c>
    </row>
    <row r="8166">
      <c r="A8166" s="6">
        <f>Profiles!E8166+Profiles!F8166</f>
        <v/>
      </c>
      <c r="B8166" s="6">
        <f>Profiles!D8166*sel_solar</f>
        <v/>
      </c>
      <c r="C8166" s="6">
        <f>MIN(B8166,A8166)</f>
        <v/>
      </c>
      <c r="D8166" s="6">
        <f>B8166-C8166</f>
        <v/>
      </c>
      <c r="E8166" s="6">
        <f>A8166-C8166</f>
        <v/>
      </c>
      <c r="F8166" s="6">
        <f>MIN(D8166,in_batt_pw,IF(sel_batt=0,0,(sel_batt-H8165)/in_rte))</f>
        <v/>
      </c>
      <c r="G8166" s="6">
        <f>MIN(E8166,in_batt_pw,H8165)</f>
        <v/>
      </c>
      <c r="H8166" s="6">
        <f>H8165+F8166*in_rte-G8166</f>
        <v/>
      </c>
      <c r="I8166" s="6">
        <f>IF(sel_og=1,0,E8166-G8166)</f>
        <v/>
      </c>
      <c r="J8166" s="6">
        <f>IF(sel_og=1,0,D8166-F8166)</f>
        <v/>
      </c>
      <c r="K8166" s="6">
        <f>IF(sel_og=1,E8166-G8166,0)</f>
        <v/>
      </c>
    </row>
    <row r="8167">
      <c r="A8167" s="6">
        <f>Profiles!E8167+Profiles!F8167</f>
        <v/>
      </c>
      <c r="B8167" s="6">
        <f>Profiles!D8167*sel_solar</f>
        <v/>
      </c>
      <c r="C8167" s="6">
        <f>MIN(B8167,A8167)</f>
        <v/>
      </c>
      <c r="D8167" s="6">
        <f>B8167-C8167</f>
        <v/>
      </c>
      <c r="E8167" s="6">
        <f>A8167-C8167</f>
        <v/>
      </c>
      <c r="F8167" s="6">
        <f>MIN(D8167,in_batt_pw,IF(sel_batt=0,0,(sel_batt-H8166)/in_rte))</f>
        <v/>
      </c>
      <c r="G8167" s="6">
        <f>MIN(E8167,in_batt_pw,H8166)</f>
        <v/>
      </c>
      <c r="H8167" s="6">
        <f>H8166+F8167*in_rte-G8167</f>
        <v/>
      </c>
      <c r="I8167" s="6">
        <f>IF(sel_og=1,0,E8167-G8167)</f>
        <v/>
      </c>
      <c r="J8167" s="6">
        <f>IF(sel_og=1,0,D8167-F8167)</f>
        <v/>
      </c>
      <c r="K8167" s="6">
        <f>IF(sel_og=1,E8167-G8167,0)</f>
        <v/>
      </c>
    </row>
    <row r="8168">
      <c r="A8168" s="6">
        <f>Profiles!E8168+Profiles!F8168</f>
        <v/>
      </c>
      <c r="B8168" s="6">
        <f>Profiles!D8168*sel_solar</f>
        <v/>
      </c>
      <c r="C8168" s="6">
        <f>MIN(B8168,A8168)</f>
        <v/>
      </c>
      <c r="D8168" s="6">
        <f>B8168-C8168</f>
        <v/>
      </c>
      <c r="E8168" s="6">
        <f>A8168-C8168</f>
        <v/>
      </c>
      <c r="F8168" s="6">
        <f>MIN(D8168,in_batt_pw,IF(sel_batt=0,0,(sel_batt-H8167)/in_rte))</f>
        <v/>
      </c>
      <c r="G8168" s="6">
        <f>MIN(E8168,in_batt_pw,H8167)</f>
        <v/>
      </c>
      <c r="H8168" s="6">
        <f>H8167+F8168*in_rte-G8168</f>
        <v/>
      </c>
      <c r="I8168" s="6">
        <f>IF(sel_og=1,0,E8168-G8168)</f>
        <v/>
      </c>
      <c r="J8168" s="6">
        <f>IF(sel_og=1,0,D8168-F8168)</f>
        <v/>
      </c>
      <c r="K8168" s="6">
        <f>IF(sel_og=1,E8168-G8168,0)</f>
        <v/>
      </c>
    </row>
    <row r="8169">
      <c r="A8169" s="6">
        <f>Profiles!E8169+Profiles!F8169</f>
        <v/>
      </c>
      <c r="B8169" s="6">
        <f>Profiles!D8169*sel_solar</f>
        <v/>
      </c>
      <c r="C8169" s="6">
        <f>MIN(B8169,A8169)</f>
        <v/>
      </c>
      <c r="D8169" s="6">
        <f>B8169-C8169</f>
        <v/>
      </c>
      <c r="E8169" s="6">
        <f>A8169-C8169</f>
        <v/>
      </c>
      <c r="F8169" s="6">
        <f>MIN(D8169,in_batt_pw,IF(sel_batt=0,0,(sel_batt-H8168)/in_rte))</f>
        <v/>
      </c>
      <c r="G8169" s="6">
        <f>MIN(E8169,in_batt_pw,H8168)</f>
        <v/>
      </c>
      <c r="H8169" s="6">
        <f>H8168+F8169*in_rte-G8169</f>
        <v/>
      </c>
      <c r="I8169" s="6">
        <f>IF(sel_og=1,0,E8169-G8169)</f>
        <v/>
      </c>
      <c r="J8169" s="6">
        <f>IF(sel_og=1,0,D8169-F8169)</f>
        <v/>
      </c>
      <c r="K8169" s="6">
        <f>IF(sel_og=1,E8169-G8169,0)</f>
        <v/>
      </c>
    </row>
    <row r="8170">
      <c r="A8170" s="6">
        <f>Profiles!E8170+Profiles!F8170</f>
        <v/>
      </c>
      <c r="B8170" s="6">
        <f>Profiles!D8170*sel_solar</f>
        <v/>
      </c>
      <c r="C8170" s="6">
        <f>MIN(B8170,A8170)</f>
        <v/>
      </c>
      <c r="D8170" s="6">
        <f>B8170-C8170</f>
        <v/>
      </c>
      <c r="E8170" s="6">
        <f>A8170-C8170</f>
        <v/>
      </c>
      <c r="F8170" s="6">
        <f>MIN(D8170,in_batt_pw,IF(sel_batt=0,0,(sel_batt-H8169)/in_rte))</f>
        <v/>
      </c>
      <c r="G8170" s="6">
        <f>MIN(E8170,in_batt_pw,H8169)</f>
        <v/>
      </c>
      <c r="H8170" s="6">
        <f>H8169+F8170*in_rte-G8170</f>
        <v/>
      </c>
      <c r="I8170" s="6">
        <f>IF(sel_og=1,0,E8170-G8170)</f>
        <v/>
      </c>
      <c r="J8170" s="6">
        <f>IF(sel_og=1,0,D8170-F8170)</f>
        <v/>
      </c>
      <c r="K8170" s="6">
        <f>IF(sel_og=1,E8170-G8170,0)</f>
        <v/>
      </c>
    </row>
    <row r="8171">
      <c r="A8171" s="6">
        <f>Profiles!E8171+Profiles!F8171</f>
        <v/>
      </c>
      <c r="B8171" s="6">
        <f>Profiles!D8171*sel_solar</f>
        <v/>
      </c>
      <c r="C8171" s="6">
        <f>MIN(B8171,A8171)</f>
        <v/>
      </c>
      <c r="D8171" s="6">
        <f>B8171-C8171</f>
        <v/>
      </c>
      <c r="E8171" s="6">
        <f>A8171-C8171</f>
        <v/>
      </c>
      <c r="F8171" s="6">
        <f>MIN(D8171,in_batt_pw,IF(sel_batt=0,0,(sel_batt-H8170)/in_rte))</f>
        <v/>
      </c>
      <c r="G8171" s="6">
        <f>MIN(E8171,in_batt_pw,H8170)</f>
        <v/>
      </c>
      <c r="H8171" s="6">
        <f>H8170+F8171*in_rte-G8171</f>
        <v/>
      </c>
      <c r="I8171" s="6">
        <f>IF(sel_og=1,0,E8171-G8171)</f>
        <v/>
      </c>
      <c r="J8171" s="6">
        <f>IF(sel_og=1,0,D8171-F8171)</f>
        <v/>
      </c>
      <c r="K8171" s="6">
        <f>IF(sel_og=1,E8171-G8171,0)</f>
        <v/>
      </c>
    </row>
    <row r="8172">
      <c r="A8172" s="6">
        <f>Profiles!E8172+Profiles!F8172</f>
        <v/>
      </c>
      <c r="B8172" s="6">
        <f>Profiles!D8172*sel_solar</f>
        <v/>
      </c>
      <c r="C8172" s="6">
        <f>MIN(B8172,A8172)</f>
        <v/>
      </c>
      <c r="D8172" s="6">
        <f>B8172-C8172</f>
        <v/>
      </c>
      <c r="E8172" s="6">
        <f>A8172-C8172</f>
        <v/>
      </c>
      <c r="F8172" s="6">
        <f>MIN(D8172,in_batt_pw,IF(sel_batt=0,0,(sel_batt-H8171)/in_rte))</f>
        <v/>
      </c>
      <c r="G8172" s="6">
        <f>MIN(E8172,in_batt_pw,H8171)</f>
        <v/>
      </c>
      <c r="H8172" s="6">
        <f>H8171+F8172*in_rte-G8172</f>
        <v/>
      </c>
      <c r="I8172" s="6">
        <f>IF(sel_og=1,0,E8172-G8172)</f>
        <v/>
      </c>
      <c r="J8172" s="6">
        <f>IF(sel_og=1,0,D8172-F8172)</f>
        <v/>
      </c>
      <c r="K8172" s="6">
        <f>IF(sel_og=1,E8172-G8172,0)</f>
        <v/>
      </c>
    </row>
    <row r="8173">
      <c r="A8173" s="6">
        <f>Profiles!E8173+Profiles!F8173</f>
        <v/>
      </c>
      <c r="B8173" s="6">
        <f>Profiles!D8173*sel_solar</f>
        <v/>
      </c>
      <c r="C8173" s="6">
        <f>MIN(B8173,A8173)</f>
        <v/>
      </c>
      <c r="D8173" s="6">
        <f>B8173-C8173</f>
        <v/>
      </c>
      <c r="E8173" s="6">
        <f>A8173-C8173</f>
        <v/>
      </c>
      <c r="F8173" s="6">
        <f>MIN(D8173,in_batt_pw,IF(sel_batt=0,0,(sel_batt-H8172)/in_rte))</f>
        <v/>
      </c>
      <c r="G8173" s="6">
        <f>MIN(E8173,in_batt_pw,H8172)</f>
        <v/>
      </c>
      <c r="H8173" s="6">
        <f>H8172+F8173*in_rte-G8173</f>
        <v/>
      </c>
      <c r="I8173" s="6">
        <f>IF(sel_og=1,0,E8173-G8173)</f>
        <v/>
      </c>
      <c r="J8173" s="6">
        <f>IF(sel_og=1,0,D8173-F8173)</f>
        <v/>
      </c>
      <c r="K8173" s="6">
        <f>IF(sel_og=1,E8173-G8173,0)</f>
        <v/>
      </c>
    </row>
    <row r="8174">
      <c r="A8174" s="6">
        <f>Profiles!E8174+Profiles!F8174</f>
        <v/>
      </c>
      <c r="B8174" s="6">
        <f>Profiles!D8174*sel_solar</f>
        <v/>
      </c>
      <c r="C8174" s="6">
        <f>MIN(B8174,A8174)</f>
        <v/>
      </c>
      <c r="D8174" s="6">
        <f>B8174-C8174</f>
        <v/>
      </c>
      <c r="E8174" s="6">
        <f>A8174-C8174</f>
        <v/>
      </c>
      <c r="F8174" s="6">
        <f>MIN(D8174,in_batt_pw,IF(sel_batt=0,0,(sel_batt-H8173)/in_rte))</f>
        <v/>
      </c>
      <c r="G8174" s="6">
        <f>MIN(E8174,in_batt_pw,H8173)</f>
        <v/>
      </c>
      <c r="H8174" s="6">
        <f>H8173+F8174*in_rte-G8174</f>
        <v/>
      </c>
      <c r="I8174" s="6">
        <f>IF(sel_og=1,0,E8174-G8174)</f>
        <v/>
      </c>
      <c r="J8174" s="6">
        <f>IF(sel_og=1,0,D8174-F8174)</f>
        <v/>
      </c>
      <c r="K8174" s="6">
        <f>IF(sel_og=1,E8174-G8174,0)</f>
        <v/>
      </c>
    </row>
    <row r="8175">
      <c r="A8175" s="6">
        <f>Profiles!E8175+Profiles!F8175</f>
        <v/>
      </c>
      <c r="B8175" s="6">
        <f>Profiles!D8175*sel_solar</f>
        <v/>
      </c>
      <c r="C8175" s="6">
        <f>MIN(B8175,A8175)</f>
        <v/>
      </c>
      <c r="D8175" s="6">
        <f>B8175-C8175</f>
        <v/>
      </c>
      <c r="E8175" s="6">
        <f>A8175-C8175</f>
        <v/>
      </c>
      <c r="F8175" s="6">
        <f>MIN(D8175,in_batt_pw,IF(sel_batt=0,0,(sel_batt-H8174)/in_rte))</f>
        <v/>
      </c>
      <c r="G8175" s="6">
        <f>MIN(E8175,in_batt_pw,H8174)</f>
        <v/>
      </c>
      <c r="H8175" s="6">
        <f>H8174+F8175*in_rte-G8175</f>
        <v/>
      </c>
      <c r="I8175" s="6">
        <f>IF(sel_og=1,0,E8175-G8175)</f>
        <v/>
      </c>
      <c r="J8175" s="6">
        <f>IF(sel_og=1,0,D8175-F8175)</f>
        <v/>
      </c>
      <c r="K8175" s="6">
        <f>IF(sel_og=1,E8175-G8175,0)</f>
        <v/>
      </c>
    </row>
    <row r="8176">
      <c r="A8176" s="6">
        <f>Profiles!E8176+Profiles!F8176</f>
        <v/>
      </c>
      <c r="B8176" s="6">
        <f>Profiles!D8176*sel_solar</f>
        <v/>
      </c>
      <c r="C8176" s="6">
        <f>MIN(B8176,A8176)</f>
        <v/>
      </c>
      <c r="D8176" s="6">
        <f>B8176-C8176</f>
        <v/>
      </c>
      <c r="E8176" s="6">
        <f>A8176-C8176</f>
        <v/>
      </c>
      <c r="F8176" s="6">
        <f>MIN(D8176,in_batt_pw,IF(sel_batt=0,0,(sel_batt-H8175)/in_rte))</f>
        <v/>
      </c>
      <c r="G8176" s="6">
        <f>MIN(E8176,in_batt_pw,H8175)</f>
        <v/>
      </c>
      <c r="H8176" s="6">
        <f>H8175+F8176*in_rte-G8176</f>
        <v/>
      </c>
      <c r="I8176" s="6">
        <f>IF(sel_og=1,0,E8176-G8176)</f>
        <v/>
      </c>
      <c r="J8176" s="6">
        <f>IF(sel_og=1,0,D8176-F8176)</f>
        <v/>
      </c>
      <c r="K8176" s="6">
        <f>IF(sel_og=1,E8176-G8176,0)</f>
        <v/>
      </c>
    </row>
    <row r="8177">
      <c r="A8177" s="6">
        <f>Profiles!E8177+Profiles!F8177</f>
        <v/>
      </c>
      <c r="B8177" s="6">
        <f>Profiles!D8177*sel_solar</f>
        <v/>
      </c>
      <c r="C8177" s="6">
        <f>MIN(B8177,A8177)</f>
        <v/>
      </c>
      <c r="D8177" s="6">
        <f>B8177-C8177</f>
        <v/>
      </c>
      <c r="E8177" s="6">
        <f>A8177-C8177</f>
        <v/>
      </c>
      <c r="F8177" s="6">
        <f>MIN(D8177,in_batt_pw,IF(sel_batt=0,0,(sel_batt-H8176)/in_rte))</f>
        <v/>
      </c>
      <c r="G8177" s="6">
        <f>MIN(E8177,in_batt_pw,H8176)</f>
        <v/>
      </c>
      <c r="H8177" s="6">
        <f>H8176+F8177*in_rte-G8177</f>
        <v/>
      </c>
      <c r="I8177" s="6">
        <f>IF(sel_og=1,0,E8177-G8177)</f>
        <v/>
      </c>
      <c r="J8177" s="6">
        <f>IF(sel_og=1,0,D8177-F8177)</f>
        <v/>
      </c>
      <c r="K8177" s="6">
        <f>IF(sel_og=1,E8177-G8177,0)</f>
        <v/>
      </c>
    </row>
    <row r="8178">
      <c r="A8178" s="6">
        <f>Profiles!E8178+Profiles!F8178</f>
        <v/>
      </c>
      <c r="B8178" s="6">
        <f>Profiles!D8178*sel_solar</f>
        <v/>
      </c>
      <c r="C8178" s="6">
        <f>MIN(B8178,A8178)</f>
        <v/>
      </c>
      <c r="D8178" s="6">
        <f>B8178-C8178</f>
        <v/>
      </c>
      <c r="E8178" s="6">
        <f>A8178-C8178</f>
        <v/>
      </c>
      <c r="F8178" s="6">
        <f>MIN(D8178,in_batt_pw,IF(sel_batt=0,0,(sel_batt-H8177)/in_rte))</f>
        <v/>
      </c>
      <c r="G8178" s="6">
        <f>MIN(E8178,in_batt_pw,H8177)</f>
        <v/>
      </c>
      <c r="H8178" s="6">
        <f>H8177+F8178*in_rte-G8178</f>
        <v/>
      </c>
      <c r="I8178" s="6">
        <f>IF(sel_og=1,0,E8178-G8178)</f>
        <v/>
      </c>
      <c r="J8178" s="6">
        <f>IF(sel_og=1,0,D8178-F8178)</f>
        <v/>
      </c>
      <c r="K8178" s="6">
        <f>IF(sel_og=1,E8178-G8178,0)</f>
        <v/>
      </c>
    </row>
    <row r="8179">
      <c r="A8179" s="6">
        <f>Profiles!E8179+Profiles!F8179</f>
        <v/>
      </c>
      <c r="B8179" s="6">
        <f>Profiles!D8179*sel_solar</f>
        <v/>
      </c>
      <c r="C8179" s="6">
        <f>MIN(B8179,A8179)</f>
        <v/>
      </c>
      <c r="D8179" s="6">
        <f>B8179-C8179</f>
        <v/>
      </c>
      <c r="E8179" s="6">
        <f>A8179-C8179</f>
        <v/>
      </c>
      <c r="F8179" s="6">
        <f>MIN(D8179,in_batt_pw,IF(sel_batt=0,0,(sel_batt-H8178)/in_rte))</f>
        <v/>
      </c>
      <c r="G8179" s="6">
        <f>MIN(E8179,in_batt_pw,H8178)</f>
        <v/>
      </c>
      <c r="H8179" s="6">
        <f>H8178+F8179*in_rte-G8179</f>
        <v/>
      </c>
      <c r="I8179" s="6">
        <f>IF(sel_og=1,0,E8179-G8179)</f>
        <v/>
      </c>
      <c r="J8179" s="6">
        <f>IF(sel_og=1,0,D8179-F8179)</f>
        <v/>
      </c>
      <c r="K8179" s="6">
        <f>IF(sel_og=1,E8179-G8179,0)</f>
        <v/>
      </c>
    </row>
    <row r="8180">
      <c r="A8180" s="6">
        <f>Profiles!E8180+Profiles!F8180</f>
        <v/>
      </c>
      <c r="B8180" s="6">
        <f>Profiles!D8180*sel_solar</f>
        <v/>
      </c>
      <c r="C8180" s="6">
        <f>MIN(B8180,A8180)</f>
        <v/>
      </c>
      <c r="D8180" s="6">
        <f>B8180-C8180</f>
        <v/>
      </c>
      <c r="E8180" s="6">
        <f>A8180-C8180</f>
        <v/>
      </c>
      <c r="F8180" s="6">
        <f>MIN(D8180,in_batt_pw,IF(sel_batt=0,0,(sel_batt-H8179)/in_rte))</f>
        <v/>
      </c>
      <c r="G8180" s="6">
        <f>MIN(E8180,in_batt_pw,H8179)</f>
        <v/>
      </c>
      <c r="H8180" s="6">
        <f>H8179+F8180*in_rte-G8180</f>
        <v/>
      </c>
      <c r="I8180" s="6">
        <f>IF(sel_og=1,0,E8180-G8180)</f>
        <v/>
      </c>
      <c r="J8180" s="6">
        <f>IF(sel_og=1,0,D8180-F8180)</f>
        <v/>
      </c>
      <c r="K8180" s="6">
        <f>IF(sel_og=1,E8180-G8180,0)</f>
        <v/>
      </c>
    </row>
    <row r="8181">
      <c r="A8181" s="6">
        <f>Profiles!E8181+Profiles!F8181</f>
        <v/>
      </c>
      <c r="B8181" s="6">
        <f>Profiles!D8181*sel_solar</f>
        <v/>
      </c>
      <c r="C8181" s="6">
        <f>MIN(B8181,A8181)</f>
        <v/>
      </c>
      <c r="D8181" s="6">
        <f>B8181-C8181</f>
        <v/>
      </c>
      <c r="E8181" s="6">
        <f>A8181-C8181</f>
        <v/>
      </c>
      <c r="F8181" s="6">
        <f>MIN(D8181,in_batt_pw,IF(sel_batt=0,0,(sel_batt-H8180)/in_rte))</f>
        <v/>
      </c>
      <c r="G8181" s="6">
        <f>MIN(E8181,in_batt_pw,H8180)</f>
        <v/>
      </c>
      <c r="H8181" s="6">
        <f>H8180+F8181*in_rte-G8181</f>
        <v/>
      </c>
      <c r="I8181" s="6">
        <f>IF(sel_og=1,0,E8181-G8181)</f>
        <v/>
      </c>
      <c r="J8181" s="6">
        <f>IF(sel_og=1,0,D8181-F8181)</f>
        <v/>
      </c>
      <c r="K8181" s="6">
        <f>IF(sel_og=1,E8181-G8181,0)</f>
        <v/>
      </c>
    </row>
    <row r="8182">
      <c r="A8182" s="6">
        <f>Profiles!E8182+Profiles!F8182</f>
        <v/>
      </c>
      <c r="B8182" s="6">
        <f>Profiles!D8182*sel_solar</f>
        <v/>
      </c>
      <c r="C8182" s="6">
        <f>MIN(B8182,A8182)</f>
        <v/>
      </c>
      <c r="D8182" s="6">
        <f>B8182-C8182</f>
        <v/>
      </c>
      <c r="E8182" s="6">
        <f>A8182-C8182</f>
        <v/>
      </c>
      <c r="F8182" s="6">
        <f>MIN(D8182,in_batt_pw,IF(sel_batt=0,0,(sel_batt-H8181)/in_rte))</f>
        <v/>
      </c>
      <c r="G8182" s="6">
        <f>MIN(E8182,in_batt_pw,H8181)</f>
        <v/>
      </c>
      <c r="H8182" s="6">
        <f>H8181+F8182*in_rte-G8182</f>
        <v/>
      </c>
      <c r="I8182" s="6">
        <f>IF(sel_og=1,0,E8182-G8182)</f>
        <v/>
      </c>
      <c r="J8182" s="6">
        <f>IF(sel_og=1,0,D8182-F8182)</f>
        <v/>
      </c>
      <c r="K8182" s="6">
        <f>IF(sel_og=1,E8182-G8182,0)</f>
        <v/>
      </c>
    </row>
    <row r="8183">
      <c r="A8183" s="6">
        <f>Profiles!E8183+Profiles!F8183</f>
        <v/>
      </c>
      <c r="B8183" s="6">
        <f>Profiles!D8183*sel_solar</f>
        <v/>
      </c>
      <c r="C8183" s="6">
        <f>MIN(B8183,A8183)</f>
        <v/>
      </c>
      <c r="D8183" s="6">
        <f>B8183-C8183</f>
        <v/>
      </c>
      <c r="E8183" s="6">
        <f>A8183-C8183</f>
        <v/>
      </c>
      <c r="F8183" s="6">
        <f>MIN(D8183,in_batt_pw,IF(sel_batt=0,0,(sel_batt-H8182)/in_rte))</f>
        <v/>
      </c>
      <c r="G8183" s="6">
        <f>MIN(E8183,in_batt_pw,H8182)</f>
        <v/>
      </c>
      <c r="H8183" s="6">
        <f>H8182+F8183*in_rte-G8183</f>
        <v/>
      </c>
      <c r="I8183" s="6">
        <f>IF(sel_og=1,0,E8183-G8183)</f>
        <v/>
      </c>
      <c r="J8183" s="6">
        <f>IF(sel_og=1,0,D8183-F8183)</f>
        <v/>
      </c>
      <c r="K8183" s="6">
        <f>IF(sel_og=1,E8183-G8183,0)</f>
        <v/>
      </c>
    </row>
    <row r="8184">
      <c r="A8184" s="6">
        <f>Profiles!E8184+Profiles!F8184</f>
        <v/>
      </c>
      <c r="B8184" s="6">
        <f>Profiles!D8184*sel_solar</f>
        <v/>
      </c>
      <c r="C8184" s="6">
        <f>MIN(B8184,A8184)</f>
        <v/>
      </c>
      <c r="D8184" s="6">
        <f>B8184-C8184</f>
        <v/>
      </c>
      <c r="E8184" s="6">
        <f>A8184-C8184</f>
        <v/>
      </c>
      <c r="F8184" s="6">
        <f>MIN(D8184,in_batt_pw,IF(sel_batt=0,0,(sel_batt-H8183)/in_rte))</f>
        <v/>
      </c>
      <c r="G8184" s="6">
        <f>MIN(E8184,in_batt_pw,H8183)</f>
        <v/>
      </c>
      <c r="H8184" s="6">
        <f>H8183+F8184*in_rte-G8184</f>
        <v/>
      </c>
      <c r="I8184" s="6">
        <f>IF(sel_og=1,0,E8184-G8184)</f>
        <v/>
      </c>
      <c r="J8184" s="6">
        <f>IF(sel_og=1,0,D8184-F8184)</f>
        <v/>
      </c>
      <c r="K8184" s="6">
        <f>IF(sel_og=1,E8184-G8184,0)</f>
        <v/>
      </c>
    </row>
    <row r="8185">
      <c r="A8185" s="6">
        <f>Profiles!E8185+Profiles!F8185</f>
        <v/>
      </c>
      <c r="B8185" s="6">
        <f>Profiles!D8185*sel_solar</f>
        <v/>
      </c>
      <c r="C8185" s="6">
        <f>MIN(B8185,A8185)</f>
        <v/>
      </c>
      <c r="D8185" s="6">
        <f>B8185-C8185</f>
        <v/>
      </c>
      <c r="E8185" s="6">
        <f>A8185-C8185</f>
        <v/>
      </c>
      <c r="F8185" s="6">
        <f>MIN(D8185,in_batt_pw,IF(sel_batt=0,0,(sel_batt-H8184)/in_rte))</f>
        <v/>
      </c>
      <c r="G8185" s="6">
        <f>MIN(E8185,in_batt_pw,H8184)</f>
        <v/>
      </c>
      <c r="H8185" s="6">
        <f>H8184+F8185*in_rte-G8185</f>
        <v/>
      </c>
      <c r="I8185" s="6">
        <f>IF(sel_og=1,0,E8185-G8185)</f>
        <v/>
      </c>
      <c r="J8185" s="6">
        <f>IF(sel_og=1,0,D8185-F8185)</f>
        <v/>
      </c>
      <c r="K8185" s="6">
        <f>IF(sel_og=1,E8185-G8185,0)</f>
        <v/>
      </c>
    </row>
    <row r="8186">
      <c r="A8186" s="6">
        <f>Profiles!E8186+Profiles!F8186</f>
        <v/>
      </c>
      <c r="B8186" s="6">
        <f>Profiles!D8186*sel_solar</f>
        <v/>
      </c>
      <c r="C8186" s="6">
        <f>MIN(B8186,A8186)</f>
        <v/>
      </c>
      <c r="D8186" s="6">
        <f>B8186-C8186</f>
        <v/>
      </c>
      <c r="E8186" s="6">
        <f>A8186-C8186</f>
        <v/>
      </c>
      <c r="F8186" s="6">
        <f>MIN(D8186,in_batt_pw,IF(sel_batt=0,0,(sel_batt-H8185)/in_rte))</f>
        <v/>
      </c>
      <c r="G8186" s="6">
        <f>MIN(E8186,in_batt_pw,H8185)</f>
        <v/>
      </c>
      <c r="H8186" s="6">
        <f>H8185+F8186*in_rte-G8186</f>
        <v/>
      </c>
      <c r="I8186" s="6">
        <f>IF(sel_og=1,0,E8186-G8186)</f>
        <v/>
      </c>
      <c r="J8186" s="6">
        <f>IF(sel_og=1,0,D8186-F8186)</f>
        <v/>
      </c>
      <c r="K8186" s="6">
        <f>IF(sel_og=1,E8186-G8186,0)</f>
        <v/>
      </c>
    </row>
    <row r="8187">
      <c r="A8187" s="6">
        <f>Profiles!E8187+Profiles!F8187</f>
        <v/>
      </c>
      <c r="B8187" s="6">
        <f>Profiles!D8187*sel_solar</f>
        <v/>
      </c>
      <c r="C8187" s="6">
        <f>MIN(B8187,A8187)</f>
        <v/>
      </c>
      <c r="D8187" s="6">
        <f>B8187-C8187</f>
        <v/>
      </c>
      <c r="E8187" s="6">
        <f>A8187-C8187</f>
        <v/>
      </c>
      <c r="F8187" s="6">
        <f>MIN(D8187,in_batt_pw,IF(sel_batt=0,0,(sel_batt-H8186)/in_rte))</f>
        <v/>
      </c>
      <c r="G8187" s="6">
        <f>MIN(E8187,in_batt_pw,H8186)</f>
        <v/>
      </c>
      <c r="H8187" s="6">
        <f>H8186+F8187*in_rte-G8187</f>
        <v/>
      </c>
      <c r="I8187" s="6">
        <f>IF(sel_og=1,0,E8187-G8187)</f>
        <v/>
      </c>
      <c r="J8187" s="6">
        <f>IF(sel_og=1,0,D8187-F8187)</f>
        <v/>
      </c>
      <c r="K8187" s="6">
        <f>IF(sel_og=1,E8187-G8187,0)</f>
        <v/>
      </c>
    </row>
    <row r="8188">
      <c r="A8188" s="6">
        <f>Profiles!E8188+Profiles!F8188</f>
        <v/>
      </c>
      <c r="B8188" s="6">
        <f>Profiles!D8188*sel_solar</f>
        <v/>
      </c>
      <c r="C8188" s="6">
        <f>MIN(B8188,A8188)</f>
        <v/>
      </c>
      <c r="D8188" s="6">
        <f>B8188-C8188</f>
        <v/>
      </c>
      <c r="E8188" s="6">
        <f>A8188-C8188</f>
        <v/>
      </c>
      <c r="F8188" s="6">
        <f>MIN(D8188,in_batt_pw,IF(sel_batt=0,0,(sel_batt-H8187)/in_rte))</f>
        <v/>
      </c>
      <c r="G8188" s="6">
        <f>MIN(E8188,in_batt_pw,H8187)</f>
        <v/>
      </c>
      <c r="H8188" s="6">
        <f>H8187+F8188*in_rte-G8188</f>
        <v/>
      </c>
      <c r="I8188" s="6">
        <f>IF(sel_og=1,0,E8188-G8188)</f>
        <v/>
      </c>
      <c r="J8188" s="6">
        <f>IF(sel_og=1,0,D8188-F8188)</f>
        <v/>
      </c>
      <c r="K8188" s="6">
        <f>IF(sel_og=1,E8188-G8188,0)</f>
        <v/>
      </c>
    </row>
    <row r="8189">
      <c r="A8189" s="6">
        <f>Profiles!E8189+Profiles!F8189</f>
        <v/>
      </c>
      <c r="B8189" s="6">
        <f>Profiles!D8189*sel_solar</f>
        <v/>
      </c>
      <c r="C8189" s="6">
        <f>MIN(B8189,A8189)</f>
        <v/>
      </c>
      <c r="D8189" s="6">
        <f>B8189-C8189</f>
        <v/>
      </c>
      <c r="E8189" s="6">
        <f>A8189-C8189</f>
        <v/>
      </c>
      <c r="F8189" s="6">
        <f>MIN(D8189,in_batt_pw,IF(sel_batt=0,0,(sel_batt-H8188)/in_rte))</f>
        <v/>
      </c>
      <c r="G8189" s="6">
        <f>MIN(E8189,in_batt_pw,H8188)</f>
        <v/>
      </c>
      <c r="H8189" s="6">
        <f>H8188+F8189*in_rte-G8189</f>
        <v/>
      </c>
      <c r="I8189" s="6">
        <f>IF(sel_og=1,0,E8189-G8189)</f>
        <v/>
      </c>
      <c r="J8189" s="6">
        <f>IF(sel_og=1,0,D8189-F8189)</f>
        <v/>
      </c>
      <c r="K8189" s="6">
        <f>IF(sel_og=1,E8189-G8189,0)</f>
        <v/>
      </c>
    </row>
    <row r="8190">
      <c r="A8190" s="6">
        <f>Profiles!E8190+Profiles!F8190</f>
        <v/>
      </c>
      <c r="B8190" s="6">
        <f>Profiles!D8190*sel_solar</f>
        <v/>
      </c>
      <c r="C8190" s="6">
        <f>MIN(B8190,A8190)</f>
        <v/>
      </c>
      <c r="D8190" s="6">
        <f>B8190-C8190</f>
        <v/>
      </c>
      <c r="E8190" s="6">
        <f>A8190-C8190</f>
        <v/>
      </c>
      <c r="F8190" s="6">
        <f>MIN(D8190,in_batt_pw,IF(sel_batt=0,0,(sel_batt-H8189)/in_rte))</f>
        <v/>
      </c>
      <c r="G8190" s="6">
        <f>MIN(E8190,in_batt_pw,H8189)</f>
        <v/>
      </c>
      <c r="H8190" s="6">
        <f>H8189+F8190*in_rte-G8190</f>
        <v/>
      </c>
      <c r="I8190" s="6">
        <f>IF(sel_og=1,0,E8190-G8190)</f>
        <v/>
      </c>
      <c r="J8190" s="6">
        <f>IF(sel_og=1,0,D8190-F8190)</f>
        <v/>
      </c>
      <c r="K8190" s="6">
        <f>IF(sel_og=1,E8190-G8190,0)</f>
        <v/>
      </c>
    </row>
    <row r="8191">
      <c r="A8191" s="6">
        <f>Profiles!E8191+Profiles!F8191</f>
        <v/>
      </c>
      <c r="B8191" s="6">
        <f>Profiles!D8191*sel_solar</f>
        <v/>
      </c>
      <c r="C8191" s="6">
        <f>MIN(B8191,A8191)</f>
        <v/>
      </c>
      <c r="D8191" s="6">
        <f>B8191-C8191</f>
        <v/>
      </c>
      <c r="E8191" s="6">
        <f>A8191-C8191</f>
        <v/>
      </c>
      <c r="F8191" s="6">
        <f>MIN(D8191,in_batt_pw,IF(sel_batt=0,0,(sel_batt-H8190)/in_rte))</f>
        <v/>
      </c>
      <c r="G8191" s="6">
        <f>MIN(E8191,in_batt_pw,H8190)</f>
        <v/>
      </c>
      <c r="H8191" s="6">
        <f>H8190+F8191*in_rte-G8191</f>
        <v/>
      </c>
      <c r="I8191" s="6">
        <f>IF(sel_og=1,0,E8191-G8191)</f>
        <v/>
      </c>
      <c r="J8191" s="6">
        <f>IF(sel_og=1,0,D8191-F8191)</f>
        <v/>
      </c>
      <c r="K8191" s="6">
        <f>IF(sel_og=1,E8191-G8191,0)</f>
        <v/>
      </c>
    </row>
    <row r="8192">
      <c r="A8192" s="6">
        <f>Profiles!E8192+Profiles!F8192</f>
        <v/>
      </c>
      <c r="B8192" s="6">
        <f>Profiles!D8192*sel_solar</f>
        <v/>
      </c>
      <c r="C8192" s="6">
        <f>MIN(B8192,A8192)</f>
        <v/>
      </c>
      <c r="D8192" s="6">
        <f>B8192-C8192</f>
        <v/>
      </c>
      <c r="E8192" s="6">
        <f>A8192-C8192</f>
        <v/>
      </c>
      <c r="F8192" s="6">
        <f>MIN(D8192,in_batt_pw,IF(sel_batt=0,0,(sel_batt-H8191)/in_rte))</f>
        <v/>
      </c>
      <c r="G8192" s="6">
        <f>MIN(E8192,in_batt_pw,H8191)</f>
        <v/>
      </c>
      <c r="H8192" s="6">
        <f>H8191+F8192*in_rte-G8192</f>
        <v/>
      </c>
      <c r="I8192" s="6">
        <f>IF(sel_og=1,0,E8192-G8192)</f>
        <v/>
      </c>
      <c r="J8192" s="6">
        <f>IF(sel_og=1,0,D8192-F8192)</f>
        <v/>
      </c>
      <c r="K8192" s="6">
        <f>IF(sel_og=1,E8192-G8192,0)</f>
        <v/>
      </c>
    </row>
    <row r="8193">
      <c r="A8193" s="6">
        <f>Profiles!E8193+Profiles!F8193</f>
        <v/>
      </c>
      <c r="B8193" s="6">
        <f>Profiles!D8193*sel_solar</f>
        <v/>
      </c>
      <c r="C8193" s="6">
        <f>MIN(B8193,A8193)</f>
        <v/>
      </c>
      <c r="D8193" s="6">
        <f>B8193-C8193</f>
        <v/>
      </c>
      <c r="E8193" s="6">
        <f>A8193-C8193</f>
        <v/>
      </c>
      <c r="F8193" s="6">
        <f>MIN(D8193,in_batt_pw,IF(sel_batt=0,0,(sel_batt-H8192)/in_rte))</f>
        <v/>
      </c>
      <c r="G8193" s="6">
        <f>MIN(E8193,in_batt_pw,H8192)</f>
        <v/>
      </c>
      <c r="H8193" s="6">
        <f>H8192+F8193*in_rte-G8193</f>
        <v/>
      </c>
      <c r="I8193" s="6">
        <f>IF(sel_og=1,0,E8193-G8193)</f>
        <v/>
      </c>
      <c r="J8193" s="6">
        <f>IF(sel_og=1,0,D8193-F8193)</f>
        <v/>
      </c>
      <c r="K8193" s="6">
        <f>IF(sel_og=1,E8193-G8193,0)</f>
        <v/>
      </c>
    </row>
    <row r="8194">
      <c r="A8194" s="6">
        <f>Profiles!E8194+Profiles!F8194</f>
        <v/>
      </c>
      <c r="B8194" s="6">
        <f>Profiles!D8194*sel_solar</f>
        <v/>
      </c>
      <c r="C8194" s="6">
        <f>MIN(B8194,A8194)</f>
        <v/>
      </c>
      <c r="D8194" s="6">
        <f>B8194-C8194</f>
        <v/>
      </c>
      <c r="E8194" s="6">
        <f>A8194-C8194</f>
        <v/>
      </c>
      <c r="F8194" s="6">
        <f>MIN(D8194,in_batt_pw,IF(sel_batt=0,0,(sel_batt-H8193)/in_rte))</f>
        <v/>
      </c>
      <c r="G8194" s="6">
        <f>MIN(E8194,in_batt_pw,H8193)</f>
        <v/>
      </c>
      <c r="H8194" s="6">
        <f>H8193+F8194*in_rte-G8194</f>
        <v/>
      </c>
      <c r="I8194" s="6">
        <f>IF(sel_og=1,0,E8194-G8194)</f>
        <v/>
      </c>
      <c r="J8194" s="6">
        <f>IF(sel_og=1,0,D8194-F8194)</f>
        <v/>
      </c>
      <c r="K8194" s="6">
        <f>IF(sel_og=1,E8194-G8194,0)</f>
        <v/>
      </c>
    </row>
    <row r="8195">
      <c r="A8195" s="6">
        <f>Profiles!E8195+Profiles!F8195</f>
        <v/>
      </c>
      <c r="B8195" s="6">
        <f>Profiles!D8195*sel_solar</f>
        <v/>
      </c>
      <c r="C8195" s="6">
        <f>MIN(B8195,A8195)</f>
        <v/>
      </c>
      <c r="D8195" s="6">
        <f>B8195-C8195</f>
        <v/>
      </c>
      <c r="E8195" s="6">
        <f>A8195-C8195</f>
        <v/>
      </c>
      <c r="F8195" s="6">
        <f>MIN(D8195,in_batt_pw,IF(sel_batt=0,0,(sel_batt-H8194)/in_rte))</f>
        <v/>
      </c>
      <c r="G8195" s="6">
        <f>MIN(E8195,in_batt_pw,H8194)</f>
        <v/>
      </c>
      <c r="H8195" s="6">
        <f>H8194+F8195*in_rte-G8195</f>
        <v/>
      </c>
      <c r="I8195" s="6">
        <f>IF(sel_og=1,0,E8195-G8195)</f>
        <v/>
      </c>
      <c r="J8195" s="6">
        <f>IF(sel_og=1,0,D8195-F8195)</f>
        <v/>
      </c>
      <c r="K8195" s="6">
        <f>IF(sel_og=1,E8195-G8195,0)</f>
        <v/>
      </c>
    </row>
    <row r="8196">
      <c r="A8196" s="6">
        <f>Profiles!E8196+Profiles!F8196</f>
        <v/>
      </c>
      <c r="B8196" s="6">
        <f>Profiles!D8196*sel_solar</f>
        <v/>
      </c>
      <c r="C8196" s="6">
        <f>MIN(B8196,A8196)</f>
        <v/>
      </c>
      <c r="D8196" s="6">
        <f>B8196-C8196</f>
        <v/>
      </c>
      <c r="E8196" s="6">
        <f>A8196-C8196</f>
        <v/>
      </c>
      <c r="F8196" s="6">
        <f>MIN(D8196,in_batt_pw,IF(sel_batt=0,0,(sel_batt-H8195)/in_rte))</f>
        <v/>
      </c>
      <c r="G8196" s="6">
        <f>MIN(E8196,in_batt_pw,H8195)</f>
        <v/>
      </c>
      <c r="H8196" s="6">
        <f>H8195+F8196*in_rte-G8196</f>
        <v/>
      </c>
      <c r="I8196" s="6">
        <f>IF(sel_og=1,0,E8196-G8196)</f>
        <v/>
      </c>
      <c r="J8196" s="6">
        <f>IF(sel_og=1,0,D8196-F8196)</f>
        <v/>
      </c>
      <c r="K8196" s="6">
        <f>IF(sel_og=1,E8196-G8196,0)</f>
        <v/>
      </c>
    </row>
    <row r="8197">
      <c r="A8197" s="6">
        <f>Profiles!E8197+Profiles!F8197</f>
        <v/>
      </c>
      <c r="B8197" s="6">
        <f>Profiles!D8197*sel_solar</f>
        <v/>
      </c>
      <c r="C8197" s="6">
        <f>MIN(B8197,A8197)</f>
        <v/>
      </c>
      <c r="D8197" s="6">
        <f>B8197-C8197</f>
        <v/>
      </c>
      <c r="E8197" s="6">
        <f>A8197-C8197</f>
        <v/>
      </c>
      <c r="F8197" s="6">
        <f>MIN(D8197,in_batt_pw,IF(sel_batt=0,0,(sel_batt-H8196)/in_rte))</f>
        <v/>
      </c>
      <c r="G8197" s="6">
        <f>MIN(E8197,in_batt_pw,H8196)</f>
        <v/>
      </c>
      <c r="H8197" s="6">
        <f>H8196+F8197*in_rte-G8197</f>
        <v/>
      </c>
      <c r="I8197" s="6">
        <f>IF(sel_og=1,0,E8197-G8197)</f>
        <v/>
      </c>
      <c r="J8197" s="6">
        <f>IF(sel_og=1,0,D8197-F8197)</f>
        <v/>
      </c>
      <c r="K8197" s="6">
        <f>IF(sel_og=1,E8197-G8197,0)</f>
        <v/>
      </c>
    </row>
    <row r="8198">
      <c r="A8198" s="6">
        <f>Profiles!E8198+Profiles!F8198</f>
        <v/>
      </c>
      <c r="B8198" s="6">
        <f>Profiles!D8198*sel_solar</f>
        <v/>
      </c>
      <c r="C8198" s="6">
        <f>MIN(B8198,A8198)</f>
        <v/>
      </c>
      <c r="D8198" s="6">
        <f>B8198-C8198</f>
        <v/>
      </c>
      <c r="E8198" s="6">
        <f>A8198-C8198</f>
        <v/>
      </c>
      <c r="F8198" s="6">
        <f>MIN(D8198,in_batt_pw,IF(sel_batt=0,0,(sel_batt-H8197)/in_rte))</f>
        <v/>
      </c>
      <c r="G8198" s="6">
        <f>MIN(E8198,in_batt_pw,H8197)</f>
        <v/>
      </c>
      <c r="H8198" s="6">
        <f>H8197+F8198*in_rte-G8198</f>
        <v/>
      </c>
      <c r="I8198" s="6">
        <f>IF(sel_og=1,0,E8198-G8198)</f>
        <v/>
      </c>
      <c r="J8198" s="6">
        <f>IF(sel_og=1,0,D8198-F8198)</f>
        <v/>
      </c>
      <c r="K8198" s="6">
        <f>IF(sel_og=1,E8198-G8198,0)</f>
        <v/>
      </c>
    </row>
    <row r="8199">
      <c r="A8199" s="6">
        <f>Profiles!E8199+Profiles!F8199</f>
        <v/>
      </c>
      <c r="B8199" s="6">
        <f>Profiles!D8199*sel_solar</f>
        <v/>
      </c>
      <c r="C8199" s="6">
        <f>MIN(B8199,A8199)</f>
        <v/>
      </c>
      <c r="D8199" s="6">
        <f>B8199-C8199</f>
        <v/>
      </c>
      <c r="E8199" s="6">
        <f>A8199-C8199</f>
        <v/>
      </c>
      <c r="F8199" s="6">
        <f>MIN(D8199,in_batt_pw,IF(sel_batt=0,0,(sel_batt-H8198)/in_rte))</f>
        <v/>
      </c>
      <c r="G8199" s="6">
        <f>MIN(E8199,in_batt_pw,H8198)</f>
        <v/>
      </c>
      <c r="H8199" s="6">
        <f>H8198+F8199*in_rte-G8199</f>
        <v/>
      </c>
      <c r="I8199" s="6">
        <f>IF(sel_og=1,0,E8199-G8199)</f>
        <v/>
      </c>
      <c r="J8199" s="6">
        <f>IF(sel_og=1,0,D8199-F8199)</f>
        <v/>
      </c>
      <c r="K8199" s="6">
        <f>IF(sel_og=1,E8199-G8199,0)</f>
        <v/>
      </c>
    </row>
    <row r="8200">
      <c r="A8200" s="6">
        <f>Profiles!E8200+Profiles!F8200</f>
        <v/>
      </c>
      <c r="B8200" s="6">
        <f>Profiles!D8200*sel_solar</f>
        <v/>
      </c>
      <c r="C8200" s="6">
        <f>MIN(B8200,A8200)</f>
        <v/>
      </c>
      <c r="D8200" s="6">
        <f>B8200-C8200</f>
        <v/>
      </c>
      <c r="E8200" s="6">
        <f>A8200-C8200</f>
        <v/>
      </c>
      <c r="F8200" s="6">
        <f>MIN(D8200,in_batt_pw,IF(sel_batt=0,0,(sel_batt-H8199)/in_rte))</f>
        <v/>
      </c>
      <c r="G8200" s="6">
        <f>MIN(E8200,in_batt_pw,H8199)</f>
        <v/>
      </c>
      <c r="H8200" s="6">
        <f>H8199+F8200*in_rte-G8200</f>
        <v/>
      </c>
      <c r="I8200" s="6">
        <f>IF(sel_og=1,0,E8200-G8200)</f>
        <v/>
      </c>
      <c r="J8200" s="6">
        <f>IF(sel_og=1,0,D8200-F8200)</f>
        <v/>
      </c>
      <c r="K8200" s="6">
        <f>IF(sel_og=1,E8200-G8200,0)</f>
        <v/>
      </c>
    </row>
    <row r="8201">
      <c r="A8201" s="6">
        <f>Profiles!E8201+Profiles!F8201</f>
        <v/>
      </c>
      <c r="B8201" s="6">
        <f>Profiles!D8201*sel_solar</f>
        <v/>
      </c>
      <c r="C8201" s="6">
        <f>MIN(B8201,A8201)</f>
        <v/>
      </c>
      <c r="D8201" s="6">
        <f>B8201-C8201</f>
        <v/>
      </c>
      <c r="E8201" s="6">
        <f>A8201-C8201</f>
        <v/>
      </c>
      <c r="F8201" s="6">
        <f>MIN(D8201,in_batt_pw,IF(sel_batt=0,0,(sel_batt-H8200)/in_rte))</f>
        <v/>
      </c>
      <c r="G8201" s="6">
        <f>MIN(E8201,in_batt_pw,H8200)</f>
        <v/>
      </c>
      <c r="H8201" s="6">
        <f>H8200+F8201*in_rte-G8201</f>
        <v/>
      </c>
      <c r="I8201" s="6">
        <f>IF(sel_og=1,0,E8201-G8201)</f>
        <v/>
      </c>
      <c r="J8201" s="6">
        <f>IF(sel_og=1,0,D8201-F8201)</f>
        <v/>
      </c>
      <c r="K8201" s="6">
        <f>IF(sel_og=1,E8201-G8201,0)</f>
        <v/>
      </c>
    </row>
    <row r="8202">
      <c r="A8202" s="6">
        <f>Profiles!E8202+Profiles!F8202</f>
        <v/>
      </c>
      <c r="B8202" s="6">
        <f>Profiles!D8202*sel_solar</f>
        <v/>
      </c>
      <c r="C8202" s="6">
        <f>MIN(B8202,A8202)</f>
        <v/>
      </c>
      <c r="D8202" s="6">
        <f>B8202-C8202</f>
        <v/>
      </c>
      <c r="E8202" s="6">
        <f>A8202-C8202</f>
        <v/>
      </c>
      <c r="F8202" s="6">
        <f>MIN(D8202,in_batt_pw,IF(sel_batt=0,0,(sel_batt-H8201)/in_rte))</f>
        <v/>
      </c>
      <c r="G8202" s="6">
        <f>MIN(E8202,in_batt_pw,H8201)</f>
        <v/>
      </c>
      <c r="H8202" s="6">
        <f>H8201+F8202*in_rte-G8202</f>
        <v/>
      </c>
      <c r="I8202" s="6">
        <f>IF(sel_og=1,0,E8202-G8202)</f>
        <v/>
      </c>
      <c r="J8202" s="6">
        <f>IF(sel_og=1,0,D8202-F8202)</f>
        <v/>
      </c>
      <c r="K8202" s="6">
        <f>IF(sel_og=1,E8202-G8202,0)</f>
        <v/>
      </c>
    </row>
    <row r="8203">
      <c r="A8203" s="6">
        <f>Profiles!E8203+Profiles!F8203</f>
        <v/>
      </c>
      <c r="B8203" s="6">
        <f>Profiles!D8203*sel_solar</f>
        <v/>
      </c>
      <c r="C8203" s="6">
        <f>MIN(B8203,A8203)</f>
        <v/>
      </c>
      <c r="D8203" s="6">
        <f>B8203-C8203</f>
        <v/>
      </c>
      <c r="E8203" s="6">
        <f>A8203-C8203</f>
        <v/>
      </c>
      <c r="F8203" s="6">
        <f>MIN(D8203,in_batt_pw,IF(sel_batt=0,0,(sel_batt-H8202)/in_rte))</f>
        <v/>
      </c>
      <c r="G8203" s="6">
        <f>MIN(E8203,in_batt_pw,H8202)</f>
        <v/>
      </c>
      <c r="H8203" s="6">
        <f>H8202+F8203*in_rte-G8203</f>
        <v/>
      </c>
      <c r="I8203" s="6">
        <f>IF(sel_og=1,0,E8203-G8203)</f>
        <v/>
      </c>
      <c r="J8203" s="6">
        <f>IF(sel_og=1,0,D8203-F8203)</f>
        <v/>
      </c>
      <c r="K8203" s="6">
        <f>IF(sel_og=1,E8203-G8203,0)</f>
        <v/>
      </c>
    </row>
    <row r="8204">
      <c r="A8204" s="6">
        <f>Profiles!E8204+Profiles!F8204</f>
        <v/>
      </c>
      <c r="B8204" s="6">
        <f>Profiles!D8204*sel_solar</f>
        <v/>
      </c>
      <c r="C8204" s="6">
        <f>MIN(B8204,A8204)</f>
        <v/>
      </c>
      <c r="D8204" s="6">
        <f>B8204-C8204</f>
        <v/>
      </c>
      <c r="E8204" s="6">
        <f>A8204-C8204</f>
        <v/>
      </c>
      <c r="F8204" s="6">
        <f>MIN(D8204,in_batt_pw,IF(sel_batt=0,0,(sel_batt-H8203)/in_rte))</f>
        <v/>
      </c>
      <c r="G8204" s="6">
        <f>MIN(E8204,in_batt_pw,H8203)</f>
        <v/>
      </c>
      <c r="H8204" s="6">
        <f>H8203+F8204*in_rte-G8204</f>
        <v/>
      </c>
      <c r="I8204" s="6">
        <f>IF(sel_og=1,0,E8204-G8204)</f>
        <v/>
      </c>
      <c r="J8204" s="6">
        <f>IF(sel_og=1,0,D8204-F8204)</f>
        <v/>
      </c>
      <c r="K8204" s="6">
        <f>IF(sel_og=1,E8204-G8204,0)</f>
        <v/>
      </c>
    </row>
    <row r="8205">
      <c r="A8205" s="6">
        <f>Profiles!E8205+Profiles!F8205</f>
        <v/>
      </c>
      <c r="B8205" s="6">
        <f>Profiles!D8205*sel_solar</f>
        <v/>
      </c>
      <c r="C8205" s="6">
        <f>MIN(B8205,A8205)</f>
        <v/>
      </c>
      <c r="D8205" s="6">
        <f>B8205-C8205</f>
        <v/>
      </c>
      <c r="E8205" s="6">
        <f>A8205-C8205</f>
        <v/>
      </c>
      <c r="F8205" s="6">
        <f>MIN(D8205,in_batt_pw,IF(sel_batt=0,0,(sel_batt-H8204)/in_rte))</f>
        <v/>
      </c>
      <c r="G8205" s="6">
        <f>MIN(E8205,in_batt_pw,H8204)</f>
        <v/>
      </c>
      <c r="H8205" s="6">
        <f>H8204+F8205*in_rte-G8205</f>
        <v/>
      </c>
      <c r="I8205" s="6">
        <f>IF(sel_og=1,0,E8205-G8205)</f>
        <v/>
      </c>
      <c r="J8205" s="6">
        <f>IF(sel_og=1,0,D8205-F8205)</f>
        <v/>
      </c>
      <c r="K8205" s="6">
        <f>IF(sel_og=1,E8205-G8205,0)</f>
        <v/>
      </c>
    </row>
    <row r="8206">
      <c r="A8206" s="6">
        <f>Profiles!E8206+Profiles!F8206</f>
        <v/>
      </c>
      <c r="B8206" s="6">
        <f>Profiles!D8206*sel_solar</f>
        <v/>
      </c>
      <c r="C8206" s="6">
        <f>MIN(B8206,A8206)</f>
        <v/>
      </c>
      <c r="D8206" s="6">
        <f>B8206-C8206</f>
        <v/>
      </c>
      <c r="E8206" s="6">
        <f>A8206-C8206</f>
        <v/>
      </c>
      <c r="F8206" s="6">
        <f>MIN(D8206,in_batt_pw,IF(sel_batt=0,0,(sel_batt-H8205)/in_rte))</f>
        <v/>
      </c>
      <c r="G8206" s="6">
        <f>MIN(E8206,in_batt_pw,H8205)</f>
        <v/>
      </c>
      <c r="H8206" s="6">
        <f>H8205+F8206*in_rte-G8206</f>
        <v/>
      </c>
      <c r="I8206" s="6">
        <f>IF(sel_og=1,0,E8206-G8206)</f>
        <v/>
      </c>
      <c r="J8206" s="6">
        <f>IF(sel_og=1,0,D8206-F8206)</f>
        <v/>
      </c>
      <c r="K8206" s="6">
        <f>IF(sel_og=1,E8206-G8206,0)</f>
        <v/>
      </c>
    </row>
    <row r="8207">
      <c r="A8207" s="6">
        <f>Profiles!E8207+Profiles!F8207</f>
        <v/>
      </c>
      <c r="B8207" s="6">
        <f>Profiles!D8207*sel_solar</f>
        <v/>
      </c>
      <c r="C8207" s="6">
        <f>MIN(B8207,A8207)</f>
        <v/>
      </c>
      <c r="D8207" s="6">
        <f>B8207-C8207</f>
        <v/>
      </c>
      <c r="E8207" s="6">
        <f>A8207-C8207</f>
        <v/>
      </c>
      <c r="F8207" s="6">
        <f>MIN(D8207,in_batt_pw,IF(sel_batt=0,0,(sel_batt-H8206)/in_rte))</f>
        <v/>
      </c>
      <c r="G8207" s="6">
        <f>MIN(E8207,in_batt_pw,H8206)</f>
        <v/>
      </c>
      <c r="H8207" s="6">
        <f>H8206+F8207*in_rte-G8207</f>
        <v/>
      </c>
      <c r="I8207" s="6">
        <f>IF(sel_og=1,0,E8207-G8207)</f>
        <v/>
      </c>
      <c r="J8207" s="6">
        <f>IF(sel_og=1,0,D8207-F8207)</f>
        <v/>
      </c>
      <c r="K8207" s="6">
        <f>IF(sel_og=1,E8207-G8207,0)</f>
        <v/>
      </c>
    </row>
    <row r="8208">
      <c r="A8208" s="6">
        <f>Profiles!E8208+Profiles!F8208</f>
        <v/>
      </c>
      <c r="B8208" s="6">
        <f>Profiles!D8208*sel_solar</f>
        <v/>
      </c>
      <c r="C8208" s="6">
        <f>MIN(B8208,A8208)</f>
        <v/>
      </c>
      <c r="D8208" s="6">
        <f>B8208-C8208</f>
        <v/>
      </c>
      <c r="E8208" s="6">
        <f>A8208-C8208</f>
        <v/>
      </c>
      <c r="F8208" s="6">
        <f>MIN(D8208,in_batt_pw,IF(sel_batt=0,0,(sel_batt-H8207)/in_rte))</f>
        <v/>
      </c>
      <c r="G8208" s="6">
        <f>MIN(E8208,in_batt_pw,H8207)</f>
        <v/>
      </c>
      <c r="H8208" s="6">
        <f>H8207+F8208*in_rte-G8208</f>
        <v/>
      </c>
      <c r="I8208" s="6">
        <f>IF(sel_og=1,0,E8208-G8208)</f>
        <v/>
      </c>
      <c r="J8208" s="6">
        <f>IF(sel_og=1,0,D8208-F8208)</f>
        <v/>
      </c>
      <c r="K8208" s="6">
        <f>IF(sel_og=1,E8208-G8208,0)</f>
        <v/>
      </c>
    </row>
    <row r="8209">
      <c r="A8209" s="6">
        <f>Profiles!E8209+Profiles!F8209</f>
        <v/>
      </c>
      <c r="B8209" s="6">
        <f>Profiles!D8209*sel_solar</f>
        <v/>
      </c>
      <c r="C8209" s="6">
        <f>MIN(B8209,A8209)</f>
        <v/>
      </c>
      <c r="D8209" s="6">
        <f>B8209-C8209</f>
        <v/>
      </c>
      <c r="E8209" s="6">
        <f>A8209-C8209</f>
        <v/>
      </c>
      <c r="F8209" s="6">
        <f>MIN(D8209,in_batt_pw,IF(sel_batt=0,0,(sel_batt-H8208)/in_rte))</f>
        <v/>
      </c>
      <c r="G8209" s="6">
        <f>MIN(E8209,in_batt_pw,H8208)</f>
        <v/>
      </c>
      <c r="H8209" s="6">
        <f>H8208+F8209*in_rte-G8209</f>
        <v/>
      </c>
      <c r="I8209" s="6">
        <f>IF(sel_og=1,0,E8209-G8209)</f>
        <v/>
      </c>
      <c r="J8209" s="6">
        <f>IF(sel_og=1,0,D8209-F8209)</f>
        <v/>
      </c>
      <c r="K8209" s="6">
        <f>IF(sel_og=1,E8209-G8209,0)</f>
        <v/>
      </c>
    </row>
    <row r="8210">
      <c r="A8210" s="6">
        <f>Profiles!E8210+Profiles!F8210</f>
        <v/>
      </c>
      <c r="B8210" s="6">
        <f>Profiles!D8210*sel_solar</f>
        <v/>
      </c>
      <c r="C8210" s="6">
        <f>MIN(B8210,A8210)</f>
        <v/>
      </c>
      <c r="D8210" s="6">
        <f>B8210-C8210</f>
        <v/>
      </c>
      <c r="E8210" s="6">
        <f>A8210-C8210</f>
        <v/>
      </c>
      <c r="F8210" s="6">
        <f>MIN(D8210,in_batt_pw,IF(sel_batt=0,0,(sel_batt-H8209)/in_rte))</f>
        <v/>
      </c>
      <c r="G8210" s="6">
        <f>MIN(E8210,in_batt_pw,H8209)</f>
        <v/>
      </c>
      <c r="H8210" s="6">
        <f>H8209+F8210*in_rte-G8210</f>
        <v/>
      </c>
      <c r="I8210" s="6">
        <f>IF(sel_og=1,0,E8210-G8210)</f>
        <v/>
      </c>
      <c r="J8210" s="6">
        <f>IF(sel_og=1,0,D8210-F8210)</f>
        <v/>
      </c>
      <c r="K8210" s="6">
        <f>IF(sel_og=1,E8210-G8210,0)</f>
        <v/>
      </c>
    </row>
    <row r="8211">
      <c r="A8211" s="6">
        <f>Profiles!E8211+Profiles!F8211</f>
        <v/>
      </c>
      <c r="B8211" s="6">
        <f>Profiles!D8211*sel_solar</f>
        <v/>
      </c>
      <c r="C8211" s="6">
        <f>MIN(B8211,A8211)</f>
        <v/>
      </c>
      <c r="D8211" s="6">
        <f>B8211-C8211</f>
        <v/>
      </c>
      <c r="E8211" s="6">
        <f>A8211-C8211</f>
        <v/>
      </c>
      <c r="F8211" s="6">
        <f>MIN(D8211,in_batt_pw,IF(sel_batt=0,0,(sel_batt-H8210)/in_rte))</f>
        <v/>
      </c>
      <c r="G8211" s="6">
        <f>MIN(E8211,in_batt_pw,H8210)</f>
        <v/>
      </c>
      <c r="H8211" s="6">
        <f>H8210+F8211*in_rte-G8211</f>
        <v/>
      </c>
      <c r="I8211" s="6">
        <f>IF(sel_og=1,0,E8211-G8211)</f>
        <v/>
      </c>
      <c r="J8211" s="6">
        <f>IF(sel_og=1,0,D8211-F8211)</f>
        <v/>
      </c>
      <c r="K8211" s="6">
        <f>IF(sel_og=1,E8211-G8211,0)</f>
        <v/>
      </c>
    </row>
    <row r="8212">
      <c r="A8212" s="6">
        <f>Profiles!E8212+Profiles!F8212</f>
        <v/>
      </c>
      <c r="B8212" s="6">
        <f>Profiles!D8212*sel_solar</f>
        <v/>
      </c>
      <c r="C8212" s="6">
        <f>MIN(B8212,A8212)</f>
        <v/>
      </c>
      <c r="D8212" s="6">
        <f>B8212-C8212</f>
        <v/>
      </c>
      <c r="E8212" s="6">
        <f>A8212-C8212</f>
        <v/>
      </c>
      <c r="F8212" s="6">
        <f>MIN(D8212,in_batt_pw,IF(sel_batt=0,0,(sel_batt-H8211)/in_rte))</f>
        <v/>
      </c>
      <c r="G8212" s="6">
        <f>MIN(E8212,in_batt_pw,H8211)</f>
        <v/>
      </c>
      <c r="H8212" s="6">
        <f>H8211+F8212*in_rte-G8212</f>
        <v/>
      </c>
      <c r="I8212" s="6">
        <f>IF(sel_og=1,0,E8212-G8212)</f>
        <v/>
      </c>
      <c r="J8212" s="6">
        <f>IF(sel_og=1,0,D8212-F8212)</f>
        <v/>
      </c>
      <c r="K8212" s="6">
        <f>IF(sel_og=1,E8212-G8212,0)</f>
        <v/>
      </c>
    </row>
    <row r="8213">
      <c r="A8213" s="6">
        <f>Profiles!E8213+Profiles!F8213</f>
        <v/>
      </c>
      <c r="B8213" s="6">
        <f>Profiles!D8213*sel_solar</f>
        <v/>
      </c>
      <c r="C8213" s="6">
        <f>MIN(B8213,A8213)</f>
        <v/>
      </c>
      <c r="D8213" s="6">
        <f>B8213-C8213</f>
        <v/>
      </c>
      <c r="E8213" s="6">
        <f>A8213-C8213</f>
        <v/>
      </c>
      <c r="F8213" s="6">
        <f>MIN(D8213,in_batt_pw,IF(sel_batt=0,0,(sel_batt-H8212)/in_rte))</f>
        <v/>
      </c>
      <c r="G8213" s="6">
        <f>MIN(E8213,in_batt_pw,H8212)</f>
        <v/>
      </c>
      <c r="H8213" s="6">
        <f>H8212+F8213*in_rte-G8213</f>
        <v/>
      </c>
      <c r="I8213" s="6">
        <f>IF(sel_og=1,0,E8213-G8213)</f>
        <v/>
      </c>
      <c r="J8213" s="6">
        <f>IF(sel_og=1,0,D8213-F8213)</f>
        <v/>
      </c>
      <c r="K8213" s="6">
        <f>IF(sel_og=1,E8213-G8213,0)</f>
        <v/>
      </c>
    </row>
    <row r="8214">
      <c r="A8214" s="6">
        <f>Profiles!E8214+Profiles!F8214</f>
        <v/>
      </c>
      <c r="B8214" s="6">
        <f>Profiles!D8214*sel_solar</f>
        <v/>
      </c>
      <c r="C8214" s="6">
        <f>MIN(B8214,A8214)</f>
        <v/>
      </c>
      <c r="D8214" s="6">
        <f>B8214-C8214</f>
        <v/>
      </c>
      <c r="E8214" s="6">
        <f>A8214-C8214</f>
        <v/>
      </c>
      <c r="F8214" s="6">
        <f>MIN(D8214,in_batt_pw,IF(sel_batt=0,0,(sel_batt-H8213)/in_rte))</f>
        <v/>
      </c>
      <c r="G8214" s="6">
        <f>MIN(E8214,in_batt_pw,H8213)</f>
        <v/>
      </c>
      <c r="H8214" s="6">
        <f>H8213+F8214*in_rte-G8214</f>
        <v/>
      </c>
      <c r="I8214" s="6">
        <f>IF(sel_og=1,0,E8214-G8214)</f>
        <v/>
      </c>
      <c r="J8214" s="6">
        <f>IF(sel_og=1,0,D8214-F8214)</f>
        <v/>
      </c>
      <c r="K8214" s="6">
        <f>IF(sel_og=1,E8214-G8214,0)</f>
        <v/>
      </c>
    </row>
    <row r="8215">
      <c r="A8215" s="6">
        <f>Profiles!E8215+Profiles!F8215</f>
        <v/>
      </c>
      <c r="B8215" s="6">
        <f>Profiles!D8215*sel_solar</f>
        <v/>
      </c>
      <c r="C8215" s="6">
        <f>MIN(B8215,A8215)</f>
        <v/>
      </c>
      <c r="D8215" s="6">
        <f>B8215-C8215</f>
        <v/>
      </c>
      <c r="E8215" s="6">
        <f>A8215-C8215</f>
        <v/>
      </c>
      <c r="F8215" s="6">
        <f>MIN(D8215,in_batt_pw,IF(sel_batt=0,0,(sel_batt-H8214)/in_rte))</f>
        <v/>
      </c>
      <c r="G8215" s="6">
        <f>MIN(E8215,in_batt_pw,H8214)</f>
        <v/>
      </c>
      <c r="H8215" s="6">
        <f>H8214+F8215*in_rte-G8215</f>
        <v/>
      </c>
      <c r="I8215" s="6">
        <f>IF(sel_og=1,0,E8215-G8215)</f>
        <v/>
      </c>
      <c r="J8215" s="6">
        <f>IF(sel_og=1,0,D8215-F8215)</f>
        <v/>
      </c>
      <c r="K8215" s="6">
        <f>IF(sel_og=1,E8215-G8215,0)</f>
        <v/>
      </c>
    </row>
    <row r="8216">
      <c r="A8216" s="6">
        <f>Profiles!E8216+Profiles!F8216</f>
        <v/>
      </c>
      <c r="B8216" s="6">
        <f>Profiles!D8216*sel_solar</f>
        <v/>
      </c>
      <c r="C8216" s="6">
        <f>MIN(B8216,A8216)</f>
        <v/>
      </c>
      <c r="D8216" s="6">
        <f>B8216-C8216</f>
        <v/>
      </c>
      <c r="E8216" s="6">
        <f>A8216-C8216</f>
        <v/>
      </c>
      <c r="F8216" s="6">
        <f>MIN(D8216,in_batt_pw,IF(sel_batt=0,0,(sel_batt-H8215)/in_rte))</f>
        <v/>
      </c>
      <c r="G8216" s="6">
        <f>MIN(E8216,in_batt_pw,H8215)</f>
        <v/>
      </c>
      <c r="H8216" s="6">
        <f>H8215+F8216*in_rte-G8216</f>
        <v/>
      </c>
      <c r="I8216" s="6">
        <f>IF(sel_og=1,0,E8216-G8216)</f>
        <v/>
      </c>
      <c r="J8216" s="6">
        <f>IF(sel_og=1,0,D8216-F8216)</f>
        <v/>
      </c>
      <c r="K8216" s="6">
        <f>IF(sel_og=1,E8216-G8216,0)</f>
        <v/>
      </c>
    </row>
    <row r="8217">
      <c r="A8217" s="6">
        <f>Profiles!E8217+Profiles!F8217</f>
        <v/>
      </c>
      <c r="B8217" s="6">
        <f>Profiles!D8217*sel_solar</f>
        <v/>
      </c>
      <c r="C8217" s="6">
        <f>MIN(B8217,A8217)</f>
        <v/>
      </c>
      <c r="D8217" s="6">
        <f>B8217-C8217</f>
        <v/>
      </c>
      <c r="E8217" s="6">
        <f>A8217-C8217</f>
        <v/>
      </c>
      <c r="F8217" s="6">
        <f>MIN(D8217,in_batt_pw,IF(sel_batt=0,0,(sel_batt-H8216)/in_rte))</f>
        <v/>
      </c>
      <c r="G8217" s="6">
        <f>MIN(E8217,in_batt_pw,H8216)</f>
        <v/>
      </c>
      <c r="H8217" s="6">
        <f>H8216+F8217*in_rte-G8217</f>
        <v/>
      </c>
      <c r="I8217" s="6">
        <f>IF(sel_og=1,0,E8217-G8217)</f>
        <v/>
      </c>
      <c r="J8217" s="6">
        <f>IF(sel_og=1,0,D8217-F8217)</f>
        <v/>
      </c>
      <c r="K8217" s="6">
        <f>IF(sel_og=1,E8217-G8217,0)</f>
        <v/>
      </c>
    </row>
    <row r="8218">
      <c r="A8218" s="6">
        <f>Profiles!E8218+Profiles!F8218</f>
        <v/>
      </c>
      <c r="B8218" s="6">
        <f>Profiles!D8218*sel_solar</f>
        <v/>
      </c>
      <c r="C8218" s="6">
        <f>MIN(B8218,A8218)</f>
        <v/>
      </c>
      <c r="D8218" s="6">
        <f>B8218-C8218</f>
        <v/>
      </c>
      <c r="E8218" s="6">
        <f>A8218-C8218</f>
        <v/>
      </c>
      <c r="F8218" s="6">
        <f>MIN(D8218,in_batt_pw,IF(sel_batt=0,0,(sel_batt-H8217)/in_rte))</f>
        <v/>
      </c>
      <c r="G8218" s="6">
        <f>MIN(E8218,in_batt_pw,H8217)</f>
        <v/>
      </c>
      <c r="H8218" s="6">
        <f>H8217+F8218*in_rte-G8218</f>
        <v/>
      </c>
      <c r="I8218" s="6">
        <f>IF(sel_og=1,0,E8218-G8218)</f>
        <v/>
      </c>
      <c r="J8218" s="6">
        <f>IF(sel_og=1,0,D8218-F8218)</f>
        <v/>
      </c>
      <c r="K8218" s="6">
        <f>IF(sel_og=1,E8218-G8218,0)</f>
        <v/>
      </c>
    </row>
    <row r="8219">
      <c r="A8219" s="6">
        <f>Profiles!E8219+Profiles!F8219</f>
        <v/>
      </c>
      <c r="B8219" s="6">
        <f>Profiles!D8219*sel_solar</f>
        <v/>
      </c>
      <c r="C8219" s="6">
        <f>MIN(B8219,A8219)</f>
        <v/>
      </c>
      <c r="D8219" s="6">
        <f>B8219-C8219</f>
        <v/>
      </c>
      <c r="E8219" s="6">
        <f>A8219-C8219</f>
        <v/>
      </c>
      <c r="F8219" s="6">
        <f>MIN(D8219,in_batt_pw,IF(sel_batt=0,0,(sel_batt-H8218)/in_rte))</f>
        <v/>
      </c>
      <c r="G8219" s="6">
        <f>MIN(E8219,in_batt_pw,H8218)</f>
        <v/>
      </c>
      <c r="H8219" s="6">
        <f>H8218+F8219*in_rte-G8219</f>
        <v/>
      </c>
      <c r="I8219" s="6">
        <f>IF(sel_og=1,0,E8219-G8219)</f>
        <v/>
      </c>
      <c r="J8219" s="6">
        <f>IF(sel_og=1,0,D8219-F8219)</f>
        <v/>
      </c>
      <c r="K8219" s="6">
        <f>IF(sel_og=1,E8219-G8219,0)</f>
        <v/>
      </c>
    </row>
    <row r="8220">
      <c r="A8220" s="6">
        <f>Profiles!E8220+Profiles!F8220</f>
        <v/>
      </c>
      <c r="B8220" s="6">
        <f>Profiles!D8220*sel_solar</f>
        <v/>
      </c>
      <c r="C8220" s="6">
        <f>MIN(B8220,A8220)</f>
        <v/>
      </c>
      <c r="D8220" s="6">
        <f>B8220-C8220</f>
        <v/>
      </c>
      <c r="E8220" s="6">
        <f>A8220-C8220</f>
        <v/>
      </c>
      <c r="F8220" s="6">
        <f>MIN(D8220,in_batt_pw,IF(sel_batt=0,0,(sel_batt-H8219)/in_rte))</f>
        <v/>
      </c>
      <c r="G8220" s="6">
        <f>MIN(E8220,in_batt_pw,H8219)</f>
        <v/>
      </c>
      <c r="H8220" s="6">
        <f>H8219+F8220*in_rte-G8220</f>
        <v/>
      </c>
      <c r="I8220" s="6">
        <f>IF(sel_og=1,0,E8220-G8220)</f>
        <v/>
      </c>
      <c r="J8220" s="6">
        <f>IF(sel_og=1,0,D8220-F8220)</f>
        <v/>
      </c>
      <c r="K8220" s="6">
        <f>IF(sel_og=1,E8220-G8220,0)</f>
        <v/>
      </c>
    </row>
    <row r="8221">
      <c r="A8221" s="6">
        <f>Profiles!E8221+Profiles!F8221</f>
        <v/>
      </c>
      <c r="B8221" s="6">
        <f>Profiles!D8221*sel_solar</f>
        <v/>
      </c>
      <c r="C8221" s="6">
        <f>MIN(B8221,A8221)</f>
        <v/>
      </c>
      <c r="D8221" s="6">
        <f>B8221-C8221</f>
        <v/>
      </c>
      <c r="E8221" s="6">
        <f>A8221-C8221</f>
        <v/>
      </c>
      <c r="F8221" s="6">
        <f>MIN(D8221,in_batt_pw,IF(sel_batt=0,0,(sel_batt-H8220)/in_rte))</f>
        <v/>
      </c>
      <c r="G8221" s="6">
        <f>MIN(E8221,in_batt_pw,H8220)</f>
        <v/>
      </c>
      <c r="H8221" s="6">
        <f>H8220+F8221*in_rte-G8221</f>
        <v/>
      </c>
      <c r="I8221" s="6">
        <f>IF(sel_og=1,0,E8221-G8221)</f>
        <v/>
      </c>
      <c r="J8221" s="6">
        <f>IF(sel_og=1,0,D8221-F8221)</f>
        <v/>
      </c>
      <c r="K8221" s="6">
        <f>IF(sel_og=1,E8221-G8221,0)</f>
        <v/>
      </c>
    </row>
    <row r="8222">
      <c r="A8222" s="6">
        <f>Profiles!E8222+Profiles!F8222</f>
        <v/>
      </c>
      <c r="B8222" s="6">
        <f>Profiles!D8222*sel_solar</f>
        <v/>
      </c>
      <c r="C8222" s="6">
        <f>MIN(B8222,A8222)</f>
        <v/>
      </c>
      <c r="D8222" s="6">
        <f>B8222-C8222</f>
        <v/>
      </c>
      <c r="E8222" s="6">
        <f>A8222-C8222</f>
        <v/>
      </c>
      <c r="F8222" s="6">
        <f>MIN(D8222,in_batt_pw,IF(sel_batt=0,0,(sel_batt-H8221)/in_rte))</f>
        <v/>
      </c>
      <c r="G8222" s="6">
        <f>MIN(E8222,in_batt_pw,H8221)</f>
        <v/>
      </c>
      <c r="H8222" s="6">
        <f>H8221+F8222*in_rte-G8222</f>
        <v/>
      </c>
      <c r="I8222" s="6">
        <f>IF(sel_og=1,0,E8222-G8222)</f>
        <v/>
      </c>
      <c r="J8222" s="6">
        <f>IF(sel_og=1,0,D8222-F8222)</f>
        <v/>
      </c>
      <c r="K8222" s="6">
        <f>IF(sel_og=1,E8222-G8222,0)</f>
        <v/>
      </c>
    </row>
    <row r="8223">
      <c r="A8223" s="6">
        <f>Profiles!E8223+Profiles!F8223</f>
        <v/>
      </c>
      <c r="B8223" s="6">
        <f>Profiles!D8223*sel_solar</f>
        <v/>
      </c>
      <c r="C8223" s="6">
        <f>MIN(B8223,A8223)</f>
        <v/>
      </c>
      <c r="D8223" s="6">
        <f>B8223-C8223</f>
        <v/>
      </c>
      <c r="E8223" s="6">
        <f>A8223-C8223</f>
        <v/>
      </c>
      <c r="F8223" s="6">
        <f>MIN(D8223,in_batt_pw,IF(sel_batt=0,0,(sel_batt-H8222)/in_rte))</f>
        <v/>
      </c>
      <c r="G8223" s="6">
        <f>MIN(E8223,in_batt_pw,H8222)</f>
        <v/>
      </c>
      <c r="H8223" s="6">
        <f>H8222+F8223*in_rte-G8223</f>
        <v/>
      </c>
      <c r="I8223" s="6">
        <f>IF(sel_og=1,0,E8223-G8223)</f>
        <v/>
      </c>
      <c r="J8223" s="6">
        <f>IF(sel_og=1,0,D8223-F8223)</f>
        <v/>
      </c>
      <c r="K8223" s="6">
        <f>IF(sel_og=1,E8223-G8223,0)</f>
        <v/>
      </c>
    </row>
    <row r="8224">
      <c r="A8224" s="6">
        <f>Profiles!E8224+Profiles!F8224</f>
        <v/>
      </c>
      <c r="B8224" s="6">
        <f>Profiles!D8224*sel_solar</f>
        <v/>
      </c>
      <c r="C8224" s="6">
        <f>MIN(B8224,A8224)</f>
        <v/>
      </c>
      <c r="D8224" s="6">
        <f>B8224-C8224</f>
        <v/>
      </c>
      <c r="E8224" s="6">
        <f>A8224-C8224</f>
        <v/>
      </c>
      <c r="F8224" s="6">
        <f>MIN(D8224,in_batt_pw,IF(sel_batt=0,0,(sel_batt-H8223)/in_rte))</f>
        <v/>
      </c>
      <c r="G8224" s="6">
        <f>MIN(E8224,in_batt_pw,H8223)</f>
        <v/>
      </c>
      <c r="H8224" s="6">
        <f>H8223+F8224*in_rte-G8224</f>
        <v/>
      </c>
      <c r="I8224" s="6">
        <f>IF(sel_og=1,0,E8224-G8224)</f>
        <v/>
      </c>
      <c r="J8224" s="6">
        <f>IF(sel_og=1,0,D8224-F8224)</f>
        <v/>
      </c>
      <c r="K8224" s="6">
        <f>IF(sel_og=1,E8224-G8224,0)</f>
        <v/>
      </c>
    </row>
    <row r="8225">
      <c r="A8225" s="6">
        <f>Profiles!E8225+Profiles!F8225</f>
        <v/>
      </c>
      <c r="B8225" s="6">
        <f>Profiles!D8225*sel_solar</f>
        <v/>
      </c>
      <c r="C8225" s="6">
        <f>MIN(B8225,A8225)</f>
        <v/>
      </c>
      <c r="D8225" s="6">
        <f>B8225-C8225</f>
        <v/>
      </c>
      <c r="E8225" s="6">
        <f>A8225-C8225</f>
        <v/>
      </c>
      <c r="F8225" s="6">
        <f>MIN(D8225,in_batt_pw,IF(sel_batt=0,0,(sel_batt-H8224)/in_rte))</f>
        <v/>
      </c>
      <c r="G8225" s="6">
        <f>MIN(E8225,in_batt_pw,H8224)</f>
        <v/>
      </c>
      <c r="H8225" s="6">
        <f>H8224+F8225*in_rte-G8225</f>
        <v/>
      </c>
      <c r="I8225" s="6">
        <f>IF(sel_og=1,0,E8225-G8225)</f>
        <v/>
      </c>
      <c r="J8225" s="6">
        <f>IF(sel_og=1,0,D8225-F8225)</f>
        <v/>
      </c>
      <c r="K8225" s="6">
        <f>IF(sel_og=1,E8225-G8225,0)</f>
        <v/>
      </c>
    </row>
    <row r="8226">
      <c r="A8226" s="6">
        <f>Profiles!E8226+Profiles!F8226</f>
        <v/>
      </c>
      <c r="B8226" s="6">
        <f>Profiles!D8226*sel_solar</f>
        <v/>
      </c>
      <c r="C8226" s="6">
        <f>MIN(B8226,A8226)</f>
        <v/>
      </c>
      <c r="D8226" s="6">
        <f>B8226-C8226</f>
        <v/>
      </c>
      <c r="E8226" s="6">
        <f>A8226-C8226</f>
        <v/>
      </c>
      <c r="F8226" s="6">
        <f>MIN(D8226,in_batt_pw,IF(sel_batt=0,0,(sel_batt-H8225)/in_rte))</f>
        <v/>
      </c>
      <c r="G8226" s="6">
        <f>MIN(E8226,in_batt_pw,H8225)</f>
        <v/>
      </c>
      <c r="H8226" s="6">
        <f>H8225+F8226*in_rte-G8226</f>
        <v/>
      </c>
      <c r="I8226" s="6">
        <f>IF(sel_og=1,0,E8226-G8226)</f>
        <v/>
      </c>
      <c r="J8226" s="6">
        <f>IF(sel_og=1,0,D8226-F8226)</f>
        <v/>
      </c>
      <c r="K8226" s="6">
        <f>IF(sel_og=1,E8226-G8226,0)</f>
        <v/>
      </c>
    </row>
    <row r="8227">
      <c r="A8227" s="6">
        <f>Profiles!E8227+Profiles!F8227</f>
        <v/>
      </c>
      <c r="B8227" s="6">
        <f>Profiles!D8227*sel_solar</f>
        <v/>
      </c>
      <c r="C8227" s="6">
        <f>MIN(B8227,A8227)</f>
        <v/>
      </c>
      <c r="D8227" s="6">
        <f>B8227-C8227</f>
        <v/>
      </c>
      <c r="E8227" s="6">
        <f>A8227-C8227</f>
        <v/>
      </c>
      <c r="F8227" s="6">
        <f>MIN(D8227,in_batt_pw,IF(sel_batt=0,0,(sel_batt-H8226)/in_rte))</f>
        <v/>
      </c>
      <c r="G8227" s="6">
        <f>MIN(E8227,in_batt_pw,H8226)</f>
        <v/>
      </c>
      <c r="H8227" s="6">
        <f>H8226+F8227*in_rte-G8227</f>
        <v/>
      </c>
      <c r="I8227" s="6">
        <f>IF(sel_og=1,0,E8227-G8227)</f>
        <v/>
      </c>
      <c r="J8227" s="6">
        <f>IF(sel_og=1,0,D8227-F8227)</f>
        <v/>
      </c>
      <c r="K8227" s="6">
        <f>IF(sel_og=1,E8227-G8227,0)</f>
        <v/>
      </c>
    </row>
    <row r="8228">
      <c r="A8228" s="6">
        <f>Profiles!E8228+Profiles!F8228</f>
        <v/>
      </c>
      <c r="B8228" s="6">
        <f>Profiles!D8228*sel_solar</f>
        <v/>
      </c>
      <c r="C8228" s="6">
        <f>MIN(B8228,A8228)</f>
        <v/>
      </c>
      <c r="D8228" s="6">
        <f>B8228-C8228</f>
        <v/>
      </c>
      <c r="E8228" s="6">
        <f>A8228-C8228</f>
        <v/>
      </c>
      <c r="F8228" s="6">
        <f>MIN(D8228,in_batt_pw,IF(sel_batt=0,0,(sel_batt-H8227)/in_rte))</f>
        <v/>
      </c>
      <c r="G8228" s="6">
        <f>MIN(E8228,in_batt_pw,H8227)</f>
        <v/>
      </c>
      <c r="H8228" s="6">
        <f>H8227+F8228*in_rte-G8228</f>
        <v/>
      </c>
      <c r="I8228" s="6">
        <f>IF(sel_og=1,0,E8228-G8228)</f>
        <v/>
      </c>
      <c r="J8228" s="6">
        <f>IF(sel_og=1,0,D8228-F8228)</f>
        <v/>
      </c>
      <c r="K8228" s="6">
        <f>IF(sel_og=1,E8228-G8228,0)</f>
        <v/>
      </c>
    </row>
    <row r="8229">
      <c r="A8229" s="6">
        <f>Profiles!E8229+Profiles!F8229</f>
        <v/>
      </c>
      <c r="B8229" s="6">
        <f>Profiles!D8229*sel_solar</f>
        <v/>
      </c>
      <c r="C8229" s="6">
        <f>MIN(B8229,A8229)</f>
        <v/>
      </c>
      <c r="D8229" s="6">
        <f>B8229-C8229</f>
        <v/>
      </c>
      <c r="E8229" s="6">
        <f>A8229-C8229</f>
        <v/>
      </c>
      <c r="F8229" s="6">
        <f>MIN(D8229,in_batt_pw,IF(sel_batt=0,0,(sel_batt-H8228)/in_rte))</f>
        <v/>
      </c>
      <c r="G8229" s="6">
        <f>MIN(E8229,in_batt_pw,H8228)</f>
        <v/>
      </c>
      <c r="H8229" s="6">
        <f>H8228+F8229*in_rte-G8229</f>
        <v/>
      </c>
      <c r="I8229" s="6">
        <f>IF(sel_og=1,0,E8229-G8229)</f>
        <v/>
      </c>
      <c r="J8229" s="6">
        <f>IF(sel_og=1,0,D8229-F8229)</f>
        <v/>
      </c>
      <c r="K8229" s="6">
        <f>IF(sel_og=1,E8229-G8229,0)</f>
        <v/>
      </c>
    </row>
    <row r="8230">
      <c r="A8230" s="6">
        <f>Profiles!E8230+Profiles!F8230</f>
        <v/>
      </c>
      <c r="B8230" s="6">
        <f>Profiles!D8230*sel_solar</f>
        <v/>
      </c>
      <c r="C8230" s="6">
        <f>MIN(B8230,A8230)</f>
        <v/>
      </c>
      <c r="D8230" s="6">
        <f>B8230-C8230</f>
        <v/>
      </c>
      <c r="E8230" s="6">
        <f>A8230-C8230</f>
        <v/>
      </c>
      <c r="F8230" s="6">
        <f>MIN(D8230,in_batt_pw,IF(sel_batt=0,0,(sel_batt-H8229)/in_rte))</f>
        <v/>
      </c>
      <c r="G8230" s="6">
        <f>MIN(E8230,in_batt_pw,H8229)</f>
        <v/>
      </c>
      <c r="H8230" s="6">
        <f>H8229+F8230*in_rte-G8230</f>
        <v/>
      </c>
      <c r="I8230" s="6">
        <f>IF(sel_og=1,0,E8230-G8230)</f>
        <v/>
      </c>
      <c r="J8230" s="6">
        <f>IF(sel_og=1,0,D8230-F8230)</f>
        <v/>
      </c>
      <c r="K8230" s="6">
        <f>IF(sel_og=1,E8230-G8230,0)</f>
        <v/>
      </c>
    </row>
    <row r="8231">
      <c r="A8231" s="6">
        <f>Profiles!E8231+Profiles!F8231</f>
        <v/>
      </c>
      <c r="B8231" s="6">
        <f>Profiles!D8231*sel_solar</f>
        <v/>
      </c>
      <c r="C8231" s="6">
        <f>MIN(B8231,A8231)</f>
        <v/>
      </c>
      <c r="D8231" s="6">
        <f>B8231-C8231</f>
        <v/>
      </c>
      <c r="E8231" s="6">
        <f>A8231-C8231</f>
        <v/>
      </c>
      <c r="F8231" s="6">
        <f>MIN(D8231,in_batt_pw,IF(sel_batt=0,0,(sel_batt-H8230)/in_rte))</f>
        <v/>
      </c>
      <c r="G8231" s="6">
        <f>MIN(E8231,in_batt_pw,H8230)</f>
        <v/>
      </c>
      <c r="H8231" s="6">
        <f>H8230+F8231*in_rte-G8231</f>
        <v/>
      </c>
      <c r="I8231" s="6">
        <f>IF(sel_og=1,0,E8231-G8231)</f>
        <v/>
      </c>
      <c r="J8231" s="6">
        <f>IF(sel_og=1,0,D8231-F8231)</f>
        <v/>
      </c>
      <c r="K8231" s="6">
        <f>IF(sel_og=1,E8231-G8231,0)</f>
        <v/>
      </c>
    </row>
    <row r="8232">
      <c r="A8232" s="6">
        <f>Profiles!E8232+Profiles!F8232</f>
        <v/>
      </c>
      <c r="B8232" s="6">
        <f>Profiles!D8232*sel_solar</f>
        <v/>
      </c>
      <c r="C8232" s="6">
        <f>MIN(B8232,A8232)</f>
        <v/>
      </c>
      <c r="D8232" s="6">
        <f>B8232-C8232</f>
        <v/>
      </c>
      <c r="E8232" s="6">
        <f>A8232-C8232</f>
        <v/>
      </c>
      <c r="F8232" s="6">
        <f>MIN(D8232,in_batt_pw,IF(sel_batt=0,0,(sel_batt-H8231)/in_rte))</f>
        <v/>
      </c>
      <c r="G8232" s="6">
        <f>MIN(E8232,in_batt_pw,H8231)</f>
        <v/>
      </c>
      <c r="H8232" s="6">
        <f>H8231+F8232*in_rte-G8232</f>
        <v/>
      </c>
      <c r="I8232" s="6">
        <f>IF(sel_og=1,0,E8232-G8232)</f>
        <v/>
      </c>
      <c r="J8232" s="6">
        <f>IF(sel_og=1,0,D8232-F8232)</f>
        <v/>
      </c>
      <c r="K8232" s="6">
        <f>IF(sel_og=1,E8232-G8232,0)</f>
        <v/>
      </c>
    </row>
    <row r="8233">
      <c r="A8233" s="6">
        <f>Profiles!E8233+Profiles!F8233</f>
        <v/>
      </c>
      <c r="B8233" s="6">
        <f>Profiles!D8233*sel_solar</f>
        <v/>
      </c>
      <c r="C8233" s="6">
        <f>MIN(B8233,A8233)</f>
        <v/>
      </c>
      <c r="D8233" s="6">
        <f>B8233-C8233</f>
        <v/>
      </c>
      <c r="E8233" s="6">
        <f>A8233-C8233</f>
        <v/>
      </c>
      <c r="F8233" s="6">
        <f>MIN(D8233,in_batt_pw,IF(sel_batt=0,0,(sel_batt-H8232)/in_rte))</f>
        <v/>
      </c>
      <c r="G8233" s="6">
        <f>MIN(E8233,in_batt_pw,H8232)</f>
        <v/>
      </c>
      <c r="H8233" s="6">
        <f>H8232+F8233*in_rte-G8233</f>
        <v/>
      </c>
      <c r="I8233" s="6">
        <f>IF(sel_og=1,0,E8233-G8233)</f>
        <v/>
      </c>
      <c r="J8233" s="6">
        <f>IF(sel_og=1,0,D8233-F8233)</f>
        <v/>
      </c>
      <c r="K8233" s="6">
        <f>IF(sel_og=1,E8233-G8233,0)</f>
        <v/>
      </c>
    </row>
    <row r="8234">
      <c r="A8234" s="6">
        <f>Profiles!E8234+Profiles!F8234</f>
        <v/>
      </c>
      <c r="B8234" s="6">
        <f>Profiles!D8234*sel_solar</f>
        <v/>
      </c>
      <c r="C8234" s="6">
        <f>MIN(B8234,A8234)</f>
        <v/>
      </c>
      <c r="D8234" s="6">
        <f>B8234-C8234</f>
        <v/>
      </c>
      <c r="E8234" s="6">
        <f>A8234-C8234</f>
        <v/>
      </c>
      <c r="F8234" s="6">
        <f>MIN(D8234,in_batt_pw,IF(sel_batt=0,0,(sel_batt-H8233)/in_rte))</f>
        <v/>
      </c>
      <c r="G8234" s="6">
        <f>MIN(E8234,in_batt_pw,H8233)</f>
        <v/>
      </c>
      <c r="H8234" s="6">
        <f>H8233+F8234*in_rte-G8234</f>
        <v/>
      </c>
      <c r="I8234" s="6">
        <f>IF(sel_og=1,0,E8234-G8234)</f>
        <v/>
      </c>
      <c r="J8234" s="6">
        <f>IF(sel_og=1,0,D8234-F8234)</f>
        <v/>
      </c>
      <c r="K8234" s="6">
        <f>IF(sel_og=1,E8234-G8234,0)</f>
        <v/>
      </c>
    </row>
    <row r="8235">
      <c r="A8235" s="6">
        <f>Profiles!E8235+Profiles!F8235</f>
        <v/>
      </c>
      <c r="B8235" s="6">
        <f>Profiles!D8235*sel_solar</f>
        <v/>
      </c>
      <c r="C8235" s="6">
        <f>MIN(B8235,A8235)</f>
        <v/>
      </c>
      <c r="D8235" s="6">
        <f>B8235-C8235</f>
        <v/>
      </c>
      <c r="E8235" s="6">
        <f>A8235-C8235</f>
        <v/>
      </c>
      <c r="F8235" s="6">
        <f>MIN(D8235,in_batt_pw,IF(sel_batt=0,0,(sel_batt-H8234)/in_rte))</f>
        <v/>
      </c>
      <c r="G8235" s="6">
        <f>MIN(E8235,in_batt_pw,H8234)</f>
        <v/>
      </c>
      <c r="H8235" s="6">
        <f>H8234+F8235*in_rte-G8235</f>
        <v/>
      </c>
      <c r="I8235" s="6">
        <f>IF(sel_og=1,0,E8235-G8235)</f>
        <v/>
      </c>
      <c r="J8235" s="6">
        <f>IF(sel_og=1,0,D8235-F8235)</f>
        <v/>
      </c>
      <c r="K8235" s="6">
        <f>IF(sel_og=1,E8235-G8235,0)</f>
        <v/>
      </c>
    </row>
    <row r="8236">
      <c r="A8236" s="6">
        <f>Profiles!E8236+Profiles!F8236</f>
        <v/>
      </c>
      <c r="B8236" s="6">
        <f>Profiles!D8236*sel_solar</f>
        <v/>
      </c>
      <c r="C8236" s="6">
        <f>MIN(B8236,A8236)</f>
        <v/>
      </c>
      <c r="D8236" s="6">
        <f>B8236-C8236</f>
        <v/>
      </c>
      <c r="E8236" s="6">
        <f>A8236-C8236</f>
        <v/>
      </c>
      <c r="F8236" s="6">
        <f>MIN(D8236,in_batt_pw,IF(sel_batt=0,0,(sel_batt-H8235)/in_rte))</f>
        <v/>
      </c>
      <c r="G8236" s="6">
        <f>MIN(E8236,in_batt_pw,H8235)</f>
        <v/>
      </c>
      <c r="H8236" s="6">
        <f>H8235+F8236*in_rte-G8236</f>
        <v/>
      </c>
      <c r="I8236" s="6">
        <f>IF(sel_og=1,0,E8236-G8236)</f>
        <v/>
      </c>
      <c r="J8236" s="6">
        <f>IF(sel_og=1,0,D8236-F8236)</f>
        <v/>
      </c>
      <c r="K8236" s="6">
        <f>IF(sel_og=1,E8236-G8236,0)</f>
        <v/>
      </c>
    </row>
    <row r="8237">
      <c r="A8237" s="6">
        <f>Profiles!E8237+Profiles!F8237</f>
        <v/>
      </c>
      <c r="B8237" s="6">
        <f>Profiles!D8237*sel_solar</f>
        <v/>
      </c>
      <c r="C8237" s="6">
        <f>MIN(B8237,A8237)</f>
        <v/>
      </c>
      <c r="D8237" s="6">
        <f>B8237-C8237</f>
        <v/>
      </c>
      <c r="E8237" s="6">
        <f>A8237-C8237</f>
        <v/>
      </c>
      <c r="F8237" s="6">
        <f>MIN(D8237,in_batt_pw,IF(sel_batt=0,0,(sel_batt-H8236)/in_rte))</f>
        <v/>
      </c>
      <c r="G8237" s="6">
        <f>MIN(E8237,in_batt_pw,H8236)</f>
        <v/>
      </c>
      <c r="H8237" s="6">
        <f>H8236+F8237*in_rte-G8237</f>
        <v/>
      </c>
      <c r="I8237" s="6">
        <f>IF(sel_og=1,0,E8237-G8237)</f>
        <v/>
      </c>
      <c r="J8237" s="6">
        <f>IF(sel_og=1,0,D8237-F8237)</f>
        <v/>
      </c>
      <c r="K8237" s="6">
        <f>IF(sel_og=1,E8237-G8237,0)</f>
        <v/>
      </c>
    </row>
    <row r="8238">
      <c r="A8238" s="6">
        <f>Profiles!E8238+Profiles!F8238</f>
        <v/>
      </c>
      <c r="B8238" s="6">
        <f>Profiles!D8238*sel_solar</f>
        <v/>
      </c>
      <c r="C8238" s="6">
        <f>MIN(B8238,A8238)</f>
        <v/>
      </c>
      <c r="D8238" s="6">
        <f>B8238-C8238</f>
        <v/>
      </c>
      <c r="E8238" s="6">
        <f>A8238-C8238</f>
        <v/>
      </c>
      <c r="F8238" s="6">
        <f>MIN(D8238,in_batt_pw,IF(sel_batt=0,0,(sel_batt-H8237)/in_rte))</f>
        <v/>
      </c>
      <c r="G8238" s="6">
        <f>MIN(E8238,in_batt_pw,H8237)</f>
        <v/>
      </c>
      <c r="H8238" s="6">
        <f>H8237+F8238*in_rte-G8238</f>
        <v/>
      </c>
      <c r="I8238" s="6">
        <f>IF(sel_og=1,0,E8238-G8238)</f>
        <v/>
      </c>
      <c r="J8238" s="6">
        <f>IF(sel_og=1,0,D8238-F8238)</f>
        <v/>
      </c>
      <c r="K8238" s="6">
        <f>IF(sel_og=1,E8238-G8238,0)</f>
        <v/>
      </c>
    </row>
    <row r="8239">
      <c r="A8239" s="6">
        <f>Profiles!E8239+Profiles!F8239</f>
        <v/>
      </c>
      <c r="B8239" s="6">
        <f>Profiles!D8239*sel_solar</f>
        <v/>
      </c>
      <c r="C8239" s="6">
        <f>MIN(B8239,A8239)</f>
        <v/>
      </c>
      <c r="D8239" s="6">
        <f>B8239-C8239</f>
        <v/>
      </c>
      <c r="E8239" s="6">
        <f>A8239-C8239</f>
        <v/>
      </c>
      <c r="F8239" s="6">
        <f>MIN(D8239,in_batt_pw,IF(sel_batt=0,0,(sel_batt-H8238)/in_rte))</f>
        <v/>
      </c>
      <c r="G8239" s="6">
        <f>MIN(E8239,in_batt_pw,H8238)</f>
        <v/>
      </c>
      <c r="H8239" s="6">
        <f>H8238+F8239*in_rte-G8239</f>
        <v/>
      </c>
      <c r="I8239" s="6">
        <f>IF(sel_og=1,0,E8239-G8239)</f>
        <v/>
      </c>
      <c r="J8239" s="6">
        <f>IF(sel_og=1,0,D8239-F8239)</f>
        <v/>
      </c>
      <c r="K8239" s="6">
        <f>IF(sel_og=1,E8239-G8239,0)</f>
        <v/>
      </c>
    </row>
    <row r="8240">
      <c r="A8240" s="6">
        <f>Profiles!E8240+Profiles!F8240</f>
        <v/>
      </c>
      <c r="B8240" s="6">
        <f>Profiles!D8240*sel_solar</f>
        <v/>
      </c>
      <c r="C8240" s="6">
        <f>MIN(B8240,A8240)</f>
        <v/>
      </c>
      <c r="D8240" s="6">
        <f>B8240-C8240</f>
        <v/>
      </c>
      <c r="E8240" s="6">
        <f>A8240-C8240</f>
        <v/>
      </c>
      <c r="F8240" s="6">
        <f>MIN(D8240,in_batt_pw,IF(sel_batt=0,0,(sel_batt-H8239)/in_rte))</f>
        <v/>
      </c>
      <c r="G8240" s="6">
        <f>MIN(E8240,in_batt_pw,H8239)</f>
        <v/>
      </c>
      <c r="H8240" s="6">
        <f>H8239+F8240*in_rte-G8240</f>
        <v/>
      </c>
      <c r="I8240" s="6">
        <f>IF(sel_og=1,0,E8240-G8240)</f>
        <v/>
      </c>
      <c r="J8240" s="6">
        <f>IF(sel_og=1,0,D8240-F8240)</f>
        <v/>
      </c>
      <c r="K8240" s="6">
        <f>IF(sel_og=1,E8240-G8240,0)</f>
        <v/>
      </c>
    </row>
    <row r="8241">
      <c r="A8241" s="6">
        <f>Profiles!E8241+Profiles!F8241</f>
        <v/>
      </c>
      <c r="B8241" s="6">
        <f>Profiles!D8241*sel_solar</f>
        <v/>
      </c>
      <c r="C8241" s="6">
        <f>MIN(B8241,A8241)</f>
        <v/>
      </c>
      <c r="D8241" s="6">
        <f>B8241-C8241</f>
        <v/>
      </c>
      <c r="E8241" s="6">
        <f>A8241-C8241</f>
        <v/>
      </c>
      <c r="F8241" s="6">
        <f>MIN(D8241,in_batt_pw,IF(sel_batt=0,0,(sel_batt-H8240)/in_rte))</f>
        <v/>
      </c>
      <c r="G8241" s="6">
        <f>MIN(E8241,in_batt_pw,H8240)</f>
        <v/>
      </c>
      <c r="H8241" s="6">
        <f>H8240+F8241*in_rte-G8241</f>
        <v/>
      </c>
      <c r="I8241" s="6">
        <f>IF(sel_og=1,0,E8241-G8241)</f>
        <v/>
      </c>
      <c r="J8241" s="6">
        <f>IF(sel_og=1,0,D8241-F8241)</f>
        <v/>
      </c>
      <c r="K8241" s="6">
        <f>IF(sel_og=1,E8241-G8241,0)</f>
        <v/>
      </c>
    </row>
    <row r="8242">
      <c r="A8242" s="6">
        <f>Profiles!E8242+Profiles!F8242</f>
        <v/>
      </c>
      <c r="B8242" s="6">
        <f>Profiles!D8242*sel_solar</f>
        <v/>
      </c>
      <c r="C8242" s="6">
        <f>MIN(B8242,A8242)</f>
        <v/>
      </c>
      <c r="D8242" s="6">
        <f>B8242-C8242</f>
        <v/>
      </c>
      <c r="E8242" s="6">
        <f>A8242-C8242</f>
        <v/>
      </c>
      <c r="F8242" s="6">
        <f>MIN(D8242,in_batt_pw,IF(sel_batt=0,0,(sel_batt-H8241)/in_rte))</f>
        <v/>
      </c>
      <c r="G8242" s="6">
        <f>MIN(E8242,in_batt_pw,H8241)</f>
        <v/>
      </c>
      <c r="H8242" s="6">
        <f>H8241+F8242*in_rte-G8242</f>
        <v/>
      </c>
      <c r="I8242" s="6">
        <f>IF(sel_og=1,0,E8242-G8242)</f>
        <v/>
      </c>
      <c r="J8242" s="6">
        <f>IF(sel_og=1,0,D8242-F8242)</f>
        <v/>
      </c>
      <c r="K8242" s="6">
        <f>IF(sel_og=1,E8242-G8242,0)</f>
        <v/>
      </c>
    </row>
    <row r="8243">
      <c r="A8243" s="6">
        <f>Profiles!E8243+Profiles!F8243</f>
        <v/>
      </c>
      <c r="B8243" s="6">
        <f>Profiles!D8243*sel_solar</f>
        <v/>
      </c>
      <c r="C8243" s="6">
        <f>MIN(B8243,A8243)</f>
        <v/>
      </c>
      <c r="D8243" s="6">
        <f>B8243-C8243</f>
        <v/>
      </c>
      <c r="E8243" s="6">
        <f>A8243-C8243</f>
        <v/>
      </c>
      <c r="F8243" s="6">
        <f>MIN(D8243,in_batt_pw,IF(sel_batt=0,0,(sel_batt-H8242)/in_rte))</f>
        <v/>
      </c>
      <c r="G8243" s="6">
        <f>MIN(E8243,in_batt_pw,H8242)</f>
        <v/>
      </c>
      <c r="H8243" s="6">
        <f>H8242+F8243*in_rte-G8243</f>
        <v/>
      </c>
      <c r="I8243" s="6">
        <f>IF(sel_og=1,0,E8243-G8243)</f>
        <v/>
      </c>
      <c r="J8243" s="6">
        <f>IF(sel_og=1,0,D8243-F8243)</f>
        <v/>
      </c>
      <c r="K8243" s="6">
        <f>IF(sel_og=1,E8243-G8243,0)</f>
        <v/>
      </c>
    </row>
    <row r="8244">
      <c r="A8244" s="6">
        <f>Profiles!E8244+Profiles!F8244</f>
        <v/>
      </c>
      <c r="B8244" s="6">
        <f>Profiles!D8244*sel_solar</f>
        <v/>
      </c>
      <c r="C8244" s="6">
        <f>MIN(B8244,A8244)</f>
        <v/>
      </c>
      <c r="D8244" s="6">
        <f>B8244-C8244</f>
        <v/>
      </c>
      <c r="E8244" s="6">
        <f>A8244-C8244</f>
        <v/>
      </c>
      <c r="F8244" s="6">
        <f>MIN(D8244,in_batt_pw,IF(sel_batt=0,0,(sel_batt-H8243)/in_rte))</f>
        <v/>
      </c>
      <c r="G8244" s="6">
        <f>MIN(E8244,in_batt_pw,H8243)</f>
        <v/>
      </c>
      <c r="H8244" s="6">
        <f>H8243+F8244*in_rte-G8244</f>
        <v/>
      </c>
      <c r="I8244" s="6">
        <f>IF(sel_og=1,0,E8244-G8244)</f>
        <v/>
      </c>
      <c r="J8244" s="6">
        <f>IF(sel_og=1,0,D8244-F8244)</f>
        <v/>
      </c>
      <c r="K8244" s="6">
        <f>IF(sel_og=1,E8244-G8244,0)</f>
        <v/>
      </c>
    </row>
    <row r="8245">
      <c r="A8245" s="6">
        <f>Profiles!E8245+Profiles!F8245</f>
        <v/>
      </c>
      <c r="B8245" s="6">
        <f>Profiles!D8245*sel_solar</f>
        <v/>
      </c>
      <c r="C8245" s="6">
        <f>MIN(B8245,A8245)</f>
        <v/>
      </c>
      <c r="D8245" s="6">
        <f>B8245-C8245</f>
        <v/>
      </c>
      <c r="E8245" s="6">
        <f>A8245-C8245</f>
        <v/>
      </c>
      <c r="F8245" s="6">
        <f>MIN(D8245,in_batt_pw,IF(sel_batt=0,0,(sel_batt-H8244)/in_rte))</f>
        <v/>
      </c>
      <c r="G8245" s="6">
        <f>MIN(E8245,in_batt_pw,H8244)</f>
        <v/>
      </c>
      <c r="H8245" s="6">
        <f>H8244+F8245*in_rte-G8245</f>
        <v/>
      </c>
      <c r="I8245" s="6">
        <f>IF(sel_og=1,0,E8245-G8245)</f>
        <v/>
      </c>
      <c r="J8245" s="6">
        <f>IF(sel_og=1,0,D8245-F8245)</f>
        <v/>
      </c>
      <c r="K8245" s="6">
        <f>IF(sel_og=1,E8245-G8245,0)</f>
        <v/>
      </c>
    </row>
    <row r="8246">
      <c r="A8246" s="6">
        <f>Profiles!E8246+Profiles!F8246</f>
        <v/>
      </c>
      <c r="B8246" s="6">
        <f>Profiles!D8246*sel_solar</f>
        <v/>
      </c>
      <c r="C8246" s="6">
        <f>MIN(B8246,A8246)</f>
        <v/>
      </c>
      <c r="D8246" s="6">
        <f>B8246-C8246</f>
        <v/>
      </c>
      <c r="E8246" s="6">
        <f>A8246-C8246</f>
        <v/>
      </c>
      <c r="F8246" s="6">
        <f>MIN(D8246,in_batt_pw,IF(sel_batt=0,0,(sel_batt-H8245)/in_rte))</f>
        <v/>
      </c>
      <c r="G8246" s="6">
        <f>MIN(E8246,in_batt_pw,H8245)</f>
        <v/>
      </c>
      <c r="H8246" s="6">
        <f>H8245+F8246*in_rte-G8246</f>
        <v/>
      </c>
      <c r="I8246" s="6">
        <f>IF(sel_og=1,0,E8246-G8246)</f>
        <v/>
      </c>
      <c r="J8246" s="6">
        <f>IF(sel_og=1,0,D8246-F8246)</f>
        <v/>
      </c>
      <c r="K8246" s="6">
        <f>IF(sel_og=1,E8246-G8246,0)</f>
        <v/>
      </c>
    </row>
    <row r="8247">
      <c r="A8247" s="6">
        <f>Profiles!E8247+Profiles!F8247</f>
        <v/>
      </c>
      <c r="B8247" s="6">
        <f>Profiles!D8247*sel_solar</f>
        <v/>
      </c>
      <c r="C8247" s="6">
        <f>MIN(B8247,A8247)</f>
        <v/>
      </c>
      <c r="D8247" s="6">
        <f>B8247-C8247</f>
        <v/>
      </c>
      <c r="E8247" s="6">
        <f>A8247-C8247</f>
        <v/>
      </c>
      <c r="F8247" s="6">
        <f>MIN(D8247,in_batt_pw,IF(sel_batt=0,0,(sel_batt-H8246)/in_rte))</f>
        <v/>
      </c>
      <c r="G8247" s="6">
        <f>MIN(E8247,in_batt_pw,H8246)</f>
        <v/>
      </c>
      <c r="H8247" s="6">
        <f>H8246+F8247*in_rte-G8247</f>
        <v/>
      </c>
      <c r="I8247" s="6">
        <f>IF(sel_og=1,0,E8247-G8247)</f>
        <v/>
      </c>
      <c r="J8247" s="6">
        <f>IF(sel_og=1,0,D8247-F8247)</f>
        <v/>
      </c>
      <c r="K8247" s="6">
        <f>IF(sel_og=1,E8247-G8247,0)</f>
        <v/>
      </c>
    </row>
    <row r="8248">
      <c r="A8248" s="6">
        <f>Profiles!E8248+Profiles!F8248</f>
        <v/>
      </c>
      <c r="B8248" s="6">
        <f>Profiles!D8248*sel_solar</f>
        <v/>
      </c>
      <c r="C8248" s="6">
        <f>MIN(B8248,A8248)</f>
        <v/>
      </c>
      <c r="D8248" s="6">
        <f>B8248-C8248</f>
        <v/>
      </c>
      <c r="E8248" s="6">
        <f>A8248-C8248</f>
        <v/>
      </c>
      <c r="F8248" s="6">
        <f>MIN(D8248,in_batt_pw,IF(sel_batt=0,0,(sel_batt-H8247)/in_rte))</f>
        <v/>
      </c>
      <c r="G8248" s="6">
        <f>MIN(E8248,in_batt_pw,H8247)</f>
        <v/>
      </c>
      <c r="H8248" s="6">
        <f>H8247+F8248*in_rte-G8248</f>
        <v/>
      </c>
      <c r="I8248" s="6">
        <f>IF(sel_og=1,0,E8248-G8248)</f>
        <v/>
      </c>
      <c r="J8248" s="6">
        <f>IF(sel_og=1,0,D8248-F8248)</f>
        <v/>
      </c>
      <c r="K8248" s="6">
        <f>IF(sel_og=1,E8248-G8248,0)</f>
        <v/>
      </c>
    </row>
    <row r="8249">
      <c r="A8249" s="6">
        <f>Profiles!E8249+Profiles!F8249</f>
        <v/>
      </c>
      <c r="B8249" s="6">
        <f>Profiles!D8249*sel_solar</f>
        <v/>
      </c>
      <c r="C8249" s="6">
        <f>MIN(B8249,A8249)</f>
        <v/>
      </c>
      <c r="D8249" s="6">
        <f>B8249-C8249</f>
        <v/>
      </c>
      <c r="E8249" s="6">
        <f>A8249-C8249</f>
        <v/>
      </c>
      <c r="F8249" s="6">
        <f>MIN(D8249,in_batt_pw,IF(sel_batt=0,0,(sel_batt-H8248)/in_rte))</f>
        <v/>
      </c>
      <c r="G8249" s="6">
        <f>MIN(E8249,in_batt_pw,H8248)</f>
        <v/>
      </c>
      <c r="H8249" s="6">
        <f>H8248+F8249*in_rte-G8249</f>
        <v/>
      </c>
      <c r="I8249" s="6">
        <f>IF(sel_og=1,0,E8249-G8249)</f>
        <v/>
      </c>
      <c r="J8249" s="6">
        <f>IF(sel_og=1,0,D8249-F8249)</f>
        <v/>
      </c>
      <c r="K8249" s="6">
        <f>IF(sel_og=1,E8249-G8249,0)</f>
        <v/>
      </c>
    </row>
    <row r="8250">
      <c r="A8250" s="6">
        <f>Profiles!E8250+Profiles!F8250</f>
        <v/>
      </c>
      <c r="B8250" s="6">
        <f>Profiles!D8250*sel_solar</f>
        <v/>
      </c>
      <c r="C8250" s="6">
        <f>MIN(B8250,A8250)</f>
        <v/>
      </c>
      <c r="D8250" s="6">
        <f>B8250-C8250</f>
        <v/>
      </c>
      <c r="E8250" s="6">
        <f>A8250-C8250</f>
        <v/>
      </c>
      <c r="F8250" s="6">
        <f>MIN(D8250,in_batt_pw,IF(sel_batt=0,0,(sel_batt-H8249)/in_rte))</f>
        <v/>
      </c>
      <c r="G8250" s="6">
        <f>MIN(E8250,in_batt_pw,H8249)</f>
        <v/>
      </c>
      <c r="H8250" s="6">
        <f>H8249+F8250*in_rte-G8250</f>
        <v/>
      </c>
      <c r="I8250" s="6">
        <f>IF(sel_og=1,0,E8250-G8250)</f>
        <v/>
      </c>
      <c r="J8250" s="6">
        <f>IF(sel_og=1,0,D8250-F8250)</f>
        <v/>
      </c>
      <c r="K8250" s="6">
        <f>IF(sel_og=1,E8250-G8250,0)</f>
        <v/>
      </c>
    </row>
    <row r="8251">
      <c r="A8251" s="6">
        <f>Profiles!E8251+Profiles!F8251</f>
        <v/>
      </c>
      <c r="B8251" s="6">
        <f>Profiles!D8251*sel_solar</f>
        <v/>
      </c>
      <c r="C8251" s="6">
        <f>MIN(B8251,A8251)</f>
        <v/>
      </c>
      <c r="D8251" s="6">
        <f>B8251-C8251</f>
        <v/>
      </c>
      <c r="E8251" s="6">
        <f>A8251-C8251</f>
        <v/>
      </c>
      <c r="F8251" s="6">
        <f>MIN(D8251,in_batt_pw,IF(sel_batt=0,0,(sel_batt-H8250)/in_rte))</f>
        <v/>
      </c>
      <c r="G8251" s="6">
        <f>MIN(E8251,in_batt_pw,H8250)</f>
        <v/>
      </c>
      <c r="H8251" s="6">
        <f>H8250+F8251*in_rte-G8251</f>
        <v/>
      </c>
      <c r="I8251" s="6">
        <f>IF(sel_og=1,0,E8251-G8251)</f>
        <v/>
      </c>
      <c r="J8251" s="6">
        <f>IF(sel_og=1,0,D8251-F8251)</f>
        <v/>
      </c>
      <c r="K8251" s="6">
        <f>IF(sel_og=1,E8251-G8251,0)</f>
        <v/>
      </c>
    </row>
    <row r="8252">
      <c r="A8252" s="6">
        <f>Profiles!E8252+Profiles!F8252</f>
        <v/>
      </c>
      <c r="B8252" s="6">
        <f>Profiles!D8252*sel_solar</f>
        <v/>
      </c>
      <c r="C8252" s="6">
        <f>MIN(B8252,A8252)</f>
        <v/>
      </c>
      <c r="D8252" s="6">
        <f>B8252-C8252</f>
        <v/>
      </c>
      <c r="E8252" s="6">
        <f>A8252-C8252</f>
        <v/>
      </c>
      <c r="F8252" s="6">
        <f>MIN(D8252,in_batt_pw,IF(sel_batt=0,0,(sel_batt-H8251)/in_rte))</f>
        <v/>
      </c>
      <c r="G8252" s="6">
        <f>MIN(E8252,in_batt_pw,H8251)</f>
        <v/>
      </c>
      <c r="H8252" s="6">
        <f>H8251+F8252*in_rte-G8252</f>
        <v/>
      </c>
      <c r="I8252" s="6">
        <f>IF(sel_og=1,0,E8252-G8252)</f>
        <v/>
      </c>
      <c r="J8252" s="6">
        <f>IF(sel_og=1,0,D8252-F8252)</f>
        <v/>
      </c>
      <c r="K8252" s="6">
        <f>IF(sel_og=1,E8252-G8252,0)</f>
        <v/>
      </c>
    </row>
    <row r="8253">
      <c r="A8253" s="6">
        <f>Profiles!E8253+Profiles!F8253</f>
        <v/>
      </c>
      <c r="B8253" s="6">
        <f>Profiles!D8253*sel_solar</f>
        <v/>
      </c>
      <c r="C8253" s="6">
        <f>MIN(B8253,A8253)</f>
        <v/>
      </c>
      <c r="D8253" s="6">
        <f>B8253-C8253</f>
        <v/>
      </c>
      <c r="E8253" s="6">
        <f>A8253-C8253</f>
        <v/>
      </c>
      <c r="F8253" s="6">
        <f>MIN(D8253,in_batt_pw,IF(sel_batt=0,0,(sel_batt-H8252)/in_rte))</f>
        <v/>
      </c>
      <c r="G8253" s="6">
        <f>MIN(E8253,in_batt_pw,H8252)</f>
        <v/>
      </c>
      <c r="H8253" s="6">
        <f>H8252+F8253*in_rte-G8253</f>
        <v/>
      </c>
      <c r="I8253" s="6">
        <f>IF(sel_og=1,0,E8253-G8253)</f>
        <v/>
      </c>
      <c r="J8253" s="6">
        <f>IF(sel_og=1,0,D8253-F8253)</f>
        <v/>
      </c>
      <c r="K8253" s="6">
        <f>IF(sel_og=1,E8253-G8253,0)</f>
        <v/>
      </c>
    </row>
    <row r="8254">
      <c r="A8254" s="6">
        <f>Profiles!E8254+Profiles!F8254</f>
        <v/>
      </c>
      <c r="B8254" s="6">
        <f>Profiles!D8254*sel_solar</f>
        <v/>
      </c>
      <c r="C8254" s="6">
        <f>MIN(B8254,A8254)</f>
        <v/>
      </c>
      <c r="D8254" s="6">
        <f>B8254-C8254</f>
        <v/>
      </c>
      <c r="E8254" s="6">
        <f>A8254-C8254</f>
        <v/>
      </c>
      <c r="F8254" s="6">
        <f>MIN(D8254,in_batt_pw,IF(sel_batt=0,0,(sel_batt-H8253)/in_rte))</f>
        <v/>
      </c>
      <c r="G8254" s="6">
        <f>MIN(E8254,in_batt_pw,H8253)</f>
        <v/>
      </c>
      <c r="H8254" s="6">
        <f>H8253+F8254*in_rte-G8254</f>
        <v/>
      </c>
      <c r="I8254" s="6">
        <f>IF(sel_og=1,0,E8254-G8254)</f>
        <v/>
      </c>
      <c r="J8254" s="6">
        <f>IF(sel_og=1,0,D8254-F8254)</f>
        <v/>
      </c>
      <c r="K8254" s="6">
        <f>IF(sel_og=1,E8254-G8254,0)</f>
        <v/>
      </c>
    </row>
    <row r="8255">
      <c r="A8255" s="6">
        <f>Profiles!E8255+Profiles!F8255</f>
        <v/>
      </c>
      <c r="B8255" s="6">
        <f>Profiles!D8255*sel_solar</f>
        <v/>
      </c>
      <c r="C8255" s="6">
        <f>MIN(B8255,A8255)</f>
        <v/>
      </c>
      <c r="D8255" s="6">
        <f>B8255-C8255</f>
        <v/>
      </c>
      <c r="E8255" s="6">
        <f>A8255-C8255</f>
        <v/>
      </c>
      <c r="F8255" s="6">
        <f>MIN(D8255,in_batt_pw,IF(sel_batt=0,0,(sel_batt-H8254)/in_rte))</f>
        <v/>
      </c>
      <c r="G8255" s="6">
        <f>MIN(E8255,in_batt_pw,H8254)</f>
        <v/>
      </c>
      <c r="H8255" s="6">
        <f>H8254+F8255*in_rte-G8255</f>
        <v/>
      </c>
      <c r="I8255" s="6">
        <f>IF(sel_og=1,0,E8255-G8255)</f>
        <v/>
      </c>
      <c r="J8255" s="6">
        <f>IF(sel_og=1,0,D8255-F8255)</f>
        <v/>
      </c>
      <c r="K8255" s="6">
        <f>IF(sel_og=1,E8255-G8255,0)</f>
        <v/>
      </c>
    </row>
    <row r="8256">
      <c r="A8256" s="6">
        <f>Profiles!E8256+Profiles!F8256</f>
        <v/>
      </c>
      <c r="B8256" s="6">
        <f>Profiles!D8256*sel_solar</f>
        <v/>
      </c>
      <c r="C8256" s="6">
        <f>MIN(B8256,A8256)</f>
        <v/>
      </c>
      <c r="D8256" s="6">
        <f>B8256-C8256</f>
        <v/>
      </c>
      <c r="E8256" s="6">
        <f>A8256-C8256</f>
        <v/>
      </c>
      <c r="F8256" s="6">
        <f>MIN(D8256,in_batt_pw,IF(sel_batt=0,0,(sel_batt-H8255)/in_rte))</f>
        <v/>
      </c>
      <c r="G8256" s="6">
        <f>MIN(E8256,in_batt_pw,H8255)</f>
        <v/>
      </c>
      <c r="H8256" s="6">
        <f>H8255+F8256*in_rte-G8256</f>
        <v/>
      </c>
      <c r="I8256" s="6">
        <f>IF(sel_og=1,0,E8256-G8256)</f>
        <v/>
      </c>
      <c r="J8256" s="6">
        <f>IF(sel_og=1,0,D8256-F8256)</f>
        <v/>
      </c>
      <c r="K8256" s="6">
        <f>IF(sel_og=1,E8256-G8256,0)</f>
        <v/>
      </c>
    </row>
    <row r="8257">
      <c r="A8257" s="6">
        <f>Profiles!E8257+Profiles!F8257</f>
        <v/>
      </c>
      <c r="B8257" s="6">
        <f>Profiles!D8257*sel_solar</f>
        <v/>
      </c>
      <c r="C8257" s="6">
        <f>MIN(B8257,A8257)</f>
        <v/>
      </c>
      <c r="D8257" s="6">
        <f>B8257-C8257</f>
        <v/>
      </c>
      <c r="E8257" s="6">
        <f>A8257-C8257</f>
        <v/>
      </c>
      <c r="F8257" s="6">
        <f>MIN(D8257,in_batt_pw,IF(sel_batt=0,0,(sel_batt-H8256)/in_rte))</f>
        <v/>
      </c>
      <c r="G8257" s="6">
        <f>MIN(E8257,in_batt_pw,H8256)</f>
        <v/>
      </c>
      <c r="H8257" s="6">
        <f>H8256+F8257*in_rte-G8257</f>
        <v/>
      </c>
      <c r="I8257" s="6">
        <f>IF(sel_og=1,0,E8257-G8257)</f>
        <v/>
      </c>
      <c r="J8257" s="6">
        <f>IF(sel_og=1,0,D8257-F8257)</f>
        <v/>
      </c>
      <c r="K8257" s="6">
        <f>IF(sel_og=1,E8257-G8257,0)</f>
        <v/>
      </c>
    </row>
    <row r="8258">
      <c r="A8258" s="6">
        <f>Profiles!E8258+Profiles!F8258</f>
        <v/>
      </c>
      <c r="B8258" s="6">
        <f>Profiles!D8258*sel_solar</f>
        <v/>
      </c>
      <c r="C8258" s="6">
        <f>MIN(B8258,A8258)</f>
        <v/>
      </c>
      <c r="D8258" s="6">
        <f>B8258-C8258</f>
        <v/>
      </c>
      <c r="E8258" s="6">
        <f>A8258-C8258</f>
        <v/>
      </c>
      <c r="F8258" s="6">
        <f>MIN(D8258,in_batt_pw,IF(sel_batt=0,0,(sel_batt-H8257)/in_rte))</f>
        <v/>
      </c>
      <c r="G8258" s="6">
        <f>MIN(E8258,in_batt_pw,H8257)</f>
        <v/>
      </c>
      <c r="H8258" s="6">
        <f>H8257+F8258*in_rte-G8258</f>
        <v/>
      </c>
      <c r="I8258" s="6">
        <f>IF(sel_og=1,0,E8258-G8258)</f>
        <v/>
      </c>
      <c r="J8258" s="6">
        <f>IF(sel_og=1,0,D8258-F8258)</f>
        <v/>
      </c>
      <c r="K8258" s="6">
        <f>IF(sel_og=1,E8258-G8258,0)</f>
        <v/>
      </c>
    </row>
    <row r="8259">
      <c r="A8259" s="6">
        <f>Profiles!E8259+Profiles!F8259</f>
        <v/>
      </c>
      <c r="B8259" s="6">
        <f>Profiles!D8259*sel_solar</f>
        <v/>
      </c>
      <c r="C8259" s="6">
        <f>MIN(B8259,A8259)</f>
        <v/>
      </c>
      <c r="D8259" s="6">
        <f>B8259-C8259</f>
        <v/>
      </c>
      <c r="E8259" s="6">
        <f>A8259-C8259</f>
        <v/>
      </c>
      <c r="F8259" s="6">
        <f>MIN(D8259,in_batt_pw,IF(sel_batt=0,0,(sel_batt-H8258)/in_rte))</f>
        <v/>
      </c>
      <c r="G8259" s="6">
        <f>MIN(E8259,in_batt_pw,H8258)</f>
        <v/>
      </c>
      <c r="H8259" s="6">
        <f>H8258+F8259*in_rte-G8259</f>
        <v/>
      </c>
      <c r="I8259" s="6">
        <f>IF(sel_og=1,0,E8259-G8259)</f>
        <v/>
      </c>
      <c r="J8259" s="6">
        <f>IF(sel_og=1,0,D8259-F8259)</f>
        <v/>
      </c>
      <c r="K8259" s="6">
        <f>IF(sel_og=1,E8259-G8259,0)</f>
        <v/>
      </c>
    </row>
    <row r="8260">
      <c r="A8260" s="6">
        <f>Profiles!E8260+Profiles!F8260</f>
        <v/>
      </c>
      <c r="B8260" s="6">
        <f>Profiles!D8260*sel_solar</f>
        <v/>
      </c>
      <c r="C8260" s="6">
        <f>MIN(B8260,A8260)</f>
        <v/>
      </c>
      <c r="D8260" s="6">
        <f>B8260-C8260</f>
        <v/>
      </c>
      <c r="E8260" s="6">
        <f>A8260-C8260</f>
        <v/>
      </c>
      <c r="F8260" s="6">
        <f>MIN(D8260,in_batt_pw,IF(sel_batt=0,0,(sel_batt-H8259)/in_rte))</f>
        <v/>
      </c>
      <c r="G8260" s="6">
        <f>MIN(E8260,in_batt_pw,H8259)</f>
        <v/>
      </c>
      <c r="H8260" s="6">
        <f>H8259+F8260*in_rte-G8260</f>
        <v/>
      </c>
      <c r="I8260" s="6">
        <f>IF(sel_og=1,0,E8260-G8260)</f>
        <v/>
      </c>
      <c r="J8260" s="6">
        <f>IF(sel_og=1,0,D8260-F8260)</f>
        <v/>
      </c>
      <c r="K8260" s="6">
        <f>IF(sel_og=1,E8260-G8260,0)</f>
        <v/>
      </c>
    </row>
    <row r="8261">
      <c r="A8261" s="6">
        <f>Profiles!E8261+Profiles!F8261</f>
        <v/>
      </c>
      <c r="B8261" s="6">
        <f>Profiles!D8261*sel_solar</f>
        <v/>
      </c>
      <c r="C8261" s="6">
        <f>MIN(B8261,A8261)</f>
        <v/>
      </c>
      <c r="D8261" s="6">
        <f>B8261-C8261</f>
        <v/>
      </c>
      <c r="E8261" s="6">
        <f>A8261-C8261</f>
        <v/>
      </c>
      <c r="F8261" s="6">
        <f>MIN(D8261,in_batt_pw,IF(sel_batt=0,0,(sel_batt-H8260)/in_rte))</f>
        <v/>
      </c>
      <c r="G8261" s="6">
        <f>MIN(E8261,in_batt_pw,H8260)</f>
        <v/>
      </c>
      <c r="H8261" s="6">
        <f>H8260+F8261*in_rte-G8261</f>
        <v/>
      </c>
      <c r="I8261" s="6">
        <f>IF(sel_og=1,0,E8261-G8261)</f>
        <v/>
      </c>
      <c r="J8261" s="6">
        <f>IF(sel_og=1,0,D8261-F8261)</f>
        <v/>
      </c>
      <c r="K8261" s="6">
        <f>IF(sel_og=1,E8261-G8261,0)</f>
        <v/>
      </c>
    </row>
    <row r="8262">
      <c r="A8262" s="6">
        <f>Profiles!E8262+Profiles!F8262</f>
        <v/>
      </c>
      <c r="B8262" s="6">
        <f>Profiles!D8262*sel_solar</f>
        <v/>
      </c>
      <c r="C8262" s="6">
        <f>MIN(B8262,A8262)</f>
        <v/>
      </c>
      <c r="D8262" s="6">
        <f>B8262-C8262</f>
        <v/>
      </c>
      <c r="E8262" s="6">
        <f>A8262-C8262</f>
        <v/>
      </c>
      <c r="F8262" s="6">
        <f>MIN(D8262,in_batt_pw,IF(sel_batt=0,0,(sel_batt-H8261)/in_rte))</f>
        <v/>
      </c>
      <c r="G8262" s="6">
        <f>MIN(E8262,in_batt_pw,H8261)</f>
        <v/>
      </c>
      <c r="H8262" s="6">
        <f>H8261+F8262*in_rte-G8262</f>
        <v/>
      </c>
      <c r="I8262" s="6">
        <f>IF(sel_og=1,0,E8262-G8262)</f>
        <v/>
      </c>
      <c r="J8262" s="6">
        <f>IF(sel_og=1,0,D8262-F8262)</f>
        <v/>
      </c>
      <c r="K8262" s="6">
        <f>IF(sel_og=1,E8262-G8262,0)</f>
        <v/>
      </c>
    </row>
    <row r="8263">
      <c r="A8263" s="6">
        <f>Profiles!E8263+Profiles!F8263</f>
        <v/>
      </c>
      <c r="B8263" s="6">
        <f>Profiles!D8263*sel_solar</f>
        <v/>
      </c>
      <c r="C8263" s="6">
        <f>MIN(B8263,A8263)</f>
        <v/>
      </c>
      <c r="D8263" s="6">
        <f>B8263-C8263</f>
        <v/>
      </c>
      <c r="E8263" s="6">
        <f>A8263-C8263</f>
        <v/>
      </c>
      <c r="F8263" s="6">
        <f>MIN(D8263,in_batt_pw,IF(sel_batt=0,0,(sel_batt-H8262)/in_rte))</f>
        <v/>
      </c>
      <c r="G8263" s="6">
        <f>MIN(E8263,in_batt_pw,H8262)</f>
        <v/>
      </c>
      <c r="H8263" s="6">
        <f>H8262+F8263*in_rte-G8263</f>
        <v/>
      </c>
      <c r="I8263" s="6">
        <f>IF(sel_og=1,0,E8263-G8263)</f>
        <v/>
      </c>
      <c r="J8263" s="6">
        <f>IF(sel_og=1,0,D8263-F8263)</f>
        <v/>
      </c>
      <c r="K8263" s="6">
        <f>IF(sel_og=1,E8263-G8263,0)</f>
        <v/>
      </c>
    </row>
    <row r="8264">
      <c r="A8264" s="6">
        <f>Profiles!E8264+Profiles!F8264</f>
        <v/>
      </c>
      <c r="B8264" s="6">
        <f>Profiles!D8264*sel_solar</f>
        <v/>
      </c>
      <c r="C8264" s="6">
        <f>MIN(B8264,A8264)</f>
        <v/>
      </c>
      <c r="D8264" s="6">
        <f>B8264-C8264</f>
        <v/>
      </c>
      <c r="E8264" s="6">
        <f>A8264-C8264</f>
        <v/>
      </c>
      <c r="F8264" s="6">
        <f>MIN(D8264,in_batt_pw,IF(sel_batt=0,0,(sel_batt-H8263)/in_rte))</f>
        <v/>
      </c>
      <c r="G8264" s="6">
        <f>MIN(E8264,in_batt_pw,H8263)</f>
        <v/>
      </c>
      <c r="H8264" s="6">
        <f>H8263+F8264*in_rte-G8264</f>
        <v/>
      </c>
      <c r="I8264" s="6">
        <f>IF(sel_og=1,0,E8264-G8264)</f>
        <v/>
      </c>
      <c r="J8264" s="6">
        <f>IF(sel_og=1,0,D8264-F8264)</f>
        <v/>
      </c>
      <c r="K8264" s="6">
        <f>IF(sel_og=1,E8264-G8264,0)</f>
        <v/>
      </c>
    </row>
    <row r="8265">
      <c r="A8265" s="6">
        <f>Profiles!E8265+Profiles!F8265</f>
        <v/>
      </c>
      <c r="B8265" s="6">
        <f>Profiles!D8265*sel_solar</f>
        <v/>
      </c>
      <c r="C8265" s="6">
        <f>MIN(B8265,A8265)</f>
        <v/>
      </c>
      <c r="D8265" s="6">
        <f>B8265-C8265</f>
        <v/>
      </c>
      <c r="E8265" s="6">
        <f>A8265-C8265</f>
        <v/>
      </c>
      <c r="F8265" s="6">
        <f>MIN(D8265,in_batt_pw,IF(sel_batt=0,0,(sel_batt-H8264)/in_rte))</f>
        <v/>
      </c>
      <c r="G8265" s="6">
        <f>MIN(E8265,in_batt_pw,H8264)</f>
        <v/>
      </c>
      <c r="H8265" s="6">
        <f>H8264+F8265*in_rte-G8265</f>
        <v/>
      </c>
      <c r="I8265" s="6">
        <f>IF(sel_og=1,0,E8265-G8265)</f>
        <v/>
      </c>
      <c r="J8265" s="6">
        <f>IF(sel_og=1,0,D8265-F8265)</f>
        <v/>
      </c>
      <c r="K8265" s="6">
        <f>IF(sel_og=1,E8265-G8265,0)</f>
        <v/>
      </c>
    </row>
    <row r="8266">
      <c r="A8266" s="6">
        <f>Profiles!E8266+Profiles!F8266</f>
        <v/>
      </c>
      <c r="B8266" s="6">
        <f>Profiles!D8266*sel_solar</f>
        <v/>
      </c>
      <c r="C8266" s="6">
        <f>MIN(B8266,A8266)</f>
        <v/>
      </c>
      <c r="D8266" s="6">
        <f>B8266-C8266</f>
        <v/>
      </c>
      <c r="E8266" s="6">
        <f>A8266-C8266</f>
        <v/>
      </c>
      <c r="F8266" s="6">
        <f>MIN(D8266,in_batt_pw,IF(sel_batt=0,0,(sel_batt-H8265)/in_rte))</f>
        <v/>
      </c>
      <c r="G8266" s="6">
        <f>MIN(E8266,in_batt_pw,H8265)</f>
        <v/>
      </c>
      <c r="H8266" s="6">
        <f>H8265+F8266*in_rte-G8266</f>
        <v/>
      </c>
      <c r="I8266" s="6">
        <f>IF(sel_og=1,0,E8266-G8266)</f>
        <v/>
      </c>
      <c r="J8266" s="6">
        <f>IF(sel_og=1,0,D8266-F8266)</f>
        <v/>
      </c>
      <c r="K8266" s="6">
        <f>IF(sel_og=1,E8266-G8266,0)</f>
        <v/>
      </c>
    </row>
    <row r="8267">
      <c r="A8267" s="6">
        <f>Profiles!E8267+Profiles!F8267</f>
        <v/>
      </c>
      <c r="B8267" s="6">
        <f>Profiles!D8267*sel_solar</f>
        <v/>
      </c>
      <c r="C8267" s="6">
        <f>MIN(B8267,A8267)</f>
        <v/>
      </c>
      <c r="D8267" s="6">
        <f>B8267-C8267</f>
        <v/>
      </c>
      <c r="E8267" s="6">
        <f>A8267-C8267</f>
        <v/>
      </c>
      <c r="F8267" s="6">
        <f>MIN(D8267,in_batt_pw,IF(sel_batt=0,0,(sel_batt-H8266)/in_rte))</f>
        <v/>
      </c>
      <c r="G8267" s="6">
        <f>MIN(E8267,in_batt_pw,H8266)</f>
        <v/>
      </c>
      <c r="H8267" s="6">
        <f>H8266+F8267*in_rte-G8267</f>
        <v/>
      </c>
      <c r="I8267" s="6">
        <f>IF(sel_og=1,0,E8267-G8267)</f>
        <v/>
      </c>
      <c r="J8267" s="6">
        <f>IF(sel_og=1,0,D8267-F8267)</f>
        <v/>
      </c>
      <c r="K8267" s="6">
        <f>IF(sel_og=1,E8267-G8267,0)</f>
        <v/>
      </c>
    </row>
    <row r="8268">
      <c r="A8268" s="6">
        <f>Profiles!E8268+Profiles!F8268</f>
        <v/>
      </c>
      <c r="B8268" s="6">
        <f>Profiles!D8268*sel_solar</f>
        <v/>
      </c>
      <c r="C8268" s="6">
        <f>MIN(B8268,A8268)</f>
        <v/>
      </c>
      <c r="D8268" s="6">
        <f>B8268-C8268</f>
        <v/>
      </c>
      <c r="E8268" s="6">
        <f>A8268-C8268</f>
        <v/>
      </c>
      <c r="F8268" s="6">
        <f>MIN(D8268,in_batt_pw,IF(sel_batt=0,0,(sel_batt-H8267)/in_rte))</f>
        <v/>
      </c>
      <c r="G8268" s="6">
        <f>MIN(E8268,in_batt_pw,H8267)</f>
        <v/>
      </c>
      <c r="H8268" s="6">
        <f>H8267+F8268*in_rte-G8268</f>
        <v/>
      </c>
      <c r="I8268" s="6">
        <f>IF(sel_og=1,0,E8268-G8268)</f>
        <v/>
      </c>
      <c r="J8268" s="6">
        <f>IF(sel_og=1,0,D8268-F8268)</f>
        <v/>
      </c>
      <c r="K8268" s="6">
        <f>IF(sel_og=1,E8268-G8268,0)</f>
        <v/>
      </c>
    </row>
    <row r="8269">
      <c r="A8269" s="6">
        <f>Profiles!E8269+Profiles!F8269</f>
        <v/>
      </c>
      <c r="B8269" s="6">
        <f>Profiles!D8269*sel_solar</f>
        <v/>
      </c>
      <c r="C8269" s="6">
        <f>MIN(B8269,A8269)</f>
        <v/>
      </c>
      <c r="D8269" s="6">
        <f>B8269-C8269</f>
        <v/>
      </c>
      <c r="E8269" s="6">
        <f>A8269-C8269</f>
        <v/>
      </c>
      <c r="F8269" s="6">
        <f>MIN(D8269,in_batt_pw,IF(sel_batt=0,0,(sel_batt-H8268)/in_rte))</f>
        <v/>
      </c>
      <c r="G8269" s="6">
        <f>MIN(E8269,in_batt_pw,H8268)</f>
        <v/>
      </c>
      <c r="H8269" s="6">
        <f>H8268+F8269*in_rte-G8269</f>
        <v/>
      </c>
      <c r="I8269" s="6">
        <f>IF(sel_og=1,0,E8269-G8269)</f>
        <v/>
      </c>
      <c r="J8269" s="6">
        <f>IF(sel_og=1,0,D8269-F8269)</f>
        <v/>
      </c>
      <c r="K8269" s="6">
        <f>IF(sel_og=1,E8269-G8269,0)</f>
        <v/>
      </c>
    </row>
    <row r="8270">
      <c r="A8270" s="6">
        <f>Profiles!E8270+Profiles!F8270</f>
        <v/>
      </c>
      <c r="B8270" s="6">
        <f>Profiles!D8270*sel_solar</f>
        <v/>
      </c>
      <c r="C8270" s="6">
        <f>MIN(B8270,A8270)</f>
        <v/>
      </c>
      <c r="D8270" s="6">
        <f>B8270-C8270</f>
        <v/>
      </c>
      <c r="E8270" s="6">
        <f>A8270-C8270</f>
        <v/>
      </c>
      <c r="F8270" s="6">
        <f>MIN(D8270,in_batt_pw,IF(sel_batt=0,0,(sel_batt-H8269)/in_rte))</f>
        <v/>
      </c>
      <c r="G8270" s="6">
        <f>MIN(E8270,in_batt_pw,H8269)</f>
        <v/>
      </c>
      <c r="H8270" s="6">
        <f>H8269+F8270*in_rte-G8270</f>
        <v/>
      </c>
      <c r="I8270" s="6">
        <f>IF(sel_og=1,0,E8270-G8270)</f>
        <v/>
      </c>
      <c r="J8270" s="6">
        <f>IF(sel_og=1,0,D8270-F8270)</f>
        <v/>
      </c>
      <c r="K8270" s="6">
        <f>IF(sel_og=1,E8270-G8270,0)</f>
        <v/>
      </c>
    </row>
    <row r="8271">
      <c r="A8271" s="6">
        <f>Profiles!E8271+Profiles!F8271</f>
        <v/>
      </c>
      <c r="B8271" s="6">
        <f>Profiles!D8271*sel_solar</f>
        <v/>
      </c>
      <c r="C8271" s="6">
        <f>MIN(B8271,A8271)</f>
        <v/>
      </c>
      <c r="D8271" s="6">
        <f>B8271-C8271</f>
        <v/>
      </c>
      <c r="E8271" s="6">
        <f>A8271-C8271</f>
        <v/>
      </c>
      <c r="F8271" s="6">
        <f>MIN(D8271,in_batt_pw,IF(sel_batt=0,0,(sel_batt-H8270)/in_rte))</f>
        <v/>
      </c>
      <c r="G8271" s="6">
        <f>MIN(E8271,in_batt_pw,H8270)</f>
        <v/>
      </c>
      <c r="H8271" s="6">
        <f>H8270+F8271*in_rte-G8271</f>
        <v/>
      </c>
      <c r="I8271" s="6">
        <f>IF(sel_og=1,0,E8271-G8271)</f>
        <v/>
      </c>
      <c r="J8271" s="6">
        <f>IF(sel_og=1,0,D8271-F8271)</f>
        <v/>
      </c>
      <c r="K8271" s="6">
        <f>IF(sel_og=1,E8271-G8271,0)</f>
        <v/>
      </c>
    </row>
    <row r="8272">
      <c r="A8272" s="6">
        <f>Profiles!E8272+Profiles!F8272</f>
        <v/>
      </c>
      <c r="B8272" s="6">
        <f>Profiles!D8272*sel_solar</f>
        <v/>
      </c>
      <c r="C8272" s="6">
        <f>MIN(B8272,A8272)</f>
        <v/>
      </c>
      <c r="D8272" s="6">
        <f>B8272-C8272</f>
        <v/>
      </c>
      <c r="E8272" s="6">
        <f>A8272-C8272</f>
        <v/>
      </c>
      <c r="F8272" s="6">
        <f>MIN(D8272,in_batt_pw,IF(sel_batt=0,0,(sel_batt-H8271)/in_rte))</f>
        <v/>
      </c>
      <c r="G8272" s="6">
        <f>MIN(E8272,in_batt_pw,H8271)</f>
        <v/>
      </c>
      <c r="H8272" s="6">
        <f>H8271+F8272*in_rte-G8272</f>
        <v/>
      </c>
      <c r="I8272" s="6">
        <f>IF(sel_og=1,0,E8272-G8272)</f>
        <v/>
      </c>
      <c r="J8272" s="6">
        <f>IF(sel_og=1,0,D8272-F8272)</f>
        <v/>
      </c>
      <c r="K8272" s="6">
        <f>IF(sel_og=1,E8272-G8272,0)</f>
        <v/>
      </c>
    </row>
    <row r="8273">
      <c r="A8273" s="6">
        <f>Profiles!E8273+Profiles!F8273</f>
        <v/>
      </c>
      <c r="B8273" s="6">
        <f>Profiles!D8273*sel_solar</f>
        <v/>
      </c>
      <c r="C8273" s="6">
        <f>MIN(B8273,A8273)</f>
        <v/>
      </c>
      <c r="D8273" s="6">
        <f>B8273-C8273</f>
        <v/>
      </c>
      <c r="E8273" s="6">
        <f>A8273-C8273</f>
        <v/>
      </c>
      <c r="F8273" s="6">
        <f>MIN(D8273,in_batt_pw,IF(sel_batt=0,0,(sel_batt-H8272)/in_rte))</f>
        <v/>
      </c>
      <c r="G8273" s="6">
        <f>MIN(E8273,in_batt_pw,H8272)</f>
        <v/>
      </c>
      <c r="H8273" s="6">
        <f>H8272+F8273*in_rte-G8273</f>
        <v/>
      </c>
      <c r="I8273" s="6">
        <f>IF(sel_og=1,0,E8273-G8273)</f>
        <v/>
      </c>
      <c r="J8273" s="6">
        <f>IF(sel_og=1,0,D8273-F8273)</f>
        <v/>
      </c>
      <c r="K8273" s="6">
        <f>IF(sel_og=1,E8273-G8273,0)</f>
        <v/>
      </c>
    </row>
    <row r="8274">
      <c r="A8274" s="6">
        <f>Profiles!E8274+Profiles!F8274</f>
        <v/>
      </c>
      <c r="B8274" s="6">
        <f>Profiles!D8274*sel_solar</f>
        <v/>
      </c>
      <c r="C8274" s="6">
        <f>MIN(B8274,A8274)</f>
        <v/>
      </c>
      <c r="D8274" s="6">
        <f>B8274-C8274</f>
        <v/>
      </c>
      <c r="E8274" s="6">
        <f>A8274-C8274</f>
        <v/>
      </c>
      <c r="F8274" s="6">
        <f>MIN(D8274,in_batt_pw,IF(sel_batt=0,0,(sel_batt-H8273)/in_rte))</f>
        <v/>
      </c>
      <c r="G8274" s="6">
        <f>MIN(E8274,in_batt_pw,H8273)</f>
        <v/>
      </c>
      <c r="H8274" s="6">
        <f>H8273+F8274*in_rte-G8274</f>
        <v/>
      </c>
      <c r="I8274" s="6">
        <f>IF(sel_og=1,0,E8274-G8274)</f>
        <v/>
      </c>
      <c r="J8274" s="6">
        <f>IF(sel_og=1,0,D8274-F8274)</f>
        <v/>
      </c>
      <c r="K8274" s="6">
        <f>IF(sel_og=1,E8274-G8274,0)</f>
        <v/>
      </c>
    </row>
    <row r="8275">
      <c r="A8275" s="6">
        <f>Profiles!E8275+Profiles!F8275</f>
        <v/>
      </c>
      <c r="B8275" s="6">
        <f>Profiles!D8275*sel_solar</f>
        <v/>
      </c>
      <c r="C8275" s="6">
        <f>MIN(B8275,A8275)</f>
        <v/>
      </c>
      <c r="D8275" s="6">
        <f>B8275-C8275</f>
        <v/>
      </c>
      <c r="E8275" s="6">
        <f>A8275-C8275</f>
        <v/>
      </c>
      <c r="F8275" s="6">
        <f>MIN(D8275,in_batt_pw,IF(sel_batt=0,0,(sel_batt-H8274)/in_rte))</f>
        <v/>
      </c>
      <c r="G8275" s="6">
        <f>MIN(E8275,in_batt_pw,H8274)</f>
        <v/>
      </c>
      <c r="H8275" s="6">
        <f>H8274+F8275*in_rte-G8275</f>
        <v/>
      </c>
      <c r="I8275" s="6">
        <f>IF(sel_og=1,0,E8275-G8275)</f>
        <v/>
      </c>
      <c r="J8275" s="6">
        <f>IF(sel_og=1,0,D8275-F8275)</f>
        <v/>
      </c>
      <c r="K8275" s="6">
        <f>IF(sel_og=1,E8275-G8275,0)</f>
        <v/>
      </c>
    </row>
    <row r="8276">
      <c r="A8276" s="6">
        <f>Profiles!E8276+Profiles!F8276</f>
        <v/>
      </c>
      <c r="B8276" s="6">
        <f>Profiles!D8276*sel_solar</f>
        <v/>
      </c>
      <c r="C8276" s="6">
        <f>MIN(B8276,A8276)</f>
        <v/>
      </c>
      <c r="D8276" s="6">
        <f>B8276-C8276</f>
        <v/>
      </c>
      <c r="E8276" s="6">
        <f>A8276-C8276</f>
        <v/>
      </c>
      <c r="F8276" s="6">
        <f>MIN(D8276,in_batt_pw,IF(sel_batt=0,0,(sel_batt-H8275)/in_rte))</f>
        <v/>
      </c>
      <c r="G8276" s="6">
        <f>MIN(E8276,in_batt_pw,H8275)</f>
        <v/>
      </c>
      <c r="H8276" s="6">
        <f>H8275+F8276*in_rte-G8276</f>
        <v/>
      </c>
      <c r="I8276" s="6">
        <f>IF(sel_og=1,0,E8276-G8276)</f>
        <v/>
      </c>
      <c r="J8276" s="6">
        <f>IF(sel_og=1,0,D8276-F8276)</f>
        <v/>
      </c>
      <c r="K8276" s="6">
        <f>IF(sel_og=1,E8276-G8276,0)</f>
        <v/>
      </c>
    </row>
    <row r="8277">
      <c r="A8277" s="6">
        <f>Profiles!E8277+Profiles!F8277</f>
        <v/>
      </c>
      <c r="B8277" s="6">
        <f>Profiles!D8277*sel_solar</f>
        <v/>
      </c>
      <c r="C8277" s="6">
        <f>MIN(B8277,A8277)</f>
        <v/>
      </c>
      <c r="D8277" s="6">
        <f>B8277-C8277</f>
        <v/>
      </c>
      <c r="E8277" s="6">
        <f>A8277-C8277</f>
        <v/>
      </c>
      <c r="F8277" s="6">
        <f>MIN(D8277,in_batt_pw,IF(sel_batt=0,0,(sel_batt-H8276)/in_rte))</f>
        <v/>
      </c>
      <c r="G8277" s="6">
        <f>MIN(E8277,in_batt_pw,H8276)</f>
        <v/>
      </c>
      <c r="H8277" s="6">
        <f>H8276+F8277*in_rte-G8277</f>
        <v/>
      </c>
      <c r="I8277" s="6">
        <f>IF(sel_og=1,0,E8277-G8277)</f>
        <v/>
      </c>
      <c r="J8277" s="6">
        <f>IF(sel_og=1,0,D8277-F8277)</f>
        <v/>
      </c>
      <c r="K8277" s="6">
        <f>IF(sel_og=1,E8277-G8277,0)</f>
        <v/>
      </c>
    </row>
    <row r="8278">
      <c r="A8278" s="6">
        <f>Profiles!E8278+Profiles!F8278</f>
        <v/>
      </c>
      <c r="B8278" s="6">
        <f>Profiles!D8278*sel_solar</f>
        <v/>
      </c>
      <c r="C8278" s="6">
        <f>MIN(B8278,A8278)</f>
        <v/>
      </c>
      <c r="D8278" s="6">
        <f>B8278-C8278</f>
        <v/>
      </c>
      <c r="E8278" s="6">
        <f>A8278-C8278</f>
        <v/>
      </c>
      <c r="F8278" s="6">
        <f>MIN(D8278,in_batt_pw,IF(sel_batt=0,0,(sel_batt-H8277)/in_rte))</f>
        <v/>
      </c>
      <c r="G8278" s="6">
        <f>MIN(E8278,in_batt_pw,H8277)</f>
        <v/>
      </c>
      <c r="H8278" s="6">
        <f>H8277+F8278*in_rte-G8278</f>
        <v/>
      </c>
      <c r="I8278" s="6">
        <f>IF(sel_og=1,0,E8278-G8278)</f>
        <v/>
      </c>
      <c r="J8278" s="6">
        <f>IF(sel_og=1,0,D8278-F8278)</f>
        <v/>
      </c>
      <c r="K8278" s="6">
        <f>IF(sel_og=1,E8278-G8278,0)</f>
        <v/>
      </c>
    </row>
    <row r="8279">
      <c r="A8279" s="6">
        <f>Profiles!E8279+Profiles!F8279</f>
        <v/>
      </c>
      <c r="B8279" s="6">
        <f>Profiles!D8279*sel_solar</f>
        <v/>
      </c>
      <c r="C8279" s="6">
        <f>MIN(B8279,A8279)</f>
        <v/>
      </c>
      <c r="D8279" s="6">
        <f>B8279-C8279</f>
        <v/>
      </c>
      <c r="E8279" s="6">
        <f>A8279-C8279</f>
        <v/>
      </c>
      <c r="F8279" s="6">
        <f>MIN(D8279,in_batt_pw,IF(sel_batt=0,0,(sel_batt-H8278)/in_rte))</f>
        <v/>
      </c>
      <c r="G8279" s="6">
        <f>MIN(E8279,in_batt_pw,H8278)</f>
        <v/>
      </c>
      <c r="H8279" s="6">
        <f>H8278+F8279*in_rte-G8279</f>
        <v/>
      </c>
      <c r="I8279" s="6">
        <f>IF(sel_og=1,0,E8279-G8279)</f>
        <v/>
      </c>
      <c r="J8279" s="6">
        <f>IF(sel_og=1,0,D8279-F8279)</f>
        <v/>
      </c>
      <c r="K8279" s="6">
        <f>IF(sel_og=1,E8279-G8279,0)</f>
        <v/>
      </c>
    </row>
    <row r="8280">
      <c r="A8280" s="6">
        <f>Profiles!E8280+Profiles!F8280</f>
        <v/>
      </c>
      <c r="B8280" s="6">
        <f>Profiles!D8280*sel_solar</f>
        <v/>
      </c>
      <c r="C8280" s="6">
        <f>MIN(B8280,A8280)</f>
        <v/>
      </c>
      <c r="D8280" s="6">
        <f>B8280-C8280</f>
        <v/>
      </c>
      <c r="E8280" s="6">
        <f>A8280-C8280</f>
        <v/>
      </c>
      <c r="F8280" s="6">
        <f>MIN(D8280,in_batt_pw,IF(sel_batt=0,0,(sel_batt-H8279)/in_rte))</f>
        <v/>
      </c>
      <c r="G8280" s="6">
        <f>MIN(E8280,in_batt_pw,H8279)</f>
        <v/>
      </c>
      <c r="H8280" s="6">
        <f>H8279+F8280*in_rte-G8280</f>
        <v/>
      </c>
      <c r="I8280" s="6">
        <f>IF(sel_og=1,0,E8280-G8280)</f>
        <v/>
      </c>
      <c r="J8280" s="6">
        <f>IF(sel_og=1,0,D8280-F8280)</f>
        <v/>
      </c>
      <c r="K8280" s="6">
        <f>IF(sel_og=1,E8280-G8280,0)</f>
        <v/>
      </c>
    </row>
    <row r="8281">
      <c r="A8281" s="6">
        <f>Profiles!E8281+Profiles!F8281</f>
        <v/>
      </c>
      <c r="B8281" s="6">
        <f>Profiles!D8281*sel_solar</f>
        <v/>
      </c>
      <c r="C8281" s="6">
        <f>MIN(B8281,A8281)</f>
        <v/>
      </c>
      <c r="D8281" s="6">
        <f>B8281-C8281</f>
        <v/>
      </c>
      <c r="E8281" s="6">
        <f>A8281-C8281</f>
        <v/>
      </c>
      <c r="F8281" s="6">
        <f>MIN(D8281,in_batt_pw,IF(sel_batt=0,0,(sel_batt-H8280)/in_rte))</f>
        <v/>
      </c>
      <c r="G8281" s="6">
        <f>MIN(E8281,in_batt_pw,H8280)</f>
        <v/>
      </c>
      <c r="H8281" s="6">
        <f>H8280+F8281*in_rte-G8281</f>
        <v/>
      </c>
      <c r="I8281" s="6">
        <f>IF(sel_og=1,0,E8281-G8281)</f>
        <v/>
      </c>
      <c r="J8281" s="6">
        <f>IF(sel_og=1,0,D8281-F8281)</f>
        <v/>
      </c>
      <c r="K8281" s="6">
        <f>IF(sel_og=1,E8281-G8281,0)</f>
        <v/>
      </c>
    </row>
    <row r="8282">
      <c r="A8282" s="6">
        <f>Profiles!E8282+Profiles!F8282</f>
        <v/>
      </c>
      <c r="B8282" s="6">
        <f>Profiles!D8282*sel_solar</f>
        <v/>
      </c>
      <c r="C8282" s="6">
        <f>MIN(B8282,A8282)</f>
        <v/>
      </c>
      <c r="D8282" s="6">
        <f>B8282-C8282</f>
        <v/>
      </c>
      <c r="E8282" s="6">
        <f>A8282-C8282</f>
        <v/>
      </c>
      <c r="F8282" s="6">
        <f>MIN(D8282,in_batt_pw,IF(sel_batt=0,0,(sel_batt-H8281)/in_rte))</f>
        <v/>
      </c>
      <c r="G8282" s="6">
        <f>MIN(E8282,in_batt_pw,H8281)</f>
        <v/>
      </c>
      <c r="H8282" s="6">
        <f>H8281+F8282*in_rte-G8282</f>
        <v/>
      </c>
      <c r="I8282" s="6">
        <f>IF(sel_og=1,0,E8282-G8282)</f>
        <v/>
      </c>
      <c r="J8282" s="6">
        <f>IF(sel_og=1,0,D8282-F8282)</f>
        <v/>
      </c>
      <c r="K8282" s="6">
        <f>IF(sel_og=1,E8282-G8282,0)</f>
        <v/>
      </c>
    </row>
    <row r="8283">
      <c r="A8283" s="6">
        <f>Profiles!E8283+Profiles!F8283</f>
        <v/>
      </c>
      <c r="B8283" s="6">
        <f>Profiles!D8283*sel_solar</f>
        <v/>
      </c>
      <c r="C8283" s="6">
        <f>MIN(B8283,A8283)</f>
        <v/>
      </c>
      <c r="D8283" s="6">
        <f>B8283-C8283</f>
        <v/>
      </c>
      <c r="E8283" s="6">
        <f>A8283-C8283</f>
        <v/>
      </c>
      <c r="F8283" s="6">
        <f>MIN(D8283,in_batt_pw,IF(sel_batt=0,0,(sel_batt-H8282)/in_rte))</f>
        <v/>
      </c>
      <c r="G8283" s="6">
        <f>MIN(E8283,in_batt_pw,H8282)</f>
        <v/>
      </c>
      <c r="H8283" s="6">
        <f>H8282+F8283*in_rte-G8283</f>
        <v/>
      </c>
      <c r="I8283" s="6">
        <f>IF(sel_og=1,0,E8283-G8283)</f>
        <v/>
      </c>
      <c r="J8283" s="6">
        <f>IF(sel_og=1,0,D8283-F8283)</f>
        <v/>
      </c>
      <c r="K8283" s="6">
        <f>IF(sel_og=1,E8283-G8283,0)</f>
        <v/>
      </c>
    </row>
    <row r="8284">
      <c r="A8284" s="6">
        <f>Profiles!E8284+Profiles!F8284</f>
        <v/>
      </c>
      <c r="B8284" s="6">
        <f>Profiles!D8284*sel_solar</f>
        <v/>
      </c>
      <c r="C8284" s="6">
        <f>MIN(B8284,A8284)</f>
        <v/>
      </c>
      <c r="D8284" s="6">
        <f>B8284-C8284</f>
        <v/>
      </c>
      <c r="E8284" s="6">
        <f>A8284-C8284</f>
        <v/>
      </c>
      <c r="F8284" s="6">
        <f>MIN(D8284,in_batt_pw,IF(sel_batt=0,0,(sel_batt-H8283)/in_rte))</f>
        <v/>
      </c>
      <c r="G8284" s="6">
        <f>MIN(E8284,in_batt_pw,H8283)</f>
        <v/>
      </c>
      <c r="H8284" s="6">
        <f>H8283+F8284*in_rte-G8284</f>
        <v/>
      </c>
      <c r="I8284" s="6">
        <f>IF(sel_og=1,0,E8284-G8284)</f>
        <v/>
      </c>
      <c r="J8284" s="6">
        <f>IF(sel_og=1,0,D8284-F8284)</f>
        <v/>
      </c>
      <c r="K8284" s="6">
        <f>IF(sel_og=1,E8284-G8284,0)</f>
        <v/>
      </c>
    </row>
    <row r="8285">
      <c r="A8285" s="6">
        <f>Profiles!E8285+Profiles!F8285</f>
        <v/>
      </c>
      <c r="B8285" s="6">
        <f>Profiles!D8285*sel_solar</f>
        <v/>
      </c>
      <c r="C8285" s="6">
        <f>MIN(B8285,A8285)</f>
        <v/>
      </c>
      <c r="D8285" s="6">
        <f>B8285-C8285</f>
        <v/>
      </c>
      <c r="E8285" s="6">
        <f>A8285-C8285</f>
        <v/>
      </c>
      <c r="F8285" s="6">
        <f>MIN(D8285,in_batt_pw,IF(sel_batt=0,0,(sel_batt-H8284)/in_rte))</f>
        <v/>
      </c>
      <c r="G8285" s="6">
        <f>MIN(E8285,in_batt_pw,H8284)</f>
        <v/>
      </c>
      <c r="H8285" s="6">
        <f>H8284+F8285*in_rte-G8285</f>
        <v/>
      </c>
      <c r="I8285" s="6">
        <f>IF(sel_og=1,0,E8285-G8285)</f>
        <v/>
      </c>
      <c r="J8285" s="6">
        <f>IF(sel_og=1,0,D8285-F8285)</f>
        <v/>
      </c>
      <c r="K8285" s="6">
        <f>IF(sel_og=1,E8285-G8285,0)</f>
        <v/>
      </c>
    </row>
    <row r="8286">
      <c r="A8286" s="6">
        <f>Profiles!E8286+Profiles!F8286</f>
        <v/>
      </c>
      <c r="B8286" s="6">
        <f>Profiles!D8286*sel_solar</f>
        <v/>
      </c>
      <c r="C8286" s="6">
        <f>MIN(B8286,A8286)</f>
        <v/>
      </c>
      <c r="D8286" s="6">
        <f>B8286-C8286</f>
        <v/>
      </c>
      <c r="E8286" s="6">
        <f>A8286-C8286</f>
        <v/>
      </c>
      <c r="F8286" s="6">
        <f>MIN(D8286,in_batt_pw,IF(sel_batt=0,0,(sel_batt-H8285)/in_rte))</f>
        <v/>
      </c>
      <c r="G8286" s="6">
        <f>MIN(E8286,in_batt_pw,H8285)</f>
        <v/>
      </c>
      <c r="H8286" s="6">
        <f>H8285+F8286*in_rte-G8286</f>
        <v/>
      </c>
      <c r="I8286" s="6">
        <f>IF(sel_og=1,0,E8286-G8286)</f>
        <v/>
      </c>
      <c r="J8286" s="6">
        <f>IF(sel_og=1,0,D8286-F8286)</f>
        <v/>
      </c>
      <c r="K8286" s="6">
        <f>IF(sel_og=1,E8286-G8286,0)</f>
        <v/>
      </c>
    </row>
    <row r="8287">
      <c r="A8287" s="6">
        <f>Profiles!E8287+Profiles!F8287</f>
        <v/>
      </c>
      <c r="B8287" s="6">
        <f>Profiles!D8287*sel_solar</f>
        <v/>
      </c>
      <c r="C8287" s="6">
        <f>MIN(B8287,A8287)</f>
        <v/>
      </c>
      <c r="D8287" s="6">
        <f>B8287-C8287</f>
        <v/>
      </c>
      <c r="E8287" s="6">
        <f>A8287-C8287</f>
        <v/>
      </c>
      <c r="F8287" s="6">
        <f>MIN(D8287,in_batt_pw,IF(sel_batt=0,0,(sel_batt-H8286)/in_rte))</f>
        <v/>
      </c>
      <c r="G8287" s="6">
        <f>MIN(E8287,in_batt_pw,H8286)</f>
        <v/>
      </c>
      <c r="H8287" s="6">
        <f>H8286+F8287*in_rte-G8287</f>
        <v/>
      </c>
      <c r="I8287" s="6">
        <f>IF(sel_og=1,0,E8287-G8287)</f>
        <v/>
      </c>
      <c r="J8287" s="6">
        <f>IF(sel_og=1,0,D8287-F8287)</f>
        <v/>
      </c>
      <c r="K8287" s="6">
        <f>IF(sel_og=1,E8287-G8287,0)</f>
        <v/>
      </c>
    </row>
    <row r="8288">
      <c r="A8288" s="6">
        <f>Profiles!E8288+Profiles!F8288</f>
        <v/>
      </c>
      <c r="B8288" s="6">
        <f>Profiles!D8288*sel_solar</f>
        <v/>
      </c>
      <c r="C8288" s="6">
        <f>MIN(B8288,A8288)</f>
        <v/>
      </c>
      <c r="D8288" s="6">
        <f>B8288-C8288</f>
        <v/>
      </c>
      <c r="E8288" s="6">
        <f>A8288-C8288</f>
        <v/>
      </c>
      <c r="F8288" s="6">
        <f>MIN(D8288,in_batt_pw,IF(sel_batt=0,0,(sel_batt-H8287)/in_rte))</f>
        <v/>
      </c>
      <c r="G8288" s="6">
        <f>MIN(E8288,in_batt_pw,H8287)</f>
        <v/>
      </c>
      <c r="H8288" s="6">
        <f>H8287+F8288*in_rte-G8288</f>
        <v/>
      </c>
      <c r="I8288" s="6">
        <f>IF(sel_og=1,0,E8288-G8288)</f>
        <v/>
      </c>
      <c r="J8288" s="6">
        <f>IF(sel_og=1,0,D8288-F8288)</f>
        <v/>
      </c>
      <c r="K8288" s="6">
        <f>IF(sel_og=1,E8288-G8288,0)</f>
        <v/>
      </c>
    </row>
    <row r="8289">
      <c r="A8289" s="6">
        <f>Profiles!E8289+Profiles!F8289</f>
        <v/>
      </c>
      <c r="B8289" s="6">
        <f>Profiles!D8289*sel_solar</f>
        <v/>
      </c>
      <c r="C8289" s="6">
        <f>MIN(B8289,A8289)</f>
        <v/>
      </c>
      <c r="D8289" s="6">
        <f>B8289-C8289</f>
        <v/>
      </c>
      <c r="E8289" s="6">
        <f>A8289-C8289</f>
        <v/>
      </c>
      <c r="F8289" s="6">
        <f>MIN(D8289,in_batt_pw,IF(sel_batt=0,0,(sel_batt-H8288)/in_rte))</f>
        <v/>
      </c>
      <c r="G8289" s="6">
        <f>MIN(E8289,in_batt_pw,H8288)</f>
        <v/>
      </c>
      <c r="H8289" s="6">
        <f>H8288+F8289*in_rte-G8289</f>
        <v/>
      </c>
      <c r="I8289" s="6">
        <f>IF(sel_og=1,0,E8289-G8289)</f>
        <v/>
      </c>
      <c r="J8289" s="6">
        <f>IF(sel_og=1,0,D8289-F8289)</f>
        <v/>
      </c>
      <c r="K8289" s="6">
        <f>IF(sel_og=1,E8289-G8289,0)</f>
        <v/>
      </c>
    </row>
    <row r="8290">
      <c r="A8290" s="6">
        <f>Profiles!E8290+Profiles!F8290</f>
        <v/>
      </c>
      <c r="B8290" s="6">
        <f>Profiles!D8290*sel_solar</f>
        <v/>
      </c>
      <c r="C8290" s="6">
        <f>MIN(B8290,A8290)</f>
        <v/>
      </c>
      <c r="D8290" s="6">
        <f>B8290-C8290</f>
        <v/>
      </c>
      <c r="E8290" s="6">
        <f>A8290-C8290</f>
        <v/>
      </c>
      <c r="F8290" s="6">
        <f>MIN(D8290,in_batt_pw,IF(sel_batt=0,0,(sel_batt-H8289)/in_rte))</f>
        <v/>
      </c>
      <c r="G8290" s="6">
        <f>MIN(E8290,in_batt_pw,H8289)</f>
        <v/>
      </c>
      <c r="H8290" s="6">
        <f>H8289+F8290*in_rte-G8290</f>
        <v/>
      </c>
      <c r="I8290" s="6">
        <f>IF(sel_og=1,0,E8290-G8290)</f>
        <v/>
      </c>
      <c r="J8290" s="6">
        <f>IF(sel_og=1,0,D8290-F8290)</f>
        <v/>
      </c>
      <c r="K8290" s="6">
        <f>IF(sel_og=1,E8290-G8290,0)</f>
        <v/>
      </c>
    </row>
    <row r="8291">
      <c r="A8291" s="6">
        <f>Profiles!E8291+Profiles!F8291</f>
        <v/>
      </c>
      <c r="B8291" s="6">
        <f>Profiles!D8291*sel_solar</f>
        <v/>
      </c>
      <c r="C8291" s="6">
        <f>MIN(B8291,A8291)</f>
        <v/>
      </c>
      <c r="D8291" s="6">
        <f>B8291-C8291</f>
        <v/>
      </c>
      <c r="E8291" s="6">
        <f>A8291-C8291</f>
        <v/>
      </c>
      <c r="F8291" s="6">
        <f>MIN(D8291,in_batt_pw,IF(sel_batt=0,0,(sel_batt-H8290)/in_rte))</f>
        <v/>
      </c>
      <c r="G8291" s="6">
        <f>MIN(E8291,in_batt_pw,H8290)</f>
        <v/>
      </c>
      <c r="H8291" s="6">
        <f>H8290+F8291*in_rte-G8291</f>
        <v/>
      </c>
      <c r="I8291" s="6">
        <f>IF(sel_og=1,0,E8291-G8291)</f>
        <v/>
      </c>
      <c r="J8291" s="6">
        <f>IF(sel_og=1,0,D8291-F8291)</f>
        <v/>
      </c>
      <c r="K8291" s="6">
        <f>IF(sel_og=1,E8291-G8291,0)</f>
        <v/>
      </c>
    </row>
    <row r="8292">
      <c r="A8292" s="6">
        <f>Profiles!E8292+Profiles!F8292</f>
        <v/>
      </c>
      <c r="B8292" s="6">
        <f>Profiles!D8292*sel_solar</f>
        <v/>
      </c>
      <c r="C8292" s="6">
        <f>MIN(B8292,A8292)</f>
        <v/>
      </c>
      <c r="D8292" s="6">
        <f>B8292-C8292</f>
        <v/>
      </c>
      <c r="E8292" s="6">
        <f>A8292-C8292</f>
        <v/>
      </c>
      <c r="F8292" s="6">
        <f>MIN(D8292,in_batt_pw,IF(sel_batt=0,0,(sel_batt-H8291)/in_rte))</f>
        <v/>
      </c>
      <c r="G8292" s="6">
        <f>MIN(E8292,in_batt_pw,H8291)</f>
        <v/>
      </c>
      <c r="H8292" s="6">
        <f>H8291+F8292*in_rte-G8292</f>
        <v/>
      </c>
      <c r="I8292" s="6">
        <f>IF(sel_og=1,0,E8292-G8292)</f>
        <v/>
      </c>
      <c r="J8292" s="6">
        <f>IF(sel_og=1,0,D8292-F8292)</f>
        <v/>
      </c>
      <c r="K8292" s="6">
        <f>IF(sel_og=1,E8292-G8292,0)</f>
        <v/>
      </c>
    </row>
    <row r="8293">
      <c r="A8293" s="6">
        <f>Profiles!E8293+Profiles!F8293</f>
        <v/>
      </c>
      <c r="B8293" s="6">
        <f>Profiles!D8293*sel_solar</f>
        <v/>
      </c>
      <c r="C8293" s="6">
        <f>MIN(B8293,A8293)</f>
        <v/>
      </c>
      <c r="D8293" s="6">
        <f>B8293-C8293</f>
        <v/>
      </c>
      <c r="E8293" s="6">
        <f>A8293-C8293</f>
        <v/>
      </c>
      <c r="F8293" s="6">
        <f>MIN(D8293,in_batt_pw,IF(sel_batt=0,0,(sel_batt-H8292)/in_rte))</f>
        <v/>
      </c>
      <c r="G8293" s="6">
        <f>MIN(E8293,in_batt_pw,H8292)</f>
        <v/>
      </c>
      <c r="H8293" s="6">
        <f>H8292+F8293*in_rte-G8293</f>
        <v/>
      </c>
      <c r="I8293" s="6">
        <f>IF(sel_og=1,0,E8293-G8293)</f>
        <v/>
      </c>
      <c r="J8293" s="6">
        <f>IF(sel_og=1,0,D8293-F8293)</f>
        <v/>
      </c>
      <c r="K8293" s="6">
        <f>IF(sel_og=1,E8293-G8293,0)</f>
        <v/>
      </c>
    </row>
    <row r="8294">
      <c r="A8294" s="6">
        <f>Profiles!E8294+Profiles!F8294</f>
        <v/>
      </c>
      <c r="B8294" s="6">
        <f>Profiles!D8294*sel_solar</f>
        <v/>
      </c>
      <c r="C8294" s="6">
        <f>MIN(B8294,A8294)</f>
        <v/>
      </c>
      <c r="D8294" s="6">
        <f>B8294-C8294</f>
        <v/>
      </c>
      <c r="E8294" s="6">
        <f>A8294-C8294</f>
        <v/>
      </c>
      <c r="F8294" s="6">
        <f>MIN(D8294,in_batt_pw,IF(sel_batt=0,0,(sel_batt-H8293)/in_rte))</f>
        <v/>
      </c>
      <c r="G8294" s="6">
        <f>MIN(E8294,in_batt_pw,H8293)</f>
        <v/>
      </c>
      <c r="H8294" s="6">
        <f>H8293+F8294*in_rte-G8294</f>
        <v/>
      </c>
      <c r="I8294" s="6">
        <f>IF(sel_og=1,0,E8294-G8294)</f>
        <v/>
      </c>
      <c r="J8294" s="6">
        <f>IF(sel_og=1,0,D8294-F8294)</f>
        <v/>
      </c>
      <c r="K8294" s="6">
        <f>IF(sel_og=1,E8294-G8294,0)</f>
        <v/>
      </c>
    </row>
    <row r="8295">
      <c r="A8295" s="6">
        <f>Profiles!E8295+Profiles!F8295</f>
        <v/>
      </c>
      <c r="B8295" s="6">
        <f>Profiles!D8295*sel_solar</f>
        <v/>
      </c>
      <c r="C8295" s="6">
        <f>MIN(B8295,A8295)</f>
        <v/>
      </c>
      <c r="D8295" s="6">
        <f>B8295-C8295</f>
        <v/>
      </c>
      <c r="E8295" s="6">
        <f>A8295-C8295</f>
        <v/>
      </c>
      <c r="F8295" s="6">
        <f>MIN(D8295,in_batt_pw,IF(sel_batt=0,0,(sel_batt-H8294)/in_rte))</f>
        <v/>
      </c>
      <c r="G8295" s="6">
        <f>MIN(E8295,in_batt_pw,H8294)</f>
        <v/>
      </c>
      <c r="H8295" s="6">
        <f>H8294+F8295*in_rte-G8295</f>
        <v/>
      </c>
      <c r="I8295" s="6">
        <f>IF(sel_og=1,0,E8295-G8295)</f>
        <v/>
      </c>
      <c r="J8295" s="6">
        <f>IF(sel_og=1,0,D8295-F8295)</f>
        <v/>
      </c>
      <c r="K8295" s="6">
        <f>IF(sel_og=1,E8295-G8295,0)</f>
        <v/>
      </c>
    </row>
    <row r="8296">
      <c r="A8296" s="6">
        <f>Profiles!E8296+Profiles!F8296</f>
        <v/>
      </c>
      <c r="B8296" s="6">
        <f>Profiles!D8296*sel_solar</f>
        <v/>
      </c>
      <c r="C8296" s="6">
        <f>MIN(B8296,A8296)</f>
        <v/>
      </c>
      <c r="D8296" s="6">
        <f>B8296-C8296</f>
        <v/>
      </c>
      <c r="E8296" s="6">
        <f>A8296-C8296</f>
        <v/>
      </c>
      <c r="F8296" s="6">
        <f>MIN(D8296,in_batt_pw,IF(sel_batt=0,0,(sel_batt-H8295)/in_rte))</f>
        <v/>
      </c>
      <c r="G8296" s="6">
        <f>MIN(E8296,in_batt_pw,H8295)</f>
        <v/>
      </c>
      <c r="H8296" s="6">
        <f>H8295+F8296*in_rte-G8296</f>
        <v/>
      </c>
      <c r="I8296" s="6">
        <f>IF(sel_og=1,0,E8296-G8296)</f>
        <v/>
      </c>
      <c r="J8296" s="6">
        <f>IF(sel_og=1,0,D8296-F8296)</f>
        <v/>
      </c>
      <c r="K8296" s="6">
        <f>IF(sel_og=1,E8296-G8296,0)</f>
        <v/>
      </c>
    </row>
    <row r="8297">
      <c r="A8297" s="6">
        <f>Profiles!E8297+Profiles!F8297</f>
        <v/>
      </c>
      <c r="B8297" s="6">
        <f>Profiles!D8297*sel_solar</f>
        <v/>
      </c>
      <c r="C8297" s="6">
        <f>MIN(B8297,A8297)</f>
        <v/>
      </c>
      <c r="D8297" s="6">
        <f>B8297-C8297</f>
        <v/>
      </c>
      <c r="E8297" s="6">
        <f>A8297-C8297</f>
        <v/>
      </c>
      <c r="F8297" s="6">
        <f>MIN(D8297,in_batt_pw,IF(sel_batt=0,0,(sel_batt-H8296)/in_rte))</f>
        <v/>
      </c>
      <c r="G8297" s="6">
        <f>MIN(E8297,in_batt_pw,H8296)</f>
        <v/>
      </c>
      <c r="H8297" s="6">
        <f>H8296+F8297*in_rte-G8297</f>
        <v/>
      </c>
      <c r="I8297" s="6">
        <f>IF(sel_og=1,0,E8297-G8297)</f>
        <v/>
      </c>
      <c r="J8297" s="6">
        <f>IF(sel_og=1,0,D8297-F8297)</f>
        <v/>
      </c>
      <c r="K8297" s="6">
        <f>IF(sel_og=1,E8297-G8297,0)</f>
        <v/>
      </c>
    </row>
    <row r="8298">
      <c r="A8298" s="6">
        <f>Profiles!E8298+Profiles!F8298</f>
        <v/>
      </c>
      <c r="B8298" s="6">
        <f>Profiles!D8298*sel_solar</f>
        <v/>
      </c>
      <c r="C8298" s="6">
        <f>MIN(B8298,A8298)</f>
        <v/>
      </c>
      <c r="D8298" s="6">
        <f>B8298-C8298</f>
        <v/>
      </c>
      <c r="E8298" s="6">
        <f>A8298-C8298</f>
        <v/>
      </c>
      <c r="F8298" s="6">
        <f>MIN(D8298,in_batt_pw,IF(sel_batt=0,0,(sel_batt-H8297)/in_rte))</f>
        <v/>
      </c>
      <c r="G8298" s="6">
        <f>MIN(E8298,in_batt_pw,H8297)</f>
        <v/>
      </c>
      <c r="H8298" s="6">
        <f>H8297+F8298*in_rte-G8298</f>
        <v/>
      </c>
      <c r="I8298" s="6">
        <f>IF(sel_og=1,0,E8298-G8298)</f>
        <v/>
      </c>
      <c r="J8298" s="6">
        <f>IF(sel_og=1,0,D8298-F8298)</f>
        <v/>
      </c>
      <c r="K8298" s="6">
        <f>IF(sel_og=1,E8298-G8298,0)</f>
        <v/>
      </c>
    </row>
    <row r="8299">
      <c r="A8299" s="6">
        <f>Profiles!E8299+Profiles!F8299</f>
        <v/>
      </c>
      <c r="B8299" s="6">
        <f>Profiles!D8299*sel_solar</f>
        <v/>
      </c>
      <c r="C8299" s="6">
        <f>MIN(B8299,A8299)</f>
        <v/>
      </c>
      <c r="D8299" s="6">
        <f>B8299-C8299</f>
        <v/>
      </c>
      <c r="E8299" s="6">
        <f>A8299-C8299</f>
        <v/>
      </c>
      <c r="F8299" s="6">
        <f>MIN(D8299,in_batt_pw,IF(sel_batt=0,0,(sel_batt-H8298)/in_rte))</f>
        <v/>
      </c>
      <c r="G8299" s="6">
        <f>MIN(E8299,in_batt_pw,H8298)</f>
        <v/>
      </c>
      <c r="H8299" s="6">
        <f>H8298+F8299*in_rte-G8299</f>
        <v/>
      </c>
      <c r="I8299" s="6">
        <f>IF(sel_og=1,0,E8299-G8299)</f>
        <v/>
      </c>
      <c r="J8299" s="6">
        <f>IF(sel_og=1,0,D8299-F8299)</f>
        <v/>
      </c>
      <c r="K8299" s="6">
        <f>IF(sel_og=1,E8299-G8299,0)</f>
        <v/>
      </c>
    </row>
    <row r="8300">
      <c r="A8300" s="6">
        <f>Profiles!E8300+Profiles!F8300</f>
        <v/>
      </c>
      <c r="B8300" s="6">
        <f>Profiles!D8300*sel_solar</f>
        <v/>
      </c>
      <c r="C8300" s="6">
        <f>MIN(B8300,A8300)</f>
        <v/>
      </c>
      <c r="D8300" s="6">
        <f>B8300-C8300</f>
        <v/>
      </c>
      <c r="E8300" s="6">
        <f>A8300-C8300</f>
        <v/>
      </c>
      <c r="F8300" s="6">
        <f>MIN(D8300,in_batt_pw,IF(sel_batt=0,0,(sel_batt-H8299)/in_rte))</f>
        <v/>
      </c>
      <c r="G8300" s="6">
        <f>MIN(E8300,in_batt_pw,H8299)</f>
        <v/>
      </c>
      <c r="H8300" s="6">
        <f>H8299+F8300*in_rte-G8300</f>
        <v/>
      </c>
      <c r="I8300" s="6">
        <f>IF(sel_og=1,0,E8300-G8300)</f>
        <v/>
      </c>
      <c r="J8300" s="6">
        <f>IF(sel_og=1,0,D8300-F8300)</f>
        <v/>
      </c>
      <c r="K8300" s="6">
        <f>IF(sel_og=1,E8300-G8300,0)</f>
        <v/>
      </c>
    </row>
    <row r="8301">
      <c r="A8301" s="6">
        <f>Profiles!E8301+Profiles!F8301</f>
        <v/>
      </c>
      <c r="B8301" s="6">
        <f>Profiles!D8301*sel_solar</f>
        <v/>
      </c>
      <c r="C8301" s="6">
        <f>MIN(B8301,A8301)</f>
        <v/>
      </c>
      <c r="D8301" s="6">
        <f>B8301-C8301</f>
        <v/>
      </c>
      <c r="E8301" s="6">
        <f>A8301-C8301</f>
        <v/>
      </c>
      <c r="F8301" s="6">
        <f>MIN(D8301,in_batt_pw,IF(sel_batt=0,0,(sel_batt-H8300)/in_rte))</f>
        <v/>
      </c>
      <c r="G8301" s="6">
        <f>MIN(E8301,in_batt_pw,H8300)</f>
        <v/>
      </c>
      <c r="H8301" s="6">
        <f>H8300+F8301*in_rte-G8301</f>
        <v/>
      </c>
      <c r="I8301" s="6">
        <f>IF(sel_og=1,0,E8301-G8301)</f>
        <v/>
      </c>
      <c r="J8301" s="6">
        <f>IF(sel_og=1,0,D8301-F8301)</f>
        <v/>
      </c>
      <c r="K8301" s="6">
        <f>IF(sel_og=1,E8301-G8301,0)</f>
        <v/>
      </c>
    </row>
    <row r="8302">
      <c r="A8302" s="6">
        <f>Profiles!E8302+Profiles!F8302</f>
        <v/>
      </c>
      <c r="B8302" s="6">
        <f>Profiles!D8302*sel_solar</f>
        <v/>
      </c>
      <c r="C8302" s="6">
        <f>MIN(B8302,A8302)</f>
        <v/>
      </c>
      <c r="D8302" s="6">
        <f>B8302-C8302</f>
        <v/>
      </c>
      <c r="E8302" s="6">
        <f>A8302-C8302</f>
        <v/>
      </c>
      <c r="F8302" s="6">
        <f>MIN(D8302,in_batt_pw,IF(sel_batt=0,0,(sel_batt-H8301)/in_rte))</f>
        <v/>
      </c>
      <c r="G8302" s="6">
        <f>MIN(E8302,in_batt_pw,H8301)</f>
        <v/>
      </c>
      <c r="H8302" s="6">
        <f>H8301+F8302*in_rte-G8302</f>
        <v/>
      </c>
      <c r="I8302" s="6">
        <f>IF(sel_og=1,0,E8302-G8302)</f>
        <v/>
      </c>
      <c r="J8302" s="6">
        <f>IF(sel_og=1,0,D8302-F8302)</f>
        <v/>
      </c>
      <c r="K8302" s="6">
        <f>IF(sel_og=1,E8302-G8302,0)</f>
        <v/>
      </c>
    </row>
    <row r="8303">
      <c r="A8303" s="6">
        <f>Profiles!E8303+Profiles!F8303</f>
        <v/>
      </c>
      <c r="B8303" s="6">
        <f>Profiles!D8303*sel_solar</f>
        <v/>
      </c>
      <c r="C8303" s="6">
        <f>MIN(B8303,A8303)</f>
        <v/>
      </c>
      <c r="D8303" s="6">
        <f>B8303-C8303</f>
        <v/>
      </c>
      <c r="E8303" s="6">
        <f>A8303-C8303</f>
        <v/>
      </c>
      <c r="F8303" s="6">
        <f>MIN(D8303,in_batt_pw,IF(sel_batt=0,0,(sel_batt-H8302)/in_rte))</f>
        <v/>
      </c>
      <c r="G8303" s="6">
        <f>MIN(E8303,in_batt_pw,H8302)</f>
        <v/>
      </c>
      <c r="H8303" s="6">
        <f>H8302+F8303*in_rte-G8303</f>
        <v/>
      </c>
      <c r="I8303" s="6">
        <f>IF(sel_og=1,0,E8303-G8303)</f>
        <v/>
      </c>
      <c r="J8303" s="6">
        <f>IF(sel_og=1,0,D8303-F8303)</f>
        <v/>
      </c>
      <c r="K8303" s="6">
        <f>IF(sel_og=1,E8303-G8303,0)</f>
        <v/>
      </c>
    </row>
    <row r="8304">
      <c r="A8304" s="6">
        <f>Profiles!E8304+Profiles!F8304</f>
        <v/>
      </c>
      <c r="B8304" s="6">
        <f>Profiles!D8304*sel_solar</f>
        <v/>
      </c>
      <c r="C8304" s="6">
        <f>MIN(B8304,A8304)</f>
        <v/>
      </c>
      <c r="D8304" s="6">
        <f>B8304-C8304</f>
        <v/>
      </c>
      <c r="E8304" s="6">
        <f>A8304-C8304</f>
        <v/>
      </c>
      <c r="F8304" s="6">
        <f>MIN(D8304,in_batt_pw,IF(sel_batt=0,0,(sel_batt-H8303)/in_rte))</f>
        <v/>
      </c>
      <c r="G8304" s="6">
        <f>MIN(E8304,in_batt_pw,H8303)</f>
        <v/>
      </c>
      <c r="H8304" s="6">
        <f>H8303+F8304*in_rte-G8304</f>
        <v/>
      </c>
      <c r="I8304" s="6">
        <f>IF(sel_og=1,0,E8304-G8304)</f>
        <v/>
      </c>
      <c r="J8304" s="6">
        <f>IF(sel_og=1,0,D8304-F8304)</f>
        <v/>
      </c>
      <c r="K8304" s="6">
        <f>IF(sel_og=1,E8304-G8304,0)</f>
        <v/>
      </c>
    </row>
    <row r="8305">
      <c r="A8305" s="6">
        <f>Profiles!E8305+Profiles!F8305</f>
        <v/>
      </c>
      <c r="B8305" s="6">
        <f>Profiles!D8305*sel_solar</f>
        <v/>
      </c>
      <c r="C8305" s="6">
        <f>MIN(B8305,A8305)</f>
        <v/>
      </c>
      <c r="D8305" s="6">
        <f>B8305-C8305</f>
        <v/>
      </c>
      <c r="E8305" s="6">
        <f>A8305-C8305</f>
        <v/>
      </c>
      <c r="F8305" s="6">
        <f>MIN(D8305,in_batt_pw,IF(sel_batt=0,0,(sel_batt-H8304)/in_rte))</f>
        <v/>
      </c>
      <c r="G8305" s="6">
        <f>MIN(E8305,in_batt_pw,H8304)</f>
        <v/>
      </c>
      <c r="H8305" s="6">
        <f>H8304+F8305*in_rte-G8305</f>
        <v/>
      </c>
      <c r="I8305" s="6">
        <f>IF(sel_og=1,0,E8305-G8305)</f>
        <v/>
      </c>
      <c r="J8305" s="6">
        <f>IF(sel_og=1,0,D8305-F8305)</f>
        <v/>
      </c>
      <c r="K8305" s="6">
        <f>IF(sel_og=1,E8305-G8305,0)</f>
        <v/>
      </c>
    </row>
    <row r="8306">
      <c r="A8306" s="6">
        <f>Profiles!E8306+Profiles!F8306</f>
        <v/>
      </c>
      <c r="B8306" s="6">
        <f>Profiles!D8306*sel_solar</f>
        <v/>
      </c>
      <c r="C8306" s="6">
        <f>MIN(B8306,A8306)</f>
        <v/>
      </c>
      <c r="D8306" s="6">
        <f>B8306-C8306</f>
        <v/>
      </c>
      <c r="E8306" s="6">
        <f>A8306-C8306</f>
        <v/>
      </c>
      <c r="F8306" s="6">
        <f>MIN(D8306,in_batt_pw,IF(sel_batt=0,0,(sel_batt-H8305)/in_rte))</f>
        <v/>
      </c>
      <c r="G8306" s="6">
        <f>MIN(E8306,in_batt_pw,H8305)</f>
        <v/>
      </c>
      <c r="H8306" s="6">
        <f>H8305+F8306*in_rte-G8306</f>
        <v/>
      </c>
      <c r="I8306" s="6">
        <f>IF(sel_og=1,0,E8306-G8306)</f>
        <v/>
      </c>
      <c r="J8306" s="6">
        <f>IF(sel_og=1,0,D8306-F8306)</f>
        <v/>
      </c>
      <c r="K8306" s="6">
        <f>IF(sel_og=1,E8306-G8306,0)</f>
        <v/>
      </c>
    </row>
    <row r="8307">
      <c r="A8307" s="6">
        <f>Profiles!E8307+Profiles!F8307</f>
        <v/>
      </c>
      <c r="B8307" s="6">
        <f>Profiles!D8307*sel_solar</f>
        <v/>
      </c>
      <c r="C8307" s="6">
        <f>MIN(B8307,A8307)</f>
        <v/>
      </c>
      <c r="D8307" s="6">
        <f>B8307-C8307</f>
        <v/>
      </c>
      <c r="E8307" s="6">
        <f>A8307-C8307</f>
        <v/>
      </c>
      <c r="F8307" s="6">
        <f>MIN(D8307,in_batt_pw,IF(sel_batt=0,0,(sel_batt-H8306)/in_rte))</f>
        <v/>
      </c>
      <c r="G8307" s="6">
        <f>MIN(E8307,in_batt_pw,H8306)</f>
        <v/>
      </c>
      <c r="H8307" s="6">
        <f>H8306+F8307*in_rte-G8307</f>
        <v/>
      </c>
      <c r="I8307" s="6">
        <f>IF(sel_og=1,0,E8307-G8307)</f>
        <v/>
      </c>
      <c r="J8307" s="6">
        <f>IF(sel_og=1,0,D8307-F8307)</f>
        <v/>
      </c>
      <c r="K8307" s="6">
        <f>IF(sel_og=1,E8307-G8307,0)</f>
        <v/>
      </c>
    </row>
    <row r="8308">
      <c r="A8308" s="6">
        <f>Profiles!E8308+Profiles!F8308</f>
        <v/>
      </c>
      <c r="B8308" s="6">
        <f>Profiles!D8308*sel_solar</f>
        <v/>
      </c>
      <c r="C8308" s="6">
        <f>MIN(B8308,A8308)</f>
        <v/>
      </c>
      <c r="D8308" s="6">
        <f>B8308-C8308</f>
        <v/>
      </c>
      <c r="E8308" s="6">
        <f>A8308-C8308</f>
        <v/>
      </c>
      <c r="F8308" s="6">
        <f>MIN(D8308,in_batt_pw,IF(sel_batt=0,0,(sel_batt-H8307)/in_rte))</f>
        <v/>
      </c>
      <c r="G8308" s="6">
        <f>MIN(E8308,in_batt_pw,H8307)</f>
        <v/>
      </c>
      <c r="H8308" s="6">
        <f>H8307+F8308*in_rte-G8308</f>
        <v/>
      </c>
      <c r="I8308" s="6">
        <f>IF(sel_og=1,0,E8308-G8308)</f>
        <v/>
      </c>
      <c r="J8308" s="6">
        <f>IF(sel_og=1,0,D8308-F8308)</f>
        <v/>
      </c>
      <c r="K8308" s="6">
        <f>IF(sel_og=1,E8308-G8308,0)</f>
        <v/>
      </c>
    </row>
    <row r="8309">
      <c r="A8309" s="6">
        <f>Profiles!E8309+Profiles!F8309</f>
        <v/>
      </c>
      <c r="B8309" s="6">
        <f>Profiles!D8309*sel_solar</f>
        <v/>
      </c>
      <c r="C8309" s="6">
        <f>MIN(B8309,A8309)</f>
        <v/>
      </c>
      <c r="D8309" s="6">
        <f>B8309-C8309</f>
        <v/>
      </c>
      <c r="E8309" s="6">
        <f>A8309-C8309</f>
        <v/>
      </c>
      <c r="F8309" s="6">
        <f>MIN(D8309,in_batt_pw,IF(sel_batt=0,0,(sel_batt-H8308)/in_rte))</f>
        <v/>
      </c>
      <c r="G8309" s="6">
        <f>MIN(E8309,in_batt_pw,H8308)</f>
        <v/>
      </c>
      <c r="H8309" s="6">
        <f>H8308+F8309*in_rte-G8309</f>
        <v/>
      </c>
      <c r="I8309" s="6">
        <f>IF(sel_og=1,0,E8309-G8309)</f>
        <v/>
      </c>
      <c r="J8309" s="6">
        <f>IF(sel_og=1,0,D8309-F8309)</f>
        <v/>
      </c>
      <c r="K8309" s="6">
        <f>IF(sel_og=1,E8309-G8309,0)</f>
        <v/>
      </c>
    </row>
    <row r="8310">
      <c r="A8310" s="6">
        <f>Profiles!E8310+Profiles!F8310</f>
        <v/>
      </c>
      <c r="B8310" s="6">
        <f>Profiles!D8310*sel_solar</f>
        <v/>
      </c>
      <c r="C8310" s="6">
        <f>MIN(B8310,A8310)</f>
        <v/>
      </c>
      <c r="D8310" s="6">
        <f>B8310-C8310</f>
        <v/>
      </c>
      <c r="E8310" s="6">
        <f>A8310-C8310</f>
        <v/>
      </c>
      <c r="F8310" s="6">
        <f>MIN(D8310,in_batt_pw,IF(sel_batt=0,0,(sel_batt-H8309)/in_rte))</f>
        <v/>
      </c>
      <c r="G8310" s="6">
        <f>MIN(E8310,in_batt_pw,H8309)</f>
        <v/>
      </c>
      <c r="H8310" s="6">
        <f>H8309+F8310*in_rte-G8310</f>
        <v/>
      </c>
      <c r="I8310" s="6">
        <f>IF(sel_og=1,0,E8310-G8310)</f>
        <v/>
      </c>
      <c r="J8310" s="6">
        <f>IF(sel_og=1,0,D8310-F8310)</f>
        <v/>
      </c>
      <c r="K8310" s="6">
        <f>IF(sel_og=1,E8310-G8310,0)</f>
        <v/>
      </c>
    </row>
    <row r="8311">
      <c r="A8311" s="6">
        <f>Profiles!E8311+Profiles!F8311</f>
        <v/>
      </c>
      <c r="B8311" s="6">
        <f>Profiles!D8311*sel_solar</f>
        <v/>
      </c>
      <c r="C8311" s="6">
        <f>MIN(B8311,A8311)</f>
        <v/>
      </c>
      <c r="D8311" s="6">
        <f>B8311-C8311</f>
        <v/>
      </c>
      <c r="E8311" s="6">
        <f>A8311-C8311</f>
        <v/>
      </c>
      <c r="F8311" s="6">
        <f>MIN(D8311,in_batt_pw,IF(sel_batt=0,0,(sel_batt-H8310)/in_rte))</f>
        <v/>
      </c>
      <c r="G8311" s="6">
        <f>MIN(E8311,in_batt_pw,H8310)</f>
        <v/>
      </c>
      <c r="H8311" s="6">
        <f>H8310+F8311*in_rte-G8311</f>
        <v/>
      </c>
      <c r="I8311" s="6">
        <f>IF(sel_og=1,0,E8311-G8311)</f>
        <v/>
      </c>
      <c r="J8311" s="6">
        <f>IF(sel_og=1,0,D8311-F8311)</f>
        <v/>
      </c>
      <c r="K8311" s="6">
        <f>IF(sel_og=1,E8311-G8311,0)</f>
        <v/>
      </c>
    </row>
    <row r="8312">
      <c r="A8312" s="6">
        <f>Profiles!E8312+Profiles!F8312</f>
        <v/>
      </c>
      <c r="B8312" s="6">
        <f>Profiles!D8312*sel_solar</f>
        <v/>
      </c>
      <c r="C8312" s="6">
        <f>MIN(B8312,A8312)</f>
        <v/>
      </c>
      <c r="D8312" s="6">
        <f>B8312-C8312</f>
        <v/>
      </c>
      <c r="E8312" s="6">
        <f>A8312-C8312</f>
        <v/>
      </c>
      <c r="F8312" s="6">
        <f>MIN(D8312,in_batt_pw,IF(sel_batt=0,0,(sel_batt-H8311)/in_rte))</f>
        <v/>
      </c>
      <c r="G8312" s="6">
        <f>MIN(E8312,in_batt_pw,H8311)</f>
        <v/>
      </c>
      <c r="H8312" s="6">
        <f>H8311+F8312*in_rte-G8312</f>
        <v/>
      </c>
      <c r="I8312" s="6">
        <f>IF(sel_og=1,0,E8312-G8312)</f>
        <v/>
      </c>
      <c r="J8312" s="6">
        <f>IF(sel_og=1,0,D8312-F8312)</f>
        <v/>
      </c>
      <c r="K8312" s="6">
        <f>IF(sel_og=1,E8312-G8312,0)</f>
        <v/>
      </c>
    </row>
    <row r="8313">
      <c r="A8313" s="6">
        <f>Profiles!E8313+Profiles!F8313</f>
        <v/>
      </c>
      <c r="B8313" s="6">
        <f>Profiles!D8313*sel_solar</f>
        <v/>
      </c>
      <c r="C8313" s="6">
        <f>MIN(B8313,A8313)</f>
        <v/>
      </c>
      <c r="D8313" s="6">
        <f>B8313-C8313</f>
        <v/>
      </c>
      <c r="E8313" s="6">
        <f>A8313-C8313</f>
        <v/>
      </c>
      <c r="F8313" s="6">
        <f>MIN(D8313,in_batt_pw,IF(sel_batt=0,0,(sel_batt-H8312)/in_rte))</f>
        <v/>
      </c>
      <c r="G8313" s="6">
        <f>MIN(E8313,in_batt_pw,H8312)</f>
        <v/>
      </c>
      <c r="H8313" s="6">
        <f>H8312+F8313*in_rte-G8313</f>
        <v/>
      </c>
      <c r="I8313" s="6">
        <f>IF(sel_og=1,0,E8313-G8313)</f>
        <v/>
      </c>
      <c r="J8313" s="6">
        <f>IF(sel_og=1,0,D8313-F8313)</f>
        <v/>
      </c>
      <c r="K8313" s="6">
        <f>IF(sel_og=1,E8313-G8313,0)</f>
        <v/>
      </c>
    </row>
    <row r="8314">
      <c r="A8314" s="6">
        <f>Profiles!E8314+Profiles!F8314</f>
        <v/>
      </c>
      <c r="B8314" s="6">
        <f>Profiles!D8314*sel_solar</f>
        <v/>
      </c>
      <c r="C8314" s="6">
        <f>MIN(B8314,A8314)</f>
        <v/>
      </c>
      <c r="D8314" s="6">
        <f>B8314-C8314</f>
        <v/>
      </c>
      <c r="E8314" s="6">
        <f>A8314-C8314</f>
        <v/>
      </c>
      <c r="F8314" s="6">
        <f>MIN(D8314,in_batt_pw,IF(sel_batt=0,0,(sel_batt-H8313)/in_rte))</f>
        <v/>
      </c>
      <c r="G8314" s="6">
        <f>MIN(E8314,in_batt_pw,H8313)</f>
        <v/>
      </c>
      <c r="H8314" s="6">
        <f>H8313+F8314*in_rte-G8314</f>
        <v/>
      </c>
      <c r="I8314" s="6">
        <f>IF(sel_og=1,0,E8314-G8314)</f>
        <v/>
      </c>
      <c r="J8314" s="6">
        <f>IF(sel_og=1,0,D8314-F8314)</f>
        <v/>
      </c>
      <c r="K8314" s="6">
        <f>IF(sel_og=1,E8314-G8314,0)</f>
        <v/>
      </c>
    </row>
    <row r="8315">
      <c r="A8315" s="6">
        <f>Profiles!E8315+Profiles!F8315</f>
        <v/>
      </c>
      <c r="B8315" s="6">
        <f>Profiles!D8315*sel_solar</f>
        <v/>
      </c>
      <c r="C8315" s="6">
        <f>MIN(B8315,A8315)</f>
        <v/>
      </c>
      <c r="D8315" s="6">
        <f>B8315-C8315</f>
        <v/>
      </c>
      <c r="E8315" s="6">
        <f>A8315-C8315</f>
        <v/>
      </c>
      <c r="F8315" s="6">
        <f>MIN(D8315,in_batt_pw,IF(sel_batt=0,0,(sel_batt-H8314)/in_rte))</f>
        <v/>
      </c>
      <c r="G8315" s="6">
        <f>MIN(E8315,in_batt_pw,H8314)</f>
        <v/>
      </c>
      <c r="H8315" s="6">
        <f>H8314+F8315*in_rte-G8315</f>
        <v/>
      </c>
      <c r="I8315" s="6">
        <f>IF(sel_og=1,0,E8315-G8315)</f>
        <v/>
      </c>
      <c r="J8315" s="6">
        <f>IF(sel_og=1,0,D8315-F8315)</f>
        <v/>
      </c>
      <c r="K8315" s="6">
        <f>IF(sel_og=1,E8315-G8315,0)</f>
        <v/>
      </c>
    </row>
    <row r="8316">
      <c r="A8316" s="6">
        <f>Profiles!E8316+Profiles!F8316</f>
        <v/>
      </c>
      <c r="B8316" s="6">
        <f>Profiles!D8316*sel_solar</f>
        <v/>
      </c>
      <c r="C8316" s="6">
        <f>MIN(B8316,A8316)</f>
        <v/>
      </c>
      <c r="D8316" s="6">
        <f>B8316-C8316</f>
        <v/>
      </c>
      <c r="E8316" s="6">
        <f>A8316-C8316</f>
        <v/>
      </c>
      <c r="F8316" s="6">
        <f>MIN(D8316,in_batt_pw,IF(sel_batt=0,0,(sel_batt-H8315)/in_rte))</f>
        <v/>
      </c>
      <c r="G8316" s="6">
        <f>MIN(E8316,in_batt_pw,H8315)</f>
        <v/>
      </c>
      <c r="H8316" s="6">
        <f>H8315+F8316*in_rte-G8316</f>
        <v/>
      </c>
      <c r="I8316" s="6">
        <f>IF(sel_og=1,0,E8316-G8316)</f>
        <v/>
      </c>
      <c r="J8316" s="6">
        <f>IF(sel_og=1,0,D8316-F8316)</f>
        <v/>
      </c>
      <c r="K8316" s="6">
        <f>IF(sel_og=1,E8316-G8316,0)</f>
        <v/>
      </c>
    </row>
    <row r="8317">
      <c r="A8317" s="6">
        <f>Profiles!E8317+Profiles!F8317</f>
        <v/>
      </c>
      <c r="B8317" s="6">
        <f>Profiles!D8317*sel_solar</f>
        <v/>
      </c>
      <c r="C8317" s="6">
        <f>MIN(B8317,A8317)</f>
        <v/>
      </c>
      <c r="D8317" s="6">
        <f>B8317-C8317</f>
        <v/>
      </c>
      <c r="E8317" s="6">
        <f>A8317-C8317</f>
        <v/>
      </c>
      <c r="F8317" s="6">
        <f>MIN(D8317,in_batt_pw,IF(sel_batt=0,0,(sel_batt-H8316)/in_rte))</f>
        <v/>
      </c>
      <c r="G8317" s="6">
        <f>MIN(E8317,in_batt_pw,H8316)</f>
        <v/>
      </c>
      <c r="H8317" s="6">
        <f>H8316+F8317*in_rte-G8317</f>
        <v/>
      </c>
      <c r="I8317" s="6">
        <f>IF(sel_og=1,0,E8317-G8317)</f>
        <v/>
      </c>
      <c r="J8317" s="6">
        <f>IF(sel_og=1,0,D8317-F8317)</f>
        <v/>
      </c>
      <c r="K8317" s="6">
        <f>IF(sel_og=1,E8317-G8317,0)</f>
        <v/>
      </c>
    </row>
    <row r="8318">
      <c r="A8318" s="6">
        <f>Profiles!E8318+Profiles!F8318</f>
        <v/>
      </c>
      <c r="B8318" s="6">
        <f>Profiles!D8318*sel_solar</f>
        <v/>
      </c>
      <c r="C8318" s="6">
        <f>MIN(B8318,A8318)</f>
        <v/>
      </c>
      <c r="D8318" s="6">
        <f>B8318-C8318</f>
        <v/>
      </c>
      <c r="E8318" s="6">
        <f>A8318-C8318</f>
        <v/>
      </c>
      <c r="F8318" s="6">
        <f>MIN(D8318,in_batt_pw,IF(sel_batt=0,0,(sel_batt-H8317)/in_rte))</f>
        <v/>
      </c>
      <c r="G8318" s="6">
        <f>MIN(E8318,in_batt_pw,H8317)</f>
        <v/>
      </c>
      <c r="H8318" s="6">
        <f>H8317+F8318*in_rte-G8318</f>
        <v/>
      </c>
      <c r="I8318" s="6">
        <f>IF(sel_og=1,0,E8318-G8318)</f>
        <v/>
      </c>
      <c r="J8318" s="6">
        <f>IF(sel_og=1,0,D8318-F8318)</f>
        <v/>
      </c>
      <c r="K8318" s="6">
        <f>IF(sel_og=1,E8318-G8318,0)</f>
        <v/>
      </c>
    </row>
    <row r="8319">
      <c r="A8319" s="6">
        <f>Profiles!E8319+Profiles!F8319</f>
        <v/>
      </c>
      <c r="B8319" s="6">
        <f>Profiles!D8319*sel_solar</f>
        <v/>
      </c>
      <c r="C8319" s="6">
        <f>MIN(B8319,A8319)</f>
        <v/>
      </c>
      <c r="D8319" s="6">
        <f>B8319-C8319</f>
        <v/>
      </c>
      <c r="E8319" s="6">
        <f>A8319-C8319</f>
        <v/>
      </c>
      <c r="F8319" s="6">
        <f>MIN(D8319,in_batt_pw,IF(sel_batt=0,0,(sel_batt-H8318)/in_rte))</f>
        <v/>
      </c>
      <c r="G8319" s="6">
        <f>MIN(E8319,in_batt_pw,H8318)</f>
        <v/>
      </c>
      <c r="H8319" s="6">
        <f>H8318+F8319*in_rte-G8319</f>
        <v/>
      </c>
      <c r="I8319" s="6">
        <f>IF(sel_og=1,0,E8319-G8319)</f>
        <v/>
      </c>
      <c r="J8319" s="6">
        <f>IF(sel_og=1,0,D8319-F8319)</f>
        <v/>
      </c>
      <c r="K8319" s="6">
        <f>IF(sel_og=1,E8319-G8319,0)</f>
        <v/>
      </c>
    </row>
    <row r="8320">
      <c r="A8320" s="6">
        <f>Profiles!E8320+Profiles!F8320</f>
        <v/>
      </c>
      <c r="B8320" s="6">
        <f>Profiles!D8320*sel_solar</f>
        <v/>
      </c>
      <c r="C8320" s="6">
        <f>MIN(B8320,A8320)</f>
        <v/>
      </c>
      <c r="D8320" s="6">
        <f>B8320-C8320</f>
        <v/>
      </c>
      <c r="E8320" s="6">
        <f>A8320-C8320</f>
        <v/>
      </c>
      <c r="F8320" s="6">
        <f>MIN(D8320,in_batt_pw,IF(sel_batt=0,0,(sel_batt-H8319)/in_rte))</f>
        <v/>
      </c>
      <c r="G8320" s="6">
        <f>MIN(E8320,in_batt_pw,H8319)</f>
        <v/>
      </c>
      <c r="H8320" s="6">
        <f>H8319+F8320*in_rte-G8320</f>
        <v/>
      </c>
      <c r="I8320" s="6">
        <f>IF(sel_og=1,0,E8320-G8320)</f>
        <v/>
      </c>
      <c r="J8320" s="6">
        <f>IF(sel_og=1,0,D8320-F8320)</f>
        <v/>
      </c>
      <c r="K8320" s="6">
        <f>IF(sel_og=1,E8320-G8320,0)</f>
        <v/>
      </c>
    </row>
    <row r="8321">
      <c r="A8321" s="6">
        <f>Profiles!E8321+Profiles!F8321</f>
        <v/>
      </c>
      <c r="B8321" s="6">
        <f>Profiles!D8321*sel_solar</f>
        <v/>
      </c>
      <c r="C8321" s="6">
        <f>MIN(B8321,A8321)</f>
        <v/>
      </c>
      <c r="D8321" s="6">
        <f>B8321-C8321</f>
        <v/>
      </c>
      <c r="E8321" s="6">
        <f>A8321-C8321</f>
        <v/>
      </c>
      <c r="F8321" s="6">
        <f>MIN(D8321,in_batt_pw,IF(sel_batt=0,0,(sel_batt-H8320)/in_rte))</f>
        <v/>
      </c>
      <c r="G8321" s="6">
        <f>MIN(E8321,in_batt_pw,H8320)</f>
        <v/>
      </c>
      <c r="H8321" s="6">
        <f>H8320+F8321*in_rte-G8321</f>
        <v/>
      </c>
      <c r="I8321" s="6">
        <f>IF(sel_og=1,0,E8321-G8321)</f>
        <v/>
      </c>
      <c r="J8321" s="6">
        <f>IF(sel_og=1,0,D8321-F8321)</f>
        <v/>
      </c>
      <c r="K8321" s="6">
        <f>IF(sel_og=1,E8321-G8321,0)</f>
        <v/>
      </c>
    </row>
    <row r="8322">
      <c r="A8322" s="6">
        <f>Profiles!E8322+Profiles!F8322</f>
        <v/>
      </c>
      <c r="B8322" s="6">
        <f>Profiles!D8322*sel_solar</f>
        <v/>
      </c>
      <c r="C8322" s="6">
        <f>MIN(B8322,A8322)</f>
        <v/>
      </c>
      <c r="D8322" s="6">
        <f>B8322-C8322</f>
        <v/>
      </c>
      <c r="E8322" s="6">
        <f>A8322-C8322</f>
        <v/>
      </c>
      <c r="F8322" s="6">
        <f>MIN(D8322,in_batt_pw,IF(sel_batt=0,0,(sel_batt-H8321)/in_rte))</f>
        <v/>
      </c>
      <c r="G8322" s="6">
        <f>MIN(E8322,in_batt_pw,H8321)</f>
        <v/>
      </c>
      <c r="H8322" s="6">
        <f>H8321+F8322*in_rte-G8322</f>
        <v/>
      </c>
      <c r="I8322" s="6">
        <f>IF(sel_og=1,0,E8322-G8322)</f>
        <v/>
      </c>
      <c r="J8322" s="6">
        <f>IF(sel_og=1,0,D8322-F8322)</f>
        <v/>
      </c>
      <c r="K8322" s="6">
        <f>IF(sel_og=1,E8322-G8322,0)</f>
        <v/>
      </c>
    </row>
    <row r="8323">
      <c r="A8323" s="6">
        <f>Profiles!E8323+Profiles!F8323</f>
        <v/>
      </c>
      <c r="B8323" s="6">
        <f>Profiles!D8323*sel_solar</f>
        <v/>
      </c>
      <c r="C8323" s="6">
        <f>MIN(B8323,A8323)</f>
        <v/>
      </c>
      <c r="D8323" s="6">
        <f>B8323-C8323</f>
        <v/>
      </c>
      <c r="E8323" s="6">
        <f>A8323-C8323</f>
        <v/>
      </c>
      <c r="F8323" s="6">
        <f>MIN(D8323,in_batt_pw,IF(sel_batt=0,0,(sel_batt-H8322)/in_rte))</f>
        <v/>
      </c>
      <c r="G8323" s="6">
        <f>MIN(E8323,in_batt_pw,H8322)</f>
        <v/>
      </c>
      <c r="H8323" s="6">
        <f>H8322+F8323*in_rte-G8323</f>
        <v/>
      </c>
      <c r="I8323" s="6">
        <f>IF(sel_og=1,0,E8323-G8323)</f>
        <v/>
      </c>
      <c r="J8323" s="6">
        <f>IF(sel_og=1,0,D8323-F8323)</f>
        <v/>
      </c>
      <c r="K8323" s="6">
        <f>IF(sel_og=1,E8323-G8323,0)</f>
        <v/>
      </c>
    </row>
    <row r="8324">
      <c r="A8324" s="6">
        <f>Profiles!E8324+Profiles!F8324</f>
        <v/>
      </c>
      <c r="B8324" s="6">
        <f>Profiles!D8324*sel_solar</f>
        <v/>
      </c>
      <c r="C8324" s="6">
        <f>MIN(B8324,A8324)</f>
        <v/>
      </c>
      <c r="D8324" s="6">
        <f>B8324-C8324</f>
        <v/>
      </c>
      <c r="E8324" s="6">
        <f>A8324-C8324</f>
        <v/>
      </c>
      <c r="F8324" s="6">
        <f>MIN(D8324,in_batt_pw,IF(sel_batt=0,0,(sel_batt-H8323)/in_rte))</f>
        <v/>
      </c>
      <c r="G8324" s="6">
        <f>MIN(E8324,in_batt_pw,H8323)</f>
        <v/>
      </c>
      <c r="H8324" s="6">
        <f>H8323+F8324*in_rte-G8324</f>
        <v/>
      </c>
      <c r="I8324" s="6">
        <f>IF(sel_og=1,0,E8324-G8324)</f>
        <v/>
      </c>
      <c r="J8324" s="6">
        <f>IF(sel_og=1,0,D8324-F8324)</f>
        <v/>
      </c>
      <c r="K8324" s="6">
        <f>IF(sel_og=1,E8324-G8324,0)</f>
        <v/>
      </c>
    </row>
    <row r="8325">
      <c r="A8325" s="6">
        <f>Profiles!E8325+Profiles!F8325</f>
        <v/>
      </c>
      <c r="B8325" s="6">
        <f>Profiles!D8325*sel_solar</f>
        <v/>
      </c>
      <c r="C8325" s="6">
        <f>MIN(B8325,A8325)</f>
        <v/>
      </c>
      <c r="D8325" s="6">
        <f>B8325-C8325</f>
        <v/>
      </c>
      <c r="E8325" s="6">
        <f>A8325-C8325</f>
        <v/>
      </c>
      <c r="F8325" s="6">
        <f>MIN(D8325,in_batt_pw,IF(sel_batt=0,0,(sel_batt-H8324)/in_rte))</f>
        <v/>
      </c>
      <c r="G8325" s="6">
        <f>MIN(E8325,in_batt_pw,H8324)</f>
        <v/>
      </c>
      <c r="H8325" s="6">
        <f>H8324+F8325*in_rte-G8325</f>
        <v/>
      </c>
      <c r="I8325" s="6">
        <f>IF(sel_og=1,0,E8325-G8325)</f>
        <v/>
      </c>
      <c r="J8325" s="6">
        <f>IF(sel_og=1,0,D8325-F8325)</f>
        <v/>
      </c>
      <c r="K8325" s="6">
        <f>IF(sel_og=1,E8325-G8325,0)</f>
        <v/>
      </c>
    </row>
    <row r="8326">
      <c r="A8326" s="6">
        <f>Profiles!E8326+Profiles!F8326</f>
        <v/>
      </c>
      <c r="B8326" s="6">
        <f>Profiles!D8326*sel_solar</f>
        <v/>
      </c>
      <c r="C8326" s="6">
        <f>MIN(B8326,A8326)</f>
        <v/>
      </c>
      <c r="D8326" s="6">
        <f>B8326-C8326</f>
        <v/>
      </c>
      <c r="E8326" s="6">
        <f>A8326-C8326</f>
        <v/>
      </c>
      <c r="F8326" s="6">
        <f>MIN(D8326,in_batt_pw,IF(sel_batt=0,0,(sel_batt-H8325)/in_rte))</f>
        <v/>
      </c>
      <c r="G8326" s="6">
        <f>MIN(E8326,in_batt_pw,H8325)</f>
        <v/>
      </c>
      <c r="H8326" s="6">
        <f>H8325+F8326*in_rte-G8326</f>
        <v/>
      </c>
      <c r="I8326" s="6">
        <f>IF(sel_og=1,0,E8326-G8326)</f>
        <v/>
      </c>
      <c r="J8326" s="6">
        <f>IF(sel_og=1,0,D8326-F8326)</f>
        <v/>
      </c>
      <c r="K8326" s="6">
        <f>IF(sel_og=1,E8326-G8326,0)</f>
        <v/>
      </c>
    </row>
    <row r="8327">
      <c r="A8327" s="6">
        <f>Profiles!E8327+Profiles!F8327</f>
        <v/>
      </c>
      <c r="B8327" s="6">
        <f>Profiles!D8327*sel_solar</f>
        <v/>
      </c>
      <c r="C8327" s="6">
        <f>MIN(B8327,A8327)</f>
        <v/>
      </c>
      <c r="D8327" s="6">
        <f>B8327-C8327</f>
        <v/>
      </c>
      <c r="E8327" s="6">
        <f>A8327-C8327</f>
        <v/>
      </c>
      <c r="F8327" s="6">
        <f>MIN(D8327,in_batt_pw,IF(sel_batt=0,0,(sel_batt-H8326)/in_rte))</f>
        <v/>
      </c>
      <c r="G8327" s="6">
        <f>MIN(E8327,in_batt_pw,H8326)</f>
        <v/>
      </c>
      <c r="H8327" s="6">
        <f>H8326+F8327*in_rte-G8327</f>
        <v/>
      </c>
      <c r="I8327" s="6">
        <f>IF(sel_og=1,0,E8327-G8327)</f>
        <v/>
      </c>
      <c r="J8327" s="6">
        <f>IF(sel_og=1,0,D8327-F8327)</f>
        <v/>
      </c>
      <c r="K8327" s="6">
        <f>IF(sel_og=1,E8327-G8327,0)</f>
        <v/>
      </c>
    </row>
    <row r="8328">
      <c r="A8328" s="6">
        <f>Profiles!E8328+Profiles!F8328</f>
        <v/>
      </c>
      <c r="B8328" s="6">
        <f>Profiles!D8328*sel_solar</f>
        <v/>
      </c>
      <c r="C8328" s="6">
        <f>MIN(B8328,A8328)</f>
        <v/>
      </c>
      <c r="D8328" s="6">
        <f>B8328-C8328</f>
        <v/>
      </c>
      <c r="E8328" s="6">
        <f>A8328-C8328</f>
        <v/>
      </c>
      <c r="F8328" s="6">
        <f>MIN(D8328,in_batt_pw,IF(sel_batt=0,0,(sel_batt-H8327)/in_rte))</f>
        <v/>
      </c>
      <c r="G8328" s="6">
        <f>MIN(E8328,in_batt_pw,H8327)</f>
        <v/>
      </c>
      <c r="H8328" s="6">
        <f>H8327+F8328*in_rte-G8328</f>
        <v/>
      </c>
      <c r="I8328" s="6">
        <f>IF(sel_og=1,0,E8328-G8328)</f>
        <v/>
      </c>
      <c r="J8328" s="6">
        <f>IF(sel_og=1,0,D8328-F8328)</f>
        <v/>
      </c>
      <c r="K8328" s="6">
        <f>IF(sel_og=1,E8328-G8328,0)</f>
        <v/>
      </c>
    </row>
    <row r="8329">
      <c r="A8329" s="6">
        <f>Profiles!E8329+Profiles!F8329</f>
        <v/>
      </c>
      <c r="B8329" s="6">
        <f>Profiles!D8329*sel_solar</f>
        <v/>
      </c>
      <c r="C8329" s="6">
        <f>MIN(B8329,A8329)</f>
        <v/>
      </c>
      <c r="D8329" s="6">
        <f>B8329-C8329</f>
        <v/>
      </c>
      <c r="E8329" s="6">
        <f>A8329-C8329</f>
        <v/>
      </c>
      <c r="F8329" s="6">
        <f>MIN(D8329,in_batt_pw,IF(sel_batt=0,0,(sel_batt-H8328)/in_rte))</f>
        <v/>
      </c>
      <c r="G8329" s="6">
        <f>MIN(E8329,in_batt_pw,H8328)</f>
        <v/>
      </c>
      <c r="H8329" s="6">
        <f>H8328+F8329*in_rte-G8329</f>
        <v/>
      </c>
      <c r="I8329" s="6">
        <f>IF(sel_og=1,0,E8329-G8329)</f>
        <v/>
      </c>
      <c r="J8329" s="6">
        <f>IF(sel_og=1,0,D8329-F8329)</f>
        <v/>
      </c>
      <c r="K8329" s="6">
        <f>IF(sel_og=1,E8329-G8329,0)</f>
        <v/>
      </c>
    </row>
    <row r="8330">
      <c r="A8330" s="6">
        <f>Profiles!E8330+Profiles!F8330</f>
        <v/>
      </c>
      <c r="B8330" s="6">
        <f>Profiles!D8330*sel_solar</f>
        <v/>
      </c>
      <c r="C8330" s="6">
        <f>MIN(B8330,A8330)</f>
        <v/>
      </c>
      <c r="D8330" s="6">
        <f>B8330-C8330</f>
        <v/>
      </c>
      <c r="E8330" s="6">
        <f>A8330-C8330</f>
        <v/>
      </c>
      <c r="F8330" s="6">
        <f>MIN(D8330,in_batt_pw,IF(sel_batt=0,0,(sel_batt-H8329)/in_rte))</f>
        <v/>
      </c>
      <c r="G8330" s="6">
        <f>MIN(E8330,in_batt_pw,H8329)</f>
        <v/>
      </c>
      <c r="H8330" s="6">
        <f>H8329+F8330*in_rte-G8330</f>
        <v/>
      </c>
      <c r="I8330" s="6">
        <f>IF(sel_og=1,0,E8330-G8330)</f>
        <v/>
      </c>
      <c r="J8330" s="6">
        <f>IF(sel_og=1,0,D8330-F8330)</f>
        <v/>
      </c>
      <c r="K8330" s="6">
        <f>IF(sel_og=1,E8330-G8330,0)</f>
        <v/>
      </c>
    </row>
    <row r="8331">
      <c r="A8331" s="6">
        <f>Profiles!E8331+Profiles!F8331</f>
        <v/>
      </c>
      <c r="B8331" s="6">
        <f>Profiles!D8331*sel_solar</f>
        <v/>
      </c>
      <c r="C8331" s="6">
        <f>MIN(B8331,A8331)</f>
        <v/>
      </c>
      <c r="D8331" s="6">
        <f>B8331-C8331</f>
        <v/>
      </c>
      <c r="E8331" s="6">
        <f>A8331-C8331</f>
        <v/>
      </c>
      <c r="F8331" s="6">
        <f>MIN(D8331,in_batt_pw,IF(sel_batt=0,0,(sel_batt-H8330)/in_rte))</f>
        <v/>
      </c>
      <c r="G8331" s="6">
        <f>MIN(E8331,in_batt_pw,H8330)</f>
        <v/>
      </c>
      <c r="H8331" s="6">
        <f>H8330+F8331*in_rte-G8331</f>
        <v/>
      </c>
      <c r="I8331" s="6">
        <f>IF(sel_og=1,0,E8331-G8331)</f>
        <v/>
      </c>
      <c r="J8331" s="6">
        <f>IF(sel_og=1,0,D8331-F8331)</f>
        <v/>
      </c>
      <c r="K8331" s="6">
        <f>IF(sel_og=1,E8331-G8331,0)</f>
        <v/>
      </c>
    </row>
    <row r="8332">
      <c r="A8332" s="6">
        <f>Profiles!E8332+Profiles!F8332</f>
        <v/>
      </c>
      <c r="B8332" s="6">
        <f>Profiles!D8332*sel_solar</f>
        <v/>
      </c>
      <c r="C8332" s="6">
        <f>MIN(B8332,A8332)</f>
        <v/>
      </c>
      <c r="D8332" s="6">
        <f>B8332-C8332</f>
        <v/>
      </c>
      <c r="E8332" s="6">
        <f>A8332-C8332</f>
        <v/>
      </c>
      <c r="F8332" s="6">
        <f>MIN(D8332,in_batt_pw,IF(sel_batt=0,0,(sel_batt-H8331)/in_rte))</f>
        <v/>
      </c>
      <c r="G8332" s="6">
        <f>MIN(E8332,in_batt_pw,H8331)</f>
        <v/>
      </c>
      <c r="H8332" s="6">
        <f>H8331+F8332*in_rte-G8332</f>
        <v/>
      </c>
      <c r="I8332" s="6">
        <f>IF(sel_og=1,0,E8332-G8332)</f>
        <v/>
      </c>
      <c r="J8332" s="6">
        <f>IF(sel_og=1,0,D8332-F8332)</f>
        <v/>
      </c>
      <c r="K8332" s="6">
        <f>IF(sel_og=1,E8332-G8332,0)</f>
        <v/>
      </c>
    </row>
    <row r="8333">
      <c r="A8333" s="6">
        <f>Profiles!E8333+Profiles!F8333</f>
        <v/>
      </c>
      <c r="B8333" s="6">
        <f>Profiles!D8333*sel_solar</f>
        <v/>
      </c>
      <c r="C8333" s="6">
        <f>MIN(B8333,A8333)</f>
        <v/>
      </c>
      <c r="D8333" s="6">
        <f>B8333-C8333</f>
        <v/>
      </c>
      <c r="E8333" s="6">
        <f>A8333-C8333</f>
        <v/>
      </c>
      <c r="F8333" s="6">
        <f>MIN(D8333,in_batt_pw,IF(sel_batt=0,0,(sel_batt-H8332)/in_rte))</f>
        <v/>
      </c>
      <c r="G8333" s="6">
        <f>MIN(E8333,in_batt_pw,H8332)</f>
        <v/>
      </c>
      <c r="H8333" s="6">
        <f>H8332+F8333*in_rte-G8333</f>
        <v/>
      </c>
      <c r="I8333" s="6">
        <f>IF(sel_og=1,0,E8333-G8333)</f>
        <v/>
      </c>
      <c r="J8333" s="6">
        <f>IF(sel_og=1,0,D8333-F8333)</f>
        <v/>
      </c>
      <c r="K8333" s="6">
        <f>IF(sel_og=1,E8333-G8333,0)</f>
        <v/>
      </c>
    </row>
    <row r="8334">
      <c r="A8334" s="6">
        <f>Profiles!E8334+Profiles!F8334</f>
        <v/>
      </c>
      <c r="B8334" s="6">
        <f>Profiles!D8334*sel_solar</f>
        <v/>
      </c>
      <c r="C8334" s="6">
        <f>MIN(B8334,A8334)</f>
        <v/>
      </c>
      <c r="D8334" s="6">
        <f>B8334-C8334</f>
        <v/>
      </c>
      <c r="E8334" s="6">
        <f>A8334-C8334</f>
        <v/>
      </c>
      <c r="F8334" s="6">
        <f>MIN(D8334,in_batt_pw,IF(sel_batt=0,0,(sel_batt-H8333)/in_rte))</f>
        <v/>
      </c>
      <c r="G8334" s="6">
        <f>MIN(E8334,in_batt_pw,H8333)</f>
        <v/>
      </c>
      <c r="H8334" s="6">
        <f>H8333+F8334*in_rte-G8334</f>
        <v/>
      </c>
      <c r="I8334" s="6">
        <f>IF(sel_og=1,0,E8334-G8334)</f>
        <v/>
      </c>
      <c r="J8334" s="6">
        <f>IF(sel_og=1,0,D8334-F8334)</f>
        <v/>
      </c>
      <c r="K8334" s="6">
        <f>IF(sel_og=1,E8334-G8334,0)</f>
        <v/>
      </c>
    </row>
    <row r="8335">
      <c r="A8335" s="6">
        <f>Profiles!E8335+Profiles!F8335</f>
        <v/>
      </c>
      <c r="B8335" s="6">
        <f>Profiles!D8335*sel_solar</f>
        <v/>
      </c>
      <c r="C8335" s="6">
        <f>MIN(B8335,A8335)</f>
        <v/>
      </c>
      <c r="D8335" s="6">
        <f>B8335-C8335</f>
        <v/>
      </c>
      <c r="E8335" s="6">
        <f>A8335-C8335</f>
        <v/>
      </c>
      <c r="F8335" s="6">
        <f>MIN(D8335,in_batt_pw,IF(sel_batt=0,0,(sel_batt-H8334)/in_rte))</f>
        <v/>
      </c>
      <c r="G8335" s="6">
        <f>MIN(E8335,in_batt_pw,H8334)</f>
        <v/>
      </c>
      <c r="H8335" s="6">
        <f>H8334+F8335*in_rte-G8335</f>
        <v/>
      </c>
      <c r="I8335" s="6">
        <f>IF(sel_og=1,0,E8335-G8335)</f>
        <v/>
      </c>
      <c r="J8335" s="6">
        <f>IF(sel_og=1,0,D8335-F8335)</f>
        <v/>
      </c>
      <c r="K8335" s="6">
        <f>IF(sel_og=1,E8335-G8335,0)</f>
        <v/>
      </c>
    </row>
    <row r="8336">
      <c r="A8336" s="6">
        <f>Profiles!E8336+Profiles!F8336</f>
        <v/>
      </c>
      <c r="B8336" s="6">
        <f>Profiles!D8336*sel_solar</f>
        <v/>
      </c>
      <c r="C8336" s="6">
        <f>MIN(B8336,A8336)</f>
        <v/>
      </c>
      <c r="D8336" s="6">
        <f>B8336-C8336</f>
        <v/>
      </c>
      <c r="E8336" s="6">
        <f>A8336-C8336</f>
        <v/>
      </c>
      <c r="F8336" s="6">
        <f>MIN(D8336,in_batt_pw,IF(sel_batt=0,0,(sel_batt-H8335)/in_rte))</f>
        <v/>
      </c>
      <c r="G8336" s="6">
        <f>MIN(E8336,in_batt_pw,H8335)</f>
        <v/>
      </c>
      <c r="H8336" s="6">
        <f>H8335+F8336*in_rte-G8336</f>
        <v/>
      </c>
      <c r="I8336" s="6">
        <f>IF(sel_og=1,0,E8336-G8336)</f>
        <v/>
      </c>
      <c r="J8336" s="6">
        <f>IF(sel_og=1,0,D8336-F8336)</f>
        <v/>
      </c>
      <c r="K8336" s="6">
        <f>IF(sel_og=1,E8336-G8336,0)</f>
        <v/>
      </c>
    </row>
    <row r="8337">
      <c r="A8337" s="6">
        <f>Profiles!E8337+Profiles!F8337</f>
        <v/>
      </c>
      <c r="B8337" s="6">
        <f>Profiles!D8337*sel_solar</f>
        <v/>
      </c>
      <c r="C8337" s="6">
        <f>MIN(B8337,A8337)</f>
        <v/>
      </c>
      <c r="D8337" s="6">
        <f>B8337-C8337</f>
        <v/>
      </c>
      <c r="E8337" s="6">
        <f>A8337-C8337</f>
        <v/>
      </c>
      <c r="F8337" s="6">
        <f>MIN(D8337,in_batt_pw,IF(sel_batt=0,0,(sel_batt-H8336)/in_rte))</f>
        <v/>
      </c>
      <c r="G8337" s="6">
        <f>MIN(E8337,in_batt_pw,H8336)</f>
        <v/>
      </c>
      <c r="H8337" s="6">
        <f>H8336+F8337*in_rte-G8337</f>
        <v/>
      </c>
      <c r="I8337" s="6">
        <f>IF(sel_og=1,0,E8337-G8337)</f>
        <v/>
      </c>
      <c r="J8337" s="6">
        <f>IF(sel_og=1,0,D8337-F8337)</f>
        <v/>
      </c>
      <c r="K8337" s="6">
        <f>IF(sel_og=1,E8337-G8337,0)</f>
        <v/>
      </c>
    </row>
    <row r="8338">
      <c r="A8338" s="6">
        <f>Profiles!E8338+Profiles!F8338</f>
        <v/>
      </c>
      <c r="B8338" s="6">
        <f>Profiles!D8338*sel_solar</f>
        <v/>
      </c>
      <c r="C8338" s="6">
        <f>MIN(B8338,A8338)</f>
        <v/>
      </c>
      <c r="D8338" s="6">
        <f>B8338-C8338</f>
        <v/>
      </c>
      <c r="E8338" s="6">
        <f>A8338-C8338</f>
        <v/>
      </c>
      <c r="F8338" s="6">
        <f>MIN(D8338,in_batt_pw,IF(sel_batt=0,0,(sel_batt-H8337)/in_rte))</f>
        <v/>
      </c>
      <c r="G8338" s="6">
        <f>MIN(E8338,in_batt_pw,H8337)</f>
        <v/>
      </c>
      <c r="H8338" s="6">
        <f>H8337+F8338*in_rte-G8338</f>
        <v/>
      </c>
      <c r="I8338" s="6">
        <f>IF(sel_og=1,0,E8338-G8338)</f>
        <v/>
      </c>
      <c r="J8338" s="6">
        <f>IF(sel_og=1,0,D8338-F8338)</f>
        <v/>
      </c>
      <c r="K8338" s="6">
        <f>IF(sel_og=1,E8338-G8338,0)</f>
        <v/>
      </c>
    </row>
    <row r="8339">
      <c r="A8339" s="6">
        <f>Profiles!E8339+Profiles!F8339</f>
        <v/>
      </c>
      <c r="B8339" s="6">
        <f>Profiles!D8339*sel_solar</f>
        <v/>
      </c>
      <c r="C8339" s="6">
        <f>MIN(B8339,A8339)</f>
        <v/>
      </c>
      <c r="D8339" s="6">
        <f>B8339-C8339</f>
        <v/>
      </c>
      <c r="E8339" s="6">
        <f>A8339-C8339</f>
        <v/>
      </c>
      <c r="F8339" s="6">
        <f>MIN(D8339,in_batt_pw,IF(sel_batt=0,0,(sel_batt-H8338)/in_rte))</f>
        <v/>
      </c>
      <c r="G8339" s="6">
        <f>MIN(E8339,in_batt_pw,H8338)</f>
        <v/>
      </c>
      <c r="H8339" s="6">
        <f>H8338+F8339*in_rte-G8339</f>
        <v/>
      </c>
      <c r="I8339" s="6">
        <f>IF(sel_og=1,0,E8339-G8339)</f>
        <v/>
      </c>
      <c r="J8339" s="6">
        <f>IF(sel_og=1,0,D8339-F8339)</f>
        <v/>
      </c>
      <c r="K8339" s="6">
        <f>IF(sel_og=1,E8339-G8339,0)</f>
        <v/>
      </c>
    </row>
    <row r="8340">
      <c r="A8340" s="6">
        <f>Profiles!E8340+Profiles!F8340</f>
        <v/>
      </c>
      <c r="B8340" s="6">
        <f>Profiles!D8340*sel_solar</f>
        <v/>
      </c>
      <c r="C8340" s="6">
        <f>MIN(B8340,A8340)</f>
        <v/>
      </c>
      <c r="D8340" s="6">
        <f>B8340-C8340</f>
        <v/>
      </c>
      <c r="E8340" s="6">
        <f>A8340-C8340</f>
        <v/>
      </c>
      <c r="F8340" s="6">
        <f>MIN(D8340,in_batt_pw,IF(sel_batt=0,0,(sel_batt-H8339)/in_rte))</f>
        <v/>
      </c>
      <c r="G8340" s="6">
        <f>MIN(E8340,in_batt_pw,H8339)</f>
        <v/>
      </c>
      <c r="H8340" s="6">
        <f>H8339+F8340*in_rte-G8340</f>
        <v/>
      </c>
      <c r="I8340" s="6">
        <f>IF(sel_og=1,0,E8340-G8340)</f>
        <v/>
      </c>
      <c r="J8340" s="6">
        <f>IF(sel_og=1,0,D8340-F8340)</f>
        <v/>
      </c>
      <c r="K8340" s="6">
        <f>IF(sel_og=1,E8340-G8340,0)</f>
        <v/>
      </c>
    </row>
    <row r="8341">
      <c r="A8341" s="6">
        <f>Profiles!E8341+Profiles!F8341</f>
        <v/>
      </c>
      <c r="B8341" s="6">
        <f>Profiles!D8341*sel_solar</f>
        <v/>
      </c>
      <c r="C8341" s="6">
        <f>MIN(B8341,A8341)</f>
        <v/>
      </c>
      <c r="D8341" s="6">
        <f>B8341-C8341</f>
        <v/>
      </c>
      <c r="E8341" s="6">
        <f>A8341-C8341</f>
        <v/>
      </c>
      <c r="F8341" s="6">
        <f>MIN(D8341,in_batt_pw,IF(sel_batt=0,0,(sel_batt-H8340)/in_rte))</f>
        <v/>
      </c>
      <c r="G8341" s="6">
        <f>MIN(E8341,in_batt_pw,H8340)</f>
        <v/>
      </c>
      <c r="H8341" s="6">
        <f>H8340+F8341*in_rte-G8341</f>
        <v/>
      </c>
      <c r="I8341" s="6">
        <f>IF(sel_og=1,0,E8341-G8341)</f>
        <v/>
      </c>
      <c r="J8341" s="6">
        <f>IF(sel_og=1,0,D8341-F8341)</f>
        <v/>
      </c>
      <c r="K8341" s="6">
        <f>IF(sel_og=1,E8341-G8341,0)</f>
        <v/>
      </c>
    </row>
    <row r="8342">
      <c r="A8342" s="6">
        <f>Profiles!E8342+Profiles!F8342</f>
        <v/>
      </c>
      <c r="B8342" s="6">
        <f>Profiles!D8342*sel_solar</f>
        <v/>
      </c>
      <c r="C8342" s="6">
        <f>MIN(B8342,A8342)</f>
        <v/>
      </c>
      <c r="D8342" s="6">
        <f>B8342-C8342</f>
        <v/>
      </c>
      <c r="E8342" s="6">
        <f>A8342-C8342</f>
        <v/>
      </c>
      <c r="F8342" s="6">
        <f>MIN(D8342,in_batt_pw,IF(sel_batt=0,0,(sel_batt-H8341)/in_rte))</f>
        <v/>
      </c>
      <c r="G8342" s="6">
        <f>MIN(E8342,in_batt_pw,H8341)</f>
        <v/>
      </c>
      <c r="H8342" s="6">
        <f>H8341+F8342*in_rte-G8342</f>
        <v/>
      </c>
      <c r="I8342" s="6">
        <f>IF(sel_og=1,0,E8342-G8342)</f>
        <v/>
      </c>
      <c r="J8342" s="6">
        <f>IF(sel_og=1,0,D8342-F8342)</f>
        <v/>
      </c>
      <c r="K8342" s="6">
        <f>IF(sel_og=1,E8342-G8342,0)</f>
        <v/>
      </c>
    </row>
    <row r="8343">
      <c r="A8343" s="6">
        <f>Profiles!E8343+Profiles!F8343</f>
        <v/>
      </c>
      <c r="B8343" s="6">
        <f>Profiles!D8343*sel_solar</f>
        <v/>
      </c>
      <c r="C8343" s="6">
        <f>MIN(B8343,A8343)</f>
        <v/>
      </c>
      <c r="D8343" s="6">
        <f>B8343-C8343</f>
        <v/>
      </c>
      <c r="E8343" s="6">
        <f>A8343-C8343</f>
        <v/>
      </c>
      <c r="F8343" s="6">
        <f>MIN(D8343,in_batt_pw,IF(sel_batt=0,0,(sel_batt-H8342)/in_rte))</f>
        <v/>
      </c>
      <c r="G8343" s="6">
        <f>MIN(E8343,in_batt_pw,H8342)</f>
        <v/>
      </c>
      <c r="H8343" s="6">
        <f>H8342+F8343*in_rte-G8343</f>
        <v/>
      </c>
      <c r="I8343" s="6">
        <f>IF(sel_og=1,0,E8343-G8343)</f>
        <v/>
      </c>
      <c r="J8343" s="6">
        <f>IF(sel_og=1,0,D8343-F8343)</f>
        <v/>
      </c>
      <c r="K8343" s="6">
        <f>IF(sel_og=1,E8343-G8343,0)</f>
        <v/>
      </c>
    </row>
    <row r="8344">
      <c r="A8344" s="6">
        <f>Profiles!E8344+Profiles!F8344</f>
        <v/>
      </c>
      <c r="B8344" s="6">
        <f>Profiles!D8344*sel_solar</f>
        <v/>
      </c>
      <c r="C8344" s="6">
        <f>MIN(B8344,A8344)</f>
        <v/>
      </c>
      <c r="D8344" s="6">
        <f>B8344-C8344</f>
        <v/>
      </c>
      <c r="E8344" s="6">
        <f>A8344-C8344</f>
        <v/>
      </c>
      <c r="F8344" s="6">
        <f>MIN(D8344,in_batt_pw,IF(sel_batt=0,0,(sel_batt-H8343)/in_rte))</f>
        <v/>
      </c>
      <c r="G8344" s="6">
        <f>MIN(E8344,in_batt_pw,H8343)</f>
        <v/>
      </c>
      <c r="H8344" s="6">
        <f>H8343+F8344*in_rte-G8344</f>
        <v/>
      </c>
      <c r="I8344" s="6">
        <f>IF(sel_og=1,0,E8344-G8344)</f>
        <v/>
      </c>
      <c r="J8344" s="6">
        <f>IF(sel_og=1,0,D8344-F8344)</f>
        <v/>
      </c>
      <c r="K8344" s="6">
        <f>IF(sel_og=1,E8344-G8344,0)</f>
        <v/>
      </c>
    </row>
    <row r="8345">
      <c r="A8345" s="6">
        <f>Profiles!E8345+Profiles!F8345</f>
        <v/>
      </c>
      <c r="B8345" s="6">
        <f>Profiles!D8345*sel_solar</f>
        <v/>
      </c>
      <c r="C8345" s="6">
        <f>MIN(B8345,A8345)</f>
        <v/>
      </c>
      <c r="D8345" s="6">
        <f>B8345-C8345</f>
        <v/>
      </c>
      <c r="E8345" s="6">
        <f>A8345-C8345</f>
        <v/>
      </c>
      <c r="F8345" s="6">
        <f>MIN(D8345,in_batt_pw,IF(sel_batt=0,0,(sel_batt-H8344)/in_rte))</f>
        <v/>
      </c>
      <c r="G8345" s="6">
        <f>MIN(E8345,in_batt_pw,H8344)</f>
        <v/>
      </c>
      <c r="H8345" s="6">
        <f>H8344+F8345*in_rte-G8345</f>
        <v/>
      </c>
      <c r="I8345" s="6">
        <f>IF(sel_og=1,0,E8345-G8345)</f>
        <v/>
      </c>
      <c r="J8345" s="6">
        <f>IF(sel_og=1,0,D8345-F8345)</f>
        <v/>
      </c>
      <c r="K8345" s="6">
        <f>IF(sel_og=1,E8345-G8345,0)</f>
        <v/>
      </c>
    </row>
    <row r="8346">
      <c r="A8346" s="6">
        <f>Profiles!E8346+Profiles!F8346</f>
        <v/>
      </c>
      <c r="B8346" s="6">
        <f>Profiles!D8346*sel_solar</f>
        <v/>
      </c>
      <c r="C8346" s="6">
        <f>MIN(B8346,A8346)</f>
        <v/>
      </c>
      <c r="D8346" s="6">
        <f>B8346-C8346</f>
        <v/>
      </c>
      <c r="E8346" s="6">
        <f>A8346-C8346</f>
        <v/>
      </c>
      <c r="F8346" s="6">
        <f>MIN(D8346,in_batt_pw,IF(sel_batt=0,0,(sel_batt-H8345)/in_rte))</f>
        <v/>
      </c>
      <c r="G8346" s="6">
        <f>MIN(E8346,in_batt_pw,H8345)</f>
        <v/>
      </c>
      <c r="H8346" s="6">
        <f>H8345+F8346*in_rte-G8346</f>
        <v/>
      </c>
      <c r="I8346" s="6">
        <f>IF(sel_og=1,0,E8346-G8346)</f>
        <v/>
      </c>
      <c r="J8346" s="6">
        <f>IF(sel_og=1,0,D8346-F8346)</f>
        <v/>
      </c>
      <c r="K8346" s="6">
        <f>IF(sel_og=1,E8346-G8346,0)</f>
        <v/>
      </c>
    </row>
    <row r="8347">
      <c r="A8347" s="6">
        <f>Profiles!E8347+Profiles!F8347</f>
        <v/>
      </c>
      <c r="B8347" s="6">
        <f>Profiles!D8347*sel_solar</f>
        <v/>
      </c>
      <c r="C8347" s="6">
        <f>MIN(B8347,A8347)</f>
        <v/>
      </c>
      <c r="D8347" s="6">
        <f>B8347-C8347</f>
        <v/>
      </c>
      <c r="E8347" s="6">
        <f>A8347-C8347</f>
        <v/>
      </c>
      <c r="F8347" s="6">
        <f>MIN(D8347,in_batt_pw,IF(sel_batt=0,0,(sel_batt-H8346)/in_rte))</f>
        <v/>
      </c>
      <c r="G8347" s="6">
        <f>MIN(E8347,in_batt_pw,H8346)</f>
        <v/>
      </c>
      <c r="H8347" s="6">
        <f>H8346+F8347*in_rte-G8347</f>
        <v/>
      </c>
      <c r="I8347" s="6">
        <f>IF(sel_og=1,0,E8347-G8347)</f>
        <v/>
      </c>
      <c r="J8347" s="6">
        <f>IF(sel_og=1,0,D8347-F8347)</f>
        <v/>
      </c>
      <c r="K8347" s="6">
        <f>IF(sel_og=1,E8347-G8347,0)</f>
        <v/>
      </c>
    </row>
    <row r="8348">
      <c r="A8348" s="6">
        <f>Profiles!E8348+Profiles!F8348</f>
        <v/>
      </c>
      <c r="B8348" s="6">
        <f>Profiles!D8348*sel_solar</f>
        <v/>
      </c>
      <c r="C8348" s="6">
        <f>MIN(B8348,A8348)</f>
        <v/>
      </c>
      <c r="D8348" s="6">
        <f>B8348-C8348</f>
        <v/>
      </c>
      <c r="E8348" s="6">
        <f>A8348-C8348</f>
        <v/>
      </c>
      <c r="F8348" s="6">
        <f>MIN(D8348,in_batt_pw,IF(sel_batt=0,0,(sel_batt-H8347)/in_rte))</f>
        <v/>
      </c>
      <c r="G8348" s="6">
        <f>MIN(E8348,in_batt_pw,H8347)</f>
        <v/>
      </c>
      <c r="H8348" s="6">
        <f>H8347+F8348*in_rte-G8348</f>
        <v/>
      </c>
      <c r="I8348" s="6">
        <f>IF(sel_og=1,0,E8348-G8348)</f>
        <v/>
      </c>
      <c r="J8348" s="6">
        <f>IF(sel_og=1,0,D8348-F8348)</f>
        <v/>
      </c>
      <c r="K8348" s="6">
        <f>IF(sel_og=1,E8348-G8348,0)</f>
        <v/>
      </c>
    </row>
    <row r="8349">
      <c r="A8349" s="6">
        <f>Profiles!E8349+Profiles!F8349</f>
        <v/>
      </c>
      <c r="B8349" s="6">
        <f>Profiles!D8349*sel_solar</f>
        <v/>
      </c>
      <c r="C8349" s="6">
        <f>MIN(B8349,A8349)</f>
        <v/>
      </c>
      <c r="D8349" s="6">
        <f>B8349-C8349</f>
        <v/>
      </c>
      <c r="E8349" s="6">
        <f>A8349-C8349</f>
        <v/>
      </c>
      <c r="F8349" s="6">
        <f>MIN(D8349,in_batt_pw,IF(sel_batt=0,0,(sel_batt-H8348)/in_rte))</f>
        <v/>
      </c>
      <c r="G8349" s="6">
        <f>MIN(E8349,in_batt_pw,H8348)</f>
        <v/>
      </c>
      <c r="H8349" s="6">
        <f>H8348+F8349*in_rte-G8349</f>
        <v/>
      </c>
      <c r="I8349" s="6">
        <f>IF(sel_og=1,0,E8349-G8349)</f>
        <v/>
      </c>
      <c r="J8349" s="6">
        <f>IF(sel_og=1,0,D8349-F8349)</f>
        <v/>
      </c>
      <c r="K8349" s="6">
        <f>IF(sel_og=1,E8349-G8349,0)</f>
        <v/>
      </c>
    </row>
    <row r="8350">
      <c r="A8350" s="6">
        <f>Profiles!E8350+Profiles!F8350</f>
        <v/>
      </c>
      <c r="B8350" s="6">
        <f>Profiles!D8350*sel_solar</f>
        <v/>
      </c>
      <c r="C8350" s="6">
        <f>MIN(B8350,A8350)</f>
        <v/>
      </c>
      <c r="D8350" s="6">
        <f>B8350-C8350</f>
        <v/>
      </c>
      <c r="E8350" s="6">
        <f>A8350-C8350</f>
        <v/>
      </c>
      <c r="F8350" s="6">
        <f>MIN(D8350,in_batt_pw,IF(sel_batt=0,0,(sel_batt-H8349)/in_rte))</f>
        <v/>
      </c>
      <c r="G8350" s="6">
        <f>MIN(E8350,in_batt_pw,H8349)</f>
        <v/>
      </c>
      <c r="H8350" s="6">
        <f>H8349+F8350*in_rte-G8350</f>
        <v/>
      </c>
      <c r="I8350" s="6">
        <f>IF(sel_og=1,0,E8350-G8350)</f>
        <v/>
      </c>
      <c r="J8350" s="6">
        <f>IF(sel_og=1,0,D8350-F8350)</f>
        <v/>
      </c>
      <c r="K8350" s="6">
        <f>IF(sel_og=1,E8350-G8350,0)</f>
        <v/>
      </c>
    </row>
    <row r="8351">
      <c r="A8351" s="6">
        <f>Profiles!E8351+Profiles!F8351</f>
        <v/>
      </c>
      <c r="B8351" s="6">
        <f>Profiles!D8351*sel_solar</f>
        <v/>
      </c>
      <c r="C8351" s="6">
        <f>MIN(B8351,A8351)</f>
        <v/>
      </c>
      <c r="D8351" s="6">
        <f>B8351-C8351</f>
        <v/>
      </c>
      <c r="E8351" s="6">
        <f>A8351-C8351</f>
        <v/>
      </c>
      <c r="F8351" s="6">
        <f>MIN(D8351,in_batt_pw,IF(sel_batt=0,0,(sel_batt-H8350)/in_rte))</f>
        <v/>
      </c>
      <c r="G8351" s="6">
        <f>MIN(E8351,in_batt_pw,H8350)</f>
        <v/>
      </c>
      <c r="H8351" s="6">
        <f>H8350+F8351*in_rte-G8351</f>
        <v/>
      </c>
      <c r="I8351" s="6">
        <f>IF(sel_og=1,0,E8351-G8351)</f>
        <v/>
      </c>
      <c r="J8351" s="6">
        <f>IF(sel_og=1,0,D8351-F8351)</f>
        <v/>
      </c>
      <c r="K8351" s="6">
        <f>IF(sel_og=1,E8351-G8351,0)</f>
        <v/>
      </c>
    </row>
    <row r="8352">
      <c r="A8352" s="6">
        <f>Profiles!E8352+Profiles!F8352</f>
        <v/>
      </c>
      <c r="B8352" s="6">
        <f>Profiles!D8352*sel_solar</f>
        <v/>
      </c>
      <c r="C8352" s="6">
        <f>MIN(B8352,A8352)</f>
        <v/>
      </c>
      <c r="D8352" s="6">
        <f>B8352-C8352</f>
        <v/>
      </c>
      <c r="E8352" s="6">
        <f>A8352-C8352</f>
        <v/>
      </c>
      <c r="F8352" s="6">
        <f>MIN(D8352,in_batt_pw,IF(sel_batt=0,0,(sel_batt-H8351)/in_rte))</f>
        <v/>
      </c>
      <c r="G8352" s="6">
        <f>MIN(E8352,in_batt_pw,H8351)</f>
        <v/>
      </c>
      <c r="H8352" s="6">
        <f>H8351+F8352*in_rte-G8352</f>
        <v/>
      </c>
      <c r="I8352" s="6">
        <f>IF(sel_og=1,0,E8352-G8352)</f>
        <v/>
      </c>
      <c r="J8352" s="6">
        <f>IF(sel_og=1,0,D8352-F8352)</f>
        <v/>
      </c>
      <c r="K8352" s="6">
        <f>IF(sel_og=1,E8352-G8352,0)</f>
        <v/>
      </c>
    </row>
    <row r="8353">
      <c r="A8353" s="6">
        <f>Profiles!E8353+Profiles!F8353</f>
        <v/>
      </c>
      <c r="B8353" s="6">
        <f>Profiles!D8353*sel_solar</f>
        <v/>
      </c>
      <c r="C8353" s="6">
        <f>MIN(B8353,A8353)</f>
        <v/>
      </c>
      <c r="D8353" s="6">
        <f>B8353-C8353</f>
        <v/>
      </c>
      <c r="E8353" s="6">
        <f>A8353-C8353</f>
        <v/>
      </c>
      <c r="F8353" s="6">
        <f>MIN(D8353,in_batt_pw,IF(sel_batt=0,0,(sel_batt-H8352)/in_rte))</f>
        <v/>
      </c>
      <c r="G8353" s="6">
        <f>MIN(E8353,in_batt_pw,H8352)</f>
        <v/>
      </c>
      <c r="H8353" s="6">
        <f>H8352+F8353*in_rte-G8353</f>
        <v/>
      </c>
      <c r="I8353" s="6">
        <f>IF(sel_og=1,0,E8353-G8353)</f>
        <v/>
      </c>
      <c r="J8353" s="6">
        <f>IF(sel_og=1,0,D8353-F8353)</f>
        <v/>
      </c>
      <c r="K8353" s="6">
        <f>IF(sel_og=1,E8353-G8353,0)</f>
        <v/>
      </c>
    </row>
    <row r="8354">
      <c r="A8354" s="6">
        <f>Profiles!E8354+Profiles!F8354</f>
        <v/>
      </c>
      <c r="B8354" s="6">
        <f>Profiles!D8354*sel_solar</f>
        <v/>
      </c>
      <c r="C8354" s="6">
        <f>MIN(B8354,A8354)</f>
        <v/>
      </c>
      <c r="D8354" s="6">
        <f>B8354-C8354</f>
        <v/>
      </c>
      <c r="E8354" s="6">
        <f>A8354-C8354</f>
        <v/>
      </c>
      <c r="F8354" s="6">
        <f>MIN(D8354,in_batt_pw,IF(sel_batt=0,0,(sel_batt-H8353)/in_rte))</f>
        <v/>
      </c>
      <c r="G8354" s="6">
        <f>MIN(E8354,in_batt_pw,H8353)</f>
        <v/>
      </c>
      <c r="H8354" s="6">
        <f>H8353+F8354*in_rte-G8354</f>
        <v/>
      </c>
      <c r="I8354" s="6">
        <f>IF(sel_og=1,0,E8354-G8354)</f>
        <v/>
      </c>
      <c r="J8354" s="6">
        <f>IF(sel_og=1,0,D8354-F8354)</f>
        <v/>
      </c>
      <c r="K8354" s="6">
        <f>IF(sel_og=1,E8354-G8354,0)</f>
        <v/>
      </c>
    </row>
    <row r="8355">
      <c r="A8355" s="6">
        <f>Profiles!E8355+Profiles!F8355</f>
        <v/>
      </c>
      <c r="B8355" s="6">
        <f>Profiles!D8355*sel_solar</f>
        <v/>
      </c>
      <c r="C8355" s="6">
        <f>MIN(B8355,A8355)</f>
        <v/>
      </c>
      <c r="D8355" s="6">
        <f>B8355-C8355</f>
        <v/>
      </c>
      <c r="E8355" s="6">
        <f>A8355-C8355</f>
        <v/>
      </c>
      <c r="F8355" s="6">
        <f>MIN(D8355,in_batt_pw,IF(sel_batt=0,0,(sel_batt-H8354)/in_rte))</f>
        <v/>
      </c>
      <c r="G8355" s="6">
        <f>MIN(E8355,in_batt_pw,H8354)</f>
        <v/>
      </c>
      <c r="H8355" s="6">
        <f>H8354+F8355*in_rte-G8355</f>
        <v/>
      </c>
      <c r="I8355" s="6">
        <f>IF(sel_og=1,0,E8355-G8355)</f>
        <v/>
      </c>
      <c r="J8355" s="6">
        <f>IF(sel_og=1,0,D8355-F8355)</f>
        <v/>
      </c>
      <c r="K8355" s="6">
        <f>IF(sel_og=1,E8355-G8355,0)</f>
        <v/>
      </c>
    </row>
    <row r="8356">
      <c r="A8356" s="6">
        <f>Profiles!E8356+Profiles!F8356</f>
        <v/>
      </c>
      <c r="B8356" s="6">
        <f>Profiles!D8356*sel_solar</f>
        <v/>
      </c>
      <c r="C8356" s="6">
        <f>MIN(B8356,A8356)</f>
        <v/>
      </c>
      <c r="D8356" s="6">
        <f>B8356-C8356</f>
        <v/>
      </c>
      <c r="E8356" s="6">
        <f>A8356-C8356</f>
        <v/>
      </c>
      <c r="F8356" s="6">
        <f>MIN(D8356,in_batt_pw,IF(sel_batt=0,0,(sel_batt-H8355)/in_rte))</f>
        <v/>
      </c>
      <c r="G8356" s="6">
        <f>MIN(E8356,in_batt_pw,H8355)</f>
        <v/>
      </c>
      <c r="H8356" s="6">
        <f>H8355+F8356*in_rte-G8356</f>
        <v/>
      </c>
      <c r="I8356" s="6">
        <f>IF(sel_og=1,0,E8356-G8356)</f>
        <v/>
      </c>
      <c r="J8356" s="6">
        <f>IF(sel_og=1,0,D8356-F8356)</f>
        <v/>
      </c>
      <c r="K8356" s="6">
        <f>IF(sel_og=1,E8356-G8356,0)</f>
        <v/>
      </c>
    </row>
    <row r="8357">
      <c r="A8357" s="6">
        <f>Profiles!E8357+Profiles!F8357</f>
        <v/>
      </c>
      <c r="B8357" s="6">
        <f>Profiles!D8357*sel_solar</f>
        <v/>
      </c>
      <c r="C8357" s="6">
        <f>MIN(B8357,A8357)</f>
        <v/>
      </c>
      <c r="D8357" s="6">
        <f>B8357-C8357</f>
        <v/>
      </c>
      <c r="E8357" s="6">
        <f>A8357-C8357</f>
        <v/>
      </c>
      <c r="F8357" s="6">
        <f>MIN(D8357,in_batt_pw,IF(sel_batt=0,0,(sel_batt-H8356)/in_rte))</f>
        <v/>
      </c>
      <c r="G8357" s="6">
        <f>MIN(E8357,in_batt_pw,H8356)</f>
        <v/>
      </c>
      <c r="H8357" s="6">
        <f>H8356+F8357*in_rte-G8357</f>
        <v/>
      </c>
      <c r="I8357" s="6">
        <f>IF(sel_og=1,0,E8357-G8357)</f>
        <v/>
      </c>
      <c r="J8357" s="6">
        <f>IF(sel_og=1,0,D8357-F8357)</f>
        <v/>
      </c>
      <c r="K8357" s="6">
        <f>IF(sel_og=1,E8357-G8357,0)</f>
        <v/>
      </c>
    </row>
    <row r="8358">
      <c r="A8358" s="6">
        <f>Profiles!E8358+Profiles!F8358</f>
        <v/>
      </c>
      <c r="B8358" s="6">
        <f>Profiles!D8358*sel_solar</f>
        <v/>
      </c>
      <c r="C8358" s="6">
        <f>MIN(B8358,A8358)</f>
        <v/>
      </c>
      <c r="D8358" s="6">
        <f>B8358-C8358</f>
        <v/>
      </c>
      <c r="E8358" s="6">
        <f>A8358-C8358</f>
        <v/>
      </c>
      <c r="F8358" s="6">
        <f>MIN(D8358,in_batt_pw,IF(sel_batt=0,0,(sel_batt-H8357)/in_rte))</f>
        <v/>
      </c>
      <c r="G8358" s="6">
        <f>MIN(E8358,in_batt_pw,H8357)</f>
        <v/>
      </c>
      <c r="H8358" s="6">
        <f>H8357+F8358*in_rte-G8358</f>
        <v/>
      </c>
      <c r="I8358" s="6">
        <f>IF(sel_og=1,0,E8358-G8358)</f>
        <v/>
      </c>
      <c r="J8358" s="6">
        <f>IF(sel_og=1,0,D8358-F8358)</f>
        <v/>
      </c>
      <c r="K8358" s="6">
        <f>IF(sel_og=1,E8358-G8358,0)</f>
        <v/>
      </c>
    </row>
    <row r="8359">
      <c r="A8359" s="6">
        <f>Profiles!E8359+Profiles!F8359</f>
        <v/>
      </c>
      <c r="B8359" s="6">
        <f>Profiles!D8359*sel_solar</f>
        <v/>
      </c>
      <c r="C8359" s="6">
        <f>MIN(B8359,A8359)</f>
        <v/>
      </c>
      <c r="D8359" s="6">
        <f>B8359-C8359</f>
        <v/>
      </c>
      <c r="E8359" s="6">
        <f>A8359-C8359</f>
        <v/>
      </c>
      <c r="F8359" s="6">
        <f>MIN(D8359,in_batt_pw,IF(sel_batt=0,0,(sel_batt-H8358)/in_rte))</f>
        <v/>
      </c>
      <c r="G8359" s="6">
        <f>MIN(E8359,in_batt_pw,H8358)</f>
        <v/>
      </c>
      <c r="H8359" s="6">
        <f>H8358+F8359*in_rte-G8359</f>
        <v/>
      </c>
      <c r="I8359" s="6">
        <f>IF(sel_og=1,0,E8359-G8359)</f>
        <v/>
      </c>
      <c r="J8359" s="6">
        <f>IF(sel_og=1,0,D8359-F8359)</f>
        <v/>
      </c>
      <c r="K8359" s="6">
        <f>IF(sel_og=1,E8359-G8359,0)</f>
        <v/>
      </c>
    </row>
    <row r="8360">
      <c r="A8360" s="6">
        <f>Profiles!E8360+Profiles!F8360</f>
        <v/>
      </c>
      <c r="B8360" s="6">
        <f>Profiles!D8360*sel_solar</f>
        <v/>
      </c>
      <c r="C8360" s="6">
        <f>MIN(B8360,A8360)</f>
        <v/>
      </c>
      <c r="D8360" s="6">
        <f>B8360-C8360</f>
        <v/>
      </c>
      <c r="E8360" s="6">
        <f>A8360-C8360</f>
        <v/>
      </c>
      <c r="F8360" s="6">
        <f>MIN(D8360,in_batt_pw,IF(sel_batt=0,0,(sel_batt-H8359)/in_rte))</f>
        <v/>
      </c>
      <c r="G8360" s="6">
        <f>MIN(E8360,in_batt_pw,H8359)</f>
        <v/>
      </c>
      <c r="H8360" s="6">
        <f>H8359+F8360*in_rte-G8360</f>
        <v/>
      </c>
      <c r="I8360" s="6">
        <f>IF(sel_og=1,0,E8360-G8360)</f>
        <v/>
      </c>
      <c r="J8360" s="6">
        <f>IF(sel_og=1,0,D8360-F8360)</f>
        <v/>
      </c>
      <c r="K8360" s="6">
        <f>IF(sel_og=1,E8360-G8360,0)</f>
        <v/>
      </c>
    </row>
    <row r="8361">
      <c r="A8361" s="6">
        <f>Profiles!E8361+Profiles!F8361</f>
        <v/>
      </c>
      <c r="B8361" s="6">
        <f>Profiles!D8361*sel_solar</f>
        <v/>
      </c>
      <c r="C8361" s="6">
        <f>MIN(B8361,A8361)</f>
        <v/>
      </c>
      <c r="D8361" s="6">
        <f>B8361-C8361</f>
        <v/>
      </c>
      <c r="E8361" s="6">
        <f>A8361-C8361</f>
        <v/>
      </c>
      <c r="F8361" s="6">
        <f>MIN(D8361,in_batt_pw,IF(sel_batt=0,0,(sel_batt-H8360)/in_rte))</f>
        <v/>
      </c>
      <c r="G8361" s="6">
        <f>MIN(E8361,in_batt_pw,H8360)</f>
        <v/>
      </c>
      <c r="H8361" s="6">
        <f>H8360+F8361*in_rte-G8361</f>
        <v/>
      </c>
      <c r="I8361" s="6">
        <f>IF(sel_og=1,0,E8361-G8361)</f>
        <v/>
      </c>
      <c r="J8361" s="6">
        <f>IF(sel_og=1,0,D8361-F8361)</f>
        <v/>
      </c>
      <c r="K8361" s="6">
        <f>IF(sel_og=1,E8361-G8361,0)</f>
        <v/>
      </c>
    </row>
    <row r="8362">
      <c r="A8362" s="6">
        <f>Profiles!E8362+Profiles!F8362</f>
        <v/>
      </c>
      <c r="B8362" s="6">
        <f>Profiles!D8362*sel_solar</f>
        <v/>
      </c>
      <c r="C8362" s="6">
        <f>MIN(B8362,A8362)</f>
        <v/>
      </c>
      <c r="D8362" s="6">
        <f>B8362-C8362</f>
        <v/>
      </c>
      <c r="E8362" s="6">
        <f>A8362-C8362</f>
        <v/>
      </c>
      <c r="F8362" s="6">
        <f>MIN(D8362,in_batt_pw,IF(sel_batt=0,0,(sel_batt-H8361)/in_rte))</f>
        <v/>
      </c>
      <c r="G8362" s="6">
        <f>MIN(E8362,in_batt_pw,H8361)</f>
        <v/>
      </c>
      <c r="H8362" s="6">
        <f>H8361+F8362*in_rte-G8362</f>
        <v/>
      </c>
      <c r="I8362" s="6">
        <f>IF(sel_og=1,0,E8362-G8362)</f>
        <v/>
      </c>
      <c r="J8362" s="6">
        <f>IF(sel_og=1,0,D8362-F8362)</f>
        <v/>
      </c>
      <c r="K8362" s="6">
        <f>IF(sel_og=1,E8362-G8362,0)</f>
        <v/>
      </c>
    </row>
    <row r="8363">
      <c r="A8363" s="6">
        <f>Profiles!E8363+Profiles!F8363</f>
        <v/>
      </c>
      <c r="B8363" s="6">
        <f>Profiles!D8363*sel_solar</f>
        <v/>
      </c>
      <c r="C8363" s="6">
        <f>MIN(B8363,A8363)</f>
        <v/>
      </c>
      <c r="D8363" s="6">
        <f>B8363-C8363</f>
        <v/>
      </c>
      <c r="E8363" s="6">
        <f>A8363-C8363</f>
        <v/>
      </c>
      <c r="F8363" s="6">
        <f>MIN(D8363,in_batt_pw,IF(sel_batt=0,0,(sel_batt-H8362)/in_rte))</f>
        <v/>
      </c>
      <c r="G8363" s="6">
        <f>MIN(E8363,in_batt_pw,H8362)</f>
        <v/>
      </c>
      <c r="H8363" s="6">
        <f>H8362+F8363*in_rte-G8363</f>
        <v/>
      </c>
      <c r="I8363" s="6">
        <f>IF(sel_og=1,0,E8363-G8363)</f>
        <v/>
      </c>
      <c r="J8363" s="6">
        <f>IF(sel_og=1,0,D8363-F8363)</f>
        <v/>
      </c>
      <c r="K8363" s="6">
        <f>IF(sel_og=1,E8363-G8363,0)</f>
        <v/>
      </c>
    </row>
    <row r="8364">
      <c r="A8364" s="6">
        <f>Profiles!E8364+Profiles!F8364</f>
        <v/>
      </c>
      <c r="B8364" s="6">
        <f>Profiles!D8364*sel_solar</f>
        <v/>
      </c>
      <c r="C8364" s="6">
        <f>MIN(B8364,A8364)</f>
        <v/>
      </c>
      <c r="D8364" s="6">
        <f>B8364-C8364</f>
        <v/>
      </c>
      <c r="E8364" s="6">
        <f>A8364-C8364</f>
        <v/>
      </c>
      <c r="F8364" s="6">
        <f>MIN(D8364,in_batt_pw,IF(sel_batt=0,0,(sel_batt-H8363)/in_rte))</f>
        <v/>
      </c>
      <c r="G8364" s="6">
        <f>MIN(E8364,in_batt_pw,H8363)</f>
        <v/>
      </c>
      <c r="H8364" s="6">
        <f>H8363+F8364*in_rte-G8364</f>
        <v/>
      </c>
      <c r="I8364" s="6">
        <f>IF(sel_og=1,0,E8364-G8364)</f>
        <v/>
      </c>
      <c r="J8364" s="6">
        <f>IF(sel_og=1,0,D8364-F8364)</f>
        <v/>
      </c>
      <c r="K8364" s="6">
        <f>IF(sel_og=1,E8364-G8364,0)</f>
        <v/>
      </c>
    </row>
    <row r="8365">
      <c r="A8365" s="6">
        <f>Profiles!E8365+Profiles!F8365</f>
        <v/>
      </c>
      <c r="B8365" s="6">
        <f>Profiles!D8365*sel_solar</f>
        <v/>
      </c>
      <c r="C8365" s="6">
        <f>MIN(B8365,A8365)</f>
        <v/>
      </c>
      <c r="D8365" s="6">
        <f>B8365-C8365</f>
        <v/>
      </c>
      <c r="E8365" s="6">
        <f>A8365-C8365</f>
        <v/>
      </c>
      <c r="F8365" s="6">
        <f>MIN(D8365,in_batt_pw,IF(sel_batt=0,0,(sel_batt-H8364)/in_rte))</f>
        <v/>
      </c>
      <c r="G8365" s="6">
        <f>MIN(E8365,in_batt_pw,H8364)</f>
        <v/>
      </c>
      <c r="H8365" s="6">
        <f>H8364+F8365*in_rte-G8365</f>
        <v/>
      </c>
      <c r="I8365" s="6">
        <f>IF(sel_og=1,0,E8365-G8365)</f>
        <v/>
      </c>
      <c r="J8365" s="6">
        <f>IF(sel_og=1,0,D8365-F8365)</f>
        <v/>
      </c>
      <c r="K8365" s="6">
        <f>IF(sel_og=1,E8365-G8365,0)</f>
        <v/>
      </c>
    </row>
    <row r="8366">
      <c r="A8366" s="6">
        <f>Profiles!E8366+Profiles!F8366</f>
        <v/>
      </c>
      <c r="B8366" s="6">
        <f>Profiles!D8366*sel_solar</f>
        <v/>
      </c>
      <c r="C8366" s="6">
        <f>MIN(B8366,A8366)</f>
        <v/>
      </c>
      <c r="D8366" s="6">
        <f>B8366-C8366</f>
        <v/>
      </c>
      <c r="E8366" s="6">
        <f>A8366-C8366</f>
        <v/>
      </c>
      <c r="F8366" s="6">
        <f>MIN(D8366,in_batt_pw,IF(sel_batt=0,0,(sel_batt-H8365)/in_rte))</f>
        <v/>
      </c>
      <c r="G8366" s="6">
        <f>MIN(E8366,in_batt_pw,H8365)</f>
        <v/>
      </c>
      <c r="H8366" s="6">
        <f>H8365+F8366*in_rte-G8366</f>
        <v/>
      </c>
      <c r="I8366" s="6">
        <f>IF(sel_og=1,0,E8366-G8366)</f>
        <v/>
      </c>
      <c r="J8366" s="6">
        <f>IF(sel_og=1,0,D8366-F8366)</f>
        <v/>
      </c>
      <c r="K8366" s="6">
        <f>IF(sel_og=1,E8366-G8366,0)</f>
        <v/>
      </c>
    </row>
    <row r="8367">
      <c r="A8367" s="6">
        <f>Profiles!E8367+Profiles!F8367</f>
        <v/>
      </c>
      <c r="B8367" s="6">
        <f>Profiles!D8367*sel_solar</f>
        <v/>
      </c>
      <c r="C8367" s="6">
        <f>MIN(B8367,A8367)</f>
        <v/>
      </c>
      <c r="D8367" s="6">
        <f>B8367-C8367</f>
        <v/>
      </c>
      <c r="E8367" s="6">
        <f>A8367-C8367</f>
        <v/>
      </c>
      <c r="F8367" s="6">
        <f>MIN(D8367,in_batt_pw,IF(sel_batt=0,0,(sel_batt-H8366)/in_rte))</f>
        <v/>
      </c>
      <c r="G8367" s="6">
        <f>MIN(E8367,in_batt_pw,H8366)</f>
        <v/>
      </c>
      <c r="H8367" s="6">
        <f>H8366+F8367*in_rte-G8367</f>
        <v/>
      </c>
      <c r="I8367" s="6">
        <f>IF(sel_og=1,0,E8367-G8367)</f>
        <v/>
      </c>
      <c r="J8367" s="6">
        <f>IF(sel_og=1,0,D8367-F8367)</f>
        <v/>
      </c>
      <c r="K8367" s="6">
        <f>IF(sel_og=1,E8367-G8367,0)</f>
        <v/>
      </c>
    </row>
    <row r="8368">
      <c r="A8368" s="6">
        <f>Profiles!E8368+Profiles!F8368</f>
        <v/>
      </c>
      <c r="B8368" s="6">
        <f>Profiles!D8368*sel_solar</f>
        <v/>
      </c>
      <c r="C8368" s="6">
        <f>MIN(B8368,A8368)</f>
        <v/>
      </c>
      <c r="D8368" s="6">
        <f>B8368-C8368</f>
        <v/>
      </c>
      <c r="E8368" s="6">
        <f>A8368-C8368</f>
        <v/>
      </c>
      <c r="F8368" s="6">
        <f>MIN(D8368,in_batt_pw,IF(sel_batt=0,0,(sel_batt-H8367)/in_rte))</f>
        <v/>
      </c>
      <c r="G8368" s="6">
        <f>MIN(E8368,in_batt_pw,H8367)</f>
        <v/>
      </c>
      <c r="H8368" s="6">
        <f>H8367+F8368*in_rte-G8368</f>
        <v/>
      </c>
      <c r="I8368" s="6">
        <f>IF(sel_og=1,0,E8368-G8368)</f>
        <v/>
      </c>
      <c r="J8368" s="6">
        <f>IF(sel_og=1,0,D8368-F8368)</f>
        <v/>
      </c>
      <c r="K8368" s="6">
        <f>IF(sel_og=1,E8368-G8368,0)</f>
        <v/>
      </c>
    </row>
    <row r="8369">
      <c r="A8369" s="6">
        <f>Profiles!E8369+Profiles!F8369</f>
        <v/>
      </c>
      <c r="B8369" s="6">
        <f>Profiles!D8369*sel_solar</f>
        <v/>
      </c>
      <c r="C8369" s="6">
        <f>MIN(B8369,A8369)</f>
        <v/>
      </c>
      <c r="D8369" s="6">
        <f>B8369-C8369</f>
        <v/>
      </c>
      <c r="E8369" s="6">
        <f>A8369-C8369</f>
        <v/>
      </c>
      <c r="F8369" s="6">
        <f>MIN(D8369,in_batt_pw,IF(sel_batt=0,0,(sel_batt-H8368)/in_rte))</f>
        <v/>
      </c>
      <c r="G8369" s="6">
        <f>MIN(E8369,in_batt_pw,H8368)</f>
        <v/>
      </c>
      <c r="H8369" s="6">
        <f>H8368+F8369*in_rte-G8369</f>
        <v/>
      </c>
      <c r="I8369" s="6">
        <f>IF(sel_og=1,0,E8369-G8369)</f>
        <v/>
      </c>
      <c r="J8369" s="6">
        <f>IF(sel_og=1,0,D8369-F8369)</f>
        <v/>
      </c>
      <c r="K8369" s="6">
        <f>IF(sel_og=1,E8369-G8369,0)</f>
        <v/>
      </c>
    </row>
    <row r="8370">
      <c r="A8370" s="6">
        <f>Profiles!E8370+Profiles!F8370</f>
        <v/>
      </c>
      <c r="B8370" s="6">
        <f>Profiles!D8370*sel_solar</f>
        <v/>
      </c>
      <c r="C8370" s="6">
        <f>MIN(B8370,A8370)</f>
        <v/>
      </c>
      <c r="D8370" s="6">
        <f>B8370-C8370</f>
        <v/>
      </c>
      <c r="E8370" s="6">
        <f>A8370-C8370</f>
        <v/>
      </c>
      <c r="F8370" s="6">
        <f>MIN(D8370,in_batt_pw,IF(sel_batt=0,0,(sel_batt-H8369)/in_rte))</f>
        <v/>
      </c>
      <c r="G8370" s="6">
        <f>MIN(E8370,in_batt_pw,H8369)</f>
        <v/>
      </c>
      <c r="H8370" s="6">
        <f>H8369+F8370*in_rte-G8370</f>
        <v/>
      </c>
      <c r="I8370" s="6">
        <f>IF(sel_og=1,0,E8370-G8370)</f>
        <v/>
      </c>
      <c r="J8370" s="6">
        <f>IF(sel_og=1,0,D8370-F8370)</f>
        <v/>
      </c>
      <c r="K8370" s="6">
        <f>IF(sel_og=1,E8370-G8370,0)</f>
        <v/>
      </c>
    </row>
    <row r="8371">
      <c r="A8371" s="6">
        <f>Profiles!E8371+Profiles!F8371</f>
        <v/>
      </c>
      <c r="B8371" s="6">
        <f>Profiles!D8371*sel_solar</f>
        <v/>
      </c>
      <c r="C8371" s="6">
        <f>MIN(B8371,A8371)</f>
        <v/>
      </c>
      <c r="D8371" s="6">
        <f>B8371-C8371</f>
        <v/>
      </c>
      <c r="E8371" s="6">
        <f>A8371-C8371</f>
        <v/>
      </c>
      <c r="F8371" s="6">
        <f>MIN(D8371,in_batt_pw,IF(sel_batt=0,0,(sel_batt-H8370)/in_rte))</f>
        <v/>
      </c>
      <c r="G8371" s="6">
        <f>MIN(E8371,in_batt_pw,H8370)</f>
        <v/>
      </c>
      <c r="H8371" s="6">
        <f>H8370+F8371*in_rte-G8371</f>
        <v/>
      </c>
      <c r="I8371" s="6">
        <f>IF(sel_og=1,0,E8371-G8371)</f>
        <v/>
      </c>
      <c r="J8371" s="6">
        <f>IF(sel_og=1,0,D8371-F8371)</f>
        <v/>
      </c>
      <c r="K8371" s="6">
        <f>IF(sel_og=1,E8371-G8371,0)</f>
        <v/>
      </c>
    </row>
    <row r="8372">
      <c r="A8372" s="6">
        <f>Profiles!E8372+Profiles!F8372</f>
        <v/>
      </c>
      <c r="B8372" s="6">
        <f>Profiles!D8372*sel_solar</f>
        <v/>
      </c>
      <c r="C8372" s="6">
        <f>MIN(B8372,A8372)</f>
        <v/>
      </c>
      <c r="D8372" s="6">
        <f>B8372-C8372</f>
        <v/>
      </c>
      <c r="E8372" s="6">
        <f>A8372-C8372</f>
        <v/>
      </c>
      <c r="F8372" s="6">
        <f>MIN(D8372,in_batt_pw,IF(sel_batt=0,0,(sel_batt-H8371)/in_rte))</f>
        <v/>
      </c>
      <c r="G8372" s="6">
        <f>MIN(E8372,in_batt_pw,H8371)</f>
        <v/>
      </c>
      <c r="H8372" s="6">
        <f>H8371+F8372*in_rte-G8372</f>
        <v/>
      </c>
      <c r="I8372" s="6">
        <f>IF(sel_og=1,0,E8372-G8372)</f>
        <v/>
      </c>
      <c r="J8372" s="6">
        <f>IF(sel_og=1,0,D8372-F8372)</f>
        <v/>
      </c>
      <c r="K8372" s="6">
        <f>IF(sel_og=1,E8372-G8372,0)</f>
        <v/>
      </c>
    </row>
    <row r="8373">
      <c r="A8373" s="6">
        <f>Profiles!E8373+Profiles!F8373</f>
        <v/>
      </c>
      <c r="B8373" s="6">
        <f>Profiles!D8373*sel_solar</f>
        <v/>
      </c>
      <c r="C8373" s="6">
        <f>MIN(B8373,A8373)</f>
        <v/>
      </c>
      <c r="D8373" s="6">
        <f>B8373-C8373</f>
        <v/>
      </c>
      <c r="E8373" s="6">
        <f>A8373-C8373</f>
        <v/>
      </c>
      <c r="F8373" s="6">
        <f>MIN(D8373,in_batt_pw,IF(sel_batt=0,0,(sel_batt-H8372)/in_rte))</f>
        <v/>
      </c>
      <c r="G8373" s="6">
        <f>MIN(E8373,in_batt_pw,H8372)</f>
        <v/>
      </c>
      <c r="H8373" s="6">
        <f>H8372+F8373*in_rte-G8373</f>
        <v/>
      </c>
      <c r="I8373" s="6">
        <f>IF(sel_og=1,0,E8373-G8373)</f>
        <v/>
      </c>
      <c r="J8373" s="6">
        <f>IF(sel_og=1,0,D8373-F8373)</f>
        <v/>
      </c>
      <c r="K8373" s="6">
        <f>IF(sel_og=1,E8373-G8373,0)</f>
        <v/>
      </c>
    </row>
    <row r="8374">
      <c r="A8374" s="6">
        <f>Profiles!E8374+Profiles!F8374</f>
        <v/>
      </c>
      <c r="B8374" s="6">
        <f>Profiles!D8374*sel_solar</f>
        <v/>
      </c>
      <c r="C8374" s="6">
        <f>MIN(B8374,A8374)</f>
        <v/>
      </c>
      <c r="D8374" s="6">
        <f>B8374-C8374</f>
        <v/>
      </c>
      <c r="E8374" s="6">
        <f>A8374-C8374</f>
        <v/>
      </c>
      <c r="F8374" s="6">
        <f>MIN(D8374,in_batt_pw,IF(sel_batt=0,0,(sel_batt-H8373)/in_rte))</f>
        <v/>
      </c>
      <c r="G8374" s="6">
        <f>MIN(E8374,in_batt_pw,H8373)</f>
        <v/>
      </c>
      <c r="H8374" s="6">
        <f>H8373+F8374*in_rte-G8374</f>
        <v/>
      </c>
      <c r="I8374" s="6">
        <f>IF(sel_og=1,0,E8374-G8374)</f>
        <v/>
      </c>
      <c r="J8374" s="6">
        <f>IF(sel_og=1,0,D8374-F8374)</f>
        <v/>
      </c>
      <c r="K8374" s="6">
        <f>IF(sel_og=1,E8374-G8374,0)</f>
        <v/>
      </c>
    </row>
    <row r="8375">
      <c r="A8375" s="6">
        <f>Profiles!E8375+Profiles!F8375</f>
        <v/>
      </c>
      <c r="B8375" s="6">
        <f>Profiles!D8375*sel_solar</f>
        <v/>
      </c>
      <c r="C8375" s="6">
        <f>MIN(B8375,A8375)</f>
        <v/>
      </c>
      <c r="D8375" s="6">
        <f>B8375-C8375</f>
        <v/>
      </c>
      <c r="E8375" s="6">
        <f>A8375-C8375</f>
        <v/>
      </c>
      <c r="F8375" s="6">
        <f>MIN(D8375,in_batt_pw,IF(sel_batt=0,0,(sel_batt-H8374)/in_rte))</f>
        <v/>
      </c>
      <c r="G8375" s="6">
        <f>MIN(E8375,in_batt_pw,H8374)</f>
        <v/>
      </c>
      <c r="H8375" s="6">
        <f>H8374+F8375*in_rte-G8375</f>
        <v/>
      </c>
      <c r="I8375" s="6">
        <f>IF(sel_og=1,0,E8375-G8375)</f>
        <v/>
      </c>
      <c r="J8375" s="6">
        <f>IF(sel_og=1,0,D8375-F8375)</f>
        <v/>
      </c>
      <c r="K8375" s="6">
        <f>IF(sel_og=1,E8375-G8375,0)</f>
        <v/>
      </c>
    </row>
    <row r="8376">
      <c r="A8376" s="6">
        <f>Profiles!E8376+Profiles!F8376</f>
        <v/>
      </c>
      <c r="B8376" s="6">
        <f>Profiles!D8376*sel_solar</f>
        <v/>
      </c>
      <c r="C8376" s="6">
        <f>MIN(B8376,A8376)</f>
        <v/>
      </c>
      <c r="D8376" s="6">
        <f>B8376-C8376</f>
        <v/>
      </c>
      <c r="E8376" s="6">
        <f>A8376-C8376</f>
        <v/>
      </c>
      <c r="F8376" s="6">
        <f>MIN(D8376,in_batt_pw,IF(sel_batt=0,0,(sel_batt-H8375)/in_rte))</f>
        <v/>
      </c>
      <c r="G8376" s="6">
        <f>MIN(E8376,in_batt_pw,H8375)</f>
        <v/>
      </c>
      <c r="H8376" s="6">
        <f>H8375+F8376*in_rte-G8376</f>
        <v/>
      </c>
      <c r="I8376" s="6">
        <f>IF(sel_og=1,0,E8376-G8376)</f>
        <v/>
      </c>
      <c r="J8376" s="6">
        <f>IF(sel_og=1,0,D8376-F8376)</f>
        <v/>
      </c>
      <c r="K8376" s="6">
        <f>IF(sel_og=1,E8376-G8376,0)</f>
        <v/>
      </c>
    </row>
    <row r="8377">
      <c r="A8377" s="6">
        <f>Profiles!E8377+Profiles!F8377</f>
        <v/>
      </c>
      <c r="B8377" s="6">
        <f>Profiles!D8377*sel_solar</f>
        <v/>
      </c>
      <c r="C8377" s="6">
        <f>MIN(B8377,A8377)</f>
        <v/>
      </c>
      <c r="D8377" s="6">
        <f>B8377-C8377</f>
        <v/>
      </c>
      <c r="E8377" s="6">
        <f>A8377-C8377</f>
        <v/>
      </c>
      <c r="F8377" s="6">
        <f>MIN(D8377,in_batt_pw,IF(sel_batt=0,0,(sel_batt-H8376)/in_rte))</f>
        <v/>
      </c>
      <c r="G8377" s="6">
        <f>MIN(E8377,in_batt_pw,H8376)</f>
        <v/>
      </c>
      <c r="H8377" s="6">
        <f>H8376+F8377*in_rte-G8377</f>
        <v/>
      </c>
      <c r="I8377" s="6">
        <f>IF(sel_og=1,0,E8377-G8377)</f>
        <v/>
      </c>
      <c r="J8377" s="6">
        <f>IF(sel_og=1,0,D8377-F8377)</f>
        <v/>
      </c>
      <c r="K8377" s="6">
        <f>IF(sel_og=1,E8377-G8377,0)</f>
        <v/>
      </c>
    </row>
    <row r="8378">
      <c r="A8378" s="6">
        <f>Profiles!E8378+Profiles!F8378</f>
        <v/>
      </c>
      <c r="B8378" s="6">
        <f>Profiles!D8378*sel_solar</f>
        <v/>
      </c>
      <c r="C8378" s="6">
        <f>MIN(B8378,A8378)</f>
        <v/>
      </c>
      <c r="D8378" s="6">
        <f>B8378-C8378</f>
        <v/>
      </c>
      <c r="E8378" s="6">
        <f>A8378-C8378</f>
        <v/>
      </c>
      <c r="F8378" s="6">
        <f>MIN(D8378,in_batt_pw,IF(sel_batt=0,0,(sel_batt-H8377)/in_rte))</f>
        <v/>
      </c>
      <c r="G8378" s="6">
        <f>MIN(E8378,in_batt_pw,H8377)</f>
        <v/>
      </c>
      <c r="H8378" s="6">
        <f>H8377+F8378*in_rte-G8378</f>
        <v/>
      </c>
      <c r="I8378" s="6">
        <f>IF(sel_og=1,0,E8378-G8378)</f>
        <v/>
      </c>
      <c r="J8378" s="6">
        <f>IF(sel_og=1,0,D8378-F8378)</f>
        <v/>
      </c>
      <c r="K8378" s="6">
        <f>IF(sel_og=1,E8378-G8378,0)</f>
        <v/>
      </c>
    </row>
    <row r="8379">
      <c r="A8379" s="6">
        <f>Profiles!E8379+Profiles!F8379</f>
        <v/>
      </c>
      <c r="B8379" s="6">
        <f>Profiles!D8379*sel_solar</f>
        <v/>
      </c>
      <c r="C8379" s="6">
        <f>MIN(B8379,A8379)</f>
        <v/>
      </c>
      <c r="D8379" s="6">
        <f>B8379-C8379</f>
        <v/>
      </c>
      <c r="E8379" s="6">
        <f>A8379-C8379</f>
        <v/>
      </c>
      <c r="F8379" s="6">
        <f>MIN(D8379,in_batt_pw,IF(sel_batt=0,0,(sel_batt-H8378)/in_rte))</f>
        <v/>
      </c>
      <c r="G8379" s="6">
        <f>MIN(E8379,in_batt_pw,H8378)</f>
        <v/>
      </c>
      <c r="H8379" s="6">
        <f>H8378+F8379*in_rte-G8379</f>
        <v/>
      </c>
      <c r="I8379" s="6">
        <f>IF(sel_og=1,0,E8379-G8379)</f>
        <v/>
      </c>
      <c r="J8379" s="6">
        <f>IF(sel_og=1,0,D8379-F8379)</f>
        <v/>
      </c>
      <c r="K8379" s="6">
        <f>IF(sel_og=1,E8379-G8379,0)</f>
        <v/>
      </c>
    </row>
    <row r="8380">
      <c r="A8380" s="6">
        <f>Profiles!E8380+Profiles!F8380</f>
        <v/>
      </c>
      <c r="B8380" s="6">
        <f>Profiles!D8380*sel_solar</f>
        <v/>
      </c>
      <c r="C8380" s="6">
        <f>MIN(B8380,A8380)</f>
        <v/>
      </c>
      <c r="D8380" s="6">
        <f>B8380-C8380</f>
        <v/>
      </c>
      <c r="E8380" s="6">
        <f>A8380-C8380</f>
        <v/>
      </c>
      <c r="F8380" s="6">
        <f>MIN(D8380,in_batt_pw,IF(sel_batt=0,0,(sel_batt-H8379)/in_rte))</f>
        <v/>
      </c>
      <c r="G8380" s="6">
        <f>MIN(E8380,in_batt_pw,H8379)</f>
        <v/>
      </c>
      <c r="H8380" s="6">
        <f>H8379+F8380*in_rte-G8380</f>
        <v/>
      </c>
      <c r="I8380" s="6">
        <f>IF(sel_og=1,0,E8380-G8380)</f>
        <v/>
      </c>
      <c r="J8380" s="6">
        <f>IF(sel_og=1,0,D8380-F8380)</f>
        <v/>
      </c>
      <c r="K8380" s="6">
        <f>IF(sel_og=1,E8380-G8380,0)</f>
        <v/>
      </c>
    </row>
    <row r="8381">
      <c r="A8381" s="6">
        <f>Profiles!E8381+Profiles!F8381</f>
        <v/>
      </c>
      <c r="B8381" s="6">
        <f>Profiles!D8381*sel_solar</f>
        <v/>
      </c>
      <c r="C8381" s="6">
        <f>MIN(B8381,A8381)</f>
        <v/>
      </c>
      <c r="D8381" s="6">
        <f>B8381-C8381</f>
        <v/>
      </c>
      <c r="E8381" s="6">
        <f>A8381-C8381</f>
        <v/>
      </c>
      <c r="F8381" s="6">
        <f>MIN(D8381,in_batt_pw,IF(sel_batt=0,0,(sel_batt-H8380)/in_rte))</f>
        <v/>
      </c>
      <c r="G8381" s="6">
        <f>MIN(E8381,in_batt_pw,H8380)</f>
        <v/>
      </c>
      <c r="H8381" s="6">
        <f>H8380+F8381*in_rte-G8381</f>
        <v/>
      </c>
      <c r="I8381" s="6">
        <f>IF(sel_og=1,0,E8381-G8381)</f>
        <v/>
      </c>
      <c r="J8381" s="6">
        <f>IF(sel_og=1,0,D8381-F8381)</f>
        <v/>
      </c>
      <c r="K8381" s="6">
        <f>IF(sel_og=1,E8381-G8381,0)</f>
        <v/>
      </c>
    </row>
    <row r="8382">
      <c r="A8382" s="6">
        <f>Profiles!E8382+Profiles!F8382</f>
        <v/>
      </c>
      <c r="B8382" s="6">
        <f>Profiles!D8382*sel_solar</f>
        <v/>
      </c>
      <c r="C8382" s="6">
        <f>MIN(B8382,A8382)</f>
        <v/>
      </c>
      <c r="D8382" s="6">
        <f>B8382-C8382</f>
        <v/>
      </c>
      <c r="E8382" s="6">
        <f>A8382-C8382</f>
        <v/>
      </c>
      <c r="F8382" s="6">
        <f>MIN(D8382,in_batt_pw,IF(sel_batt=0,0,(sel_batt-H8381)/in_rte))</f>
        <v/>
      </c>
      <c r="G8382" s="6">
        <f>MIN(E8382,in_batt_pw,H8381)</f>
        <v/>
      </c>
      <c r="H8382" s="6">
        <f>H8381+F8382*in_rte-G8382</f>
        <v/>
      </c>
      <c r="I8382" s="6">
        <f>IF(sel_og=1,0,E8382-G8382)</f>
        <v/>
      </c>
      <c r="J8382" s="6">
        <f>IF(sel_og=1,0,D8382-F8382)</f>
        <v/>
      </c>
      <c r="K8382" s="6">
        <f>IF(sel_og=1,E8382-G8382,0)</f>
        <v/>
      </c>
    </row>
    <row r="8383">
      <c r="A8383" s="6">
        <f>Profiles!E8383+Profiles!F8383</f>
        <v/>
      </c>
      <c r="B8383" s="6">
        <f>Profiles!D8383*sel_solar</f>
        <v/>
      </c>
      <c r="C8383" s="6">
        <f>MIN(B8383,A8383)</f>
        <v/>
      </c>
      <c r="D8383" s="6">
        <f>B8383-C8383</f>
        <v/>
      </c>
      <c r="E8383" s="6">
        <f>A8383-C8383</f>
        <v/>
      </c>
      <c r="F8383" s="6">
        <f>MIN(D8383,in_batt_pw,IF(sel_batt=0,0,(sel_batt-H8382)/in_rte))</f>
        <v/>
      </c>
      <c r="G8383" s="6">
        <f>MIN(E8383,in_batt_pw,H8382)</f>
        <v/>
      </c>
      <c r="H8383" s="6">
        <f>H8382+F8383*in_rte-G8383</f>
        <v/>
      </c>
      <c r="I8383" s="6">
        <f>IF(sel_og=1,0,E8383-G8383)</f>
        <v/>
      </c>
      <c r="J8383" s="6">
        <f>IF(sel_og=1,0,D8383-F8383)</f>
        <v/>
      </c>
      <c r="K8383" s="6">
        <f>IF(sel_og=1,E8383-G8383,0)</f>
        <v/>
      </c>
    </row>
    <row r="8384">
      <c r="A8384" s="6">
        <f>Profiles!E8384+Profiles!F8384</f>
        <v/>
      </c>
      <c r="B8384" s="6">
        <f>Profiles!D8384*sel_solar</f>
        <v/>
      </c>
      <c r="C8384" s="6">
        <f>MIN(B8384,A8384)</f>
        <v/>
      </c>
      <c r="D8384" s="6">
        <f>B8384-C8384</f>
        <v/>
      </c>
      <c r="E8384" s="6">
        <f>A8384-C8384</f>
        <v/>
      </c>
      <c r="F8384" s="6">
        <f>MIN(D8384,in_batt_pw,IF(sel_batt=0,0,(sel_batt-H8383)/in_rte))</f>
        <v/>
      </c>
      <c r="G8384" s="6">
        <f>MIN(E8384,in_batt_pw,H8383)</f>
        <v/>
      </c>
      <c r="H8384" s="6">
        <f>H8383+F8384*in_rte-G8384</f>
        <v/>
      </c>
      <c r="I8384" s="6">
        <f>IF(sel_og=1,0,E8384-G8384)</f>
        <v/>
      </c>
      <c r="J8384" s="6">
        <f>IF(sel_og=1,0,D8384-F8384)</f>
        <v/>
      </c>
      <c r="K8384" s="6">
        <f>IF(sel_og=1,E8384-G8384,0)</f>
        <v/>
      </c>
    </row>
    <row r="8385">
      <c r="A8385" s="6">
        <f>Profiles!E8385+Profiles!F8385</f>
        <v/>
      </c>
      <c r="B8385" s="6">
        <f>Profiles!D8385*sel_solar</f>
        <v/>
      </c>
      <c r="C8385" s="6">
        <f>MIN(B8385,A8385)</f>
        <v/>
      </c>
      <c r="D8385" s="6">
        <f>B8385-C8385</f>
        <v/>
      </c>
      <c r="E8385" s="6">
        <f>A8385-C8385</f>
        <v/>
      </c>
      <c r="F8385" s="6">
        <f>MIN(D8385,in_batt_pw,IF(sel_batt=0,0,(sel_batt-H8384)/in_rte))</f>
        <v/>
      </c>
      <c r="G8385" s="6">
        <f>MIN(E8385,in_batt_pw,H8384)</f>
        <v/>
      </c>
      <c r="H8385" s="6">
        <f>H8384+F8385*in_rte-G8385</f>
        <v/>
      </c>
      <c r="I8385" s="6">
        <f>IF(sel_og=1,0,E8385-G8385)</f>
        <v/>
      </c>
      <c r="J8385" s="6">
        <f>IF(sel_og=1,0,D8385-F8385)</f>
        <v/>
      </c>
      <c r="K8385" s="6">
        <f>IF(sel_og=1,E8385-G8385,0)</f>
        <v/>
      </c>
    </row>
    <row r="8386">
      <c r="A8386" s="6">
        <f>Profiles!E8386+Profiles!F8386</f>
        <v/>
      </c>
      <c r="B8386" s="6">
        <f>Profiles!D8386*sel_solar</f>
        <v/>
      </c>
      <c r="C8386" s="6">
        <f>MIN(B8386,A8386)</f>
        <v/>
      </c>
      <c r="D8386" s="6">
        <f>B8386-C8386</f>
        <v/>
      </c>
      <c r="E8386" s="6">
        <f>A8386-C8386</f>
        <v/>
      </c>
      <c r="F8386" s="6">
        <f>MIN(D8386,in_batt_pw,IF(sel_batt=0,0,(sel_batt-H8385)/in_rte))</f>
        <v/>
      </c>
      <c r="G8386" s="6">
        <f>MIN(E8386,in_batt_pw,H8385)</f>
        <v/>
      </c>
      <c r="H8386" s="6">
        <f>H8385+F8386*in_rte-G8386</f>
        <v/>
      </c>
      <c r="I8386" s="6">
        <f>IF(sel_og=1,0,E8386-G8386)</f>
        <v/>
      </c>
      <c r="J8386" s="6">
        <f>IF(sel_og=1,0,D8386-F8386)</f>
        <v/>
      </c>
      <c r="K8386" s="6">
        <f>IF(sel_og=1,E8386-G8386,0)</f>
        <v/>
      </c>
    </row>
    <row r="8387">
      <c r="A8387" s="6">
        <f>Profiles!E8387+Profiles!F8387</f>
        <v/>
      </c>
      <c r="B8387" s="6">
        <f>Profiles!D8387*sel_solar</f>
        <v/>
      </c>
      <c r="C8387" s="6">
        <f>MIN(B8387,A8387)</f>
        <v/>
      </c>
      <c r="D8387" s="6">
        <f>B8387-C8387</f>
        <v/>
      </c>
      <c r="E8387" s="6">
        <f>A8387-C8387</f>
        <v/>
      </c>
      <c r="F8387" s="6">
        <f>MIN(D8387,in_batt_pw,IF(sel_batt=0,0,(sel_batt-H8386)/in_rte))</f>
        <v/>
      </c>
      <c r="G8387" s="6">
        <f>MIN(E8387,in_batt_pw,H8386)</f>
        <v/>
      </c>
      <c r="H8387" s="6">
        <f>H8386+F8387*in_rte-G8387</f>
        <v/>
      </c>
      <c r="I8387" s="6">
        <f>IF(sel_og=1,0,E8387-G8387)</f>
        <v/>
      </c>
      <c r="J8387" s="6">
        <f>IF(sel_og=1,0,D8387-F8387)</f>
        <v/>
      </c>
      <c r="K8387" s="6">
        <f>IF(sel_og=1,E8387-G8387,0)</f>
        <v/>
      </c>
    </row>
    <row r="8388">
      <c r="A8388" s="6">
        <f>Profiles!E8388+Profiles!F8388</f>
        <v/>
      </c>
      <c r="B8388" s="6">
        <f>Profiles!D8388*sel_solar</f>
        <v/>
      </c>
      <c r="C8388" s="6">
        <f>MIN(B8388,A8388)</f>
        <v/>
      </c>
      <c r="D8388" s="6">
        <f>B8388-C8388</f>
        <v/>
      </c>
      <c r="E8388" s="6">
        <f>A8388-C8388</f>
        <v/>
      </c>
      <c r="F8388" s="6">
        <f>MIN(D8388,in_batt_pw,IF(sel_batt=0,0,(sel_batt-H8387)/in_rte))</f>
        <v/>
      </c>
      <c r="G8388" s="6">
        <f>MIN(E8388,in_batt_pw,H8387)</f>
        <v/>
      </c>
      <c r="H8388" s="6">
        <f>H8387+F8388*in_rte-G8388</f>
        <v/>
      </c>
      <c r="I8388" s="6">
        <f>IF(sel_og=1,0,E8388-G8388)</f>
        <v/>
      </c>
      <c r="J8388" s="6">
        <f>IF(sel_og=1,0,D8388-F8388)</f>
        <v/>
      </c>
      <c r="K8388" s="6">
        <f>IF(sel_og=1,E8388-G8388,0)</f>
        <v/>
      </c>
    </row>
    <row r="8389">
      <c r="A8389" s="6">
        <f>Profiles!E8389+Profiles!F8389</f>
        <v/>
      </c>
      <c r="B8389" s="6">
        <f>Profiles!D8389*sel_solar</f>
        <v/>
      </c>
      <c r="C8389" s="6">
        <f>MIN(B8389,A8389)</f>
        <v/>
      </c>
      <c r="D8389" s="6">
        <f>B8389-C8389</f>
        <v/>
      </c>
      <c r="E8389" s="6">
        <f>A8389-C8389</f>
        <v/>
      </c>
      <c r="F8389" s="6">
        <f>MIN(D8389,in_batt_pw,IF(sel_batt=0,0,(sel_batt-H8388)/in_rte))</f>
        <v/>
      </c>
      <c r="G8389" s="6">
        <f>MIN(E8389,in_batt_pw,H8388)</f>
        <v/>
      </c>
      <c r="H8389" s="6">
        <f>H8388+F8389*in_rte-G8389</f>
        <v/>
      </c>
      <c r="I8389" s="6">
        <f>IF(sel_og=1,0,E8389-G8389)</f>
        <v/>
      </c>
      <c r="J8389" s="6">
        <f>IF(sel_og=1,0,D8389-F8389)</f>
        <v/>
      </c>
      <c r="K8389" s="6">
        <f>IF(sel_og=1,E8389-G8389,0)</f>
        <v/>
      </c>
    </row>
    <row r="8390">
      <c r="A8390" s="6">
        <f>Profiles!E8390+Profiles!F8390</f>
        <v/>
      </c>
      <c r="B8390" s="6">
        <f>Profiles!D8390*sel_solar</f>
        <v/>
      </c>
      <c r="C8390" s="6">
        <f>MIN(B8390,A8390)</f>
        <v/>
      </c>
      <c r="D8390" s="6">
        <f>B8390-C8390</f>
        <v/>
      </c>
      <c r="E8390" s="6">
        <f>A8390-C8390</f>
        <v/>
      </c>
      <c r="F8390" s="6">
        <f>MIN(D8390,in_batt_pw,IF(sel_batt=0,0,(sel_batt-H8389)/in_rte))</f>
        <v/>
      </c>
      <c r="G8390" s="6">
        <f>MIN(E8390,in_batt_pw,H8389)</f>
        <v/>
      </c>
      <c r="H8390" s="6">
        <f>H8389+F8390*in_rte-G8390</f>
        <v/>
      </c>
      <c r="I8390" s="6">
        <f>IF(sel_og=1,0,E8390-G8390)</f>
        <v/>
      </c>
      <c r="J8390" s="6">
        <f>IF(sel_og=1,0,D8390-F8390)</f>
        <v/>
      </c>
      <c r="K8390" s="6">
        <f>IF(sel_og=1,E8390-G8390,0)</f>
        <v/>
      </c>
    </row>
    <row r="8391">
      <c r="A8391" s="6">
        <f>Profiles!E8391+Profiles!F8391</f>
        <v/>
      </c>
      <c r="B8391" s="6">
        <f>Profiles!D8391*sel_solar</f>
        <v/>
      </c>
      <c r="C8391" s="6">
        <f>MIN(B8391,A8391)</f>
        <v/>
      </c>
      <c r="D8391" s="6">
        <f>B8391-C8391</f>
        <v/>
      </c>
      <c r="E8391" s="6">
        <f>A8391-C8391</f>
        <v/>
      </c>
      <c r="F8391" s="6">
        <f>MIN(D8391,in_batt_pw,IF(sel_batt=0,0,(sel_batt-H8390)/in_rte))</f>
        <v/>
      </c>
      <c r="G8391" s="6">
        <f>MIN(E8391,in_batt_pw,H8390)</f>
        <v/>
      </c>
      <c r="H8391" s="6">
        <f>H8390+F8391*in_rte-G8391</f>
        <v/>
      </c>
      <c r="I8391" s="6">
        <f>IF(sel_og=1,0,E8391-G8391)</f>
        <v/>
      </c>
      <c r="J8391" s="6">
        <f>IF(sel_og=1,0,D8391-F8391)</f>
        <v/>
      </c>
      <c r="K8391" s="6">
        <f>IF(sel_og=1,E8391-G8391,0)</f>
        <v/>
      </c>
    </row>
    <row r="8392">
      <c r="A8392" s="6">
        <f>Profiles!E8392+Profiles!F8392</f>
        <v/>
      </c>
      <c r="B8392" s="6">
        <f>Profiles!D8392*sel_solar</f>
        <v/>
      </c>
      <c r="C8392" s="6">
        <f>MIN(B8392,A8392)</f>
        <v/>
      </c>
      <c r="D8392" s="6">
        <f>B8392-C8392</f>
        <v/>
      </c>
      <c r="E8392" s="6">
        <f>A8392-C8392</f>
        <v/>
      </c>
      <c r="F8392" s="6">
        <f>MIN(D8392,in_batt_pw,IF(sel_batt=0,0,(sel_batt-H8391)/in_rte))</f>
        <v/>
      </c>
      <c r="G8392" s="6">
        <f>MIN(E8392,in_batt_pw,H8391)</f>
        <v/>
      </c>
      <c r="H8392" s="6">
        <f>H8391+F8392*in_rte-G8392</f>
        <v/>
      </c>
      <c r="I8392" s="6">
        <f>IF(sel_og=1,0,E8392-G8392)</f>
        <v/>
      </c>
      <c r="J8392" s="6">
        <f>IF(sel_og=1,0,D8392-F8392)</f>
        <v/>
      </c>
      <c r="K8392" s="6">
        <f>IF(sel_og=1,E8392-G8392,0)</f>
        <v/>
      </c>
    </row>
    <row r="8393">
      <c r="A8393" s="6">
        <f>Profiles!E8393+Profiles!F8393</f>
        <v/>
      </c>
      <c r="B8393" s="6">
        <f>Profiles!D8393*sel_solar</f>
        <v/>
      </c>
      <c r="C8393" s="6">
        <f>MIN(B8393,A8393)</f>
        <v/>
      </c>
      <c r="D8393" s="6">
        <f>B8393-C8393</f>
        <v/>
      </c>
      <c r="E8393" s="6">
        <f>A8393-C8393</f>
        <v/>
      </c>
      <c r="F8393" s="6">
        <f>MIN(D8393,in_batt_pw,IF(sel_batt=0,0,(sel_batt-H8392)/in_rte))</f>
        <v/>
      </c>
      <c r="G8393" s="6">
        <f>MIN(E8393,in_batt_pw,H8392)</f>
        <v/>
      </c>
      <c r="H8393" s="6">
        <f>H8392+F8393*in_rte-G8393</f>
        <v/>
      </c>
      <c r="I8393" s="6">
        <f>IF(sel_og=1,0,E8393-G8393)</f>
        <v/>
      </c>
      <c r="J8393" s="6">
        <f>IF(sel_og=1,0,D8393-F8393)</f>
        <v/>
      </c>
      <c r="K8393" s="6">
        <f>IF(sel_og=1,E8393-G8393,0)</f>
        <v/>
      </c>
    </row>
    <row r="8394">
      <c r="A8394" s="6">
        <f>Profiles!E8394+Profiles!F8394</f>
        <v/>
      </c>
      <c r="B8394" s="6">
        <f>Profiles!D8394*sel_solar</f>
        <v/>
      </c>
      <c r="C8394" s="6">
        <f>MIN(B8394,A8394)</f>
        <v/>
      </c>
      <c r="D8394" s="6">
        <f>B8394-C8394</f>
        <v/>
      </c>
      <c r="E8394" s="6">
        <f>A8394-C8394</f>
        <v/>
      </c>
      <c r="F8394" s="6">
        <f>MIN(D8394,in_batt_pw,IF(sel_batt=0,0,(sel_batt-H8393)/in_rte))</f>
        <v/>
      </c>
      <c r="G8394" s="6">
        <f>MIN(E8394,in_batt_pw,H8393)</f>
        <v/>
      </c>
      <c r="H8394" s="6">
        <f>H8393+F8394*in_rte-G8394</f>
        <v/>
      </c>
      <c r="I8394" s="6">
        <f>IF(sel_og=1,0,E8394-G8394)</f>
        <v/>
      </c>
      <c r="J8394" s="6">
        <f>IF(sel_og=1,0,D8394-F8394)</f>
        <v/>
      </c>
      <c r="K8394" s="6">
        <f>IF(sel_og=1,E8394-G8394,0)</f>
        <v/>
      </c>
    </row>
    <row r="8395">
      <c r="A8395" s="6">
        <f>Profiles!E8395+Profiles!F8395</f>
        <v/>
      </c>
      <c r="B8395" s="6">
        <f>Profiles!D8395*sel_solar</f>
        <v/>
      </c>
      <c r="C8395" s="6">
        <f>MIN(B8395,A8395)</f>
        <v/>
      </c>
      <c r="D8395" s="6">
        <f>B8395-C8395</f>
        <v/>
      </c>
      <c r="E8395" s="6">
        <f>A8395-C8395</f>
        <v/>
      </c>
      <c r="F8395" s="6">
        <f>MIN(D8395,in_batt_pw,IF(sel_batt=0,0,(sel_batt-H8394)/in_rte))</f>
        <v/>
      </c>
      <c r="G8395" s="6">
        <f>MIN(E8395,in_batt_pw,H8394)</f>
        <v/>
      </c>
      <c r="H8395" s="6">
        <f>H8394+F8395*in_rte-G8395</f>
        <v/>
      </c>
      <c r="I8395" s="6">
        <f>IF(sel_og=1,0,E8395-G8395)</f>
        <v/>
      </c>
      <c r="J8395" s="6">
        <f>IF(sel_og=1,0,D8395-F8395)</f>
        <v/>
      </c>
      <c r="K8395" s="6">
        <f>IF(sel_og=1,E8395-G8395,0)</f>
        <v/>
      </c>
    </row>
    <row r="8396">
      <c r="A8396" s="6">
        <f>Profiles!E8396+Profiles!F8396</f>
        <v/>
      </c>
      <c r="B8396" s="6">
        <f>Profiles!D8396*sel_solar</f>
        <v/>
      </c>
      <c r="C8396" s="6">
        <f>MIN(B8396,A8396)</f>
        <v/>
      </c>
      <c r="D8396" s="6">
        <f>B8396-C8396</f>
        <v/>
      </c>
      <c r="E8396" s="6">
        <f>A8396-C8396</f>
        <v/>
      </c>
      <c r="F8396" s="6">
        <f>MIN(D8396,in_batt_pw,IF(sel_batt=0,0,(sel_batt-H8395)/in_rte))</f>
        <v/>
      </c>
      <c r="G8396" s="6">
        <f>MIN(E8396,in_batt_pw,H8395)</f>
        <v/>
      </c>
      <c r="H8396" s="6">
        <f>H8395+F8396*in_rte-G8396</f>
        <v/>
      </c>
      <c r="I8396" s="6">
        <f>IF(sel_og=1,0,E8396-G8396)</f>
        <v/>
      </c>
      <c r="J8396" s="6">
        <f>IF(sel_og=1,0,D8396-F8396)</f>
        <v/>
      </c>
      <c r="K8396" s="6">
        <f>IF(sel_og=1,E8396-G8396,0)</f>
        <v/>
      </c>
    </row>
    <row r="8397">
      <c r="A8397" s="6">
        <f>Profiles!E8397+Profiles!F8397</f>
        <v/>
      </c>
      <c r="B8397" s="6">
        <f>Profiles!D8397*sel_solar</f>
        <v/>
      </c>
      <c r="C8397" s="6">
        <f>MIN(B8397,A8397)</f>
        <v/>
      </c>
      <c r="D8397" s="6">
        <f>B8397-C8397</f>
        <v/>
      </c>
      <c r="E8397" s="6">
        <f>A8397-C8397</f>
        <v/>
      </c>
      <c r="F8397" s="6">
        <f>MIN(D8397,in_batt_pw,IF(sel_batt=0,0,(sel_batt-H8396)/in_rte))</f>
        <v/>
      </c>
      <c r="G8397" s="6">
        <f>MIN(E8397,in_batt_pw,H8396)</f>
        <v/>
      </c>
      <c r="H8397" s="6">
        <f>H8396+F8397*in_rte-G8397</f>
        <v/>
      </c>
      <c r="I8397" s="6">
        <f>IF(sel_og=1,0,E8397-G8397)</f>
        <v/>
      </c>
      <c r="J8397" s="6">
        <f>IF(sel_og=1,0,D8397-F8397)</f>
        <v/>
      </c>
      <c r="K8397" s="6">
        <f>IF(sel_og=1,E8397-G8397,0)</f>
        <v/>
      </c>
    </row>
    <row r="8398">
      <c r="A8398" s="6">
        <f>Profiles!E8398+Profiles!F8398</f>
        <v/>
      </c>
      <c r="B8398" s="6">
        <f>Profiles!D8398*sel_solar</f>
        <v/>
      </c>
      <c r="C8398" s="6">
        <f>MIN(B8398,A8398)</f>
        <v/>
      </c>
      <c r="D8398" s="6">
        <f>B8398-C8398</f>
        <v/>
      </c>
      <c r="E8398" s="6">
        <f>A8398-C8398</f>
        <v/>
      </c>
      <c r="F8398" s="6">
        <f>MIN(D8398,in_batt_pw,IF(sel_batt=0,0,(sel_batt-H8397)/in_rte))</f>
        <v/>
      </c>
      <c r="G8398" s="6">
        <f>MIN(E8398,in_batt_pw,H8397)</f>
        <v/>
      </c>
      <c r="H8398" s="6">
        <f>H8397+F8398*in_rte-G8398</f>
        <v/>
      </c>
      <c r="I8398" s="6">
        <f>IF(sel_og=1,0,E8398-G8398)</f>
        <v/>
      </c>
      <c r="J8398" s="6">
        <f>IF(sel_og=1,0,D8398-F8398)</f>
        <v/>
      </c>
      <c r="K8398" s="6">
        <f>IF(sel_og=1,E8398-G8398,0)</f>
        <v/>
      </c>
    </row>
    <row r="8399">
      <c r="A8399" s="6">
        <f>Profiles!E8399+Profiles!F8399</f>
        <v/>
      </c>
      <c r="B8399" s="6">
        <f>Profiles!D8399*sel_solar</f>
        <v/>
      </c>
      <c r="C8399" s="6">
        <f>MIN(B8399,A8399)</f>
        <v/>
      </c>
      <c r="D8399" s="6">
        <f>B8399-C8399</f>
        <v/>
      </c>
      <c r="E8399" s="6">
        <f>A8399-C8399</f>
        <v/>
      </c>
      <c r="F8399" s="6">
        <f>MIN(D8399,in_batt_pw,IF(sel_batt=0,0,(sel_batt-H8398)/in_rte))</f>
        <v/>
      </c>
      <c r="G8399" s="6">
        <f>MIN(E8399,in_batt_pw,H8398)</f>
        <v/>
      </c>
      <c r="H8399" s="6">
        <f>H8398+F8399*in_rte-G8399</f>
        <v/>
      </c>
      <c r="I8399" s="6">
        <f>IF(sel_og=1,0,E8399-G8399)</f>
        <v/>
      </c>
      <c r="J8399" s="6">
        <f>IF(sel_og=1,0,D8399-F8399)</f>
        <v/>
      </c>
      <c r="K8399" s="6">
        <f>IF(sel_og=1,E8399-G8399,0)</f>
        <v/>
      </c>
    </row>
    <row r="8400">
      <c r="A8400" s="6">
        <f>Profiles!E8400+Profiles!F8400</f>
        <v/>
      </c>
      <c r="B8400" s="6">
        <f>Profiles!D8400*sel_solar</f>
        <v/>
      </c>
      <c r="C8400" s="6">
        <f>MIN(B8400,A8400)</f>
        <v/>
      </c>
      <c r="D8400" s="6">
        <f>B8400-C8400</f>
        <v/>
      </c>
      <c r="E8400" s="6">
        <f>A8400-C8400</f>
        <v/>
      </c>
      <c r="F8400" s="6">
        <f>MIN(D8400,in_batt_pw,IF(sel_batt=0,0,(sel_batt-H8399)/in_rte))</f>
        <v/>
      </c>
      <c r="G8400" s="6">
        <f>MIN(E8400,in_batt_pw,H8399)</f>
        <v/>
      </c>
      <c r="H8400" s="6">
        <f>H8399+F8400*in_rte-G8400</f>
        <v/>
      </c>
      <c r="I8400" s="6">
        <f>IF(sel_og=1,0,E8400-G8400)</f>
        <v/>
      </c>
      <c r="J8400" s="6">
        <f>IF(sel_og=1,0,D8400-F8400)</f>
        <v/>
      </c>
      <c r="K8400" s="6">
        <f>IF(sel_og=1,E8400-G8400,0)</f>
        <v/>
      </c>
    </row>
    <row r="8401">
      <c r="A8401" s="6">
        <f>Profiles!E8401+Profiles!F8401</f>
        <v/>
      </c>
      <c r="B8401" s="6">
        <f>Profiles!D8401*sel_solar</f>
        <v/>
      </c>
      <c r="C8401" s="6">
        <f>MIN(B8401,A8401)</f>
        <v/>
      </c>
      <c r="D8401" s="6">
        <f>B8401-C8401</f>
        <v/>
      </c>
      <c r="E8401" s="6">
        <f>A8401-C8401</f>
        <v/>
      </c>
      <c r="F8401" s="6">
        <f>MIN(D8401,in_batt_pw,IF(sel_batt=0,0,(sel_batt-H8400)/in_rte))</f>
        <v/>
      </c>
      <c r="G8401" s="6">
        <f>MIN(E8401,in_batt_pw,H8400)</f>
        <v/>
      </c>
      <c r="H8401" s="6">
        <f>H8400+F8401*in_rte-G8401</f>
        <v/>
      </c>
      <c r="I8401" s="6">
        <f>IF(sel_og=1,0,E8401-G8401)</f>
        <v/>
      </c>
      <c r="J8401" s="6">
        <f>IF(sel_og=1,0,D8401-F8401)</f>
        <v/>
      </c>
      <c r="K8401" s="6">
        <f>IF(sel_og=1,E8401-G8401,0)</f>
        <v/>
      </c>
    </row>
    <row r="8402">
      <c r="A8402" s="6">
        <f>Profiles!E8402+Profiles!F8402</f>
        <v/>
      </c>
      <c r="B8402" s="6">
        <f>Profiles!D8402*sel_solar</f>
        <v/>
      </c>
      <c r="C8402" s="6">
        <f>MIN(B8402,A8402)</f>
        <v/>
      </c>
      <c r="D8402" s="6">
        <f>B8402-C8402</f>
        <v/>
      </c>
      <c r="E8402" s="6">
        <f>A8402-C8402</f>
        <v/>
      </c>
      <c r="F8402" s="6">
        <f>MIN(D8402,in_batt_pw,IF(sel_batt=0,0,(sel_batt-H8401)/in_rte))</f>
        <v/>
      </c>
      <c r="G8402" s="6">
        <f>MIN(E8402,in_batt_pw,H8401)</f>
        <v/>
      </c>
      <c r="H8402" s="6">
        <f>H8401+F8402*in_rte-G8402</f>
        <v/>
      </c>
      <c r="I8402" s="6">
        <f>IF(sel_og=1,0,E8402-G8402)</f>
        <v/>
      </c>
      <c r="J8402" s="6">
        <f>IF(sel_og=1,0,D8402-F8402)</f>
        <v/>
      </c>
      <c r="K8402" s="6">
        <f>IF(sel_og=1,E8402-G8402,0)</f>
        <v/>
      </c>
    </row>
    <row r="8403">
      <c r="A8403" s="6">
        <f>Profiles!E8403+Profiles!F8403</f>
        <v/>
      </c>
      <c r="B8403" s="6">
        <f>Profiles!D8403*sel_solar</f>
        <v/>
      </c>
      <c r="C8403" s="6">
        <f>MIN(B8403,A8403)</f>
        <v/>
      </c>
      <c r="D8403" s="6">
        <f>B8403-C8403</f>
        <v/>
      </c>
      <c r="E8403" s="6">
        <f>A8403-C8403</f>
        <v/>
      </c>
      <c r="F8403" s="6">
        <f>MIN(D8403,in_batt_pw,IF(sel_batt=0,0,(sel_batt-H8402)/in_rte))</f>
        <v/>
      </c>
      <c r="G8403" s="6">
        <f>MIN(E8403,in_batt_pw,H8402)</f>
        <v/>
      </c>
      <c r="H8403" s="6">
        <f>H8402+F8403*in_rte-G8403</f>
        <v/>
      </c>
      <c r="I8403" s="6">
        <f>IF(sel_og=1,0,E8403-G8403)</f>
        <v/>
      </c>
      <c r="J8403" s="6">
        <f>IF(sel_og=1,0,D8403-F8403)</f>
        <v/>
      </c>
      <c r="K8403" s="6">
        <f>IF(sel_og=1,E8403-G8403,0)</f>
        <v/>
      </c>
    </row>
    <row r="8404">
      <c r="A8404" s="6">
        <f>Profiles!E8404+Profiles!F8404</f>
        <v/>
      </c>
      <c r="B8404" s="6">
        <f>Profiles!D8404*sel_solar</f>
        <v/>
      </c>
      <c r="C8404" s="6">
        <f>MIN(B8404,A8404)</f>
        <v/>
      </c>
      <c r="D8404" s="6">
        <f>B8404-C8404</f>
        <v/>
      </c>
      <c r="E8404" s="6">
        <f>A8404-C8404</f>
        <v/>
      </c>
      <c r="F8404" s="6">
        <f>MIN(D8404,in_batt_pw,IF(sel_batt=0,0,(sel_batt-H8403)/in_rte))</f>
        <v/>
      </c>
      <c r="G8404" s="6">
        <f>MIN(E8404,in_batt_pw,H8403)</f>
        <v/>
      </c>
      <c r="H8404" s="6">
        <f>H8403+F8404*in_rte-G8404</f>
        <v/>
      </c>
      <c r="I8404" s="6">
        <f>IF(sel_og=1,0,E8404-G8404)</f>
        <v/>
      </c>
      <c r="J8404" s="6">
        <f>IF(sel_og=1,0,D8404-F8404)</f>
        <v/>
      </c>
      <c r="K8404" s="6">
        <f>IF(sel_og=1,E8404-G8404,0)</f>
        <v/>
      </c>
    </row>
    <row r="8405">
      <c r="A8405" s="6">
        <f>Profiles!E8405+Profiles!F8405</f>
        <v/>
      </c>
      <c r="B8405" s="6">
        <f>Profiles!D8405*sel_solar</f>
        <v/>
      </c>
      <c r="C8405" s="6">
        <f>MIN(B8405,A8405)</f>
        <v/>
      </c>
      <c r="D8405" s="6">
        <f>B8405-C8405</f>
        <v/>
      </c>
      <c r="E8405" s="6">
        <f>A8405-C8405</f>
        <v/>
      </c>
      <c r="F8405" s="6">
        <f>MIN(D8405,in_batt_pw,IF(sel_batt=0,0,(sel_batt-H8404)/in_rte))</f>
        <v/>
      </c>
      <c r="G8405" s="6">
        <f>MIN(E8405,in_batt_pw,H8404)</f>
        <v/>
      </c>
      <c r="H8405" s="6">
        <f>H8404+F8405*in_rte-G8405</f>
        <v/>
      </c>
      <c r="I8405" s="6">
        <f>IF(sel_og=1,0,E8405-G8405)</f>
        <v/>
      </c>
      <c r="J8405" s="6">
        <f>IF(sel_og=1,0,D8405-F8405)</f>
        <v/>
      </c>
      <c r="K8405" s="6">
        <f>IF(sel_og=1,E8405-G8405,0)</f>
        <v/>
      </c>
    </row>
    <row r="8406">
      <c r="A8406" s="6">
        <f>Profiles!E8406+Profiles!F8406</f>
        <v/>
      </c>
      <c r="B8406" s="6">
        <f>Profiles!D8406*sel_solar</f>
        <v/>
      </c>
      <c r="C8406" s="6">
        <f>MIN(B8406,A8406)</f>
        <v/>
      </c>
      <c r="D8406" s="6">
        <f>B8406-C8406</f>
        <v/>
      </c>
      <c r="E8406" s="6">
        <f>A8406-C8406</f>
        <v/>
      </c>
      <c r="F8406" s="6">
        <f>MIN(D8406,in_batt_pw,IF(sel_batt=0,0,(sel_batt-H8405)/in_rte))</f>
        <v/>
      </c>
      <c r="G8406" s="6">
        <f>MIN(E8406,in_batt_pw,H8405)</f>
        <v/>
      </c>
      <c r="H8406" s="6">
        <f>H8405+F8406*in_rte-G8406</f>
        <v/>
      </c>
      <c r="I8406" s="6">
        <f>IF(sel_og=1,0,E8406-G8406)</f>
        <v/>
      </c>
      <c r="J8406" s="6">
        <f>IF(sel_og=1,0,D8406-F8406)</f>
        <v/>
      </c>
      <c r="K8406" s="6">
        <f>IF(sel_og=1,E8406-G8406,0)</f>
        <v/>
      </c>
    </row>
    <row r="8407">
      <c r="A8407" s="6">
        <f>Profiles!E8407+Profiles!F8407</f>
        <v/>
      </c>
      <c r="B8407" s="6">
        <f>Profiles!D8407*sel_solar</f>
        <v/>
      </c>
      <c r="C8407" s="6">
        <f>MIN(B8407,A8407)</f>
        <v/>
      </c>
      <c r="D8407" s="6">
        <f>B8407-C8407</f>
        <v/>
      </c>
      <c r="E8407" s="6">
        <f>A8407-C8407</f>
        <v/>
      </c>
      <c r="F8407" s="6">
        <f>MIN(D8407,in_batt_pw,IF(sel_batt=0,0,(sel_batt-H8406)/in_rte))</f>
        <v/>
      </c>
      <c r="G8407" s="6">
        <f>MIN(E8407,in_batt_pw,H8406)</f>
        <v/>
      </c>
      <c r="H8407" s="6">
        <f>H8406+F8407*in_rte-G8407</f>
        <v/>
      </c>
      <c r="I8407" s="6">
        <f>IF(sel_og=1,0,E8407-G8407)</f>
        <v/>
      </c>
      <c r="J8407" s="6">
        <f>IF(sel_og=1,0,D8407-F8407)</f>
        <v/>
      </c>
      <c r="K8407" s="6">
        <f>IF(sel_og=1,E8407-G8407,0)</f>
        <v/>
      </c>
    </row>
    <row r="8408">
      <c r="A8408" s="6">
        <f>Profiles!E8408+Profiles!F8408</f>
        <v/>
      </c>
      <c r="B8408" s="6">
        <f>Profiles!D8408*sel_solar</f>
        <v/>
      </c>
      <c r="C8408" s="6">
        <f>MIN(B8408,A8408)</f>
        <v/>
      </c>
      <c r="D8408" s="6">
        <f>B8408-C8408</f>
        <v/>
      </c>
      <c r="E8408" s="6">
        <f>A8408-C8408</f>
        <v/>
      </c>
      <c r="F8408" s="6">
        <f>MIN(D8408,in_batt_pw,IF(sel_batt=0,0,(sel_batt-H8407)/in_rte))</f>
        <v/>
      </c>
      <c r="G8408" s="6">
        <f>MIN(E8408,in_batt_pw,H8407)</f>
        <v/>
      </c>
      <c r="H8408" s="6">
        <f>H8407+F8408*in_rte-G8408</f>
        <v/>
      </c>
      <c r="I8408" s="6">
        <f>IF(sel_og=1,0,E8408-G8408)</f>
        <v/>
      </c>
      <c r="J8408" s="6">
        <f>IF(sel_og=1,0,D8408-F8408)</f>
        <v/>
      </c>
      <c r="K8408" s="6">
        <f>IF(sel_og=1,E8408-G8408,0)</f>
        <v/>
      </c>
    </row>
    <row r="8409">
      <c r="A8409" s="6">
        <f>Profiles!E8409+Profiles!F8409</f>
        <v/>
      </c>
      <c r="B8409" s="6">
        <f>Profiles!D8409*sel_solar</f>
        <v/>
      </c>
      <c r="C8409" s="6">
        <f>MIN(B8409,A8409)</f>
        <v/>
      </c>
      <c r="D8409" s="6">
        <f>B8409-C8409</f>
        <v/>
      </c>
      <c r="E8409" s="6">
        <f>A8409-C8409</f>
        <v/>
      </c>
      <c r="F8409" s="6">
        <f>MIN(D8409,in_batt_pw,IF(sel_batt=0,0,(sel_batt-H8408)/in_rte))</f>
        <v/>
      </c>
      <c r="G8409" s="6">
        <f>MIN(E8409,in_batt_pw,H8408)</f>
        <v/>
      </c>
      <c r="H8409" s="6">
        <f>H8408+F8409*in_rte-G8409</f>
        <v/>
      </c>
      <c r="I8409" s="6">
        <f>IF(sel_og=1,0,E8409-G8409)</f>
        <v/>
      </c>
      <c r="J8409" s="6">
        <f>IF(sel_og=1,0,D8409-F8409)</f>
        <v/>
      </c>
      <c r="K8409" s="6">
        <f>IF(sel_og=1,E8409-G8409,0)</f>
        <v/>
      </c>
    </row>
    <row r="8410">
      <c r="A8410" s="6">
        <f>Profiles!E8410+Profiles!F8410</f>
        <v/>
      </c>
      <c r="B8410" s="6">
        <f>Profiles!D8410*sel_solar</f>
        <v/>
      </c>
      <c r="C8410" s="6">
        <f>MIN(B8410,A8410)</f>
        <v/>
      </c>
      <c r="D8410" s="6">
        <f>B8410-C8410</f>
        <v/>
      </c>
      <c r="E8410" s="6">
        <f>A8410-C8410</f>
        <v/>
      </c>
      <c r="F8410" s="6">
        <f>MIN(D8410,in_batt_pw,IF(sel_batt=0,0,(sel_batt-H8409)/in_rte))</f>
        <v/>
      </c>
      <c r="G8410" s="6">
        <f>MIN(E8410,in_batt_pw,H8409)</f>
        <v/>
      </c>
      <c r="H8410" s="6">
        <f>H8409+F8410*in_rte-G8410</f>
        <v/>
      </c>
      <c r="I8410" s="6">
        <f>IF(sel_og=1,0,E8410-G8410)</f>
        <v/>
      </c>
      <c r="J8410" s="6">
        <f>IF(sel_og=1,0,D8410-F8410)</f>
        <v/>
      </c>
      <c r="K8410" s="6">
        <f>IF(sel_og=1,E8410-G8410,0)</f>
        <v/>
      </c>
    </row>
    <row r="8411">
      <c r="A8411" s="6">
        <f>Profiles!E8411+Profiles!F8411</f>
        <v/>
      </c>
      <c r="B8411" s="6">
        <f>Profiles!D8411*sel_solar</f>
        <v/>
      </c>
      <c r="C8411" s="6">
        <f>MIN(B8411,A8411)</f>
        <v/>
      </c>
      <c r="D8411" s="6">
        <f>B8411-C8411</f>
        <v/>
      </c>
      <c r="E8411" s="6">
        <f>A8411-C8411</f>
        <v/>
      </c>
      <c r="F8411" s="6">
        <f>MIN(D8411,in_batt_pw,IF(sel_batt=0,0,(sel_batt-H8410)/in_rte))</f>
        <v/>
      </c>
      <c r="G8411" s="6">
        <f>MIN(E8411,in_batt_pw,H8410)</f>
        <v/>
      </c>
      <c r="H8411" s="6">
        <f>H8410+F8411*in_rte-G8411</f>
        <v/>
      </c>
      <c r="I8411" s="6">
        <f>IF(sel_og=1,0,E8411-G8411)</f>
        <v/>
      </c>
      <c r="J8411" s="6">
        <f>IF(sel_og=1,0,D8411-F8411)</f>
        <v/>
      </c>
      <c r="K8411" s="6">
        <f>IF(sel_og=1,E8411-G8411,0)</f>
        <v/>
      </c>
    </row>
    <row r="8412">
      <c r="A8412" s="6">
        <f>Profiles!E8412+Profiles!F8412</f>
        <v/>
      </c>
      <c r="B8412" s="6">
        <f>Profiles!D8412*sel_solar</f>
        <v/>
      </c>
      <c r="C8412" s="6">
        <f>MIN(B8412,A8412)</f>
        <v/>
      </c>
      <c r="D8412" s="6">
        <f>B8412-C8412</f>
        <v/>
      </c>
      <c r="E8412" s="6">
        <f>A8412-C8412</f>
        <v/>
      </c>
      <c r="F8412" s="6">
        <f>MIN(D8412,in_batt_pw,IF(sel_batt=0,0,(sel_batt-H8411)/in_rte))</f>
        <v/>
      </c>
      <c r="G8412" s="6">
        <f>MIN(E8412,in_batt_pw,H8411)</f>
        <v/>
      </c>
      <c r="H8412" s="6">
        <f>H8411+F8412*in_rte-G8412</f>
        <v/>
      </c>
      <c r="I8412" s="6">
        <f>IF(sel_og=1,0,E8412-G8412)</f>
        <v/>
      </c>
      <c r="J8412" s="6">
        <f>IF(sel_og=1,0,D8412-F8412)</f>
        <v/>
      </c>
      <c r="K8412" s="6">
        <f>IF(sel_og=1,E8412-G8412,0)</f>
        <v/>
      </c>
    </row>
    <row r="8413">
      <c r="A8413" s="6">
        <f>Profiles!E8413+Profiles!F8413</f>
        <v/>
      </c>
      <c r="B8413" s="6">
        <f>Profiles!D8413*sel_solar</f>
        <v/>
      </c>
      <c r="C8413" s="6">
        <f>MIN(B8413,A8413)</f>
        <v/>
      </c>
      <c r="D8413" s="6">
        <f>B8413-C8413</f>
        <v/>
      </c>
      <c r="E8413" s="6">
        <f>A8413-C8413</f>
        <v/>
      </c>
      <c r="F8413" s="6">
        <f>MIN(D8413,in_batt_pw,IF(sel_batt=0,0,(sel_batt-H8412)/in_rte))</f>
        <v/>
      </c>
      <c r="G8413" s="6">
        <f>MIN(E8413,in_batt_pw,H8412)</f>
        <v/>
      </c>
      <c r="H8413" s="6">
        <f>H8412+F8413*in_rte-G8413</f>
        <v/>
      </c>
      <c r="I8413" s="6">
        <f>IF(sel_og=1,0,E8413-G8413)</f>
        <v/>
      </c>
      <c r="J8413" s="6">
        <f>IF(sel_og=1,0,D8413-F8413)</f>
        <v/>
      </c>
      <c r="K8413" s="6">
        <f>IF(sel_og=1,E8413-G8413,0)</f>
        <v/>
      </c>
    </row>
    <row r="8414">
      <c r="A8414" s="6">
        <f>Profiles!E8414+Profiles!F8414</f>
        <v/>
      </c>
      <c r="B8414" s="6">
        <f>Profiles!D8414*sel_solar</f>
        <v/>
      </c>
      <c r="C8414" s="6">
        <f>MIN(B8414,A8414)</f>
        <v/>
      </c>
      <c r="D8414" s="6">
        <f>B8414-C8414</f>
        <v/>
      </c>
      <c r="E8414" s="6">
        <f>A8414-C8414</f>
        <v/>
      </c>
      <c r="F8414" s="6">
        <f>MIN(D8414,in_batt_pw,IF(sel_batt=0,0,(sel_batt-H8413)/in_rte))</f>
        <v/>
      </c>
      <c r="G8414" s="6">
        <f>MIN(E8414,in_batt_pw,H8413)</f>
        <v/>
      </c>
      <c r="H8414" s="6">
        <f>H8413+F8414*in_rte-G8414</f>
        <v/>
      </c>
      <c r="I8414" s="6">
        <f>IF(sel_og=1,0,E8414-G8414)</f>
        <v/>
      </c>
      <c r="J8414" s="6">
        <f>IF(sel_og=1,0,D8414-F8414)</f>
        <v/>
      </c>
      <c r="K8414" s="6">
        <f>IF(sel_og=1,E8414-G8414,0)</f>
        <v/>
      </c>
    </row>
    <row r="8415">
      <c r="A8415" s="6">
        <f>Profiles!E8415+Profiles!F8415</f>
        <v/>
      </c>
      <c r="B8415" s="6">
        <f>Profiles!D8415*sel_solar</f>
        <v/>
      </c>
      <c r="C8415" s="6">
        <f>MIN(B8415,A8415)</f>
        <v/>
      </c>
      <c r="D8415" s="6">
        <f>B8415-C8415</f>
        <v/>
      </c>
      <c r="E8415" s="6">
        <f>A8415-C8415</f>
        <v/>
      </c>
      <c r="F8415" s="6">
        <f>MIN(D8415,in_batt_pw,IF(sel_batt=0,0,(sel_batt-H8414)/in_rte))</f>
        <v/>
      </c>
      <c r="G8415" s="6">
        <f>MIN(E8415,in_batt_pw,H8414)</f>
        <v/>
      </c>
      <c r="H8415" s="6">
        <f>H8414+F8415*in_rte-G8415</f>
        <v/>
      </c>
      <c r="I8415" s="6">
        <f>IF(sel_og=1,0,E8415-G8415)</f>
        <v/>
      </c>
      <c r="J8415" s="6">
        <f>IF(sel_og=1,0,D8415-F8415)</f>
        <v/>
      </c>
      <c r="K8415" s="6">
        <f>IF(sel_og=1,E8415-G8415,0)</f>
        <v/>
      </c>
    </row>
    <row r="8416">
      <c r="A8416" s="6">
        <f>Profiles!E8416+Profiles!F8416</f>
        <v/>
      </c>
      <c r="B8416" s="6">
        <f>Profiles!D8416*sel_solar</f>
        <v/>
      </c>
      <c r="C8416" s="6">
        <f>MIN(B8416,A8416)</f>
        <v/>
      </c>
      <c r="D8416" s="6">
        <f>B8416-C8416</f>
        <v/>
      </c>
      <c r="E8416" s="6">
        <f>A8416-C8416</f>
        <v/>
      </c>
      <c r="F8416" s="6">
        <f>MIN(D8416,in_batt_pw,IF(sel_batt=0,0,(sel_batt-H8415)/in_rte))</f>
        <v/>
      </c>
      <c r="G8416" s="6">
        <f>MIN(E8416,in_batt_pw,H8415)</f>
        <v/>
      </c>
      <c r="H8416" s="6">
        <f>H8415+F8416*in_rte-G8416</f>
        <v/>
      </c>
      <c r="I8416" s="6">
        <f>IF(sel_og=1,0,E8416-G8416)</f>
        <v/>
      </c>
      <c r="J8416" s="6">
        <f>IF(sel_og=1,0,D8416-F8416)</f>
        <v/>
      </c>
      <c r="K8416" s="6">
        <f>IF(sel_og=1,E8416-G8416,0)</f>
        <v/>
      </c>
    </row>
    <row r="8417">
      <c r="A8417" s="6">
        <f>Profiles!E8417+Profiles!F8417</f>
        <v/>
      </c>
      <c r="B8417" s="6">
        <f>Profiles!D8417*sel_solar</f>
        <v/>
      </c>
      <c r="C8417" s="6">
        <f>MIN(B8417,A8417)</f>
        <v/>
      </c>
      <c r="D8417" s="6">
        <f>B8417-C8417</f>
        <v/>
      </c>
      <c r="E8417" s="6">
        <f>A8417-C8417</f>
        <v/>
      </c>
      <c r="F8417" s="6">
        <f>MIN(D8417,in_batt_pw,IF(sel_batt=0,0,(sel_batt-H8416)/in_rte))</f>
        <v/>
      </c>
      <c r="G8417" s="6">
        <f>MIN(E8417,in_batt_pw,H8416)</f>
        <v/>
      </c>
      <c r="H8417" s="6">
        <f>H8416+F8417*in_rte-G8417</f>
        <v/>
      </c>
      <c r="I8417" s="6">
        <f>IF(sel_og=1,0,E8417-G8417)</f>
        <v/>
      </c>
      <c r="J8417" s="6">
        <f>IF(sel_og=1,0,D8417-F8417)</f>
        <v/>
      </c>
      <c r="K8417" s="6">
        <f>IF(sel_og=1,E8417-G8417,0)</f>
        <v/>
      </c>
    </row>
    <row r="8418">
      <c r="A8418" s="6">
        <f>Profiles!E8418+Profiles!F8418</f>
        <v/>
      </c>
      <c r="B8418" s="6">
        <f>Profiles!D8418*sel_solar</f>
        <v/>
      </c>
      <c r="C8418" s="6">
        <f>MIN(B8418,A8418)</f>
        <v/>
      </c>
      <c r="D8418" s="6">
        <f>B8418-C8418</f>
        <v/>
      </c>
      <c r="E8418" s="6">
        <f>A8418-C8418</f>
        <v/>
      </c>
      <c r="F8418" s="6">
        <f>MIN(D8418,in_batt_pw,IF(sel_batt=0,0,(sel_batt-H8417)/in_rte))</f>
        <v/>
      </c>
      <c r="G8418" s="6">
        <f>MIN(E8418,in_batt_pw,H8417)</f>
        <v/>
      </c>
      <c r="H8418" s="6">
        <f>H8417+F8418*in_rte-G8418</f>
        <v/>
      </c>
      <c r="I8418" s="6">
        <f>IF(sel_og=1,0,E8418-G8418)</f>
        <v/>
      </c>
      <c r="J8418" s="6">
        <f>IF(sel_og=1,0,D8418-F8418)</f>
        <v/>
      </c>
      <c r="K8418" s="6">
        <f>IF(sel_og=1,E8418-G8418,0)</f>
        <v/>
      </c>
    </row>
    <row r="8419">
      <c r="A8419" s="6">
        <f>Profiles!E8419+Profiles!F8419</f>
        <v/>
      </c>
      <c r="B8419" s="6">
        <f>Profiles!D8419*sel_solar</f>
        <v/>
      </c>
      <c r="C8419" s="6">
        <f>MIN(B8419,A8419)</f>
        <v/>
      </c>
      <c r="D8419" s="6">
        <f>B8419-C8419</f>
        <v/>
      </c>
      <c r="E8419" s="6">
        <f>A8419-C8419</f>
        <v/>
      </c>
      <c r="F8419" s="6">
        <f>MIN(D8419,in_batt_pw,IF(sel_batt=0,0,(sel_batt-H8418)/in_rte))</f>
        <v/>
      </c>
      <c r="G8419" s="6">
        <f>MIN(E8419,in_batt_pw,H8418)</f>
        <v/>
      </c>
      <c r="H8419" s="6">
        <f>H8418+F8419*in_rte-G8419</f>
        <v/>
      </c>
      <c r="I8419" s="6">
        <f>IF(sel_og=1,0,E8419-G8419)</f>
        <v/>
      </c>
      <c r="J8419" s="6">
        <f>IF(sel_og=1,0,D8419-F8419)</f>
        <v/>
      </c>
      <c r="K8419" s="6">
        <f>IF(sel_og=1,E8419-G8419,0)</f>
        <v/>
      </c>
    </row>
    <row r="8420">
      <c r="A8420" s="6">
        <f>Profiles!E8420+Profiles!F8420</f>
        <v/>
      </c>
      <c r="B8420" s="6">
        <f>Profiles!D8420*sel_solar</f>
        <v/>
      </c>
      <c r="C8420" s="6">
        <f>MIN(B8420,A8420)</f>
        <v/>
      </c>
      <c r="D8420" s="6">
        <f>B8420-C8420</f>
        <v/>
      </c>
      <c r="E8420" s="6">
        <f>A8420-C8420</f>
        <v/>
      </c>
      <c r="F8420" s="6">
        <f>MIN(D8420,in_batt_pw,IF(sel_batt=0,0,(sel_batt-H8419)/in_rte))</f>
        <v/>
      </c>
      <c r="G8420" s="6">
        <f>MIN(E8420,in_batt_pw,H8419)</f>
        <v/>
      </c>
      <c r="H8420" s="6">
        <f>H8419+F8420*in_rte-G8420</f>
        <v/>
      </c>
      <c r="I8420" s="6">
        <f>IF(sel_og=1,0,E8420-G8420)</f>
        <v/>
      </c>
      <c r="J8420" s="6">
        <f>IF(sel_og=1,0,D8420-F8420)</f>
        <v/>
      </c>
      <c r="K8420" s="6">
        <f>IF(sel_og=1,E8420-G8420,0)</f>
        <v/>
      </c>
    </row>
    <row r="8421">
      <c r="A8421" s="6">
        <f>Profiles!E8421+Profiles!F8421</f>
        <v/>
      </c>
      <c r="B8421" s="6">
        <f>Profiles!D8421*sel_solar</f>
        <v/>
      </c>
      <c r="C8421" s="6">
        <f>MIN(B8421,A8421)</f>
        <v/>
      </c>
      <c r="D8421" s="6">
        <f>B8421-C8421</f>
        <v/>
      </c>
      <c r="E8421" s="6">
        <f>A8421-C8421</f>
        <v/>
      </c>
      <c r="F8421" s="6">
        <f>MIN(D8421,in_batt_pw,IF(sel_batt=0,0,(sel_batt-H8420)/in_rte))</f>
        <v/>
      </c>
      <c r="G8421" s="6">
        <f>MIN(E8421,in_batt_pw,H8420)</f>
        <v/>
      </c>
      <c r="H8421" s="6">
        <f>H8420+F8421*in_rte-G8421</f>
        <v/>
      </c>
      <c r="I8421" s="6">
        <f>IF(sel_og=1,0,E8421-G8421)</f>
        <v/>
      </c>
      <c r="J8421" s="6">
        <f>IF(sel_og=1,0,D8421-F8421)</f>
        <v/>
      </c>
      <c r="K8421" s="6">
        <f>IF(sel_og=1,E8421-G8421,0)</f>
        <v/>
      </c>
    </row>
    <row r="8422">
      <c r="A8422" s="6">
        <f>Profiles!E8422+Profiles!F8422</f>
        <v/>
      </c>
      <c r="B8422" s="6">
        <f>Profiles!D8422*sel_solar</f>
        <v/>
      </c>
      <c r="C8422" s="6">
        <f>MIN(B8422,A8422)</f>
        <v/>
      </c>
      <c r="D8422" s="6">
        <f>B8422-C8422</f>
        <v/>
      </c>
      <c r="E8422" s="6">
        <f>A8422-C8422</f>
        <v/>
      </c>
      <c r="F8422" s="6">
        <f>MIN(D8422,in_batt_pw,IF(sel_batt=0,0,(sel_batt-H8421)/in_rte))</f>
        <v/>
      </c>
      <c r="G8422" s="6">
        <f>MIN(E8422,in_batt_pw,H8421)</f>
        <v/>
      </c>
      <c r="H8422" s="6">
        <f>H8421+F8422*in_rte-G8422</f>
        <v/>
      </c>
      <c r="I8422" s="6">
        <f>IF(sel_og=1,0,E8422-G8422)</f>
        <v/>
      </c>
      <c r="J8422" s="6">
        <f>IF(sel_og=1,0,D8422-F8422)</f>
        <v/>
      </c>
      <c r="K8422" s="6">
        <f>IF(sel_og=1,E8422-G8422,0)</f>
        <v/>
      </c>
    </row>
    <row r="8423">
      <c r="A8423" s="6">
        <f>Profiles!E8423+Profiles!F8423</f>
        <v/>
      </c>
      <c r="B8423" s="6">
        <f>Profiles!D8423*sel_solar</f>
        <v/>
      </c>
      <c r="C8423" s="6">
        <f>MIN(B8423,A8423)</f>
        <v/>
      </c>
      <c r="D8423" s="6">
        <f>B8423-C8423</f>
        <v/>
      </c>
      <c r="E8423" s="6">
        <f>A8423-C8423</f>
        <v/>
      </c>
      <c r="F8423" s="6">
        <f>MIN(D8423,in_batt_pw,IF(sel_batt=0,0,(sel_batt-H8422)/in_rte))</f>
        <v/>
      </c>
      <c r="G8423" s="6">
        <f>MIN(E8423,in_batt_pw,H8422)</f>
        <v/>
      </c>
      <c r="H8423" s="6">
        <f>H8422+F8423*in_rte-G8423</f>
        <v/>
      </c>
      <c r="I8423" s="6">
        <f>IF(sel_og=1,0,E8423-G8423)</f>
        <v/>
      </c>
      <c r="J8423" s="6">
        <f>IF(sel_og=1,0,D8423-F8423)</f>
        <v/>
      </c>
      <c r="K8423" s="6">
        <f>IF(sel_og=1,E8423-G8423,0)</f>
        <v/>
      </c>
    </row>
    <row r="8424">
      <c r="A8424" s="6">
        <f>Profiles!E8424+Profiles!F8424</f>
        <v/>
      </c>
      <c r="B8424" s="6">
        <f>Profiles!D8424*sel_solar</f>
        <v/>
      </c>
      <c r="C8424" s="6">
        <f>MIN(B8424,A8424)</f>
        <v/>
      </c>
      <c r="D8424" s="6">
        <f>B8424-C8424</f>
        <v/>
      </c>
      <c r="E8424" s="6">
        <f>A8424-C8424</f>
        <v/>
      </c>
      <c r="F8424" s="6">
        <f>MIN(D8424,in_batt_pw,IF(sel_batt=0,0,(sel_batt-H8423)/in_rte))</f>
        <v/>
      </c>
      <c r="G8424" s="6">
        <f>MIN(E8424,in_batt_pw,H8423)</f>
        <v/>
      </c>
      <c r="H8424" s="6">
        <f>H8423+F8424*in_rte-G8424</f>
        <v/>
      </c>
      <c r="I8424" s="6">
        <f>IF(sel_og=1,0,E8424-G8424)</f>
        <v/>
      </c>
      <c r="J8424" s="6">
        <f>IF(sel_og=1,0,D8424-F8424)</f>
        <v/>
      </c>
      <c r="K8424" s="6">
        <f>IF(sel_og=1,E8424-G8424,0)</f>
        <v/>
      </c>
    </row>
    <row r="8425">
      <c r="A8425" s="6">
        <f>Profiles!E8425+Profiles!F8425</f>
        <v/>
      </c>
      <c r="B8425" s="6">
        <f>Profiles!D8425*sel_solar</f>
        <v/>
      </c>
      <c r="C8425" s="6">
        <f>MIN(B8425,A8425)</f>
        <v/>
      </c>
      <c r="D8425" s="6">
        <f>B8425-C8425</f>
        <v/>
      </c>
      <c r="E8425" s="6">
        <f>A8425-C8425</f>
        <v/>
      </c>
      <c r="F8425" s="6">
        <f>MIN(D8425,in_batt_pw,IF(sel_batt=0,0,(sel_batt-H8424)/in_rte))</f>
        <v/>
      </c>
      <c r="G8425" s="6">
        <f>MIN(E8425,in_batt_pw,H8424)</f>
        <v/>
      </c>
      <c r="H8425" s="6">
        <f>H8424+F8425*in_rte-G8425</f>
        <v/>
      </c>
      <c r="I8425" s="6">
        <f>IF(sel_og=1,0,E8425-G8425)</f>
        <v/>
      </c>
      <c r="J8425" s="6">
        <f>IF(sel_og=1,0,D8425-F8425)</f>
        <v/>
      </c>
      <c r="K8425" s="6">
        <f>IF(sel_og=1,E8425-G8425,0)</f>
        <v/>
      </c>
    </row>
    <row r="8426">
      <c r="A8426" s="6">
        <f>Profiles!E8426+Profiles!F8426</f>
        <v/>
      </c>
      <c r="B8426" s="6">
        <f>Profiles!D8426*sel_solar</f>
        <v/>
      </c>
      <c r="C8426" s="6">
        <f>MIN(B8426,A8426)</f>
        <v/>
      </c>
      <c r="D8426" s="6">
        <f>B8426-C8426</f>
        <v/>
      </c>
      <c r="E8426" s="6">
        <f>A8426-C8426</f>
        <v/>
      </c>
      <c r="F8426" s="6">
        <f>MIN(D8426,in_batt_pw,IF(sel_batt=0,0,(sel_batt-H8425)/in_rte))</f>
        <v/>
      </c>
      <c r="G8426" s="6">
        <f>MIN(E8426,in_batt_pw,H8425)</f>
        <v/>
      </c>
      <c r="H8426" s="6">
        <f>H8425+F8426*in_rte-G8426</f>
        <v/>
      </c>
      <c r="I8426" s="6">
        <f>IF(sel_og=1,0,E8426-G8426)</f>
        <v/>
      </c>
      <c r="J8426" s="6">
        <f>IF(sel_og=1,0,D8426-F8426)</f>
        <v/>
      </c>
      <c r="K8426" s="6">
        <f>IF(sel_og=1,E8426-G8426,0)</f>
        <v/>
      </c>
    </row>
    <row r="8427">
      <c r="A8427" s="6">
        <f>Profiles!E8427+Profiles!F8427</f>
        <v/>
      </c>
      <c r="B8427" s="6">
        <f>Profiles!D8427*sel_solar</f>
        <v/>
      </c>
      <c r="C8427" s="6">
        <f>MIN(B8427,A8427)</f>
        <v/>
      </c>
      <c r="D8427" s="6">
        <f>B8427-C8427</f>
        <v/>
      </c>
      <c r="E8427" s="6">
        <f>A8427-C8427</f>
        <v/>
      </c>
      <c r="F8427" s="6">
        <f>MIN(D8427,in_batt_pw,IF(sel_batt=0,0,(sel_batt-H8426)/in_rte))</f>
        <v/>
      </c>
      <c r="G8427" s="6">
        <f>MIN(E8427,in_batt_pw,H8426)</f>
        <v/>
      </c>
      <c r="H8427" s="6">
        <f>H8426+F8427*in_rte-G8427</f>
        <v/>
      </c>
      <c r="I8427" s="6">
        <f>IF(sel_og=1,0,E8427-G8427)</f>
        <v/>
      </c>
      <c r="J8427" s="6">
        <f>IF(sel_og=1,0,D8427-F8427)</f>
        <v/>
      </c>
      <c r="K8427" s="6">
        <f>IF(sel_og=1,E8427-G8427,0)</f>
        <v/>
      </c>
    </row>
    <row r="8428">
      <c r="A8428" s="6">
        <f>Profiles!E8428+Profiles!F8428</f>
        <v/>
      </c>
      <c r="B8428" s="6">
        <f>Profiles!D8428*sel_solar</f>
        <v/>
      </c>
      <c r="C8428" s="6">
        <f>MIN(B8428,A8428)</f>
        <v/>
      </c>
      <c r="D8428" s="6">
        <f>B8428-C8428</f>
        <v/>
      </c>
      <c r="E8428" s="6">
        <f>A8428-C8428</f>
        <v/>
      </c>
      <c r="F8428" s="6">
        <f>MIN(D8428,in_batt_pw,IF(sel_batt=0,0,(sel_batt-H8427)/in_rte))</f>
        <v/>
      </c>
      <c r="G8428" s="6">
        <f>MIN(E8428,in_batt_pw,H8427)</f>
        <v/>
      </c>
      <c r="H8428" s="6">
        <f>H8427+F8428*in_rte-G8428</f>
        <v/>
      </c>
      <c r="I8428" s="6">
        <f>IF(sel_og=1,0,E8428-G8428)</f>
        <v/>
      </c>
      <c r="J8428" s="6">
        <f>IF(sel_og=1,0,D8428-F8428)</f>
        <v/>
      </c>
      <c r="K8428" s="6">
        <f>IF(sel_og=1,E8428-G8428,0)</f>
        <v/>
      </c>
    </row>
    <row r="8429">
      <c r="A8429" s="6">
        <f>Profiles!E8429+Profiles!F8429</f>
        <v/>
      </c>
      <c r="B8429" s="6">
        <f>Profiles!D8429*sel_solar</f>
        <v/>
      </c>
      <c r="C8429" s="6">
        <f>MIN(B8429,A8429)</f>
        <v/>
      </c>
      <c r="D8429" s="6">
        <f>B8429-C8429</f>
        <v/>
      </c>
      <c r="E8429" s="6">
        <f>A8429-C8429</f>
        <v/>
      </c>
      <c r="F8429" s="6">
        <f>MIN(D8429,in_batt_pw,IF(sel_batt=0,0,(sel_batt-H8428)/in_rte))</f>
        <v/>
      </c>
      <c r="G8429" s="6">
        <f>MIN(E8429,in_batt_pw,H8428)</f>
        <v/>
      </c>
      <c r="H8429" s="6">
        <f>H8428+F8429*in_rte-G8429</f>
        <v/>
      </c>
      <c r="I8429" s="6">
        <f>IF(sel_og=1,0,E8429-G8429)</f>
        <v/>
      </c>
      <c r="J8429" s="6">
        <f>IF(sel_og=1,0,D8429-F8429)</f>
        <v/>
      </c>
      <c r="K8429" s="6">
        <f>IF(sel_og=1,E8429-G8429,0)</f>
        <v/>
      </c>
    </row>
    <row r="8430">
      <c r="A8430" s="6">
        <f>Profiles!E8430+Profiles!F8430</f>
        <v/>
      </c>
      <c r="B8430" s="6">
        <f>Profiles!D8430*sel_solar</f>
        <v/>
      </c>
      <c r="C8430" s="6">
        <f>MIN(B8430,A8430)</f>
        <v/>
      </c>
      <c r="D8430" s="6">
        <f>B8430-C8430</f>
        <v/>
      </c>
      <c r="E8430" s="6">
        <f>A8430-C8430</f>
        <v/>
      </c>
      <c r="F8430" s="6">
        <f>MIN(D8430,in_batt_pw,IF(sel_batt=0,0,(sel_batt-H8429)/in_rte))</f>
        <v/>
      </c>
      <c r="G8430" s="6">
        <f>MIN(E8430,in_batt_pw,H8429)</f>
        <v/>
      </c>
      <c r="H8430" s="6">
        <f>H8429+F8430*in_rte-G8430</f>
        <v/>
      </c>
      <c r="I8430" s="6">
        <f>IF(sel_og=1,0,E8430-G8430)</f>
        <v/>
      </c>
      <c r="J8430" s="6">
        <f>IF(sel_og=1,0,D8430-F8430)</f>
        <v/>
      </c>
      <c r="K8430" s="6">
        <f>IF(sel_og=1,E8430-G8430,0)</f>
        <v/>
      </c>
    </row>
    <row r="8431">
      <c r="A8431" s="6">
        <f>Profiles!E8431+Profiles!F8431</f>
        <v/>
      </c>
      <c r="B8431" s="6">
        <f>Profiles!D8431*sel_solar</f>
        <v/>
      </c>
      <c r="C8431" s="6">
        <f>MIN(B8431,A8431)</f>
        <v/>
      </c>
      <c r="D8431" s="6">
        <f>B8431-C8431</f>
        <v/>
      </c>
      <c r="E8431" s="6">
        <f>A8431-C8431</f>
        <v/>
      </c>
      <c r="F8431" s="6">
        <f>MIN(D8431,in_batt_pw,IF(sel_batt=0,0,(sel_batt-H8430)/in_rte))</f>
        <v/>
      </c>
      <c r="G8431" s="6">
        <f>MIN(E8431,in_batt_pw,H8430)</f>
        <v/>
      </c>
      <c r="H8431" s="6">
        <f>H8430+F8431*in_rte-G8431</f>
        <v/>
      </c>
      <c r="I8431" s="6">
        <f>IF(sel_og=1,0,E8431-G8431)</f>
        <v/>
      </c>
      <c r="J8431" s="6">
        <f>IF(sel_og=1,0,D8431-F8431)</f>
        <v/>
      </c>
      <c r="K8431" s="6">
        <f>IF(sel_og=1,E8431-G8431,0)</f>
        <v/>
      </c>
    </row>
    <row r="8432">
      <c r="A8432" s="6">
        <f>Profiles!E8432+Profiles!F8432</f>
        <v/>
      </c>
      <c r="B8432" s="6">
        <f>Profiles!D8432*sel_solar</f>
        <v/>
      </c>
      <c r="C8432" s="6">
        <f>MIN(B8432,A8432)</f>
        <v/>
      </c>
      <c r="D8432" s="6">
        <f>B8432-C8432</f>
        <v/>
      </c>
      <c r="E8432" s="6">
        <f>A8432-C8432</f>
        <v/>
      </c>
      <c r="F8432" s="6">
        <f>MIN(D8432,in_batt_pw,IF(sel_batt=0,0,(sel_batt-H8431)/in_rte))</f>
        <v/>
      </c>
      <c r="G8432" s="6">
        <f>MIN(E8432,in_batt_pw,H8431)</f>
        <v/>
      </c>
      <c r="H8432" s="6">
        <f>H8431+F8432*in_rte-G8432</f>
        <v/>
      </c>
      <c r="I8432" s="6">
        <f>IF(sel_og=1,0,E8432-G8432)</f>
        <v/>
      </c>
      <c r="J8432" s="6">
        <f>IF(sel_og=1,0,D8432-F8432)</f>
        <v/>
      </c>
      <c r="K8432" s="6">
        <f>IF(sel_og=1,E8432-G8432,0)</f>
        <v/>
      </c>
    </row>
    <row r="8433">
      <c r="A8433" s="6">
        <f>Profiles!E8433+Profiles!F8433</f>
        <v/>
      </c>
      <c r="B8433" s="6">
        <f>Profiles!D8433*sel_solar</f>
        <v/>
      </c>
      <c r="C8433" s="6">
        <f>MIN(B8433,A8433)</f>
        <v/>
      </c>
      <c r="D8433" s="6">
        <f>B8433-C8433</f>
        <v/>
      </c>
      <c r="E8433" s="6">
        <f>A8433-C8433</f>
        <v/>
      </c>
      <c r="F8433" s="6">
        <f>MIN(D8433,in_batt_pw,IF(sel_batt=0,0,(sel_batt-H8432)/in_rte))</f>
        <v/>
      </c>
      <c r="G8433" s="6">
        <f>MIN(E8433,in_batt_pw,H8432)</f>
        <v/>
      </c>
      <c r="H8433" s="6">
        <f>H8432+F8433*in_rte-G8433</f>
        <v/>
      </c>
      <c r="I8433" s="6">
        <f>IF(sel_og=1,0,E8433-G8433)</f>
        <v/>
      </c>
      <c r="J8433" s="6">
        <f>IF(sel_og=1,0,D8433-F8433)</f>
        <v/>
      </c>
      <c r="K8433" s="6">
        <f>IF(sel_og=1,E8433-G8433,0)</f>
        <v/>
      </c>
    </row>
    <row r="8434">
      <c r="A8434" s="6">
        <f>Profiles!E8434+Profiles!F8434</f>
        <v/>
      </c>
      <c r="B8434" s="6">
        <f>Profiles!D8434*sel_solar</f>
        <v/>
      </c>
      <c r="C8434" s="6">
        <f>MIN(B8434,A8434)</f>
        <v/>
      </c>
      <c r="D8434" s="6">
        <f>B8434-C8434</f>
        <v/>
      </c>
      <c r="E8434" s="6">
        <f>A8434-C8434</f>
        <v/>
      </c>
      <c r="F8434" s="6">
        <f>MIN(D8434,in_batt_pw,IF(sel_batt=0,0,(sel_batt-H8433)/in_rte))</f>
        <v/>
      </c>
      <c r="G8434" s="6">
        <f>MIN(E8434,in_batt_pw,H8433)</f>
        <v/>
      </c>
      <c r="H8434" s="6">
        <f>H8433+F8434*in_rte-G8434</f>
        <v/>
      </c>
      <c r="I8434" s="6">
        <f>IF(sel_og=1,0,E8434-G8434)</f>
        <v/>
      </c>
      <c r="J8434" s="6">
        <f>IF(sel_og=1,0,D8434-F8434)</f>
        <v/>
      </c>
      <c r="K8434" s="6">
        <f>IF(sel_og=1,E8434-G8434,0)</f>
        <v/>
      </c>
    </row>
    <row r="8435">
      <c r="A8435" s="6">
        <f>Profiles!E8435+Profiles!F8435</f>
        <v/>
      </c>
      <c r="B8435" s="6">
        <f>Profiles!D8435*sel_solar</f>
        <v/>
      </c>
      <c r="C8435" s="6">
        <f>MIN(B8435,A8435)</f>
        <v/>
      </c>
      <c r="D8435" s="6">
        <f>B8435-C8435</f>
        <v/>
      </c>
      <c r="E8435" s="6">
        <f>A8435-C8435</f>
        <v/>
      </c>
      <c r="F8435" s="6">
        <f>MIN(D8435,in_batt_pw,IF(sel_batt=0,0,(sel_batt-H8434)/in_rte))</f>
        <v/>
      </c>
      <c r="G8435" s="6">
        <f>MIN(E8435,in_batt_pw,H8434)</f>
        <v/>
      </c>
      <c r="H8435" s="6">
        <f>H8434+F8435*in_rte-G8435</f>
        <v/>
      </c>
      <c r="I8435" s="6">
        <f>IF(sel_og=1,0,E8435-G8435)</f>
        <v/>
      </c>
      <c r="J8435" s="6">
        <f>IF(sel_og=1,0,D8435-F8435)</f>
        <v/>
      </c>
      <c r="K8435" s="6">
        <f>IF(sel_og=1,E8435-G8435,0)</f>
        <v/>
      </c>
    </row>
    <row r="8436">
      <c r="A8436" s="6">
        <f>Profiles!E8436+Profiles!F8436</f>
        <v/>
      </c>
      <c r="B8436" s="6">
        <f>Profiles!D8436*sel_solar</f>
        <v/>
      </c>
      <c r="C8436" s="6">
        <f>MIN(B8436,A8436)</f>
        <v/>
      </c>
      <c r="D8436" s="6">
        <f>B8436-C8436</f>
        <v/>
      </c>
      <c r="E8436" s="6">
        <f>A8436-C8436</f>
        <v/>
      </c>
      <c r="F8436" s="6">
        <f>MIN(D8436,in_batt_pw,IF(sel_batt=0,0,(sel_batt-H8435)/in_rte))</f>
        <v/>
      </c>
      <c r="G8436" s="6">
        <f>MIN(E8436,in_batt_pw,H8435)</f>
        <v/>
      </c>
      <c r="H8436" s="6">
        <f>H8435+F8436*in_rte-G8436</f>
        <v/>
      </c>
      <c r="I8436" s="6">
        <f>IF(sel_og=1,0,E8436-G8436)</f>
        <v/>
      </c>
      <c r="J8436" s="6">
        <f>IF(sel_og=1,0,D8436-F8436)</f>
        <v/>
      </c>
      <c r="K8436" s="6">
        <f>IF(sel_og=1,E8436-G8436,0)</f>
        <v/>
      </c>
    </row>
    <row r="8437">
      <c r="A8437" s="6">
        <f>Profiles!E8437+Profiles!F8437</f>
        <v/>
      </c>
      <c r="B8437" s="6">
        <f>Profiles!D8437*sel_solar</f>
        <v/>
      </c>
      <c r="C8437" s="6">
        <f>MIN(B8437,A8437)</f>
        <v/>
      </c>
      <c r="D8437" s="6">
        <f>B8437-C8437</f>
        <v/>
      </c>
      <c r="E8437" s="6">
        <f>A8437-C8437</f>
        <v/>
      </c>
      <c r="F8437" s="6">
        <f>MIN(D8437,in_batt_pw,IF(sel_batt=0,0,(sel_batt-H8436)/in_rte))</f>
        <v/>
      </c>
      <c r="G8437" s="6">
        <f>MIN(E8437,in_batt_pw,H8436)</f>
        <v/>
      </c>
      <c r="H8437" s="6">
        <f>H8436+F8437*in_rte-G8437</f>
        <v/>
      </c>
      <c r="I8437" s="6">
        <f>IF(sel_og=1,0,E8437-G8437)</f>
        <v/>
      </c>
      <c r="J8437" s="6">
        <f>IF(sel_og=1,0,D8437-F8437)</f>
        <v/>
      </c>
      <c r="K8437" s="6">
        <f>IF(sel_og=1,E8437-G8437,0)</f>
        <v/>
      </c>
    </row>
    <row r="8438">
      <c r="A8438" s="6">
        <f>Profiles!E8438+Profiles!F8438</f>
        <v/>
      </c>
      <c r="B8438" s="6">
        <f>Profiles!D8438*sel_solar</f>
        <v/>
      </c>
      <c r="C8438" s="6">
        <f>MIN(B8438,A8438)</f>
        <v/>
      </c>
      <c r="D8438" s="6">
        <f>B8438-C8438</f>
        <v/>
      </c>
      <c r="E8438" s="6">
        <f>A8438-C8438</f>
        <v/>
      </c>
      <c r="F8438" s="6">
        <f>MIN(D8438,in_batt_pw,IF(sel_batt=0,0,(sel_batt-H8437)/in_rte))</f>
        <v/>
      </c>
      <c r="G8438" s="6">
        <f>MIN(E8438,in_batt_pw,H8437)</f>
        <v/>
      </c>
      <c r="H8438" s="6">
        <f>H8437+F8438*in_rte-G8438</f>
        <v/>
      </c>
      <c r="I8438" s="6">
        <f>IF(sel_og=1,0,E8438-G8438)</f>
        <v/>
      </c>
      <c r="J8438" s="6">
        <f>IF(sel_og=1,0,D8438-F8438)</f>
        <v/>
      </c>
      <c r="K8438" s="6">
        <f>IF(sel_og=1,E8438-G8438,0)</f>
        <v/>
      </c>
    </row>
    <row r="8439">
      <c r="A8439" s="6">
        <f>Profiles!E8439+Profiles!F8439</f>
        <v/>
      </c>
      <c r="B8439" s="6">
        <f>Profiles!D8439*sel_solar</f>
        <v/>
      </c>
      <c r="C8439" s="6">
        <f>MIN(B8439,A8439)</f>
        <v/>
      </c>
      <c r="D8439" s="6">
        <f>B8439-C8439</f>
        <v/>
      </c>
      <c r="E8439" s="6">
        <f>A8439-C8439</f>
        <v/>
      </c>
      <c r="F8439" s="6">
        <f>MIN(D8439,in_batt_pw,IF(sel_batt=0,0,(sel_batt-H8438)/in_rte))</f>
        <v/>
      </c>
      <c r="G8439" s="6">
        <f>MIN(E8439,in_batt_pw,H8438)</f>
        <v/>
      </c>
      <c r="H8439" s="6">
        <f>H8438+F8439*in_rte-G8439</f>
        <v/>
      </c>
      <c r="I8439" s="6">
        <f>IF(sel_og=1,0,E8439-G8439)</f>
        <v/>
      </c>
      <c r="J8439" s="6">
        <f>IF(sel_og=1,0,D8439-F8439)</f>
        <v/>
      </c>
      <c r="K8439" s="6">
        <f>IF(sel_og=1,E8439-G8439,0)</f>
        <v/>
      </c>
    </row>
    <row r="8440">
      <c r="A8440" s="6">
        <f>Profiles!E8440+Profiles!F8440</f>
        <v/>
      </c>
      <c r="B8440" s="6">
        <f>Profiles!D8440*sel_solar</f>
        <v/>
      </c>
      <c r="C8440" s="6">
        <f>MIN(B8440,A8440)</f>
        <v/>
      </c>
      <c r="D8440" s="6">
        <f>B8440-C8440</f>
        <v/>
      </c>
      <c r="E8440" s="6">
        <f>A8440-C8440</f>
        <v/>
      </c>
      <c r="F8440" s="6">
        <f>MIN(D8440,in_batt_pw,IF(sel_batt=0,0,(sel_batt-H8439)/in_rte))</f>
        <v/>
      </c>
      <c r="G8440" s="6">
        <f>MIN(E8440,in_batt_pw,H8439)</f>
        <v/>
      </c>
      <c r="H8440" s="6">
        <f>H8439+F8440*in_rte-G8440</f>
        <v/>
      </c>
      <c r="I8440" s="6">
        <f>IF(sel_og=1,0,E8440-G8440)</f>
        <v/>
      </c>
      <c r="J8440" s="6">
        <f>IF(sel_og=1,0,D8440-F8440)</f>
        <v/>
      </c>
      <c r="K8440" s="6">
        <f>IF(sel_og=1,E8440-G8440,0)</f>
        <v/>
      </c>
    </row>
    <row r="8441">
      <c r="A8441" s="6">
        <f>Profiles!E8441+Profiles!F8441</f>
        <v/>
      </c>
      <c r="B8441" s="6">
        <f>Profiles!D8441*sel_solar</f>
        <v/>
      </c>
      <c r="C8441" s="6">
        <f>MIN(B8441,A8441)</f>
        <v/>
      </c>
      <c r="D8441" s="6">
        <f>B8441-C8441</f>
        <v/>
      </c>
      <c r="E8441" s="6">
        <f>A8441-C8441</f>
        <v/>
      </c>
      <c r="F8441" s="6">
        <f>MIN(D8441,in_batt_pw,IF(sel_batt=0,0,(sel_batt-H8440)/in_rte))</f>
        <v/>
      </c>
      <c r="G8441" s="6">
        <f>MIN(E8441,in_batt_pw,H8440)</f>
        <v/>
      </c>
      <c r="H8441" s="6">
        <f>H8440+F8441*in_rte-G8441</f>
        <v/>
      </c>
      <c r="I8441" s="6">
        <f>IF(sel_og=1,0,E8441-G8441)</f>
        <v/>
      </c>
      <c r="J8441" s="6">
        <f>IF(sel_og=1,0,D8441-F8441)</f>
        <v/>
      </c>
      <c r="K8441" s="6">
        <f>IF(sel_og=1,E8441-G8441,0)</f>
        <v/>
      </c>
    </row>
    <row r="8442">
      <c r="A8442" s="6">
        <f>Profiles!E8442+Profiles!F8442</f>
        <v/>
      </c>
      <c r="B8442" s="6">
        <f>Profiles!D8442*sel_solar</f>
        <v/>
      </c>
      <c r="C8442" s="6">
        <f>MIN(B8442,A8442)</f>
        <v/>
      </c>
      <c r="D8442" s="6">
        <f>B8442-C8442</f>
        <v/>
      </c>
      <c r="E8442" s="6">
        <f>A8442-C8442</f>
        <v/>
      </c>
      <c r="F8442" s="6">
        <f>MIN(D8442,in_batt_pw,IF(sel_batt=0,0,(sel_batt-H8441)/in_rte))</f>
        <v/>
      </c>
      <c r="G8442" s="6">
        <f>MIN(E8442,in_batt_pw,H8441)</f>
        <v/>
      </c>
      <c r="H8442" s="6">
        <f>H8441+F8442*in_rte-G8442</f>
        <v/>
      </c>
      <c r="I8442" s="6">
        <f>IF(sel_og=1,0,E8442-G8442)</f>
        <v/>
      </c>
      <c r="J8442" s="6">
        <f>IF(sel_og=1,0,D8442-F8442)</f>
        <v/>
      </c>
      <c r="K8442" s="6">
        <f>IF(sel_og=1,E8442-G8442,0)</f>
        <v/>
      </c>
    </row>
    <row r="8443">
      <c r="A8443" s="6">
        <f>Profiles!E8443+Profiles!F8443</f>
        <v/>
      </c>
      <c r="B8443" s="6">
        <f>Profiles!D8443*sel_solar</f>
        <v/>
      </c>
      <c r="C8443" s="6">
        <f>MIN(B8443,A8443)</f>
        <v/>
      </c>
      <c r="D8443" s="6">
        <f>B8443-C8443</f>
        <v/>
      </c>
      <c r="E8443" s="6">
        <f>A8443-C8443</f>
        <v/>
      </c>
      <c r="F8443" s="6">
        <f>MIN(D8443,in_batt_pw,IF(sel_batt=0,0,(sel_batt-H8442)/in_rte))</f>
        <v/>
      </c>
      <c r="G8443" s="6">
        <f>MIN(E8443,in_batt_pw,H8442)</f>
        <v/>
      </c>
      <c r="H8443" s="6">
        <f>H8442+F8443*in_rte-G8443</f>
        <v/>
      </c>
      <c r="I8443" s="6">
        <f>IF(sel_og=1,0,E8443-G8443)</f>
        <v/>
      </c>
      <c r="J8443" s="6">
        <f>IF(sel_og=1,0,D8443-F8443)</f>
        <v/>
      </c>
      <c r="K8443" s="6">
        <f>IF(sel_og=1,E8443-G8443,0)</f>
        <v/>
      </c>
    </row>
    <row r="8444">
      <c r="A8444" s="6">
        <f>Profiles!E8444+Profiles!F8444</f>
        <v/>
      </c>
      <c r="B8444" s="6">
        <f>Profiles!D8444*sel_solar</f>
        <v/>
      </c>
      <c r="C8444" s="6">
        <f>MIN(B8444,A8444)</f>
        <v/>
      </c>
      <c r="D8444" s="6">
        <f>B8444-C8444</f>
        <v/>
      </c>
      <c r="E8444" s="6">
        <f>A8444-C8444</f>
        <v/>
      </c>
      <c r="F8444" s="6">
        <f>MIN(D8444,in_batt_pw,IF(sel_batt=0,0,(sel_batt-H8443)/in_rte))</f>
        <v/>
      </c>
      <c r="G8444" s="6">
        <f>MIN(E8444,in_batt_pw,H8443)</f>
        <v/>
      </c>
      <c r="H8444" s="6">
        <f>H8443+F8444*in_rte-G8444</f>
        <v/>
      </c>
      <c r="I8444" s="6">
        <f>IF(sel_og=1,0,E8444-G8444)</f>
        <v/>
      </c>
      <c r="J8444" s="6">
        <f>IF(sel_og=1,0,D8444-F8444)</f>
        <v/>
      </c>
      <c r="K8444" s="6">
        <f>IF(sel_og=1,E8444-G8444,0)</f>
        <v/>
      </c>
    </row>
    <row r="8445">
      <c r="A8445" s="6">
        <f>Profiles!E8445+Profiles!F8445</f>
        <v/>
      </c>
      <c r="B8445" s="6">
        <f>Profiles!D8445*sel_solar</f>
        <v/>
      </c>
      <c r="C8445" s="6">
        <f>MIN(B8445,A8445)</f>
        <v/>
      </c>
      <c r="D8445" s="6">
        <f>B8445-C8445</f>
        <v/>
      </c>
      <c r="E8445" s="6">
        <f>A8445-C8445</f>
        <v/>
      </c>
      <c r="F8445" s="6">
        <f>MIN(D8445,in_batt_pw,IF(sel_batt=0,0,(sel_batt-H8444)/in_rte))</f>
        <v/>
      </c>
      <c r="G8445" s="6">
        <f>MIN(E8445,in_batt_pw,H8444)</f>
        <v/>
      </c>
      <c r="H8445" s="6">
        <f>H8444+F8445*in_rte-G8445</f>
        <v/>
      </c>
      <c r="I8445" s="6">
        <f>IF(sel_og=1,0,E8445-G8445)</f>
        <v/>
      </c>
      <c r="J8445" s="6">
        <f>IF(sel_og=1,0,D8445-F8445)</f>
        <v/>
      </c>
      <c r="K8445" s="6">
        <f>IF(sel_og=1,E8445-G8445,0)</f>
        <v/>
      </c>
    </row>
    <row r="8446">
      <c r="A8446" s="6">
        <f>Profiles!E8446+Profiles!F8446</f>
        <v/>
      </c>
      <c r="B8446" s="6">
        <f>Profiles!D8446*sel_solar</f>
        <v/>
      </c>
      <c r="C8446" s="6">
        <f>MIN(B8446,A8446)</f>
        <v/>
      </c>
      <c r="D8446" s="6">
        <f>B8446-C8446</f>
        <v/>
      </c>
      <c r="E8446" s="6">
        <f>A8446-C8446</f>
        <v/>
      </c>
      <c r="F8446" s="6">
        <f>MIN(D8446,in_batt_pw,IF(sel_batt=0,0,(sel_batt-H8445)/in_rte))</f>
        <v/>
      </c>
      <c r="G8446" s="6">
        <f>MIN(E8446,in_batt_pw,H8445)</f>
        <v/>
      </c>
      <c r="H8446" s="6">
        <f>H8445+F8446*in_rte-G8446</f>
        <v/>
      </c>
      <c r="I8446" s="6">
        <f>IF(sel_og=1,0,E8446-G8446)</f>
        <v/>
      </c>
      <c r="J8446" s="6">
        <f>IF(sel_og=1,0,D8446-F8446)</f>
        <v/>
      </c>
      <c r="K8446" s="6">
        <f>IF(sel_og=1,E8446-G8446,0)</f>
        <v/>
      </c>
    </row>
    <row r="8447">
      <c r="A8447" s="6">
        <f>Profiles!E8447+Profiles!F8447</f>
        <v/>
      </c>
      <c r="B8447" s="6">
        <f>Profiles!D8447*sel_solar</f>
        <v/>
      </c>
      <c r="C8447" s="6">
        <f>MIN(B8447,A8447)</f>
        <v/>
      </c>
      <c r="D8447" s="6">
        <f>B8447-C8447</f>
        <v/>
      </c>
      <c r="E8447" s="6">
        <f>A8447-C8447</f>
        <v/>
      </c>
      <c r="F8447" s="6">
        <f>MIN(D8447,in_batt_pw,IF(sel_batt=0,0,(sel_batt-H8446)/in_rte))</f>
        <v/>
      </c>
      <c r="G8447" s="6">
        <f>MIN(E8447,in_batt_pw,H8446)</f>
        <v/>
      </c>
      <c r="H8447" s="6">
        <f>H8446+F8447*in_rte-G8447</f>
        <v/>
      </c>
      <c r="I8447" s="6">
        <f>IF(sel_og=1,0,E8447-G8447)</f>
        <v/>
      </c>
      <c r="J8447" s="6">
        <f>IF(sel_og=1,0,D8447-F8447)</f>
        <v/>
      </c>
      <c r="K8447" s="6">
        <f>IF(sel_og=1,E8447-G8447,0)</f>
        <v/>
      </c>
    </row>
    <row r="8448">
      <c r="A8448" s="6">
        <f>Profiles!E8448+Profiles!F8448</f>
        <v/>
      </c>
      <c r="B8448" s="6">
        <f>Profiles!D8448*sel_solar</f>
        <v/>
      </c>
      <c r="C8448" s="6">
        <f>MIN(B8448,A8448)</f>
        <v/>
      </c>
      <c r="D8448" s="6">
        <f>B8448-C8448</f>
        <v/>
      </c>
      <c r="E8448" s="6">
        <f>A8448-C8448</f>
        <v/>
      </c>
      <c r="F8448" s="6">
        <f>MIN(D8448,in_batt_pw,IF(sel_batt=0,0,(sel_batt-H8447)/in_rte))</f>
        <v/>
      </c>
      <c r="G8448" s="6">
        <f>MIN(E8448,in_batt_pw,H8447)</f>
        <v/>
      </c>
      <c r="H8448" s="6">
        <f>H8447+F8448*in_rte-G8448</f>
        <v/>
      </c>
      <c r="I8448" s="6">
        <f>IF(sel_og=1,0,E8448-G8448)</f>
        <v/>
      </c>
      <c r="J8448" s="6">
        <f>IF(sel_og=1,0,D8448-F8448)</f>
        <v/>
      </c>
      <c r="K8448" s="6">
        <f>IF(sel_og=1,E8448-G8448,0)</f>
        <v/>
      </c>
    </row>
    <row r="8449">
      <c r="A8449" s="6">
        <f>Profiles!E8449+Profiles!F8449</f>
        <v/>
      </c>
      <c r="B8449" s="6">
        <f>Profiles!D8449*sel_solar</f>
        <v/>
      </c>
      <c r="C8449" s="6">
        <f>MIN(B8449,A8449)</f>
        <v/>
      </c>
      <c r="D8449" s="6">
        <f>B8449-C8449</f>
        <v/>
      </c>
      <c r="E8449" s="6">
        <f>A8449-C8449</f>
        <v/>
      </c>
      <c r="F8449" s="6">
        <f>MIN(D8449,in_batt_pw,IF(sel_batt=0,0,(sel_batt-H8448)/in_rte))</f>
        <v/>
      </c>
      <c r="G8449" s="6">
        <f>MIN(E8449,in_batt_pw,H8448)</f>
        <v/>
      </c>
      <c r="H8449" s="6">
        <f>H8448+F8449*in_rte-G8449</f>
        <v/>
      </c>
      <c r="I8449" s="6">
        <f>IF(sel_og=1,0,E8449-G8449)</f>
        <v/>
      </c>
      <c r="J8449" s="6">
        <f>IF(sel_og=1,0,D8449-F8449)</f>
        <v/>
      </c>
      <c r="K8449" s="6">
        <f>IF(sel_og=1,E8449-G8449,0)</f>
        <v/>
      </c>
    </row>
    <row r="8450">
      <c r="A8450" s="6">
        <f>Profiles!E8450+Profiles!F8450</f>
        <v/>
      </c>
      <c r="B8450" s="6">
        <f>Profiles!D8450*sel_solar</f>
        <v/>
      </c>
      <c r="C8450" s="6">
        <f>MIN(B8450,A8450)</f>
        <v/>
      </c>
      <c r="D8450" s="6">
        <f>B8450-C8450</f>
        <v/>
      </c>
      <c r="E8450" s="6">
        <f>A8450-C8450</f>
        <v/>
      </c>
      <c r="F8450" s="6">
        <f>MIN(D8450,in_batt_pw,IF(sel_batt=0,0,(sel_batt-H8449)/in_rte))</f>
        <v/>
      </c>
      <c r="G8450" s="6">
        <f>MIN(E8450,in_batt_pw,H8449)</f>
        <v/>
      </c>
      <c r="H8450" s="6">
        <f>H8449+F8450*in_rte-G8450</f>
        <v/>
      </c>
      <c r="I8450" s="6">
        <f>IF(sel_og=1,0,E8450-G8450)</f>
        <v/>
      </c>
      <c r="J8450" s="6">
        <f>IF(sel_og=1,0,D8450-F8450)</f>
        <v/>
      </c>
      <c r="K8450" s="6">
        <f>IF(sel_og=1,E8450-G8450,0)</f>
        <v/>
      </c>
    </row>
    <row r="8451">
      <c r="A8451" s="6">
        <f>Profiles!E8451+Profiles!F8451</f>
        <v/>
      </c>
      <c r="B8451" s="6">
        <f>Profiles!D8451*sel_solar</f>
        <v/>
      </c>
      <c r="C8451" s="6">
        <f>MIN(B8451,A8451)</f>
        <v/>
      </c>
      <c r="D8451" s="6">
        <f>B8451-C8451</f>
        <v/>
      </c>
      <c r="E8451" s="6">
        <f>A8451-C8451</f>
        <v/>
      </c>
      <c r="F8451" s="6">
        <f>MIN(D8451,in_batt_pw,IF(sel_batt=0,0,(sel_batt-H8450)/in_rte))</f>
        <v/>
      </c>
      <c r="G8451" s="6">
        <f>MIN(E8451,in_batt_pw,H8450)</f>
        <v/>
      </c>
      <c r="H8451" s="6">
        <f>H8450+F8451*in_rte-G8451</f>
        <v/>
      </c>
      <c r="I8451" s="6">
        <f>IF(sel_og=1,0,E8451-G8451)</f>
        <v/>
      </c>
      <c r="J8451" s="6">
        <f>IF(sel_og=1,0,D8451-F8451)</f>
        <v/>
      </c>
      <c r="K8451" s="6">
        <f>IF(sel_og=1,E8451-G8451,0)</f>
        <v/>
      </c>
    </row>
    <row r="8452">
      <c r="A8452" s="6">
        <f>Profiles!E8452+Profiles!F8452</f>
        <v/>
      </c>
      <c r="B8452" s="6">
        <f>Profiles!D8452*sel_solar</f>
        <v/>
      </c>
      <c r="C8452" s="6">
        <f>MIN(B8452,A8452)</f>
        <v/>
      </c>
      <c r="D8452" s="6">
        <f>B8452-C8452</f>
        <v/>
      </c>
      <c r="E8452" s="6">
        <f>A8452-C8452</f>
        <v/>
      </c>
      <c r="F8452" s="6">
        <f>MIN(D8452,in_batt_pw,IF(sel_batt=0,0,(sel_batt-H8451)/in_rte))</f>
        <v/>
      </c>
      <c r="G8452" s="6">
        <f>MIN(E8452,in_batt_pw,H8451)</f>
        <v/>
      </c>
      <c r="H8452" s="6">
        <f>H8451+F8452*in_rte-G8452</f>
        <v/>
      </c>
      <c r="I8452" s="6">
        <f>IF(sel_og=1,0,E8452-G8452)</f>
        <v/>
      </c>
      <c r="J8452" s="6">
        <f>IF(sel_og=1,0,D8452-F8452)</f>
        <v/>
      </c>
      <c r="K8452" s="6">
        <f>IF(sel_og=1,E8452-G8452,0)</f>
        <v/>
      </c>
    </row>
    <row r="8453">
      <c r="A8453" s="6">
        <f>Profiles!E8453+Profiles!F8453</f>
        <v/>
      </c>
      <c r="B8453" s="6">
        <f>Profiles!D8453*sel_solar</f>
        <v/>
      </c>
      <c r="C8453" s="6">
        <f>MIN(B8453,A8453)</f>
        <v/>
      </c>
      <c r="D8453" s="6">
        <f>B8453-C8453</f>
        <v/>
      </c>
      <c r="E8453" s="6">
        <f>A8453-C8453</f>
        <v/>
      </c>
      <c r="F8453" s="6">
        <f>MIN(D8453,in_batt_pw,IF(sel_batt=0,0,(sel_batt-H8452)/in_rte))</f>
        <v/>
      </c>
      <c r="G8453" s="6">
        <f>MIN(E8453,in_batt_pw,H8452)</f>
        <v/>
      </c>
      <c r="H8453" s="6">
        <f>H8452+F8453*in_rte-G8453</f>
        <v/>
      </c>
      <c r="I8453" s="6">
        <f>IF(sel_og=1,0,E8453-G8453)</f>
        <v/>
      </c>
      <c r="J8453" s="6">
        <f>IF(sel_og=1,0,D8453-F8453)</f>
        <v/>
      </c>
      <c r="K8453" s="6">
        <f>IF(sel_og=1,E8453-G8453,0)</f>
        <v/>
      </c>
    </row>
    <row r="8454">
      <c r="A8454" s="6">
        <f>Profiles!E8454+Profiles!F8454</f>
        <v/>
      </c>
      <c r="B8454" s="6">
        <f>Profiles!D8454*sel_solar</f>
        <v/>
      </c>
      <c r="C8454" s="6">
        <f>MIN(B8454,A8454)</f>
        <v/>
      </c>
      <c r="D8454" s="6">
        <f>B8454-C8454</f>
        <v/>
      </c>
      <c r="E8454" s="6">
        <f>A8454-C8454</f>
        <v/>
      </c>
      <c r="F8454" s="6">
        <f>MIN(D8454,in_batt_pw,IF(sel_batt=0,0,(sel_batt-H8453)/in_rte))</f>
        <v/>
      </c>
      <c r="G8454" s="6">
        <f>MIN(E8454,in_batt_pw,H8453)</f>
        <v/>
      </c>
      <c r="H8454" s="6">
        <f>H8453+F8454*in_rte-G8454</f>
        <v/>
      </c>
      <c r="I8454" s="6">
        <f>IF(sel_og=1,0,E8454-G8454)</f>
        <v/>
      </c>
      <c r="J8454" s="6">
        <f>IF(sel_og=1,0,D8454-F8454)</f>
        <v/>
      </c>
      <c r="K8454" s="6">
        <f>IF(sel_og=1,E8454-G8454,0)</f>
        <v/>
      </c>
    </row>
    <row r="8455">
      <c r="A8455" s="6">
        <f>Profiles!E8455+Profiles!F8455</f>
        <v/>
      </c>
      <c r="B8455" s="6">
        <f>Profiles!D8455*sel_solar</f>
        <v/>
      </c>
      <c r="C8455" s="6">
        <f>MIN(B8455,A8455)</f>
        <v/>
      </c>
      <c r="D8455" s="6">
        <f>B8455-C8455</f>
        <v/>
      </c>
      <c r="E8455" s="6">
        <f>A8455-C8455</f>
        <v/>
      </c>
      <c r="F8455" s="6">
        <f>MIN(D8455,in_batt_pw,IF(sel_batt=0,0,(sel_batt-H8454)/in_rte))</f>
        <v/>
      </c>
      <c r="G8455" s="6">
        <f>MIN(E8455,in_batt_pw,H8454)</f>
        <v/>
      </c>
      <c r="H8455" s="6">
        <f>H8454+F8455*in_rte-G8455</f>
        <v/>
      </c>
      <c r="I8455" s="6">
        <f>IF(sel_og=1,0,E8455-G8455)</f>
        <v/>
      </c>
      <c r="J8455" s="6">
        <f>IF(sel_og=1,0,D8455-F8455)</f>
        <v/>
      </c>
      <c r="K8455" s="6">
        <f>IF(sel_og=1,E8455-G8455,0)</f>
        <v/>
      </c>
    </row>
    <row r="8456">
      <c r="A8456" s="6">
        <f>Profiles!E8456+Profiles!F8456</f>
        <v/>
      </c>
      <c r="B8456" s="6">
        <f>Profiles!D8456*sel_solar</f>
        <v/>
      </c>
      <c r="C8456" s="6">
        <f>MIN(B8456,A8456)</f>
        <v/>
      </c>
      <c r="D8456" s="6">
        <f>B8456-C8456</f>
        <v/>
      </c>
      <c r="E8456" s="6">
        <f>A8456-C8456</f>
        <v/>
      </c>
      <c r="F8456" s="6">
        <f>MIN(D8456,in_batt_pw,IF(sel_batt=0,0,(sel_batt-H8455)/in_rte))</f>
        <v/>
      </c>
      <c r="G8456" s="6">
        <f>MIN(E8456,in_batt_pw,H8455)</f>
        <v/>
      </c>
      <c r="H8456" s="6">
        <f>H8455+F8456*in_rte-G8456</f>
        <v/>
      </c>
      <c r="I8456" s="6">
        <f>IF(sel_og=1,0,E8456-G8456)</f>
        <v/>
      </c>
      <c r="J8456" s="6">
        <f>IF(sel_og=1,0,D8456-F8456)</f>
        <v/>
      </c>
      <c r="K8456" s="6">
        <f>IF(sel_og=1,E8456-G8456,0)</f>
        <v/>
      </c>
    </row>
    <row r="8457">
      <c r="A8457" s="6">
        <f>Profiles!E8457+Profiles!F8457</f>
        <v/>
      </c>
      <c r="B8457" s="6">
        <f>Profiles!D8457*sel_solar</f>
        <v/>
      </c>
      <c r="C8457" s="6">
        <f>MIN(B8457,A8457)</f>
        <v/>
      </c>
      <c r="D8457" s="6">
        <f>B8457-C8457</f>
        <v/>
      </c>
      <c r="E8457" s="6">
        <f>A8457-C8457</f>
        <v/>
      </c>
      <c r="F8457" s="6">
        <f>MIN(D8457,in_batt_pw,IF(sel_batt=0,0,(sel_batt-H8456)/in_rte))</f>
        <v/>
      </c>
      <c r="G8457" s="6">
        <f>MIN(E8457,in_batt_pw,H8456)</f>
        <v/>
      </c>
      <c r="H8457" s="6">
        <f>H8456+F8457*in_rte-G8457</f>
        <v/>
      </c>
      <c r="I8457" s="6">
        <f>IF(sel_og=1,0,E8457-G8457)</f>
        <v/>
      </c>
      <c r="J8457" s="6">
        <f>IF(sel_og=1,0,D8457-F8457)</f>
        <v/>
      </c>
      <c r="K8457" s="6">
        <f>IF(sel_og=1,E8457-G8457,0)</f>
        <v/>
      </c>
    </row>
    <row r="8458">
      <c r="A8458" s="6">
        <f>Profiles!E8458+Profiles!F8458</f>
        <v/>
      </c>
      <c r="B8458" s="6">
        <f>Profiles!D8458*sel_solar</f>
        <v/>
      </c>
      <c r="C8458" s="6">
        <f>MIN(B8458,A8458)</f>
        <v/>
      </c>
      <c r="D8458" s="6">
        <f>B8458-C8458</f>
        <v/>
      </c>
      <c r="E8458" s="6">
        <f>A8458-C8458</f>
        <v/>
      </c>
      <c r="F8458" s="6">
        <f>MIN(D8458,in_batt_pw,IF(sel_batt=0,0,(sel_batt-H8457)/in_rte))</f>
        <v/>
      </c>
      <c r="G8458" s="6">
        <f>MIN(E8458,in_batt_pw,H8457)</f>
        <v/>
      </c>
      <c r="H8458" s="6">
        <f>H8457+F8458*in_rte-G8458</f>
        <v/>
      </c>
      <c r="I8458" s="6">
        <f>IF(sel_og=1,0,E8458-G8458)</f>
        <v/>
      </c>
      <c r="J8458" s="6">
        <f>IF(sel_og=1,0,D8458-F8458)</f>
        <v/>
      </c>
      <c r="K8458" s="6">
        <f>IF(sel_og=1,E8458-G8458,0)</f>
        <v/>
      </c>
    </row>
    <row r="8459">
      <c r="A8459" s="6">
        <f>Profiles!E8459+Profiles!F8459</f>
        <v/>
      </c>
      <c r="B8459" s="6">
        <f>Profiles!D8459*sel_solar</f>
        <v/>
      </c>
      <c r="C8459" s="6">
        <f>MIN(B8459,A8459)</f>
        <v/>
      </c>
      <c r="D8459" s="6">
        <f>B8459-C8459</f>
        <v/>
      </c>
      <c r="E8459" s="6">
        <f>A8459-C8459</f>
        <v/>
      </c>
      <c r="F8459" s="6">
        <f>MIN(D8459,in_batt_pw,IF(sel_batt=0,0,(sel_batt-H8458)/in_rte))</f>
        <v/>
      </c>
      <c r="G8459" s="6">
        <f>MIN(E8459,in_batt_pw,H8458)</f>
        <v/>
      </c>
      <c r="H8459" s="6">
        <f>H8458+F8459*in_rte-G8459</f>
        <v/>
      </c>
      <c r="I8459" s="6">
        <f>IF(sel_og=1,0,E8459-G8459)</f>
        <v/>
      </c>
      <c r="J8459" s="6">
        <f>IF(sel_og=1,0,D8459-F8459)</f>
        <v/>
      </c>
      <c r="K8459" s="6">
        <f>IF(sel_og=1,E8459-G8459,0)</f>
        <v/>
      </c>
    </row>
    <row r="8460">
      <c r="A8460" s="6">
        <f>Profiles!E8460+Profiles!F8460</f>
        <v/>
      </c>
      <c r="B8460" s="6">
        <f>Profiles!D8460*sel_solar</f>
        <v/>
      </c>
      <c r="C8460" s="6">
        <f>MIN(B8460,A8460)</f>
        <v/>
      </c>
      <c r="D8460" s="6">
        <f>B8460-C8460</f>
        <v/>
      </c>
      <c r="E8460" s="6">
        <f>A8460-C8460</f>
        <v/>
      </c>
      <c r="F8460" s="6">
        <f>MIN(D8460,in_batt_pw,IF(sel_batt=0,0,(sel_batt-H8459)/in_rte))</f>
        <v/>
      </c>
      <c r="G8460" s="6">
        <f>MIN(E8460,in_batt_pw,H8459)</f>
        <v/>
      </c>
      <c r="H8460" s="6">
        <f>H8459+F8460*in_rte-G8460</f>
        <v/>
      </c>
      <c r="I8460" s="6">
        <f>IF(sel_og=1,0,E8460-G8460)</f>
        <v/>
      </c>
      <c r="J8460" s="6">
        <f>IF(sel_og=1,0,D8460-F8460)</f>
        <v/>
      </c>
      <c r="K8460" s="6">
        <f>IF(sel_og=1,E8460-G8460,0)</f>
        <v/>
      </c>
    </row>
    <row r="8461">
      <c r="A8461" s="6">
        <f>Profiles!E8461+Profiles!F8461</f>
        <v/>
      </c>
      <c r="B8461" s="6">
        <f>Profiles!D8461*sel_solar</f>
        <v/>
      </c>
      <c r="C8461" s="6">
        <f>MIN(B8461,A8461)</f>
        <v/>
      </c>
      <c r="D8461" s="6">
        <f>B8461-C8461</f>
        <v/>
      </c>
      <c r="E8461" s="6">
        <f>A8461-C8461</f>
        <v/>
      </c>
      <c r="F8461" s="6">
        <f>MIN(D8461,in_batt_pw,IF(sel_batt=0,0,(sel_batt-H8460)/in_rte))</f>
        <v/>
      </c>
      <c r="G8461" s="6">
        <f>MIN(E8461,in_batt_pw,H8460)</f>
        <v/>
      </c>
      <c r="H8461" s="6">
        <f>H8460+F8461*in_rte-G8461</f>
        <v/>
      </c>
      <c r="I8461" s="6">
        <f>IF(sel_og=1,0,E8461-G8461)</f>
        <v/>
      </c>
      <c r="J8461" s="6">
        <f>IF(sel_og=1,0,D8461-F8461)</f>
        <v/>
      </c>
      <c r="K8461" s="6">
        <f>IF(sel_og=1,E8461-G8461,0)</f>
        <v/>
      </c>
    </row>
    <row r="8462">
      <c r="A8462" s="6">
        <f>Profiles!E8462+Profiles!F8462</f>
        <v/>
      </c>
      <c r="B8462" s="6">
        <f>Profiles!D8462*sel_solar</f>
        <v/>
      </c>
      <c r="C8462" s="6">
        <f>MIN(B8462,A8462)</f>
        <v/>
      </c>
      <c r="D8462" s="6">
        <f>B8462-C8462</f>
        <v/>
      </c>
      <c r="E8462" s="6">
        <f>A8462-C8462</f>
        <v/>
      </c>
      <c r="F8462" s="6">
        <f>MIN(D8462,in_batt_pw,IF(sel_batt=0,0,(sel_batt-H8461)/in_rte))</f>
        <v/>
      </c>
      <c r="G8462" s="6">
        <f>MIN(E8462,in_batt_pw,H8461)</f>
        <v/>
      </c>
      <c r="H8462" s="6">
        <f>H8461+F8462*in_rte-G8462</f>
        <v/>
      </c>
      <c r="I8462" s="6">
        <f>IF(sel_og=1,0,E8462-G8462)</f>
        <v/>
      </c>
      <c r="J8462" s="6">
        <f>IF(sel_og=1,0,D8462-F8462)</f>
        <v/>
      </c>
      <c r="K8462" s="6">
        <f>IF(sel_og=1,E8462-G8462,0)</f>
        <v/>
      </c>
    </row>
    <row r="8463">
      <c r="A8463" s="6">
        <f>Profiles!E8463+Profiles!F8463</f>
        <v/>
      </c>
      <c r="B8463" s="6">
        <f>Profiles!D8463*sel_solar</f>
        <v/>
      </c>
      <c r="C8463" s="6">
        <f>MIN(B8463,A8463)</f>
        <v/>
      </c>
      <c r="D8463" s="6">
        <f>B8463-C8463</f>
        <v/>
      </c>
      <c r="E8463" s="6">
        <f>A8463-C8463</f>
        <v/>
      </c>
      <c r="F8463" s="6">
        <f>MIN(D8463,in_batt_pw,IF(sel_batt=0,0,(sel_batt-H8462)/in_rte))</f>
        <v/>
      </c>
      <c r="G8463" s="6">
        <f>MIN(E8463,in_batt_pw,H8462)</f>
        <v/>
      </c>
      <c r="H8463" s="6">
        <f>H8462+F8463*in_rte-G8463</f>
        <v/>
      </c>
      <c r="I8463" s="6">
        <f>IF(sel_og=1,0,E8463-G8463)</f>
        <v/>
      </c>
      <c r="J8463" s="6">
        <f>IF(sel_og=1,0,D8463-F8463)</f>
        <v/>
      </c>
      <c r="K8463" s="6">
        <f>IF(sel_og=1,E8463-G8463,0)</f>
        <v/>
      </c>
    </row>
    <row r="8464">
      <c r="A8464" s="6">
        <f>Profiles!E8464+Profiles!F8464</f>
        <v/>
      </c>
      <c r="B8464" s="6">
        <f>Profiles!D8464*sel_solar</f>
        <v/>
      </c>
      <c r="C8464" s="6">
        <f>MIN(B8464,A8464)</f>
        <v/>
      </c>
      <c r="D8464" s="6">
        <f>B8464-C8464</f>
        <v/>
      </c>
      <c r="E8464" s="6">
        <f>A8464-C8464</f>
        <v/>
      </c>
      <c r="F8464" s="6">
        <f>MIN(D8464,in_batt_pw,IF(sel_batt=0,0,(sel_batt-H8463)/in_rte))</f>
        <v/>
      </c>
      <c r="G8464" s="6">
        <f>MIN(E8464,in_batt_pw,H8463)</f>
        <v/>
      </c>
      <c r="H8464" s="6">
        <f>H8463+F8464*in_rte-G8464</f>
        <v/>
      </c>
      <c r="I8464" s="6">
        <f>IF(sel_og=1,0,E8464-G8464)</f>
        <v/>
      </c>
      <c r="J8464" s="6">
        <f>IF(sel_og=1,0,D8464-F8464)</f>
        <v/>
      </c>
      <c r="K8464" s="6">
        <f>IF(sel_og=1,E8464-G8464,0)</f>
        <v/>
      </c>
    </row>
    <row r="8465">
      <c r="A8465" s="6">
        <f>Profiles!E8465+Profiles!F8465</f>
        <v/>
      </c>
      <c r="B8465" s="6">
        <f>Profiles!D8465*sel_solar</f>
        <v/>
      </c>
      <c r="C8465" s="6">
        <f>MIN(B8465,A8465)</f>
        <v/>
      </c>
      <c r="D8465" s="6">
        <f>B8465-C8465</f>
        <v/>
      </c>
      <c r="E8465" s="6">
        <f>A8465-C8465</f>
        <v/>
      </c>
      <c r="F8465" s="6">
        <f>MIN(D8465,in_batt_pw,IF(sel_batt=0,0,(sel_batt-H8464)/in_rte))</f>
        <v/>
      </c>
      <c r="G8465" s="6">
        <f>MIN(E8465,in_batt_pw,H8464)</f>
        <v/>
      </c>
      <c r="H8465" s="6">
        <f>H8464+F8465*in_rte-G8465</f>
        <v/>
      </c>
      <c r="I8465" s="6">
        <f>IF(sel_og=1,0,E8465-G8465)</f>
        <v/>
      </c>
      <c r="J8465" s="6">
        <f>IF(sel_og=1,0,D8465-F8465)</f>
        <v/>
      </c>
      <c r="K8465" s="6">
        <f>IF(sel_og=1,E8465-G8465,0)</f>
        <v/>
      </c>
    </row>
    <row r="8466">
      <c r="A8466" s="6">
        <f>Profiles!E8466+Profiles!F8466</f>
        <v/>
      </c>
      <c r="B8466" s="6">
        <f>Profiles!D8466*sel_solar</f>
        <v/>
      </c>
      <c r="C8466" s="6">
        <f>MIN(B8466,A8466)</f>
        <v/>
      </c>
      <c r="D8466" s="6">
        <f>B8466-C8466</f>
        <v/>
      </c>
      <c r="E8466" s="6">
        <f>A8466-C8466</f>
        <v/>
      </c>
      <c r="F8466" s="6">
        <f>MIN(D8466,in_batt_pw,IF(sel_batt=0,0,(sel_batt-H8465)/in_rte))</f>
        <v/>
      </c>
      <c r="G8466" s="6">
        <f>MIN(E8466,in_batt_pw,H8465)</f>
        <v/>
      </c>
      <c r="H8466" s="6">
        <f>H8465+F8466*in_rte-G8466</f>
        <v/>
      </c>
      <c r="I8466" s="6">
        <f>IF(sel_og=1,0,E8466-G8466)</f>
        <v/>
      </c>
      <c r="J8466" s="6">
        <f>IF(sel_og=1,0,D8466-F8466)</f>
        <v/>
      </c>
      <c r="K8466" s="6">
        <f>IF(sel_og=1,E8466-G8466,0)</f>
        <v/>
      </c>
    </row>
    <row r="8467">
      <c r="A8467" s="6">
        <f>Profiles!E8467+Profiles!F8467</f>
        <v/>
      </c>
      <c r="B8467" s="6">
        <f>Profiles!D8467*sel_solar</f>
        <v/>
      </c>
      <c r="C8467" s="6">
        <f>MIN(B8467,A8467)</f>
        <v/>
      </c>
      <c r="D8467" s="6">
        <f>B8467-C8467</f>
        <v/>
      </c>
      <c r="E8467" s="6">
        <f>A8467-C8467</f>
        <v/>
      </c>
      <c r="F8467" s="6">
        <f>MIN(D8467,in_batt_pw,IF(sel_batt=0,0,(sel_batt-H8466)/in_rte))</f>
        <v/>
      </c>
      <c r="G8467" s="6">
        <f>MIN(E8467,in_batt_pw,H8466)</f>
        <v/>
      </c>
      <c r="H8467" s="6">
        <f>H8466+F8467*in_rte-G8467</f>
        <v/>
      </c>
      <c r="I8467" s="6">
        <f>IF(sel_og=1,0,E8467-G8467)</f>
        <v/>
      </c>
      <c r="J8467" s="6">
        <f>IF(sel_og=1,0,D8467-F8467)</f>
        <v/>
      </c>
      <c r="K8467" s="6">
        <f>IF(sel_og=1,E8467-G8467,0)</f>
        <v/>
      </c>
    </row>
    <row r="8468">
      <c r="A8468" s="6">
        <f>Profiles!E8468+Profiles!F8468</f>
        <v/>
      </c>
      <c r="B8468" s="6">
        <f>Profiles!D8468*sel_solar</f>
        <v/>
      </c>
      <c r="C8468" s="6">
        <f>MIN(B8468,A8468)</f>
        <v/>
      </c>
      <c r="D8468" s="6">
        <f>B8468-C8468</f>
        <v/>
      </c>
      <c r="E8468" s="6">
        <f>A8468-C8468</f>
        <v/>
      </c>
      <c r="F8468" s="6">
        <f>MIN(D8468,in_batt_pw,IF(sel_batt=0,0,(sel_batt-H8467)/in_rte))</f>
        <v/>
      </c>
      <c r="G8468" s="6">
        <f>MIN(E8468,in_batt_pw,H8467)</f>
        <v/>
      </c>
      <c r="H8468" s="6">
        <f>H8467+F8468*in_rte-G8468</f>
        <v/>
      </c>
      <c r="I8468" s="6">
        <f>IF(sel_og=1,0,E8468-G8468)</f>
        <v/>
      </c>
      <c r="J8468" s="6">
        <f>IF(sel_og=1,0,D8468-F8468)</f>
        <v/>
      </c>
      <c r="K8468" s="6">
        <f>IF(sel_og=1,E8468-G8468,0)</f>
        <v/>
      </c>
    </row>
    <row r="8469">
      <c r="A8469" s="6">
        <f>Profiles!E8469+Profiles!F8469</f>
        <v/>
      </c>
      <c r="B8469" s="6">
        <f>Profiles!D8469*sel_solar</f>
        <v/>
      </c>
      <c r="C8469" s="6">
        <f>MIN(B8469,A8469)</f>
        <v/>
      </c>
      <c r="D8469" s="6">
        <f>B8469-C8469</f>
        <v/>
      </c>
      <c r="E8469" s="6">
        <f>A8469-C8469</f>
        <v/>
      </c>
      <c r="F8469" s="6">
        <f>MIN(D8469,in_batt_pw,IF(sel_batt=0,0,(sel_batt-H8468)/in_rte))</f>
        <v/>
      </c>
      <c r="G8469" s="6">
        <f>MIN(E8469,in_batt_pw,H8468)</f>
        <v/>
      </c>
      <c r="H8469" s="6">
        <f>H8468+F8469*in_rte-G8469</f>
        <v/>
      </c>
      <c r="I8469" s="6">
        <f>IF(sel_og=1,0,E8469-G8469)</f>
        <v/>
      </c>
      <c r="J8469" s="6">
        <f>IF(sel_og=1,0,D8469-F8469)</f>
        <v/>
      </c>
      <c r="K8469" s="6">
        <f>IF(sel_og=1,E8469-G8469,0)</f>
        <v/>
      </c>
    </row>
    <row r="8470">
      <c r="A8470" s="6">
        <f>Profiles!E8470+Profiles!F8470</f>
        <v/>
      </c>
      <c r="B8470" s="6">
        <f>Profiles!D8470*sel_solar</f>
        <v/>
      </c>
      <c r="C8470" s="6">
        <f>MIN(B8470,A8470)</f>
        <v/>
      </c>
      <c r="D8470" s="6">
        <f>B8470-C8470</f>
        <v/>
      </c>
      <c r="E8470" s="6">
        <f>A8470-C8470</f>
        <v/>
      </c>
      <c r="F8470" s="6">
        <f>MIN(D8470,in_batt_pw,IF(sel_batt=0,0,(sel_batt-H8469)/in_rte))</f>
        <v/>
      </c>
      <c r="G8470" s="6">
        <f>MIN(E8470,in_batt_pw,H8469)</f>
        <v/>
      </c>
      <c r="H8470" s="6">
        <f>H8469+F8470*in_rte-G8470</f>
        <v/>
      </c>
      <c r="I8470" s="6">
        <f>IF(sel_og=1,0,E8470-G8470)</f>
        <v/>
      </c>
      <c r="J8470" s="6">
        <f>IF(sel_og=1,0,D8470-F8470)</f>
        <v/>
      </c>
      <c r="K8470" s="6">
        <f>IF(sel_og=1,E8470-G8470,0)</f>
        <v/>
      </c>
    </row>
    <row r="8471">
      <c r="A8471" s="6">
        <f>Profiles!E8471+Profiles!F8471</f>
        <v/>
      </c>
      <c r="B8471" s="6">
        <f>Profiles!D8471*sel_solar</f>
        <v/>
      </c>
      <c r="C8471" s="6">
        <f>MIN(B8471,A8471)</f>
        <v/>
      </c>
      <c r="D8471" s="6">
        <f>B8471-C8471</f>
        <v/>
      </c>
      <c r="E8471" s="6">
        <f>A8471-C8471</f>
        <v/>
      </c>
      <c r="F8471" s="6">
        <f>MIN(D8471,in_batt_pw,IF(sel_batt=0,0,(sel_batt-H8470)/in_rte))</f>
        <v/>
      </c>
      <c r="G8471" s="6">
        <f>MIN(E8471,in_batt_pw,H8470)</f>
        <v/>
      </c>
      <c r="H8471" s="6">
        <f>H8470+F8471*in_rte-G8471</f>
        <v/>
      </c>
      <c r="I8471" s="6">
        <f>IF(sel_og=1,0,E8471-G8471)</f>
        <v/>
      </c>
      <c r="J8471" s="6">
        <f>IF(sel_og=1,0,D8471-F8471)</f>
        <v/>
      </c>
      <c r="K8471" s="6">
        <f>IF(sel_og=1,E8471-G8471,0)</f>
        <v/>
      </c>
    </row>
    <row r="8472">
      <c r="A8472" s="6">
        <f>Profiles!E8472+Profiles!F8472</f>
        <v/>
      </c>
      <c r="B8472" s="6">
        <f>Profiles!D8472*sel_solar</f>
        <v/>
      </c>
      <c r="C8472" s="6">
        <f>MIN(B8472,A8472)</f>
        <v/>
      </c>
      <c r="D8472" s="6">
        <f>B8472-C8472</f>
        <v/>
      </c>
      <c r="E8472" s="6">
        <f>A8472-C8472</f>
        <v/>
      </c>
      <c r="F8472" s="6">
        <f>MIN(D8472,in_batt_pw,IF(sel_batt=0,0,(sel_batt-H8471)/in_rte))</f>
        <v/>
      </c>
      <c r="G8472" s="6">
        <f>MIN(E8472,in_batt_pw,H8471)</f>
        <v/>
      </c>
      <c r="H8472" s="6">
        <f>H8471+F8472*in_rte-G8472</f>
        <v/>
      </c>
      <c r="I8472" s="6">
        <f>IF(sel_og=1,0,E8472-G8472)</f>
        <v/>
      </c>
      <c r="J8472" s="6">
        <f>IF(sel_og=1,0,D8472-F8472)</f>
        <v/>
      </c>
      <c r="K8472" s="6">
        <f>IF(sel_og=1,E8472-G8472,0)</f>
        <v/>
      </c>
    </row>
    <row r="8473">
      <c r="A8473" s="6">
        <f>Profiles!E8473+Profiles!F8473</f>
        <v/>
      </c>
      <c r="B8473" s="6">
        <f>Profiles!D8473*sel_solar</f>
        <v/>
      </c>
      <c r="C8473" s="6">
        <f>MIN(B8473,A8473)</f>
        <v/>
      </c>
      <c r="D8473" s="6">
        <f>B8473-C8473</f>
        <v/>
      </c>
      <c r="E8473" s="6">
        <f>A8473-C8473</f>
        <v/>
      </c>
      <c r="F8473" s="6">
        <f>MIN(D8473,in_batt_pw,IF(sel_batt=0,0,(sel_batt-H8472)/in_rte))</f>
        <v/>
      </c>
      <c r="G8473" s="6">
        <f>MIN(E8473,in_batt_pw,H8472)</f>
        <v/>
      </c>
      <c r="H8473" s="6">
        <f>H8472+F8473*in_rte-G8473</f>
        <v/>
      </c>
      <c r="I8473" s="6">
        <f>IF(sel_og=1,0,E8473-G8473)</f>
        <v/>
      </c>
      <c r="J8473" s="6">
        <f>IF(sel_og=1,0,D8473-F8473)</f>
        <v/>
      </c>
      <c r="K8473" s="6">
        <f>IF(sel_og=1,E8473-G8473,0)</f>
        <v/>
      </c>
    </row>
    <row r="8474">
      <c r="A8474" s="6">
        <f>Profiles!E8474+Profiles!F8474</f>
        <v/>
      </c>
      <c r="B8474" s="6">
        <f>Profiles!D8474*sel_solar</f>
        <v/>
      </c>
      <c r="C8474" s="6">
        <f>MIN(B8474,A8474)</f>
        <v/>
      </c>
      <c r="D8474" s="6">
        <f>B8474-C8474</f>
        <v/>
      </c>
      <c r="E8474" s="6">
        <f>A8474-C8474</f>
        <v/>
      </c>
      <c r="F8474" s="6">
        <f>MIN(D8474,in_batt_pw,IF(sel_batt=0,0,(sel_batt-H8473)/in_rte))</f>
        <v/>
      </c>
      <c r="G8474" s="6">
        <f>MIN(E8474,in_batt_pw,H8473)</f>
        <v/>
      </c>
      <c r="H8474" s="6">
        <f>H8473+F8474*in_rte-G8474</f>
        <v/>
      </c>
      <c r="I8474" s="6">
        <f>IF(sel_og=1,0,E8474-G8474)</f>
        <v/>
      </c>
      <c r="J8474" s="6">
        <f>IF(sel_og=1,0,D8474-F8474)</f>
        <v/>
      </c>
      <c r="K8474" s="6">
        <f>IF(sel_og=1,E8474-G8474,0)</f>
        <v/>
      </c>
    </row>
    <row r="8475">
      <c r="A8475" s="6">
        <f>Profiles!E8475+Profiles!F8475</f>
        <v/>
      </c>
      <c r="B8475" s="6">
        <f>Profiles!D8475*sel_solar</f>
        <v/>
      </c>
      <c r="C8475" s="6">
        <f>MIN(B8475,A8475)</f>
        <v/>
      </c>
      <c r="D8475" s="6">
        <f>B8475-C8475</f>
        <v/>
      </c>
      <c r="E8475" s="6">
        <f>A8475-C8475</f>
        <v/>
      </c>
      <c r="F8475" s="6">
        <f>MIN(D8475,in_batt_pw,IF(sel_batt=0,0,(sel_batt-H8474)/in_rte))</f>
        <v/>
      </c>
      <c r="G8475" s="6">
        <f>MIN(E8475,in_batt_pw,H8474)</f>
        <v/>
      </c>
      <c r="H8475" s="6">
        <f>H8474+F8475*in_rte-G8475</f>
        <v/>
      </c>
      <c r="I8475" s="6">
        <f>IF(sel_og=1,0,E8475-G8475)</f>
        <v/>
      </c>
      <c r="J8475" s="6">
        <f>IF(sel_og=1,0,D8475-F8475)</f>
        <v/>
      </c>
      <c r="K8475" s="6">
        <f>IF(sel_og=1,E8475-G8475,0)</f>
        <v/>
      </c>
    </row>
    <row r="8476">
      <c r="A8476" s="6">
        <f>Profiles!E8476+Profiles!F8476</f>
        <v/>
      </c>
      <c r="B8476" s="6">
        <f>Profiles!D8476*sel_solar</f>
        <v/>
      </c>
      <c r="C8476" s="6">
        <f>MIN(B8476,A8476)</f>
        <v/>
      </c>
      <c r="D8476" s="6">
        <f>B8476-C8476</f>
        <v/>
      </c>
      <c r="E8476" s="6">
        <f>A8476-C8476</f>
        <v/>
      </c>
      <c r="F8476" s="6">
        <f>MIN(D8476,in_batt_pw,IF(sel_batt=0,0,(sel_batt-H8475)/in_rte))</f>
        <v/>
      </c>
      <c r="G8476" s="6">
        <f>MIN(E8476,in_batt_pw,H8475)</f>
        <v/>
      </c>
      <c r="H8476" s="6">
        <f>H8475+F8476*in_rte-G8476</f>
        <v/>
      </c>
      <c r="I8476" s="6">
        <f>IF(sel_og=1,0,E8476-G8476)</f>
        <v/>
      </c>
      <c r="J8476" s="6">
        <f>IF(sel_og=1,0,D8476-F8476)</f>
        <v/>
      </c>
      <c r="K8476" s="6">
        <f>IF(sel_og=1,E8476-G8476,0)</f>
        <v/>
      </c>
    </row>
    <row r="8477">
      <c r="A8477" s="6">
        <f>Profiles!E8477+Profiles!F8477</f>
        <v/>
      </c>
      <c r="B8477" s="6">
        <f>Profiles!D8477*sel_solar</f>
        <v/>
      </c>
      <c r="C8477" s="6">
        <f>MIN(B8477,A8477)</f>
        <v/>
      </c>
      <c r="D8477" s="6">
        <f>B8477-C8477</f>
        <v/>
      </c>
      <c r="E8477" s="6">
        <f>A8477-C8477</f>
        <v/>
      </c>
      <c r="F8477" s="6">
        <f>MIN(D8477,in_batt_pw,IF(sel_batt=0,0,(sel_batt-H8476)/in_rte))</f>
        <v/>
      </c>
      <c r="G8477" s="6">
        <f>MIN(E8477,in_batt_pw,H8476)</f>
        <v/>
      </c>
      <c r="H8477" s="6">
        <f>H8476+F8477*in_rte-G8477</f>
        <v/>
      </c>
      <c r="I8477" s="6">
        <f>IF(sel_og=1,0,E8477-G8477)</f>
        <v/>
      </c>
      <c r="J8477" s="6">
        <f>IF(sel_og=1,0,D8477-F8477)</f>
        <v/>
      </c>
      <c r="K8477" s="6">
        <f>IF(sel_og=1,E8477-G8477,0)</f>
        <v/>
      </c>
    </row>
    <row r="8478">
      <c r="A8478" s="6">
        <f>Profiles!E8478+Profiles!F8478</f>
        <v/>
      </c>
      <c r="B8478" s="6">
        <f>Profiles!D8478*sel_solar</f>
        <v/>
      </c>
      <c r="C8478" s="6">
        <f>MIN(B8478,A8478)</f>
        <v/>
      </c>
      <c r="D8478" s="6">
        <f>B8478-C8478</f>
        <v/>
      </c>
      <c r="E8478" s="6">
        <f>A8478-C8478</f>
        <v/>
      </c>
      <c r="F8478" s="6">
        <f>MIN(D8478,in_batt_pw,IF(sel_batt=0,0,(sel_batt-H8477)/in_rte))</f>
        <v/>
      </c>
      <c r="G8478" s="6">
        <f>MIN(E8478,in_batt_pw,H8477)</f>
        <v/>
      </c>
      <c r="H8478" s="6">
        <f>H8477+F8478*in_rte-G8478</f>
        <v/>
      </c>
      <c r="I8478" s="6">
        <f>IF(sel_og=1,0,E8478-G8478)</f>
        <v/>
      </c>
      <c r="J8478" s="6">
        <f>IF(sel_og=1,0,D8478-F8478)</f>
        <v/>
      </c>
      <c r="K8478" s="6">
        <f>IF(sel_og=1,E8478-G8478,0)</f>
        <v/>
      </c>
    </row>
    <row r="8479">
      <c r="A8479" s="6">
        <f>Profiles!E8479+Profiles!F8479</f>
        <v/>
      </c>
      <c r="B8479" s="6">
        <f>Profiles!D8479*sel_solar</f>
        <v/>
      </c>
      <c r="C8479" s="6">
        <f>MIN(B8479,A8479)</f>
        <v/>
      </c>
      <c r="D8479" s="6">
        <f>B8479-C8479</f>
        <v/>
      </c>
      <c r="E8479" s="6">
        <f>A8479-C8479</f>
        <v/>
      </c>
      <c r="F8479" s="6">
        <f>MIN(D8479,in_batt_pw,IF(sel_batt=0,0,(sel_batt-H8478)/in_rte))</f>
        <v/>
      </c>
      <c r="G8479" s="6">
        <f>MIN(E8479,in_batt_pw,H8478)</f>
        <v/>
      </c>
      <c r="H8479" s="6">
        <f>H8478+F8479*in_rte-G8479</f>
        <v/>
      </c>
      <c r="I8479" s="6">
        <f>IF(sel_og=1,0,E8479-G8479)</f>
        <v/>
      </c>
      <c r="J8479" s="6">
        <f>IF(sel_og=1,0,D8479-F8479)</f>
        <v/>
      </c>
      <c r="K8479" s="6">
        <f>IF(sel_og=1,E8479-G8479,0)</f>
        <v/>
      </c>
    </row>
    <row r="8480">
      <c r="A8480" s="6">
        <f>Profiles!E8480+Profiles!F8480</f>
        <v/>
      </c>
      <c r="B8480" s="6">
        <f>Profiles!D8480*sel_solar</f>
        <v/>
      </c>
      <c r="C8480" s="6">
        <f>MIN(B8480,A8480)</f>
        <v/>
      </c>
      <c r="D8480" s="6">
        <f>B8480-C8480</f>
        <v/>
      </c>
      <c r="E8480" s="6">
        <f>A8480-C8480</f>
        <v/>
      </c>
      <c r="F8480" s="6">
        <f>MIN(D8480,in_batt_pw,IF(sel_batt=0,0,(sel_batt-H8479)/in_rte))</f>
        <v/>
      </c>
      <c r="G8480" s="6">
        <f>MIN(E8480,in_batt_pw,H8479)</f>
        <v/>
      </c>
      <c r="H8480" s="6">
        <f>H8479+F8480*in_rte-G8480</f>
        <v/>
      </c>
      <c r="I8480" s="6">
        <f>IF(sel_og=1,0,E8480-G8480)</f>
        <v/>
      </c>
      <c r="J8480" s="6">
        <f>IF(sel_og=1,0,D8480-F8480)</f>
        <v/>
      </c>
      <c r="K8480" s="6">
        <f>IF(sel_og=1,E8480-G8480,0)</f>
        <v/>
      </c>
    </row>
    <row r="8481">
      <c r="A8481" s="6">
        <f>Profiles!E8481+Profiles!F8481</f>
        <v/>
      </c>
      <c r="B8481" s="6">
        <f>Profiles!D8481*sel_solar</f>
        <v/>
      </c>
      <c r="C8481" s="6">
        <f>MIN(B8481,A8481)</f>
        <v/>
      </c>
      <c r="D8481" s="6">
        <f>B8481-C8481</f>
        <v/>
      </c>
      <c r="E8481" s="6">
        <f>A8481-C8481</f>
        <v/>
      </c>
      <c r="F8481" s="6">
        <f>MIN(D8481,in_batt_pw,IF(sel_batt=0,0,(sel_batt-H8480)/in_rte))</f>
        <v/>
      </c>
      <c r="G8481" s="6">
        <f>MIN(E8481,in_batt_pw,H8480)</f>
        <v/>
      </c>
      <c r="H8481" s="6">
        <f>H8480+F8481*in_rte-G8481</f>
        <v/>
      </c>
      <c r="I8481" s="6">
        <f>IF(sel_og=1,0,E8481-G8481)</f>
        <v/>
      </c>
      <c r="J8481" s="6">
        <f>IF(sel_og=1,0,D8481-F8481)</f>
        <v/>
      </c>
      <c r="K8481" s="6">
        <f>IF(sel_og=1,E8481-G8481,0)</f>
        <v/>
      </c>
    </row>
    <row r="8482">
      <c r="A8482" s="6">
        <f>Profiles!E8482+Profiles!F8482</f>
        <v/>
      </c>
      <c r="B8482" s="6">
        <f>Profiles!D8482*sel_solar</f>
        <v/>
      </c>
      <c r="C8482" s="6">
        <f>MIN(B8482,A8482)</f>
        <v/>
      </c>
      <c r="D8482" s="6">
        <f>B8482-C8482</f>
        <v/>
      </c>
      <c r="E8482" s="6">
        <f>A8482-C8482</f>
        <v/>
      </c>
      <c r="F8482" s="6">
        <f>MIN(D8482,in_batt_pw,IF(sel_batt=0,0,(sel_batt-H8481)/in_rte))</f>
        <v/>
      </c>
      <c r="G8482" s="6">
        <f>MIN(E8482,in_batt_pw,H8481)</f>
        <v/>
      </c>
      <c r="H8482" s="6">
        <f>H8481+F8482*in_rte-G8482</f>
        <v/>
      </c>
      <c r="I8482" s="6">
        <f>IF(sel_og=1,0,E8482-G8482)</f>
        <v/>
      </c>
      <c r="J8482" s="6">
        <f>IF(sel_og=1,0,D8482-F8482)</f>
        <v/>
      </c>
      <c r="K8482" s="6">
        <f>IF(sel_og=1,E8482-G8482,0)</f>
        <v/>
      </c>
    </row>
    <row r="8483">
      <c r="A8483" s="6">
        <f>Profiles!E8483+Profiles!F8483</f>
        <v/>
      </c>
      <c r="B8483" s="6">
        <f>Profiles!D8483*sel_solar</f>
        <v/>
      </c>
      <c r="C8483" s="6">
        <f>MIN(B8483,A8483)</f>
        <v/>
      </c>
      <c r="D8483" s="6">
        <f>B8483-C8483</f>
        <v/>
      </c>
      <c r="E8483" s="6">
        <f>A8483-C8483</f>
        <v/>
      </c>
      <c r="F8483" s="6">
        <f>MIN(D8483,in_batt_pw,IF(sel_batt=0,0,(sel_batt-H8482)/in_rte))</f>
        <v/>
      </c>
      <c r="G8483" s="6">
        <f>MIN(E8483,in_batt_pw,H8482)</f>
        <v/>
      </c>
      <c r="H8483" s="6">
        <f>H8482+F8483*in_rte-G8483</f>
        <v/>
      </c>
      <c r="I8483" s="6">
        <f>IF(sel_og=1,0,E8483-G8483)</f>
        <v/>
      </c>
      <c r="J8483" s="6">
        <f>IF(sel_og=1,0,D8483-F8483)</f>
        <v/>
      </c>
      <c r="K8483" s="6">
        <f>IF(sel_og=1,E8483-G8483,0)</f>
        <v/>
      </c>
    </row>
    <row r="8484">
      <c r="A8484" s="6">
        <f>Profiles!E8484+Profiles!F8484</f>
        <v/>
      </c>
      <c r="B8484" s="6">
        <f>Profiles!D8484*sel_solar</f>
        <v/>
      </c>
      <c r="C8484" s="6">
        <f>MIN(B8484,A8484)</f>
        <v/>
      </c>
      <c r="D8484" s="6">
        <f>B8484-C8484</f>
        <v/>
      </c>
      <c r="E8484" s="6">
        <f>A8484-C8484</f>
        <v/>
      </c>
      <c r="F8484" s="6">
        <f>MIN(D8484,in_batt_pw,IF(sel_batt=0,0,(sel_batt-H8483)/in_rte))</f>
        <v/>
      </c>
      <c r="G8484" s="6">
        <f>MIN(E8484,in_batt_pw,H8483)</f>
        <v/>
      </c>
      <c r="H8484" s="6">
        <f>H8483+F8484*in_rte-G8484</f>
        <v/>
      </c>
      <c r="I8484" s="6">
        <f>IF(sel_og=1,0,E8484-G8484)</f>
        <v/>
      </c>
      <c r="J8484" s="6">
        <f>IF(sel_og=1,0,D8484-F8484)</f>
        <v/>
      </c>
      <c r="K8484" s="6">
        <f>IF(sel_og=1,E8484-G8484,0)</f>
        <v/>
      </c>
    </row>
    <row r="8485">
      <c r="A8485" s="6">
        <f>Profiles!E8485+Profiles!F8485</f>
        <v/>
      </c>
      <c r="B8485" s="6">
        <f>Profiles!D8485*sel_solar</f>
        <v/>
      </c>
      <c r="C8485" s="6">
        <f>MIN(B8485,A8485)</f>
        <v/>
      </c>
      <c r="D8485" s="6">
        <f>B8485-C8485</f>
        <v/>
      </c>
      <c r="E8485" s="6">
        <f>A8485-C8485</f>
        <v/>
      </c>
      <c r="F8485" s="6">
        <f>MIN(D8485,in_batt_pw,IF(sel_batt=0,0,(sel_batt-H8484)/in_rte))</f>
        <v/>
      </c>
      <c r="G8485" s="6">
        <f>MIN(E8485,in_batt_pw,H8484)</f>
        <v/>
      </c>
      <c r="H8485" s="6">
        <f>H8484+F8485*in_rte-G8485</f>
        <v/>
      </c>
      <c r="I8485" s="6">
        <f>IF(sel_og=1,0,E8485-G8485)</f>
        <v/>
      </c>
      <c r="J8485" s="6">
        <f>IF(sel_og=1,0,D8485-F8485)</f>
        <v/>
      </c>
      <c r="K8485" s="6">
        <f>IF(sel_og=1,E8485-G8485,0)</f>
        <v/>
      </c>
    </row>
    <row r="8486">
      <c r="A8486" s="6">
        <f>Profiles!E8486+Profiles!F8486</f>
        <v/>
      </c>
      <c r="B8486" s="6">
        <f>Profiles!D8486*sel_solar</f>
        <v/>
      </c>
      <c r="C8486" s="6">
        <f>MIN(B8486,A8486)</f>
        <v/>
      </c>
      <c r="D8486" s="6">
        <f>B8486-C8486</f>
        <v/>
      </c>
      <c r="E8486" s="6">
        <f>A8486-C8486</f>
        <v/>
      </c>
      <c r="F8486" s="6">
        <f>MIN(D8486,in_batt_pw,IF(sel_batt=0,0,(sel_batt-H8485)/in_rte))</f>
        <v/>
      </c>
      <c r="G8486" s="6">
        <f>MIN(E8486,in_batt_pw,H8485)</f>
        <v/>
      </c>
      <c r="H8486" s="6">
        <f>H8485+F8486*in_rte-G8486</f>
        <v/>
      </c>
      <c r="I8486" s="6">
        <f>IF(sel_og=1,0,E8486-G8486)</f>
        <v/>
      </c>
      <c r="J8486" s="6">
        <f>IF(sel_og=1,0,D8486-F8486)</f>
        <v/>
      </c>
      <c r="K8486" s="6">
        <f>IF(sel_og=1,E8486-G8486,0)</f>
        <v/>
      </c>
    </row>
    <row r="8487">
      <c r="A8487" s="6">
        <f>Profiles!E8487+Profiles!F8487</f>
        <v/>
      </c>
      <c r="B8487" s="6">
        <f>Profiles!D8487*sel_solar</f>
        <v/>
      </c>
      <c r="C8487" s="6">
        <f>MIN(B8487,A8487)</f>
        <v/>
      </c>
      <c r="D8487" s="6">
        <f>B8487-C8487</f>
        <v/>
      </c>
      <c r="E8487" s="6">
        <f>A8487-C8487</f>
        <v/>
      </c>
      <c r="F8487" s="6">
        <f>MIN(D8487,in_batt_pw,IF(sel_batt=0,0,(sel_batt-H8486)/in_rte))</f>
        <v/>
      </c>
      <c r="G8487" s="6">
        <f>MIN(E8487,in_batt_pw,H8486)</f>
        <v/>
      </c>
      <c r="H8487" s="6">
        <f>H8486+F8487*in_rte-G8487</f>
        <v/>
      </c>
      <c r="I8487" s="6">
        <f>IF(sel_og=1,0,E8487-G8487)</f>
        <v/>
      </c>
      <c r="J8487" s="6">
        <f>IF(sel_og=1,0,D8487-F8487)</f>
        <v/>
      </c>
      <c r="K8487" s="6">
        <f>IF(sel_og=1,E8487-G8487,0)</f>
        <v/>
      </c>
    </row>
    <row r="8488">
      <c r="A8488" s="6">
        <f>Profiles!E8488+Profiles!F8488</f>
        <v/>
      </c>
      <c r="B8488" s="6">
        <f>Profiles!D8488*sel_solar</f>
        <v/>
      </c>
      <c r="C8488" s="6">
        <f>MIN(B8488,A8488)</f>
        <v/>
      </c>
      <c r="D8488" s="6">
        <f>B8488-C8488</f>
        <v/>
      </c>
      <c r="E8488" s="6">
        <f>A8488-C8488</f>
        <v/>
      </c>
      <c r="F8488" s="6">
        <f>MIN(D8488,in_batt_pw,IF(sel_batt=0,0,(sel_batt-H8487)/in_rte))</f>
        <v/>
      </c>
      <c r="G8488" s="6">
        <f>MIN(E8488,in_batt_pw,H8487)</f>
        <v/>
      </c>
      <c r="H8488" s="6">
        <f>H8487+F8488*in_rte-G8488</f>
        <v/>
      </c>
      <c r="I8488" s="6">
        <f>IF(sel_og=1,0,E8488-G8488)</f>
        <v/>
      </c>
      <c r="J8488" s="6">
        <f>IF(sel_og=1,0,D8488-F8488)</f>
        <v/>
      </c>
      <c r="K8488" s="6">
        <f>IF(sel_og=1,E8488-G8488,0)</f>
        <v/>
      </c>
    </row>
    <row r="8489">
      <c r="A8489" s="6">
        <f>Profiles!E8489+Profiles!F8489</f>
        <v/>
      </c>
      <c r="B8489" s="6">
        <f>Profiles!D8489*sel_solar</f>
        <v/>
      </c>
      <c r="C8489" s="6">
        <f>MIN(B8489,A8489)</f>
        <v/>
      </c>
      <c r="D8489" s="6">
        <f>B8489-C8489</f>
        <v/>
      </c>
      <c r="E8489" s="6">
        <f>A8489-C8489</f>
        <v/>
      </c>
      <c r="F8489" s="6">
        <f>MIN(D8489,in_batt_pw,IF(sel_batt=0,0,(sel_batt-H8488)/in_rte))</f>
        <v/>
      </c>
      <c r="G8489" s="6">
        <f>MIN(E8489,in_batt_pw,H8488)</f>
        <v/>
      </c>
      <c r="H8489" s="6">
        <f>H8488+F8489*in_rte-G8489</f>
        <v/>
      </c>
      <c r="I8489" s="6">
        <f>IF(sel_og=1,0,E8489-G8489)</f>
        <v/>
      </c>
      <c r="J8489" s="6">
        <f>IF(sel_og=1,0,D8489-F8489)</f>
        <v/>
      </c>
      <c r="K8489" s="6">
        <f>IF(sel_og=1,E8489-G8489,0)</f>
        <v/>
      </c>
    </row>
    <row r="8490">
      <c r="A8490" s="6">
        <f>Profiles!E8490+Profiles!F8490</f>
        <v/>
      </c>
      <c r="B8490" s="6">
        <f>Profiles!D8490*sel_solar</f>
        <v/>
      </c>
      <c r="C8490" s="6">
        <f>MIN(B8490,A8490)</f>
        <v/>
      </c>
      <c r="D8490" s="6">
        <f>B8490-C8490</f>
        <v/>
      </c>
      <c r="E8490" s="6">
        <f>A8490-C8490</f>
        <v/>
      </c>
      <c r="F8490" s="6">
        <f>MIN(D8490,in_batt_pw,IF(sel_batt=0,0,(sel_batt-H8489)/in_rte))</f>
        <v/>
      </c>
      <c r="G8490" s="6">
        <f>MIN(E8490,in_batt_pw,H8489)</f>
        <v/>
      </c>
      <c r="H8490" s="6">
        <f>H8489+F8490*in_rte-G8490</f>
        <v/>
      </c>
      <c r="I8490" s="6">
        <f>IF(sel_og=1,0,E8490-G8490)</f>
        <v/>
      </c>
      <c r="J8490" s="6">
        <f>IF(sel_og=1,0,D8490-F8490)</f>
        <v/>
      </c>
      <c r="K8490" s="6">
        <f>IF(sel_og=1,E8490-G8490,0)</f>
        <v/>
      </c>
    </row>
    <row r="8491">
      <c r="A8491" s="6">
        <f>Profiles!E8491+Profiles!F8491</f>
        <v/>
      </c>
      <c r="B8491" s="6">
        <f>Profiles!D8491*sel_solar</f>
        <v/>
      </c>
      <c r="C8491" s="6">
        <f>MIN(B8491,A8491)</f>
        <v/>
      </c>
      <c r="D8491" s="6">
        <f>B8491-C8491</f>
        <v/>
      </c>
      <c r="E8491" s="6">
        <f>A8491-C8491</f>
        <v/>
      </c>
      <c r="F8491" s="6">
        <f>MIN(D8491,in_batt_pw,IF(sel_batt=0,0,(sel_batt-H8490)/in_rte))</f>
        <v/>
      </c>
      <c r="G8491" s="6">
        <f>MIN(E8491,in_batt_pw,H8490)</f>
        <v/>
      </c>
      <c r="H8491" s="6">
        <f>H8490+F8491*in_rte-G8491</f>
        <v/>
      </c>
      <c r="I8491" s="6">
        <f>IF(sel_og=1,0,E8491-G8491)</f>
        <v/>
      </c>
      <c r="J8491" s="6">
        <f>IF(sel_og=1,0,D8491-F8491)</f>
        <v/>
      </c>
      <c r="K8491" s="6">
        <f>IF(sel_og=1,E8491-G8491,0)</f>
        <v/>
      </c>
    </row>
    <row r="8492">
      <c r="A8492" s="6">
        <f>Profiles!E8492+Profiles!F8492</f>
        <v/>
      </c>
      <c r="B8492" s="6">
        <f>Profiles!D8492*sel_solar</f>
        <v/>
      </c>
      <c r="C8492" s="6">
        <f>MIN(B8492,A8492)</f>
        <v/>
      </c>
      <c r="D8492" s="6">
        <f>B8492-C8492</f>
        <v/>
      </c>
      <c r="E8492" s="6">
        <f>A8492-C8492</f>
        <v/>
      </c>
      <c r="F8492" s="6">
        <f>MIN(D8492,in_batt_pw,IF(sel_batt=0,0,(sel_batt-H8491)/in_rte))</f>
        <v/>
      </c>
      <c r="G8492" s="6">
        <f>MIN(E8492,in_batt_pw,H8491)</f>
        <v/>
      </c>
      <c r="H8492" s="6">
        <f>H8491+F8492*in_rte-G8492</f>
        <v/>
      </c>
      <c r="I8492" s="6">
        <f>IF(sel_og=1,0,E8492-G8492)</f>
        <v/>
      </c>
      <c r="J8492" s="6">
        <f>IF(sel_og=1,0,D8492-F8492)</f>
        <v/>
      </c>
      <c r="K8492" s="6">
        <f>IF(sel_og=1,E8492-G8492,0)</f>
        <v/>
      </c>
    </row>
    <row r="8493">
      <c r="A8493" s="6">
        <f>Profiles!E8493+Profiles!F8493</f>
        <v/>
      </c>
      <c r="B8493" s="6">
        <f>Profiles!D8493*sel_solar</f>
        <v/>
      </c>
      <c r="C8493" s="6">
        <f>MIN(B8493,A8493)</f>
        <v/>
      </c>
      <c r="D8493" s="6">
        <f>B8493-C8493</f>
        <v/>
      </c>
      <c r="E8493" s="6">
        <f>A8493-C8493</f>
        <v/>
      </c>
      <c r="F8493" s="6">
        <f>MIN(D8493,in_batt_pw,IF(sel_batt=0,0,(sel_batt-H8492)/in_rte))</f>
        <v/>
      </c>
      <c r="G8493" s="6">
        <f>MIN(E8493,in_batt_pw,H8492)</f>
        <v/>
      </c>
      <c r="H8493" s="6">
        <f>H8492+F8493*in_rte-G8493</f>
        <v/>
      </c>
      <c r="I8493" s="6">
        <f>IF(sel_og=1,0,E8493-G8493)</f>
        <v/>
      </c>
      <c r="J8493" s="6">
        <f>IF(sel_og=1,0,D8493-F8493)</f>
        <v/>
      </c>
      <c r="K8493" s="6">
        <f>IF(sel_og=1,E8493-G8493,0)</f>
        <v/>
      </c>
    </row>
    <row r="8494">
      <c r="A8494" s="6">
        <f>Profiles!E8494+Profiles!F8494</f>
        <v/>
      </c>
      <c r="B8494" s="6">
        <f>Profiles!D8494*sel_solar</f>
        <v/>
      </c>
      <c r="C8494" s="6">
        <f>MIN(B8494,A8494)</f>
        <v/>
      </c>
      <c r="D8494" s="6">
        <f>B8494-C8494</f>
        <v/>
      </c>
      <c r="E8494" s="6">
        <f>A8494-C8494</f>
        <v/>
      </c>
      <c r="F8494" s="6">
        <f>MIN(D8494,in_batt_pw,IF(sel_batt=0,0,(sel_batt-H8493)/in_rte))</f>
        <v/>
      </c>
      <c r="G8494" s="6">
        <f>MIN(E8494,in_batt_pw,H8493)</f>
        <v/>
      </c>
      <c r="H8494" s="6">
        <f>H8493+F8494*in_rte-G8494</f>
        <v/>
      </c>
      <c r="I8494" s="6">
        <f>IF(sel_og=1,0,E8494-G8494)</f>
        <v/>
      </c>
      <c r="J8494" s="6">
        <f>IF(sel_og=1,0,D8494-F8494)</f>
        <v/>
      </c>
      <c r="K8494" s="6">
        <f>IF(sel_og=1,E8494-G8494,0)</f>
        <v/>
      </c>
    </row>
    <row r="8495">
      <c r="A8495" s="6">
        <f>Profiles!E8495+Profiles!F8495</f>
        <v/>
      </c>
      <c r="B8495" s="6">
        <f>Profiles!D8495*sel_solar</f>
        <v/>
      </c>
      <c r="C8495" s="6">
        <f>MIN(B8495,A8495)</f>
        <v/>
      </c>
      <c r="D8495" s="6">
        <f>B8495-C8495</f>
        <v/>
      </c>
      <c r="E8495" s="6">
        <f>A8495-C8495</f>
        <v/>
      </c>
      <c r="F8495" s="6">
        <f>MIN(D8495,in_batt_pw,IF(sel_batt=0,0,(sel_batt-H8494)/in_rte))</f>
        <v/>
      </c>
      <c r="G8495" s="6">
        <f>MIN(E8495,in_batt_pw,H8494)</f>
        <v/>
      </c>
      <c r="H8495" s="6">
        <f>H8494+F8495*in_rte-G8495</f>
        <v/>
      </c>
      <c r="I8495" s="6">
        <f>IF(sel_og=1,0,E8495-G8495)</f>
        <v/>
      </c>
      <c r="J8495" s="6">
        <f>IF(sel_og=1,0,D8495-F8495)</f>
        <v/>
      </c>
      <c r="K8495" s="6">
        <f>IF(sel_og=1,E8495-G8495,0)</f>
        <v/>
      </c>
    </row>
    <row r="8496">
      <c r="A8496" s="6">
        <f>Profiles!E8496+Profiles!F8496</f>
        <v/>
      </c>
      <c r="B8496" s="6">
        <f>Profiles!D8496*sel_solar</f>
        <v/>
      </c>
      <c r="C8496" s="6">
        <f>MIN(B8496,A8496)</f>
        <v/>
      </c>
      <c r="D8496" s="6">
        <f>B8496-C8496</f>
        <v/>
      </c>
      <c r="E8496" s="6">
        <f>A8496-C8496</f>
        <v/>
      </c>
      <c r="F8496" s="6">
        <f>MIN(D8496,in_batt_pw,IF(sel_batt=0,0,(sel_batt-H8495)/in_rte))</f>
        <v/>
      </c>
      <c r="G8496" s="6">
        <f>MIN(E8496,in_batt_pw,H8495)</f>
        <v/>
      </c>
      <c r="H8496" s="6">
        <f>H8495+F8496*in_rte-G8496</f>
        <v/>
      </c>
      <c r="I8496" s="6">
        <f>IF(sel_og=1,0,E8496-G8496)</f>
        <v/>
      </c>
      <c r="J8496" s="6">
        <f>IF(sel_og=1,0,D8496-F8496)</f>
        <v/>
      </c>
      <c r="K8496" s="6">
        <f>IF(sel_og=1,E8496-G8496,0)</f>
        <v/>
      </c>
    </row>
    <row r="8497">
      <c r="A8497" s="6">
        <f>Profiles!E8497+Profiles!F8497</f>
        <v/>
      </c>
      <c r="B8497" s="6">
        <f>Profiles!D8497*sel_solar</f>
        <v/>
      </c>
      <c r="C8497" s="6">
        <f>MIN(B8497,A8497)</f>
        <v/>
      </c>
      <c r="D8497" s="6">
        <f>B8497-C8497</f>
        <v/>
      </c>
      <c r="E8497" s="6">
        <f>A8497-C8497</f>
        <v/>
      </c>
      <c r="F8497" s="6">
        <f>MIN(D8497,in_batt_pw,IF(sel_batt=0,0,(sel_batt-H8496)/in_rte))</f>
        <v/>
      </c>
      <c r="G8497" s="6">
        <f>MIN(E8497,in_batt_pw,H8496)</f>
        <v/>
      </c>
      <c r="H8497" s="6">
        <f>H8496+F8497*in_rte-G8497</f>
        <v/>
      </c>
      <c r="I8497" s="6">
        <f>IF(sel_og=1,0,E8497-G8497)</f>
        <v/>
      </c>
      <c r="J8497" s="6">
        <f>IF(sel_og=1,0,D8497-F8497)</f>
        <v/>
      </c>
      <c r="K8497" s="6">
        <f>IF(sel_og=1,E8497-G8497,0)</f>
        <v/>
      </c>
    </row>
    <row r="8498">
      <c r="A8498" s="6">
        <f>Profiles!E8498+Profiles!F8498</f>
        <v/>
      </c>
      <c r="B8498" s="6">
        <f>Profiles!D8498*sel_solar</f>
        <v/>
      </c>
      <c r="C8498" s="6">
        <f>MIN(B8498,A8498)</f>
        <v/>
      </c>
      <c r="D8498" s="6">
        <f>B8498-C8498</f>
        <v/>
      </c>
      <c r="E8498" s="6">
        <f>A8498-C8498</f>
        <v/>
      </c>
      <c r="F8498" s="6">
        <f>MIN(D8498,in_batt_pw,IF(sel_batt=0,0,(sel_batt-H8497)/in_rte))</f>
        <v/>
      </c>
      <c r="G8498" s="6">
        <f>MIN(E8498,in_batt_pw,H8497)</f>
        <v/>
      </c>
      <c r="H8498" s="6">
        <f>H8497+F8498*in_rte-G8498</f>
        <v/>
      </c>
      <c r="I8498" s="6">
        <f>IF(sel_og=1,0,E8498-G8498)</f>
        <v/>
      </c>
      <c r="J8498" s="6">
        <f>IF(sel_og=1,0,D8498-F8498)</f>
        <v/>
      </c>
      <c r="K8498" s="6">
        <f>IF(sel_og=1,E8498-G8498,0)</f>
        <v/>
      </c>
    </row>
    <row r="8499">
      <c r="A8499" s="6">
        <f>Profiles!E8499+Profiles!F8499</f>
        <v/>
      </c>
      <c r="B8499" s="6">
        <f>Profiles!D8499*sel_solar</f>
        <v/>
      </c>
      <c r="C8499" s="6">
        <f>MIN(B8499,A8499)</f>
        <v/>
      </c>
      <c r="D8499" s="6">
        <f>B8499-C8499</f>
        <v/>
      </c>
      <c r="E8499" s="6">
        <f>A8499-C8499</f>
        <v/>
      </c>
      <c r="F8499" s="6">
        <f>MIN(D8499,in_batt_pw,IF(sel_batt=0,0,(sel_batt-H8498)/in_rte))</f>
        <v/>
      </c>
      <c r="G8499" s="6">
        <f>MIN(E8499,in_batt_pw,H8498)</f>
        <v/>
      </c>
      <c r="H8499" s="6">
        <f>H8498+F8499*in_rte-G8499</f>
        <v/>
      </c>
      <c r="I8499" s="6">
        <f>IF(sel_og=1,0,E8499-G8499)</f>
        <v/>
      </c>
      <c r="J8499" s="6">
        <f>IF(sel_og=1,0,D8499-F8499)</f>
        <v/>
      </c>
      <c r="K8499" s="6">
        <f>IF(sel_og=1,E8499-G8499,0)</f>
        <v/>
      </c>
    </row>
    <row r="8500">
      <c r="A8500" s="6">
        <f>Profiles!E8500+Profiles!F8500</f>
        <v/>
      </c>
      <c r="B8500" s="6">
        <f>Profiles!D8500*sel_solar</f>
        <v/>
      </c>
      <c r="C8500" s="6">
        <f>MIN(B8500,A8500)</f>
        <v/>
      </c>
      <c r="D8500" s="6">
        <f>B8500-C8500</f>
        <v/>
      </c>
      <c r="E8500" s="6">
        <f>A8500-C8500</f>
        <v/>
      </c>
      <c r="F8500" s="6">
        <f>MIN(D8500,in_batt_pw,IF(sel_batt=0,0,(sel_batt-H8499)/in_rte))</f>
        <v/>
      </c>
      <c r="G8500" s="6">
        <f>MIN(E8500,in_batt_pw,H8499)</f>
        <v/>
      </c>
      <c r="H8500" s="6">
        <f>H8499+F8500*in_rte-G8500</f>
        <v/>
      </c>
      <c r="I8500" s="6">
        <f>IF(sel_og=1,0,E8500-G8500)</f>
        <v/>
      </c>
      <c r="J8500" s="6">
        <f>IF(sel_og=1,0,D8500-F8500)</f>
        <v/>
      </c>
      <c r="K8500" s="6">
        <f>IF(sel_og=1,E8500-G8500,0)</f>
        <v/>
      </c>
    </row>
    <row r="8501">
      <c r="A8501" s="6">
        <f>Profiles!E8501+Profiles!F8501</f>
        <v/>
      </c>
      <c r="B8501" s="6">
        <f>Profiles!D8501*sel_solar</f>
        <v/>
      </c>
      <c r="C8501" s="6">
        <f>MIN(B8501,A8501)</f>
        <v/>
      </c>
      <c r="D8501" s="6">
        <f>B8501-C8501</f>
        <v/>
      </c>
      <c r="E8501" s="6">
        <f>A8501-C8501</f>
        <v/>
      </c>
      <c r="F8501" s="6">
        <f>MIN(D8501,in_batt_pw,IF(sel_batt=0,0,(sel_batt-H8500)/in_rte))</f>
        <v/>
      </c>
      <c r="G8501" s="6">
        <f>MIN(E8501,in_batt_pw,H8500)</f>
        <v/>
      </c>
      <c r="H8501" s="6">
        <f>H8500+F8501*in_rte-G8501</f>
        <v/>
      </c>
      <c r="I8501" s="6">
        <f>IF(sel_og=1,0,E8501-G8501)</f>
        <v/>
      </c>
      <c r="J8501" s="6">
        <f>IF(sel_og=1,0,D8501-F8501)</f>
        <v/>
      </c>
      <c r="K8501" s="6">
        <f>IF(sel_og=1,E8501-G8501,0)</f>
        <v/>
      </c>
    </row>
    <row r="8502">
      <c r="A8502" s="6">
        <f>Profiles!E8502+Profiles!F8502</f>
        <v/>
      </c>
      <c r="B8502" s="6">
        <f>Profiles!D8502*sel_solar</f>
        <v/>
      </c>
      <c r="C8502" s="6">
        <f>MIN(B8502,A8502)</f>
        <v/>
      </c>
      <c r="D8502" s="6">
        <f>B8502-C8502</f>
        <v/>
      </c>
      <c r="E8502" s="6">
        <f>A8502-C8502</f>
        <v/>
      </c>
      <c r="F8502" s="6">
        <f>MIN(D8502,in_batt_pw,IF(sel_batt=0,0,(sel_batt-H8501)/in_rte))</f>
        <v/>
      </c>
      <c r="G8502" s="6">
        <f>MIN(E8502,in_batt_pw,H8501)</f>
        <v/>
      </c>
      <c r="H8502" s="6">
        <f>H8501+F8502*in_rte-G8502</f>
        <v/>
      </c>
      <c r="I8502" s="6">
        <f>IF(sel_og=1,0,E8502-G8502)</f>
        <v/>
      </c>
      <c r="J8502" s="6">
        <f>IF(sel_og=1,0,D8502-F8502)</f>
        <v/>
      </c>
      <c r="K8502" s="6">
        <f>IF(sel_og=1,E8502-G8502,0)</f>
        <v/>
      </c>
    </row>
    <row r="8503">
      <c r="A8503" s="6">
        <f>Profiles!E8503+Profiles!F8503</f>
        <v/>
      </c>
      <c r="B8503" s="6">
        <f>Profiles!D8503*sel_solar</f>
        <v/>
      </c>
      <c r="C8503" s="6">
        <f>MIN(B8503,A8503)</f>
        <v/>
      </c>
      <c r="D8503" s="6">
        <f>B8503-C8503</f>
        <v/>
      </c>
      <c r="E8503" s="6">
        <f>A8503-C8503</f>
        <v/>
      </c>
      <c r="F8503" s="6">
        <f>MIN(D8503,in_batt_pw,IF(sel_batt=0,0,(sel_batt-H8502)/in_rte))</f>
        <v/>
      </c>
      <c r="G8503" s="6">
        <f>MIN(E8503,in_batt_pw,H8502)</f>
        <v/>
      </c>
      <c r="H8503" s="6">
        <f>H8502+F8503*in_rte-G8503</f>
        <v/>
      </c>
      <c r="I8503" s="6">
        <f>IF(sel_og=1,0,E8503-G8503)</f>
        <v/>
      </c>
      <c r="J8503" s="6">
        <f>IF(sel_og=1,0,D8503-F8503)</f>
        <v/>
      </c>
      <c r="K8503" s="6">
        <f>IF(sel_og=1,E8503-G8503,0)</f>
        <v/>
      </c>
    </row>
    <row r="8504">
      <c r="A8504" s="6">
        <f>Profiles!E8504+Profiles!F8504</f>
        <v/>
      </c>
      <c r="B8504" s="6">
        <f>Profiles!D8504*sel_solar</f>
        <v/>
      </c>
      <c r="C8504" s="6">
        <f>MIN(B8504,A8504)</f>
        <v/>
      </c>
      <c r="D8504" s="6">
        <f>B8504-C8504</f>
        <v/>
      </c>
      <c r="E8504" s="6">
        <f>A8504-C8504</f>
        <v/>
      </c>
      <c r="F8504" s="6">
        <f>MIN(D8504,in_batt_pw,IF(sel_batt=0,0,(sel_batt-H8503)/in_rte))</f>
        <v/>
      </c>
      <c r="G8504" s="6">
        <f>MIN(E8504,in_batt_pw,H8503)</f>
        <v/>
      </c>
      <c r="H8504" s="6">
        <f>H8503+F8504*in_rte-G8504</f>
        <v/>
      </c>
      <c r="I8504" s="6">
        <f>IF(sel_og=1,0,E8504-G8504)</f>
        <v/>
      </c>
      <c r="J8504" s="6">
        <f>IF(sel_og=1,0,D8504-F8504)</f>
        <v/>
      </c>
      <c r="K8504" s="6">
        <f>IF(sel_og=1,E8504-G8504,0)</f>
        <v/>
      </c>
    </row>
    <row r="8505">
      <c r="A8505" s="6">
        <f>Profiles!E8505+Profiles!F8505</f>
        <v/>
      </c>
      <c r="B8505" s="6">
        <f>Profiles!D8505*sel_solar</f>
        <v/>
      </c>
      <c r="C8505" s="6">
        <f>MIN(B8505,A8505)</f>
        <v/>
      </c>
      <c r="D8505" s="6">
        <f>B8505-C8505</f>
        <v/>
      </c>
      <c r="E8505" s="6">
        <f>A8505-C8505</f>
        <v/>
      </c>
      <c r="F8505" s="6">
        <f>MIN(D8505,in_batt_pw,IF(sel_batt=0,0,(sel_batt-H8504)/in_rte))</f>
        <v/>
      </c>
      <c r="G8505" s="6">
        <f>MIN(E8505,in_batt_pw,H8504)</f>
        <v/>
      </c>
      <c r="H8505" s="6">
        <f>H8504+F8505*in_rte-G8505</f>
        <v/>
      </c>
      <c r="I8505" s="6">
        <f>IF(sel_og=1,0,E8505-G8505)</f>
        <v/>
      </c>
      <c r="J8505" s="6">
        <f>IF(sel_og=1,0,D8505-F8505)</f>
        <v/>
      </c>
      <c r="K8505" s="6">
        <f>IF(sel_og=1,E8505-G8505,0)</f>
        <v/>
      </c>
    </row>
    <row r="8506">
      <c r="A8506" s="6">
        <f>Profiles!E8506+Profiles!F8506</f>
        <v/>
      </c>
      <c r="B8506" s="6">
        <f>Profiles!D8506*sel_solar</f>
        <v/>
      </c>
      <c r="C8506" s="6">
        <f>MIN(B8506,A8506)</f>
        <v/>
      </c>
      <c r="D8506" s="6">
        <f>B8506-C8506</f>
        <v/>
      </c>
      <c r="E8506" s="6">
        <f>A8506-C8506</f>
        <v/>
      </c>
      <c r="F8506" s="6">
        <f>MIN(D8506,in_batt_pw,IF(sel_batt=0,0,(sel_batt-H8505)/in_rte))</f>
        <v/>
      </c>
      <c r="G8506" s="6">
        <f>MIN(E8506,in_batt_pw,H8505)</f>
        <v/>
      </c>
      <c r="H8506" s="6">
        <f>H8505+F8506*in_rte-G8506</f>
        <v/>
      </c>
      <c r="I8506" s="6">
        <f>IF(sel_og=1,0,E8506-G8506)</f>
        <v/>
      </c>
      <c r="J8506" s="6">
        <f>IF(sel_og=1,0,D8506-F8506)</f>
        <v/>
      </c>
      <c r="K8506" s="6">
        <f>IF(sel_og=1,E8506-G8506,0)</f>
        <v/>
      </c>
    </row>
    <row r="8507">
      <c r="A8507" s="6">
        <f>Profiles!E8507+Profiles!F8507</f>
        <v/>
      </c>
      <c r="B8507" s="6">
        <f>Profiles!D8507*sel_solar</f>
        <v/>
      </c>
      <c r="C8507" s="6">
        <f>MIN(B8507,A8507)</f>
        <v/>
      </c>
      <c r="D8507" s="6">
        <f>B8507-C8507</f>
        <v/>
      </c>
      <c r="E8507" s="6">
        <f>A8507-C8507</f>
        <v/>
      </c>
      <c r="F8507" s="6">
        <f>MIN(D8507,in_batt_pw,IF(sel_batt=0,0,(sel_batt-H8506)/in_rte))</f>
        <v/>
      </c>
      <c r="G8507" s="6">
        <f>MIN(E8507,in_batt_pw,H8506)</f>
        <v/>
      </c>
      <c r="H8507" s="6">
        <f>H8506+F8507*in_rte-G8507</f>
        <v/>
      </c>
      <c r="I8507" s="6">
        <f>IF(sel_og=1,0,E8507-G8507)</f>
        <v/>
      </c>
      <c r="J8507" s="6">
        <f>IF(sel_og=1,0,D8507-F8507)</f>
        <v/>
      </c>
      <c r="K8507" s="6">
        <f>IF(sel_og=1,E8507-G8507,0)</f>
        <v/>
      </c>
    </row>
    <row r="8508">
      <c r="A8508" s="6">
        <f>Profiles!E8508+Profiles!F8508</f>
        <v/>
      </c>
      <c r="B8508" s="6">
        <f>Profiles!D8508*sel_solar</f>
        <v/>
      </c>
      <c r="C8508" s="6">
        <f>MIN(B8508,A8508)</f>
        <v/>
      </c>
      <c r="D8508" s="6">
        <f>B8508-C8508</f>
        <v/>
      </c>
      <c r="E8508" s="6">
        <f>A8508-C8508</f>
        <v/>
      </c>
      <c r="F8508" s="6">
        <f>MIN(D8508,in_batt_pw,IF(sel_batt=0,0,(sel_batt-H8507)/in_rte))</f>
        <v/>
      </c>
      <c r="G8508" s="6">
        <f>MIN(E8508,in_batt_pw,H8507)</f>
        <v/>
      </c>
      <c r="H8508" s="6">
        <f>H8507+F8508*in_rte-G8508</f>
        <v/>
      </c>
      <c r="I8508" s="6">
        <f>IF(sel_og=1,0,E8508-G8508)</f>
        <v/>
      </c>
      <c r="J8508" s="6">
        <f>IF(sel_og=1,0,D8508-F8508)</f>
        <v/>
      </c>
      <c r="K8508" s="6">
        <f>IF(sel_og=1,E8508-G8508,0)</f>
        <v/>
      </c>
    </row>
    <row r="8509">
      <c r="A8509" s="6">
        <f>Profiles!E8509+Profiles!F8509</f>
        <v/>
      </c>
      <c r="B8509" s="6">
        <f>Profiles!D8509*sel_solar</f>
        <v/>
      </c>
      <c r="C8509" s="6">
        <f>MIN(B8509,A8509)</f>
        <v/>
      </c>
      <c r="D8509" s="6">
        <f>B8509-C8509</f>
        <v/>
      </c>
      <c r="E8509" s="6">
        <f>A8509-C8509</f>
        <v/>
      </c>
      <c r="F8509" s="6">
        <f>MIN(D8509,in_batt_pw,IF(sel_batt=0,0,(sel_batt-H8508)/in_rte))</f>
        <v/>
      </c>
      <c r="G8509" s="6">
        <f>MIN(E8509,in_batt_pw,H8508)</f>
        <v/>
      </c>
      <c r="H8509" s="6">
        <f>H8508+F8509*in_rte-G8509</f>
        <v/>
      </c>
      <c r="I8509" s="6">
        <f>IF(sel_og=1,0,E8509-G8509)</f>
        <v/>
      </c>
      <c r="J8509" s="6">
        <f>IF(sel_og=1,0,D8509-F8509)</f>
        <v/>
      </c>
      <c r="K8509" s="6">
        <f>IF(sel_og=1,E8509-G8509,0)</f>
        <v/>
      </c>
    </row>
    <row r="8510">
      <c r="A8510" s="6">
        <f>Profiles!E8510+Profiles!F8510</f>
        <v/>
      </c>
      <c r="B8510" s="6">
        <f>Profiles!D8510*sel_solar</f>
        <v/>
      </c>
      <c r="C8510" s="6">
        <f>MIN(B8510,A8510)</f>
        <v/>
      </c>
      <c r="D8510" s="6">
        <f>B8510-C8510</f>
        <v/>
      </c>
      <c r="E8510" s="6">
        <f>A8510-C8510</f>
        <v/>
      </c>
      <c r="F8510" s="6">
        <f>MIN(D8510,in_batt_pw,IF(sel_batt=0,0,(sel_batt-H8509)/in_rte))</f>
        <v/>
      </c>
      <c r="G8510" s="6">
        <f>MIN(E8510,in_batt_pw,H8509)</f>
        <v/>
      </c>
      <c r="H8510" s="6">
        <f>H8509+F8510*in_rte-G8510</f>
        <v/>
      </c>
      <c r="I8510" s="6">
        <f>IF(sel_og=1,0,E8510-G8510)</f>
        <v/>
      </c>
      <c r="J8510" s="6">
        <f>IF(sel_og=1,0,D8510-F8510)</f>
        <v/>
      </c>
      <c r="K8510" s="6">
        <f>IF(sel_og=1,E8510-G8510,0)</f>
        <v/>
      </c>
    </row>
    <row r="8511">
      <c r="A8511" s="6">
        <f>Profiles!E8511+Profiles!F8511</f>
        <v/>
      </c>
      <c r="B8511" s="6">
        <f>Profiles!D8511*sel_solar</f>
        <v/>
      </c>
      <c r="C8511" s="6">
        <f>MIN(B8511,A8511)</f>
        <v/>
      </c>
      <c r="D8511" s="6">
        <f>B8511-C8511</f>
        <v/>
      </c>
      <c r="E8511" s="6">
        <f>A8511-C8511</f>
        <v/>
      </c>
      <c r="F8511" s="6">
        <f>MIN(D8511,in_batt_pw,IF(sel_batt=0,0,(sel_batt-H8510)/in_rte))</f>
        <v/>
      </c>
      <c r="G8511" s="6">
        <f>MIN(E8511,in_batt_pw,H8510)</f>
        <v/>
      </c>
      <c r="H8511" s="6">
        <f>H8510+F8511*in_rte-G8511</f>
        <v/>
      </c>
      <c r="I8511" s="6">
        <f>IF(sel_og=1,0,E8511-G8511)</f>
        <v/>
      </c>
      <c r="J8511" s="6">
        <f>IF(sel_og=1,0,D8511-F8511)</f>
        <v/>
      </c>
      <c r="K8511" s="6">
        <f>IF(sel_og=1,E8511-G8511,0)</f>
        <v/>
      </c>
    </row>
    <row r="8512">
      <c r="A8512" s="6">
        <f>Profiles!E8512+Profiles!F8512</f>
        <v/>
      </c>
      <c r="B8512" s="6">
        <f>Profiles!D8512*sel_solar</f>
        <v/>
      </c>
      <c r="C8512" s="6">
        <f>MIN(B8512,A8512)</f>
        <v/>
      </c>
      <c r="D8512" s="6">
        <f>B8512-C8512</f>
        <v/>
      </c>
      <c r="E8512" s="6">
        <f>A8512-C8512</f>
        <v/>
      </c>
      <c r="F8512" s="6">
        <f>MIN(D8512,in_batt_pw,IF(sel_batt=0,0,(sel_batt-H8511)/in_rte))</f>
        <v/>
      </c>
      <c r="G8512" s="6">
        <f>MIN(E8512,in_batt_pw,H8511)</f>
        <v/>
      </c>
      <c r="H8512" s="6">
        <f>H8511+F8512*in_rte-G8512</f>
        <v/>
      </c>
      <c r="I8512" s="6">
        <f>IF(sel_og=1,0,E8512-G8512)</f>
        <v/>
      </c>
      <c r="J8512" s="6">
        <f>IF(sel_og=1,0,D8512-F8512)</f>
        <v/>
      </c>
      <c r="K8512" s="6">
        <f>IF(sel_og=1,E8512-G8512,0)</f>
        <v/>
      </c>
    </row>
    <row r="8513">
      <c r="A8513" s="6">
        <f>Profiles!E8513+Profiles!F8513</f>
        <v/>
      </c>
      <c r="B8513" s="6">
        <f>Profiles!D8513*sel_solar</f>
        <v/>
      </c>
      <c r="C8513" s="6">
        <f>MIN(B8513,A8513)</f>
        <v/>
      </c>
      <c r="D8513" s="6">
        <f>B8513-C8513</f>
        <v/>
      </c>
      <c r="E8513" s="6">
        <f>A8513-C8513</f>
        <v/>
      </c>
      <c r="F8513" s="6">
        <f>MIN(D8513,in_batt_pw,IF(sel_batt=0,0,(sel_batt-H8512)/in_rte))</f>
        <v/>
      </c>
      <c r="G8513" s="6">
        <f>MIN(E8513,in_batt_pw,H8512)</f>
        <v/>
      </c>
      <c r="H8513" s="6">
        <f>H8512+F8513*in_rte-G8513</f>
        <v/>
      </c>
      <c r="I8513" s="6">
        <f>IF(sel_og=1,0,E8513-G8513)</f>
        <v/>
      </c>
      <c r="J8513" s="6">
        <f>IF(sel_og=1,0,D8513-F8513)</f>
        <v/>
      </c>
      <c r="K8513" s="6">
        <f>IF(sel_og=1,E8513-G8513,0)</f>
        <v/>
      </c>
    </row>
    <row r="8514">
      <c r="A8514" s="6">
        <f>Profiles!E8514+Profiles!F8514</f>
        <v/>
      </c>
      <c r="B8514" s="6">
        <f>Profiles!D8514*sel_solar</f>
        <v/>
      </c>
      <c r="C8514" s="6">
        <f>MIN(B8514,A8514)</f>
        <v/>
      </c>
      <c r="D8514" s="6">
        <f>B8514-C8514</f>
        <v/>
      </c>
      <c r="E8514" s="6">
        <f>A8514-C8514</f>
        <v/>
      </c>
      <c r="F8514" s="6">
        <f>MIN(D8514,in_batt_pw,IF(sel_batt=0,0,(sel_batt-H8513)/in_rte))</f>
        <v/>
      </c>
      <c r="G8514" s="6">
        <f>MIN(E8514,in_batt_pw,H8513)</f>
        <v/>
      </c>
      <c r="H8514" s="6">
        <f>H8513+F8514*in_rte-G8514</f>
        <v/>
      </c>
      <c r="I8514" s="6">
        <f>IF(sel_og=1,0,E8514-G8514)</f>
        <v/>
      </c>
      <c r="J8514" s="6">
        <f>IF(sel_og=1,0,D8514-F8514)</f>
        <v/>
      </c>
      <c r="K8514" s="6">
        <f>IF(sel_og=1,E8514-G8514,0)</f>
        <v/>
      </c>
    </row>
    <row r="8515">
      <c r="A8515" s="6">
        <f>Profiles!E8515+Profiles!F8515</f>
        <v/>
      </c>
      <c r="B8515" s="6">
        <f>Profiles!D8515*sel_solar</f>
        <v/>
      </c>
      <c r="C8515" s="6">
        <f>MIN(B8515,A8515)</f>
        <v/>
      </c>
      <c r="D8515" s="6">
        <f>B8515-C8515</f>
        <v/>
      </c>
      <c r="E8515" s="6">
        <f>A8515-C8515</f>
        <v/>
      </c>
      <c r="F8515" s="6">
        <f>MIN(D8515,in_batt_pw,IF(sel_batt=0,0,(sel_batt-H8514)/in_rte))</f>
        <v/>
      </c>
      <c r="G8515" s="6">
        <f>MIN(E8515,in_batt_pw,H8514)</f>
        <v/>
      </c>
      <c r="H8515" s="6">
        <f>H8514+F8515*in_rte-G8515</f>
        <v/>
      </c>
      <c r="I8515" s="6">
        <f>IF(sel_og=1,0,E8515-G8515)</f>
        <v/>
      </c>
      <c r="J8515" s="6">
        <f>IF(sel_og=1,0,D8515-F8515)</f>
        <v/>
      </c>
      <c r="K8515" s="6">
        <f>IF(sel_og=1,E8515-G8515,0)</f>
        <v/>
      </c>
    </row>
    <row r="8516">
      <c r="A8516" s="6">
        <f>Profiles!E8516+Profiles!F8516</f>
        <v/>
      </c>
      <c r="B8516" s="6">
        <f>Profiles!D8516*sel_solar</f>
        <v/>
      </c>
      <c r="C8516" s="6">
        <f>MIN(B8516,A8516)</f>
        <v/>
      </c>
      <c r="D8516" s="6">
        <f>B8516-C8516</f>
        <v/>
      </c>
      <c r="E8516" s="6">
        <f>A8516-C8516</f>
        <v/>
      </c>
      <c r="F8516" s="6">
        <f>MIN(D8516,in_batt_pw,IF(sel_batt=0,0,(sel_batt-H8515)/in_rte))</f>
        <v/>
      </c>
      <c r="G8516" s="6">
        <f>MIN(E8516,in_batt_pw,H8515)</f>
        <v/>
      </c>
      <c r="H8516" s="6">
        <f>H8515+F8516*in_rte-G8516</f>
        <v/>
      </c>
      <c r="I8516" s="6">
        <f>IF(sel_og=1,0,E8516-G8516)</f>
        <v/>
      </c>
      <c r="J8516" s="6">
        <f>IF(sel_og=1,0,D8516-F8516)</f>
        <v/>
      </c>
      <c r="K8516" s="6">
        <f>IF(sel_og=1,E8516-G8516,0)</f>
        <v/>
      </c>
    </row>
    <row r="8517">
      <c r="A8517" s="6">
        <f>Profiles!E8517+Profiles!F8517</f>
        <v/>
      </c>
      <c r="B8517" s="6">
        <f>Profiles!D8517*sel_solar</f>
        <v/>
      </c>
      <c r="C8517" s="6">
        <f>MIN(B8517,A8517)</f>
        <v/>
      </c>
      <c r="D8517" s="6">
        <f>B8517-C8517</f>
        <v/>
      </c>
      <c r="E8517" s="6">
        <f>A8517-C8517</f>
        <v/>
      </c>
      <c r="F8517" s="6">
        <f>MIN(D8517,in_batt_pw,IF(sel_batt=0,0,(sel_batt-H8516)/in_rte))</f>
        <v/>
      </c>
      <c r="G8517" s="6">
        <f>MIN(E8517,in_batt_pw,H8516)</f>
        <v/>
      </c>
      <c r="H8517" s="6">
        <f>H8516+F8517*in_rte-G8517</f>
        <v/>
      </c>
      <c r="I8517" s="6">
        <f>IF(sel_og=1,0,E8517-G8517)</f>
        <v/>
      </c>
      <c r="J8517" s="6">
        <f>IF(sel_og=1,0,D8517-F8517)</f>
        <v/>
      </c>
      <c r="K8517" s="6">
        <f>IF(sel_og=1,E8517-G8517,0)</f>
        <v/>
      </c>
    </row>
    <row r="8518">
      <c r="A8518" s="6">
        <f>Profiles!E8518+Profiles!F8518</f>
        <v/>
      </c>
      <c r="B8518" s="6">
        <f>Profiles!D8518*sel_solar</f>
        <v/>
      </c>
      <c r="C8518" s="6">
        <f>MIN(B8518,A8518)</f>
        <v/>
      </c>
      <c r="D8518" s="6">
        <f>B8518-C8518</f>
        <v/>
      </c>
      <c r="E8518" s="6">
        <f>A8518-C8518</f>
        <v/>
      </c>
      <c r="F8518" s="6">
        <f>MIN(D8518,in_batt_pw,IF(sel_batt=0,0,(sel_batt-H8517)/in_rte))</f>
        <v/>
      </c>
      <c r="G8518" s="6">
        <f>MIN(E8518,in_batt_pw,H8517)</f>
        <v/>
      </c>
      <c r="H8518" s="6">
        <f>H8517+F8518*in_rte-G8518</f>
        <v/>
      </c>
      <c r="I8518" s="6">
        <f>IF(sel_og=1,0,E8518-G8518)</f>
        <v/>
      </c>
      <c r="J8518" s="6">
        <f>IF(sel_og=1,0,D8518-F8518)</f>
        <v/>
      </c>
      <c r="K8518" s="6">
        <f>IF(sel_og=1,E8518-G8518,0)</f>
        <v/>
      </c>
    </row>
    <row r="8519">
      <c r="A8519" s="6">
        <f>Profiles!E8519+Profiles!F8519</f>
        <v/>
      </c>
      <c r="B8519" s="6">
        <f>Profiles!D8519*sel_solar</f>
        <v/>
      </c>
      <c r="C8519" s="6">
        <f>MIN(B8519,A8519)</f>
        <v/>
      </c>
      <c r="D8519" s="6">
        <f>B8519-C8519</f>
        <v/>
      </c>
      <c r="E8519" s="6">
        <f>A8519-C8519</f>
        <v/>
      </c>
      <c r="F8519" s="6">
        <f>MIN(D8519,in_batt_pw,IF(sel_batt=0,0,(sel_batt-H8518)/in_rte))</f>
        <v/>
      </c>
      <c r="G8519" s="6">
        <f>MIN(E8519,in_batt_pw,H8518)</f>
        <v/>
      </c>
      <c r="H8519" s="6">
        <f>H8518+F8519*in_rte-G8519</f>
        <v/>
      </c>
      <c r="I8519" s="6">
        <f>IF(sel_og=1,0,E8519-G8519)</f>
        <v/>
      </c>
      <c r="J8519" s="6">
        <f>IF(sel_og=1,0,D8519-F8519)</f>
        <v/>
      </c>
      <c r="K8519" s="6">
        <f>IF(sel_og=1,E8519-G8519,0)</f>
        <v/>
      </c>
    </row>
    <row r="8520">
      <c r="A8520" s="6">
        <f>Profiles!E8520+Profiles!F8520</f>
        <v/>
      </c>
      <c r="B8520" s="6">
        <f>Profiles!D8520*sel_solar</f>
        <v/>
      </c>
      <c r="C8520" s="6">
        <f>MIN(B8520,A8520)</f>
        <v/>
      </c>
      <c r="D8520" s="6">
        <f>B8520-C8520</f>
        <v/>
      </c>
      <c r="E8520" s="6">
        <f>A8520-C8520</f>
        <v/>
      </c>
      <c r="F8520" s="6">
        <f>MIN(D8520,in_batt_pw,IF(sel_batt=0,0,(sel_batt-H8519)/in_rte))</f>
        <v/>
      </c>
      <c r="G8520" s="6">
        <f>MIN(E8520,in_batt_pw,H8519)</f>
        <v/>
      </c>
      <c r="H8520" s="6">
        <f>H8519+F8520*in_rte-G8520</f>
        <v/>
      </c>
      <c r="I8520" s="6">
        <f>IF(sel_og=1,0,E8520-G8520)</f>
        <v/>
      </c>
      <c r="J8520" s="6">
        <f>IF(sel_og=1,0,D8520-F8520)</f>
        <v/>
      </c>
      <c r="K8520" s="6">
        <f>IF(sel_og=1,E8520-G8520,0)</f>
        <v/>
      </c>
    </row>
    <row r="8521">
      <c r="A8521" s="6">
        <f>Profiles!E8521+Profiles!F8521</f>
        <v/>
      </c>
      <c r="B8521" s="6">
        <f>Profiles!D8521*sel_solar</f>
        <v/>
      </c>
      <c r="C8521" s="6">
        <f>MIN(B8521,A8521)</f>
        <v/>
      </c>
      <c r="D8521" s="6">
        <f>B8521-C8521</f>
        <v/>
      </c>
      <c r="E8521" s="6">
        <f>A8521-C8521</f>
        <v/>
      </c>
      <c r="F8521" s="6">
        <f>MIN(D8521,in_batt_pw,IF(sel_batt=0,0,(sel_batt-H8520)/in_rte))</f>
        <v/>
      </c>
      <c r="G8521" s="6">
        <f>MIN(E8521,in_batt_pw,H8520)</f>
        <v/>
      </c>
      <c r="H8521" s="6">
        <f>H8520+F8521*in_rte-G8521</f>
        <v/>
      </c>
      <c r="I8521" s="6">
        <f>IF(sel_og=1,0,E8521-G8521)</f>
        <v/>
      </c>
      <c r="J8521" s="6">
        <f>IF(sel_og=1,0,D8521-F8521)</f>
        <v/>
      </c>
      <c r="K8521" s="6">
        <f>IF(sel_og=1,E8521-G8521,0)</f>
        <v/>
      </c>
    </row>
    <row r="8522">
      <c r="A8522" s="6">
        <f>Profiles!E8522+Profiles!F8522</f>
        <v/>
      </c>
      <c r="B8522" s="6">
        <f>Profiles!D8522*sel_solar</f>
        <v/>
      </c>
      <c r="C8522" s="6">
        <f>MIN(B8522,A8522)</f>
        <v/>
      </c>
      <c r="D8522" s="6">
        <f>B8522-C8522</f>
        <v/>
      </c>
      <c r="E8522" s="6">
        <f>A8522-C8522</f>
        <v/>
      </c>
      <c r="F8522" s="6">
        <f>MIN(D8522,in_batt_pw,IF(sel_batt=0,0,(sel_batt-H8521)/in_rte))</f>
        <v/>
      </c>
      <c r="G8522" s="6">
        <f>MIN(E8522,in_batt_pw,H8521)</f>
        <v/>
      </c>
      <c r="H8522" s="6">
        <f>H8521+F8522*in_rte-G8522</f>
        <v/>
      </c>
      <c r="I8522" s="6">
        <f>IF(sel_og=1,0,E8522-G8522)</f>
        <v/>
      </c>
      <c r="J8522" s="6">
        <f>IF(sel_og=1,0,D8522-F8522)</f>
        <v/>
      </c>
      <c r="K8522" s="6">
        <f>IF(sel_og=1,E8522-G8522,0)</f>
        <v/>
      </c>
    </row>
    <row r="8523">
      <c r="A8523" s="6">
        <f>Profiles!E8523+Profiles!F8523</f>
        <v/>
      </c>
      <c r="B8523" s="6">
        <f>Profiles!D8523*sel_solar</f>
        <v/>
      </c>
      <c r="C8523" s="6">
        <f>MIN(B8523,A8523)</f>
        <v/>
      </c>
      <c r="D8523" s="6">
        <f>B8523-C8523</f>
        <v/>
      </c>
      <c r="E8523" s="6">
        <f>A8523-C8523</f>
        <v/>
      </c>
      <c r="F8523" s="6">
        <f>MIN(D8523,in_batt_pw,IF(sel_batt=0,0,(sel_batt-H8522)/in_rte))</f>
        <v/>
      </c>
      <c r="G8523" s="6">
        <f>MIN(E8523,in_batt_pw,H8522)</f>
        <v/>
      </c>
      <c r="H8523" s="6">
        <f>H8522+F8523*in_rte-G8523</f>
        <v/>
      </c>
      <c r="I8523" s="6">
        <f>IF(sel_og=1,0,E8523-G8523)</f>
        <v/>
      </c>
      <c r="J8523" s="6">
        <f>IF(sel_og=1,0,D8523-F8523)</f>
        <v/>
      </c>
      <c r="K8523" s="6">
        <f>IF(sel_og=1,E8523-G8523,0)</f>
        <v/>
      </c>
    </row>
    <row r="8524">
      <c r="A8524" s="6">
        <f>Profiles!E8524+Profiles!F8524</f>
        <v/>
      </c>
      <c r="B8524" s="6">
        <f>Profiles!D8524*sel_solar</f>
        <v/>
      </c>
      <c r="C8524" s="6">
        <f>MIN(B8524,A8524)</f>
        <v/>
      </c>
      <c r="D8524" s="6">
        <f>B8524-C8524</f>
        <v/>
      </c>
      <c r="E8524" s="6">
        <f>A8524-C8524</f>
        <v/>
      </c>
      <c r="F8524" s="6">
        <f>MIN(D8524,in_batt_pw,IF(sel_batt=0,0,(sel_batt-H8523)/in_rte))</f>
        <v/>
      </c>
      <c r="G8524" s="6">
        <f>MIN(E8524,in_batt_pw,H8523)</f>
        <v/>
      </c>
      <c r="H8524" s="6">
        <f>H8523+F8524*in_rte-G8524</f>
        <v/>
      </c>
      <c r="I8524" s="6">
        <f>IF(sel_og=1,0,E8524-G8524)</f>
        <v/>
      </c>
      <c r="J8524" s="6">
        <f>IF(sel_og=1,0,D8524-F8524)</f>
        <v/>
      </c>
      <c r="K8524" s="6">
        <f>IF(sel_og=1,E8524-G8524,0)</f>
        <v/>
      </c>
    </row>
    <row r="8525">
      <c r="A8525" s="6">
        <f>Profiles!E8525+Profiles!F8525</f>
        <v/>
      </c>
      <c r="B8525" s="6">
        <f>Profiles!D8525*sel_solar</f>
        <v/>
      </c>
      <c r="C8525" s="6">
        <f>MIN(B8525,A8525)</f>
        <v/>
      </c>
      <c r="D8525" s="6">
        <f>B8525-C8525</f>
        <v/>
      </c>
      <c r="E8525" s="6">
        <f>A8525-C8525</f>
        <v/>
      </c>
      <c r="F8525" s="6">
        <f>MIN(D8525,in_batt_pw,IF(sel_batt=0,0,(sel_batt-H8524)/in_rte))</f>
        <v/>
      </c>
      <c r="G8525" s="6">
        <f>MIN(E8525,in_batt_pw,H8524)</f>
        <v/>
      </c>
      <c r="H8525" s="6">
        <f>H8524+F8525*in_rte-G8525</f>
        <v/>
      </c>
      <c r="I8525" s="6">
        <f>IF(sel_og=1,0,E8525-G8525)</f>
        <v/>
      </c>
      <c r="J8525" s="6">
        <f>IF(sel_og=1,0,D8525-F8525)</f>
        <v/>
      </c>
      <c r="K8525" s="6">
        <f>IF(sel_og=1,E8525-G8525,0)</f>
        <v/>
      </c>
    </row>
    <row r="8526">
      <c r="A8526" s="6">
        <f>Profiles!E8526+Profiles!F8526</f>
        <v/>
      </c>
      <c r="B8526" s="6">
        <f>Profiles!D8526*sel_solar</f>
        <v/>
      </c>
      <c r="C8526" s="6">
        <f>MIN(B8526,A8526)</f>
        <v/>
      </c>
      <c r="D8526" s="6">
        <f>B8526-C8526</f>
        <v/>
      </c>
      <c r="E8526" s="6">
        <f>A8526-C8526</f>
        <v/>
      </c>
      <c r="F8526" s="6">
        <f>MIN(D8526,in_batt_pw,IF(sel_batt=0,0,(sel_batt-H8525)/in_rte))</f>
        <v/>
      </c>
      <c r="G8526" s="6">
        <f>MIN(E8526,in_batt_pw,H8525)</f>
        <v/>
      </c>
      <c r="H8526" s="6">
        <f>H8525+F8526*in_rte-G8526</f>
        <v/>
      </c>
      <c r="I8526" s="6">
        <f>IF(sel_og=1,0,E8526-G8526)</f>
        <v/>
      </c>
      <c r="J8526" s="6">
        <f>IF(sel_og=1,0,D8526-F8526)</f>
        <v/>
      </c>
      <c r="K8526" s="6">
        <f>IF(sel_og=1,E8526-G8526,0)</f>
        <v/>
      </c>
    </row>
    <row r="8527">
      <c r="A8527" s="6">
        <f>Profiles!E8527+Profiles!F8527</f>
        <v/>
      </c>
      <c r="B8527" s="6">
        <f>Profiles!D8527*sel_solar</f>
        <v/>
      </c>
      <c r="C8527" s="6">
        <f>MIN(B8527,A8527)</f>
        <v/>
      </c>
      <c r="D8527" s="6">
        <f>B8527-C8527</f>
        <v/>
      </c>
      <c r="E8527" s="6">
        <f>A8527-C8527</f>
        <v/>
      </c>
      <c r="F8527" s="6">
        <f>MIN(D8527,in_batt_pw,IF(sel_batt=0,0,(sel_batt-H8526)/in_rte))</f>
        <v/>
      </c>
      <c r="G8527" s="6">
        <f>MIN(E8527,in_batt_pw,H8526)</f>
        <v/>
      </c>
      <c r="H8527" s="6">
        <f>H8526+F8527*in_rte-G8527</f>
        <v/>
      </c>
      <c r="I8527" s="6">
        <f>IF(sel_og=1,0,E8527-G8527)</f>
        <v/>
      </c>
      <c r="J8527" s="6">
        <f>IF(sel_og=1,0,D8527-F8527)</f>
        <v/>
      </c>
      <c r="K8527" s="6">
        <f>IF(sel_og=1,E8527-G8527,0)</f>
        <v/>
      </c>
    </row>
    <row r="8528">
      <c r="A8528" s="6">
        <f>Profiles!E8528+Profiles!F8528</f>
        <v/>
      </c>
      <c r="B8528" s="6">
        <f>Profiles!D8528*sel_solar</f>
        <v/>
      </c>
      <c r="C8528" s="6">
        <f>MIN(B8528,A8528)</f>
        <v/>
      </c>
      <c r="D8528" s="6">
        <f>B8528-C8528</f>
        <v/>
      </c>
      <c r="E8528" s="6">
        <f>A8528-C8528</f>
        <v/>
      </c>
      <c r="F8528" s="6">
        <f>MIN(D8528,in_batt_pw,IF(sel_batt=0,0,(sel_batt-H8527)/in_rte))</f>
        <v/>
      </c>
      <c r="G8528" s="6">
        <f>MIN(E8528,in_batt_pw,H8527)</f>
        <v/>
      </c>
      <c r="H8528" s="6">
        <f>H8527+F8528*in_rte-G8528</f>
        <v/>
      </c>
      <c r="I8528" s="6">
        <f>IF(sel_og=1,0,E8528-G8528)</f>
        <v/>
      </c>
      <c r="J8528" s="6">
        <f>IF(sel_og=1,0,D8528-F8528)</f>
        <v/>
      </c>
      <c r="K8528" s="6">
        <f>IF(sel_og=1,E8528-G8528,0)</f>
        <v/>
      </c>
    </row>
    <row r="8529">
      <c r="A8529" s="6">
        <f>Profiles!E8529+Profiles!F8529</f>
        <v/>
      </c>
      <c r="B8529" s="6">
        <f>Profiles!D8529*sel_solar</f>
        <v/>
      </c>
      <c r="C8529" s="6">
        <f>MIN(B8529,A8529)</f>
        <v/>
      </c>
      <c r="D8529" s="6">
        <f>B8529-C8529</f>
        <v/>
      </c>
      <c r="E8529" s="6">
        <f>A8529-C8529</f>
        <v/>
      </c>
      <c r="F8529" s="6">
        <f>MIN(D8529,in_batt_pw,IF(sel_batt=0,0,(sel_batt-H8528)/in_rte))</f>
        <v/>
      </c>
      <c r="G8529" s="6">
        <f>MIN(E8529,in_batt_pw,H8528)</f>
        <v/>
      </c>
      <c r="H8529" s="6">
        <f>H8528+F8529*in_rte-G8529</f>
        <v/>
      </c>
      <c r="I8529" s="6">
        <f>IF(sel_og=1,0,E8529-G8529)</f>
        <v/>
      </c>
      <c r="J8529" s="6">
        <f>IF(sel_og=1,0,D8529-F8529)</f>
        <v/>
      </c>
      <c r="K8529" s="6">
        <f>IF(sel_og=1,E8529-G8529,0)</f>
        <v/>
      </c>
    </row>
    <row r="8530">
      <c r="A8530" s="6">
        <f>Profiles!E8530+Profiles!F8530</f>
        <v/>
      </c>
      <c r="B8530" s="6">
        <f>Profiles!D8530*sel_solar</f>
        <v/>
      </c>
      <c r="C8530" s="6">
        <f>MIN(B8530,A8530)</f>
        <v/>
      </c>
      <c r="D8530" s="6">
        <f>B8530-C8530</f>
        <v/>
      </c>
      <c r="E8530" s="6">
        <f>A8530-C8530</f>
        <v/>
      </c>
      <c r="F8530" s="6">
        <f>MIN(D8530,in_batt_pw,IF(sel_batt=0,0,(sel_batt-H8529)/in_rte))</f>
        <v/>
      </c>
      <c r="G8530" s="6">
        <f>MIN(E8530,in_batt_pw,H8529)</f>
        <v/>
      </c>
      <c r="H8530" s="6">
        <f>H8529+F8530*in_rte-G8530</f>
        <v/>
      </c>
      <c r="I8530" s="6">
        <f>IF(sel_og=1,0,E8530-G8530)</f>
        <v/>
      </c>
      <c r="J8530" s="6">
        <f>IF(sel_og=1,0,D8530-F8530)</f>
        <v/>
      </c>
      <c r="K8530" s="6">
        <f>IF(sel_og=1,E8530-G8530,0)</f>
        <v/>
      </c>
    </row>
    <row r="8531">
      <c r="A8531" s="6">
        <f>Profiles!E8531+Profiles!F8531</f>
        <v/>
      </c>
      <c r="B8531" s="6">
        <f>Profiles!D8531*sel_solar</f>
        <v/>
      </c>
      <c r="C8531" s="6">
        <f>MIN(B8531,A8531)</f>
        <v/>
      </c>
      <c r="D8531" s="6">
        <f>B8531-C8531</f>
        <v/>
      </c>
      <c r="E8531" s="6">
        <f>A8531-C8531</f>
        <v/>
      </c>
      <c r="F8531" s="6">
        <f>MIN(D8531,in_batt_pw,IF(sel_batt=0,0,(sel_batt-H8530)/in_rte))</f>
        <v/>
      </c>
      <c r="G8531" s="6">
        <f>MIN(E8531,in_batt_pw,H8530)</f>
        <v/>
      </c>
      <c r="H8531" s="6">
        <f>H8530+F8531*in_rte-G8531</f>
        <v/>
      </c>
      <c r="I8531" s="6">
        <f>IF(sel_og=1,0,E8531-G8531)</f>
        <v/>
      </c>
      <c r="J8531" s="6">
        <f>IF(sel_og=1,0,D8531-F8531)</f>
        <v/>
      </c>
      <c r="K8531" s="6">
        <f>IF(sel_og=1,E8531-G8531,0)</f>
        <v/>
      </c>
    </row>
    <row r="8532">
      <c r="A8532" s="6">
        <f>Profiles!E8532+Profiles!F8532</f>
        <v/>
      </c>
      <c r="B8532" s="6">
        <f>Profiles!D8532*sel_solar</f>
        <v/>
      </c>
      <c r="C8532" s="6">
        <f>MIN(B8532,A8532)</f>
        <v/>
      </c>
      <c r="D8532" s="6">
        <f>B8532-C8532</f>
        <v/>
      </c>
      <c r="E8532" s="6">
        <f>A8532-C8532</f>
        <v/>
      </c>
      <c r="F8532" s="6">
        <f>MIN(D8532,in_batt_pw,IF(sel_batt=0,0,(sel_batt-H8531)/in_rte))</f>
        <v/>
      </c>
      <c r="G8532" s="6">
        <f>MIN(E8532,in_batt_pw,H8531)</f>
        <v/>
      </c>
      <c r="H8532" s="6">
        <f>H8531+F8532*in_rte-G8532</f>
        <v/>
      </c>
      <c r="I8532" s="6">
        <f>IF(sel_og=1,0,E8532-G8532)</f>
        <v/>
      </c>
      <c r="J8532" s="6">
        <f>IF(sel_og=1,0,D8532-F8532)</f>
        <v/>
      </c>
      <c r="K8532" s="6">
        <f>IF(sel_og=1,E8532-G8532,0)</f>
        <v/>
      </c>
    </row>
    <row r="8533">
      <c r="A8533" s="6">
        <f>Profiles!E8533+Profiles!F8533</f>
        <v/>
      </c>
      <c r="B8533" s="6">
        <f>Profiles!D8533*sel_solar</f>
        <v/>
      </c>
      <c r="C8533" s="6">
        <f>MIN(B8533,A8533)</f>
        <v/>
      </c>
      <c r="D8533" s="6">
        <f>B8533-C8533</f>
        <v/>
      </c>
      <c r="E8533" s="6">
        <f>A8533-C8533</f>
        <v/>
      </c>
      <c r="F8533" s="6">
        <f>MIN(D8533,in_batt_pw,IF(sel_batt=0,0,(sel_batt-H8532)/in_rte))</f>
        <v/>
      </c>
      <c r="G8533" s="6">
        <f>MIN(E8533,in_batt_pw,H8532)</f>
        <v/>
      </c>
      <c r="H8533" s="6">
        <f>H8532+F8533*in_rte-G8533</f>
        <v/>
      </c>
      <c r="I8533" s="6">
        <f>IF(sel_og=1,0,E8533-G8533)</f>
        <v/>
      </c>
      <c r="J8533" s="6">
        <f>IF(sel_og=1,0,D8533-F8533)</f>
        <v/>
      </c>
      <c r="K8533" s="6">
        <f>IF(sel_og=1,E8533-G8533,0)</f>
        <v/>
      </c>
    </row>
    <row r="8534">
      <c r="A8534" s="6">
        <f>Profiles!E8534+Profiles!F8534</f>
        <v/>
      </c>
      <c r="B8534" s="6">
        <f>Profiles!D8534*sel_solar</f>
        <v/>
      </c>
      <c r="C8534" s="6">
        <f>MIN(B8534,A8534)</f>
        <v/>
      </c>
      <c r="D8534" s="6">
        <f>B8534-C8534</f>
        <v/>
      </c>
      <c r="E8534" s="6">
        <f>A8534-C8534</f>
        <v/>
      </c>
      <c r="F8534" s="6">
        <f>MIN(D8534,in_batt_pw,IF(sel_batt=0,0,(sel_batt-H8533)/in_rte))</f>
        <v/>
      </c>
      <c r="G8534" s="6">
        <f>MIN(E8534,in_batt_pw,H8533)</f>
        <v/>
      </c>
      <c r="H8534" s="6">
        <f>H8533+F8534*in_rte-G8534</f>
        <v/>
      </c>
      <c r="I8534" s="6">
        <f>IF(sel_og=1,0,E8534-G8534)</f>
        <v/>
      </c>
      <c r="J8534" s="6">
        <f>IF(sel_og=1,0,D8534-F8534)</f>
        <v/>
      </c>
      <c r="K8534" s="6">
        <f>IF(sel_og=1,E8534-G8534,0)</f>
        <v/>
      </c>
    </row>
    <row r="8535">
      <c r="A8535" s="6">
        <f>Profiles!E8535+Profiles!F8535</f>
        <v/>
      </c>
      <c r="B8535" s="6">
        <f>Profiles!D8535*sel_solar</f>
        <v/>
      </c>
      <c r="C8535" s="6">
        <f>MIN(B8535,A8535)</f>
        <v/>
      </c>
      <c r="D8535" s="6">
        <f>B8535-C8535</f>
        <v/>
      </c>
      <c r="E8535" s="6">
        <f>A8535-C8535</f>
        <v/>
      </c>
      <c r="F8535" s="6">
        <f>MIN(D8535,in_batt_pw,IF(sel_batt=0,0,(sel_batt-H8534)/in_rte))</f>
        <v/>
      </c>
      <c r="G8535" s="6">
        <f>MIN(E8535,in_batt_pw,H8534)</f>
        <v/>
      </c>
      <c r="H8535" s="6">
        <f>H8534+F8535*in_rte-G8535</f>
        <v/>
      </c>
      <c r="I8535" s="6">
        <f>IF(sel_og=1,0,E8535-G8535)</f>
        <v/>
      </c>
      <c r="J8535" s="6">
        <f>IF(sel_og=1,0,D8535-F8535)</f>
        <v/>
      </c>
      <c r="K8535" s="6">
        <f>IF(sel_og=1,E8535-G8535,0)</f>
        <v/>
      </c>
    </row>
    <row r="8536">
      <c r="A8536" s="6">
        <f>Profiles!E8536+Profiles!F8536</f>
        <v/>
      </c>
      <c r="B8536" s="6">
        <f>Profiles!D8536*sel_solar</f>
        <v/>
      </c>
      <c r="C8536" s="6">
        <f>MIN(B8536,A8536)</f>
        <v/>
      </c>
      <c r="D8536" s="6">
        <f>B8536-C8536</f>
        <v/>
      </c>
      <c r="E8536" s="6">
        <f>A8536-C8536</f>
        <v/>
      </c>
      <c r="F8536" s="6">
        <f>MIN(D8536,in_batt_pw,IF(sel_batt=0,0,(sel_batt-H8535)/in_rte))</f>
        <v/>
      </c>
      <c r="G8536" s="6">
        <f>MIN(E8536,in_batt_pw,H8535)</f>
        <v/>
      </c>
      <c r="H8536" s="6">
        <f>H8535+F8536*in_rte-G8536</f>
        <v/>
      </c>
      <c r="I8536" s="6">
        <f>IF(sel_og=1,0,E8536-G8536)</f>
        <v/>
      </c>
      <c r="J8536" s="6">
        <f>IF(sel_og=1,0,D8536-F8536)</f>
        <v/>
      </c>
      <c r="K8536" s="6">
        <f>IF(sel_og=1,E8536-G8536,0)</f>
        <v/>
      </c>
    </row>
    <row r="8537">
      <c r="A8537" s="6">
        <f>Profiles!E8537+Profiles!F8537</f>
        <v/>
      </c>
      <c r="B8537" s="6">
        <f>Profiles!D8537*sel_solar</f>
        <v/>
      </c>
      <c r="C8537" s="6">
        <f>MIN(B8537,A8537)</f>
        <v/>
      </c>
      <c r="D8537" s="6">
        <f>B8537-C8537</f>
        <v/>
      </c>
      <c r="E8537" s="6">
        <f>A8537-C8537</f>
        <v/>
      </c>
      <c r="F8537" s="6">
        <f>MIN(D8537,in_batt_pw,IF(sel_batt=0,0,(sel_batt-H8536)/in_rte))</f>
        <v/>
      </c>
      <c r="G8537" s="6">
        <f>MIN(E8537,in_batt_pw,H8536)</f>
        <v/>
      </c>
      <c r="H8537" s="6">
        <f>H8536+F8537*in_rte-G8537</f>
        <v/>
      </c>
      <c r="I8537" s="6">
        <f>IF(sel_og=1,0,E8537-G8537)</f>
        <v/>
      </c>
      <c r="J8537" s="6">
        <f>IF(sel_og=1,0,D8537-F8537)</f>
        <v/>
      </c>
      <c r="K8537" s="6">
        <f>IF(sel_og=1,E8537-G8537,0)</f>
        <v/>
      </c>
    </row>
    <row r="8538">
      <c r="A8538" s="6">
        <f>Profiles!E8538+Profiles!F8538</f>
        <v/>
      </c>
      <c r="B8538" s="6">
        <f>Profiles!D8538*sel_solar</f>
        <v/>
      </c>
      <c r="C8538" s="6">
        <f>MIN(B8538,A8538)</f>
        <v/>
      </c>
      <c r="D8538" s="6">
        <f>B8538-C8538</f>
        <v/>
      </c>
      <c r="E8538" s="6">
        <f>A8538-C8538</f>
        <v/>
      </c>
      <c r="F8538" s="6">
        <f>MIN(D8538,in_batt_pw,IF(sel_batt=0,0,(sel_batt-H8537)/in_rte))</f>
        <v/>
      </c>
      <c r="G8538" s="6">
        <f>MIN(E8538,in_batt_pw,H8537)</f>
        <v/>
      </c>
      <c r="H8538" s="6">
        <f>H8537+F8538*in_rte-G8538</f>
        <v/>
      </c>
      <c r="I8538" s="6">
        <f>IF(sel_og=1,0,E8538-G8538)</f>
        <v/>
      </c>
      <c r="J8538" s="6">
        <f>IF(sel_og=1,0,D8538-F8538)</f>
        <v/>
      </c>
      <c r="K8538" s="6">
        <f>IF(sel_og=1,E8538-G8538,0)</f>
        <v/>
      </c>
    </row>
    <row r="8539">
      <c r="A8539" s="6">
        <f>Profiles!E8539+Profiles!F8539</f>
        <v/>
      </c>
      <c r="B8539" s="6">
        <f>Profiles!D8539*sel_solar</f>
        <v/>
      </c>
      <c r="C8539" s="6">
        <f>MIN(B8539,A8539)</f>
        <v/>
      </c>
      <c r="D8539" s="6">
        <f>B8539-C8539</f>
        <v/>
      </c>
      <c r="E8539" s="6">
        <f>A8539-C8539</f>
        <v/>
      </c>
      <c r="F8539" s="6">
        <f>MIN(D8539,in_batt_pw,IF(sel_batt=0,0,(sel_batt-H8538)/in_rte))</f>
        <v/>
      </c>
      <c r="G8539" s="6">
        <f>MIN(E8539,in_batt_pw,H8538)</f>
        <v/>
      </c>
      <c r="H8539" s="6">
        <f>H8538+F8539*in_rte-G8539</f>
        <v/>
      </c>
      <c r="I8539" s="6">
        <f>IF(sel_og=1,0,E8539-G8539)</f>
        <v/>
      </c>
      <c r="J8539" s="6">
        <f>IF(sel_og=1,0,D8539-F8539)</f>
        <v/>
      </c>
      <c r="K8539" s="6">
        <f>IF(sel_og=1,E8539-G8539,0)</f>
        <v/>
      </c>
    </row>
    <row r="8540">
      <c r="A8540" s="6">
        <f>Profiles!E8540+Profiles!F8540</f>
        <v/>
      </c>
      <c r="B8540" s="6">
        <f>Profiles!D8540*sel_solar</f>
        <v/>
      </c>
      <c r="C8540" s="6">
        <f>MIN(B8540,A8540)</f>
        <v/>
      </c>
      <c r="D8540" s="6">
        <f>B8540-C8540</f>
        <v/>
      </c>
      <c r="E8540" s="6">
        <f>A8540-C8540</f>
        <v/>
      </c>
      <c r="F8540" s="6">
        <f>MIN(D8540,in_batt_pw,IF(sel_batt=0,0,(sel_batt-H8539)/in_rte))</f>
        <v/>
      </c>
      <c r="G8540" s="6">
        <f>MIN(E8540,in_batt_pw,H8539)</f>
        <v/>
      </c>
      <c r="H8540" s="6">
        <f>H8539+F8540*in_rte-G8540</f>
        <v/>
      </c>
      <c r="I8540" s="6">
        <f>IF(sel_og=1,0,E8540-G8540)</f>
        <v/>
      </c>
      <c r="J8540" s="6">
        <f>IF(sel_og=1,0,D8540-F8540)</f>
        <v/>
      </c>
      <c r="K8540" s="6">
        <f>IF(sel_og=1,E8540-G8540,0)</f>
        <v/>
      </c>
    </row>
    <row r="8541">
      <c r="A8541" s="6">
        <f>Profiles!E8541+Profiles!F8541</f>
        <v/>
      </c>
      <c r="B8541" s="6">
        <f>Profiles!D8541*sel_solar</f>
        <v/>
      </c>
      <c r="C8541" s="6">
        <f>MIN(B8541,A8541)</f>
        <v/>
      </c>
      <c r="D8541" s="6">
        <f>B8541-C8541</f>
        <v/>
      </c>
      <c r="E8541" s="6">
        <f>A8541-C8541</f>
        <v/>
      </c>
      <c r="F8541" s="6">
        <f>MIN(D8541,in_batt_pw,IF(sel_batt=0,0,(sel_batt-H8540)/in_rte))</f>
        <v/>
      </c>
      <c r="G8541" s="6">
        <f>MIN(E8541,in_batt_pw,H8540)</f>
        <v/>
      </c>
      <c r="H8541" s="6">
        <f>H8540+F8541*in_rte-G8541</f>
        <v/>
      </c>
      <c r="I8541" s="6">
        <f>IF(sel_og=1,0,E8541-G8541)</f>
        <v/>
      </c>
      <c r="J8541" s="6">
        <f>IF(sel_og=1,0,D8541-F8541)</f>
        <v/>
      </c>
      <c r="K8541" s="6">
        <f>IF(sel_og=1,E8541-G8541,0)</f>
        <v/>
      </c>
    </row>
    <row r="8542">
      <c r="A8542" s="6">
        <f>Profiles!E8542+Profiles!F8542</f>
        <v/>
      </c>
      <c r="B8542" s="6">
        <f>Profiles!D8542*sel_solar</f>
        <v/>
      </c>
      <c r="C8542" s="6">
        <f>MIN(B8542,A8542)</f>
        <v/>
      </c>
      <c r="D8542" s="6">
        <f>B8542-C8542</f>
        <v/>
      </c>
      <c r="E8542" s="6">
        <f>A8542-C8542</f>
        <v/>
      </c>
      <c r="F8542" s="6">
        <f>MIN(D8542,in_batt_pw,IF(sel_batt=0,0,(sel_batt-H8541)/in_rte))</f>
        <v/>
      </c>
      <c r="G8542" s="6">
        <f>MIN(E8542,in_batt_pw,H8541)</f>
        <v/>
      </c>
      <c r="H8542" s="6">
        <f>H8541+F8542*in_rte-G8542</f>
        <v/>
      </c>
      <c r="I8542" s="6">
        <f>IF(sel_og=1,0,E8542-G8542)</f>
        <v/>
      </c>
      <c r="J8542" s="6">
        <f>IF(sel_og=1,0,D8542-F8542)</f>
        <v/>
      </c>
      <c r="K8542" s="6">
        <f>IF(sel_og=1,E8542-G8542,0)</f>
        <v/>
      </c>
    </row>
    <row r="8543">
      <c r="A8543" s="6">
        <f>Profiles!E8543+Profiles!F8543</f>
        <v/>
      </c>
      <c r="B8543" s="6">
        <f>Profiles!D8543*sel_solar</f>
        <v/>
      </c>
      <c r="C8543" s="6">
        <f>MIN(B8543,A8543)</f>
        <v/>
      </c>
      <c r="D8543" s="6">
        <f>B8543-C8543</f>
        <v/>
      </c>
      <c r="E8543" s="6">
        <f>A8543-C8543</f>
        <v/>
      </c>
      <c r="F8543" s="6">
        <f>MIN(D8543,in_batt_pw,IF(sel_batt=0,0,(sel_batt-H8542)/in_rte))</f>
        <v/>
      </c>
      <c r="G8543" s="6">
        <f>MIN(E8543,in_batt_pw,H8542)</f>
        <v/>
      </c>
      <c r="H8543" s="6">
        <f>H8542+F8543*in_rte-G8543</f>
        <v/>
      </c>
      <c r="I8543" s="6">
        <f>IF(sel_og=1,0,E8543-G8543)</f>
        <v/>
      </c>
      <c r="J8543" s="6">
        <f>IF(sel_og=1,0,D8543-F8543)</f>
        <v/>
      </c>
      <c r="K8543" s="6">
        <f>IF(sel_og=1,E8543-G8543,0)</f>
        <v/>
      </c>
    </row>
    <row r="8544">
      <c r="A8544" s="6">
        <f>Profiles!E8544+Profiles!F8544</f>
        <v/>
      </c>
      <c r="B8544" s="6">
        <f>Profiles!D8544*sel_solar</f>
        <v/>
      </c>
      <c r="C8544" s="6">
        <f>MIN(B8544,A8544)</f>
        <v/>
      </c>
      <c r="D8544" s="6">
        <f>B8544-C8544</f>
        <v/>
      </c>
      <c r="E8544" s="6">
        <f>A8544-C8544</f>
        <v/>
      </c>
      <c r="F8544" s="6">
        <f>MIN(D8544,in_batt_pw,IF(sel_batt=0,0,(sel_batt-H8543)/in_rte))</f>
        <v/>
      </c>
      <c r="G8544" s="6">
        <f>MIN(E8544,in_batt_pw,H8543)</f>
        <v/>
      </c>
      <c r="H8544" s="6">
        <f>H8543+F8544*in_rte-G8544</f>
        <v/>
      </c>
      <c r="I8544" s="6">
        <f>IF(sel_og=1,0,E8544-G8544)</f>
        <v/>
      </c>
      <c r="J8544" s="6">
        <f>IF(sel_og=1,0,D8544-F8544)</f>
        <v/>
      </c>
      <c r="K8544" s="6">
        <f>IF(sel_og=1,E8544-G8544,0)</f>
        <v/>
      </c>
    </row>
    <row r="8545">
      <c r="A8545" s="6">
        <f>Profiles!E8545+Profiles!F8545</f>
        <v/>
      </c>
      <c r="B8545" s="6">
        <f>Profiles!D8545*sel_solar</f>
        <v/>
      </c>
      <c r="C8545" s="6">
        <f>MIN(B8545,A8545)</f>
        <v/>
      </c>
      <c r="D8545" s="6">
        <f>B8545-C8545</f>
        <v/>
      </c>
      <c r="E8545" s="6">
        <f>A8545-C8545</f>
        <v/>
      </c>
      <c r="F8545" s="6">
        <f>MIN(D8545,in_batt_pw,IF(sel_batt=0,0,(sel_batt-H8544)/in_rte))</f>
        <v/>
      </c>
      <c r="G8545" s="6">
        <f>MIN(E8545,in_batt_pw,H8544)</f>
        <v/>
      </c>
      <c r="H8545" s="6">
        <f>H8544+F8545*in_rte-G8545</f>
        <v/>
      </c>
      <c r="I8545" s="6">
        <f>IF(sel_og=1,0,E8545-G8545)</f>
        <v/>
      </c>
      <c r="J8545" s="6">
        <f>IF(sel_og=1,0,D8545-F8545)</f>
        <v/>
      </c>
      <c r="K8545" s="6">
        <f>IF(sel_og=1,E8545-G8545,0)</f>
        <v/>
      </c>
    </row>
    <row r="8546">
      <c r="A8546" s="6">
        <f>Profiles!E8546+Profiles!F8546</f>
        <v/>
      </c>
      <c r="B8546" s="6">
        <f>Profiles!D8546*sel_solar</f>
        <v/>
      </c>
      <c r="C8546" s="6">
        <f>MIN(B8546,A8546)</f>
        <v/>
      </c>
      <c r="D8546" s="6">
        <f>B8546-C8546</f>
        <v/>
      </c>
      <c r="E8546" s="6">
        <f>A8546-C8546</f>
        <v/>
      </c>
      <c r="F8546" s="6">
        <f>MIN(D8546,in_batt_pw,IF(sel_batt=0,0,(sel_batt-H8545)/in_rte))</f>
        <v/>
      </c>
      <c r="G8546" s="6">
        <f>MIN(E8546,in_batt_pw,H8545)</f>
        <v/>
      </c>
      <c r="H8546" s="6">
        <f>H8545+F8546*in_rte-G8546</f>
        <v/>
      </c>
      <c r="I8546" s="6">
        <f>IF(sel_og=1,0,E8546-G8546)</f>
        <v/>
      </c>
      <c r="J8546" s="6">
        <f>IF(sel_og=1,0,D8546-F8546)</f>
        <v/>
      </c>
      <c r="K8546" s="6">
        <f>IF(sel_og=1,E8546-G8546,0)</f>
        <v/>
      </c>
    </row>
    <row r="8547">
      <c r="A8547" s="6">
        <f>Profiles!E8547+Profiles!F8547</f>
        <v/>
      </c>
      <c r="B8547" s="6">
        <f>Profiles!D8547*sel_solar</f>
        <v/>
      </c>
      <c r="C8547" s="6">
        <f>MIN(B8547,A8547)</f>
        <v/>
      </c>
      <c r="D8547" s="6">
        <f>B8547-C8547</f>
        <v/>
      </c>
      <c r="E8547" s="6">
        <f>A8547-C8547</f>
        <v/>
      </c>
      <c r="F8547" s="6">
        <f>MIN(D8547,in_batt_pw,IF(sel_batt=0,0,(sel_batt-H8546)/in_rte))</f>
        <v/>
      </c>
      <c r="G8547" s="6">
        <f>MIN(E8547,in_batt_pw,H8546)</f>
        <v/>
      </c>
      <c r="H8547" s="6">
        <f>H8546+F8547*in_rte-G8547</f>
        <v/>
      </c>
      <c r="I8547" s="6">
        <f>IF(sel_og=1,0,E8547-G8547)</f>
        <v/>
      </c>
      <c r="J8547" s="6">
        <f>IF(sel_og=1,0,D8547-F8547)</f>
        <v/>
      </c>
      <c r="K8547" s="6">
        <f>IF(sel_og=1,E8547-G8547,0)</f>
        <v/>
      </c>
    </row>
    <row r="8548">
      <c r="A8548" s="6">
        <f>Profiles!E8548+Profiles!F8548</f>
        <v/>
      </c>
      <c r="B8548" s="6">
        <f>Profiles!D8548*sel_solar</f>
        <v/>
      </c>
      <c r="C8548" s="6">
        <f>MIN(B8548,A8548)</f>
        <v/>
      </c>
      <c r="D8548" s="6">
        <f>B8548-C8548</f>
        <v/>
      </c>
      <c r="E8548" s="6">
        <f>A8548-C8548</f>
        <v/>
      </c>
      <c r="F8548" s="6">
        <f>MIN(D8548,in_batt_pw,IF(sel_batt=0,0,(sel_batt-H8547)/in_rte))</f>
        <v/>
      </c>
      <c r="G8548" s="6">
        <f>MIN(E8548,in_batt_pw,H8547)</f>
        <v/>
      </c>
      <c r="H8548" s="6">
        <f>H8547+F8548*in_rte-G8548</f>
        <v/>
      </c>
      <c r="I8548" s="6">
        <f>IF(sel_og=1,0,E8548-G8548)</f>
        <v/>
      </c>
      <c r="J8548" s="6">
        <f>IF(sel_og=1,0,D8548-F8548)</f>
        <v/>
      </c>
      <c r="K8548" s="6">
        <f>IF(sel_og=1,E8548-G8548,0)</f>
        <v/>
      </c>
    </row>
    <row r="8549">
      <c r="A8549" s="6">
        <f>Profiles!E8549+Profiles!F8549</f>
        <v/>
      </c>
      <c r="B8549" s="6">
        <f>Profiles!D8549*sel_solar</f>
        <v/>
      </c>
      <c r="C8549" s="6">
        <f>MIN(B8549,A8549)</f>
        <v/>
      </c>
      <c r="D8549" s="6">
        <f>B8549-C8549</f>
        <v/>
      </c>
      <c r="E8549" s="6">
        <f>A8549-C8549</f>
        <v/>
      </c>
      <c r="F8549" s="6">
        <f>MIN(D8549,in_batt_pw,IF(sel_batt=0,0,(sel_batt-H8548)/in_rte))</f>
        <v/>
      </c>
      <c r="G8549" s="6">
        <f>MIN(E8549,in_batt_pw,H8548)</f>
        <v/>
      </c>
      <c r="H8549" s="6">
        <f>H8548+F8549*in_rte-G8549</f>
        <v/>
      </c>
      <c r="I8549" s="6">
        <f>IF(sel_og=1,0,E8549-G8549)</f>
        <v/>
      </c>
      <c r="J8549" s="6">
        <f>IF(sel_og=1,0,D8549-F8549)</f>
        <v/>
      </c>
      <c r="K8549" s="6">
        <f>IF(sel_og=1,E8549-G8549,0)</f>
        <v/>
      </c>
    </row>
    <row r="8550">
      <c r="A8550" s="6">
        <f>Profiles!E8550+Profiles!F8550</f>
        <v/>
      </c>
      <c r="B8550" s="6">
        <f>Profiles!D8550*sel_solar</f>
        <v/>
      </c>
      <c r="C8550" s="6">
        <f>MIN(B8550,A8550)</f>
        <v/>
      </c>
      <c r="D8550" s="6">
        <f>B8550-C8550</f>
        <v/>
      </c>
      <c r="E8550" s="6">
        <f>A8550-C8550</f>
        <v/>
      </c>
      <c r="F8550" s="6">
        <f>MIN(D8550,in_batt_pw,IF(sel_batt=0,0,(sel_batt-H8549)/in_rte))</f>
        <v/>
      </c>
      <c r="G8550" s="6">
        <f>MIN(E8550,in_batt_pw,H8549)</f>
        <v/>
      </c>
      <c r="H8550" s="6">
        <f>H8549+F8550*in_rte-G8550</f>
        <v/>
      </c>
      <c r="I8550" s="6">
        <f>IF(sel_og=1,0,E8550-G8550)</f>
        <v/>
      </c>
      <c r="J8550" s="6">
        <f>IF(sel_og=1,0,D8550-F8550)</f>
        <v/>
      </c>
      <c r="K8550" s="6">
        <f>IF(sel_og=1,E8550-G8550,0)</f>
        <v/>
      </c>
    </row>
    <row r="8551">
      <c r="A8551" s="6">
        <f>Profiles!E8551+Profiles!F8551</f>
        <v/>
      </c>
      <c r="B8551" s="6">
        <f>Profiles!D8551*sel_solar</f>
        <v/>
      </c>
      <c r="C8551" s="6">
        <f>MIN(B8551,A8551)</f>
        <v/>
      </c>
      <c r="D8551" s="6">
        <f>B8551-C8551</f>
        <v/>
      </c>
      <c r="E8551" s="6">
        <f>A8551-C8551</f>
        <v/>
      </c>
      <c r="F8551" s="6">
        <f>MIN(D8551,in_batt_pw,IF(sel_batt=0,0,(sel_batt-H8550)/in_rte))</f>
        <v/>
      </c>
      <c r="G8551" s="6">
        <f>MIN(E8551,in_batt_pw,H8550)</f>
        <v/>
      </c>
      <c r="H8551" s="6">
        <f>H8550+F8551*in_rte-G8551</f>
        <v/>
      </c>
      <c r="I8551" s="6">
        <f>IF(sel_og=1,0,E8551-G8551)</f>
        <v/>
      </c>
      <c r="J8551" s="6">
        <f>IF(sel_og=1,0,D8551-F8551)</f>
        <v/>
      </c>
      <c r="K8551" s="6">
        <f>IF(sel_og=1,E8551-G8551,0)</f>
        <v/>
      </c>
    </row>
    <row r="8552">
      <c r="A8552" s="6">
        <f>Profiles!E8552+Profiles!F8552</f>
        <v/>
      </c>
      <c r="B8552" s="6">
        <f>Profiles!D8552*sel_solar</f>
        <v/>
      </c>
      <c r="C8552" s="6">
        <f>MIN(B8552,A8552)</f>
        <v/>
      </c>
      <c r="D8552" s="6">
        <f>B8552-C8552</f>
        <v/>
      </c>
      <c r="E8552" s="6">
        <f>A8552-C8552</f>
        <v/>
      </c>
      <c r="F8552" s="6">
        <f>MIN(D8552,in_batt_pw,IF(sel_batt=0,0,(sel_batt-H8551)/in_rte))</f>
        <v/>
      </c>
      <c r="G8552" s="6">
        <f>MIN(E8552,in_batt_pw,H8551)</f>
        <v/>
      </c>
      <c r="H8552" s="6">
        <f>H8551+F8552*in_rte-G8552</f>
        <v/>
      </c>
      <c r="I8552" s="6">
        <f>IF(sel_og=1,0,E8552-G8552)</f>
        <v/>
      </c>
      <c r="J8552" s="6">
        <f>IF(sel_og=1,0,D8552-F8552)</f>
        <v/>
      </c>
      <c r="K8552" s="6">
        <f>IF(sel_og=1,E8552-G8552,0)</f>
        <v/>
      </c>
    </row>
    <row r="8553">
      <c r="A8553" s="6">
        <f>Profiles!E8553+Profiles!F8553</f>
        <v/>
      </c>
      <c r="B8553" s="6">
        <f>Profiles!D8553*sel_solar</f>
        <v/>
      </c>
      <c r="C8553" s="6">
        <f>MIN(B8553,A8553)</f>
        <v/>
      </c>
      <c r="D8553" s="6">
        <f>B8553-C8553</f>
        <v/>
      </c>
      <c r="E8553" s="6">
        <f>A8553-C8553</f>
        <v/>
      </c>
      <c r="F8553" s="6">
        <f>MIN(D8553,in_batt_pw,IF(sel_batt=0,0,(sel_batt-H8552)/in_rte))</f>
        <v/>
      </c>
      <c r="G8553" s="6">
        <f>MIN(E8553,in_batt_pw,H8552)</f>
        <v/>
      </c>
      <c r="H8553" s="6">
        <f>H8552+F8553*in_rte-G8553</f>
        <v/>
      </c>
      <c r="I8553" s="6">
        <f>IF(sel_og=1,0,E8553-G8553)</f>
        <v/>
      </c>
      <c r="J8553" s="6">
        <f>IF(sel_og=1,0,D8553-F8553)</f>
        <v/>
      </c>
      <c r="K8553" s="6">
        <f>IF(sel_og=1,E8553-G8553,0)</f>
        <v/>
      </c>
    </row>
    <row r="8554">
      <c r="A8554" s="6">
        <f>Profiles!E8554+Profiles!F8554</f>
        <v/>
      </c>
      <c r="B8554" s="6">
        <f>Profiles!D8554*sel_solar</f>
        <v/>
      </c>
      <c r="C8554" s="6">
        <f>MIN(B8554,A8554)</f>
        <v/>
      </c>
      <c r="D8554" s="6">
        <f>B8554-C8554</f>
        <v/>
      </c>
      <c r="E8554" s="6">
        <f>A8554-C8554</f>
        <v/>
      </c>
      <c r="F8554" s="6">
        <f>MIN(D8554,in_batt_pw,IF(sel_batt=0,0,(sel_batt-H8553)/in_rte))</f>
        <v/>
      </c>
      <c r="G8554" s="6">
        <f>MIN(E8554,in_batt_pw,H8553)</f>
        <v/>
      </c>
      <c r="H8554" s="6">
        <f>H8553+F8554*in_rte-G8554</f>
        <v/>
      </c>
      <c r="I8554" s="6">
        <f>IF(sel_og=1,0,E8554-G8554)</f>
        <v/>
      </c>
      <c r="J8554" s="6">
        <f>IF(sel_og=1,0,D8554-F8554)</f>
        <v/>
      </c>
      <c r="K8554" s="6">
        <f>IF(sel_og=1,E8554-G8554,0)</f>
        <v/>
      </c>
    </row>
    <row r="8555">
      <c r="A8555" s="6">
        <f>Profiles!E8555+Profiles!F8555</f>
        <v/>
      </c>
      <c r="B8555" s="6">
        <f>Profiles!D8555*sel_solar</f>
        <v/>
      </c>
      <c r="C8555" s="6">
        <f>MIN(B8555,A8555)</f>
        <v/>
      </c>
      <c r="D8555" s="6">
        <f>B8555-C8555</f>
        <v/>
      </c>
      <c r="E8555" s="6">
        <f>A8555-C8555</f>
        <v/>
      </c>
      <c r="F8555" s="6">
        <f>MIN(D8555,in_batt_pw,IF(sel_batt=0,0,(sel_batt-H8554)/in_rte))</f>
        <v/>
      </c>
      <c r="G8555" s="6">
        <f>MIN(E8555,in_batt_pw,H8554)</f>
        <v/>
      </c>
      <c r="H8555" s="6">
        <f>H8554+F8555*in_rte-G8555</f>
        <v/>
      </c>
      <c r="I8555" s="6">
        <f>IF(sel_og=1,0,E8555-G8555)</f>
        <v/>
      </c>
      <c r="J8555" s="6">
        <f>IF(sel_og=1,0,D8555-F8555)</f>
        <v/>
      </c>
      <c r="K8555" s="6">
        <f>IF(sel_og=1,E8555-G8555,0)</f>
        <v/>
      </c>
    </row>
    <row r="8556">
      <c r="A8556" s="6">
        <f>Profiles!E8556+Profiles!F8556</f>
        <v/>
      </c>
      <c r="B8556" s="6">
        <f>Profiles!D8556*sel_solar</f>
        <v/>
      </c>
      <c r="C8556" s="6">
        <f>MIN(B8556,A8556)</f>
        <v/>
      </c>
      <c r="D8556" s="6">
        <f>B8556-C8556</f>
        <v/>
      </c>
      <c r="E8556" s="6">
        <f>A8556-C8556</f>
        <v/>
      </c>
      <c r="F8556" s="6">
        <f>MIN(D8556,in_batt_pw,IF(sel_batt=0,0,(sel_batt-H8555)/in_rte))</f>
        <v/>
      </c>
      <c r="G8556" s="6">
        <f>MIN(E8556,in_batt_pw,H8555)</f>
        <v/>
      </c>
      <c r="H8556" s="6">
        <f>H8555+F8556*in_rte-G8556</f>
        <v/>
      </c>
      <c r="I8556" s="6">
        <f>IF(sel_og=1,0,E8556-G8556)</f>
        <v/>
      </c>
      <c r="J8556" s="6">
        <f>IF(sel_og=1,0,D8556-F8556)</f>
        <v/>
      </c>
      <c r="K8556" s="6">
        <f>IF(sel_og=1,E8556-G8556,0)</f>
        <v/>
      </c>
    </row>
    <row r="8557">
      <c r="A8557" s="6">
        <f>Profiles!E8557+Profiles!F8557</f>
        <v/>
      </c>
      <c r="B8557" s="6">
        <f>Profiles!D8557*sel_solar</f>
        <v/>
      </c>
      <c r="C8557" s="6">
        <f>MIN(B8557,A8557)</f>
        <v/>
      </c>
      <c r="D8557" s="6">
        <f>B8557-C8557</f>
        <v/>
      </c>
      <c r="E8557" s="6">
        <f>A8557-C8557</f>
        <v/>
      </c>
      <c r="F8557" s="6">
        <f>MIN(D8557,in_batt_pw,IF(sel_batt=0,0,(sel_batt-H8556)/in_rte))</f>
        <v/>
      </c>
      <c r="G8557" s="6">
        <f>MIN(E8557,in_batt_pw,H8556)</f>
        <v/>
      </c>
      <c r="H8557" s="6">
        <f>H8556+F8557*in_rte-G8557</f>
        <v/>
      </c>
      <c r="I8557" s="6">
        <f>IF(sel_og=1,0,E8557-G8557)</f>
        <v/>
      </c>
      <c r="J8557" s="6">
        <f>IF(sel_og=1,0,D8557-F8557)</f>
        <v/>
      </c>
      <c r="K8557" s="6">
        <f>IF(sel_og=1,E8557-G8557,0)</f>
        <v/>
      </c>
    </row>
    <row r="8558">
      <c r="A8558" s="6">
        <f>Profiles!E8558+Profiles!F8558</f>
        <v/>
      </c>
      <c r="B8558" s="6">
        <f>Profiles!D8558*sel_solar</f>
        <v/>
      </c>
      <c r="C8558" s="6">
        <f>MIN(B8558,A8558)</f>
        <v/>
      </c>
      <c r="D8558" s="6">
        <f>B8558-C8558</f>
        <v/>
      </c>
      <c r="E8558" s="6">
        <f>A8558-C8558</f>
        <v/>
      </c>
      <c r="F8558" s="6">
        <f>MIN(D8558,in_batt_pw,IF(sel_batt=0,0,(sel_batt-H8557)/in_rte))</f>
        <v/>
      </c>
      <c r="G8558" s="6">
        <f>MIN(E8558,in_batt_pw,H8557)</f>
        <v/>
      </c>
      <c r="H8558" s="6">
        <f>H8557+F8558*in_rte-G8558</f>
        <v/>
      </c>
      <c r="I8558" s="6">
        <f>IF(sel_og=1,0,E8558-G8558)</f>
        <v/>
      </c>
      <c r="J8558" s="6">
        <f>IF(sel_og=1,0,D8558-F8558)</f>
        <v/>
      </c>
      <c r="K8558" s="6">
        <f>IF(sel_og=1,E8558-G8558,0)</f>
        <v/>
      </c>
    </row>
    <row r="8559">
      <c r="A8559" s="6">
        <f>Profiles!E8559+Profiles!F8559</f>
        <v/>
      </c>
      <c r="B8559" s="6">
        <f>Profiles!D8559*sel_solar</f>
        <v/>
      </c>
      <c r="C8559" s="6">
        <f>MIN(B8559,A8559)</f>
        <v/>
      </c>
      <c r="D8559" s="6">
        <f>B8559-C8559</f>
        <v/>
      </c>
      <c r="E8559" s="6">
        <f>A8559-C8559</f>
        <v/>
      </c>
      <c r="F8559" s="6">
        <f>MIN(D8559,in_batt_pw,IF(sel_batt=0,0,(sel_batt-H8558)/in_rte))</f>
        <v/>
      </c>
      <c r="G8559" s="6">
        <f>MIN(E8559,in_batt_pw,H8558)</f>
        <v/>
      </c>
      <c r="H8559" s="6">
        <f>H8558+F8559*in_rte-G8559</f>
        <v/>
      </c>
      <c r="I8559" s="6">
        <f>IF(sel_og=1,0,E8559-G8559)</f>
        <v/>
      </c>
      <c r="J8559" s="6">
        <f>IF(sel_og=1,0,D8559-F8559)</f>
        <v/>
      </c>
      <c r="K8559" s="6">
        <f>IF(sel_og=1,E8559-G8559,0)</f>
        <v/>
      </c>
    </row>
    <row r="8560">
      <c r="A8560" s="6">
        <f>Profiles!E8560+Profiles!F8560</f>
        <v/>
      </c>
      <c r="B8560" s="6">
        <f>Profiles!D8560*sel_solar</f>
        <v/>
      </c>
      <c r="C8560" s="6">
        <f>MIN(B8560,A8560)</f>
        <v/>
      </c>
      <c r="D8560" s="6">
        <f>B8560-C8560</f>
        <v/>
      </c>
      <c r="E8560" s="6">
        <f>A8560-C8560</f>
        <v/>
      </c>
      <c r="F8560" s="6">
        <f>MIN(D8560,in_batt_pw,IF(sel_batt=0,0,(sel_batt-H8559)/in_rte))</f>
        <v/>
      </c>
      <c r="G8560" s="6">
        <f>MIN(E8560,in_batt_pw,H8559)</f>
        <v/>
      </c>
      <c r="H8560" s="6">
        <f>H8559+F8560*in_rte-G8560</f>
        <v/>
      </c>
      <c r="I8560" s="6">
        <f>IF(sel_og=1,0,E8560-G8560)</f>
        <v/>
      </c>
      <c r="J8560" s="6">
        <f>IF(sel_og=1,0,D8560-F8560)</f>
        <v/>
      </c>
      <c r="K8560" s="6">
        <f>IF(sel_og=1,E8560-G8560,0)</f>
        <v/>
      </c>
    </row>
    <row r="8561">
      <c r="A8561" s="6">
        <f>Profiles!E8561+Profiles!F8561</f>
        <v/>
      </c>
      <c r="B8561" s="6">
        <f>Profiles!D8561*sel_solar</f>
        <v/>
      </c>
      <c r="C8561" s="6">
        <f>MIN(B8561,A8561)</f>
        <v/>
      </c>
      <c r="D8561" s="6">
        <f>B8561-C8561</f>
        <v/>
      </c>
      <c r="E8561" s="6">
        <f>A8561-C8561</f>
        <v/>
      </c>
      <c r="F8561" s="6">
        <f>MIN(D8561,in_batt_pw,IF(sel_batt=0,0,(sel_batt-H8560)/in_rte))</f>
        <v/>
      </c>
      <c r="G8561" s="6">
        <f>MIN(E8561,in_batt_pw,H8560)</f>
        <v/>
      </c>
      <c r="H8561" s="6">
        <f>H8560+F8561*in_rte-G8561</f>
        <v/>
      </c>
      <c r="I8561" s="6">
        <f>IF(sel_og=1,0,E8561-G8561)</f>
        <v/>
      </c>
      <c r="J8561" s="6">
        <f>IF(sel_og=1,0,D8561-F8561)</f>
        <v/>
      </c>
      <c r="K8561" s="6">
        <f>IF(sel_og=1,E8561-G8561,0)</f>
        <v/>
      </c>
    </row>
    <row r="8562">
      <c r="A8562" s="6">
        <f>Profiles!E8562+Profiles!F8562</f>
        <v/>
      </c>
      <c r="B8562" s="6">
        <f>Profiles!D8562*sel_solar</f>
        <v/>
      </c>
      <c r="C8562" s="6">
        <f>MIN(B8562,A8562)</f>
        <v/>
      </c>
      <c r="D8562" s="6">
        <f>B8562-C8562</f>
        <v/>
      </c>
      <c r="E8562" s="6">
        <f>A8562-C8562</f>
        <v/>
      </c>
      <c r="F8562" s="6">
        <f>MIN(D8562,in_batt_pw,IF(sel_batt=0,0,(sel_batt-H8561)/in_rte))</f>
        <v/>
      </c>
      <c r="G8562" s="6">
        <f>MIN(E8562,in_batt_pw,H8561)</f>
        <v/>
      </c>
      <c r="H8562" s="6">
        <f>H8561+F8562*in_rte-G8562</f>
        <v/>
      </c>
      <c r="I8562" s="6">
        <f>IF(sel_og=1,0,E8562-G8562)</f>
        <v/>
      </c>
      <c r="J8562" s="6">
        <f>IF(sel_og=1,0,D8562-F8562)</f>
        <v/>
      </c>
      <c r="K8562" s="6">
        <f>IF(sel_og=1,E8562-G8562,0)</f>
        <v/>
      </c>
    </row>
    <row r="8563">
      <c r="A8563" s="6">
        <f>Profiles!E8563+Profiles!F8563</f>
        <v/>
      </c>
      <c r="B8563" s="6">
        <f>Profiles!D8563*sel_solar</f>
        <v/>
      </c>
      <c r="C8563" s="6">
        <f>MIN(B8563,A8563)</f>
        <v/>
      </c>
      <c r="D8563" s="6">
        <f>B8563-C8563</f>
        <v/>
      </c>
      <c r="E8563" s="6">
        <f>A8563-C8563</f>
        <v/>
      </c>
      <c r="F8563" s="6">
        <f>MIN(D8563,in_batt_pw,IF(sel_batt=0,0,(sel_batt-H8562)/in_rte))</f>
        <v/>
      </c>
      <c r="G8563" s="6">
        <f>MIN(E8563,in_batt_pw,H8562)</f>
        <v/>
      </c>
      <c r="H8563" s="6">
        <f>H8562+F8563*in_rte-G8563</f>
        <v/>
      </c>
      <c r="I8563" s="6">
        <f>IF(sel_og=1,0,E8563-G8563)</f>
        <v/>
      </c>
      <c r="J8563" s="6">
        <f>IF(sel_og=1,0,D8563-F8563)</f>
        <v/>
      </c>
      <c r="K8563" s="6">
        <f>IF(sel_og=1,E8563-G8563,0)</f>
        <v/>
      </c>
    </row>
    <row r="8564">
      <c r="A8564" s="6">
        <f>Profiles!E8564+Profiles!F8564</f>
        <v/>
      </c>
      <c r="B8564" s="6">
        <f>Profiles!D8564*sel_solar</f>
        <v/>
      </c>
      <c r="C8564" s="6">
        <f>MIN(B8564,A8564)</f>
        <v/>
      </c>
      <c r="D8564" s="6">
        <f>B8564-C8564</f>
        <v/>
      </c>
      <c r="E8564" s="6">
        <f>A8564-C8564</f>
        <v/>
      </c>
      <c r="F8564" s="6">
        <f>MIN(D8564,in_batt_pw,IF(sel_batt=0,0,(sel_batt-H8563)/in_rte))</f>
        <v/>
      </c>
      <c r="G8564" s="6">
        <f>MIN(E8564,in_batt_pw,H8563)</f>
        <v/>
      </c>
      <c r="H8564" s="6">
        <f>H8563+F8564*in_rte-G8564</f>
        <v/>
      </c>
      <c r="I8564" s="6">
        <f>IF(sel_og=1,0,E8564-G8564)</f>
        <v/>
      </c>
      <c r="J8564" s="6">
        <f>IF(sel_og=1,0,D8564-F8564)</f>
        <v/>
      </c>
      <c r="K8564" s="6">
        <f>IF(sel_og=1,E8564-G8564,0)</f>
        <v/>
      </c>
    </row>
    <row r="8565">
      <c r="A8565" s="6">
        <f>Profiles!E8565+Profiles!F8565</f>
        <v/>
      </c>
      <c r="B8565" s="6">
        <f>Profiles!D8565*sel_solar</f>
        <v/>
      </c>
      <c r="C8565" s="6">
        <f>MIN(B8565,A8565)</f>
        <v/>
      </c>
      <c r="D8565" s="6">
        <f>B8565-C8565</f>
        <v/>
      </c>
      <c r="E8565" s="6">
        <f>A8565-C8565</f>
        <v/>
      </c>
      <c r="F8565" s="6">
        <f>MIN(D8565,in_batt_pw,IF(sel_batt=0,0,(sel_batt-H8564)/in_rte))</f>
        <v/>
      </c>
      <c r="G8565" s="6">
        <f>MIN(E8565,in_batt_pw,H8564)</f>
        <v/>
      </c>
      <c r="H8565" s="6">
        <f>H8564+F8565*in_rte-G8565</f>
        <v/>
      </c>
      <c r="I8565" s="6">
        <f>IF(sel_og=1,0,E8565-G8565)</f>
        <v/>
      </c>
      <c r="J8565" s="6">
        <f>IF(sel_og=1,0,D8565-F8565)</f>
        <v/>
      </c>
      <c r="K8565" s="6">
        <f>IF(sel_og=1,E8565-G8565,0)</f>
        <v/>
      </c>
    </row>
    <row r="8566">
      <c r="A8566" s="6">
        <f>Profiles!E8566+Profiles!F8566</f>
        <v/>
      </c>
      <c r="B8566" s="6">
        <f>Profiles!D8566*sel_solar</f>
        <v/>
      </c>
      <c r="C8566" s="6">
        <f>MIN(B8566,A8566)</f>
        <v/>
      </c>
      <c r="D8566" s="6">
        <f>B8566-C8566</f>
        <v/>
      </c>
      <c r="E8566" s="6">
        <f>A8566-C8566</f>
        <v/>
      </c>
      <c r="F8566" s="6">
        <f>MIN(D8566,in_batt_pw,IF(sel_batt=0,0,(sel_batt-H8565)/in_rte))</f>
        <v/>
      </c>
      <c r="G8566" s="6">
        <f>MIN(E8566,in_batt_pw,H8565)</f>
        <v/>
      </c>
      <c r="H8566" s="6">
        <f>H8565+F8566*in_rte-G8566</f>
        <v/>
      </c>
      <c r="I8566" s="6">
        <f>IF(sel_og=1,0,E8566-G8566)</f>
        <v/>
      </c>
      <c r="J8566" s="6">
        <f>IF(sel_og=1,0,D8566-F8566)</f>
        <v/>
      </c>
      <c r="K8566" s="6">
        <f>IF(sel_og=1,E8566-G8566,0)</f>
        <v/>
      </c>
    </row>
    <row r="8567">
      <c r="A8567" s="6">
        <f>Profiles!E8567+Profiles!F8567</f>
        <v/>
      </c>
      <c r="B8567" s="6">
        <f>Profiles!D8567*sel_solar</f>
        <v/>
      </c>
      <c r="C8567" s="6">
        <f>MIN(B8567,A8567)</f>
        <v/>
      </c>
      <c r="D8567" s="6">
        <f>B8567-C8567</f>
        <v/>
      </c>
      <c r="E8567" s="6">
        <f>A8567-C8567</f>
        <v/>
      </c>
      <c r="F8567" s="6">
        <f>MIN(D8567,in_batt_pw,IF(sel_batt=0,0,(sel_batt-H8566)/in_rte))</f>
        <v/>
      </c>
      <c r="G8567" s="6">
        <f>MIN(E8567,in_batt_pw,H8566)</f>
        <v/>
      </c>
      <c r="H8567" s="6">
        <f>H8566+F8567*in_rte-G8567</f>
        <v/>
      </c>
      <c r="I8567" s="6">
        <f>IF(sel_og=1,0,E8567-G8567)</f>
        <v/>
      </c>
      <c r="J8567" s="6">
        <f>IF(sel_og=1,0,D8567-F8567)</f>
        <v/>
      </c>
      <c r="K8567" s="6">
        <f>IF(sel_og=1,E8567-G8567,0)</f>
        <v/>
      </c>
    </row>
    <row r="8568">
      <c r="A8568" s="6">
        <f>Profiles!E8568+Profiles!F8568</f>
        <v/>
      </c>
      <c r="B8568" s="6">
        <f>Profiles!D8568*sel_solar</f>
        <v/>
      </c>
      <c r="C8568" s="6">
        <f>MIN(B8568,A8568)</f>
        <v/>
      </c>
      <c r="D8568" s="6">
        <f>B8568-C8568</f>
        <v/>
      </c>
      <c r="E8568" s="6">
        <f>A8568-C8568</f>
        <v/>
      </c>
      <c r="F8568" s="6">
        <f>MIN(D8568,in_batt_pw,IF(sel_batt=0,0,(sel_batt-H8567)/in_rte))</f>
        <v/>
      </c>
      <c r="G8568" s="6">
        <f>MIN(E8568,in_batt_pw,H8567)</f>
        <v/>
      </c>
      <c r="H8568" s="6">
        <f>H8567+F8568*in_rte-G8568</f>
        <v/>
      </c>
      <c r="I8568" s="6">
        <f>IF(sel_og=1,0,E8568-G8568)</f>
        <v/>
      </c>
      <c r="J8568" s="6">
        <f>IF(sel_og=1,0,D8568-F8568)</f>
        <v/>
      </c>
      <c r="K8568" s="6">
        <f>IF(sel_og=1,E8568-G8568,0)</f>
        <v/>
      </c>
    </row>
    <row r="8569">
      <c r="A8569" s="6">
        <f>Profiles!E8569+Profiles!F8569</f>
        <v/>
      </c>
      <c r="B8569" s="6">
        <f>Profiles!D8569*sel_solar</f>
        <v/>
      </c>
      <c r="C8569" s="6">
        <f>MIN(B8569,A8569)</f>
        <v/>
      </c>
      <c r="D8569" s="6">
        <f>B8569-C8569</f>
        <v/>
      </c>
      <c r="E8569" s="6">
        <f>A8569-C8569</f>
        <v/>
      </c>
      <c r="F8569" s="6">
        <f>MIN(D8569,in_batt_pw,IF(sel_batt=0,0,(sel_batt-H8568)/in_rte))</f>
        <v/>
      </c>
      <c r="G8569" s="6">
        <f>MIN(E8569,in_batt_pw,H8568)</f>
        <v/>
      </c>
      <c r="H8569" s="6">
        <f>H8568+F8569*in_rte-G8569</f>
        <v/>
      </c>
      <c r="I8569" s="6">
        <f>IF(sel_og=1,0,E8569-G8569)</f>
        <v/>
      </c>
      <c r="J8569" s="6">
        <f>IF(sel_og=1,0,D8569-F8569)</f>
        <v/>
      </c>
      <c r="K8569" s="6">
        <f>IF(sel_og=1,E8569-G8569,0)</f>
        <v/>
      </c>
    </row>
    <row r="8570">
      <c r="A8570" s="6">
        <f>Profiles!E8570+Profiles!F8570</f>
        <v/>
      </c>
      <c r="B8570" s="6">
        <f>Profiles!D8570*sel_solar</f>
        <v/>
      </c>
      <c r="C8570" s="6">
        <f>MIN(B8570,A8570)</f>
        <v/>
      </c>
      <c r="D8570" s="6">
        <f>B8570-C8570</f>
        <v/>
      </c>
      <c r="E8570" s="6">
        <f>A8570-C8570</f>
        <v/>
      </c>
      <c r="F8570" s="6">
        <f>MIN(D8570,in_batt_pw,IF(sel_batt=0,0,(sel_batt-H8569)/in_rte))</f>
        <v/>
      </c>
      <c r="G8570" s="6">
        <f>MIN(E8570,in_batt_pw,H8569)</f>
        <v/>
      </c>
      <c r="H8570" s="6">
        <f>H8569+F8570*in_rte-G8570</f>
        <v/>
      </c>
      <c r="I8570" s="6">
        <f>IF(sel_og=1,0,E8570-G8570)</f>
        <v/>
      </c>
      <c r="J8570" s="6">
        <f>IF(sel_og=1,0,D8570-F8570)</f>
        <v/>
      </c>
      <c r="K8570" s="6">
        <f>IF(sel_og=1,E8570-G8570,0)</f>
        <v/>
      </c>
    </row>
    <row r="8571">
      <c r="A8571" s="6">
        <f>Profiles!E8571+Profiles!F8571</f>
        <v/>
      </c>
      <c r="B8571" s="6">
        <f>Profiles!D8571*sel_solar</f>
        <v/>
      </c>
      <c r="C8571" s="6">
        <f>MIN(B8571,A8571)</f>
        <v/>
      </c>
      <c r="D8571" s="6">
        <f>B8571-C8571</f>
        <v/>
      </c>
      <c r="E8571" s="6">
        <f>A8571-C8571</f>
        <v/>
      </c>
      <c r="F8571" s="6">
        <f>MIN(D8571,in_batt_pw,IF(sel_batt=0,0,(sel_batt-H8570)/in_rte))</f>
        <v/>
      </c>
      <c r="G8571" s="6">
        <f>MIN(E8571,in_batt_pw,H8570)</f>
        <v/>
      </c>
      <c r="H8571" s="6">
        <f>H8570+F8571*in_rte-G8571</f>
        <v/>
      </c>
      <c r="I8571" s="6">
        <f>IF(sel_og=1,0,E8571-G8571)</f>
        <v/>
      </c>
      <c r="J8571" s="6">
        <f>IF(sel_og=1,0,D8571-F8571)</f>
        <v/>
      </c>
      <c r="K8571" s="6">
        <f>IF(sel_og=1,E8571-G8571,0)</f>
        <v/>
      </c>
    </row>
    <row r="8572">
      <c r="A8572" s="6">
        <f>Profiles!E8572+Profiles!F8572</f>
        <v/>
      </c>
      <c r="B8572" s="6">
        <f>Profiles!D8572*sel_solar</f>
        <v/>
      </c>
      <c r="C8572" s="6">
        <f>MIN(B8572,A8572)</f>
        <v/>
      </c>
      <c r="D8572" s="6">
        <f>B8572-C8572</f>
        <v/>
      </c>
      <c r="E8572" s="6">
        <f>A8572-C8572</f>
        <v/>
      </c>
      <c r="F8572" s="6">
        <f>MIN(D8572,in_batt_pw,IF(sel_batt=0,0,(sel_batt-H8571)/in_rte))</f>
        <v/>
      </c>
      <c r="G8572" s="6">
        <f>MIN(E8572,in_batt_pw,H8571)</f>
        <v/>
      </c>
      <c r="H8572" s="6">
        <f>H8571+F8572*in_rte-G8572</f>
        <v/>
      </c>
      <c r="I8572" s="6">
        <f>IF(sel_og=1,0,E8572-G8572)</f>
        <v/>
      </c>
      <c r="J8572" s="6">
        <f>IF(sel_og=1,0,D8572-F8572)</f>
        <v/>
      </c>
      <c r="K8572" s="6">
        <f>IF(sel_og=1,E8572-G8572,0)</f>
        <v/>
      </c>
    </row>
    <row r="8573">
      <c r="A8573" s="6">
        <f>Profiles!E8573+Profiles!F8573</f>
        <v/>
      </c>
      <c r="B8573" s="6">
        <f>Profiles!D8573*sel_solar</f>
        <v/>
      </c>
      <c r="C8573" s="6">
        <f>MIN(B8573,A8573)</f>
        <v/>
      </c>
      <c r="D8573" s="6">
        <f>B8573-C8573</f>
        <v/>
      </c>
      <c r="E8573" s="6">
        <f>A8573-C8573</f>
        <v/>
      </c>
      <c r="F8573" s="6">
        <f>MIN(D8573,in_batt_pw,IF(sel_batt=0,0,(sel_batt-H8572)/in_rte))</f>
        <v/>
      </c>
      <c r="G8573" s="6">
        <f>MIN(E8573,in_batt_pw,H8572)</f>
        <v/>
      </c>
      <c r="H8573" s="6">
        <f>H8572+F8573*in_rte-G8573</f>
        <v/>
      </c>
      <c r="I8573" s="6">
        <f>IF(sel_og=1,0,E8573-G8573)</f>
        <v/>
      </c>
      <c r="J8573" s="6">
        <f>IF(sel_og=1,0,D8573-F8573)</f>
        <v/>
      </c>
      <c r="K8573" s="6">
        <f>IF(sel_og=1,E8573-G8573,0)</f>
        <v/>
      </c>
    </row>
    <row r="8574">
      <c r="A8574" s="6">
        <f>Profiles!E8574+Profiles!F8574</f>
        <v/>
      </c>
      <c r="B8574" s="6">
        <f>Profiles!D8574*sel_solar</f>
        <v/>
      </c>
      <c r="C8574" s="6">
        <f>MIN(B8574,A8574)</f>
        <v/>
      </c>
      <c r="D8574" s="6">
        <f>B8574-C8574</f>
        <v/>
      </c>
      <c r="E8574" s="6">
        <f>A8574-C8574</f>
        <v/>
      </c>
      <c r="F8574" s="6">
        <f>MIN(D8574,in_batt_pw,IF(sel_batt=0,0,(sel_batt-H8573)/in_rte))</f>
        <v/>
      </c>
      <c r="G8574" s="6">
        <f>MIN(E8574,in_batt_pw,H8573)</f>
        <v/>
      </c>
      <c r="H8574" s="6">
        <f>H8573+F8574*in_rte-G8574</f>
        <v/>
      </c>
      <c r="I8574" s="6">
        <f>IF(sel_og=1,0,E8574-G8574)</f>
        <v/>
      </c>
      <c r="J8574" s="6">
        <f>IF(sel_og=1,0,D8574-F8574)</f>
        <v/>
      </c>
      <c r="K8574" s="6">
        <f>IF(sel_og=1,E8574-G8574,0)</f>
        <v/>
      </c>
    </row>
    <row r="8575">
      <c r="A8575" s="6">
        <f>Profiles!E8575+Profiles!F8575</f>
        <v/>
      </c>
      <c r="B8575" s="6">
        <f>Profiles!D8575*sel_solar</f>
        <v/>
      </c>
      <c r="C8575" s="6">
        <f>MIN(B8575,A8575)</f>
        <v/>
      </c>
      <c r="D8575" s="6">
        <f>B8575-C8575</f>
        <v/>
      </c>
      <c r="E8575" s="6">
        <f>A8575-C8575</f>
        <v/>
      </c>
      <c r="F8575" s="6">
        <f>MIN(D8575,in_batt_pw,IF(sel_batt=0,0,(sel_batt-H8574)/in_rte))</f>
        <v/>
      </c>
      <c r="G8575" s="6">
        <f>MIN(E8575,in_batt_pw,H8574)</f>
        <v/>
      </c>
      <c r="H8575" s="6">
        <f>H8574+F8575*in_rte-G8575</f>
        <v/>
      </c>
      <c r="I8575" s="6">
        <f>IF(sel_og=1,0,E8575-G8575)</f>
        <v/>
      </c>
      <c r="J8575" s="6">
        <f>IF(sel_og=1,0,D8575-F8575)</f>
        <v/>
      </c>
      <c r="K8575" s="6">
        <f>IF(sel_og=1,E8575-G8575,0)</f>
        <v/>
      </c>
    </row>
    <row r="8576">
      <c r="A8576" s="6">
        <f>Profiles!E8576+Profiles!F8576</f>
        <v/>
      </c>
      <c r="B8576" s="6">
        <f>Profiles!D8576*sel_solar</f>
        <v/>
      </c>
      <c r="C8576" s="6">
        <f>MIN(B8576,A8576)</f>
        <v/>
      </c>
      <c r="D8576" s="6">
        <f>B8576-C8576</f>
        <v/>
      </c>
      <c r="E8576" s="6">
        <f>A8576-C8576</f>
        <v/>
      </c>
      <c r="F8576" s="6">
        <f>MIN(D8576,in_batt_pw,IF(sel_batt=0,0,(sel_batt-H8575)/in_rte))</f>
        <v/>
      </c>
      <c r="G8576" s="6">
        <f>MIN(E8576,in_batt_pw,H8575)</f>
        <v/>
      </c>
      <c r="H8576" s="6">
        <f>H8575+F8576*in_rte-G8576</f>
        <v/>
      </c>
      <c r="I8576" s="6">
        <f>IF(sel_og=1,0,E8576-G8576)</f>
        <v/>
      </c>
      <c r="J8576" s="6">
        <f>IF(sel_og=1,0,D8576-F8576)</f>
        <v/>
      </c>
      <c r="K8576" s="6">
        <f>IF(sel_og=1,E8576-G8576,0)</f>
        <v/>
      </c>
    </row>
    <row r="8577">
      <c r="A8577" s="6">
        <f>Profiles!E8577+Profiles!F8577</f>
        <v/>
      </c>
      <c r="B8577" s="6">
        <f>Profiles!D8577*sel_solar</f>
        <v/>
      </c>
      <c r="C8577" s="6">
        <f>MIN(B8577,A8577)</f>
        <v/>
      </c>
      <c r="D8577" s="6">
        <f>B8577-C8577</f>
        <v/>
      </c>
      <c r="E8577" s="6">
        <f>A8577-C8577</f>
        <v/>
      </c>
      <c r="F8577" s="6">
        <f>MIN(D8577,in_batt_pw,IF(sel_batt=0,0,(sel_batt-H8576)/in_rte))</f>
        <v/>
      </c>
      <c r="G8577" s="6">
        <f>MIN(E8577,in_batt_pw,H8576)</f>
        <v/>
      </c>
      <c r="H8577" s="6">
        <f>H8576+F8577*in_rte-G8577</f>
        <v/>
      </c>
      <c r="I8577" s="6">
        <f>IF(sel_og=1,0,E8577-G8577)</f>
        <v/>
      </c>
      <c r="J8577" s="6">
        <f>IF(sel_og=1,0,D8577-F8577)</f>
        <v/>
      </c>
      <c r="K8577" s="6">
        <f>IF(sel_og=1,E8577-G8577,0)</f>
        <v/>
      </c>
    </row>
    <row r="8578">
      <c r="A8578" s="6">
        <f>Profiles!E8578+Profiles!F8578</f>
        <v/>
      </c>
      <c r="B8578" s="6">
        <f>Profiles!D8578*sel_solar</f>
        <v/>
      </c>
      <c r="C8578" s="6">
        <f>MIN(B8578,A8578)</f>
        <v/>
      </c>
      <c r="D8578" s="6">
        <f>B8578-C8578</f>
        <v/>
      </c>
      <c r="E8578" s="6">
        <f>A8578-C8578</f>
        <v/>
      </c>
      <c r="F8578" s="6">
        <f>MIN(D8578,in_batt_pw,IF(sel_batt=0,0,(sel_batt-H8577)/in_rte))</f>
        <v/>
      </c>
      <c r="G8578" s="6">
        <f>MIN(E8578,in_batt_pw,H8577)</f>
        <v/>
      </c>
      <c r="H8578" s="6">
        <f>H8577+F8578*in_rte-G8578</f>
        <v/>
      </c>
      <c r="I8578" s="6">
        <f>IF(sel_og=1,0,E8578-G8578)</f>
        <v/>
      </c>
      <c r="J8578" s="6">
        <f>IF(sel_og=1,0,D8578-F8578)</f>
        <v/>
      </c>
      <c r="K8578" s="6">
        <f>IF(sel_og=1,E8578-G8578,0)</f>
        <v/>
      </c>
    </row>
    <row r="8579">
      <c r="A8579" s="6">
        <f>Profiles!E8579+Profiles!F8579</f>
        <v/>
      </c>
      <c r="B8579" s="6">
        <f>Profiles!D8579*sel_solar</f>
        <v/>
      </c>
      <c r="C8579" s="6">
        <f>MIN(B8579,A8579)</f>
        <v/>
      </c>
      <c r="D8579" s="6">
        <f>B8579-C8579</f>
        <v/>
      </c>
      <c r="E8579" s="6">
        <f>A8579-C8579</f>
        <v/>
      </c>
      <c r="F8579" s="6">
        <f>MIN(D8579,in_batt_pw,IF(sel_batt=0,0,(sel_batt-H8578)/in_rte))</f>
        <v/>
      </c>
      <c r="G8579" s="6">
        <f>MIN(E8579,in_batt_pw,H8578)</f>
        <v/>
      </c>
      <c r="H8579" s="6">
        <f>H8578+F8579*in_rte-G8579</f>
        <v/>
      </c>
      <c r="I8579" s="6">
        <f>IF(sel_og=1,0,E8579-G8579)</f>
        <v/>
      </c>
      <c r="J8579" s="6">
        <f>IF(sel_og=1,0,D8579-F8579)</f>
        <v/>
      </c>
      <c r="K8579" s="6">
        <f>IF(sel_og=1,E8579-G8579,0)</f>
        <v/>
      </c>
    </row>
    <row r="8580">
      <c r="A8580" s="6">
        <f>Profiles!E8580+Profiles!F8580</f>
        <v/>
      </c>
      <c r="B8580" s="6">
        <f>Profiles!D8580*sel_solar</f>
        <v/>
      </c>
      <c r="C8580" s="6">
        <f>MIN(B8580,A8580)</f>
        <v/>
      </c>
      <c r="D8580" s="6">
        <f>B8580-C8580</f>
        <v/>
      </c>
      <c r="E8580" s="6">
        <f>A8580-C8580</f>
        <v/>
      </c>
      <c r="F8580" s="6">
        <f>MIN(D8580,in_batt_pw,IF(sel_batt=0,0,(sel_batt-H8579)/in_rte))</f>
        <v/>
      </c>
      <c r="G8580" s="6">
        <f>MIN(E8580,in_batt_pw,H8579)</f>
        <v/>
      </c>
      <c r="H8580" s="6">
        <f>H8579+F8580*in_rte-G8580</f>
        <v/>
      </c>
      <c r="I8580" s="6">
        <f>IF(sel_og=1,0,E8580-G8580)</f>
        <v/>
      </c>
      <c r="J8580" s="6">
        <f>IF(sel_og=1,0,D8580-F8580)</f>
        <v/>
      </c>
      <c r="K8580" s="6">
        <f>IF(sel_og=1,E8580-G8580,0)</f>
        <v/>
      </c>
    </row>
    <row r="8581">
      <c r="A8581" s="6">
        <f>Profiles!E8581+Profiles!F8581</f>
        <v/>
      </c>
      <c r="B8581" s="6">
        <f>Profiles!D8581*sel_solar</f>
        <v/>
      </c>
      <c r="C8581" s="6">
        <f>MIN(B8581,A8581)</f>
        <v/>
      </c>
      <c r="D8581" s="6">
        <f>B8581-C8581</f>
        <v/>
      </c>
      <c r="E8581" s="6">
        <f>A8581-C8581</f>
        <v/>
      </c>
      <c r="F8581" s="6">
        <f>MIN(D8581,in_batt_pw,IF(sel_batt=0,0,(sel_batt-H8580)/in_rte))</f>
        <v/>
      </c>
      <c r="G8581" s="6">
        <f>MIN(E8581,in_batt_pw,H8580)</f>
        <v/>
      </c>
      <c r="H8581" s="6">
        <f>H8580+F8581*in_rte-G8581</f>
        <v/>
      </c>
      <c r="I8581" s="6">
        <f>IF(sel_og=1,0,E8581-G8581)</f>
        <v/>
      </c>
      <c r="J8581" s="6">
        <f>IF(sel_og=1,0,D8581-F8581)</f>
        <v/>
      </c>
      <c r="K8581" s="6">
        <f>IF(sel_og=1,E8581-G8581,0)</f>
        <v/>
      </c>
    </row>
    <row r="8582">
      <c r="A8582" s="6">
        <f>Profiles!E8582+Profiles!F8582</f>
        <v/>
      </c>
      <c r="B8582" s="6">
        <f>Profiles!D8582*sel_solar</f>
        <v/>
      </c>
      <c r="C8582" s="6">
        <f>MIN(B8582,A8582)</f>
        <v/>
      </c>
      <c r="D8582" s="6">
        <f>B8582-C8582</f>
        <v/>
      </c>
      <c r="E8582" s="6">
        <f>A8582-C8582</f>
        <v/>
      </c>
      <c r="F8582" s="6">
        <f>MIN(D8582,in_batt_pw,IF(sel_batt=0,0,(sel_batt-H8581)/in_rte))</f>
        <v/>
      </c>
      <c r="G8582" s="6">
        <f>MIN(E8582,in_batt_pw,H8581)</f>
        <v/>
      </c>
      <c r="H8582" s="6">
        <f>H8581+F8582*in_rte-G8582</f>
        <v/>
      </c>
      <c r="I8582" s="6">
        <f>IF(sel_og=1,0,E8582-G8582)</f>
        <v/>
      </c>
      <c r="J8582" s="6">
        <f>IF(sel_og=1,0,D8582-F8582)</f>
        <v/>
      </c>
      <c r="K8582" s="6">
        <f>IF(sel_og=1,E8582-G8582,0)</f>
        <v/>
      </c>
    </row>
    <row r="8583">
      <c r="A8583" s="6">
        <f>Profiles!E8583+Profiles!F8583</f>
        <v/>
      </c>
      <c r="B8583" s="6">
        <f>Profiles!D8583*sel_solar</f>
        <v/>
      </c>
      <c r="C8583" s="6">
        <f>MIN(B8583,A8583)</f>
        <v/>
      </c>
      <c r="D8583" s="6">
        <f>B8583-C8583</f>
        <v/>
      </c>
      <c r="E8583" s="6">
        <f>A8583-C8583</f>
        <v/>
      </c>
      <c r="F8583" s="6">
        <f>MIN(D8583,in_batt_pw,IF(sel_batt=0,0,(sel_batt-H8582)/in_rte))</f>
        <v/>
      </c>
      <c r="G8583" s="6">
        <f>MIN(E8583,in_batt_pw,H8582)</f>
        <v/>
      </c>
      <c r="H8583" s="6">
        <f>H8582+F8583*in_rte-G8583</f>
        <v/>
      </c>
      <c r="I8583" s="6">
        <f>IF(sel_og=1,0,E8583-G8583)</f>
        <v/>
      </c>
      <c r="J8583" s="6">
        <f>IF(sel_og=1,0,D8583-F8583)</f>
        <v/>
      </c>
      <c r="K8583" s="6">
        <f>IF(sel_og=1,E8583-G8583,0)</f>
        <v/>
      </c>
    </row>
    <row r="8584">
      <c r="A8584" s="6">
        <f>Profiles!E8584+Profiles!F8584</f>
        <v/>
      </c>
      <c r="B8584" s="6">
        <f>Profiles!D8584*sel_solar</f>
        <v/>
      </c>
      <c r="C8584" s="6">
        <f>MIN(B8584,A8584)</f>
        <v/>
      </c>
      <c r="D8584" s="6">
        <f>B8584-C8584</f>
        <v/>
      </c>
      <c r="E8584" s="6">
        <f>A8584-C8584</f>
        <v/>
      </c>
      <c r="F8584" s="6">
        <f>MIN(D8584,in_batt_pw,IF(sel_batt=0,0,(sel_batt-H8583)/in_rte))</f>
        <v/>
      </c>
      <c r="G8584" s="6">
        <f>MIN(E8584,in_batt_pw,H8583)</f>
        <v/>
      </c>
      <c r="H8584" s="6">
        <f>H8583+F8584*in_rte-G8584</f>
        <v/>
      </c>
      <c r="I8584" s="6">
        <f>IF(sel_og=1,0,E8584-G8584)</f>
        <v/>
      </c>
      <c r="J8584" s="6">
        <f>IF(sel_og=1,0,D8584-F8584)</f>
        <v/>
      </c>
      <c r="K8584" s="6">
        <f>IF(sel_og=1,E8584-G8584,0)</f>
        <v/>
      </c>
    </row>
    <row r="8585">
      <c r="A8585" s="6">
        <f>Profiles!E8585+Profiles!F8585</f>
        <v/>
      </c>
      <c r="B8585" s="6">
        <f>Profiles!D8585*sel_solar</f>
        <v/>
      </c>
      <c r="C8585" s="6">
        <f>MIN(B8585,A8585)</f>
        <v/>
      </c>
      <c r="D8585" s="6">
        <f>B8585-C8585</f>
        <v/>
      </c>
      <c r="E8585" s="6">
        <f>A8585-C8585</f>
        <v/>
      </c>
      <c r="F8585" s="6">
        <f>MIN(D8585,in_batt_pw,IF(sel_batt=0,0,(sel_batt-H8584)/in_rte))</f>
        <v/>
      </c>
      <c r="G8585" s="6">
        <f>MIN(E8585,in_batt_pw,H8584)</f>
        <v/>
      </c>
      <c r="H8585" s="6">
        <f>H8584+F8585*in_rte-G8585</f>
        <v/>
      </c>
      <c r="I8585" s="6">
        <f>IF(sel_og=1,0,E8585-G8585)</f>
        <v/>
      </c>
      <c r="J8585" s="6">
        <f>IF(sel_og=1,0,D8585-F8585)</f>
        <v/>
      </c>
      <c r="K8585" s="6">
        <f>IF(sel_og=1,E8585-G8585,0)</f>
        <v/>
      </c>
    </row>
    <row r="8586">
      <c r="A8586" s="6">
        <f>Profiles!E8586+Profiles!F8586</f>
        <v/>
      </c>
      <c r="B8586" s="6">
        <f>Profiles!D8586*sel_solar</f>
        <v/>
      </c>
      <c r="C8586" s="6">
        <f>MIN(B8586,A8586)</f>
        <v/>
      </c>
      <c r="D8586" s="6">
        <f>B8586-C8586</f>
        <v/>
      </c>
      <c r="E8586" s="6">
        <f>A8586-C8586</f>
        <v/>
      </c>
      <c r="F8586" s="6">
        <f>MIN(D8586,in_batt_pw,IF(sel_batt=0,0,(sel_batt-H8585)/in_rte))</f>
        <v/>
      </c>
      <c r="G8586" s="6">
        <f>MIN(E8586,in_batt_pw,H8585)</f>
        <v/>
      </c>
      <c r="H8586" s="6">
        <f>H8585+F8586*in_rte-G8586</f>
        <v/>
      </c>
      <c r="I8586" s="6">
        <f>IF(sel_og=1,0,E8586-G8586)</f>
        <v/>
      </c>
      <c r="J8586" s="6">
        <f>IF(sel_og=1,0,D8586-F8586)</f>
        <v/>
      </c>
      <c r="K8586" s="6">
        <f>IF(sel_og=1,E8586-G8586,0)</f>
        <v/>
      </c>
    </row>
    <row r="8587">
      <c r="A8587" s="6">
        <f>Profiles!E8587+Profiles!F8587</f>
        <v/>
      </c>
      <c r="B8587" s="6">
        <f>Profiles!D8587*sel_solar</f>
        <v/>
      </c>
      <c r="C8587" s="6">
        <f>MIN(B8587,A8587)</f>
        <v/>
      </c>
      <c r="D8587" s="6">
        <f>B8587-C8587</f>
        <v/>
      </c>
      <c r="E8587" s="6">
        <f>A8587-C8587</f>
        <v/>
      </c>
      <c r="F8587" s="6">
        <f>MIN(D8587,in_batt_pw,IF(sel_batt=0,0,(sel_batt-H8586)/in_rte))</f>
        <v/>
      </c>
      <c r="G8587" s="6">
        <f>MIN(E8587,in_batt_pw,H8586)</f>
        <v/>
      </c>
      <c r="H8587" s="6">
        <f>H8586+F8587*in_rte-G8587</f>
        <v/>
      </c>
      <c r="I8587" s="6">
        <f>IF(sel_og=1,0,E8587-G8587)</f>
        <v/>
      </c>
      <c r="J8587" s="6">
        <f>IF(sel_og=1,0,D8587-F8587)</f>
        <v/>
      </c>
      <c r="K8587" s="6">
        <f>IF(sel_og=1,E8587-G8587,0)</f>
        <v/>
      </c>
    </row>
    <row r="8588">
      <c r="A8588" s="6">
        <f>Profiles!E8588+Profiles!F8588</f>
        <v/>
      </c>
      <c r="B8588" s="6">
        <f>Profiles!D8588*sel_solar</f>
        <v/>
      </c>
      <c r="C8588" s="6">
        <f>MIN(B8588,A8588)</f>
        <v/>
      </c>
      <c r="D8588" s="6">
        <f>B8588-C8588</f>
        <v/>
      </c>
      <c r="E8588" s="6">
        <f>A8588-C8588</f>
        <v/>
      </c>
      <c r="F8588" s="6">
        <f>MIN(D8588,in_batt_pw,IF(sel_batt=0,0,(sel_batt-H8587)/in_rte))</f>
        <v/>
      </c>
      <c r="G8588" s="6">
        <f>MIN(E8588,in_batt_pw,H8587)</f>
        <v/>
      </c>
      <c r="H8588" s="6">
        <f>H8587+F8588*in_rte-G8588</f>
        <v/>
      </c>
      <c r="I8588" s="6">
        <f>IF(sel_og=1,0,E8588-G8588)</f>
        <v/>
      </c>
      <c r="J8588" s="6">
        <f>IF(sel_og=1,0,D8588-F8588)</f>
        <v/>
      </c>
      <c r="K8588" s="6">
        <f>IF(sel_og=1,E8588-G8588,0)</f>
        <v/>
      </c>
    </row>
    <row r="8589">
      <c r="A8589" s="6">
        <f>Profiles!E8589+Profiles!F8589</f>
        <v/>
      </c>
      <c r="B8589" s="6">
        <f>Profiles!D8589*sel_solar</f>
        <v/>
      </c>
      <c r="C8589" s="6">
        <f>MIN(B8589,A8589)</f>
        <v/>
      </c>
      <c r="D8589" s="6">
        <f>B8589-C8589</f>
        <v/>
      </c>
      <c r="E8589" s="6">
        <f>A8589-C8589</f>
        <v/>
      </c>
      <c r="F8589" s="6">
        <f>MIN(D8589,in_batt_pw,IF(sel_batt=0,0,(sel_batt-H8588)/in_rte))</f>
        <v/>
      </c>
      <c r="G8589" s="6">
        <f>MIN(E8589,in_batt_pw,H8588)</f>
        <v/>
      </c>
      <c r="H8589" s="6">
        <f>H8588+F8589*in_rte-G8589</f>
        <v/>
      </c>
      <c r="I8589" s="6">
        <f>IF(sel_og=1,0,E8589-G8589)</f>
        <v/>
      </c>
      <c r="J8589" s="6">
        <f>IF(sel_og=1,0,D8589-F8589)</f>
        <v/>
      </c>
      <c r="K8589" s="6">
        <f>IF(sel_og=1,E8589-G8589,0)</f>
        <v/>
      </c>
    </row>
    <row r="8590">
      <c r="A8590" s="6">
        <f>Profiles!E8590+Profiles!F8590</f>
        <v/>
      </c>
      <c r="B8590" s="6">
        <f>Profiles!D8590*sel_solar</f>
        <v/>
      </c>
      <c r="C8590" s="6">
        <f>MIN(B8590,A8590)</f>
        <v/>
      </c>
      <c r="D8590" s="6">
        <f>B8590-C8590</f>
        <v/>
      </c>
      <c r="E8590" s="6">
        <f>A8590-C8590</f>
        <v/>
      </c>
      <c r="F8590" s="6">
        <f>MIN(D8590,in_batt_pw,IF(sel_batt=0,0,(sel_batt-H8589)/in_rte))</f>
        <v/>
      </c>
      <c r="G8590" s="6">
        <f>MIN(E8590,in_batt_pw,H8589)</f>
        <v/>
      </c>
      <c r="H8590" s="6">
        <f>H8589+F8590*in_rte-G8590</f>
        <v/>
      </c>
      <c r="I8590" s="6">
        <f>IF(sel_og=1,0,E8590-G8590)</f>
        <v/>
      </c>
      <c r="J8590" s="6">
        <f>IF(sel_og=1,0,D8590-F8590)</f>
        <v/>
      </c>
      <c r="K8590" s="6">
        <f>IF(sel_og=1,E8590-G8590,0)</f>
        <v/>
      </c>
    </row>
    <row r="8591">
      <c r="A8591" s="6">
        <f>Profiles!E8591+Profiles!F8591</f>
        <v/>
      </c>
      <c r="B8591" s="6">
        <f>Profiles!D8591*sel_solar</f>
        <v/>
      </c>
      <c r="C8591" s="6">
        <f>MIN(B8591,A8591)</f>
        <v/>
      </c>
      <c r="D8591" s="6">
        <f>B8591-C8591</f>
        <v/>
      </c>
      <c r="E8591" s="6">
        <f>A8591-C8591</f>
        <v/>
      </c>
      <c r="F8591" s="6">
        <f>MIN(D8591,in_batt_pw,IF(sel_batt=0,0,(sel_batt-H8590)/in_rte))</f>
        <v/>
      </c>
      <c r="G8591" s="6">
        <f>MIN(E8591,in_batt_pw,H8590)</f>
        <v/>
      </c>
      <c r="H8591" s="6">
        <f>H8590+F8591*in_rte-G8591</f>
        <v/>
      </c>
      <c r="I8591" s="6">
        <f>IF(sel_og=1,0,E8591-G8591)</f>
        <v/>
      </c>
      <c r="J8591" s="6">
        <f>IF(sel_og=1,0,D8591-F8591)</f>
        <v/>
      </c>
      <c r="K8591" s="6">
        <f>IF(sel_og=1,E8591-G8591,0)</f>
        <v/>
      </c>
    </row>
    <row r="8592">
      <c r="A8592" s="6">
        <f>Profiles!E8592+Profiles!F8592</f>
        <v/>
      </c>
      <c r="B8592" s="6">
        <f>Profiles!D8592*sel_solar</f>
        <v/>
      </c>
      <c r="C8592" s="6">
        <f>MIN(B8592,A8592)</f>
        <v/>
      </c>
      <c r="D8592" s="6">
        <f>B8592-C8592</f>
        <v/>
      </c>
      <c r="E8592" s="6">
        <f>A8592-C8592</f>
        <v/>
      </c>
      <c r="F8592" s="6">
        <f>MIN(D8592,in_batt_pw,IF(sel_batt=0,0,(sel_batt-H8591)/in_rte))</f>
        <v/>
      </c>
      <c r="G8592" s="6">
        <f>MIN(E8592,in_batt_pw,H8591)</f>
        <v/>
      </c>
      <c r="H8592" s="6">
        <f>H8591+F8592*in_rte-G8592</f>
        <v/>
      </c>
      <c r="I8592" s="6">
        <f>IF(sel_og=1,0,E8592-G8592)</f>
        <v/>
      </c>
      <c r="J8592" s="6">
        <f>IF(sel_og=1,0,D8592-F8592)</f>
        <v/>
      </c>
      <c r="K8592" s="6">
        <f>IF(sel_og=1,E8592-G8592,0)</f>
        <v/>
      </c>
    </row>
    <row r="8593">
      <c r="A8593" s="6">
        <f>Profiles!E8593+Profiles!F8593</f>
        <v/>
      </c>
      <c r="B8593" s="6">
        <f>Profiles!D8593*sel_solar</f>
        <v/>
      </c>
      <c r="C8593" s="6">
        <f>MIN(B8593,A8593)</f>
        <v/>
      </c>
      <c r="D8593" s="6">
        <f>B8593-C8593</f>
        <v/>
      </c>
      <c r="E8593" s="6">
        <f>A8593-C8593</f>
        <v/>
      </c>
      <c r="F8593" s="6">
        <f>MIN(D8593,in_batt_pw,IF(sel_batt=0,0,(sel_batt-H8592)/in_rte))</f>
        <v/>
      </c>
      <c r="G8593" s="6">
        <f>MIN(E8593,in_batt_pw,H8592)</f>
        <v/>
      </c>
      <c r="H8593" s="6">
        <f>H8592+F8593*in_rte-G8593</f>
        <v/>
      </c>
      <c r="I8593" s="6">
        <f>IF(sel_og=1,0,E8593-G8593)</f>
        <v/>
      </c>
      <c r="J8593" s="6">
        <f>IF(sel_og=1,0,D8593-F8593)</f>
        <v/>
      </c>
      <c r="K8593" s="6">
        <f>IF(sel_og=1,E8593-G8593,0)</f>
        <v/>
      </c>
    </row>
    <row r="8594">
      <c r="A8594" s="6">
        <f>Profiles!E8594+Profiles!F8594</f>
        <v/>
      </c>
      <c r="B8594" s="6">
        <f>Profiles!D8594*sel_solar</f>
        <v/>
      </c>
      <c r="C8594" s="6">
        <f>MIN(B8594,A8594)</f>
        <v/>
      </c>
      <c r="D8594" s="6">
        <f>B8594-C8594</f>
        <v/>
      </c>
      <c r="E8594" s="6">
        <f>A8594-C8594</f>
        <v/>
      </c>
      <c r="F8594" s="6">
        <f>MIN(D8594,in_batt_pw,IF(sel_batt=0,0,(sel_batt-H8593)/in_rte))</f>
        <v/>
      </c>
      <c r="G8594" s="6">
        <f>MIN(E8594,in_batt_pw,H8593)</f>
        <v/>
      </c>
      <c r="H8594" s="6">
        <f>H8593+F8594*in_rte-G8594</f>
        <v/>
      </c>
      <c r="I8594" s="6">
        <f>IF(sel_og=1,0,E8594-G8594)</f>
        <v/>
      </c>
      <c r="J8594" s="6">
        <f>IF(sel_og=1,0,D8594-F8594)</f>
        <v/>
      </c>
      <c r="K8594" s="6">
        <f>IF(sel_og=1,E8594-G8594,0)</f>
        <v/>
      </c>
    </row>
    <row r="8595">
      <c r="A8595" s="6">
        <f>Profiles!E8595+Profiles!F8595</f>
        <v/>
      </c>
      <c r="B8595" s="6">
        <f>Profiles!D8595*sel_solar</f>
        <v/>
      </c>
      <c r="C8595" s="6">
        <f>MIN(B8595,A8595)</f>
        <v/>
      </c>
      <c r="D8595" s="6">
        <f>B8595-C8595</f>
        <v/>
      </c>
      <c r="E8595" s="6">
        <f>A8595-C8595</f>
        <v/>
      </c>
      <c r="F8595" s="6">
        <f>MIN(D8595,in_batt_pw,IF(sel_batt=0,0,(sel_batt-H8594)/in_rte))</f>
        <v/>
      </c>
      <c r="G8595" s="6">
        <f>MIN(E8595,in_batt_pw,H8594)</f>
        <v/>
      </c>
      <c r="H8595" s="6">
        <f>H8594+F8595*in_rte-G8595</f>
        <v/>
      </c>
      <c r="I8595" s="6">
        <f>IF(sel_og=1,0,E8595-G8595)</f>
        <v/>
      </c>
      <c r="J8595" s="6">
        <f>IF(sel_og=1,0,D8595-F8595)</f>
        <v/>
      </c>
      <c r="K8595" s="6">
        <f>IF(sel_og=1,E8595-G8595,0)</f>
        <v/>
      </c>
    </row>
    <row r="8596">
      <c r="A8596" s="6">
        <f>Profiles!E8596+Profiles!F8596</f>
        <v/>
      </c>
      <c r="B8596" s="6">
        <f>Profiles!D8596*sel_solar</f>
        <v/>
      </c>
      <c r="C8596" s="6">
        <f>MIN(B8596,A8596)</f>
        <v/>
      </c>
      <c r="D8596" s="6">
        <f>B8596-C8596</f>
        <v/>
      </c>
      <c r="E8596" s="6">
        <f>A8596-C8596</f>
        <v/>
      </c>
      <c r="F8596" s="6">
        <f>MIN(D8596,in_batt_pw,IF(sel_batt=0,0,(sel_batt-H8595)/in_rte))</f>
        <v/>
      </c>
      <c r="G8596" s="6">
        <f>MIN(E8596,in_batt_pw,H8595)</f>
        <v/>
      </c>
      <c r="H8596" s="6">
        <f>H8595+F8596*in_rte-G8596</f>
        <v/>
      </c>
      <c r="I8596" s="6">
        <f>IF(sel_og=1,0,E8596-G8596)</f>
        <v/>
      </c>
      <c r="J8596" s="6">
        <f>IF(sel_og=1,0,D8596-F8596)</f>
        <v/>
      </c>
      <c r="K8596" s="6">
        <f>IF(sel_og=1,E8596-G8596,0)</f>
        <v/>
      </c>
    </row>
    <row r="8597">
      <c r="A8597" s="6">
        <f>Profiles!E8597+Profiles!F8597</f>
        <v/>
      </c>
      <c r="B8597" s="6">
        <f>Profiles!D8597*sel_solar</f>
        <v/>
      </c>
      <c r="C8597" s="6">
        <f>MIN(B8597,A8597)</f>
        <v/>
      </c>
      <c r="D8597" s="6">
        <f>B8597-C8597</f>
        <v/>
      </c>
      <c r="E8597" s="6">
        <f>A8597-C8597</f>
        <v/>
      </c>
      <c r="F8597" s="6">
        <f>MIN(D8597,in_batt_pw,IF(sel_batt=0,0,(sel_batt-H8596)/in_rte))</f>
        <v/>
      </c>
      <c r="G8597" s="6">
        <f>MIN(E8597,in_batt_pw,H8596)</f>
        <v/>
      </c>
      <c r="H8597" s="6">
        <f>H8596+F8597*in_rte-G8597</f>
        <v/>
      </c>
      <c r="I8597" s="6">
        <f>IF(sel_og=1,0,E8597-G8597)</f>
        <v/>
      </c>
      <c r="J8597" s="6">
        <f>IF(sel_og=1,0,D8597-F8597)</f>
        <v/>
      </c>
      <c r="K8597" s="6">
        <f>IF(sel_og=1,E8597-G8597,0)</f>
        <v/>
      </c>
    </row>
    <row r="8598">
      <c r="A8598" s="6">
        <f>Profiles!E8598+Profiles!F8598</f>
        <v/>
      </c>
      <c r="B8598" s="6">
        <f>Profiles!D8598*sel_solar</f>
        <v/>
      </c>
      <c r="C8598" s="6">
        <f>MIN(B8598,A8598)</f>
        <v/>
      </c>
      <c r="D8598" s="6">
        <f>B8598-C8598</f>
        <v/>
      </c>
      <c r="E8598" s="6">
        <f>A8598-C8598</f>
        <v/>
      </c>
      <c r="F8598" s="6">
        <f>MIN(D8598,in_batt_pw,IF(sel_batt=0,0,(sel_batt-H8597)/in_rte))</f>
        <v/>
      </c>
      <c r="G8598" s="6">
        <f>MIN(E8598,in_batt_pw,H8597)</f>
        <v/>
      </c>
      <c r="H8598" s="6">
        <f>H8597+F8598*in_rte-G8598</f>
        <v/>
      </c>
      <c r="I8598" s="6">
        <f>IF(sel_og=1,0,E8598-G8598)</f>
        <v/>
      </c>
      <c r="J8598" s="6">
        <f>IF(sel_og=1,0,D8598-F8598)</f>
        <v/>
      </c>
      <c r="K8598" s="6">
        <f>IF(sel_og=1,E8598-G8598,0)</f>
        <v/>
      </c>
    </row>
    <row r="8599">
      <c r="A8599" s="6">
        <f>Profiles!E8599+Profiles!F8599</f>
        <v/>
      </c>
      <c r="B8599" s="6">
        <f>Profiles!D8599*sel_solar</f>
        <v/>
      </c>
      <c r="C8599" s="6">
        <f>MIN(B8599,A8599)</f>
        <v/>
      </c>
      <c r="D8599" s="6">
        <f>B8599-C8599</f>
        <v/>
      </c>
      <c r="E8599" s="6">
        <f>A8599-C8599</f>
        <v/>
      </c>
      <c r="F8599" s="6">
        <f>MIN(D8599,in_batt_pw,IF(sel_batt=0,0,(sel_batt-H8598)/in_rte))</f>
        <v/>
      </c>
      <c r="G8599" s="6">
        <f>MIN(E8599,in_batt_pw,H8598)</f>
        <v/>
      </c>
      <c r="H8599" s="6">
        <f>H8598+F8599*in_rte-G8599</f>
        <v/>
      </c>
      <c r="I8599" s="6">
        <f>IF(sel_og=1,0,E8599-G8599)</f>
        <v/>
      </c>
      <c r="J8599" s="6">
        <f>IF(sel_og=1,0,D8599-F8599)</f>
        <v/>
      </c>
      <c r="K8599" s="6">
        <f>IF(sel_og=1,E8599-G8599,0)</f>
        <v/>
      </c>
    </row>
    <row r="8600">
      <c r="A8600" s="6">
        <f>Profiles!E8600+Profiles!F8600</f>
        <v/>
      </c>
      <c r="B8600" s="6">
        <f>Profiles!D8600*sel_solar</f>
        <v/>
      </c>
      <c r="C8600" s="6">
        <f>MIN(B8600,A8600)</f>
        <v/>
      </c>
      <c r="D8600" s="6">
        <f>B8600-C8600</f>
        <v/>
      </c>
      <c r="E8600" s="6">
        <f>A8600-C8600</f>
        <v/>
      </c>
      <c r="F8600" s="6">
        <f>MIN(D8600,in_batt_pw,IF(sel_batt=0,0,(sel_batt-H8599)/in_rte))</f>
        <v/>
      </c>
      <c r="G8600" s="6">
        <f>MIN(E8600,in_batt_pw,H8599)</f>
        <v/>
      </c>
      <c r="H8600" s="6">
        <f>H8599+F8600*in_rte-G8600</f>
        <v/>
      </c>
      <c r="I8600" s="6">
        <f>IF(sel_og=1,0,E8600-G8600)</f>
        <v/>
      </c>
      <c r="J8600" s="6">
        <f>IF(sel_og=1,0,D8600-F8600)</f>
        <v/>
      </c>
      <c r="K8600" s="6">
        <f>IF(sel_og=1,E8600-G8600,0)</f>
        <v/>
      </c>
    </row>
    <row r="8601">
      <c r="A8601" s="6">
        <f>Profiles!E8601+Profiles!F8601</f>
        <v/>
      </c>
      <c r="B8601" s="6">
        <f>Profiles!D8601*sel_solar</f>
        <v/>
      </c>
      <c r="C8601" s="6">
        <f>MIN(B8601,A8601)</f>
        <v/>
      </c>
      <c r="D8601" s="6">
        <f>B8601-C8601</f>
        <v/>
      </c>
      <c r="E8601" s="6">
        <f>A8601-C8601</f>
        <v/>
      </c>
      <c r="F8601" s="6">
        <f>MIN(D8601,in_batt_pw,IF(sel_batt=0,0,(sel_batt-H8600)/in_rte))</f>
        <v/>
      </c>
      <c r="G8601" s="6">
        <f>MIN(E8601,in_batt_pw,H8600)</f>
        <v/>
      </c>
      <c r="H8601" s="6">
        <f>H8600+F8601*in_rte-G8601</f>
        <v/>
      </c>
      <c r="I8601" s="6">
        <f>IF(sel_og=1,0,E8601-G8601)</f>
        <v/>
      </c>
      <c r="J8601" s="6">
        <f>IF(sel_og=1,0,D8601-F8601)</f>
        <v/>
      </c>
      <c r="K8601" s="6">
        <f>IF(sel_og=1,E8601-G8601,0)</f>
        <v/>
      </c>
    </row>
    <row r="8602">
      <c r="A8602" s="6">
        <f>Profiles!E8602+Profiles!F8602</f>
        <v/>
      </c>
      <c r="B8602" s="6">
        <f>Profiles!D8602*sel_solar</f>
        <v/>
      </c>
      <c r="C8602" s="6">
        <f>MIN(B8602,A8602)</f>
        <v/>
      </c>
      <c r="D8602" s="6">
        <f>B8602-C8602</f>
        <v/>
      </c>
      <c r="E8602" s="6">
        <f>A8602-C8602</f>
        <v/>
      </c>
      <c r="F8602" s="6">
        <f>MIN(D8602,in_batt_pw,IF(sel_batt=0,0,(sel_batt-H8601)/in_rte))</f>
        <v/>
      </c>
      <c r="G8602" s="6">
        <f>MIN(E8602,in_batt_pw,H8601)</f>
        <v/>
      </c>
      <c r="H8602" s="6">
        <f>H8601+F8602*in_rte-G8602</f>
        <v/>
      </c>
      <c r="I8602" s="6">
        <f>IF(sel_og=1,0,E8602-G8602)</f>
        <v/>
      </c>
      <c r="J8602" s="6">
        <f>IF(sel_og=1,0,D8602-F8602)</f>
        <v/>
      </c>
      <c r="K8602" s="6">
        <f>IF(sel_og=1,E8602-G8602,0)</f>
        <v/>
      </c>
    </row>
    <row r="8603">
      <c r="A8603" s="6">
        <f>Profiles!E8603+Profiles!F8603</f>
        <v/>
      </c>
      <c r="B8603" s="6">
        <f>Profiles!D8603*sel_solar</f>
        <v/>
      </c>
      <c r="C8603" s="6">
        <f>MIN(B8603,A8603)</f>
        <v/>
      </c>
      <c r="D8603" s="6">
        <f>B8603-C8603</f>
        <v/>
      </c>
      <c r="E8603" s="6">
        <f>A8603-C8603</f>
        <v/>
      </c>
      <c r="F8603" s="6">
        <f>MIN(D8603,in_batt_pw,IF(sel_batt=0,0,(sel_batt-H8602)/in_rte))</f>
        <v/>
      </c>
      <c r="G8603" s="6">
        <f>MIN(E8603,in_batt_pw,H8602)</f>
        <v/>
      </c>
      <c r="H8603" s="6">
        <f>H8602+F8603*in_rte-G8603</f>
        <v/>
      </c>
      <c r="I8603" s="6">
        <f>IF(sel_og=1,0,E8603-G8603)</f>
        <v/>
      </c>
      <c r="J8603" s="6">
        <f>IF(sel_og=1,0,D8603-F8603)</f>
        <v/>
      </c>
      <c r="K8603" s="6">
        <f>IF(sel_og=1,E8603-G8603,0)</f>
        <v/>
      </c>
    </row>
    <row r="8604">
      <c r="A8604" s="6">
        <f>Profiles!E8604+Profiles!F8604</f>
        <v/>
      </c>
      <c r="B8604" s="6">
        <f>Profiles!D8604*sel_solar</f>
        <v/>
      </c>
      <c r="C8604" s="6">
        <f>MIN(B8604,A8604)</f>
        <v/>
      </c>
      <c r="D8604" s="6">
        <f>B8604-C8604</f>
        <v/>
      </c>
      <c r="E8604" s="6">
        <f>A8604-C8604</f>
        <v/>
      </c>
      <c r="F8604" s="6">
        <f>MIN(D8604,in_batt_pw,IF(sel_batt=0,0,(sel_batt-H8603)/in_rte))</f>
        <v/>
      </c>
      <c r="G8604" s="6">
        <f>MIN(E8604,in_batt_pw,H8603)</f>
        <v/>
      </c>
      <c r="H8604" s="6">
        <f>H8603+F8604*in_rte-G8604</f>
        <v/>
      </c>
      <c r="I8604" s="6">
        <f>IF(sel_og=1,0,E8604-G8604)</f>
        <v/>
      </c>
      <c r="J8604" s="6">
        <f>IF(sel_og=1,0,D8604-F8604)</f>
        <v/>
      </c>
      <c r="K8604" s="6">
        <f>IF(sel_og=1,E8604-G8604,0)</f>
        <v/>
      </c>
    </row>
    <row r="8605">
      <c r="A8605" s="6">
        <f>Profiles!E8605+Profiles!F8605</f>
        <v/>
      </c>
      <c r="B8605" s="6">
        <f>Profiles!D8605*sel_solar</f>
        <v/>
      </c>
      <c r="C8605" s="6">
        <f>MIN(B8605,A8605)</f>
        <v/>
      </c>
      <c r="D8605" s="6">
        <f>B8605-C8605</f>
        <v/>
      </c>
      <c r="E8605" s="6">
        <f>A8605-C8605</f>
        <v/>
      </c>
      <c r="F8605" s="6">
        <f>MIN(D8605,in_batt_pw,IF(sel_batt=0,0,(sel_batt-H8604)/in_rte))</f>
        <v/>
      </c>
      <c r="G8605" s="6">
        <f>MIN(E8605,in_batt_pw,H8604)</f>
        <v/>
      </c>
      <c r="H8605" s="6">
        <f>H8604+F8605*in_rte-G8605</f>
        <v/>
      </c>
      <c r="I8605" s="6">
        <f>IF(sel_og=1,0,E8605-G8605)</f>
        <v/>
      </c>
      <c r="J8605" s="6">
        <f>IF(sel_og=1,0,D8605-F8605)</f>
        <v/>
      </c>
      <c r="K8605" s="6">
        <f>IF(sel_og=1,E8605-G8605,0)</f>
        <v/>
      </c>
    </row>
    <row r="8606">
      <c r="A8606" s="6">
        <f>Profiles!E8606+Profiles!F8606</f>
        <v/>
      </c>
      <c r="B8606" s="6">
        <f>Profiles!D8606*sel_solar</f>
        <v/>
      </c>
      <c r="C8606" s="6">
        <f>MIN(B8606,A8606)</f>
        <v/>
      </c>
      <c r="D8606" s="6">
        <f>B8606-C8606</f>
        <v/>
      </c>
      <c r="E8606" s="6">
        <f>A8606-C8606</f>
        <v/>
      </c>
      <c r="F8606" s="6">
        <f>MIN(D8606,in_batt_pw,IF(sel_batt=0,0,(sel_batt-H8605)/in_rte))</f>
        <v/>
      </c>
      <c r="G8606" s="6">
        <f>MIN(E8606,in_batt_pw,H8605)</f>
        <v/>
      </c>
      <c r="H8606" s="6">
        <f>H8605+F8606*in_rte-G8606</f>
        <v/>
      </c>
      <c r="I8606" s="6">
        <f>IF(sel_og=1,0,E8606-G8606)</f>
        <v/>
      </c>
      <c r="J8606" s="6">
        <f>IF(sel_og=1,0,D8606-F8606)</f>
        <v/>
      </c>
      <c r="K8606" s="6">
        <f>IF(sel_og=1,E8606-G8606,0)</f>
        <v/>
      </c>
    </row>
    <row r="8607">
      <c r="A8607" s="6">
        <f>Profiles!E8607+Profiles!F8607</f>
        <v/>
      </c>
      <c r="B8607" s="6">
        <f>Profiles!D8607*sel_solar</f>
        <v/>
      </c>
      <c r="C8607" s="6">
        <f>MIN(B8607,A8607)</f>
        <v/>
      </c>
      <c r="D8607" s="6">
        <f>B8607-C8607</f>
        <v/>
      </c>
      <c r="E8607" s="6">
        <f>A8607-C8607</f>
        <v/>
      </c>
      <c r="F8607" s="6">
        <f>MIN(D8607,in_batt_pw,IF(sel_batt=0,0,(sel_batt-H8606)/in_rte))</f>
        <v/>
      </c>
      <c r="G8607" s="6">
        <f>MIN(E8607,in_batt_pw,H8606)</f>
        <v/>
      </c>
      <c r="H8607" s="6">
        <f>H8606+F8607*in_rte-G8607</f>
        <v/>
      </c>
      <c r="I8607" s="6">
        <f>IF(sel_og=1,0,E8607-G8607)</f>
        <v/>
      </c>
      <c r="J8607" s="6">
        <f>IF(sel_og=1,0,D8607-F8607)</f>
        <v/>
      </c>
      <c r="K8607" s="6">
        <f>IF(sel_og=1,E8607-G8607,0)</f>
        <v/>
      </c>
    </row>
    <row r="8608">
      <c r="A8608" s="6">
        <f>Profiles!E8608+Profiles!F8608</f>
        <v/>
      </c>
      <c r="B8608" s="6">
        <f>Profiles!D8608*sel_solar</f>
        <v/>
      </c>
      <c r="C8608" s="6">
        <f>MIN(B8608,A8608)</f>
        <v/>
      </c>
      <c r="D8608" s="6">
        <f>B8608-C8608</f>
        <v/>
      </c>
      <c r="E8608" s="6">
        <f>A8608-C8608</f>
        <v/>
      </c>
      <c r="F8608" s="6">
        <f>MIN(D8608,in_batt_pw,IF(sel_batt=0,0,(sel_batt-H8607)/in_rte))</f>
        <v/>
      </c>
      <c r="G8608" s="6">
        <f>MIN(E8608,in_batt_pw,H8607)</f>
        <v/>
      </c>
      <c r="H8608" s="6">
        <f>H8607+F8608*in_rte-G8608</f>
        <v/>
      </c>
      <c r="I8608" s="6">
        <f>IF(sel_og=1,0,E8608-G8608)</f>
        <v/>
      </c>
      <c r="J8608" s="6">
        <f>IF(sel_og=1,0,D8608-F8608)</f>
        <v/>
      </c>
      <c r="K8608" s="6">
        <f>IF(sel_og=1,E8608-G8608,0)</f>
        <v/>
      </c>
    </row>
    <row r="8609">
      <c r="A8609" s="6">
        <f>Profiles!E8609+Profiles!F8609</f>
        <v/>
      </c>
      <c r="B8609" s="6">
        <f>Profiles!D8609*sel_solar</f>
        <v/>
      </c>
      <c r="C8609" s="6">
        <f>MIN(B8609,A8609)</f>
        <v/>
      </c>
      <c r="D8609" s="6">
        <f>B8609-C8609</f>
        <v/>
      </c>
      <c r="E8609" s="6">
        <f>A8609-C8609</f>
        <v/>
      </c>
      <c r="F8609" s="6">
        <f>MIN(D8609,in_batt_pw,IF(sel_batt=0,0,(sel_batt-H8608)/in_rte))</f>
        <v/>
      </c>
      <c r="G8609" s="6">
        <f>MIN(E8609,in_batt_pw,H8608)</f>
        <v/>
      </c>
      <c r="H8609" s="6">
        <f>H8608+F8609*in_rte-G8609</f>
        <v/>
      </c>
      <c r="I8609" s="6">
        <f>IF(sel_og=1,0,E8609-G8609)</f>
        <v/>
      </c>
      <c r="J8609" s="6">
        <f>IF(sel_og=1,0,D8609-F8609)</f>
        <v/>
      </c>
      <c r="K8609" s="6">
        <f>IF(sel_og=1,E8609-G8609,0)</f>
        <v/>
      </c>
    </row>
    <row r="8610">
      <c r="A8610" s="6">
        <f>Profiles!E8610+Profiles!F8610</f>
        <v/>
      </c>
      <c r="B8610" s="6">
        <f>Profiles!D8610*sel_solar</f>
        <v/>
      </c>
      <c r="C8610" s="6">
        <f>MIN(B8610,A8610)</f>
        <v/>
      </c>
      <c r="D8610" s="6">
        <f>B8610-C8610</f>
        <v/>
      </c>
      <c r="E8610" s="6">
        <f>A8610-C8610</f>
        <v/>
      </c>
      <c r="F8610" s="6">
        <f>MIN(D8610,in_batt_pw,IF(sel_batt=0,0,(sel_batt-H8609)/in_rte))</f>
        <v/>
      </c>
      <c r="G8610" s="6">
        <f>MIN(E8610,in_batt_pw,H8609)</f>
        <v/>
      </c>
      <c r="H8610" s="6">
        <f>H8609+F8610*in_rte-G8610</f>
        <v/>
      </c>
      <c r="I8610" s="6">
        <f>IF(sel_og=1,0,E8610-G8610)</f>
        <v/>
      </c>
      <c r="J8610" s="6">
        <f>IF(sel_og=1,0,D8610-F8610)</f>
        <v/>
      </c>
      <c r="K8610" s="6">
        <f>IF(sel_og=1,E8610-G8610,0)</f>
        <v/>
      </c>
    </row>
    <row r="8611">
      <c r="A8611" s="6">
        <f>Profiles!E8611+Profiles!F8611</f>
        <v/>
      </c>
      <c r="B8611" s="6">
        <f>Profiles!D8611*sel_solar</f>
        <v/>
      </c>
      <c r="C8611" s="6">
        <f>MIN(B8611,A8611)</f>
        <v/>
      </c>
      <c r="D8611" s="6">
        <f>B8611-C8611</f>
        <v/>
      </c>
      <c r="E8611" s="6">
        <f>A8611-C8611</f>
        <v/>
      </c>
      <c r="F8611" s="6">
        <f>MIN(D8611,in_batt_pw,IF(sel_batt=0,0,(sel_batt-H8610)/in_rte))</f>
        <v/>
      </c>
      <c r="G8611" s="6">
        <f>MIN(E8611,in_batt_pw,H8610)</f>
        <v/>
      </c>
      <c r="H8611" s="6">
        <f>H8610+F8611*in_rte-G8611</f>
        <v/>
      </c>
      <c r="I8611" s="6">
        <f>IF(sel_og=1,0,E8611-G8611)</f>
        <v/>
      </c>
      <c r="J8611" s="6">
        <f>IF(sel_og=1,0,D8611-F8611)</f>
        <v/>
      </c>
      <c r="K8611" s="6">
        <f>IF(sel_og=1,E8611-G8611,0)</f>
        <v/>
      </c>
    </row>
    <row r="8612">
      <c r="A8612" s="6">
        <f>Profiles!E8612+Profiles!F8612</f>
        <v/>
      </c>
      <c r="B8612" s="6">
        <f>Profiles!D8612*sel_solar</f>
        <v/>
      </c>
      <c r="C8612" s="6">
        <f>MIN(B8612,A8612)</f>
        <v/>
      </c>
      <c r="D8612" s="6">
        <f>B8612-C8612</f>
        <v/>
      </c>
      <c r="E8612" s="6">
        <f>A8612-C8612</f>
        <v/>
      </c>
      <c r="F8612" s="6">
        <f>MIN(D8612,in_batt_pw,IF(sel_batt=0,0,(sel_batt-H8611)/in_rte))</f>
        <v/>
      </c>
      <c r="G8612" s="6">
        <f>MIN(E8612,in_batt_pw,H8611)</f>
        <v/>
      </c>
      <c r="H8612" s="6">
        <f>H8611+F8612*in_rte-G8612</f>
        <v/>
      </c>
      <c r="I8612" s="6">
        <f>IF(sel_og=1,0,E8612-G8612)</f>
        <v/>
      </c>
      <c r="J8612" s="6">
        <f>IF(sel_og=1,0,D8612-F8612)</f>
        <v/>
      </c>
      <c r="K8612" s="6">
        <f>IF(sel_og=1,E8612-G8612,0)</f>
        <v/>
      </c>
    </row>
    <row r="8613">
      <c r="A8613" s="6">
        <f>Profiles!E8613+Profiles!F8613</f>
        <v/>
      </c>
      <c r="B8613" s="6">
        <f>Profiles!D8613*sel_solar</f>
        <v/>
      </c>
      <c r="C8613" s="6">
        <f>MIN(B8613,A8613)</f>
        <v/>
      </c>
      <c r="D8613" s="6">
        <f>B8613-C8613</f>
        <v/>
      </c>
      <c r="E8613" s="6">
        <f>A8613-C8613</f>
        <v/>
      </c>
      <c r="F8613" s="6">
        <f>MIN(D8613,in_batt_pw,IF(sel_batt=0,0,(sel_batt-H8612)/in_rte))</f>
        <v/>
      </c>
      <c r="G8613" s="6">
        <f>MIN(E8613,in_batt_pw,H8612)</f>
        <v/>
      </c>
      <c r="H8613" s="6">
        <f>H8612+F8613*in_rte-G8613</f>
        <v/>
      </c>
      <c r="I8613" s="6">
        <f>IF(sel_og=1,0,E8613-G8613)</f>
        <v/>
      </c>
      <c r="J8613" s="6">
        <f>IF(sel_og=1,0,D8613-F8613)</f>
        <v/>
      </c>
      <c r="K8613" s="6">
        <f>IF(sel_og=1,E8613-G8613,0)</f>
        <v/>
      </c>
    </row>
    <row r="8614">
      <c r="A8614" s="6">
        <f>Profiles!E8614+Profiles!F8614</f>
        <v/>
      </c>
      <c r="B8614" s="6">
        <f>Profiles!D8614*sel_solar</f>
        <v/>
      </c>
      <c r="C8614" s="6">
        <f>MIN(B8614,A8614)</f>
        <v/>
      </c>
      <c r="D8614" s="6">
        <f>B8614-C8614</f>
        <v/>
      </c>
      <c r="E8614" s="6">
        <f>A8614-C8614</f>
        <v/>
      </c>
      <c r="F8614" s="6">
        <f>MIN(D8614,in_batt_pw,IF(sel_batt=0,0,(sel_batt-H8613)/in_rte))</f>
        <v/>
      </c>
      <c r="G8614" s="6">
        <f>MIN(E8614,in_batt_pw,H8613)</f>
        <v/>
      </c>
      <c r="H8614" s="6">
        <f>H8613+F8614*in_rte-G8614</f>
        <v/>
      </c>
      <c r="I8614" s="6">
        <f>IF(sel_og=1,0,E8614-G8614)</f>
        <v/>
      </c>
      <c r="J8614" s="6">
        <f>IF(sel_og=1,0,D8614-F8614)</f>
        <v/>
      </c>
      <c r="K8614" s="6">
        <f>IF(sel_og=1,E8614-G8614,0)</f>
        <v/>
      </c>
    </row>
    <row r="8615">
      <c r="A8615" s="6">
        <f>Profiles!E8615+Profiles!F8615</f>
        <v/>
      </c>
      <c r="B8615" s="6">
        <f>Profiles!D8615*sel_solar</f>
        <v/>
      </c>
      <c r="C8615" s="6">
        <f>MIN(B8615,A8615)</f>
        <v/>
      </c>
      <c r="D8615" s="6">
        <f>B8615-C8615</f>
        <v/>
      </c>
      <c r="E8615" s="6">
        <f>A8615-C8615</f>
        <v/>
      </c>
      <c r="F8615" s="6">
        <f>MIN(D8615,in_batt_pw,IF(sel_batt=0,0,(sel_batt-H8614)/in_rte))</f>
        <v/>
      </c>
      <c r="G8615" s="6">
        <f>MIN(E8615,in_batt_pw,H8614)</f>
        <v/>
      </c>
      <c r="H8615" s="6">
        <f>H8614+F8615*in_rte-G8615</f>
        <v/>
      </c>
      <c r="I8615" s="6">
        <f>IF(sel_og=1,0,E8615-G8615)</f>
        <v/>
      </c>
      <c r="J8615" s="6">
        <f>IF(sel_og=1,0,D8615-F8615)</f>
        <v/>
      </c>
      <c r="K8615" s="6">
        <f>IF(sel_og=1,E8615-G8615,0)</f>
        <v/>
      </c>
    </row>
    <row r="8616">
      <c r="A8616" s="6">
        <f>Profiles!E8616+Profiles!F8616</f>
        <v/>
      </c>
      <c r="B8616" s="6">
        <f>Profiles!D8616*sel_solar</f>
        <v/>
      </c>
      <c r="C8616" s="6">
        <f>MIN(B8616,A8616)</f>
        <v/>
      </c>
      <c r="D8616" s="6">
        <f>B8616-C8616</f>
        <v/>
      </c>
      <c r="E8616" s="6">
        <f>A8616-C8616</f>
        <v/>
      </c>
      <c r="F8616" s="6">
        <f>MIN(D8616,in_batt_pw,IF(sel_batt=0,0,(sel_batt-H8615)/in_rte))</f>
        <v/>
      </c>
      <c r="G8616" s="6">
        <f>MIN(E8616,in_batt_pw,H8615)</f>
        <v/>
      </c>
      <c r="H8616" s="6">
        <f>H8615+F8616*in_rte-G8616</f>
        <v/>
      </c>
      <c r="I8616" s="6">
        <f>IF(sel_og=1,0,E8616-G8616)</f>
        <v/>
      </c>
      <c r="J8616" s="6">
        <f>IF(sel_og=1,0,D8616-F8616)</f>
        <v/>
      </c>
      <c r="K8616" s="6">
        <f>IF(sel_og=1,E8616-G8616,0)</f>
        <v/>
      </c>
    </row>
    <row r="8617">
      <c r="A8617" s="6">
        <f>Profiles!E8617+Profiles!F8617</f>
        <v/>
      </c>
      <c r="B8617" s="6">
        <f>Profiles!D8617*sel_solar</f>
        <v/>
      </c>
      <c r="C8617" s="6">
        <f>MIN(B8617,A8617)</f>
        <v/>
      </c>
      <c r="D8617" s="6">
        <f>B8617-C8617</f>
        <v/>
      </c>
      <c r="E8617" s="6">
        <f>A8617-C8617</f>
        <v/>
      </c>
      <c r="F8617" s="6">
        <f>MIN(D8617,in_batt_pw,IF(sel_batt=0,0,(sel_batt-H8616)/in_rte))</f>
        <v/>
      </c>
      <c r="G8617" s="6">
        <f>MIN(E8617,in_batt_pw,H8616)</f>
        <v/>
      </c>
      <c r="H8617" s="6">
        <f>H8616+F8617*in_rte-G8617</f>
        <v/>
      </c>
      <c r="I8617" s="6">
        <f>IF(sel_og=1,0,E8617-G8617)</f>
        <v/>
      </c>
      <c r="J8617" s="6">
        <f>IF(sel_og=1,0,D8617-F8617)</f>
        <v/>
      </c>
      <c r="K8617" s="6">
        <f>IF(sel_og=1,E8617-G8617,0)</f>
        <v/>
      </c>
    </row>
    <row r="8618">
      <c r="A8618" s="6">
        <f>Profiles!E8618+Profiles!F8618</f>
        <v/>
      </c>
      <c r="B8618" s="6">
        <f>Profiles!D8618*sel_solar</f>
        <v/>
      </c>
      <c r="C8618" s="6">
        <f>MIN(B8618,A8618)</f>
        <v/>
      </c>
      <c r="D8618" s="6">
        <f>B8618-C8618</f>
        <v/>
      </c>
      <c r="E8618" s="6">
        <f>A8618-C8618</f>
        <v/>
      </c>
      <c r="F8618" s="6">
        <f>MIN(D8618,in_batt_pw,IF(sel_batt=0,0,(sel_batt-H8617)/in_rte))</f>
        <v/>
      </c>
      <c r="G8618" s="6">
        <f>MIN(E8618,in_batt_pw,H8617)</f>
        <v/>
      </c>
      <c r="H8618" s="6">
        <f>H8617+F8618*in_rte-G8618</f>
        <v/>
      </c>
      <c r="I8618" s="6">
        <f>IF(sel_og=1,0,E8618-G8618)</f>
        <v/>
      </c>
      <c r="J8618" s="6">
        <f>IF(sel_og=1,0,D8618-F8618)</f>
        <v/>
      </c>
      <c r="K8618" s="6">
        <f>IF(sel_og=1,E8618-G8618,0)</f>
        <v/>
      </c>
    </row>
    <row r="8619">
      <c r="A8619" s="6">
        <f>Profiles!E8619+Profiles!F8619</f>
        <v/>
      </c>
      <c r="B8619" s="6">
        <f>Profiles!D8619*sel_solar</f>
        <v/>
      </c>
      <c r="C8619" s="6">
        <f>MIN(B8619,A8619)</f>
        <v/>
      </c>
      <c r="D8619" s="6">
        <f>B8619-C8619</f>
        <v/>
      </c>
      <c r="E8619" s="6">
        <f>A8619-C8619</f>
        <v/>
      </c>
      <c r="F8619" s="6">
        <f>MIN(D8619,in_batt_pw,IF(sel_batt=0,0,(sel_batt-H8618)/in_rte))</f>
        <v/>
      </c>
      <c r="G8619" s="6">
        <f>MIN(E8619,in_batt_pw,H8618)</f>
        <v/>
      </c>
      <c r="H8619" s="6">
        <f>H8618+F8619*in_rte-G8619</f>
        <v/>
      </c>
      <c r="I8619" s="6">
        <f>IF(sel_og=1,0,E8619-G8619)</f>
        <v/>
      </c>
      <c r="J8619" s="6">
        <f>IF(sel_og=1,0,D8619-F8619)</f>
        <v/>
      </c>
      <c r="K8619" s="6">
        <f>IF(sel_og=1,E8619-G8619,0)</f>
        <v/>
      </c>
    </row>
    <row r="8620">
      <c r="A8620" s="6">
        <f>Profiles!E8620+Profiles!F8620</f>
        <v/>
      </c>
      <c r="B8620" s="6">
        <f>Profiles!D8620*sel_solar</f>
        <v/>
      </c>
      <c r="C8620" s="6">
        <f>MIN(B8620,A8620)</f>
        <v/>
      </c>
      <c r="D8620" s="6">
        <f>B8620-C8620</f>
        <v/>
      </c>
      <c r="E8620" s="6">
        <f>A8620-C8620</f>
        <v/>
      </c>
      <c r="F8620" s="6">
        <f>MIN(D8620,in_batt_pw,IF(sel_batt=0,0,(sel_batt-H8619)/in_rte))</f>
        <v/>
      </c>
      <c r="G8620" s="6">
        <f>MIN(E8620,in_batt_pw,H8619)</f>
        <v/>
      </c>
      <c r="H8620" s="6">
        <f>H8619+F8620*in_rte-G8620</f>
        <v/>
      </c>
      <c r="I8620" s="6">
        <f>IF(sel_og=1,0,E8620-G8620)</f>
        <v/>
      </c>
      <c r="J8620" s="6">
        <f>IF(sel_og=1,0,D8620-F8620)</f>
        <v/>
      </c>
      <c r="K8620" s="6">
        <f>IF(sel_og=1,E8620-G8620,0)</f>
        <v/>
      </c>
    </row>
    <row r="8621">
      <c r="A8621" s="6">
        <f>Profiles!E8621+Profiles!F8621</f>
        <v/>
      </c>
      <c r="B8621" s="6">
        <f>Profiles!D8621*sel_solar</f>
        <v/>
      </c>
      <c r="C8621" s="6">
        <f>MIN(B8621,A8621)</f>
        <v/>
      </c>
      <c r="D8621" s="6">
        <f>B8621-C8621</f>
        <v/>
      </c>
      <c r="E8621" s="6">
        <f>A8621-C8621</f>
        <v/>
      </c>
      <c r="F8621" s="6">
        <f>MIN(D8621,in_batt_pw,IF(sel_batt=0,0,(sel_batt-H8620)/in_rte))</f>
        <v/>
      </c>
      <c r="G8621" s="6">
        <f>MIN(E8621,in_batt_pw,H8620)</f>
        <v/>
      </c>
      <c r="H8621" s="6">
        <f>H8620+F8621*in_rte-G8621</f>
        <v/>
      </c>
      <c r="I8621" s="6">
        <f>IF(sel_og=1,0,E8621-G8621)</f>
        <v/>
      </c>
      <c r="J8621" s="6">
        <f>IF(sel_og=1,0,D8621-F8621)</f>
        <v/>
      </c>
      <c r="K8621" s="6">
        <f>IF(sel_og=1,E8621-G8621,0)</f>
        <v/>
      </c>
    </row>
    <row r="8622">
      <c r="A8622" s="6">
        <f>Profiles!E8622+Profiles!F8622</f>
        <v/>
      </c>
      <c r="B8622" s="6">
        <f>Profiles!D8622*sel_solar</f>
        <v/>
      </c>
      <c r="C8622" s="6">
        <f>MIN(B8622,A8622)</f>
        <v/>
      </c>
      <c r="D8622" s="6">
        <f>B8622-C8622</f>
        <v/>
      </c>
      <c r="E8622" s="6">
        <f>A8622-C8622</f>
        <v/>
      </c>
      <c r="F8622" s="6">
        <f>MIN(D8622,in_batt_pw,IF(sel_batt=0,0,(sel_batt-H8621)/in_rte))</f>
        <v/>
      </c>
      <c r="G8622" s="6">
        <f>MIN(E8622,in_batt_pw,H8621)</f>
        <v/>
      </c>
      <c r="H8622" s="6">
        <f>H8621+F8622*in_rte-G8622</f>
        <v/>
      </c>
      <c r="I8622" s="6">
        <f>IF(sel_og=1,0,E8622-G8622)</f>
        <v/>
      </c>
      <c r="J8622" s="6">
        <f>IF(sel_og=1,0,D8622-F8622)</f>
        <v/>
      </c>
      <c r="K8622" s="6">
        <f>IF(sel_og=1,E8622-G8622,0)</f>
        <v/>
      </c>
    </row>
    <row r="8623">
      <c r="A8623" s="6">
        <f>Profiles!E8623+Profiles!F8623</f>
        <v/>
      </c>
      <c r="B8623" s="6">
        <f>Profiles!D8623*sel_solar</f>
        <v/>
      </c>
      <c r="C8623" s="6">
        <f>MIN(B8623,A8623)</f>
        <v/>
      </c>
      <c r="D8623" s="6">
        <f>B8623-C8623</f>
        <v/>
      </c>
      <c r="E8623" s="6">
        <f>A8623-C8623</f>
        <v/>
      </c>
      <c r="F8623" s="6">
        <f>MIN(D8623,in_batt_pw,IF(sel_batt=0,0,(sel_batt-H8622)/in_rte))</f>
        <v/>
      </c>
      <c r="G8623" s="6">
        <f>MIN(E8623,in_batt_pw,H8622)</f>
        <v/>
      </c>
      <c r="H8623" s="6">
        <f>H8622+F8623*in_rte-G8623</f>
        <v/>
      </c>
      <c r="I8623" s="6">
        <f>IF(sel_og=1,0,E8623-G8623)</f>
        <v/>
      </c>
      <c r="J8623" s="6">
        <f>IF(sel_og=1,0,D8623-F8623)</f>
        <v/>
      </c>
      <c r="K8623" s="6">
        <f>IF(sel_og=1,E8623-G8623,0)</f>
        <v/>
      </c>
    </row>
    <row r="8624">
      <c r="A8624" s="6">
        <f>Profiles!E8624+Profiles!F8624</f>
        <v/>
      </c>
      <c r="B8624" s="6">
        <f>Profiles!D8624*sel_solar</f>
        <v/>
      </c>
      <c r="C8624" s="6">
        <f>MIN(B8624,A8624)</f>
        <v/>
      </c>
      <c r="D8624" s="6">
        <f>B8624-C8624</f>
        <v/>
      </c>
      <c r="E8624" s="6">
        <f>A8624-C8624</f>
        <v/>
      </c>
      <c r="F8624" s="6">
        <f>MIN(D8624,in_batt_pw,IF(sel_batt=0,0,(sel_batt-H8623)/in_rte))</f>
        <v/>
      </c>
      <c r="G8624" s="6">
        <f>MIN(E8624,in_batt_pw,H8623)</f>
        <v/>
      </c>
      <c r="H8624" s="6">
        <f>H8623+F8624*in_rte-G8624</f>
        <v/>
      </c>
      <c r="I8624" s="6">
        <f>IF(sel_og=1,0,E8624-G8624)</f>
        <v/>
      </c>
      <c r="J8624" s="6">
        <f>IF(sel_og=1,0,D8624-F8624)</f>
        <v/>
      </c>
      <c r="K8624" s="6">
        <f>IF(sel_og=1,E8624-G8624,0)</f>
        <v/>
      </c>
    </row>
    <row r="8625">
      <c r="A8625" s="6">
        <f>Profiles!E8625+Profiles!F8625</f>
        <v/>
      </c>
      <c r="B8625" s="6">
        <f>Profiles!D8625*sel_solar</f>
        <v/>
      </c>
      <c r="C8625" s="6">
        <f>MIN(B8625,A8625)</f>
        <v/>
      </c>
      <c r="D8625" s="6">
        <f>B8625-C8625</f>
        <v/>
      </c>
      <c r="E8625" s="6">
        <f>A8625-C8625</f>
        <v/>
      </c>
      <c r="F8625" s="6">
        <f>MIN(D8625,in_batt_pw,IF(sel_batt=0,0,(sel_batt-H8624)/in_rte))</f>
        <v/>
      </c>
      <c r="G8625" s="6">
        <f>MIN(E8625,in_batt_pw,H8624)</f>
        <v/>
      </c>
      <c r="H8625" s="6">
        <f>H8624+F8625*in_rte-G8625</f>
        <v/>
      </c>
      <c r="I8625" s="6">
        <f>IF(sel_og=1,0,E8625-G8625)</f>
        <v/>
      </c>
      <c r="J8625" s="6">
        <f>IF(sel_og=1,0,D8625-F8625)</f>
        <v/>
      </c>
      <c r="K8625" s="6">
        <f>IF(sel_og=1,E8625-G8625,0)</f>
        <v/>
      </c>
    </row>
    <row r="8626">
      <c r="A8626" s="6">
        <f>Profiles!E8626+Profiles!F8626</f>
        <v/>
      </c>
      <c r="B8626" s="6">
        <f>Profiles!D8626*sel_solar</f>
        <v/>
      </c>
      <c r="C8626" s="6">
        <f>MIN(B8626,A8626)</f>
        <v/>
      </c>
      <c r="D8626" s="6">
        <f>B8626-C8626</f>
        <v/>
      </c>
      <c r="E8626" s="6">
        <f>A8626-C8626</f>
        <v/>
      </c>
      <c r="F8626" s="6">
        <f>MIN(D8626,in_batt_pw,IF(sel_batt=0,0,(sel_batt-H8625)/in_rte))</f>
        <v/>
      </c>
      <c r="G8626" s="6">
        <f>MIN(E8626,in_batt_pw,H8625)</f>
        <v/>
      </c>
      <c r="H8626" s="6">
        <f>H8625+F8626*in_rte-G8626</f>
        <v/>
      </c>
      <c r="I8626" s="6">
        <f>IF(sel_og=1,0,E8626-G8626)</f>
        <v/>
      </c>
      <c r="J8626" s="6">
        <f>IF(sel_og=1,0,D8626-F8626)</f>
        <v/>
      </c>
      <c r="K8626" s="6">
        <f>IF(sel_og=1,E8626-G8626,0)</f>
        <v/>
      </c>
    </row>
    <row r="8627">
      <c r="A8627" s="6">
        <f>Profiles!E8627+Profiles!F8627</f>
        <v/>
      </c>
      <c r="B8627" s="6">
        <f>Profiles!D8627*sel_solar</f>
        <v/>
      </c>
      <c r="C8627" s="6">
        <f>MIN(B8627,A8627)</f>
        <v/>
      </c>
      <c r="D8627" s="6">
        <f>B8627-C8627</f>
        <v/>
      </c>
      <c r="E8627" s="6">
        <f>A8627-C8627</f>
        <v/>
      </c>
      <c r="F8627" s="6">
        <f>MIN(D8627,in_batt_pw,IF(sel_batt=0,0,(sel_batt-H8626)/in_rte))</f>
        <v/>
      </c>
      <c r="G8627" s="6">
        <f>MIN(E8627,in_batt_pw,H8626)</f>
        <v/>
      </c>
      <c r="H8627" s="6">
        <f>H8626+F8627*in_rte-G8627</f>
        <v/>
      </c>
      <c r="I8627" s="6">
        <f>IF(sel_og=1,0,E8627-G8627)</f>
        <v/>
      </c>
      <c r="J8627" s="6">
        <f>IF(sel_og=1,0,D8627-F8627)</f>
        <v/>
      </c>
      <c r="K8627" s="6">
        <f>IF(sel_og=1,E8627-G8627,0)</f>
        <v/>
      </c>
    </row>
    <row r="8628">
      <c r="A8628" s="6">
        <f>Profiles!E8628+Profiles!F8628</f>
        <v/>
      </c>
      <c r="B8628" s="6">
        <f>Profiles!D8628*sel_solar</f>
        <v/>
      </c>
      <c r="C8628" s="6">
        <f>MIN(B8628,A8628)</f>
        <v/>
      </c>
      <c r="D8628" s="6">
        <f>B8628-C8628</f>
        <v/>
      </c>
      <c r="E8628" s="6">
        <f>A8628-C8628</f>
        <v/>
      </c>
      <c r="F8628" s="6">
        <f>MIN(D8628,in_batt_pw,IF(sel_batt=0,0,(sel_batt-H8627)/in_rte))</f>
        <v/>
      </c>
      <c r="G8628" s="6">
        <f>MIN(E8628,in_batt_pw,H8627)</f>
        <v/>
      </c>
      <c r="H8628" s="6">
        <f>H8627+F8628*in_rte-G8628</f>
        <v/>
      </c>
      <c r="I8628" s="6">
        <f>IF(sel_og=1,0,E8628-G8628)</f>
        <v/>
      </c>
      <c r="J8628" s="6">
        <f>IF(sel_og=1,0,D8628-F8628)</f>
        <v/>
      </c>
      <c r="K8628" s="6">
        <f>IF(sel_og=1,E8628-G8628,0)</f>
        <v/>
      </c>
    </row>
    <row r="8629">
      <c r="A8629" s="6">
        <f>Profiles!E8629+Profiles!F8629</f>
        <v/>
      </c>
      <c r="B8629" s="6">
        <f>Profiles!D8629*sel_solar</f>
        <v/>
      </c>
      <c r="C8629" s="6">
        <f>MIN(B8629,A8629)</f>
        <v/>
      </c>
      <c r="D8629" s="6">
        <f>B8629-C8629</f>
        <v/>
      </c>
      <c r="E8629" s="6">
        <f>A8629-C8629</f>
        <v/>
      </c>
      <c r="F8629" s="6">
        <f>MIN(D8629,in_batt_pw,IF(sel_batt=0,0,(sel_batt-H8628)/in_rte))</f>
        <v/>
      </c>
      <c r="G8629" s="6">
        <f>MIN(E8629,in_batt_pw,H8628)</f>
        <v/>
      </c>
      <c r="H8629" s="6">
        <f>H8628+F8629*in_rte-G8629</f>
        <v/>
      </c>
      <c r="I8629" s="6">
        <f>IF(sel_og=1,0,E8629-G8629)</f>
        <v/>
      </c>
      <c r="J8629" s="6">
        <f>IF(sel_og=1,0,D8629-F8629)</f>
        <v/>
      </c>
      <c r="K8629" s="6">
        <f>IF(sel_og=1,E8629-G8629,0)</f>
        <v/>
      </c>
    </row>
    <row r="8630">
      <c r="A8630" s="6">
        <f>Profiles!E8630+Profiles!F8630</f>
        <v/>
      </c>
      <c r="B8630" s="6">
        <f>Profiles!D8630*sel_solar</f>
        <v/>
      </c>
      <c r="C8630" s="6">
        <f>MIN(B8630,A8630)</f>
        <v/>
      </c>
      <c r="D8630" s="6">
        <f>B8630-C8630</f>
        <v/>
      </c>
      <c r="E8630" s="6">
        <f>A8630-C8630</f>
        <v/>
      </c>
      <c r="F8630" s="6">
        <f>MIN(D8630,in_batt_pw,IF(sel_batt=0,0,(sel_batt-H8629)/in_rte))</f>
        <v/>
      </c>
      <c r="G8630" s="6">
        <f>MIN(E8630,in_batt_pw,H8629)</f>
        <v/>
      </c>
      <c r="H8630" s="6">
        <f>H8629+F8630*in_rte-G8630</f>
        <v/>
      </c>
      <c r="I8630" s="6">
        <f>IF(sel_og=1,0,E8630-G8630)</f>
        <v/>
      </c>
      <c r="J8630" s="6">
        <f>IF(sel_og=1,0,D8630-F8630)</f>
        <v/>
      </c>
      <c r="K8630" s="6">
        <f>IF(sel_og=1,E8630-G8630,0)</f>
        <v/>
      </c>
    </row>
    <row r="8631">
      <c r="A8631" s="6">
        <f>Profiles!E8631+Profiles!F8631</f>
        <v/>
      </c>
      <c r="B8631" s="6">
        <f>Profiles!D8631*sel_solar</f>
        <v/>
      </c>
      <c r="C8631" s="6">
        <f>MIN(B8631,A8631)</f>
        <v/>
      </c>
      <c r="D8631" s="6">
        <f>B8631-C8631</f>
        <v/>
      </c>
      <c r="E8631" s="6">
        <f>A8631-C8631</f>
        <v/>
      </c>
      <c r="F8631" s="6">
        <f>MIN(D8631,in_batt_pw,IF(sel_batt=0,0,(sel_batt-H8630)/in_rte))</f>
        <v/>
      </c>
      <c r="G8631" s="6">
        <f>MIN(E8631,in_batt_pw,H8630)</f>
        <v/>
      </c>
      <c r="H8631" s="6">
        <f>H8630+F8631*in_rte-G8631</f>
        <v/>
      </c>
      <c r="I8631" s="6">
        <f>IF(sel_og=1,0,E8631-G8631)</f>
        <v/>
      </c>
      <c r="J8631" s="6">
        <f>IF(sel_og=1,0,D8631-F8631)</f>
        <v/>
      </c>
      <c r="K8631" s="6">
        <f>IF(sel_og=1,E8631-G8631,0)</f>
        <v/>
      </c>
    </row>
    <row r="8632">
      <c r="A8632" s="6">
        <f>Profiles!E8632+Profiles!F8632</f>
        <v/>
      </c>
      <c r="B8632" s="6">
        <f>Profiles!D8632*sel_solar</f>
        <v/>
      </c>
      <c r="C8632" s="6">
        <f>MIN(B8632,A8632)</f>
        <v/>
      </c>
      <c r="D8632" s="6">
        <f>B8632-C8632</f>
        <v/>
      </c>
      <c r="E8632" s="6">
        <f>A8632-C8632</f>
        <v/>
      </c>
      <c r="F8632" s="6">
        <f>MIN(D8632,in_batt_pw,IF(sel_batt=0,0,(sel_batt-H8631)/in_rte))</f>
        <v/>
      </c>
      <c r="G8632" s="6">
        <f>MIN(E8632,in_batt_pw,H8631)</f>
        <v/>
      </c>
      <c r="H8632" s="6">
        <f>H8631+F8632*in_rte-G8632</f>
        <v/>
      </c>
      <c r="I8632" s="6">
        <f>IF(sel_og=1,0,E8632-G8632)</f>
        <v/>
      </c>
      <c r="J8632" s="6">
        <f>IF(sel_og=1,0,D8632-F8632)</f>
        <v/>
      </c>
      <c r="K8632" s="6">
        <f>IF(sel_og=1,E8632-G8632,0)</f>
        <v/>
      </c>
    </row>
    <row r="8633">
      <c r="A8633" s="6">
        <f>Profiles!E8633+Profiles!F8633</f>
        <v/>
      </c>
      <c r="B8633" s="6">
        <f>Profiles!D8633*sel_solar</f>
        <v/>
      </c>
      <c r="C8633" s="6">
        <f>MIN(B8633,A8633)</f>
        <v/>
      </c>
      <c r="D8633" s="6">
        <f>B8633-C8633</f>
        <v/>
      </c>
      <c r="E8633" s="6">
        <f>A8633-C8633</f>
        <v/>
      </c>
      <c r="F8633" s="6">
        <f>MIN(D8633,in_batt_pw,IF(sel_batt=0,0,(sel_batt-H8632)/in_rte))</f>
        <v/>
      </c>
      <c r="G8633" s="6">
        <f>MIN(E8633,in_batt_pw,H8632)</f>
        <v/>
      </c>
      <c r="H8633" s="6">
        <f>H8632+F8633*in_rte-G8633</f>
        <v/>
      </c>
      <c r="I8633" s="6">
        <f>IF(sel_og=1,0,E8633-G8633)</f>
        <v/>
      </c>
      <c r="J8633" s="6">
        <f>IF(sel_og=1,0,D8633-F8633)</f>
        <v/>
      </c>
      <c r="K8633" s="6">
        <f>IF(sel_og=1,E8633-G8633,0)</f>
        <v/>
      </c>
    </row>
    <row r="8634">
      <c r="A8634" s="6">
        <f>Profiles!E8634+Profiles!F8634</f>
        <v/>
      </c>
      <c r="B8634" s="6">
        <f>Profiles!D8634*sel_solar</f>
        <v/>
      </c>
      <c r="C8634" s="6">
        <f>MIN(B8634,A8634)</f>
        <v/>
      </c>
      <c r="D8634" s="6">
        <f>B8634-C8634</f>
        <v/>
      </c>
      <c r="E8634" s="6">
        <f>A8634-C8634</f>
        <v/>
      </c>
      <c r="F8634" s="6">
        <f>MIN(D8634,in_batt_pw,IF(sel_batt=0,0,(sel_batt-H8633)/in_rte))</f>
        <v/>
      </c>
      <c r="G8634" s="6">
        <f>MIN(E8634,in_batt_pw,H8633)</f>
        <v/>
      </c>
      <c r="H8634" s="6">
        <f>H8633+F8634*in_rte-G8634</f>
        <v/>
      </c>
      <c r="I8634" s="6">
        <f>IF(sel_og=1,0,E8634-G8634)</f>
        <v/>
      </c>
      <c r="J8634" s="6">
        <f>IF(sel_og=1,0,D8634-F8634)</f>
        <v/>
      </c>
      <c r="K8634" s="6">
        <f>IF(sel_og=1,E8634-G8634,0)</f>
        <v/>
      </c>
    </row>
    <row r="8635">
      <c r="A8635" s="6">
        <f>Profiles!E8635+Profiles!F8635</f>
        <v/>
      </c>
      <c r="B8635" s="6">
        <f>Profiles!D8635*sel_solar</f>
        <v/>
      </c>
      <c r="C8635" s="6">
        <f>MIN(B8635,A8635)</f>
        <v/>
      </c>
      <c r="D8635" s="6">
        <f>B8635-C8635</f>
        <v/>
      </c>
      <c r="E8635" s="6">
        <f>A8635-C8635</f>
        <v/>
      </c>
      <c r="F8635" s="6">
        <f>MIN(D8635,in_batt_pw,IF(sel_batt=0,0,(sel_batt-H8634)/in_rte))</f>
        <v/>
      </c>
      <c r="G8635" s="6">
        <f>MIN(E8635,in_batt_pw,H8634)</f>
        <v/>
      </c>
      <c r="H8635" s="6">
        <f>H8634+F8635*in_rte-G8635</f>
        <v/>
      </c>
      <c r="I8635" s="6">
        <f>IF(sel_og=1,0,E8635-G8635)</f>
        <v/>
      </c>
      <c r="J8635" s="6">
        <f>IF(sel_og=1,0,D8635-F8635)</f>
        <v/>
      </c>
      <c r="K8635" s="6">
        <f>IF(sel_og=1,E8635-G8635,0)</f>
        <v/>
      </c>
    </row>
    <row r="8636">
      <c r="A8636" s="6">
        <f>Profiles!E8636+Profiles!F8636</f>
        <v/>
      </c>
      <c r="B8636" s="6">
        <f>Profiles!D8636*sel_solar</f>
        <v/>
      </c>
      <c r="C8636" s="6">
        <f>MIN(B8636,A8636)</f>
        <v/>
      </c>
      <c r="D8636" s="6">
        <f>B8636-C8636</f>
        <v/>
      </c>
      <c r="E8636" s="6">
        <f>A8636-C8636</f>
        <v/>
      </c>
      <c r="F8636" s="6">
        <f>MIN(D8636,in_batt_pw,IF(sel_batt=0,0,(sel_batt-H8635)/in_rte))</f>
        <v/>
      </c>
      <c r="G8636" s="6">
        <f>MIN(E8636,in_batt_pw,H8635)</f>
        <v/>
      </c>
      <c r="H8636" s="6">
        <f>H8635+F8636*in_rte-G8636</f>
        <v/>
      </c>
      <c r="I8636" s="6">
        <f>IF(sel_og=1,0,E8636-G8636)</f>
        <v/>
      </c>
      <c r="J8636" s="6">
        <f>IF(sel_og=1,0,D8636-F8636)</f>
        <v/>
      </c>
      <c r="K8636" s="6">
        <f>IF(sel_og=1,E8636-G8636,0)</f>
        <v/>
      </c>
    </row>
    <row r="8637">
      <c r="A8637" s="6">
        <f>Profiles!E8637+Profiles!F8637</f>
        <v/>
      </c>
      <c r="B8637" s="6">
        <f>Profiles!D8637*sel_solar</f>
        <v/>
      </c>
      <c r="C8637" s="6">
        <f>MIN(B8637,A8637)</f>
        <v/>
      </c>
      <c r="D8637" s="6">
        <f>B8637-C8637</f>
        <v/>
      </c>
      <c r="E8637" s="6">
        <f>A8637-C8637</f>
        <v/>
      </c>
      <c r="F8637" s="6">
        <f>MIN(D8637,in_batt_pw,IF(sel_batt=0,0,(sel_batt-H8636)/in_rte))</f>
        <v/>
      </c>
      <c r="G8637" s="6">
        <f>MIN(E8637,in_batt_pw,H8636)</f>
        <v/>
      </c>
      <c r="H8637" s="6">
        <f>H8636+F8637*in_rte-G8637</f>
        <v/>
      </c>
      <c r="I8637" s="6">
        <f>IF(sel_og=1,0,E8637-G8637)</f>
        <v/>
      </c>
      <c r="J8637" s="6">
        <f>IF(sel_og=1,0,D8637-F8637)</f>
        <v/>
      </c>
      <c r="K8637" s="6">
        <f>IF(sel_og=1,E8637-G8637,0)</f>
        <v/>
      </c>
    </row>
    <row r="8638">
      <c r="A8638" s="6">
        <f>Profiles!E8638+Profiles!F8638</f>
        <v/>
      </c>
      <c r="B8638" s="6">
        <f>Profiles!D8638*sel_solar</f>
        <v/>
      </c>
      <c r="C8638" s="6">
        <f>MIN(B8638,A8638)</f>
        <v/>
      </c>
      <c r="D8638" s="6">
        <f>B8638-C8638</f>
        <v/>
      </c>
      <c r="E8638" s="6">
        <f>A8638-C8638</f>
        <v/>
      </c>
      <c r="F8638" s="6">
        <f>MIN(D8638,in_batt_pw,IF(sel_batt=0,0,(sel_batt-H8637)/in_rte))</f>
        <v/>
      </c>
      <c r="G8638" s="6">
        <f>MIN(E8638,in_batt_pw,H8637)</f>
        <v/>
      </c>
      <c r="H8638" s="6">
        <f>H8637+F8638*in_rte-G8638</f>
        <v/>
      </c>
      <c r="I8638" s="6">
        <f>IF(sel_og=1,0,E8638-G8638)</f>
        <v/>
      </c>
      <c r="J8638" s="6">
        <f>IF(sel_og=1,0,D8638-F8638)</f>
        <v/>
      </c>
      <c r="K8638" s="6">
        <f>IF(sel_og=1,E8638-G8638,0)</f>
        <v/>
      </c>
    </row>
    <row r="8639">
      <c r="A8639" s="6">
        <f>Profiles!E8639+Profiles!F8639</f>
        <v/>
      </c>
      <c r="B8639" s="6">
        <f>Profiles!D8639*sel_solar</f>
        <v/>
      </c>
      <c r="C8639" s="6">
        <f>MIN(B8639,A8639)</f>
        <v/>
      </c>
      <c r="D8639" s="6">
        <f>B8639-C8639</f>
        <v/>
      </c>
      <c r="E8639" s="6">
        <f>A8639-C8639</f>
        <v/>
      </c>
      <c r="F8639" s="6">
        <f>MIN(D8639,in_batt_pw,IF(sel_batt=0,0,(sel_batt-H8638)/in_rte))</f>
        <v/>
      </c>
      <c r="G8639" s="6">
        <f>MIN(E8639,in_batt_pw,H8638)</f>
        <v/>
      </c>
      <c r="H8639" s="6">
        <f>H8638+F8639*in_rte-G8639</f>
        <v/>
      </c>
      <c r="I8639" s="6">
        <f>IF(sel_og=1,0,E8639-G8639)</f>
        <v/>
      </c>
      <c r="J8639" s="6">
        <f>IF(sel_og=1,0,D8639-F8639)</f>
        <v/>
      </c>
      <c r="K8639" s="6">
        <f>IF(sel_og=1,E8639-G8639,0)</f>
        <v/>
      </c>
    </row>
    <row r="8640">
      <c r="A8640" s="6">
        <f>Profiles!E8640+Profiles!F8640</f>
        <v/>
      </c>
      <c r="B8640" s="6">
        <f>Profiles!D8640*sel_solar</f>
        <v/>
      </c>
      <c r="C8640" s="6">
        <f>MIN(B8640,A8640)</f>
        <v/>
      </c>
      <c r="D8640" s="6">
        <f>B8640-C8640</f>
        <v/>
      </c>
      <c r="E8640" s="6">
        <f>A8640-C8640</f>
        <v/>
      </c>
      <c r="F8640" s="6">
        <f>MIN(D8640,in_batt_pw,IF(sel_batt=0,0,(sel_batt-H8639)/in_rte))</f>
        <v/>
      </c>
      <c r="G8640" s="6">
        <f>MIN(E8640,in_batt_pw,H8639)</f>
        <v/>
      </c>
      <c r="H8640" s="6">
        <f>H8639+F8640*in_rte-G8640</f>
        <v/>
      </c>
      <c r="I8640" s="6">
        <f>IF(sel_og=1,0,E8640-G8640)</f>
        <v/>
      </c>
      <c r="J8640" s="6">
        <f>IF(sel_og=1,0,D8640-F8640)</f>
        <v/>
      </c>
      <c r="K8640" s="6">
        <f>IF(sel_og=1,E8640-G8640,0)</f>
        <v/>
      </c>
    </row>
    <row r="8641">
      <c r="A8641" s="6">
        <f>Profiles!E8641+Profiles!F8641</f>
        <v/>
      </c>
      <c r="B8641" s="6">
        <f>Profiles!D8641*sel_solar</f>
        <v/>
      </c>
      <c r="C8641" s="6">
        <f>MIN(B8641,A8641)</f>
        <v/>
      </c>
      <c r="D8641" s="6">
        <f>B8641-C8641</f>
        <v/>
      </c>
      <c r="E8641" s="6">
        <f>A8641-C8641</f>
        <v/>
      </c>
      <c r="F8641" s="6">
        <f>MIN(D8641,in_batt_pw,IF(sel_batt=0,0,(sel_batt-H8640)/in_rte))</f>
        <v/>
      </c>
      <c r="G8641" s="6">
        <f>MIN(E8641,in_batt_pw,H8640)</f>
        <v/>
      </c>
      <c r="H8641" s="6">
        <f>H8640+F8641*in_rte-G8641</f>
        <v/>
      </c>
      <c r="I8641" s="6">
        <f>IF(sel_og=1,0,E8641-G8641)</f>
        <v/>
      </c>
      <c r="J8641" s="6">
        <f>IF(sel_og=1,0,D8641-F8641)</f>
        <v/>
      </c>
      <c r="K8641" s="6">
        <f>IF(sel_og=1,E8641-G8641,0)</f>
        <v/>
      </c>
    </row>
    <row r="8642">
      <c r="A8642" s="6">
        <f>Profiles!E8642+Profiles!F8642</f>
        <v/>
      </c>
      <c r="B8642" s="6">
        <f>Profiles!D8642*sel_solar</f>
        <v/>
      </c>
      <c r="C8642" s="6">
        <f>MIN(B8642,A8642)</f>
        <v/>
      </c>
      <c r="D8642" s="6">
        <f>B8642-C8642</f>
        <v/>
      </c>
      <c r="E8642" s="6">
        <f>A8642-C8642</f>
        <v/>
      </c>
      <c r="F8642" s="6">
        <f>MIN(D8642,in_batt_pw,IF(sel_batt=0,0,(sel_batt-H8641)/in_rte))</f>
        <v/>
      </c>
      <c r="G8642" s="6">
        <f>MIN(E8642,in_batt_pw,H8641)</f>
        <v/>
      </c>
      <c r="H8642" s="6">
        <f>H8641+F8642*in_rte-G8642</f>
        <v/>
      </c>
      <c r="I8642" s="6">
        <f>IF(sel_og=1,0,E8642-G8642)</f>
        <v/>
      </c>
      <c r="J8642" s="6">
        <f>IF(sel_og=1,0,D8642-F8642)</f>
        <v/>
      </c>
      <c r="K8642" s="6">
        <f>IF(sel_og=1,E8642-G8642,0)</f>
        <v/>
      </c>
    </row>
    <row r="8643">
      <c r="A8643" s="6">
        <f>Profiles!E8643+Profiles!F8643</f>
        <v/>
      </c>
      <c r="B8643" s="6">
        <f>Profiles!D8643*sel_solar</f>
        <v/>
      </c>
      <c r="C8643" s="6">
        <f>MIN(B8643,A8643)</f>
        <v/>
      </c>
      <c r="D8643" s="6">
        <f>B8643-C8643</f>
        <v/>
      </c>
      <c r="E8643" s="6">
        <f>A8643-C8643</f>
        <v/>
      </c>
      <c r="F8643" s="6">
        <f>MIN(D8643,in_batt_pw,IF(sel_batt=0,0,(sel_batt-H8642)/in_rte))</f>
        <v/>
      </c>
      <c r="G8643" s="6">
        <f>MIN(E8643,in_batt_pw,H8642)</f>
        <v/>
      </c>
      <c r="H8643" s="6">
        <f>H8642+F8643*in_rte-G8643</f>
        <v/>
      </c>
      <c r="I8643" s="6">
        <f>IF(sel_og=1,0,E8643-G8643)</f>
        <v/>
      </c>
      <c r="J8643" s="6">
        <f>IF(sel_og=1,0,D8643-F8643)</f>
        <v/>
      </c>
      <c r="K8643" s="6">
        <f>IF(sel_og=1,E8643-G8643,0)</f>
        <v/>
      </c>
    </row>
    <row r="8644">
      <c r="A8644" s="6">
        <f>Profiles!E8644+Profiles!F8644</f>
        <v/>
      </c>
      <c r="B8644" s="6">
        <f>Profiles!D8644*sel_solar</f>
        <v/>
      </c>
      <c r="C8644" s="6">
        <f>MIN(B8644,A8644)</f>
        <v/>
      </c>
      <c r="D8644" s="6">
        <f>B8644-C8644</f>
        <v/>
      </c>
      <c r="E8644" s="6">
        <f>A8644-C8644</f>
        <v/>
      </c>
      <c r="F8644" s="6">
        <f>MIN(D8644,in_batt_pw,IF(sel_batt=0,0,(sel_batt-H8643)/in_rte))</f>
        <v/>
      </c>
      <c r="G8644" s="6">
        <f>MIN(E8644,in_batt_pw,H8643)</f>
        <v/>
      </c>
      <c r="H8644" s="6">
        <f>H8643+F8644*in_rte-G8644</f>
        <v/>
      </c>
      <c r="I8644" s="6">
        <f>IF(sel_og=1,0,E8644-G8644)</f>
        <v/>
      </c>
      <c r="J8644" s="6">
        <f>IF(sel_og=1,0,D8644-F8644)</f>
        <v/>
      </c>
      <c r="K8644" s="6">
        <f>IF(sel_og=1,E8644-G8644,0)</f>
        <v/>
      </c>
    </row>
    <row r="8645">
      <c r="A8645" s="6">
        <f>Profiles!E8645+Profiles!F8645</f>
        <v/>
      </c>
      <c r="B8645" s="6">
        <f>Profiles!D8645*sel_solar</f>
        <v/>
      </c>
      <c r="C8645" s="6">
        <f>MIN(B8645,A8645)</f>
        <v/>
      </c>
      <c r="D8645" s="6">
        <f>B8645-C8645</f>
        <v/>
      </c>
      <c r="E8645" s="6">
        <f>A8645-C8645</f>
        <v/>
      </c>
      <c r="F8645" s="6">
        <f>MIN(D8645,in_batt_pw,IF(sel_batt=0,0,(sel_batt-H8644)/in_rte))</f>
        <v/>
      </c>
      <c r="G8645" s="6">
        <f>MIN(E8645,in_batt_pw,H8644)</f>
        <v/>
      </c>
      <c r="H8645" s="6">
        <f>H8644+F8645*in_rte-G8645</f>
        <v/>
      </c>
      <c r="I8645" s="6">
        <f>IF(sel_og=1,0,E8645-G8645)</f>
        <v/>
      </c>
      <c r="J8645" s="6">
        <f>IF(sel_og=1,0,D8645-F8645)</f>
        <v/>
      </c>
      <c r="K8645" s="6">
        <f>IF(sel_og=1,E8645-G8645,0)</f>
        <v/>
      </c>
    </row>
    <row r="8646">
      <c r="A8646" s="6">
        <f>Profiles!E8646+Profiles!F8646</f>
        <v/>
      </c>
      <c r="B8646" s="6">
        <f>Profiles!D8646*sel_solar</f>
        <v/>
      </c>
      <c r="C8646" s="6">
        <f>MIN(B8646,A8646)</f>
        <v/>
      </c>
      <c r="D8646" s="6">
        <f>B8646-C8646</f>
        <v/>
      </c>
      <c r="E8646" s="6">
        <f>A8646-C8646</f>
        <v/>
      </c>
      <c r="F8646" s="6">
        <f>MIN(D8646,in_batt_pw,IF(sel_batt=0,0,(sel_batt-H8645)/in_rte))</f>
        <v/>
      </c>
      <c r="G8646" s="6">
        <f>MIN(E8646,in_batt_pw,H8645)</f>
        <v/>
      </c>
      <c r="H8646" s="6">
        <f>H8645+F8646*in_rte-G8646</f>
        <v/>
      </c>
      <c r="I8646" s="6">
        <f>IF(sel_og=1,0,E8646-G8646)</f>
        <v/>
      </c>
      <c r="J8646" s="6">
        <f>IF(sel_og=1,0,D8646-F8646)</f>
        <v/>
      </c>
      <c r="K8646" s="6">
        <f>IF(sel_og=1,E8646-G8646,0)</f>
        <v/>
      </c>
    </row>
    <row r="8647">
      <c r="A8647" s="6">
        <f>Profiles!E8647+Profiles!F8647</f>
        <v/>
      </c>
      <c r="B8647" s="6">
        <f>Profiles!D8647*sel_solar</f>
        <v/>
      </c>
      <c r="C8647" s="6">
        <f>MIN(B8647,A8647)</f>
        <v/>
      </c>
      <c r="D8647" s="6">
        <f>B8647-C8647</f>
        <v/>
      </c>
      <c r="E8647" s="6">
        <f>A8647-C8647</f>
        <v/>
      </c>
      <c r="F8647" s="6">
        <f>MIN(D8647,in_batt_pw,IF(sel_batt=0,0,(sel_batt-H8646)/in_rte))</f>
        <v/>
      </c>
      <c r="G8647" s="6">
        <f>MIN(E8647,in_batt_pw,H8646)</f>
        <v/>
      </c>
      <c r="H8647" s="6">
        <f>H8646+F8647*in_rte-G8647</f>
        <v/>
      </c>
      <c r="I8647" s="6">
        <f>IF(sel_og=1,0,E8647-G8647)</f>
        <v/>
      </c>
      <c r="J8647" s="6">
        <f>IF(sel_og=1,0,D8647-F8647)</f>
        <v/>
      </c>
      <c r="K8647" s="6">
        <f>IF(sel_og=1,E8647-G8647,0)</f>
        <v/>
      </c>
    </row>
    <row r="8648">
      <c r="A8648" s="6">
        <f>Profiles!E8648+Profiles!F8648</f>
        <v/>
      </c>
      <c r="B8648" s="6">
        <f>Profiles!D8648*sel_solar</f>
        <v/>
      </c>
      <c r="C8648" s="6">
        <f>MIN(B8648,A8648)</f>
        <v/>
      </c>
      <c r="D8648" s="6">
        <f>B8648-C8648</f>
        <v/>
      </c>
      <c r="E8648" s="6">
        <f>A8648-C8648</f>
        <v/>
      </c>
      <c r="F8648" s="6">
        <f>MIN(D8648,in_batt_pw,IF(sel_batt=0,0,(sel_batt-H8647)/in_rte))</f>
        <v/>
      </c>
      <c r="G8648" s="6">
        <f>MIN(E8648,in_batt_pw,H8647)</f>
        <v/>
      </c>
      <c r="H8648" s="6">
        <f>H8647+F8648*in_rte-G8648</f>
        <v/>
      </c>
      <c r="I8648" s="6">
        <f>IF(sel_og=1,0,E8648-G8648)</f>
        <v/>
      </c>
      <c r="J8648" s="6">
        <f>IF(sel_og=1,0,D8648-F8648)</f>
        <v/>
      </c>
      <c r="K8648" s="6">
        <f>IF(sel_og=1,E8648-G8648,0)</f>
        <v/>
      </c>
    </row>
    <row r="8649">
      <c r="A8649" s="6">
        <f>Profiles!E8649+Profiles!F8649</f>
        <v/>
      </c>
      <c r="B8649" s="6">
        <f>Profiles!D8649*sel_solar</f>
        <v/>
      </c>
      <c r="C8649" s="6">
        <f>MIN(B8649,A8649)</f>
        <v/>
      </c>
      <c r="D8649" s="6">
        <f>B8649-C8649</f>
        <v/>
      </c>
      <c r="E8649" s="6">
        <f>A8649-C8649</f>
        <v/>
      </c>
      <c r="F8649" s="6">
        <f>MIN(D8649,in_batt_pw,IF(sel_batt=0,0,(sel_batt-H8648)/in_rte))</f>
        <v/>
      </c>
      <c r="G8649" s="6">
        <f>MIN(E8649,in_batt_pw,H8648)</f>
        <v/>
      </c>
      <c r="H8649" s="6">
        <f>H8648+F8649*in_rte-G8649</f>
        <v/>
      </c>
      <c r="I8649" s="6">
        <f>IF(sel_og=1,0,E8649-G8649)</f>
        <v/>
      </c>
      <c r="J8649" s="6">
        <f>IF(sel_og=1,0,D8649-F8649)</f>
        <v/>
      </c>
      <c r="K8649" s="6">
        <f>IF(sel_og=1,E8649-G8649,0)</f>
        <v/>
      </c>
    </row>
    <row r="8650">
      <c r="A8650" s="6">
        <f>Profiles!E8650+Profiles!F8650</f>
        <v/>
      </c>
      <c r="B8650" s="6">
        <f>Profiles!D8650*sel_solar</f>
        <v/>
      </c>
      <c r="C8650" s="6">
        <f>MIN(B8650,A8650)</f>
        <v/>
      </c>
      <c r="D8650" s="6">
        <f>B8650-C8650</f>
        <v/>
      </c>
      <c r="E8650" s="6">
        <f>A8650-C8650</f>
        <v/>
      </c>
      <c r="F8650" s="6">
        <f>MIN(D8650,in_batt_pw,IF(sel_batt=0,0,(sel_batt-H8649)/in_rte))</f>
        <v/>
      </c>
      <c r="G8650" s="6">
        <f>MIN(E8650,in_batt_pw,H8649)</f>
        <v/>
      </c>
      <c r="H8650" s="6">
        <f>H8649+F8650*in_rte-G8650</f>
        <v/>
      </c>
      <c r="I8650" s="6">
        <f>IF(sel_og=1,0,E8650-G8650)</f>
        <v/>
      </c>
      <c r="J8650" s="6">
        <f>IF(sel_og=1,0,D8650-F8650)</f>
        <v/>
      </c>
      <c r="K8650" s="6">
        <f>IF(sel_og=1,E8650-G8650,0)</f>
        <v/>
      </c>
    </row>
    <row r="8651">
      <c r="A8651" s="6">
        <f>Profiles!E8651+Profiles!F8651</f>
        <v/>
      </c>
      <c r="B8651" s="6">
        <f>Profiles!D8651*sel_solar</f>
        <v/>
      </c>
      <c r="C8651" s="6">
        <f>MIN(B8651,A8651)</f>
        <v/>
      </c>
      <c r="D8651" s="6">
        <f>B8651-C8651</f>
        <v/>
      </c>
      <c r="E8651" s="6">
        <f>A8651-C8651</f>
        <v/>
      </c>
      <c r="F8651" s="6">
        <f>MIN(D8651,in_batt_pw,IF(sel_batt=0,0,(sel_batt-H8650)/in_rte))</f>
        <v/>
      </c>
      <c r="G8651" s="6">
        <f>MIN(E8651,in_batt_pw,H8650)</f>
        <v/>
      </c>
      <c r="H8651" s="6">
        <f>H8650+F8651*in_rte-G8651</f>
        <v/>
      </c>
      <c r="I8651" s="6">
        <f>IF(sel_og=1,0,E8651-G8651)</f>
        <v/>
      </c>
      <c r="J8651" s="6">
        <f>IF(sel_og=1,0,D8651-F8651)</f>
        <v/>
      </c>
      <c r="K8651" s="6">
        <f>IF(sel_og=1,E8651-G8651,0)</f>
        <v/>
      </c>
    </row>
    <row r="8652">
      <c r="A8652" s="6">
        <f>Profiles!E8652+Profiles!F8652</f>
        <v/>
      </c>
      <c r="B8652" s="6">
        <f>Profiles!D8652*sel_solar</f>
        <v/>
      </c>
      <c r="C8652" s="6">
        <f>MIN(B8652,A8652)</f>
        <v/>
      </c>
      <c r="D8652" s="6">
        <f>B8652-C8652</f>
        <v/>
      </c>
      <c r="E8652" s="6">
        <f>A8652-C8652</f>
        <v/>
      </c>
      <c r="F8652" s="6">
        <f>MIN(D8652,in_batt_pw,IF(sel_batt=0,0,(sel_batt-H8651)/in_rte))</f>
        <v/>
      </c>
      <c r="G8652" s="6">
        <f>MIN(E8652,in_batt_pw,H8651)</f>
        <v/>
      </c>
      <c r="H8652" s="6">
        <f>H8651+F8652*in_rte-G8652</f>
        <v/>
      </c>
      <c r="I8652" s="6">
        <f>IF(sel_og=1,0,E8652-G8652)</f>
        <v/>
      </c>
      <c r="J8652" s="6">
        <f>IF(sel_og=1,0,D8652-F8652)</f>
        <v/>
      </c>
      <c r="K8652" s="6">
        <f>IF(sel_og=1,E8652-G8652,0)</f>
        <v/>
      </c>
    </row>
    <row r="8653">
      <c r="A8653" s="6">
        <f>Profiles!E8653+Profiles!F8653</f>
        <v/>
      </c>
      <c r="B8653" s="6">
        <f>Profiles!D8653*sel_solar</f>
        <v/>
      </c>
      <c r="C8653" s="6">
        <f>MIN(B8653,A8653)</f>
        <v/>
      </c>
      <c r="D8653" s="6">
        <f>B8653-C8653</f>
        <v/>
      </c>
      <c r="E8653" s="6">
        <f>A8653-C8653</f>
        <v/>
      </c>
      <c r="F8653" s="6">
        <f>MIN(D8653,in_batt_pw,IF(sel_batt=0,0,(sel_batt-H8652)/in_rte))</f>
        <v/>
      </c>
      <c r="G8653" s="6">
        <f>MIN(E8653,in_batt_pw,H8652)</f>
        <v/>
      </c>
      <c r="H8653" s="6">
        <f>H8652+F8653*in_rte-G8653</f>
        <v/>
      </c>
      <c r="I8653" s="6">
        <f>IF(sel_og=1,0,E8653-G8653)</f>
        <v/>
      </c>
      <c r="J8653" s="6">
        <f>IF(sel_og=1,0,D8653-F8653)</f>
        <v/>
      </c>
      <c r="K8653" s="6">
        <f>IF(sel_og=1,E8653-G8653,0)</f>
        <v/>
      </c>
    </row>
    <row r="8654">
      <c r="A8654" s="6">
        <f>Profiles!E8654+Profiles!F8654</f>
        <v/>
      </c>
      <c r="B8654" s="6">
        <f>Profiles!D8654*sel_solar</f>
        <v/>
      </c>
      <c r="C8654" s="6">
        <f>MIN(B8654,A8654)</f>
        <v/>
      </c>
      <c r="D8654" s="6">
        <f>B8654-C8654</f>
        <v/>
      </c>
      <c r="E8654" s="6">
        <f>A8654-C8654</f>
        <v/>
      </c>
      <c r="F8654" s="6">
        <f>MIN(D8654,in_batt_pw,IF(sel_batt=0,0,(sel_batt-H8653)/in_rte))</f>
        <v/>
      </c>
      <c r="G8654" s="6">
        <f>MIN(E8654,in_batt_pw,H8653)</f>
        <v/>
      </c>
      <c r="H8654" s="6">
        <f>H8653+F8654*in_rte-G8654</f>
        <v/>
      </c>
      <c r="I8654" s="6">
        <f>IF(sel_og=1,0,E8654-G8654)</f>
        <v/>
      </c>
      <c r="J8654" s="6">
        <f>IF(sel_og=1,0,D8654-F8654)</f>
        <v/>
      </c>
      <c r="K8654" s="6">
        <f>IF(sel_og=1,E8654-G8654,0)</f>
        <v/>
      </c>
    </row>
    <row r="8655">
      <c r="A8655" s="6">
        <f>Profiles!E8655+Profiles!F8655</f>
        <v/>
      </c>
      <c r="B8655" s="6">
        <f>Profiles!D8655*sel_solar</f>
        <v/>
      </c>
      <c r="C8655" s="6">
        <f>MIN(B8655,A8655)</f>
        <v/>
      </c>
      <c r="D8655" s="6">
        <f>B8655-C8655</f>
        <v/>
      </c>
      <c r="E8655" s="6">
        <f>A8655-C8655</f>
        <v/>
      </c>
      <c r="F8655" s="6">
        <f>MIN(D8655,in_batt_pw,IF(sel_batt=0,0,(sel_batt-H8654)/in_rte))</f>
        <v/>
      </c>
      <c r="G8655" s="6">
        <f>MIN(E8655,in_batt_pw,H8654)</f>
        <v/>
      </c>
      <c r="H8655" s="6">
        <f>H8654+F8655*in_rte-G8655</f>
        <v/>
      </c>
      <c r="I8655" s="6">
        <f>IF(sel_og=1,0,E8655-G8655)</f>
        <v/>
      </c>
      <c r="J8655" s="6">
        <f>IF(sel_og=1,0,D8655-F8655)</f>
        <v/>
      </c>
      <c r="K8655" s="6">
        <f>IF(sel_og=1,E8655-G8655,0)</f>
        <v/>
      </c>
    </row>
    <row r="8656">
      <c r="A8656" s="6">
        <f>Profiles!E8656+Profiles!F8656</f>
        <v/>
      </c>
      <c r="B8656" s="6">
        <f>Profiles!D8656*sel_solar</f>
        <v/>
      </c>
      <c r="C8656" s="6">
        <f>MIN(B8656,A8656)</f>
        <v/>
      </c>
      <c r="D8656" s="6">
        <f>B8656-C8656</f>
        <v/>
      </c>
      <c r="E8656" s="6">
        <f>A8656-C8656</f>
        <v/>
      </c>
      <c r="F8656" s="6">
        <f>MIN(D8656,in_batt_pw,IF(sel_batt=0,0,(sel_batt-H8655)/in_rte))</f>
        <v/>
      </c>
      <c r="G8656" s="6">
        <f>MIN(E8656,in_batt_pw,H8655)</f>
        <v/>
      </c>
      <c r="H8656" s="6">
        <f>H8655+F8656*in_rte-G8656</f>
        <v/>
      </c>
      <c r="I8656" s="6">
        <f>IF(sel_og=1,0,E8656-G8656)</f>
        <v/>
      </c>
      <c r="J8656" s="6">
        <f>IF(sel_og=1,0,D8656-F8656)</f>
        <v/>
      </c>
      <c r="K8656" s="6">
        <f>IF(sel_og=1,E8656-G8656,0)</f>
        <v/>
      </c>
    </row>
    <row r="8657">
      <c r="A8657" s="6">
        <f>Profiles!E8657+Profiles!F8657</f>
        <v/>
      </c>
      <c r="B8657" s="6">
        <f>Profiles!D8657*sel_solar</f>
        <v/>
      </c>
      <c r="C8657" s="6">
        <f>MIN(B8657,A8657)</f>
        <v/>
      </c>
      <c r="D8657" s="6">
        <f>B8657-C8657</f>
        <v/>
      </c>
      <c r="E8657" s="6">
        <f>A8657-C8657</f>
        <v/>
      </c>
      <c r="F8657" s="6">
        <f>MIN(D8657,in_batt_pw,IF(sel_batt=0,0,(sel_batt-H8656)/in_rte))</f>
        <v/>
      </c>
      <c r="G8657" s="6">
        <f>MIN(E8657,in_batt_pw,H8656)</f>
        <v/>
      </c>
      <c r="H8657" s="6">
        <f>H8656+F8657*in_rte-G8657</f>
        <v/>
      </c>
      <c r="I8657" s="6">
        <f>IF(sel_og=1,0,E8657-G8657)</f>
        <v/>
      </c>
      <c r="J8657" s="6">
        <f>IF(sel_og=1,0,D8657-F8657)</f>
        <v/>
      </c>
      <c r="K8657" s="6">
        <f>IF(sel_og=1,E8657-G8657,0)</f>
        <v/>
      </c>
    </row>
    <row r="8658">
      <c r="A8658" s="6">
        <f>Profiles!E8658+Profiles!F8658</f>
        <v/>
      </c>
      <c r="B8658" s="6">
        <f>Profiles!D8658*sel_solar</f>
        <v/>
      </c>
      <c r="C8658" s="6">
        <f>MIN(B8658,A8658)</f>
        <v/>
      </c>
      <c r="D8658" s="6">
        <f>B8658-C8658</f>
        <v/>
      </c>
      <c r="E8658" s="6">
        <f>A8658-C8658</f>
        <v/>
      </c>
      <c r="F8658" s="6">
        <f>MIN(D8658,in_batt_pw,IF(sel_batt=0,0,(sel_batt-H8657)/in_rte))</f>
        <v/>
      </c>
      <c r="G8658" s="6">
        <f>MIN(E8658,in_batt_pw,H8657)</f>
        <v/>
      </c>
      <c r="H8658" s="6">
        <f>H8657+F8658*in_rte-G8658</f>
        <v/>
      </c>
      <c r="I8658" s="6">
        <f>IF(sel_og=1,0,E8658-G8658)</f>
        <v/>
      </c>
      <c r="J8658" s="6">
        <f>IF(sel_og=1,0,D8658-F8658)</f>
        <v/>
      </c>
      <c r="K8658" s="6">
        <f>IF(sel_og=1,E8658-G8658,0)</f>
        <v/>
      </c>
    </row>
    <row r="8659">
      <c r="A8659" s="6">
        <f>Profiles!E8659+Profiles!F8659</f>
        <v/>
      </c>
      <c r="B8659" s="6">
        <f>Profiles!D8659*sel_solar</f>
        <v/>
      </c>
      <c r="C8659" s="6">
        <f>MIN(B8659,A8659)</f>
        <v/>
      </c>
      <c r="D8659" s="6">
        <f>B8659-C8659</f>
        <v/>
      </c>
      <c r="E8659" s="6">
        <f>A8659-C8659</f>
        <v/>
      </c>
      <c r="F8659" s="6">
        <f>MIN(D8659,in_batt_pw,IF(sel_batt=0,0,(sel_batt-H8658)/in_rte))</f>
        <v/>
      </c>
      <c r="G8659" s="6">
        <f>MIN(E8659,in_batt_pw,H8658)</f>
        <v/>
      </c>
      <c r="H8659" s="6">
        <f>H8658+F8659*in_rte-G8659</f>
        <v/>
      </c>
      <c r="I8659" s="6">
        <f>IF(sel_og=1,0,E8659-G8659)</f>
        <v/>
      </c>
      <c r="J8659" s="6">
        <f>IF(sel_og=1,0,D8659-F8659)</f>
        <v/>
      </c>
      <c r="K8659" s="6">
        <f>IF(sel_og=1,E8659-G8659,0)</f>
        <v/>
      </c>
    </row>
    <row r="8660">
      <c r="A8660" s="6">
        <f>Profiles!E8660+Profiles!F8660</f>
        <v/>
      </c>
      <c r="B8660" s="6">
        <f>Profiles!D8660*sel_solar</f>
        <v/>
      </c>
      <c r="C8660" s="6">
        <f>MIN(B8660,A8660)</f>
        <v/>
      </c>
      <c r="D8660" s="6">
        <f>B8660-C8660</f>
        <v/>
      </c>
      <c r="E8660" s="6">
        <f>A8660-C8660</f>
        <v/>
      </c>
      <c r="F8660" s="6">
        <f>MIN(D8660,in_batt_pw,IF(sel_batt=0,0,(sel_batt-H8659)/in_rte))</f>
        <v/>
      </c>
      <c r="G8660" s="6">
        <f>MIN(E8660,in_batt_pw,H8659)</f>
        <v/>
      </c>
      <c r="H8660" s="6">
        <f>H8659+F8660*in_rte-G8660</f>
        <v/>
      </c>
      <c r="I8660" s="6">
        <f>IF(sel_og=1,0,E8660-G8660)</f>
        <v/>
      </c>
      <c r="J8660" s="6">
        <f>IF(sel_og=1,0,D8660-F8660)</f>
        <v/>
      </c>
      <c r="K8660" s="6">
        <f>IF(sel_og=1,E8660-G8660,0)</f>
        <v/>
      </c>
    </row>
    <row r="8661">
      <c r="A8661" s="6">
        <f>Profiles!E8661+Profiles!F8661</f>
        <v/>
      </c>
      <c r="B8661" s="6">
        <f>Profiles!D8661*sel_solar</f>
        <v/>
      </c>
      <c r="C8661" s="6">
        <f>MIN(B8661,A8661)</f>
        <v/>
      </c>
      <c r="D8661" s="6">
        <f>B8661-C8661</f>
        <v/>
      </c>
      <c r="E8661" s="6">
        <f>A8661-C8661</f>
        <v/>
      </c>
      <c r="F8661" s="6">
        <f>MIN(D8661,in_batt_pw,IF(sel_batt=0,0,(sel_batt-H8660)/in_rte))</f>
        <v/>
      </c>
      <c r="G8661" s="6">
        <f>MIN(E8661,in_batt_pw,H8660)</f>
        <v/>
      </c>
      <c r="H8661" s="6">
        <f>H8660+F8661*in_rte-G8661</f>
        <v/>
      </c>
      <c r="I8661" s="6">
        <f>IF(sel_og=1,0,E8661-G8661)</f>
        <v/>
      </c>
      <c r="J8661" s="6">
        <f>IF(sel_og=1,0,D8661-F8661)</f>
        <v/>
      </c>
      <c r="K8661" s="6">
        <f>IF(sel_og=1,E8661-G8661,0)</f>
        <v/>
      </c>
    </row>
    <row r="8662">
      <c r="A8662" s="6">
        <f>Profiles!E8662+Profiles!F8662</f>
        <v/>
      </c>
      <c r="B8662" s="6">
        <f>Profiles!D8662*sel_solar</f>
        <v/>
      </c>
      <c r="C8662" s="6">
        <f>MIN(B8662,A8662)</f>
        <v/>
      </c>
      <c r="D8662" s="6">
        <f>B8662-C8662</f>
        <v/>
      </c>
      <c r="E8662" s="6">
        <f>A8662-C8662</f>
        <v/>
      </c>
      <c r="F8662" s="6">
        <f>MIN(D8662,in_batt_pw,IF(sel_batt=0,0,(sel_batt-H8661)/in_rte))</f>
        <v/>
      </c>
      <c r="G8662" s="6">
        <f>MIN(E8662,in_batt_pw,H8661)</f>
        <v/>
      </c>
      <c r="H8662" s="6">
        <f>H8661+F8662*in_rte-G8662</f>
        <v/>
      </c>
      <c r="I8662" s="6">
        <f>IF(sel_og=1,0,E8662-G8662)</f>
        <v/>
      </c>
      <c r="J8662" s="6">
        <f>IF(sel_og=1,0,D8662-F8662)</f>
        <v/>
      </c>
      <c r="K8662" s="6">
        <f>IF(sel_og=1,E8662-G8662,0)</f>
        <v/>
      </c>
    </row>
    <row r="8663">
      <c r="A8663" s="6">
        <f>Profiles!E8663+Profiles!F8663</f>
        <v/>
      </c>
      <c r="B8663" s="6">
        <f>Profiles!D8663*sel_solar</f>
        <v/>
      </c>
      <c r="C8663" s="6">
        <f>MIN(B8663,A8663)</f>
        <v/>
      </c>
      <c r="D8663" s="6">
        <f>B8663-C8663</f>
        <v/>
      </c>
      <c r="E8663" s="6">
        <f>A8663-C8663</f>
        <v/>
      </c>
      <c r="F8663" s="6">
        <f>MIN(D8663,in_batt_pw,IF(sel_batt=0,0,(sel_batt-H8662)/in_rte))</f>
        <v/>
      </c>
      <c r="G8663" s="6">
        <f>MIN(E8663,in_batt_pw,H8662)</f>
        <v/>
      </c>
      <c r="H8663" s="6">
        <f>H8662+F8663*in_rte-G8663</f>
        <v/>
      </c>
      <c r="I8663" s="6">
        <f>IF(sel_og=1,0,E8663-G8663)</f>
        <v/>
      </c>
      <c r="J8663" s="6">
        <f>IF(sel_og=1,0,D8663-F8663)</f>
        <v/>
      </c>
      <c r="K8663" s="6">
        <f>IF(sel_og=1,E8663-G8663,0)</f>
        <v/>
      </c>
    </row>
    <row r="8664">
      <c r="A8664" s="6">
        <f>Profiles!E8664+Profiles!F8664</f>
        <v/>
      </c>
      <c r="B8664" s="6">
        <f>Profiles!D8664*sel_solar</f>
        <v/>
      </c>
      <c r="C8664" s="6">
        <f>MIN(B8664,A8664)</f>
        <v/>
      </c>
      <c r="D8664" s="6">
        <f>B8664-C8664</f>
        <v/>
      </c>
      <c r="E8664" s="6">
        <f>A8664-C8664</f>
        <v/>
      </c>
      <c r="F8664" s="6">
        <f>MIN(D8664,in_batt_pw,IF(sel_batt=0,0,(sel_batt-H8663)/in_rte))</f>
        <v/>
      </c>
      <c r="G8664" s="6">
        <f>MIN(E8664,in_batt_pw,H8663)</f>
        <v/>
      </c>
      <c r="H8664" s="6">
        <f>H8663+F8664*in_rte-G8664</f>
        <v/>
      </c>
      <c r="I8664" s="6">
        <f>IF(sel_og=1,0,E8664-G8664)</f>
        <v/>
      </c>
      <c r="J8664" s="6">
        <f>IF(sel_og=1,0,D8664-F8664)</f>
        <v/>
      </c>
      <c r="K8664" s="6">
        <f>IF(sel_og=1,E8664-G8664,0)</f>
        <v/>
      </c>
    </row>
    <row r="8665">
      <c r="A8665" s="6">
        <f>Profiles!E8665+Profiles!F8665</f>
        <v/>
      </c>
      <c r="B8665" s="6">
        <f>Profiles!D8665*sel_solar</f>
        <v/>
      </c>
      <c r="C8665" s="6">
        <f>MIN(B8665,A8665)</f>
        <v/>
      </c>
      <c r="D8665" s="6">
        <f>B8665-C8665</f>
        <v/>
      </c>
      <c r="E8665" s="6">
        <f>A8665-C8665</f>
        <v/>
      </c>
      <c r="F8665" s="6">
        <f>MIN(D8665,in_batt_pw,IF(sel_batt=0,0,(sel_batt-H8664)/in_rte))</f>
        <v/>
      </c>
      <c r="G8665" s="6">
        <f>MIN(E8665,in_batt_pw,H8664)</f>
        <v/>
      </c>
      <c r="H8665" s="6">
        <f>H8664+F8665*in_rte-G8665</f>
        <v/>
      </c>
      <c r="I8665" s="6">
        <f>IF(sel_og=1,0,E8665-G8665)</f>
        <v/>
      </c>
      <c r="J8665" s="6">
        <f>IF(sel_og=1,0,D8665-F8665)</f>
        <v/>
      </c>
      <c r="K8665" s="6">
        <f>IF(sel_og=1,E8665-G8665,0)</f>
        <v/>
      </c>
    </row>
    <row r="8666">
      <c r="A8666" s="6">
        <f>Profiles!E8666+Profiles!F8666</f>
        <v/>
      </c>
      <c r="B8666" s="6">
        <f>Profiles!D8666*sel_solar</f>
        <v/>
      </c>
      <c r="C8666" s="6">
        <f>MIN(B8666,A8666)</f>
        <v/>
      </c>
      <c r="D8666" s="6">
        <f>B8666-C8666</f>
        <v/>
      </c>
      <c r="E8666" s="6">
        <f>A8666-C8666</f>
        <v/>
      </c>
      <c r="F8666" s="6">
        <f>MIN(D8666,in_batt_pw,IF(sel_batt=0,0,(sel_batt-H8665)/in_rte))</f>
        <v/>
      </c>
      <c r="G8666" s="6">
        <f>MIN(E8666,in_batt_pw,H8665)</f>
        <v/>
      </c>
      <c r="H8666" s="6">
        <f>H8665+F8666*in_rte-G8666</f>
        <v/>
      </c>
      <c r="I8666" s="6">
        <f>IF(sel_og=1,0,E8666-G8666)</f>
        <v/>
      </c>
      <c r="J8666" s="6">
        <f>IF(sel_og=1,0,D8666-F8666)</f>
        <v/>
      </c>
      <c r="K8666" s="6">
        <f>IF(sel_og=1,E8666-G8666,0)</f>
        <v/>
      </c>
    </row>
    <row r="8667">
      <c r="A8667" s="6">
        <f>Profiles!E8667+Profiles!F8667</f>
        <v/>
      </c>
      <c r="B8667" s="6">
        <f>Profiles!D8667*sel_solar</f>
        <v/>
      </c>
      <c r="C8667" s="6">
        <f>MIN(B8667,A8667)</f>
        <v/>
      </c>
      <c r="D8667" s="6">
        <f>B8667-C8667</f>
        <v/>
      </c>
      <c r="E8667" s="6">
        <f>A8667-C8667</f>
        <v/>
      </c>
      <c r="F8667" s="6">
        <f>MIN(D8667,in_batt_pw,IF(sel_batt=0,0,(sel_batt-H8666)/in_rte))</f>
        <v/>
      </c>
      <c r="G8667" s="6">
        <f>MIN(E8667,in_batt_pw,H8666)</f>
        <v/>
      </c>
      <c r="H8667" s="6">
        <f>H8666+F8667*in_rte-G8667</f>
        <v/>
      </c>
      <c r="I8667" s="6">
        <f>IF(sel_og=1,0,E8667-G8667)</f>
        <v/>
      </c>
      <c r="J8667" s="6">
        <f>IF(sel_og=1,0,D8667-F8667)</f>
        <v/>
      </c>
      <c r="K8667" s="6">
        <f>IF(sel_og=1,E8667-G8667,0)</f>
        <v/>
      </c>
    </row>
    <row r="8668">
      <c r="A8668" s="6">
        <f>Profiles!E8668+Profiles!F8668</f>
        <v/>
      </c>
      <c r="B8668" s="6">
        <f>Profiles!D8668*sel_solar</f>
        <v/>
      </c>
      <c r="C8668" s="6">
        <f>MIN(B8668,A8668)</f>
        <v/>
      </c>
      <c r="D8668" s="6">
        <f>B8668-C8668</f>
        <v/>
      </c>
      <c r="E8668" s="6">
        <f>A8668-C8668</f>
        <v/>
      </c>
      <c r="F8668" s="6">
        <f>MIN(D8668,in_batt_pw,IF(sel_batt=0,0,(sel_batt-H8667)/in_rte))</f>
        <v/>
      </c>
      <c r="G8668" s="6">
        <f>MIN(E8668,in_batt_pw,H8667)</f>
        <v/>
      </c>
      <c r="H8668" s="6">
        <f>H8667+F8668*in_rte-G8668</f>
        <v/>
      </c>
      <c r="I8668" s="6">
        <f>IF(sel_og=1,0,E8668-G8668)</f>
        <v/>
      </c>
      <c r="J8668" s="6">
        <f>IF(sel_og=1,0,D8668-F8668)</f>
        <v/>
      </c>
      <c r="K8668" s="6">
        <f>IF(sel_og=1,E8668-G8668,0)</f>
        <v/>
      </c>
    </row>
    <row r="8669">
      <c r="A8669" s="6">
        <f>Profiles!E8669+Profiles!F8669</f>
        <v/>
      </c>
      <c r="B8669" s="6">
        <f>Profiles!D8669*sel_solar</f>
        <v/>
      </c>
      <c r="C8669" s="6">
        <f>MIN(B8669,A8669)</f>
        <v/>
      </c>
      <c r="D8669" s="6">
        <f>B8669-C8669</f>
        <v/>
      </c>
      <c r="E8669" s="6">
        <f>A8669-C8669</f>
        <v/>
      </c>
      <c r="F8669" s="6">
        <f>MIN(D8669,in_batt_pw,IF(sel_batt=0,0,(sel_batt-H8668)/in_rte))</f>
        <v/>
      </c>
      <c r="G8669" s="6">
        <f>MIN(E8669,in_batt_pw,H8668)</f>
        <v/>
      </c>
      <c r="H8669" s="6">
        <f>H8668+F8669*in_rte-G8669</f>
        <v/>
      </c>
      <c r="I8669" s="6">
        <f>IF(sel_og=1,0,E8669-G8669)</f>
        <v/>
      </c>
      <c r="J8669" s="6">
        <f>IF(sel_og=1,0,D8669-F8669)</f>
        <v/>
      </c>
      <c r="K8669" s="6">
        <f>IF(sel_og=1,E8669-G8669,0)</f>
        <v/>
      </c>
    </row>
    <row r="8670">
      <c r="A8670" s="6">
        <f>Profiles!E8670+Profiles!F8670</f>
        <v/>
      </c>
      <c r="B8670" s="6">
        <f>Profiles!D8670*sel_solar</f>
        <v/>
      </c>
      <c r="C8670" s="6">
        <f>MIN(B8670,A8670)</f>
        <v/>
      </c>
      <c r="D8670" s="6">
        <f>B8670-C8670</f>
        <v/>
      </c>
      <c r="E8670" s="6">
        <f>A8670-C8670</f>
        <v/>
      </c>
      <c r="F8670" s="6">
        <f>MIN(D8670,in_batt_pw,IF(sel_batt=0,0,(sel_batt-H8669)/in_rte))</f>
        <v/>
      </c>
      <c r="G8670" s="6">
        <f>MIN(E8670,in_batt_pw,H8669)</f>
        <v/>
      </c>
      <c r="H8670" s="6">
        <f>H8669+F8670*in_rte-G8670</f>
        <v/>
      </c>
      <c r="I8670" s="6">
        <f>IF(sel_og=1,0,E8670-G8670)</f>
        <v/>
      </c>
      <c r="J8670" s="6">
        <f>IF(sel_og=1,0,D8670-F8670)</f>
        <v/>
      </c>
      <c r="K8670" s="6">
        <f>IF(sel_og=1,E8670-G8670,0)</f>
        <v/>
      </c>
    </row>
    <row r="8671">
      <c r="A8671" s="6">
        <f>Profiles!E8671+Profiles!F8671</f>
        <v/>
      </c>
      <c r="B8671" s="6">
        <f>Profiles!D8671*sel_solar</f>
        <v/>
      </c>
      <c r="C8671" s="6">
        <f>MIN(B8671,A8671)</f>
        <v/>
      </c>
      <c r="D8671" s="6">
        <f>B8671-C8671</f>
        <v/>
      </c>
      <c r="E8671" s="6">
        <f>A8671-C8671</f>
        <v/>
      </c>
      <c r="F8671" s="6">
        <f>MIN(D8671,in_batt_pw,IF(sel_batt=0,0,(sel_batt-H8670)/in_rte))</f>
        <v/>
      </c>
      <c r="G8671" s="6">
        <f>MIN(E8671,in_batt_pw,H8670)</f>
        <v/>
      </c>
      <c r="H8671" s="6">
        <f>H8670+F8671*in_rte-G8671</f>
        <v/>
      </c>
      <c r="I8671" s="6">
        <f>IF(sel_og=1,0,E8671-G8671)</f>
        <v/>
      </c>
      <c r="J8671" s="6">
        <f>IF(sel_og=1,0,D8671-F8671)</f>
        <v/>
      </c>
      <c r="K8671" s="6">
        <f>IF(sel_og=1,E8671-G8671,0)</f>
        <v/>
      </c>
    </row>
    <row r="8672">
      <c r="A8672" s="6">
        <f>Profiles!E8672+Profiles!F8672</f>
        <v/>
      </c>
      <c r="B8672" s="6">
        <f>Profiles!D8672*sel_solar</f>
        <v/>
      </c>
      <c r="C8672" s="6">
        <f>MIN(B8672,A8672)</f>
        <v/>
      </c>
      <c r="D8672" s="6">
        <f>B8672-C8672</f>
        <v/>
      </c>
      <c r="E8672" s="6">
        <f>A8672-C8672</f>
        <v/>
      </c>
      <c r="F8672" s="6">
        <f>MIN(D8672,in_batt_pw,IF(sel_batt=0,0,(sel_batt-H8671)/in_rte))</f>
        <v/>
      </c>
      <c r="G8672" s="6">
        <f>MIN(E8672,in_batt_pw,H8671)</f>
        <v/>
      </c>
      <c r="H8672" s="6">
        <f>H8671+F8672*in_rte-G8672</f>
        <v/>
      </c>
      <c r="I8672" s="6">
        <f>IF(sel_og=1,0,E8672-G8672)</f>
        <v/>
      </c>
      <c r="J8672" s="6">
        <f>IF(sel_og=1,0,D8672-F8672)</f>
        <v/>
      </c>
      <c r="K8672" s="6">
        <f>IF(sel_og=1,E8672-G8672,0)</f>
        <v/>
      </c>
    </row>
    <row r="8673">
      <c r="A8673" s="6">
        <f>Profiles!E8673+Profiles!F8673</f>
        <v/>
      </c>
      <c r="B8673" s="6">
        <f>Profiles!D8673*sel_solar</f>
        <v/>
      </c>
      <c r="C8673" s="6">
        <f>MIN(B8673,A8673)</f>
        <v/>
      </c>
      <c r="D8673" s="6">
        <f>B8673-C8673</f>
        <v/>
      </c>
      <c r="E8673" s="6">
        <f>A8673-C8673</f>
        <v/>
      </c>
      <c r="F8673" s="6">
        <f>MIN(D8673,in_batt_pw,IF(sel_batt=0,0,(sel_batt-H8672)/in_rte))</f>
        <v/>
      </c>
      <c r="G8673" s="6">
        <f>MIN(E8673,in_batt_pw,H8672)</f>
        <v/>
      </c>
      <c r="H8673" s="6">
        <f>H8672+F8673*in_rte-G8673</f>
        <v/>
      </c>
      <c r="I8673" s="6">
        <f>IF(sel_og=1,0,E8673-G8673)</f>
        <v/>
      </c>
      <c r="J8673" s="6">
        <f>IF(sel_og=1,0,D8673-F8673)</f>
        <v/>
      </c>
      <c r="K8673" s="6">
        <f>IF(sel_og=1,E8673-G8673,0)</f>
        <v/>
      </c>
    </row>
    <row r="8674">
      <c r="A8674" s="6">
        <f>Profiles!E8674+Profiles!F8674</f>
        <v/>
      </c>
      <c r="B8674" s="6">
        <f>Profiles!D8674*sel_solar</f>
        <v/>
      </c>
      <c r="C8674" s="6">
        <f>MIN(B8674,A8674)</f>
        <v/>
      </c>
      <c r="D8674" s="6">
        <f>B8674-C8674</f>
        <v/>
      </c>
      <c r="E8674" s="6">
        <f>A8674-C8674</f>
        <v/>
      </c>
      <c r="F8674" s="6">
        <f>MIN(D8674,in_batt_pw,IF(sel_batt=0,0,(sel_batt-H8673)/in_rte))</f>
        <v/>
      </c>
      <c r="G8674" s="6">
        <f>MIN(E8674,in_batt_pw,H8673)</f>
        <v/>
      </c>
      <c r="H8674" s="6">
        <f>H8673+F8674*in_rte-G8674</f>
        <v/>
      </c>
      <c r="I8674" s="6">
        <f>IF(sel_og=1,0,E8674-G8674)</f>
        <v/>
      </c>
      <c r="J8674" s="6">
        <f>IF(sel_og=1,0,D8674-F8674)</f>
        <v/>
      </c>
      <c r="K8674" s="6">
        <f>IF(sel_og=1,E8674-G8674,0)</f>
        <v/>
      </c>
    </row>
    <row r="8675">
      <c r="A8675" s="6">
        <f>Profiles!E8675+Profiles!F8675</f>
        <v/>
      </c>
      <c r="B8675" s="6">
        <f>Profiles!D8675*sel_solar</f>
        <v/>
      </c>
      <c r="C8675" s="6">
        <f>MIN(B8675,A8675)</f>
        <v/>
      </c>
      <c r="D8675" s="6">
        <f>B8675-C8675</f>
        <v/>
      </c>
      <c r="E8675" s="6">
        <f>A8675-C8675</f>
        <v/>
      </c>
      <c r="F8675" s="6">
        <f>MIN(D8675,in_batt_pw,IF(sel_batt=0,0,(sel_batt-H8674)/in_rte))</f>
        <v/>
      </c>
      <c r="G8675" s="6">
        <f>MIN(E8675,in_batt_pw,H8674)</f>
        <v/>
      </c>
      <c r="H8675" s="6">
        <f>H8674+F8675*in_rte-G8675</f>
        <v/>
      </c>
      <c r="I8675" s="6">
        <f>IF(sel_og=1,0,E8675-G8675)</f>
        <v/>
      </c>
      <c r="J8675" s="6">
        <f>IF(sel_og=1,0,D8675-F8675)</f>
        <v/>
      </c>
      <c r="K8675" s="6">
        <f>IF(sel_og=1,E8675-G8675,0)</f>
        <v/>
      </c>
    </row>
    <row r="8676">
      <c r="A8676" s="6">
        <f>Profiles!E8676+Profiles!F8676</f>
        <v/>
      </c>
      <c r="B8676" s="6">
        <f>Profiles!D8676*sel_solar</f>
        <v/>
      </c>
      <c r="C8676" s="6">
        <f>MIN(B8676,A8676)</f>
        <v/>
      </c>
      <c r="D8676" s="6">
        <f>B8676-C8676</f>
        <v/>
      </c>
      <c r="E8676" s="6">
        <f>A8676-C8676</f>
        <v/>
      </c>
      <c r="F8676" s="6">
        <f>MIN(D8676,in_batt_pw,IF(sel_batt=0,0,(sel_batt-H8675)/in_rte))</f>
        <v/>
      </c>
      <c r="G8676" s="6">
        <f>MIN(E8676,in_batt_pw,H8675)</f>
        <v/>
      </c>
      <c r="H8676" s="6">
        <f>H8675+F8676*in_rte-G8676</f>
        <v/>
      </c>
      <c r="I8676" s="6">
        <f>IF(sel_og=1,0,E8676-G8676)</f>
        <v/>
      </c>
      <c r="J8676" s="6">
        <f>IF(sel_og=1,0,D8676-F8676)</f>
        <v/>
      </c>
      <c r="K8676" s="6">
        <f>IF(sel_og=1,E8676-G8676,0)</f>
        <v/>
      </c>
    </row>
    <row r="8677">
      <c r="A8677" s="6">
        <f>Profiles!E8677+Profiles!F8677</f>
        <v/>
      </c>
      <c r="B8677" s="6">
        <f>Profiles!D8677*sel_solar</f>
        <v/>
      </c>
      <c r="C8677" s="6">
        <f>MIN(B8677,A8677)</f>
        <v/>
      </c>
      <c r="D8677" s="6">
        <f>B8677-C8677</f>
        <v/>
      </c>
      <c r="E8677" s="6">
        <f>A8677-C8677</f>
        <v/>
      </c>
      <c r="F8677" s="6">
        <f>MIN(D8677,in_batt_pw,IF(sel_batt=0,0,(sel_batt-H8676)/in_rte))</f>
        <v/>
      </c>
      <c r="G8677" s="6">
        <f>MIN(E8677,in_batt_pw,H8676)</f>
        <v/>
      </c>
      <c r="H8677" s="6">
        <f>H8676+F8677*in_rte-G8677</f>
        <v/>
      </c>
      <c r="I8677" s="6">
        <f>IF(sel_og=1,0,E8677-G8677)</f>
        <v/>
      </c>
      <c r="J8677" s="6">
        <f>IF(sel_og=1,0,D8677-F8677)</f>
        <v/>
      </c>
      <c r="K8677" s="6">
        <f>IF(sel_og=1,E8677-G8677,0)</f>
        <v/>
      </c>
    </row>
    <row r="8678">
      <c r="A8678" s="6">
        <f>Profiles!E8678+Profiles!F8678</f>
        <v/>
      </c>
      <c r="B8678" s="6">
        <f>Profiles!D8678*sel_solar</f>
        <v/>
      </c>
      <c r="C8678" s="6">
        <f>MIN(B8678,A8678)</f>
        <v/>
      </c>
      <c r="D8678" s="6">
        <f>B8678-C8678</f>
        <v/>
      </c>
      <c r="E8678" s="6">
        <f>A8678-C8678</f>
        <v/>
      </c>
      <c r="F8678" s="6">
        <f>MIN(D8678,in_batt_pw,IF(sel_batt=0,0,(sel_batt-H8677)/in_rte))</f>
        <v/>
      </c>
      <c r="G8678" s="6">
        <f>MIN(E8678,in_batt_pw,H8677)</f>
        <v/>
      </c>
      <c r="H8678" s="6">
        <f>H8677+F8678*in_rte-G8678</f>
        <v/>
      </c>
      <c r="I8678" s="6">
        <f>IF(sel_og=1,0,E8678-G8678)</f>
        <v/>
      </c>
      <c r="J8678" s="6">
        <f>IF(sel_og=1,0,D8678-F8678)</f>
        <v/>
      </c>
      <c r="K8678" s="6">
        <f>IF(sel_og=1,E8678-G8678,0)</f>
        <v/>
      </c>
    </row>
    <row r="8679">
      <c r="A8679" s="6">
        <f>Profiles!E8679+Profiles!F8679</f>
        <v/>
      </c>
      <c r="B8679" s="6">
        <f>Profiles!D8679*sel_solar</f>
        <v/>
      </c>
      <c r="C8679" s="6">
        <f>MIN(B8679,A8679)</f>
        <v/>
      </c>
      <c r="D8679" s="6">
        <f>B8679-C8679</f>
        <v/>
      </c>
      <c r="E8679" s="6">
        <f>A8679-C8679</f>
        <v/>
      </c>
      <c r="F8679" s="6">
        <f>MIN(D8679,in_batt_pw,IF(sel_batt=0,0,(sel_batt-H8678)/in_rte))</f>
        <v/>
      </c>
      <c r="G8679" s="6">
        <f>MIN(E8679,in_batt_pw,H8678)</f>
        <v/>
      </c>
      <c r="H8679" s="6">
        <f>H8678+F8679*in_rte-G8679</f>
        <v/>
      </c>
      <c r="I8679" s="6">
        <f>IF(sel_og=1,0,E8679-G8679)</f>
        <v/>
      </c>
      <c r="J8679" s="6">
        <f>IF(sel_og=1,0,D8679-F8679)</f>
        <v/>
      </c>
      <c r="K8679" s="6">
        <f>IF(sel_og=1,E8679-G8679,0)</f>
        <v/>
      </c>
    </row>
    <row r="8680">
      <c r="A8680" s="6">
        <f>Profiles!E8680+Profiles!F8680</f>
        <v/>
      </c>
      <c r="B8680" s="6">
        <f>Profiles!D8680*sel_solar</f>
        <v/>
      </c>
      <c r="C8680" s="6">
        <f>MIN(B8680,A8680)</f>
        <v/>
      </c>
      <c r="D8680" s="6">
        <f>B8680-C8680</f>
        <v/>
      </c>
      <c r="E8680" s="6">
        <f>A8680-C8680</f>
        <v/>
      </c>
      <c r="F8680" s="6">
        <f>MIN(D8680,in_batt_pw,IF(sel_batt=0,0,(sel_batt-H8679)/in_rte))</f>
        <v/>
      </c>
      <c r="G8680" s="6">
        <f>MIN(E8680,in_batt_pw,H8679)</f>
        <v/>
      </c>
      <c r="H8680" s="6">
        <f>H8679+F8680*in_rte-G8680</f>
        <v/>
      </c>
      <c r="I8680" s="6">
        <f>IF(sel_og=1,0,E8680-G8680)</f>
        <v/>
      </c>
      <c r="J8680" s="6">
        <f>IF(sel_og=1,0,D8680-F8680)</f>
        <v/>
      </c>
      <c r="K8680" s="6">
        <f>IF(sel_og=1,E8680-G8680,0)</f>
        <v/>
      </c>
    </row>
    <row r="8681">
      <c r="A8681" s="6">
        <f>Profiles!E8681+Profiles!F8681</f>
        <v/>
      </c>
      <c r="B8681" s="6">
        <f>Profiles!D8681*sel_solar</f>
        <v/>
      </c>
      <c r="C8681" s="6">
        <f>MIN(B8681,A8681)</f>
        <v/>
      </c>
      <c r="D8681" s="6">
        <f>B8681-C8681</f>
        <v/>
      </c>
      <c r="E8681" s="6">
        <f>A8681-C8681</f>
        <v/>
      </c>
      <c r="F8681" s="6">
        <f>MIN(D8681,in_batt_pw,IF(sel_batt=0,0,(sel_batt-H8680)/in_rte))</f>
        <v/>
      </c>
      <c r="G8681" s="6">
        <f>MIN(E8681,in_batt_pw,H8680)</f>
        <v/>
      </c>
      <c r="H8681" s="6">
        <f>H8680+F8681*in_rte-G8681</f>
        <v/>
      </c>
      <c r="I8681" s="6">
        <f>IF(sel_og=1,0,E8681-G8681)</f>
        <v/>
      </c>
      <c r="J8681" s="6">
        <f>IF(sel_og=1,0,D8681-F8681)</f>
        <v/>
      </c>
      <c r="K8681" s="6">
        <f>IF(sel_og=1,E8681-G8681,0)</f>
        <v/>
      </c>
    </row>
    <row r="8682">
      <c r="A8682" s="6">
        <f>Profiles!E8682+Profiles!F8682</f>
        <v/>
      </c>
      <c r="B8682" s="6">
        <f>Profiles!D8682*sel_solar</f>
        <v/>
      </c>
      <c r="C8682" s="6">
        <f>MIN(B8682,A8682)</f>
        <v/>
      </c>
      <c r="D8682" s="6">
        <f>B8682-C8682</f>
        <v/>
      </c>
      <c r="E8682" s="6">
        <f>A8682-C8682</f>
        <v/>
      </c>
      <c r="F8682" s="6">
        <f>MIN(D8682,in_batt_pw,IF(sel_batt=0,0,(sel_batt-H8681)/in_rte))</f>
        <v/>
      </c>
      <c r="G8682" s="6">
        <f>MIN(E8682,in_batt_pw,H8681)</f>
        <v/>
      </c>
      <c r="H8682" s="6">
        <f>H8681+F8682*in_rte-G8682</f>
        <v/>
      </c>
      <c r="I8682" s="6">
        <f>IF(sel_og=1,0,E8682-G8682)</f>
        <v/>
      </c>
      <c r="J8682" s="6">
        <f>IF(sel_og=1,0,D8682-F8682)</f>
        <v/>
      </c>
      <c r="K8682" s="6">
        <f>IF(sel_og=1,E8682-G8682,0)</f>
        <v/>
      </c>
    </row>
    <row r="8683">
      <c r="A8683" s="6">
        <f>Profiles!E8683+Profiles!F8683</f>
        <v/>
      </c>
      <c r="B8683" s="6">
        <f>Profiles!D8683*sel_solar</f>
        <v/>
      </c>
      <c r="C8683" s="6">
        <f>MIN(B8683,A8683)</f>
        <v/>
      </c>
      <c r="D8683" s="6">
        <f>B8683-C8683</f>
        <v/>
      </c>
      <c r="E8683" s="6">
        <f>A8683-C8683</f>
        <v/>
      </c>
      <c r="F8683" s="6">
        <f>MIN(D8683,in_batt_pw,IF(sel_batt=0,0,(sel_batt-H8682)/in_rte))</f>
        <v/>
      </c>
      <c r="G8683" s="6">
        <f>MIN(E8683,in_batt_pw,H8682)</f>
        <v/>
      </c>
      <c r="H8683" s="6">
        <f>H8682+F8683*in_rte-G8683</f>
        <v/>
      </c>
      <c r="I8683" s="6">
        <f>IF(sel_og=1,0,E8683-G8683)</f>
        <v/>
      </c>
      <c r="J8683" s="6">
        <f>IF(sel_og=1,0,D8683-F8683)</f>
        <v/>
      </c>
      <c r="K8683" s="6">
        <f>IF(sel_og=1,E8683-G8683,0)</f>
        <v/>
      </c>
    </row>
    <row r="8684">
      <c r="A8684" s="6">
        <f>Profiles!E8684+Profiles!F8684</f>
        <v/>
      </c>
      <c r="B8684" s="6">
        <f>Profiles!D8684*sel_solar</f>
        <v/>
      </c>
      <c r="C8684" s="6">
        <f>MIN(B8684,A8684)</f>
        <v/>
      </c>
      <c r="D8684" s="6">
        <f>B8684-C8684</f>
        <v/>
      </c>
      <c r="E8684" s="6">
        <f>A8684-C8684</f>
        <v/>
      </c>
      <c r="F8684" s="6">
        <f>MIN(D8684,in_batt_pw,IF(sel_batt=0,0,(sel_batt-H8683)/in_rte))</f>
        <v/>
      </c>
      <c r="G8684" s="6">
        <f>MIN(E8684,in_batt_pw,H8683)</f>
        <v/>
      </c>
      <c r="H8684" s="6">
        <f>H8683+F8684*in_rte-G8684</f>
        <v/>
      </c>
      <c r="I8684" s="6">
        <f>IF(sel_og=1,0,E8684-G8684)</f>
        <v/>
      </c>
      <c r="J8684" s="6">
        <f>IF(sel_og=1,0,D8684-F8684)</f>
        <v/>
      </c>
      <c r="K8684" s="6">
        <f>IF(sel_og=1,E8684-G8684,0)</f>
        <v/>
      </c>
    </row>
    <row r="8685">
      <c r="A8685" s="6">
        <f>Profiles!E8685+Profiles!F8685</f>
        <v/>
      </c>
      <c r="B8685" s="6">
        <f>Profiles!D8685*sel_solar</f>
        <v/>
      </c>
      <c r="C8685" s="6">
        <f>MIN(B8685,A8685)</f>
        <v/>
      </c>
      <c r="D8685" s="6">
        <f>B8685-C8685</f>
        <v/>
      </c>
      <c r="E8685" s="6">
        <f>A8685-C8685</f>
        <v/>
      </c>
      <c r="F8685" s="6">
        <f>MIN(D8685,in_batt_pw,IF(sel_batt=0,0,(sel_batt-H8684)/in_rte))</f>
        <v/>
      </c>
      <c r="G8685" s="6">
        <f>MIN(E8685,in_batt_pw,H8684)</f>
        <v/>
      </c>
      <c r="H8685" s="6">
        <f>H8684+F8685*in_rte-G8685</f>
        <v/>
      </c>
      <c r="I8685" s="6">
        <f>IF(sel_og=1,0,E8685-G8685)</f>
        <v/>
      </c>
      <c r="J8685" s="6">
        <f>IF(sel_og=1,0,D8685-F8685)</f>
        <v/>
      </c>
      <c r="K8685" s="6">
        <f>IF(sel_og=1,E8685-G8685,0)</f>
        <v/>
      </c>
    </row>
    <row r="8686">
      <c r="A8686" s="6">
        <f>Profiles!E8686+Profiles!F8686</f>
        <v/>
      </c>
      <c r="B8686" s="6">
        <f>Profiles!D8686*sel_solar</f>
        <v/>
      </c>
      <c r="C8686" s="6">
        <f>MIN(B8686,A8686)</f>
        <v/>
      </c>
      <c r="D8686" s="6">
        <f>B8686-C8686</f>
        <v/>
      </c>
      <c r="E8686" s="6">
        <f>A8686-C8686</f>
        <v/>
      </c>
      <c r="F8686" s="6">
        <f>MIN(D8686,in_batt_pw,IF(sel_batt=0,0,(sel_batt-H8685)/in_rte))</f>
        <v/>
      </c>
      <c r="G8686" s="6">
        <f>MIN(E8686,in_batt_pw,H8685)</f>
        <v/>
      </c>
      <c r="H8686" s="6">
        <f>H8685+F8686*in_rte-G8686</f>
        <v/>
      </c>
      <c r="I8686" s="6">
        <f>IF(sel_og=1,0,E8686-G8686)</f>
        <v/>
      </c>
      <c r="J8686" s="6">
        <f>IF(sel_og=1,0,D8686-F8686)</f>
        <v/>
      </c>
      <c r="K8686" s="6">
        <f>IF(sel_og=1,E8686-G8686,0)</f>
        <v/>
      </c>
    </row>
    <row r="8687">
      <c r="A8687" s="6">
        <f>Profiles!E8687+Profiles!F8687</f>
        <v/>
      </c>
      <c r="B8687" s="6">
        <f>Profiles!D8687*sel_solar</f>
        <v/>
      </c>
      <c r="C8687" s="6">
        <f>MIN(B8687,A8687)</f>
        <v/>
      </c>
      <c r="D8687" s="6">
        <f>B8687-C8687</f>
        <v/>
      </c>
      <c r="E8687" s="6">
        <f>A8687-C8687</f>
        <v/>
      </c>
      <c r="F8687" s="6">
        <f>MIN(D8687,in_batt_pw,IF(sel_batt=0,0,(sel_batt-H8686)/in_rte))</f>
        <v/>
      </c>
      <c r="G8687" s="6">
        <f>MIN(E8687,in_batt_pw,H8686)</f>
        <v/>
      </c>
      <c r="H8687" s="6">
        <f>H8686+F8687*in_rte-G8687</f>
        <v/>
      </c>
      <c r="I8687" s="6">
        <f>IF(sel_og=1,0,E8687-G8687)</f>
        <v/>
      </c>
      <c r="J8687" s="6">
        <f>IF(sel_og=1,0,D8687-F8687)</f>
        <v/>
      </c>
      <c r="K8687" s="6">
        <f>IF(sel_og=1,E8687-G8687,0)</f>
        <v/>
      </c>
    </row>
    <row r="8688">
      <c r="A8688" s="6">
        <f>Profiles!E8688+Profiles!F8688</f>
        <v/>
      </c>
      <c r="B8688" s="6">
        <f>Profiles!D8688*sel_solar</f>
        <v/>
      </c>
      <c r="C8688" s="6">
        <f>MIN(B8688,A8688)</f>
        <v/>
      </c>
      <c r="D8688" s="6">
        <f>B8688-C8688</f>
        <v/>
      </c>
      <c r="E8688" s="6">
        <f>A8688-C8688</f>
        <v/>
      </c>
      <c r="F8688" s="6">
        <f>MIN(D8688,in_batt_pw,IF(sel_batt=0,0,(sel_batt-H8687)/in_rte))</f>
        <v/>
      </c>
      <c r="G8688" s="6">
        <f>MIN(E8688,in_batt_pw,H8687)</f>
        <v/>
      </c>
      <c r="H8688" s="6">
        <f>H8687+F8688*in_rte-G8688</f>
        <v/>
      </c>
      <c r="I8688" s="6">
        <f>IF(sel_og=1,0,E8688-G8688)</f>
        <v/>
      </c>
      <c r="J8688" s="6">
        <f>IF(sel_og=1,0,D8688-F8688)</f>
        <v/>
      </c>
      <c r="K8688" s="6">
        <f>IF(sel_og=1,E8688-G8688,0)</f>
        <v/>
      </c>
    </row>
    <row r="8689">
      <c r="A8689" s="6">
        <f>Profiles!E8689+Profiles!F8689</f>
        <v/>
      </c>
      <c r="B8689" s="6">
        <f>Profiles!D8689*sel_solar</f>
        <v/>
      </c>
      <c r="C8689" s="6">
        <f>MIN(B8689,A8689)</f>
        <v/>
      </c>
      <c r="D8689" s="6">
        <f>B8689-C8689</f>
        <v/>
      </c>
      <c r="E8689" s="6">
        <f>A8689-C8689</f>
        <v/>
      </c>
      <c r="F8689" s="6">
        <f>MIN(D8689,in_batt_pw,IF(sel_batt=0,0,(sel_batt-H8688)/in_rte))</f>
        <v/>
      </c>
      <c r="G8689" s="6">
        <f>MIN(E8689,in_batt_pw,H8688)</f>
        <v/>
      </c>
      <c r="H8689" s="6">
        <f>H8688+F8689*in_rte-G8689</f>
        <v/>
      </c>
      <c r="I8689" s="6">
        <f>IF(sel_og=1,0,E8689-G8689)</f>
        <v/>
      </c>
      <c r="J8689" s="6">
        <f>IF(sel_og=1,0,D8689-F8689)</f>
        <v/>
      </c>
      <c r="K8689" s="6">
        <f>IF(sel_og=1,E8689-G8689,0)</f>
        <v/>
      </c>
    </row>
    <row r="8690">
      <c r="A8690" s="6">
        <f>Profiles!E8690+Profiles!F8690</f>
        <v/>
      </c>
      <c r="B8690" s="6">
        <f>Profiles!D8690*sel_solar</f>
        <v/>
      </c>
      <c r="C8690" s="6">
        <f>MIN(B8690,A8690)</f>
        <v/>
      </c>
      <c r="D8690" s="6">
        <f>B8690-C8690</f>
        <v/>
      </c>
      <c r="E8690" s="6">
        <f>A8690-C8690</f>
        <v/>
      </c>
      <c r="F8690" s="6">
        <f>MIN(D8690,in_batt_pw,IF(sel_batt=0,0,(sel_batt-H8689)/in_rte))</f>
        <v/>
      </c>
      <c r="G8690" s="6">
        <f>MIN(E8690,in_batt_pw,H8689)</f>
        <v/>
      </c>
      <c r="H8690" s="6">
        <f>H8689+F8690*in_rte-G8690</f>
        <v/>
      </c>
      <c r="I8690" s="6">
        <f>IF(sel_og=1,0,E8690-G8690)</f>
        <v/>
      </c>
      <c r="J8690" s="6">
        <f>IF(sel_og=1,0,D8690-F8690)</f>
        <v/>
      </c>
      <c r="K8690" s="6">
        <f>IF(sel_og=1,E8690-G8690,0)</f>
        <v/>
      </c>
    </row>
    <row r="8691">
      <c r="A8691" s="6">
        <f>Profiles!E8691+Profiles!F8691</f>
        <v/>
      </c>
      <c r="B8691" s="6">
        <f>Profiles!D8691*sel_solar</f>
        <v/>
      </c>
      <c r="C8691" s="6">
        <f>MIN(B8691,A8691)</f>
        <v/>
      </c>
      <c r="D8691" s="6">
        <f>B8691-C8691</f>
        <v/>
      </c>
      <c r="E8691" s="6">
        <f>A8691-C8691</f>
        <v/>
      </c>
      <c r="F8691" s="6">
        <f>MIN(D8691,in_batt_pw,IF(sel_batt=0,0,(sel_batt-H8690)/in_rte))</f>
        <v/>
      </c>
      <c r="G8691" s="6">
        <f>MIN(E8691,in_batt_pw,H8690)</f>
        <v/>
      </c>
      <c r="H8691" s="6">
        <f>H8690+F8691*in_rte-G8691</f>
        <v/>
      </c>
      <c r="I8691" s="6">
        <f>IF(sel_og=1,0,E8691-G8691)</f>
        <v/>
      </c>
      <c r="J8691" s="6">
        <f>IF(sel_og=1,0,D8691-F8691)</f>
        <v/>
      </c>
      <c r="K8691" s="6">
        <f>IF(sel_og=1,E8691-G8691,0)</f>
        <v/>
      </c>
    </row>
    <row r="8692">
      <c r="A8692" s="6">
        <f>Profiles!E8692+Profiles!F8692</f>
        <v/>
      </c>
      <c r="B8692" s="6">
        <f>Profiles!D8692*sel_solar</f>
        <v/>
      </c>
      <c r="C8692" s="6">
        <f>MIN(B8692,A8692)</f>
        <v/>
      </c>
      <c r="D8692" s="6">
        <f>B8692-C8692</f>
        <v/>
      </c>
      <c r="E8692" s="6">
        <f>A8692-C8692</f>
        <v/>
      </c>
      <c r="F8692" s="6">
        <f>MIN(D8692,in_batt_pw,IF(sel_batt=0,0,(sel_batt-H8691)/in_rte))</f>
        <v/>
      </c>
      <c r="G8692" s="6">
        <f>MIN(E8692,in_batt_pw,H8691)</f>
        <v/>
      </c>
      <c r="H8692" s="6">
        <f>H8691+F8692*in_rte-G8692</f>
        <v/>
      </c>
      <c r="I8692" s="6">
        <f>IF(sel_og=1,0,E8692-G8692)</f>
        <v/>
      </c>
      <c r="J8692" s="6">
        <f>IF(sel_og=1,0,D8692-F8692)</f>
        <v/>
      </c>
      <c r="K8692" s="6">
        <f>IF(sel_og=1,E8692-G8692,0)</f>
        <v/>
      </c>
    </row>
    <row r="8693">
      <c r="A8693" s="6">
        <f>Profiles!E8693+Profiles!F8693</f>
        <v/>
      </c>
      <c r="B8693" s="6">
        <f>Profiles!D8693*sel_solar</f>
        <v/>
      </c>
      <c r="C8693" s="6">
        <f>MIN(B8693,A8693)</f>
        <v/>
      </c>
      <c r="D8693" s="6">
        <f>B8693-C8693</f>
        <v/>
      </c>
      <c r="E8693" s="6">
        <f>A8693-C8693</f>
        <v/>
      </c>
      <c r="F8693" s="6">
        <f>MIN(D8693,in_batt_pw,IF(sel_batt=0,0,(sel_batt-H8692)/in_rte))</f>
        <v/>
      </c>
      <c r="G8693" s="6">
        <f>MIN(E8693,in_batt_pw,H8692)</f>
        <v/>
      </c>
      <c r="H8693" s="6">
        <f>H8692+F8693*in_rte-G8693</f>
        <v/>
      </c>
      <c r="I8693" s="6">
        <f>IF(sel_og=1,0,E8693-G8693)</f>
        <v/>
      </c>
      <c r="J8693" s="6">
        <f>IF(sel_og=1,0,D8693-F8693)</f>
        <v/>
      </c>
      <c r="K8693" s="6">
        <f>IF(sel_og=1,E8693-G8693,0)</f>
        <v/>
      </c>
    </row>
    <row r="8694">
      <c r="A8694" s="6">
        <f>Profiles!E8694+Profiles!F8694</f>
        <v/>
      </c>
      <c r="B8694" s="6">
        <f>Profiles!D8694*sel_solar</f>
        <v/>
      </c>
      <c r="C8694" s="6">
        <f>MIN(B8694,A8694)</f>
        <v/>
      </c>
      <c r="D8694" s="6">
        <f>B8694-C8694</f>
        <v/>
      </c>
      <c r="E8694" s="6">
        <f>A8694-C8694</f>
        <v/>
      </c>
      <c r="F8694" s="6">
        <f>MIN(D8694,in_batt_pw,IF(sel_batt=0,0,(sel_batt-H8693)/in_rte))</f>
        <v/>
      </c>
      <c r="G8694" s="6">
        <f>MIN(E8694,in_batt_pw,H8693)</f>
        <v/>
      </c>
      <c r="H8694" s="6">
        <f>H8693+F8694*in_rte-G8694</f>
        <v/>
      </c>
      <c r="I8694" s="6">
        <f>IF(sel_og=1,0,E8694-G8694)</f>
        <v/>
      </c>
      <c r="J8694" s="6">
        <f>IF(sel_og=1,0,D8694-F8694)</f>
        <v/>
      </c>
      <c r="K8694" s="6">
        <f>IF(sel_og=1,E8694-G8694,0)</f>
        <v/>
      </c>
    </row>
    <row r="8695">
      <c r="A8695" s="6">
        <f>Profiles!E8695+Profiles!F8695</f>
        <v/>
      </c>
      <c r="B8695" s="6">
        <f>Profiles!D8695*sel_solar</f>
        <v/>
      </c>
      <c r="C8695" s="6">
        <f>MIN(B8695,A8695)</f>
        <v/>
      </c>
      <c r="D8695" s="6">
        <f>B8695-C8695</f>
        <v/>
      </c>
      <c r="E8695" s="6">
        <f>A8695-C8695</f>
        <v/>
      </c>
      <c r="F8695" s="6">
        <f>MIN(D8695,in_batt_pw,IF(sel_batt=0,0,(sel_batt-H8694)/in_rte))</f>
        <v/>
      </c>
      <c r="G8695" s="6">
        <f>MIN(E8695,in_batt_pw,H8694)</f>
        <v/>
      </c>
      <c r="H8695" s="6">
        <f>H8694+F8695*in_rte-G8695</f>
        <v/>
      </c>
      <c r="I8695" s="6">
        <f>IF(sel_og=1,0,E8695-G8695)</f>
        <v/>
      </c>
      <c r="J8695" s="6">
        <f>IF(sel_og=1,0,D8695-F8695)</f>
        <v/>
      </c>
      <c r="K8695" s="6">
        <f>IF(sel_og=1,E8695-G8695,0)</f>
        <v/>
      </c>
    </row>
    <row r="8696">
      <c r="A8696" s="6">
        <f>Profiles!E8696+Profiles!F8696</f>
        <v/>
      </c>
      <c r="B8696" s="6">
        <f>Profiles!D8696*sel_solar</f>
        <v/>
      </c>
      <c r="C8696" s="6">
        <f>MIN(B8696,A8696)</f>
        <v/>
      </c>
      <c r="D8696" s="6">
        <f>B8696-C8696</f>
        <v/>
      </c>
      <c r="E8696" s="6">
        <f>A8696-C8696</f>
        <v/>
      </c>
      <c r="F8696" s="6">
        <f>MIN(D8696,in_batt_pw,IF(sel_batt=0,0,(sel_batt-H8695)/in_rte))</f>
        <v/>
      </c>
      <c r="G8696" s="6">
        <f>MIN(E8696,in_batt_pw,H8695)</f>
        <v/>
      </c>
      <c r="H8696" s="6">
        <f>H8695+F8696*in_rte-G8696</f>
        <v/>
      </c>
      <c r="I8696" s="6">
        <f>IF(sel_og=1,0,E8696-G8696)</f>
        <v/>
      </c>
      <c r="J8696" s="6">
        <f>IF(sel_og=1,0,D8696-F8696)</f>
        <v/>
      </c>
      <c r="K8696" s="6">
        <f>IF(sel_og=1,E8696-G8696,0)</f>
        <v/>
      </c>
    </row>
    <row r="8697">
      <c r="A8697" s="6">
        <f>Profiles!E8697+Profiles!F8697</f>
        <v/>
      </c>
      <c r="B8697" s="6">
        <f>Profiles!D8697*sel_solar</f>
        <v/>
      </c>
      <c r="C8697" s="6">
        <f>MIN(B8697,A8697)</f>
        <v/>
      </c>
      <c r="D8697" s="6">
        <f>B8697-C8697</f>
        <v/>
      </c>
      <c r="E8697" s="6">
        <f>A8697-C8697</f>
        <v/>
      </c>
      <c r="F8697" s="6">
        <f>MIN(D8697,in_batt_pw,IF(sel_batt=0,0,(sel_batt-H8696)/in_rte))</f>
        <v/>
      </c>
      <c r="G8697" s="6">
        <f>MIN(E8697,in_batt_pw,H8696)</f>
        <v/>
      </c>
      <c r="H8697" s="6">
        <f>H8696+F8697*in_rte-G8697</f>
        <v/>
      </c>
      <c r="I8697" s="6">
        <f>IF(sel_og=1,0,E8697-G8697)</f>
        <v/>
      </c>
      <c r="J8697" s="6">
        <f>IF(sel_og=1,0,D8697-F8697)</f>
        <v/>
      </c>
      <c r="K8697" s="6">
        <f>IF(sel_og=1,E8697-G8697,0)</f>
        <v/>
      </c>
    </row>
    <row r="8698">
      <c r="A8698" s="6">
        <f>Profiles!E8698+Profiles!F8698</f>
        <v/>
      </c>
      <c r="B8698" s="6">
        <f>Profiles!D8698*sel_solar</f>
        <v/>
      </c>
      <c r="C8698" s="6">
        <f>MIN(B8698,A8698)</f>
        <v/>
      </c>
      <c r="D8698" s="6">
        <f>B8698-C8698</f>
        <v/>
      </c>
      <c r="E8698" s="6">
        <f>A8698-C8698</f>
        <v/>
      </c>
      <c r="F8698" s="6">
        <f>MIN(D8698,in_batt_pw,IF(sel_batt=0,0,(sel_batt-H8697)/in_rte))</f>
        <v/>
      </c>
      <c r="G8698" s="6">
        <f>MIN(E8698,in_batt_pw,H8697)</f>
        <v/>
      </c>
      <c r="H8698" s="6">
        <f>H8697+F8698*in_rte-G8698</f>
        <v/>
      </c>
      <c r="I8698" s="6">
        <f>IF(sel_og=1,0,E8698-G8698)</f>
        <v/>
      </c>
      <c r="J8698" s="6">
        <f>IF(sel_og=1,0,D8698-F8698)</f>
        <v/>
      </c>
      <c r="K8698" s="6">
        <f>IF(sel_og=1,E8698-G8698,0)</f>
        <v/>
      </c>
    </row>
    <row r="8699">
      <c r="A8699" s="6">
        <f>Profiles!E8699+Profiles!F8699</f>
        <v/>
      </c>
      <c r="B8699" s="6">
        <f>Profiles!D8699*sel_solar</f>
        <v/>
      </c>
      <c r="C8699" s="6">
        <f>MIN(B8699,A8699)</f>
        <v/>
      </c>
      <c r="D8699" s="6">
        <f>B8699-C8699</f>
        <v/>
      </c>
      <c r="E8699" s="6">
        <f>A8699-C8699</f>
        <v/>
      </c>
      <c r="F8699" s="6">
        <f>MIN(D8699,in_batt_pw,IF(sel_batt=0,0,(sel_batt-H8698)/in_rte))</f>
        <v/>
      </c>
      <c r="G8699" s="6">
        <f>MIN(E8699,in_batt_pw,H8698)</f>
        <v/>
      </c>
      <c r="H8699" s="6">
        <f>H8698+F8699*in_rte-G8699</f>
        <v/>
      </c>
      <c r="I8699" s="6">
        <f>IF(sel_og=1,0,E8699-G8699)</f>
        <v/>
      </c>
      <c r="J8699" s="6">
        <f>IF(sel_og=1,0,D8699-F8699)</f>
        <v/>
      </c>
      <c r="K8699" s="6">
        <f>IF(sel_og=1,E8699-G8699,0)</f>
        <v/>
      </c>
    </row>
    <row r="8700">
      <c r="A8700" s="6">
        <f>Profiles!E8700+Profiles!F8700</f>
        <v/>
      </c>
      <c r="B8700" s="6">
        <f>Profiles!D8700*sel_solar</f>
        <v/>
      </c>
      <c r="C8700" s="6">
        <f>MIN(B8700,A8700)</f>
        <v/>
      </c>
      <c r="D8700" s="6">
        <f>B8700-C8700</f>
        <v/>
      </c>
      <c r="E8700" s="6">
        <f>A8700-C8700</f>
        <v/>
      </c>
      <c r="F8700" s="6">
        <f>MIN(D8700,in_batt_pw,IF(sel_batt=0,0,(sel_batt-H8699)/in_rte))</f>
        <v/>
      </c>
      <c r="G8700" s="6">
        <f>MIN(E8700,in_batt_pw,H8699)</f>
        <v/>
      </c>
      <c r="H8700" s="6">
        <f>H8699+F8700*in_rte-G8700</f>
        <v/>
      </c>
      <c r="I8700" s="6">
        <f>IF(sel_og=1,0,E8700-G8700)</f>
        <v/>
      </c>
      <c r="J8700" s="6">
        <f>IF(sel_og=1,0,D8700-F8700)</f>
        <v/>
      </c>
      <c r="K8700" s="6">
        <f>IF(sel_og=1,E8700-G8700,0)</f>
        <v/>
      </c>
    </row>
    <row r="8701">
      <c r="A8701" s="6">
        <f>Profiles!E8701+Profiles!F8701</f>
        <v/>
      </c>
      <c r="B8701" s="6">
        <f>Profiles!D8701*sel_solar</f>
        <v/>
      </c>
      <c r="C8701" s="6">
        <f>MIN(B8701,A8701)</f>
        <v/>
      </c>
      <c r="D8701" s="6">
        <f>B8701-C8701</f>
        <v/>
      </c>
      <c r="E8701" s="6">
        <f>A8701-C8701</f>
        <v/>
      </c>
      <c r="F8701" s="6">
        <f>MIN(D8701,in_batt_pw,IF(sel_batt=0,0,(sel_batt-H8700)/in_rte))</f>
        <v/>
      </c>
      <c r="G8701" s="6">
        <f>MIN(E8701,in_batt_pw,H8700)</f>
        <v/>
      </c>
      <c r="H8701" s="6">
        <f>H8700+F8701*in_rte-G8701</f>
        <v/>
      </c>
      <c r="I8701" s="6">
        <f>IF(sel_og=1,0,E8701-G8701)</f>
        <v/>
      </c>
      <c r="J8701" s="6">
        <f>IF(sel_og=1,0,D8701-F8701)</f>
        <v/>
      </c>
      <c r="K8701" s="6">
        <f>IF(sel_og=1,E8701-G8701,0)</f>
        <v/>
      </c>
    </row>
    <row r="8702">
      <c r="A8702" s="6">
        <f>Profiles!E8702+Profiles!F8702</f>
        <v/>
      </c>
      <c r="B8702" s="6">
        <f>Profiles!D8702*sel_solar</f>
        <v/>
      </c>
      <c r="C8702" s="6">
        <f>MIN(B8702,A8702)</f>
        <v/>
      </c>
      <c r="D8702" s="6">
        <f>B8702-C8702</f>
        <v/>
      </c>
      <c r="E8702" s="6">
        <f>A8702-C8702</f>
        <v/>
      </c>
      <c r="F8702" s="6">
        <f>MIN(D8702,in_batt_pw,IF(sel_batt=0,0,(sel_batt-H8701)/in_rte))</f>
        <v/>
      </c>
      <c r="G8702" s="6">
        <f>MIN(E8702,in_batt_pw,H8701)</f>
        <v/>
      </c>
      <c r="H8702" s="6">
        <f>H8701+F8702*in_rte-G8702</f>
        <v/>
      </c>
      <c r="I8702" s="6">
        <f>IF(sel_og=1,0,E8702-G8702)</f>
        <v/>
      </c>
      <c r="J8702" s="6">
        <f>IF(sel_og=1,0,D8702-F8702)</f>
        <v/>
      </c>
      <c r="K8702" s="6">
        <f>IF(sel_og=1,E8702-G8702,0)</f>
        <v/>
      </c>
    </row>
    <row r="8703">
      <c r="A8703" s="6">
        <f>Profiles!E8703+Profiles!F8703</f>
        <v/>
      </c>
      <c r="B8703" s="6">
        <f>Profiles!D8703*sel_solar</f>
        <v/>
      </c>
      <c r="C8703" s="6">
        <f>MIN(B8703,A8703)</f>
        <v/>
      </c>
      <c r="D8703" s="6">
        <f>B8703-C8703</f>
        <v/>
      </c>
      <c r="E8703" s="6">
        <f>A8703-C8703</f>
        <v/>
      </c>
      <c r="F8703" s="6">
        <f>MIN(D8703,in_batt_pw,IF(sel_batt=0,0,(sel_batt-H8702)/in_rte))</f>
        <v/>
      </c>
      <c r="G8703" s="6">
        <f>MIN(E8703,in_batt_pw,H8702)</f>
        <v/>
      </c>
      <c r="H8703" s="6">
        <f>H8702+F8703*in_rte-G8703</f>
        <v/>
      </c>
      <c r="I8703" s="6">
        <f>IF(sel_og=1,0,E8703-G8703)</f>
        <v/>
      </c>
      <c r="J8703" s="6">
        <f>IF(sel_og=1,0,D8703-F8703)</f>
        <v/>
      </c>
      <c r="K8703" s="6">
        <f>IF(sel_og=1,E8703-G8703,0)</f>
        <v/>
      </c>
    </row>
    <row r="8704">
      <c r="A8704" s="6">
        <f>Profiles!E8704+Profiles!F8704</f>
        <v/>
      </c>
      <c r="B8704" s="6">
        <f>Profiles!D8704*sel_solar</f>
        <v/>
      </c>
      <c r="C8704" s="6">
        <f>MIN(B8704,A8704)</f>
        <v/>
      </c>
      <c r="D8704" s="6">
        <f>B8704-C8704</f>
        <v/>
      </c>
      <c r="E8704" s="6">
        <f>A8704-C8704</f>
        <v/>
      </c>
      <c r="F8704" s="6">
        <f>MIN(D8704,in_batt_pw,IF(sel_batt=0,0,(sel_batt-H8703)/in_rte))</f>
        <v/>
      </c>
      <c r="G8704" s="6">
        <f>MIN(E8704,in_batt_pw,H8703)</f>
        <v/>
      </c>
      <c r="H8704" s="6">
        <f>H8703+F8704*in_rte-G8704</f>
        <v/>
      </c>
      <c r="I8704" s="6">
        <f>IF(sel_og=1,0,E8704-G8704)</f>
        <v/>
      </c>
      <c r="J8704" s="6">
        <f>IF(sel_og=1,0,D8704-F8704)</f>
        <v/>
      </c>
      <c r="K8704" s="6">
        <f>IF(sel_og=1,E8704-G8704,0)</f>
        <v/>
      </c>
    </row>
    <row r="8705">
      <c r="A8705" s="6">
        <f>Profiles!E8705+Profiles!F8705</f>
        <v/>
      </c>
      <c r="B8705" s="6">
        <f>Profiles!D8705*sel_solar</f>
        <v/>
      </c>
      <c r="C8705" s="6">
        <f>MIN(B8705,A8705)</f>
        <v/>
      </c>
      <c r="D8705" s="6">
        <f>B8705-C8705</f>
        <v/>
      </c>
      <c r="E8705" s="6">
        <f>A8705-C8705</f>
        <v/>
      </c>
      <c r="F8705" s="6">
        <f>MIN(D8705,in_batt_pw,IF(sel_batt=0,0,(sel_batt-H8704)/in_rte))</f>
        <v/>
      </c>
      <c r="G8705" s="6">
        <f>MIN(E8705,in_batt_pw,H8704)</f>
        <v/>
      </c>
      <c r="H8705" s="6">
        <f>H8704+F8705*in_rte-G8705</f>
        <v/>
      </c>
      <c r="I8705" s="6">
        <f>IF(sel_og=1,0,E8705-G8705)</f>
        <v/>
      </c>
      <c r="J8705" s="6">
        <f>IF(sel_og=1,0,D8705-F8705)</f>
        <v/>
      </c>
      <c r="K8705" s="6">
        <f>IF(sel_og=1,E8705-G8705,0)</f>
        <v/>
      </c>
    </row>
    <row r="8706">
      <c r="A8706" s="6">
        <f>Profiles!E8706+Profiles!F8706</f>
        <v/>
      </c>
      <c r="B8706" s="6">
        <f>Profiles!D8706*sel_solar</f>
        <v/>
      </c>
      <c r="C8706" s="6">
        <f>MIN(B8706,A8706)</f>
        <v/>
      </c>
      <c r="D8706" s="6">
        <f>B8706-C8706</f>
        <v/>
      </c>
      <c r="E8706" s="6">
        <f>A8706-C8706</f>
        <v/>
      </c>
      <c r="F8706" s="6">
        <f>MIN(D8706,in_batt_pw,IF(sel_batt=0,0,(sel_batt-H8705)/in_rte))</f>
        <v/>
      </c>
      <c r="G8706" s="6">
        <f>MIN(E8706,in_batt_pw,H8705)</f>
        <v/>
      </c>
      <c r="H8706" s="6">
        <f>H8705+F8706*in_rte-G8706</f>
        <v/>
      </c>
      <c r="I8706" s="6">
        <f>IF(sel_og=1,0,E8706-G8706)</f>
        <v/>
      </c>
      <c r="J8706" s="6">
        <f>IF(sel_og=1,0,D8706-F8706)</f>
        <v/>
      </c>
      <c r="K8706" s="6">
        <f>IF(sel_og=1,E8706-G8706,0)</f>
        <v/>
      </c>
    </row>
    <row r="8707">
      <c r="A8707" s="6">
        <f>Profiles!E8707+Profiles!F8707</f>
        <v/>
      </c>
      <c r="B8707" s="6">
        <f>Profiles!D8707*sel_solar</f>
        <v/>
      </c>
      <c r="C8707" s="6">
        <f>MIN(B8707,A8707)</f>
        <v/>
      </c>
      <c r="D8707" s="6">
        <f>B8707-C8707</f>
        <v/>
      </c>
      <c r="E8707" s="6">
        <f>A8707-C8707</f>
        <v/>
      </c>
      <c r="F8707" s="6">
        <f>MIN(D8707,in_batt_pw,IF(sel_batt=0,0,(sel_batt-H8706)/in_rte))</f>
        <v/>
      </c>
      <c r="G8707" s="6">
        <f>MIN(E8707,in_batt_pw,H8706)</f>
        <v/>
      </c>
      <c r="H8707" s="6">
        <f>H8706+F8707*in_rte-G8707</f>
        <v/>
      </c>
      <c r="I8707" s="6">
        <f>IF(sel_og=1,0,E8707-G8707)</f>
        <v/>
      </c>
      <c r="J8707" s="6">
        <f>IF(sel_og=1,0,D8707-F8707)</f>
        <v/>
      </c>
      <c r="K8707" s="6">
        <f>IF(sel_og=1,E8707-G8707,0)</f>
        <v/>
      </c>
    </row>
    <row r="8708">
      <c r="A8708" s="6">
        <f>Profiles!E8708+Profiles!F8708</f>
        <v/>
      </c>
      <c r="B8708" s="6">
        <f>Profiles!D8708*sel_solar</f>
        <v/>
      </c>
      <c r="C8708" s="6">
        <f>MIN(B8708,A8708)</f>
        <v/>
      </c>
      <c r="D8708" s="6">
        <f>B8708-C8708</f>
        <v/>
      </c>
      <c r="E8708" s="6">
        <f>A8708-C8708</f>
        <v/>
      </c>
      <c r="F8708" s="6">
        <f>MIN(D8708,in_batt_pw,IF(sel_batt=0,0,(sel_batt-H8707)/in_rte))</f>
        <v/>
      </c>
      <c r="G8708" s="6">
        <f>MIN(E8708,in_batt_pw,H8707)</f>
        <v/>
      </c>
      <c r="H8708" s="6">
        <f>H8707+F8708*in_rte-G8708</f>
        <v/>
      </c>
      <c r="I8708" s="6">
        <f>IF(sel_og=1,0,E8708-G8708)</f>
        <v/>
      </c>
      <c r="J8708" s="6">
        <f>IF(sel_og=1,0,D8708-F8708)</f>
        <v/>
      </c>
      <c r="K8708" s="6">
        <f>IF(sel_og=1,E8708-G8708,0)</f>
        <v/>
      </c>
    </row>
    <row r="8709">
      <c r="A8709" s="6">
        <f>Profiles!E8709+Profiles!F8709</f>
        <v/>
      </c>
      <c r="B8709" s="6">
        <f>Profiles!D8709*sel_solar</f>
        <v/>
      </c>
      <c r="C8709" s="6">
        <f>MIN(B8709,A8709)</f>
        <v/>
      </c>
      <c r="D8709" s="6">
        <f>B8709-C8709</f>
        <v/>
      </c>
      <c r="E8709" s="6">
        <f>A8709-C8709</f>
        <v/>
      </c>
      <c r="F8709" s="6">
        <f>MIN(D8709,in_batt_pw,IF(sel_batt=0,0,(sel_batt-H8708)/in_rte))</f>
        <v/>
      </c>
      <c r="G8709" s="6">
        <f>MIN(E8709,in_batt_pw,H8708)</f>
        <v/>
      </c>
      <c r="H8709" s="6">
        <f>H8708+F8709*in_rte-G8709</f>
        <v/>
      </c>
      <c r="I8709" s="6">
        <f>IF(sel_og=1,0,E8709-G8709)</f>
        <v/>
      </c>
      <c r="J8709" s="6">
        <f>IF(sel_og=1,0,D8709-F8709)</f>
        <v/>
      </c>
      <c r="K8709" s="6">
        <f>IF(sel_og=1,E8709-G8709,0)</f>
        <v/>
      </c>
    </row>
    <row r="8710">
      <c r="A8710" s="6">
        <f>Profiles!E8710+Profiles!F8710</f>
        <v/>
      </c>
      <c r="B8710" s="6">
        <f>Profiles!D8710*sel_solar</f>
        <v/>
      </c>
      <c r="C8710" s="6">
        <f>MIN(B8710,A8710)</f>
        <v/>
      </c>
      <c r="D8710" s="6">
        <f>B8710-C8710</f>
        <v/>
      </c>
      <c r="E8710" s="6">
        <f>A8710-C8710</f>
        <v/>
      </c>
      <c r="F8710" s="6">
        <f>MIN(D8710,in_batt_pw,IF(sel_batt=0,0,(sel_batt-H8709)/in_rte))</f>
        <v/>
      </c>
      <c r="G8710" s="6">
        <f>MIN(E8710,in_batt_pw,H8709)</f>
        <v/>
      </c>
      <c r="H8710" s="6">
        <f>H8709+F8710*in_rte-G8710</f>
        <v/>
      </c>
      <c r="I8710" s="6">
        <f>IF(sel_og=1,0,E8710-G8710)</f>
        <v/>
      </c>
      <c r="J8710" s="6">
        <f>IF(sel_og=1,0,D8710-F8710)</f>
        <v/>
      </c>
      <c r="K8710" s="6">
        <f>IF(sel_og=1,E8710-G8710,0)</f>
        <v/>
      </c>
    </row>
    <row r="8711">
      <c r="A8711" s="6">
        <f>Profiles!E8711+Profiles!F8711</f>
        <v/>
      </c>
      <c r="B8711" s="6">
        <f>Profiles!D8711*sel_solar</f>
        <v/>
      </c>
      <c r="C8711" s="6">
        <f>MIN(B8711,A8711)</f>
        <v/>
      </c>
      <c r="D8711" s="6">
        <f>B8711-C8711</f>
        <v/>
      </c>
      <c r="E8711" s="6">
        <f>A8711-C8711</f>
        <v/>
      </c>
      <c r="F8711" s="6">
        <f>MIN(D8711,in_batt_pw,IF(sel_batt=0,0,(sel_batt-H8710)/in_rte))</f>
        <v/>
      </c>
      <c r="G8711" s="6">
        <f>MIN(E8711,in_batt_pw,H8710)</f>
        <v/>
      </c>
      <c r="H8711" s="6">
        <f>H8710+F8711*in_rte-G8711</f>
        <v/>
      </c>
      <c r="I8711" s="6">
        <f>IF(sel_og=1,0,E8711-G8711)</f>
        <v/>
      </c>
      <c r="J8711" s="6">
        <f>IF(sel_og=1,0,D8711-F8711)</f>
        <v/>
      </c>
      <c r="K8711" s="6">
        <f>IF(sel_og=1,E8711-G8711,0)</f>
        <v/>
      </c>
    </row>
    <row r="8712">
      <c r="A8712" s="6">
        <f>Profiles!E8712+Profiles!F8712</f>
        <v/>
      </c>
      <c r="B8712" s="6">
        <f>Profiles!D8712*sel_solar</f>
        <v/>
      </c>
      <c r="C8712" s="6">
        <f>MIN(B8712,A8712)</f>
        <v/>
      </c>
      <c r="D8712" s="6">
        <f>B8712-C8712</f>
        <v/>
      </c>
      <c r="E8712" s="6">
        <f>A8712-C8712</f>
        <v/>
      </c>
      <c r="F8712" s="6">
        <f>MIN(D8712,in_batt_pw,IF(sel_batt=0,0,(sel_batt-H8711)/in_rte))</f>
        <v/>
      </c>
      <c r="G8712" s="6">
        <f>MIN(E8712,in_batt_pw,H8711)</f>
        <v/>
      </c>
      <c r="H8712" s="6">
        <f>H8711+F8712*in_rte-G8712</f>
        <v/>
      </c>
      <c r="I8712" s="6">
        <f>IF(sel_og=1,0,E8712-G8712)</f>
        <v/>
      </c>
      <c r="J8712" s="6">
        <f>IF(sel_og=1,0,D8712-F8712)</f>
        <v/>
      </c>
      <c r="K8712" s="6">
        <f>IF(sel_og=1,E8712-G8712,0)</f>
        <v/>
      </c>
    </row>
    <row r="8713">
      <c r="A8713" s="6">
        <f>Profiles!E8713+Profiles!F8713</f>
        <v/>
      </c>
      <c r="B8713" s="6">
        <f>Profiles!D8713*sel_solar</f>
        <v/>
      </c>
      <c r="C8713" s="6">
        <f>MIN(B8713,A8713)</f>
        <v/>
      </c>
      <c r="D8713" s="6">
        <f>B8713-C8713</f>
        <v/>
      </c>
      <c r="E8713" s="6">
        <f>A8713-C8713</f>
        <v/>
      </c>
      <c r="F8713" s="6">
        <f>MIN(D8713,in_batt_pw,IF(sel_batt=0,0,(sel_batt-H8712)/in_rte))</f>
        <v/>
      </c>
      <c r="G8713" s="6">
        <f>MIN(E8713,in_batt_pw,H8712)</f>
        <v/>
      </c>
      <c r="H8713" s="6">
        <f>H8712+F8713*in_rte-G8713</f>
        <v/>
      </c>
      <c r="I8713" s="6">
        <f>IF(sel_og=1,0,E8713-G8713)</f>
        <v/>
      </c>
      <c r="J8713" s="6">
        <f>IF(sel_og=1,0,D8713-F8713)</f>
        <v/>
      </c>
      <c r="K8713" s="6">
        <f>IF(sel_og=1,E8713-G8713,0)</f>
        <v/>
      </c>
    </row>
    <row r="8714">
      <c r="A8714" s="6">
        <f>Profiles!E8714+Profiles!F8714</f>
        <v/>
      </c>
      <c r="B8714" s="6">
        <f>Profiles!D8714*sel_solar</f>
        <v/>
      </c>
      <c r="C8714" s="6">
        <f>MIN(B8714,A8714)</f>
        <v/>
      </c>
      <c r="D8714" s="6">
        <f>B8714-C8714</f>
        <v/>
      </c>
      <c r="E8714" s="6">
        <f>A8714-C8714</f>
        <v/>
      </c>
      <c r="F8714" s="6">
        <f>MIN(D8714,in_batt_pw,IF(sel_batt=0,0,(sel_batt-H8713)/in_rte))</f>
        <v/>
      </c>
      <c r="G8714" s="6">
        <f>MIN(E8714,in_batt_pw,H8713)</f>
        <v/>
      </c>
      <c r="H8714" s="6">
        <f>H8713+F8714*in_rte-G8714</f>
        <v/>
      </c>
      <c r="I8714" s="6">
        <f>IF(sel_og=1,0,E8714-G8714)</f>
        <v/>
      </c>
      <c r="J8714" s="6">
        <f>IF(sel_og=1,0,D8714-F8714)</f>
        <v/>
      </c>
      <c r="K8714" s="6">
        <f>IF(sel_og=1,E8714-G8714,0)</f>
        <v/>
      </c>
    </row>
    <row r="8715">
      <c r="A8715" s="6">
        <f>Profiles!E8715+Profiles!F8715</f>
        <v/>
      </c>
      <c r="B8715" s="6">
        <f>Profiles!D8715*sel_solar</f>
        <v/>
      </c>
      <c r="C8715" s="6">
        <f>MIN(B8715,A8715)</f>
        <v/>
      </c>
      <c r="D8715" s="6">
        <f>B8715-C8715</f>
        <v/>
      </c>
      <c r="E8715" s="6">
        <f>A8715-C8715</f>
        <v/>
      </c>
      <c r="F8715" s="6">
        <f>MIN(D8715,in_batt_pw,IF(sel_batt=0,0,(sel_batt-H8714)/in_rte))</f>
        <v/>
      </c>
      <c r="G8715" s="6">
        <f>MIN(E8715,in_batt_pw,H8714)</f>
        <v/>
      </c>
      <c r="H8715" s="6">
        <f>H8714+F8715*in_rte-G8715</f>
        <v/>
      </c>
      <c r="I8715" s="6">
        <f>IF(sel_og=1,0,E8715-G8715)</f>
        <v/>
      </c>
      <c r="J8715" s="6">
        <f>IF(sel_og=1,0,D8715-F8715)</f>
        <v/>
      </c>
      <c r="K8715" s="6">
        <f>IF(sel_og=1,E8715-G8715,0)</f>
        <v/>
      </c>
    </row>
    <row r="8716">
      <c r="A8716" s="6">
        <f>Profiles!E8716+Profiles!F8716</f>
        <v/>
      </c>
      <c r="B8716" s="6">
        <f>Profiles!D8716*sel_solar</f>
        <v/>
      </c>
      <c r="C8716" s="6">
        <f>MIN(B8716,A8716)</f>
        <v/>
      </c>
      <c r="D8716" s="6">
        <f>B8716-C8716</f>
        <v/>
      </c>
      <c r="E8716" s="6">
        <f>A8716-C8716</f>
        <v/>
      </c>
      <c r="F8716" s="6">
        <f>MIN(D8716,in_batt_pw,IF(sel_batt=0,0,(sel_batt-H8715)/in_rte))</f>
        <v/>
      </c>
      <c r="G8716" s="6">
        <f>MIN(E8716,in_batt_pw,H8715)</f>
        <v/>
      </c>
      <c r="H8716" s="6">
        <f>H8715+F8716*in_rte-G8716</f>
        <v/>
      </c>
      <c r="I8716" s="6">
        <f>IF(sel_og=1,0,E8716-G8716)</f>
        <v/>
      </c>
      <c r="J8716" s="6">
        <f>IF(sel_og=1,0,D8716-F8716)</f>
        <v/>
      </c>
      <c r="K8716" s="6">
        <f>IF(sel_og=1,E8716-G8716,0)</f>
        <v/>
      </c>
    </row>
    <row r="8717">
      <c r="A8717" s="6">
        <f>Profiles!E8717+Profiles!F8717</f>
        <v/>
      </c>
      <c r="B8717" s="6">
        <f>Profiles!D8717*sel_solar</f>
        <v/>
      </c>
      <c r="C8717" s="6">
        <f>MIN(B8717,A8717)</f>
        <v/>
      </c>
      <c r="D8717" s="6">
        <f>B8717-C8717</f>
        <v/>
      </c>
      <c r="E8717" s="6">
        <f>A8717-C8717</f>
        <v/>
      </c>
      <c r="F8717" s="6">
        <f>MIN(D8717,in_batt_pw,IF(sel_batt=0,0,(sel_batt-H8716)/in_rte))</f>
        <v/>
      </c>
      <c r="G8717" s="6">
        <f>MIN(E8717,in_batt_pw,H8716)</f>
        <v/>
      </c>
      <c r="H8717" s="6">
        <f>H8716+F8717*in_rte-G8717</f>
        <v/>
      </c>
      <c r="I8717" s="6">
        <f>IF(sel_og=1,0,E8717-G8717)</f>
        <v/>
      </c>
      <c r="J8717" s="6">
        <f>IF(sel_og=1,0,D8717-F8717)</f>
        <v/>
      </c>
      <c r="K8717" s="6">
        <f>IF(sel_og=1,E8717-G8717,0)</f>
        <v/>
      </c>
    </row>
    <row r="8718">
      <c r="A8718" s="6">
        <f>Profiles!E8718+Profiles!F8718</f>
        <v/>
      </c>
      <c r="B8718" s="6">
        <f>Profiles!D8718*sel_solar</f>
        <v/>
      </c>
      <c r="C8718" s="6">
        <f>MIN(B8718,A8718)</f>
        <v/>
      </c>
      <c r="D8718" s="6">
        <f>B8718-C8718</f>
        <v/>
      </c>
      <c r="E8718" s="6">
        <f>A8718-C8718</f>
        <v/>
      </c>
      <c r="F8718" s="6">
        <f>MIN(D8718,in_batt_pw,IF(sel_batt=0,0,(sel_batt-H8717)/in_rte))</f>
        <v/>
      </c>
      <c r="G8718" s="6">
        <f>MIN(E8718,in_batt_pw,H8717)</f>
        <v/>
      </c>
      <c r="H8718" s="6">
        <f>H8717+F8718*in_rte-G8718</f>
        <v/>
      </c>
      <c r="I8718" s="6">
        <f>IF(sel_og=1,0,E8718-G8718)</f>
        <v/>
      </c>
      <c r="J8718" s="6">
        <f>IF(sel_og=1,0,D8718-F8718)</f>
        <v/>
      </c>
      <c r="K8718" s="6">
        <f>IF(sel_og=1,E8718-G8718,0)</f>
        <v/>
      </c>
    </row>
    <row r="8719">
      <c r="A8719" s="6">
        <f>Profiles!E8719+Profiles!F8719</f>
        <v/>
      </c>
      <c r="B8719" s="6">
        <f>Profiles!D8719*sel_solar</f>
        <v/>
      </c>
      <c r="C8719" s="6">
        <f>MIN(B8719,A8719)</f>
        <v/>
      </c>
      <c r="D8719" s="6">
        <f>B8719-C8719</f>
        <v/>
      </c>
      <c r="E8719" s="6">
        <f>A8719-C8719</f>
        <v/>
      </c>
      <c r="F8719" s="6">
        <f>MIN(D8719,in_batt_pw,IF(sel_batt=0,0,(sel_batt-H8718)/in_rte))</f>
        <v/>
      </c>
      <c r="G8719" s="6">
        <f>MIN(E8719,in_batt_pw,H8718)</f>
        <v/>
      </c>
      <c r="H8719" s="6">
        <f>H8718+F8719*in_rte-G8719</f>
        <v/>
      </c>
      <c r="I8719" s="6">
        <f>IF(sel_og=1,0,E8719-G8719)</f>
        <v/>
      </c>
      <c r="J8719" s="6">
        <f>IF(sel_og=1,0,D8719-F8719)</f>
        <v/>
      </c>
      <c r="K8719" s="6">
        <f>IF(sel_og=1,E8719-G8719,0)</f>
        <v/>
      </c>
    </row>
    <row r="8720">
      <c r="A8720" s="6">
        <f>Profiles!E8720+Profiles!F8720</f>
        <v/>
      </c>
      <c r="B8720" s="6">
        <f>Profiles!D8720*sel_solar</f>
        <v/>
      </c>
      <c r="C8720" s="6">
        <f>MIN(B8720,A8720)</f>
        <v/>
      </c>
      <c r="D8720" s="6">
        <f>B8720-C8720</f>
        <v/>
      </c>
      <c r="E8720" s="6">
        <f>A8720-C8720</f>
        <v/>
      </c>
      <c r="F8720" s="6">
        <f>MIN(D8720,in_batt_pw,IF(sel_batt=0,0,(sel_batt-H8719)/in_rte))</f>
        <v/>
      </c>
      <c r="G8720" s="6">
        <f>MIN(E8720,in_batt_pw,H8719)</f>
        <v/>
      </c>
      <c r="H8720" s="6">
        <f>H8719+F8720*in_rte-G8720</f>
        <v/>
      </c>
      <c r="I8720" s="6">
        <f>IF(sel_og=1,0,E8720-G8720)</f>
        <v/>
      </c>
      <c r="J8720" s="6">
        <f>IF(sel_og=1,0,D8720-F8720)</f>
        <v/>
      </c>
      <c r="K8720" s="6">
        <f>IF(sel_og=1,E8720-G8720,0)</f>
        <v/>
      </c>
    </row>
    <row r="8721">
      <c r="A8721" s="6">
        <f>Profiles!E8721+Profiles!F8721</f>
        <v/>
      </c>
      <c r="B8721" s="6">
        <f>Profiles!D8721*sel_solar</f>
        <v/>
      </c>
      <c r="C8721" s="6">
        <f>MIN(B8721,A8721)</f>
        <v/>
      </c>
      <c r="D8721" s="6">
        <f>B8721-C8721</f>
        <v/>
      </c>
      <c r="E8721" s="6">
        <f>A8721-C8721</f>
        <v/>
      </c>
      <c r="F8721" s="6">
        <f>MIN(D8721,in_batt_pw,IF(sel_batt=0,0,(sel_batt-H8720)/in_rte))</f>
        <v/>
      </c>
      <c r="G8721" s="6">
        <f>MIN(E8721,in_batt_pw,H8720)</f>
        <v/>
      </c>
      <c r="H8721" s="6">
        <f>H8720+F8721*in_rte-G8721</f>
        <v/>
      </c>
      <c r="I8721" s="6">
        <f>IF(sel_og=1,0,E8721-G8721)</f>
        <v/>
      </c>
      <c r="J8721" s="6">
        <f>IF(sel_og=1,0,D8721-F8721)</f>
        <v/>
      </c>
      <c r="K8721" s="6">
        <f>IF(sel_og=1,E8721-G8721,0)</f>
        <v/>
      </c>
    </row>
    <row r="8722">
      <c r="A8722" s="6">
        <f>Profiles!E8722+Profiles!F8722</f>
        <v/>
      </c>
      <c r="B8722" s="6">
        <f>Profiles!D8722*sel_solar</f>
        <v/>
      </c>
      <c r="C8722" s="6">
        <f>MIN(B8722,A8722)</f>
        <v/>
      </c>
      <c r="D8722" s="6">
        <f>B8722-C8722</f>
        <v/>
      </c>
      <c r="E8722" s="6">
        <f>A8722-C8722</f>
        <v/>
      </c>
      <c r="F8722" s="6">
        <f>MIN(D8722,in_batt_pw,IF(sel_batt=0,0,(sel_batt-H8721)/in_rte))</f>
        <v/>
      </c>
      <c r="G8722" s="6">
        <f>MIN(E8722,in_batt_pw,H8721)</f>
        <v/>
      </c>
      <c r="H8722" s="6">
        <f>H8721+F8722*in_rte-G8722</f>
        <v/>
      </c>
      <c r="I8722" s="6">
        <f>IF(sel_og=1,0,E8722-G8722)</f>
        <v/>
      </c>
      <c r="J8722" s="6">
        <f>IF(sel_og=1,0,D8722-F8722)</f>
        <v/>
      </c>
      <c r="K8722" s="6">
        <f>IF(sel_og=1,E8722-G8722,0)</f>
        <v/>
      </c>
    </row>
    <row r="8723">
      <c r="A8723" s="6">
        <f>Profiles!E8723+Profiles!F8723</f>
        <v/>
      </c>
      <c r="B8723" s="6">
        <f>Profiles!D8723*sel_solar</f>
        <v/>
      </c>
      <c r="C8723" s="6">
        <f>MIN(B8723,A8723)</f>
        <v/>
      </c>
      <c r="D8723" s="6">
        <f>B8723-C8723</f>
        <v/>
      </c>
      <c r="E8723" s="6">
        <f>A8723-C8723</f>
        <v/>
      </c>
      <c r="F8723" s="6">
        <f>MIN(D8723,in_batt_pw,IF(sel_batt=0,0,(sel_batt-H8722)/in_rte))</f>
        <v/>
      </c>
      <c r="G8723" s="6">
        <f>MIN(E8723,in_batt_pw,H8722)</f>
        <v/>
      </c>
      <c r="H8723" s="6">
        <f>H8722+F8723*in_rte-G8723</f>
        <v/>
      </c>
      <c r="I8723" s="6">
        <f>IF(sel_og=1,0,E8723-G8723)</f>
        <v/>
      </c>
      <c r="J8723" s="6">
        <f>IF(sel_og=1,0,D8723-F8723)</f>
        <v/>
      </c>
      <c r="K8723" s="6">
        <f>IF(sel_og=1,E8723-G8723,0)</f>
        <v/>
      </c>
    </row>
    <row r="8724">
      <c r="A8724" s="6">
        <f>Profiles!E8724+Profiles!F8724</f>
        <v/>
      </c>
      <c r="B8724" s="6">
        <f>Profiles!D8724*sel_solar</f>
        <v/>
      </c>
      <c r="C8724" s="6">
        <f>MIN(B8724,A8724)</f>
        <v/>
      </c>
      <c r="D8724" s="6">
        <f>B8724-C8724</f>
        <v/>
      </c>
      <c r="E8724" s="6">
        <f>A8724-C8724</f>
        <v/>
      </c>
      <c r="F8724" s="6">
        <f>MIN(D8724,in_batt_pw,IF(sel_batt=0,0,(sel_batt-H8723)/in_rte))</f>
        <v/>
      </c>
      <c r="G8724" s="6">
        <f>MIN(E8724,in_batt_pw,H8723)</f>
        <v/>
      </c>
      <c r="H8724" s="6">
        <f>H8723+F8724*in_rte-G8724</f>
        <v/>
      </c>
      <c r="I8724" s="6">
        <f>IF(sel_og=1,0,E8724-G8724)</f>
        <v/>
      </c>
      <c r="J8724" s="6">
        <f>IF(sel_og=1,0,D8724-F8724)</f>
        <v/>
      </c>
      <c r="K8724" s="6">
        <f>IF(sel_og=1,E8724-G8724,0)</f>
        <v/>
      </c>
    </row>
    <row r="8725">
      <c r="A8725" s="6">
        <f>Profiles!E8725+Profiles!F8725</f>
        <v/>
      </c>
      <c r="B8725" s="6">
        <f>Profiles!D8725*sel_solar</f>
        <v/>
      </c>
      <c r="C8725" s="6">
        <f>MIN(B8725,A8725)</f>
        <v/>
      </c>
      <c r="D8725" s="6">
        <f>B8725-C8725</f>
        <v/>
      </c>
      <c r="E8725" s="6">
        <f>A8725-C8725</f>
        <v/>
      </c>
      <c r="F8725" s="6">
        <f>MIN(D8725,in_batt_pw,IF(sel_batt=0,0,(sel_batt-H8724)/in_rte))</f>
        <v/>
      </c>
      <c r="G8725" s="6">
        <f>MIN(E8725,in_batt_pw,H8724)</f>
        <v/>
      </c>
      <c r="H8725" s="6">
        <f>H8724+F8725*in_rte-G8725</f>
        <v/>
      </c>
      <c r="I8725" s="6">
        <f>IF(sel_og=1,0,E8725-G8725)</f>
        <v/>
      </c>
      <c r="J8725" s="6">
        <f>IF(sel_og=1,0,D8725-F8725)</f>
        <v/>
      </c>
      <c r="K8725" s="6">
        <f>IF(sel_og=1,E8725-G8725,0)</f>
        <v/>
      </c>
    </row>
    <row r="8726">
      <c r="A8726" s="6">
        <f>Profiles!E8726+Profiles!F8726</f>
        <v/>
      </c>
      <c r="B8726" s="6">
        <f>Profiles!D8726*sel_solar</f>
        <v/>
      </c>
      <c r="C8726" s="6">
        <f>MIN(B8726,A8726)</f>
        <v/>
      </c>
      <c r="D8726" s="6">
        <f>B8726-C8726</f>
        <v/>
      </c>
      <c r="E8726" s="6">
        <f>A8726-C8726</f>
        <v/>
      </c>
      <c r="F8726" s="6">
        <f>MIN(D8726,in_batt_pw,IF(sel_batt=0,0,(sel_batt-H8725)/in_rte))</f>
        <v/>
      </c>
      <c r="G8726" s="6">
        <f>MIN(E8726,in_batt_pw,H8725)</f>
        <v/>
      </c>
      <c r="H8726" s="6">
        <f>H8725+F8726*in_rte-G8726</f>
        <v/>
      </c>
      <c r="I8726" s="6">
        <f>IF(sel_og=1,0,E8726-G8726)</f>
        <v/>
      </c>
      <c r="J8726" s="6">
        <f>IF(sel_og=1,0,D8726-F8726)</f>
        <v/>
      </c>
      <c r="K8726" s="6">
        <f>IF(sel_og=1,E8726-G8726,0)</f>
        <v/>
      </c>
    </row>
    <row r="8727">
      <c r="A8727" s="6">
        <f>Profiles!E8727+Profiles!F8727</f>
        <v/>
      </c>
      <c r="B8727" s="6">
        <f>Profiles!D8727*sel_solar</f>
        <v/>
      </c>
      <c r="C8727" s="6">
        <f>MIN(B8727,A8727)</f>
        <v/>
      </c>
      <c r="D8727" s="6">
        <f>B8727-C8727</f>
        <v/>
      </c>
      <c r="E8727" s="6">
        <f>A8727-C8727</f>
        <v/>
      </c>
      <c r="F8727" s="6">
        <f>MIN(D8727,in_batt_pw,IF(sel_batt=0,0,(sel_batt-H8726)/in_rte))</f>
        <v/>
      </c>
      <c r="G8727" s="6">
        <f>MIN(E8727,in_batt_pw,H8726)</f>
        <v/>
      </c>
      <c r="H8727" s="6">
        <f>H8726+F8727*in_rte-G8727</f>
        <v/>
      </c>
      <c r="I8727" s="6">
        <f>IF(sel_og=1,0,E8727-G8727)</f>
        <v/>
      </c>
      <c r="J8727" s="6">
        <f>IF(sel_og=1,0,D8727-F8727)</f>
        <v/>
      </c>
      <c r="K8727" s="6">
        <f>IF(sel_og=1,E8727-G8727,0)</f>
        <v/>
      </c>
    </row>
    <row r="8728">
      <c r="A8728" s="6">
        <f>Profiles!E8728+Profiles!F8728</f>
        <v/>
      </c>
      <c r="B8728" s="6">
        <f>Profiles!D8728*sel_solar</f>
        <v/>
      </c>
      <c r="C8728" s="6">
        <f>MIN(B8728,A8728)</f>
        <v/>
      </c>
      <c r="D8728" s="6">
        <f>B8728-C8728</f>
        <v/>
      </c>
      <c r="E8728" s="6">
        <f>A8728-C8728</f>
        <v/>
      </c>
      <c r="F8728" s="6">
        <f>MIN(D8728,in_batt_pw,IF(sel_batt=0,0,(sel_batt-H8727)/in_rte))</f>
        <v/>
      </c>
      <c r="G8728" s="6">
        <f>MIN(E8728,in_batt_pw,H8727)</f>
        <v/>
      </c>
      <c r="H8728" s="6">
        <f>H8727+F8728*in_rte-G8728</f>
        <v/>
      </c>
      <c r="I8728" s="6">
        <f>IF(sel_og=1,0,E8728-G8728)</f>
        <v/>
      </c>
      <c r="J8728" s="6">
        <f>IF(sel_og=1,0,D8728-F8728)</f>
        <v/>
      </c>
      <c r="K8728" s="6">
        <f>IF(sel_og=1,E8728-G8728,0)</f>
        <v/>
      </c>
    </row>
    <row r="8729">
      <c r="A8729" s="6">
        <f>Profiles!E8729+Profiles!F8729</f>
        <v/>
      </c>
      <c r="B8729" s="6">
        <f>Profiles!D8729*sel_solar</f>
        <v/>
      </c>
      <c r="C8729" s="6">
        <f>MIN(B8729,A8729)</f>
        <v/>
      </c>
      <c r="D8729" s="6">
        <f>B8729-C8729</f>
        <v/>
      </c>
      <c r="E8729" s="6">
        <f>A8729-C8729</f>
        <v/>
      </c>
      <c r="F8729" s="6">
        <f>MIN(D8729,in_batt_pw,IF(sel_batt=0,0,(sel_batt-H8728)/in_rte))</f>
        <v/>
      </c>
      <c r="G8729" s="6">
        <f>MIN(E8729,in_batt_pw,H8728)</f>
        <v/>
      </c>
      <c r="H8729" s="6">
        <f>H8728+F8729*in_rte-G8729</f>
        <v/>
      </c>
      <c r="I8729" s="6">
        <f>IF(sel_og=1,0,E8729-G8729)</f>
        <v/>
      </c>
      <c r="J8729" s="6">
        <f>IF(sel_og=1,0,D8729-F8729)</f>
        <v/>
      </c>
      <c r="K8729" s="6">
        <f>IF(sel_og=1,E8729-G8729,0)</f>
        <v/>
      </c>
    </row>
    <row r="8730">
      <c r="A8730" s="6">
        <f>Profiles!E8730+Profiles!F8730</f>
        <v/>
      </c>
      <c r="B8730" s="6">
        <f>Profiles!D8730*sel_solar</f>
        <v/>
      </c>
      <c r="C8730" s="6">
        <f>MIN(B8730,A8730)</f>
        <v/>
      </c>
      <c r="D8730" s="6">
        <f>B8730-C8730</f>
        <v/>
      </c>
      <c r="E8730" s="6">
        <f>A8730-C8730</f>
        <v/>
      </c>
      <c r="F8730" s="6">
        <f>MIN(D8730,in_batt_pw,IF(sel_batt=0,0,(sel_batt-H8729)/in_rte))</f>
        <v/>
      </c>
      <c r="G8730" s="6">
        <f>MIN(E8730,in_batt_pw,H8729)</f>
        <v/>
      </c>
      <c r="H8730" s="6">
        <f>H8729+F8730*in_rte-G8730</f>
        <v/>
      </c>
      <c r="I8730" s="6">
        <f>IF(sel_og=1,0,E8730-G8730)</f>
        <v/>
      </c>
      <c r="J8730" s="6">
        <f>IF(sel_og=1,0,D8730-F8730)</f>
        <v/>
      </c>
      <c r="K8730" s="6">
        <f>IF(sel_og=1,E8730-G8730,0)</f>
        <v/>
      </c>
    </row>
    <row r="8731">
      <c r="A8731" s="6">
        <f>Profiles!E8731+Profiles!F8731</f>
        <v/>
      </c>
      <c r="B8731" s="6">
        <f>Profiles!D8731*sel_solar</f>
        <v/>
      </c>
      <c r="C8731" s="6">
        <f>MIN(B8731,A8731)</f>
        <v/>
      </c>
      <c r="D8731" s="6">
        <f>B8731-C8731</f>
        <v/>
      </c>
      <c r="E8731" s="6">
        <f>A8731-C8731</f>
        <v/>
      </c>
      <c r="F8731" s="6">
        <f>MIN(D8731,in_batt_pw,IF(sel_batt=0,0,(sel_batt-H8730)/in_rte))</f>
        <v/>
      </c>
      <c r="G8731" s="6">
        <f>MIN(E8731,in_batt_pw,H8730)</f>
        <v/>
      </c>
      <c r="H8731" s="6">
        <f>H8730+F8731*in_rte-G8731</f>
        <v/>
      </c>
      <c r="I8731" s="6">
        <f>IF(sel_og=1,0,E8731-G8731)</f>
        <v/>
      </c>
      <c r="J8731" s="6">
        <f>IF(sel_og=1,0,D8731-F8731)</f>
        <v/>
      </c>
      <c r="K8731" s="6">
        <f>IF(sel_og=1,E8731-G8731,0)</f>
        <v/>
      </c>
    </row>
    <row r="8732">
      <c r="A8732" s="6">
        <f>Profiles!E8732+Profiles!F8732</f>
        <v/>
      </c>
      <c r="B8732" s="6">
        <f>Profiles!D8732*sel_solar</f>
        <v/>
      </c>
      <c r="C8732" s="6">
        <f>MIN(B8732,A8732)</f>
        <v/>
      </c>
      <c r="D8732" s="6">
        <f>B8732-C8732</f>
        <v/>
      </c>
      <c r="E8732" s="6">
        <f>A8732-C8732</f>
        <v/>
      </c>
      <c r="F8732" s="6">
        <f>MIN(D8732,in_batt_pw,IF(sel_batt=0,0,(sel_batt-H8731)/in_rte))</f>
        <v/>
      </c>
      <c r="G8732" s="6">
        <f>MIN(E8732,in_batt_pw,H8731)</f>
        <v/>
      </c>
      <c r="H8732" s="6">
        <f>H8731+F8732*in_rte-G8732</f>
        <v/>
      </c>
      <c r="I8732" s="6">
        <f>IF(sel_og=1,0,E8732-G8732)</f>
        <v/>
      </c>
      <c r="J8732" s="6">
        <f>IF(sel_og=1,0,D8732-F8732)</f>
        <v/>
      </c>
      <c r="K8732" s="6">
        <f>IF(sel_og=1,E8732-G8732,0)</f>
        <v/>
      </c>
    </row>
    <row r="8733">
      <c r="A8733" s="6">
        <f>Profiles!E8733+Profiles!F8733</f>
        <v/>
      </c>
      <c r="B8733" s="6">
        <f>Profiles!D8733*sel_solar</f>
        <v/>
      </c>
      <c r="C8733" s="6">
        <f>MIN(B8733,A8733)</f>
        <v/>
      </c>
      <c r="D8733" s="6">
        <f>B8733-C8733</f>
        <v/>
      </c>
      <c r="E8733" s="6">
        <f>A8733-C8733</f>
        <v/>
      </c>
      <c r="F8733" s="6">
        <f>MIN(D8733,in_batt_pw,IF(sel_batt=0,0,(sel_batt-H8732)/in_rte))</f>
        <v/>
      </c>
      <c r="G8733" s="6">
        <f>MIN(E8733,in_batt_pw,H8732)</f>
        <v/>
      </c>
      <c r="H8733" s="6">
        <f>H8732+F8733*in_rte-G8733</f>
        <v/>
      </c>
      <c r="I8733" s="6">
        <f>IF(sel_og=1,0,E8733-G8733)</f>
        <v/>
      </c>
      <c r="J8733" s="6">
        <f>IF(sel_og=1,0,D8733-F8733)</f>
        <v/>
      </c>
      <c r="K8733" s="6">
        <f>IF(sel_og=1,E8733-G8733,0)</f>
        <v/>
      </c>
    </row>
    <row r="8734">
      <c r="A8734" s="6">
        <f>Profiles!E8734+Profiles!F8734</f>
        <v/>
      </c>
      <c r="B8734" s="6">
        <f>Profiles!D8734*sel_solar</f>
        <v/>
      </c>
      <c r="C8734" s="6">
        <f>MIN(B8734,A8734)</f>
        <v/>
      </c>
      <c r="D8734" s="6">
        <f>B8734-C8734</f>
        <v/>
      </c>
      <c r="E8734" s="6">
        <f>A8734-C8734</f>
        <v/>
      </c>
      <c r="F8734" s="6">
        <f>MIN(D8734,in_batt_pw,IF(sel_batt=0,0,(sel_batt-H8733)/in_rte))</f>
        <v/>
      </c>
      <c r="G8734" s="6">
        <f>MIN(E8734,in_batt_pw,H8733)</f>
        <v/>
      </c>
      <c r="H8734" s="6">
        <f>H8733+F8734*in_rte-G8734</f>
        <v/>
      </c>
      <c r="I8734" s="6">
        <f>IF(sel_og=1,0,E8734-G8734)</f>
        <v/>
      </c>
      <c r="J8734" s="6">
        <f>IF(sel_og=1,0,D8734-F8734)</f>
        <v/>
      </c>
      <c r="K8734" s="6">
        <f>IF(sel_og=1,E8734-G8734,0)</f>
        <v/>
      </c>
    </row>
    <row r="8735">
      <c r="A8735" s="6">
        <f>Profiles!E8735+Profiles!F8735</f>
        <v/>
      </c>
      <c r="B8735" s="6">
        <f>Profiles!D8735*sel_solar</f>
        <v/>
      </c>
      <c r="C8735" s="6">
        <f>MIN(B8735,A8735)</f>
        <v/>
      </c>
      <c r="D8735" s="6">
        <f>B8735-C8735</f>
        <v/>
      </c>
      <c r="E8735" s="6">
        <f>A8735-C8735</f>
        <v/>
      </c>
      <c r="F8735" s="6">
        <f>MIN(D8735,in_batt_pw,IF(sel_batt=0,0,(sel_batt-H8734)/in_rte))</f>
        <v/>
      </c>
      <c r="G8735" s="6">
        <f>MIN(E8735,in_batt_pw,H8734)</f>
        <v/>
      </c>
      <c r="H8735" s="6">
        <f>H8734+F8735*in_rte-G8735</f>
        <v/>
      </c>
      <c r="I8735" s="6">
        <f>IF(sel_og=1,0,E8735-G8735)</f>
        <v/>
      </c>
      <c r="J8735" s="6">
        <f>IF(sel_og=1,0,D8735-F8735)</f>
        <v/>
      </c>
      <c r="K8735" s="6">
        <f>IF(sel_og=1,E8735-G8735,0)</f>
        <v/>
      </c>
    </row>
    <row r="8736">
      <c r="A8736" s="6">
        <f>Profiles!E8736+Profiles!F8736</f>
        <v/>
      </c>
      <c r="B8736" s="6">
        <f>Profiles!D8736*sel_solar</f>
        <v/>
      </c>
      <c r="C8736" s="6">
        <f>MIN(B8736,A8736)</f>
        <v/>
      </c>
      <c r="D8736" s="6">
        <f>B8736-C8736</f>
        <v/>
      </c>
      <c r="E8736" s="6">
        <f>A8736-C8736</f>
        <v/>
      </c>
      <c r="F8736" s="6">
        <f>MIN(D8736,in_batt_pw,IF(sel_batt=0,0,(sel_batt-H8735)/in_rte))</f>
        <v/>
      </c>
      <c r="G8736" s="6">
        <f>MIN(E8736,in_batt_pw,H8735)</f>
        <v/>
      </c>
      <c r="H8736" s="6">
        <f>H8735+F8736*in_rte-G8736</f>
        <v/>
      </c>
      <c r="I8736" s="6">
        <f>IF(sel_og=1,0,E8736-G8736)</f>
        <v/>
      </c>
      <c r="J8736" s="6">
        <f>IF(sel_og=1,0,D8736-F8736)</f>
        <v/>
      </c>
      <c r="K8736" s="6">
        <f>IF(sel_og=1,E8736-G8736,0)</f>
        <v/>
      </c>
    </row>
    <row r="8737">
      <c r="A8737" s="6">
        <f>Profiles!E8737+Profiles!F8737</f>
        <v/>
      </c>
      <c r="B8737" s="6">
        <f>Profiles!D8737*sel_solar</f>
        <v/>
      </c>
      <c r="C8737" s="6">
        <f>MIN(B8737,A8737)</f>
        <v/>
      </c>
      <c r="D8737" s="6">
        <f>B8737-C8737</f>
        <v/>
      </c>
      <c r="E8737" s="6">
        <f>A8737-C8737</f>
        <v/>
      </c>
      <c r="F8737" s="6">
        <f>MIN(D8737,in_batt_pw,IF(sel_batt=0,0,(sel_batt-H8736)/in_rte))</f>
        <v/>
      </c>
      <c r="G8737" s="6">
        <f>MIN(E8737,in_batt_pw,H8736)</f>
        <v/>
      </c>
      <c r="H8737" s="6">
        <f>H8736+F8737*in_rte-G8737</f>
        <v/>
      </c>
      <c r="I8737" s="6">
        <f>IF(sel_og=1,0,E8737-G8737)</f>
        <v/>
      </c>
      <c r="J8737" s="6">
        <f>IF(sel_og=1,0,D8737-F8737)</f>
        <v/>
      </c>
      <c r="K8737" s="6">
        <f>IF(sel_og=1,E8737-G8737,0)</f>
        <v/>
      </c>
    </row>
    <row r="8738">
      <c r="A8738" s="6">
        <f>Profiles!E8738+Profiles!F8738</f>
        <v/>
      </c>
      <c r="B8738" s="6">
        <f>Profiles!D8738*sel_solar</f>
        <v/>
      </c>
      <c r="C8738" s="6">
        <f>MIN(B8738,A8738)</f>
        <v/>
      </c>
      <c r="D8738" s="6">
        <f>B8738-C8738</f>
        <v/>
      </c>
      <c r="E8738" s="6">
        <f>A8738-C8738</f>
        <v/>
      </c>
      <c r="F8738" s="6">
        <f>MIN(D8738,in_batt_pw,IF(sel_batt=0,0,(sel_batt-H8737)/in_rte))</f>
        <v/>
      </c>
      <c r="G8738" s="6">
        <f>MIN(E8738,in_batt_pw,H8737)</f>
        <v/>
      </c>
      <c r="H8738" s="6">
        <f>H8737+F8738*in_rte-G8738</f>
        <v/>
      </c>
      <c r="I8738" s="6">
        <f>IF(sel_og=1,0,E8738-G8738)</f>
        <v/>
      </c>
      <c r="J8738" s="6">
        <f>IF(sel_og=1,0,D8738-F8738)</f>
        <v/>
      </c>
      <c r="K8738" s="6">
        <f>IF(sel_og=1,E8738-G8738,0)</f>
        <v/>
      </c>
    </row>
    <row r="8739">
      <c r="A8739" s="6">
        <f>Profiles!E8739+Profiles!F8739</f>
        <v/>
      </c>
      <c r="B8739" s="6">
        <f>Profiles!D8739*sel_solar</f>
        <v/>
      </c>
      <c r="C8739" s="6">
        <f>MIN(B8739,A8739)</f>
        <v/>
      </c>
      <c r="D8739" s="6">
        <f>B8739-C8739</f>
        <v/>
      </c>
      <c r="E8739" s="6">
        <f>A8739-C8739</f>
        <v/>
      </c>
      <c r="F8739" s="6">
        <f>MIN(D8739,in_batt_pw,IF(sel_batt=0,0,(sel_batt-H8738)/in_rte))</f>
        <v/>
      </c>
      <c r="G8739" s="6">
        <f>MIN(E8739,in_batt_pw,H8738)</f>
        <v/>
      </c>
      <c r="H8739" s="6">
        <f>H8738+F8739*in_rte-G8739</f>
        <v/>
      </c>
      <c r="I8739" s="6">
        <f>IF(sel_og=1,0,E8739-G8739)</f>
        <v/>
      </c>
      <c r="J8739" s="6">
        <f>IF(sel_og=1,0,D8739-F8739)</f>
        <v/>
      </c>
      <c r="K8739" s="6">
        <f>IF(sel_og=1,E8739-G8739,0)</f>
        <v/>
      </c>
    </row>
    <row r="8740">
      <c r="A8740" s="6">
        <f>Profiles!E8740+Profiles!F8740</f>
        <v/>
      </c>
      <c r="B8740" s="6">
        <f>Profiles!D8740*sel_solar</f>
        <v/>
      </c>
      <c r="C8740" s="6">
        <f>MIN(B8740,A8740)</f>
        <v/>
      </c>
      <c r="D8740" s="6">
        <f>B8740-C8740</f>
        <v/>
      </c>
      <c r="E8740" s="6">
        <f>A8740-C8740</f>
        <v/>
      </c>
      <c r="F8740" s="6">
        <f>MIN(D8740,in_batt_pw,IF(sel_batt=0,0,(sel_batt-H8739)/in_rte))</f>
        <v/>
      </c>
      <c r="G8740" s="6">
        <f>MIN(E8740,in_batt_pw,H8739)</f>
        <v/>
      </c>
      <c r="H8740" s="6">
        <f>H8739+F8740*in_rte-G8740</f>
        <v/>
      </c>
      <c r="I8740" s="6">
        <f>IF(sel_og=1,0,E8740-G8740)</f>
        <v/>
      </c>
      <c r="J8740" s="6">
        <f>IF(sel_og=1,0,D8740-F8740)</f>
        <v/>
      </c>
      <c r="K8740" s="6">
        <f>IF(sel_og=1,E8740-G8740,0)</f>
        <v/>
      </c>
    </row>
    <row r="8741">
      <c r="A8741" s="6">
        <f>Profiles!E8741+Profiles!F8741</f>
        <v/>
      </c>
      <c r="B8741" s="6">
        <f>Profiles!D8741*sel_solar</f>
        <v/>
      </c>
      <c r="C8741" s="6">
        <f>MIN(B8741,A8741)</f>
        <v/>
      </c>
      <c r="D8741" s="6">
        <f>B8741-C8741</f>
        <v/>
      </c>
      <c r="E8741" s="6">
        <f>A8741-C8741</f>
        <v/>
      </c>
      <c r="F8741" s="6">
        <f>MIN(D8741,in_batt_pw,IF(sel_batt=0,0,(sel_batt-H8740)/in_rte))</f>
        <v/>
      </c>
      <c r="G8741" s="6">
        <f>MIN(E8741,in_batt_pw,H8740)</f>
        <v/>
      </c>
      <c r="H8741" s="6">
        <f>H8740+F8741*in_rte-G8741</f>
        <v/>
      </c>
      <c r="I8741" s="6">
        <f>IF(sel_og=1,0,E8741-G8741)</f>
        <v/>
      </c>
      <c r="J8741" s="6">
        <f>IF(sel_og=1,0,D8741-F8741)</f>
        <v/>
      </c>
      <c r="K8741" s="6">
        <f>IF(sel_og=1,E8741-G8741,0)</f>
        <v/>
      </c>
    </row>
    <row r="8742">
      <c r="A8742" s="6">
        <f>Profiles!E8742+Profiles!F8742</f>
        <v/>
      </c>
      <c r="B8742" s="6">
        <f>Profiles!D8742*sel_solar</f>
        <v/>
      </c>
      <c r="C8742" s="6">
        <f>MIN(B8742,A8742)</f>
        <v/>
      </c>
      <c r="D8742" s="6">
        <f>B8742-C8742</f>
        <v/>
      </c>
      <c r="E8742" s="6">
        <f>A8742-C8742</f>
        <v/>
      </c>
      <c r="F8742" s="6">
        <f>MIN(D8742,in_batt_pw,IF(sel_batt=0,0,(sel_batt-H8741)/in_rte))</f>
        <v/>
      </c>
      <c r="G8742" s="6">
        <f>MIN(E8742,in_batt_pw,H8741)</f>
        <v/>
      </c>
      <c r="H8742" s="6">
        <f>H8741+F8742*in_rte-G8742</f>
        <v/>
      </c>
      <c r="I8742" s="6">
        <f>IF(sel_og=1,0,E8742-G8742)</f>
        <v/>
      </c>
      <c r="J8742" s="6">
        <f>IF(sel_og=1,0,D8742-F8742)</f>
        <v/>
      </c>
      <c r="K8742" s="6">
        <f>IF(sel_og=1,E8742-G8742,0)</f>
        <v/>
      </c>
    </row>
    <row r="8743">
      <c r="A8743" s="6">
        <f>Profiles!E8743+Profiles!F8743</f>
        <v/>
      </c>
      <c r="B8743" s="6">
        <f>Profiles!D8743*sel_solar</f>
        <v/>
      </c>
      <c r="C8743" s="6">
        <f>MIN(B8743,A8743)</f>
        <v/>
      </c>
      <c r="D8743" s="6">
        <f>B8743-C8743</f>
        <v/>
      </c>
      <c r="E8743" s="6">
        <f>A8743-C8743</f>
        <v/>
      </c>
      <c r="F8743" s="6">
        <f>MIN(D8743,in_batt_pw,IF(sel_batt=0,0,(sel_batt-H8742)/in_rte))</f>
        <v/>
      </c>
      <c r="G8743" s="6">
        <f>MIN(E8743,in_batt_pw,H8742)</f>
        <v/>
      </c>
      <c r="H8743" s="6">
        <f>H8742+F8743*in_rte-G8743</f>
        <v/>
      </c>
      <c r="I8743" s="6">
        <f>IF(sel_og=1,0,E8743-G8743)</f>
        <v/>
      </c>
      <c r="J8743" s="6">
        <f>IF(sel_og=1,0,D8743-F8743)</f>
        <v/>
      </c>
      <c r="K8743" s="6">
        <f>IF(sel_og=1,E8743-G8743,0)</f>
        <v/>
      </c>
    </row>
    <row r="8744">
      <c r="A8744" s="6">
        <f>Profiles!E8744+Profiles!F8744</f>
        <v/>
      </c>
      <c r="B8744" s="6">
        <f>Profiles!D8744*sel_solar</f>
        <v/>
      </c>
      <c r="C8744" s="6">
        <f>MIN(B8744,A8744)</f>
        <v/>
      </c>
      <c r="D8744" s="6">
        <f>B8744-C8744</f>
        <v/>
      </c>
      <c r="E8744" s="6">
        <f>A8744-C8744</f>
        <v/>
      </c>
      <c r="F8744" s="6">
        <f>MIN(D8744,in_batt_pw,IF(sel_batt=0,0,(sel_batt-H8743)/in_rte))</f>
        <v/>
      </c>
      <c r="G8744" s="6">
        <f>MIN(E8744,in_batt_pw,H8743)</f>
        <v/>
      </c>
      <c r="H8744" s="6">
        <f>H8743+F8744*in_rte-G8744</f>
        <v/>
      </c>
      <c r="I8744" s="6">
        <f>IF(sel_og=1,0,E8744-G8744)</f>
        <v/>
      </c>
      <c r="J8744" s="6">
        <f>IF(sel_og=1,0,D8744-F8744)</f>
        <v/>
      </c>
      <c r="K8744" s="6">
        <f>IF(sel_og=1,E8744-G8744,0)</f>
        <v/>
      </c>
    </row>
    <row r="8745">
      <c r="A8745" s="6">
        <f>Profiles!E8745+Profiles!F8745</f>
        <v/>
      </c>
      <c r="B8745" s="6">
        <f>Profiles!D8745*sel_solar</f>
        <v/>
      </c>
      <c r="C8745" s="6">
        <f>MIN(B8745,A8745)</f>
        <v/>
      </c>
      <c r="D8745" s="6">
        <f>B8745-C8745</f>
        <v/>
      </c>
      <c r="E8745" s="6">
        <f>A8745-C8745</f>
        <v/>
      </c>
      <c r="F8745" s="6">
        <f>MIN(D8745,in_batt_pw,IF(sel_batt=0,0,(sel_batt-H8744)/in_rte))</f>
        <v/>
      </c>
      <c r="G8745" s="6">
        <f>MIN(E8745,in_batt_pw,H8744)</f>
        <v/>
      </c>
      <c r="H8745" s="6">
        <f>H8744+F8745*in_rte-G8745</f>
        <v/>
      </c>
      <c r="I8745" s="6">
        <f>IF(sel_og=1,0,E8745-G8745)</f>
        <v/>
      </c>
      <c r="J8745" s="6">
        <f>IF(sel_og=1,0,D8745-F8745)</f>
        <v/>
      </c>
      <c r="K8745" s="6">
        <f>IF(sel_og=1,E8745-G8745,0)</f>
        <v/>
      </c>
    </row>
    <row r="8746">
      <c r="A8746" s="6">
        <f>Profiles!E8746+Profiles!F8746</f>
        <v/>
      </c>
      <c r="B8746" s="6">
        <f>Profiles!D8746*sel_solar</f>
        <v/>
      </c>
      <c r="C8746" s="6">
        <f>MIN(B8746,A8746)</f>
        <v/>
      </c>
      <c r="D8746" s="6">
        <f>B8746-C8746</f>
        <v/>
      </c>
      <c r="E8746" s="6">
        <f>A8746-C8746</f>
        <v/>
      </c>
      <c r="F8746" s="6">
        <f>MIN(D8746,in_batt_pw,IF(sel_batt=0,0,(sel_batt-H8745)/in_rte))</f>
        <v/>
      </c>
      <c r="G8746" s="6">
        <f>MIN(E8746,in_batt_pw,H8745)</f>
        <v/>
      </c>
      <c r="H8746" s="6">
        <f>H8745+F8746*in_rte-G8746</f>
        <v/>
      </c>
      <c r="I8746" s="6">
        <f>IF(sel_og=1,0,E8746-G8746)</f>
        <v/>
      </c>
      <c r="J8746" s="6">
        <f>IF(sel_og=1,0,D8746-F8746)</f>
        <v/>
      </c>
      <c r="K8746" s="6">
        <f>IF(sel_og=1,E8746-G8746,0)</f>
        <v/>
      </c>
    </row>
    <row r="8747">
      <c r="A8747" s="6">
        <f>Profiles!E8747+Profiles!F8747</f>
        <v/>
      </c>
      <c r="B8747" s="6">
        <f>Profiles!D8747*sel_solar</f>
        <v/>
      </c>
      <c r="C8747" s="6">
        <f>MIN(B8747,A8747)</f>
        <v/>
      </c>
      <c r="D8747" s="6">
        <f>B8747-C8747</f>
        <v/>
      </c>
      <c r="E8747" s="6">
        <f>A8747-C8747</f>
        <v/>
      </c>
      <c r="F8747" s="6">
        <f>MIN(D8747,in_batt_pw,IF(sel_batt=0,0,(sel_batt-H8746)/in_rte))</f>
        <v/>
      </c>
      <c r="G8747" s="6">
        <f>MIN(E8747,in_batt_pw,H8746)</f>
        <v/>
      </c>
      <c r="H8747" s="6">
        <f>H8746+F8747*in_rte-G8747</f>
        <v/>
      </c>
      <c r="I8747" s="6">
        <f>IF(sel_og=1,0,E8747-G8747)</f>
        <v/>
      </c>
      <c r="J8747" s="6">
        <f>IF(sel_og=1,0,D8747-F8747)</f>
        <v/>
      </c>
      <c r="K8747" s="6">
        <f>IF(sel_og=1,E8747-G8747,0)</f>
        <v/>
      </c>
    </row>
    <row r="8748">
      <c r="A8748" s="6">
        <f>Profiles!E8748+Profiles!F8748</f>
        <v/>
      </c>
      <c r="B8748" s="6">
        <f>Profiles!D8748*sel_solar</f>
        <v/>
      </c>
      <c r="C8748" s="6">
        <f>MIN(B8748,A8748)</f>
        <v/>
      </c>
      <c r="D8748" s="6">
        <f>B8748-C8748</f>
        <v/>
      </c>
      <c r="E8748" s="6">
        <f>A8748-C8748</f>
        <v/>
      </c>
      <c r="F8748" s="6">
        <f>MIN(D8748,in_batt_pw,IF(sel_batt=0,0,(sel_batt-H8747)/in_rte))</f>
        <v/>
      </c>
      <c r="G8748" s="6">
        <f>MIN(E8748,in_batt_pw,H8747)</f>
        <v/>
      </c>
      <c r="H8748" s="6">
        <f>H8747+F8748*in_rte-G8748</f>
        <v/>
      </c>
      <c r="I8748" s="6">
        <f>IF(sel_og=1,0,E8748-G8748)</f>
        <v/>
      </c>
      <c r="J8748" s="6">
        <f>IF(sel_og=1,0,D8748-F8748)</f>
        <v/>
      </c>
      <c r="K8748" s="6">
        <f>IF(sel_og=1,E8748-G8748,0)</f>
        <v/>
      </c>
    </row>
    <row r="8749">
      <c r="A8749" s="6">
        <f>Profiles!E8749+Profiles!F8749</f>
        <v/>
      </c>
      <c r="B8749" s="6">
        <f>Profiles!D8749*sel_solar</f>
        <v/>
      </c>
      <c r="C8749" s="6">
        <f>MIN(B8749,A8749)</f>
        <v/>
      </c>
      <c r="D8749" s="6">
        <f>B8749-C8749</f>
        <v/>
      </c>
      <c r="E8749" s="6">
        <f>A8749-C8749</f>
        <v/>
      </c>
      <c r="F8749" s="6">
        <f>MIN(D8749,in_batt_pw,IF(sel_batt=0,0,(sel_batt-H8748)/in_rte))</f>
        <v/>
      </c>
      <c r="G8749" s="6">
        <f>MIN(E8749,in_batt_pw,H8748)</f>
        <v/>
      </c>
      <c r="H8749" s="6">
        <f>H8748+F8749*in_rte-G8749</f>
        <v/>
      </c>
      <c r="I8749" s="6">
        <f>IF(sel_og=1,0,E8749-G8749)</f>
        <v/>
      </c>
      <c r="J8749" s="6">
        <f>IF(sel_og=1,0,D8749-F8749)</f>
        <v/>
      </c>
      <c r="K8749" s="6">
        <f>IF(sel_og=1,E8749-G8749,0)</f>
        <v/>
      </c>
    </row>
    <row r="8750">
      <c r="A8750" s="6">
        <f>Profiles!E8750+Profiles!F8750</f>
        <v/>
      </c>
      <c r="B8750" s="6">
        <f>Profiles!D8750*sel_solar</f>
        <v/>
      </c>
      <c r="C8750" s="6">
        <f>MIN(B8750,A8750)</f>
        <v/>
      </c>
      <c r="D8750" s="6">
        <f>B8750-C8750</f>
        <v/>
      </c>
      <c r="E8750" s="6">
        <f>A8750-C8750</f>
        <v/>
      </c>
      <c r="F8750" s="6">
        <f>MIN(D8750,in_batt_pw,IF(sel_batt=0,0,(sel_batt-H8749)/in_rte))</f>
        <v/>
      </c>
      <c r="G8750" s="6">
        <f>MIN(E8750,in_batt_pw,H8749)</f>
        <v/>
      </c>
      <c r="H8750" s="6">
        <f>H8749+F8750*in_rte-G8750</f>
        <v/>
      </c>
      <c r="I8750" s="6">
        <f>IF(sel_og=1,0,E8750-G8750)</f>
        <v/>
      </c>
      <c r="J8750" s="6">
        <f>IF(sel_og=1,0,D8750-F8750)</f>
        <v/>
      </c>
      <c r="K8750" s="6">
        <f>IF(sel_og=1,E8750-G8750,0)</f>
        <v/>
      </c>
    </row>
    <row r="8751">
      <c r="A8751" s="6">
        <f>Profiles!E8751+Profiles!F8751</f>
        <v/>
      </c>
      <c r="B8751" s="6">
        <f>Profiles!D8751*sel_solar</f>
        <v/>
      </c>
      <c r="C8751" s="6">
        <f>MIN(B8751,A8751)</f>
        <v/>
      </c>
      <c r="D8751" s="6">
        <f>B8751-C8751</f>
        <v/>
      </c>
      <c r="E8751" s="6">
        <f>A8751-C8751</f>
        <v/>
      </c>
      <c r="F8751" s="6">
        <f>MIN(D8751,in_batt_pw,IF(sel_batt=0,0,(sel_batt-H8750)/in_rte))</f>
        <v/>
      </c>
      <c r="G8751" s="6">
        <f>MIN(E8751,in_batt_pw,H8750)</f>
        <v/>
      </c>
      <c r="H8751" s="6">
        <f>H8750+F8751*in_rte-G8751</f>
        <v/>
      </c>
      <c r="I8751" s="6">
        <f>IF(sel_og=1,0,E8751-G8751)</f>
        <v/>
      </c>
      <c r="J8751" s="6">
        <f>IF(sel_og=1,0,D8751-F8751)</f>
        <v/>
      </c>
      <c r="K8751" s="6">
        <f>IF(sel_og=1,E8751-G8751,0)</f>
        <v/>
      </c>
    </row>
    <row r="8752">
      <c r="A8752" s="6">
        <f>Profiles!E8752+Profiles!F8752</f>
        <v/>
      </c>
      <c r="B8752" s="6">
        <f>Profiles!D8752*sel_solar</f>
        <v/>
      </c>
      <c r="C8752" s="6">
        <f>MIN(B8752,A8752)</f>
        <v/>
      </c>
      <c r="D8752" s="6">
        <f>B8752-C8752</f>
        <v/>
      </c>
      <c r="E8752" s="6">
        <f>A8752-C8752</f>
        <v/>
      </c>
      <c r="F8752" s="6">
        <f>MIN(D8752,in_batt_pw,IF(sel_batt=0,0,(sel_batt-H8751)/in_rte))</f>
        <v/>
      </c>
      <c r="G8752" s="6">
        <f>MIN(E8752,in_batt_pw,H8751)</f>
        <v/>
      </c>
      <c r="H8752" s="6">
        <f>H8751+F8752*in_rte-G8752</f>
        <v/>
      </c>
      <c r="I8752" s="6">
        <f>IF(sel_og=1,0,E8752-G8752)</f>
        <v/>
      </c>
      <c r="J8752" s="6">
        <f>IF(sel_og=1,0,D8752-F8752)</f>
        <v/>
      </c>
      <c r="K8752" s="6">
        <f>IF(sel_og=1,E8752-G8752,0)</f>
        <v/>
      </c>
    </row>
    <row r="8753">
      <c r="A8753" s="6">
        <f>Profiles!E8753+Profiles!F8753</f>
        <v/>
      </c>
      <c r="B8753" s="6">
        <f>Profiles!D8753*sel_solar</f>
        <v/>
      </c>
      <c r="C8753" s="6">
        <f>MIN(B8753,A8753)</f>
        <v/>
      </c>
      <c r="D8753" s="6">
        <f>B8753-C8753</f>
        <v/>
      </c>
      <c r="E8753" s="6">
        <f>A8753-C8753</f>
        <v/>
      </c>
      <c r="F8753" s="6">
        <f>MIN(D8753,in_batt_pw,IF(sel_batt=0,0,(sel_batt-H8752)/in_rte))</f>
        <v/>
      </c>
      <c r="G8753" s="6">
        <f>MIN(E8753,in_batt_pw,H8752)</f>
        <v/>
      </c>
      <c r="H8753" s="6">
        <f>H8752+F8753*in_rte-G8753</f>
        <v/>
      </c>
      <c r="I8753" s="6">
        <f>IF(sel_og=1,0,E8753-G8753)</f>
        <v/>
      </c>
      <c r="J8753" s="6">
        <f>IF(sel_og=1,0,D8753-F8753)</f>
        <v/>
      </c>
      <c r="K8753" s="6">
        <f>IF(sel_og=1,E8753-G8753,0)</f>
        <v/>
      </c>
    </row>
    <row r="8754">
      <c r="A8754" s="6">
        <f>Profiles!E8754+Profiles!F8754</f>
        <v/>
      </c>
      <c r="B8754" s="6">
        <f>Profiles!D8754*sel_solar</f>
        <v/>
      </c>
      <c r="C8754" s="6">
        <f>MIN(B8754,A8754)</f>
        <v/>
      </c>
      <c r="D8754" s="6">
        <f>B8754-C8754</f>
        <v/>
      </c>
      <c r="E8754" s="6">
        <f>A8754-C8754</f>
        <v/>
      </c>
      <c r="F8754" s="6">
        <f>MIN(D8754,in_batt_pw,IF(sel_batt=0,0,(sel_batt-H8753)/in_rte))</f>
        <v/>
      </c>
      <c r="G8754" s="6">
        <f>MIN(E8754,in_batt_pw,H8753)</f>
        <v/>
      </c>
      <c r="H8754" s="6">
        <f>H8753+F8754*in_rte-G8754</f>
        <v/>
      </c>
      <c r="I8754" s="6">
        <f>IF(sel_og=1,0,E8754-G8754)</f>
        <v/>
      </c>
      <c r="J8754" s="6">
        <f>IF(sel_og=1,0,D8754-F8754)</f>
        <v/>
      </c>
      <c r="K8754" s="6">
        <f>IF(sel_og=1,E8754-G8754,0)</f>
        <v/>
      </c>
    </row>
    <row r="8755">
      <c r="A8755" s="6">
        <f>Profiles!E8755+Profiles!F8755</f>
        <v/>
      </c>
      <c r="B8755" s="6">
        <f>Profiles!D8755*sel_solar</f>
        <v/>
      </c>
      <c r="C8755" s="6">
        <f>MIN(B8755,A8755)</f>
        <v/>
      </c>
      <c r="D8755" s="6">
        <f>B8755-C8755</f>
        <v/>
      </c>
      <c r="E8755" s="6">
        <f>A8755-C8755</f>
        <v/>
      </c>
      <c r="F8755" s="6">
        <f>MIN(D8755,in_batt_pw,IF(sel_batt=0,0,(sel_batt-H8754)/in_rte))</f>
        <v/>
      </c>
      <c r="G8755" s="6">
        <f>MIN(E8755,in_batt_pw,H8754)</f>
        <v/>
      </c>
      <c r="H8755" s="6">
        <f>H8754+F8755*in_rte-G8755</f>
        <v/>
      </c>
      <c r="I8755" s="6">
        <f>IF(sel_og=1,0,E8755-G8755)</f>
        <v/>
      </c>
      <c r="J8755" s="6">
        <f>IF(sel_og=1,0,D8755-F8755)</f>
        <v/>
      </c>
      <c r="K8755" s="6">
        <f>IF(sel_og=1,E8755-G8755,0)</f>
        <v/>
      </c>
    </row>
    <row r="8756">
      <c r="A8756" s="6">
        <f>Profiles!E8756+Profiles!F8756</f>
        <v/>
      </c>
      <c r="B8756" s="6">
        <f>Profiles!D8756*sel_solar</f>
        <v/>
      </c>
      <c r="C8756" s="6">
        <f>MIN(B8756,A8756)</f>
        <v/>
      </c>
      <c r="D8756" s="6">
        <f>B8756-C8756</f>
        <v/>
      </c>
      <c r="E8756" s="6">
        <f>A8756-C8756</f>
        <v/>
      </c>
      <c r="F8756" s="6">
        <f>MIN(D8756,in_batt_pw,IF(sel_batt=0,0,(sel_batt-H8755)/in_rte))</f>
        <v/>
      </c>
      <c r="G8756" s="6">
        <f>MIN(E8756,in_batt_pw,H8755)</f>
        <v/>
      </c>
      <c r="H8756" s="6">
        <f>H8755+F8756*in_rte-G8756</f>
        <v/>
      </c>
      <c r="I8756" s="6">
        <f>IF(sel_og=1,0,E8756-G8756)</f>
        <v/>
      </c>
      <c r="J8756" s="6">
        <f>IF(sel_og=1,0,D8756-F8756)</f>
        <v/>
      </c>
      <c r="K8756" s="6">
        <f>IF(sel_og=1,E8756-G8756,0)</f>
        <v/>
      </c>
    </row>
    <row r="8757">
      <c r="A8757" s="6">
        <f>Profiles!E8757+Profiles!F8757</f>
        <v/>
      </c>
      <c r="B8757" s="6">
        <f>Profiles!D8757*sel_solar</f>
        <v/>
      </c>
      <c r="C8757" s="6">
        <f>MIN(B8757,A8757)</f>
        <v/>
      </c>
      <c r="D8757" s="6">
        <f>B8757-C8757</f>
        <v/>
      </c>
      <c r="E8757" s="6">
        <f>A8757-C8757</f>
        <v/>
      </c>
      <c r="F8757" s="6">
        <f>MIN(D8757,in_batt_pw,IF(sel_batt=0,0,(sel_batt-H8756)/in_rte))</f>
        <v/>
      </c>
      <c r="G8757" s="6">
        <f>MIN(E8757,in_batt_pw,H8756)</f>
        <v/>
      </c>
      <c r="H8757" s="6">
        <f>H8756+F8757*in_rte-G8757</f>
        <v/>
      </c>
      <c r="I8757" s="6">
        <f>IF(sel_og=1,0,E8757-G8757)</f>
        <v/>
      </c>
      <c r="J8757" s="6">
        <f>IF(sel_og=1,0,D8757-F8757)</f>
        <v/>
      </c>
      <c r="K8757" s="6">
        <f>IF(sel_og=1,E8757-G8757,0)</f>
        <v/>
      </c>
    </row>
    <row r="8758">
      <c r="A8758" s="6">
        <f>Profiles!E8758+Profiles!F8758</f>
        <v/>
      </c>
      <c r="B8758" s="6">
        <f>Profiles!D8758*sel_solar</f>
        <v/>
      </c>
      <c r="C8758" s="6">
        <f>MIN(B8758,A8758)</f>
        <v/>
      </c>
      <c r="D8758" s="6">
        <f>B8758-C8758</f>
        <v/>
      </c>
      <c r="E8758" s="6">
        <f>A8758-C8758</f>
        <v/>
      </c>
      <c r="F8758" s="6">
        <f>MIN(D8758,in_batt_pw,IF(sel_batt=0,0,(sel_batt-H8757)/in_rte))</f>
        <v/>
      </c>
      <c r="G8758" s="6">
        <f>MIN(E8758,in_batt_pw,H8757)</f>
        <v/>
      </c>
      <c r="H8758" s="6">
        <f>H8757+F8758*in_rte-G8758</f>
        <v/>
      </c>
      <c r="I8758" s="6">
        <f>IF(sel_og=1,0,E8758-G8758)</f>
        <v/>
      </c>
      <c r="J8758" s="6">
        <f>IF(sel_og=1,0,D8758-F8758)</f>
        <v/>
      </c>
      <c r="K8758" s="6">
        <f>IF(sel_og=1,E8758-G8758,0)</f>
        <v/>
      </c>
    </row>
    <row r="8759">
      <c r="A8759" s="6">
        <f>Profiles!E8759+Profiles!F8759</f>
        <v/>
      </c>
      <c r="B8759" s="6">
        <f>Profiles!D8759*sel_solar</f>
        <v/>
      </c>
      <c r="C8759" s="6">
        <f>MIN(B8759,A8759)</f>
        <v/>
      </c>
      <c r="D8759" s="6">
        <f>B8759-C8759</f>
        <v/>
      </c>
      <c r="E8759" s="6">
        <f>A8759-C8759</f>
        <v/>
      </c>
      <c r="F8759" s="6">
        <f>MIN(D8759,in_batt_pw,IF(sel_batt=0,0,(sel_batt-H8758)/in_rte))</f>
        <v/>
      </c>
      <c r="G8759" s="6">
        <f>MIN(E8759,in_batt_pw,H8758)</f>
        <v/>
      </c>
      <c r="H8759" s="6">
        <f>H8758+F8759*in_rte-G8759</f>
        <v/>
      </c>
      <c r="I8759" s="6">
        <f>IF(sel_og=1,0,E8759-G8759)</f>
        <v/>
      </c>
      <c r="J8759" s="6">
        <f>IF(sel_og=1,0,D8759-F8759)</f>
        <v/>
      </c>
      <c r="K8759" s="6">
        <f>IF(sel_og=1,E8759-G8759,0)</f>
        <v/>
      </c>
    </row>
    <row r="8760">
      <c r="A8760" s="6">
        <f>Profiles!E8760+Profiles!F8760</f>
        <v/>
      </c>
      <c r="B8760" s="6">
        <f>Profiles!D8760*sel_solar</f>
        <v/>
      </c>
      <c r="C8760" s="6">
        <f>MIN(B8760,A8760)</f>
        <v/>
      </c>
      <c r="D8760" s="6">
        <f>B8760-C8760</f>
        <v/>
      </c>
      <c r="E8760" s="6">
        <f>A8760-C8760</f>
        <v/>
      </c>
      <c r="F8760" s="6">
        <f>MIN(D8760,in_batt_pw,IF(sel_batt=0,0,(sel_batt-H8759)/in_rte))</f>
        <v/>
      </c>
      <c r="G8760" s="6">
        <f>MIN(E8760,in_batt_pw,H8759)</f>
        <v/>
      </c>
      <c r="H8760" s="6">
        <f>H8759+F8760*in_rte-G8760</f>
        <v/>
      </c>
      <c r="I8760" s="6">
        <f>IF(sel_og=1,0,E8760-G8760)</f>
        <v/>
      </c>
      <c r="J8760" s="6">
        <f>IF(sel_og=1,0,D8760-F8760)</f>
        <v/>
      </c>
      <c r="K8760" s="6">
        <f>IF(sel_og=1,E8760-G8760,0)</f>
        <v/>
      </c>
    </row>
    <row r="8761">
      <c r="A8761" s="6">
        <f>Profiles!E8761+Profiles!F8761</f>
        <v/>
      </c>
      <c r="B8761" s="6">
        <f>Profiles!D8761*sel_solar</f>
        <v/>
      </c>
      <c r="C8761" s="6">
        <f>MIN(B8761,A8761)</f>
        <v/>
      </c>
      <c r="D8761" s="6">
        <f>B8761-C8761</f>
        <v/>
      </c>
      <c r="E8761" s="6">
        <f>A8761-C8761</f>
        <v/>
      </c>
      <c r="F8761" s="6">
        <f>MIN(D8761,in_batt_pw,IF(sel_batt=0,0,(sel_batt-H8760)/in_rte))</f>
        <v/>
      </c>
      <c r="G8761" s="6">
        <f>MIN(E8761,in_batt_pw,H8760)</f>
        <v/>
      </c>
      <c r="H8761" s="6">
        <f>H8760+F8761*in_rte-G8761</f>
        <v/>
      </c>
      <c r="I8761" s="6">
        <f>IF(sel_og=1,0,E8761-G8761)</f>
        <v/>
      </c>
      <c r="J8761" s="6">
        <f>IF(sel_og=1,0,D8761-F8761)</f>
        <v/>
      </c>
      <c r="K8761" s="6">
        <f>IF(sel_og=1,E8761-G8761,0)</f>
        <v/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47"/>
  <sheetViews>
    <sheetView workbookViewId="0">
      <selection activeCell="A1" sqref="A1"/>
    </sheetView>
  </sheetViews>
  <sheetFormatPr baseColWidth="8" defaultRowHeight="15"/>
  <cols>
    <col width="42" customWidth="1" min="1" max="1"/>
    <col width="16" customWidth="1" min="2" max="2"/>
    <col width="62" customWidth="1" min="3" max="3"/>
  </cols>
  <sheetData>
    <row r="1">
      <c r="A1" s="5" t="inlineStr">
        <is>
          <t>SELECTED COMBINATION</t>
        </is>
      </c>
    </row>
    <row r="2">
      <c r="A2" s="6" t="inlineStr">
        <is>
          <t>Vehicle pair / scenario / tier</t>
        </is>
      </c>
      <c r="B2" s="6">
        <f>sel_pair&amp;" / "&amp;sel_scen&amp;" / "&amp;sel_tier</f>
        <v/>
      </c>
    </row>
    <row r="3">
      <c r="A3" s="6" t="inlineStr">
        <is>
          <t>Grid import (kWh/yr)</t>
        </is>
      </c>
      <c r="B3" s="6">
        <f>SUM(Engine!I2:I8761)</f>
        <v/>
      </c>
    </row>
    <row r="4">
      <c r="A4" s="6" t="inlineStr">
        <is>
          <t>Grid export (kWh/yr)</t>
        </is>
      </c>
      <c r="B4" s="6">
        <f>SUM(Engine!J2:J8761)</f>
        <v/>
      </c>
    </row>
    <row r="5">
      <c r="A5" s="6" t="inlineStr">
        <is>
          <t>Generator (kWh/yr)</t>
        </is>
      </c>
      <c r="B5" s="6">
        <f>SUM(Engine!K2:K8761)</f>
        <v/>
      </c>
    </row>
    <row r="6">
      <c r="A6" s="6" t="inlineStr">
        <is>
          <t>Energy cost ($/yr)</t>
        </is>
      </c>
      <c r="B6" s="10">
        <f>B3*in_tariff-B4*in_fit+B5*in_gen_kwh+IF(sel_og=1,0,in_supply)</f>
        <v/>
      </c>
      <c r="C6" s="9" t="inlineStr">
        <is>
          <t>import-export+generator+daily supply (off-grid avoids supply)</t>
        </is>
      </c>
    </row>
    <row r="7">
      <c r="A7" s="6" t="inlineStr">
        <is>
          <t>Fuel cost ($/yr)</t>
        </is>
      </c>
      <c r="B7" s="10">
        <f>IF(sel_veh=1,0,sel_km*IF(sel_veh=2,sel_hyb_cons,sel_ice_cons)/100*in_petrol)</f>
        <v/>
      </c>
      <c r="C7" s="9" t="inlineStr">
        <is>
          <t>petrol/hybrid only</t>
        </is>
      </c>
    </row>
    <row r="8">
      <c r="A8" s="6" t="inlineStr">
        <is>
          <t>Servicing ($/yr)</t>
        </is>
      </c>
      <c r="B8" s="10">
        <f>IF(sel_veh=1,sel_ev_svc5/5,IF(sel_veh=2,sel_hyb_svc5,sel_ice_svc5)/5*MAX(1,sel_km/sel_interval))</f>
        <v/>
      </c>
      <c r="C8" s="9" t="inlineStr">
        <is>
          <t>km interval binds at Heavy (ICE/hybrid)</t>
        </is>
      </c>
    </row>
    <row r="9">
      <c r="A9" s="6" t="inlineStr">
        <is>
          <t>Annual running cost ($/yr)</t>
        </is>
      </c>
      <c r="B9" s="10">
        <f>B6+B7+B8</f>
        <v/>
      </c>
    </row>
    <row r="10">
      <c r="A10" s="6" t="inlineStr">
        <is>
          <t>Capex vs ICE baseline ($)</t>
        </is>
      </c>
      <c r="B10" s="10">
        <f>IF(sel_veh=1,sel_ev_price-sel_ice_price+IF(sel_tier="Heavy",in_charger,0),IF(sel_veh=2,sel_hyb_price-sel_ice_price,0))+sel_capex_asset</f>
        <v/>
      </c>
      <c r="C10" s="9" t="inlineStr">
        <is>
          <t>vehicle delta + charger (Heavy, EV) + assets</t>
        </is>
      </c>
    </row>
    <row r="11">
      <c r="A11" s="6" t="inlineStr">
        <is>
          <t>TCO at Inputs horizon ($, flat yr-1 running)</t>
        </is>
      </c>
      <c r="B11" s="10">
        <f>B10+in_years*B9</f>
        <v/>
      </c>
      <c r="C11" s="9" t="inlineStr">
        <is>
          <t>base vehicle price common — excluded; degraded TCO in Results</t>
        </is>
      </c>
    </row>
    <row r="12">
      <c r="A12" s="6" t="inlineStr">
        <is>
          <t>15-yr TCO ($, degraded + replacements)</t>
        </is>
      </c>
      <c r="B12" s="10">
        <f>B10+15*B13-SUM(F33:F47)</f>
        <v/>
      </c>
      <c r="C12" s="9">
        <f> capex + 15 yrs of ICE-baseline running minus the degraded net cashflows</f>
        <v/>
      </c>
    </row>
    <row r="13">
      <c r="A13" s="6" t="inlineStr">
        <is>
          <t>ICE-baseline annual ($/yr)</t>
        </is>
      </c>
      <c r="B13" s="10">
        <f>in_target_kwh*in_tariff+in_supply+sel_km*sel_ice_cons/100*in_petrol+sel_ice_svc5/5*MAX(1,sel_km/sel_interval)</f>
        <v/>
      </c>
      <c r="C13" s="9" t="inlineStr">
        <is>
          <t>recomputed independently (incl. supply charge)</t>
        </is>
      </c>
    </row>
    <row r="14">
      <c r="A14" s="6" t="inlineStr">
        <is>
          <t>Annual saving vs ICE ($/yr)</t>
        </is>
      </c>
      <c r="B14" s="10">
        <f>B13-B9</f>
        <v/>
      </c>
    </row>
    <row r="15">
      <c r="A15" s="6" t="inlineStr">
        <is>
          <t>Simple payback vs ICE (years)</t>
        </is>
      </c>
      <c r="B15" s="6">
        <f>IF(B14&gt;0,IF(B10&gt;0,B10/B14,0),"never")</f>
        <v/>
      </c>
    </row>
    <row r="16">
      <c r="A16" s="6" t="inlineStr">
        <is>
          <t>NPV vs ICE — 5 yr ($)</t>
        </is>
      </c>
      <c r="B16" s="10">
        <f>SUM(G33:G37)-B10</f>
        <v/>
      </c>
      <c r="C16" s="9" t="inlineStr">
        <is>
          <t>from the degraded yearly cashflow table below</t>
        </is>
      </c>
    </row>
    <row r="17">
      <c r="A17" s="6" t="inlineStr">
        <is>
          <t>NPV vs ICE — 10 yr ($)</t>
        </is>
      </c>
      <c r="B17" s="10">
        <f>SUM(G33:G42)-B10</f>
        <v/>
      </c>
      <c r="C17" s="9" t="inlineStr">
        <is>
          <t>payback rewards small capex; NPV rewards stacked value</t>
        </is>
      </c>
    </row>
    <row r="18">
      <c r="A18" s="6" t="inlineStr">
        <is>
          <t>NPV vs ICE — 15 yr ($)</t>
        </is>
      </c>
      <c r="B18" s="10">
        <f>SUM(G33:G47)-B10</f>
        <v/>
      </c>
      <c r="C18" s="9" t="inlineStr">
        <is>
          <t>incl. inverter yr-12 / off-grid bank yr-11 replacements</t>
        </is>
      </c>
    </row>
    <row r="19">
      <c r="A19" s="6" t="inlineStr">
        <is>
          <t>IRR — 10 yr (uniform approx)</t>
        </is>
      </c>
      <c r="B19" s="6">
        <f>IF(B14&lt;=0,"n/a",IF(B10&lt;=0,"immediate",IFERROR(RATE(10,B14,-B10,0,0,0.2),"see Results")))</f>
        <v/>
      </c>
      <c r="C19" s="9" t="inlineStr">
        <is>
          <t>exact degraded-stream IRR in Results</t>
        </is>
      </c>
    </row>
    <row r="20">
      <c r="A20" s="5" t="inlineStr"/>
    </row>
    <row r="21">
      <c r="A21" s="5" t="inlineStr">
        <is>
          <t>EARLY REPLACEMENT — sell your current petrol car, buy this EV new</t>
        </is>
      </c>
    </row>
    <row r="22">
      <c r="A22" s="6" t="inlineStr">
        <is>
          <t>Vehicle-only ICE running ($/yr)</t>
        </is>
      </c>
      <c r="B22" s="10">
        <f>sel_km*sel_ice_cons/100*in_petrol+sel_ice_svc5/5*MAX(1,sel_km/sel_interval)</f>
        <v/>
      </c>
      <c r="C22" s="9" t="inlineStr">
        <is>
          <t>house bill identical either way — excluded</t>
        </is>
      </c>
    </row>
    <row r="23">
      <c r="A23" s="6" t="inlineStr">
        <is>
          <t>Vehicle-only EV running ($/yr)</t>
        </is>
      </c>
      <c r="B23" s="10">
        <f>sel_km*sel_ev_cons/100*in_tariff+sel_ev_svc5/5</f>
        <v/>
      </c>
      <c r="C23" s="9" t="inlineStr">
        <is>
          <t>flat-tariff charging</t>
        </is>
      </c>
    </row>
    <row r="24">
      <c r="A24" s="6" t="inlineStr">
        <is>
          <t>Vehicle-only saving ($/yr)</t>
        </is>
      </c>
      <c r="B24" s="10">
        <f>B22-B23</f>
        <v/>
      </c>
    </row>
    <row r="25">
      <c r="A25" s="6" t="inlineStr">
        <is>
          <t>Net changeover — car is 5 yrs old ($)</t>
        </is>
      </c>
      <c r="B25" s="10">
        <f>sel_ev_price-sel_trade5+IF(sel_tier="Heavy",in_charger,0)</f>
        <v/>
      </c>
      <c r="C25" s="9" t="inlineStr">
        <is>
          <t>trade-in CALC — wide uncertainty</t>
        </is>
      </c>
    </row>
    <row r="26">
      <c r="A26" s="6" t="inlineStr">
        <is>
          <t>Payback, 5-yr-old car (years)</t>
        </is>
      </c>
      <c r="B26" s="6">
        <f>IF(B24&gt;0,B25/B24,"never")</f>
        <v/>
      </c>
    </row>
    <row r="27">
      <c r="A27" s="6" t="inlineStr">
        <is>
          <t>Net changeover — car is 10 yrs old ($)</t>
        </is>
      </c>
      <c r="B27" s="10">
        <f>sel_ev_price-sel_trade10+IF(sel_tier="Heavy",in_charger,0)</f>
        <v/>
      </c>
    </row>
    <row r="28">
      <c r="A28" s="6" t="inlineStr">
        <is>
          <t>Payback, 10-yr-old car (years)</t>
        </is>
      </c>
      <c r="B28" s="6">
        <f>IF(B24&gt;0,B27/B24,"never")</f>
        <v/>
      </c>
    </row>
    <row r="29">
      <c r="A29" s="5" t="inlineStr">
        <is>
          <t>YEARLY CASHFLOW vs ICE — components degrade; replacements land in their year</t>
        </is>
      </c>
    </row>
    <row r="30">
      <c r="A30" s="9" t="inlineStr">
        <is>
          <t>matrix row (helper)</t>
        </is>
      </c>
      <c r="B30" s="9">
        <f>MATCH(1,INDEX((Results!$A$4:$A$45=sel_pair)*(Results!$B$4:$B$45=sel_tier)*(Results!$C$4:$C$45=sel_scen),0),0)</f>
        <v/>
      </c>
    </row>
    <row r="31">
      <c r="A31" s="9" t="inlineStr">
        <is>
          <t>Component year-1 values from the Results matrix (reproducible live: flip the scenario dropdown to 1 EV / 2 EV+Solar and read the engine — the algebra is stated in the README).</t>
        </is>
      </c>
    </row>
    <row r="32">
      <c r="A32" s="5" t="inlineStr">
        <is>
          <t>Year</t>
        </is>
      </c>
      <c r="B32" s="5" t="inlineStr">
        <is>
          <t>Vehicle saving</t>
        </is>
      </c>
      <c r="C32" s="5" t="inlineStr">
        <is>
          <t>Solar saving (degraded)</t>
        </is>
      </c>
      <c r="D32" s="5" t="inlineStr">
        <is>
          <t>Batt/off-grid saving (degraded)</t>
        </is>
      </c>
      <c r="E32" s="5" t="inlineStr">
        <is>
          <t>Replacements</t>
        </is>
      </c>
      <c r="F32" s="5" t="inlineStr">
        <is>
          <t>Net cashflow</t>
        </is>
      </c>
      <c r="G32" s="5" t="inlineStr">
        <is>
          <t>PV @ discount</t>
        </is>
      </c>
    </row>
    <row r="33">
      <c r="A33" s="6" t="n">
        <v>1</v>
      </c>
      <c r="B33" s="10">
        <f>INDEX(Results!$J$4:$J$45,$B$30)</f>
        <v/>
      </c>
      <c r="C33" s="10">
        <f>INDEX(Results!$K$4:$K$45,$B$30)*(1-in_solar_deg)^(A33-1)</f>
        <v/>
      </c>
      <c r="D33" s="10">
        <f>INDEX(Results!$L$4:$L$45,$B$30)*(1-IF(sel_og=1,in_og_deg,in_batt_deg))^(A33-1)</f>
        <v/>
      </c>
      <c r="E33" s="10">
        <f>IF(AND(A33=in_inv_yr,sel_og=0,OR(sel_solar&gt;0,sel_batt&gt;0)),in_inv_cost,0)+IF(AND(A33=in_og_repl_yr,sel_og=1),in_og_repl,0)</f>
        <v/>
      </c>
      <c r="F33" s="10">
        <f>B33+C33+D33-E33</f>
        <v/>
      </c>
      <c r="G33" s="10">
        <f>F33/(1+in_discount)^A33</f>
        <v/>
      </c>
    </row>
    <row r="34">
      <c r="A34" s="6" t="n">
        <v>2</v>
      </c>
      <c r="B34" s="10">
        <f>INDEX(Results!$J$4:$J$45,$B$30)</f>
        <v/>
      </c>
      <c r="C34" s="10">
        <f>INDEX(Results!$K$4:$K$45,$B$30)*(1-in_solar_deg)^(A34-1)</f>
        <v/>
      </c>
      <c r="D34" s="10">
        <f>INDEX(Results!$L$4:$L$45,$B$30)*(1-IF(sel_og=1,in_og_deg,in_batt_deg))^(A34-1)</f>
        <v/>
      </c>
      <c r="E34" s="10">
        <f>IF(AND(A34=in_inv_yr,sel_og=0,OR(sel_solar&gt;0,sel_batt&gt;0)),in_inv_cost,0)+IF(AND(A34=in_og_repl_yr,sel_og=1),in_og_repl,0)</f>
        <v/>
      </c>
      <c r="F34" s="10">
        <f>B34+C34+D34-E34</f>
        <v/>
      </c>
      <c r="G34" s="10">
        <f>F34/(1+in_discount)^A34</f>
        <v/>
      </c>
    </row>
    <row r="35">
      <c r="A35" s="6" t="n">
        <v>3</v>
      </c>
      <c r="B35" s="10">
        <f>INDEX(Results!$J$4:$J$45,$B$30)</f>
        <v/>
      </c>
      <c r="C35" s="10">
        <f>INDEX(Results!$K$4:$K$45,$B$30)*(1-in_solar_deg)^(A35-1)</f>
        <v/>
      </c>
      <c r="D35" s="10">
        <f>INDEX(Results!$L$4:$L$45,$B$30)*(1-IF(sel_og=1,in_og_deg,in_batt_deg))^(A35-1)</f>
        <v/>
      </c>
      <c r="E35" s="10">
        <f>IF(AND(A35=in_inv_yr,sel_og=0,OR(sel_solar&gt;0,sel_batt&gt;0)),in_inv_cost,0)+IF(AND(A35=in_og_repl_yr,sel_og=1),in_og_repl,0)</f>
        <v/>
      </c>
      <c r="F35" s="10">
        <f>B35+C35+D35-E35</f>
        <v/>
      </c>
      <c r="G35" s="10">
        <f>F35/(1+in_discount)^A35</f>
        <v/>
      </c>
    </row>
    <row r="36">
      <c r="A36" s="6" t="n">
        <v>4</v>
      </c>
      <c r="B36" s="10">
        <f>INDEX(Results!$J$4:$J$45,$B$30)</f>
        <v/>
      </c>
      <c r="C36" s="10">
        <f>INDEX(Results!$K$4:$K$45,$B$30)*(1-in_solar_deg)^(A36-1)</f>
        <v/>
      </c>
      <c r="D36" s="10">
        <f>INDEX(Results!$L$4:$L$45,$B$30)*(1-IF(sel_og=1,in_og_deg,in_batt_deg))^(A36-1)</f>
        <v/>
      </c>
      <c r="E36" s="10">
        <f>IF(AND(A36=in_inv_yr,sel_og=0,OR(sel_solar&gt;0,sel_batt&gt;0)),in_inv_cost,0)+IF(AND(A36=in_og_repl_yr,sel_og=1),in_og_repl,0)</f>
        <v/>
      </c>
      <c r="F36" s="10">
        <f>B36+C36+D36-E36</f>
        <v/>
      </c>
      <c r="G36" s="10">
        <f>F36/(1+in_discount)^A36</f>
        <v/>
      </c>
    </row>
    <row r="37">
      <c r="A37" s="6" t="n">
        <v>5</v>
      </c>
      <c r="B37" s="10">
        <f>INDEX(Results!$J$4:$J$45,$B$30)</f>
        <v/>
      </c>
      <c r="C37" s="10">
        <f>INDEX(Results!$K$4:$K$45,$B$30)*(1-in_solar_deg)^(A37-1)</f>
        <v/>
      </c>
      <c r="D37" s="10">
        <f>INDEX(Results!$L$4:$L$45,$B$30)*(1-IF(sel_og=1,in_og_deg,in_batt_deg))^(A37-1)</f>
        <v/>
      </c>
      <c r="E37" s="10">
        <f>IF(AND(A37=in_inv_yr,sel_og=0,OR(sel_solar&gt;0,sel_batt&gt;0)),in_inv_cost,0)+IF(AND(A37=in_og_repl_yr,sel_og=1),in_og_repl,0)</f>
        <v/>
      </c>
      <c r="F37" s="10">
        <f>B37+C37+D37-E37</f>
        <v/>
      </c>
      <c r="G37" s="10">
        <f>F37/(1+in_discount)^A37</f>
        <v/>
      </c>
    </row>
    <row r="38">
      <c r="A38" s="6" t="n">
        <v>6</v>
      </c>
      <c r="B38" s="10">
        <f>INDEX(Results!$J$4:$J$45,$B$30)</f>
        <v/>
      </c>
      <c r="C38" s="10">
        <f>INDEX(Results!$K$4:$K$45,$B$30)*(1-in_solar_deg)^(A38-1)</f>
        <v/>
      </c>
      <c r="D38" s="10">
        <f>INDEX(Results!$L$4:$L$45,$B$30)*(1-IF(sel_og=1,in_og_deg,in_batt_deg))^(A38-1)</f>
        <v/>
      </c>
      <c r="E38" s="10">
        <f>IF(AND(A38=in_inv_yr,sel_og=0,OR(sel_solar&gt;0,sel_batt&gt;0)),in_inv_cost,0)+IF(AND(A38=in_og_repl_yr,sel_og=1),in_og_repl,0)</f>
        <v/>
      </c>
      <c r="F38" s="10">
        <f>B38+C38+D38-E38</f>
        <v/>
      </c>
      <c r="G38" s="10">
        <f>F38/(1+in_discount)^A38</f>
        <v/>
      </c>
    </row>
    <row r="39">
      <c r="A39" s="6" t="n">
        <v>7</v>
      </c>
      <c r="B39" s="10">
        <f>INDEX(Results!$J$4:$J$45,$B$30)</f>
        <v/>
      </c>
      <c r="C39" s="10">
        <f>INDEX(Results!$K$4:$K$45,$B$30)*(1-in_solar_deg)^(A39-1)</f>
        <v/>
      </c>
      <c r="D39" s="10">
        <f>INDEX(Results!$L$4:$L$45,$B$30)*(1-IF(sel_og=1,in_og_deg,in_batt_deg))^(A39-1)</f>
        <v/>
      </c>
      <c r="E39" s="10">
        <f>IF(AND(A39=in_inv_yr,sel_og=0,OR(sel_solar&gt;0,sel_batt&gt;0)),in_inv_cost,0)+IF(AND(A39=in_og_repl_yr,sel_og=1),in_og_repl,0)</f>
        <v/>
      </c>
      <c r="F39" s="10">
        <f>B39+C39+D39-E39</f>
        <v/>
      </c>
      <c r="G39" s="10">
        <f>F39/(1+in_discount)^A39</f>
        <v/>
      </c>
    </row>
    <row r="40">
      <c r="A40" s="6" t="n">
        <v>8</v>
      </c>
      <c r="B40" s="10">
        <f>INDEX(Results!$J$4:$J$45,$B$30)</f>
        <v/>
      </c>
      <c r="C40" s="10">
        <f>INDEX(Results!$K$4:$K$45,$B$30)*(1-in_solar_deg)^(A40-1)</f>
        <v/>
      </c>
      <c r="D40" s="10">
        <f>INDEX(Results!$L$4:$L$45,$B$30)*(1-IF(sel_og=1,in_og_deg,in_batt_deg))^(A40-1)</f>
        <v/>
      </c>
      <c r="E40" s="10">
        <f>IF(AND(A40=in_inv_yr,sel_og=0,OR(sel_solar&gt;0,sel_batt&gt;0)),in_inv_cost,0)+IF(AND(A40=in_og_repl_yr,sel_og=1),in_og_repl,0)</f>
        <v/>
      </c>
      <c r="F40" s="10">
        <f>B40+C40+D40-E40</f>
        <v/>
      </c>
      <c r="G40" s="10">
        <f>F40/(1+in_discount)^A40</f>
        <v/>
      </c>
    </row>
    <row r="41">
      <c r="A41" s="6" t="n">
        <v>9</v>
      </c>
      <c r="B41" s="10">
        <f>INDEX(Results!$J$4:$J$45,$B$30)</f>
        <v/>
      </c>
      <c r="C41" s="10">
        <f>INDEX(Results!$K$4:$K$45,$B$30)*(1-in_solar_deg)^(A41-1)</f>
        <v/>
      </c>
      <c r="D41" s="10">
        <f>INDEX(Results!$L$4:$L$45,$B$30)*(1-IF(sel_og=1,in_og_deg,in_batt_deg))^(A41-1)</f>
        <v/>
      </c>
      <c r="E41" s="10">
        <f>IF(AND(A41=in_inv_yr,sel_og=0,OR(sel_solar&gt;0,sel_batt&gt;0)),in_inv_cost,0)+IF(AND(A41=in_og_repl_yr,sel_og=1),in_og_repl,0)</f>
        <v/>
      </c>
      <c r="F41" s="10">
        <f>B41+C41+D41-E41</f>
        <v/>
      </c>
      <c r="G41" s="10">
        <f>F41/(1+in_discount)^A41</f>
        <v/>
      </c>
    </row>
    <row r="42">
      <c r="A42" s="6" t="n">
        <v>10</v>
      </c>
      <c r="B42" s="10">
        <f>INDEX(Results!$J$4:$J$45,$B$30)</f>
        <v/>
      </c>
      <c r="C42" s="10">
        <f>INDEX(Results!$K$4:$K$45,$B$30)*(1-in_solar_deg)^(A42-1)</f>
        <v/>
      </c>
      <c r="D42" s="10">
        <f>INDEX(Results!$L$4:$L$45,$B$30)*(1-IF(sel_og=1,in_og_deg,in_batt_deg))^(A42-1)</f>
        <v/>
      </c>
      <c r="E42" s="10">
        <f>IF(AND(A42=in_inv_yr,sel_og=0,OR(sel_solar&gt;0,sel_batt&gt;0)),in_inv_cost,0)+IF(AND(A42=in_og_repl_yr,sel_og=1),in_og_repl,0)</f>
        <v/>
      </c>
      <c r="F42" s="10">
        <f>B42+C42+D42-E42</f>
        <v/>
      </c>
      <c r="G42" s="10">
        <f>F42/(1+in_discount)^A42</f>
        <v/>
      </c>
    </row>
    <row r="43">
      <c r="A43" s="6" t="n">
        <v>11</v>
      </c>
      <c r="B43" s="10">
        <f>INDEX(Results!$J$4:$J$45,$B$30)</f>
        <v/>
      </c>
      <c r="C43" s="10">
        <f>INDEX(Results!$K$4:$K$45,$B$30)*(1-in_solar_deg)^(A43-1)</f>
        <v/>
      </c>
      <c r="D43" s="10">
        <f>INDEX(Results!$L$4:$L$45,$B$30)*(1-IF(sel_og=1,in_og_deg,in_batt_deg))^(A43-1)</f>
        <v/>
      </c>
      <c r="E43" s="10">
        <f>IF(AND(A43=in_inv_yr,sel_og=0,OR(sel_solar&gt;0,sel_batt&gt;0)),in_inv_cost,0)+IF(AND(A43=in_og_repl_yr,sel_og=1),in_og_repl,0)</f>
        <v/>
      </c>
      <c r="F43" s="10">
        <f>B43+C43+D43-E43</f>
        <v/>
      </c>
      <c r="G43" s="10">
        <f>F43/(1+in_discount)^A43</f>
        <v/>
      </c>
    </row>
    <row r="44">
      <c r="A44" s="6" t="n">
        <v>12</v>
      </c>
      <c r="B44" s="10">
        <f>INDEX(Results!$J$4:$J$45,$B$30)</f>
        <v/>
      </c>
      <c r="C44" s="10">
        <f>INDEX(Results!$K$4:$K$45,$B$30)*(1-in_solar_deg)^(A44-1)</f>
        <v/>
      </c>
      <c r="D44" s="10">
        <f>INDEX(Results!$L$4:$L$45,$B$30)*(1-IF(sel_og=1,in_og_deg,in_batt_deg))^(A44-1)</f>
        <v/>
      </c>
      <c r="E44" s="10">
        <f>IF(AND(A44=in_inv_yr,sel_og=0,OR(sel_solar&gt;0,sel_batt&gt;0)),in_inv_cost,0)+IF(AND(A44=in_og_repl_yr,sel_og=1),in_og_repl,0)</f>
        <v/>
      </c>
      <c r="F44" s="10">
        <f>B44+C44+D44-E44</f>
        <v/>
      </c>
      <c r="G44" s="10">
        <f>F44/(1+in_discount)^A44</f>
        <v/>
      </c>
    </row>
    <row r="45">
      <c r="A45" s="6" t="n">
        <v>13</v>
      </c>
      <c r="B45" s="10">
        <f>INDEX(Results!$J$4:$J$45,$B$30)</f>
        <v/>
      </c>
      <c r="C45" s="10">
        <f>INDEX(Results!$K$4:$K$45,$B$30)*(1-in_solar_deg)^(A45-1)</f>
        <v/>
      </c>
      <c r="D45" s="10">
        <f>INDEX(Results!$L$4:$L$45,$B$30)*(1-IF(sel_og=1,in_og_deg,in_batt_deg))^(A45-1)</f>
        <v/>
      </c>
      <c r="E45" s="10">
        <f>IF(AND(A45=in_inv_yr,sel_og=0,OR(sel_solar&gt;0,sel_batt&gt;0)),in_inv_cost,0)+IF(AND(A45=in_og_repl_yr,sel_og=1),in_og_repl,0)</f>
        <v/>
      </c>
      <c r="F45" s="10">
        <f>B45+C45+D45-E45</f>
        <v/>
      </c>
      <c r="G45" s="10">
        <f>F45/(1+in_discount)^A45</f>
        <v/>
      </c>
    </row>
    <row r="46">
      <c r="A46" s="6" t="n">
        <v>14</v>
      </c>
      <c r="B46" s="10">
        <f>INDEX(Results!$J$4:$J$45,$B$30)</f>
        <v/>
      </c>
      <c r="C46" s="10">
        <f>INDEX(Results!$K$4:$K$45,$B$30)*(1-in_solar_deg)^(A46-1)</f>
        <v/>
      </c>
      <c r="D46" s="10">
        <f>INDEX(Results!$L$4:$L$45,$B$30)*(1-IF(sel_og=1,in_og_deg,in_batt_deg))^(A46-1)</f>
        <v/>
      </c>
      <c r="E46" s="10">
        <f>IF(AND(A46=in_inv_yr,sel_og=0,OR(sel_solar&gt;0,sel_batt&gt;0)),in_inv_cost,0)+IF(AND(A46=in_og_repl_yr,sel_og=1),in_og_repl,0)</f>
        <v/>
      </c>
      <c r="F46" s="10">
        <f>B46+C46+D46-E46</f>
        <v/>
      </c>
      <c r="G46" s="10">
        <f>F46/(1+in_discount)^A46</f>
        <v/>
      </c>
    </row>
    <row r="47">
      <c r="A47" s="6" t="n">
        <v>15</v>
      </c>
      <c r="B47" s="10">
        <f>INDEX(Results!$J$4:$J$45,$B$30)</f>
        <v/>
      </c>
      <c r="C47" s="10">
        <f>INDEX(Results!$K$4:$K$45,$B$30)*(1-in_solar_deg)^(A47-1)</f>
        <v/>
      </c>
      <c r="D47" s="10">
        <f>INDEX(Results!$L$4:$L$45,$B$30)*(1-IF(sel_og=1,in_og_deg,in_batt_deg))^(A47-1)</f>
        <v/>
      </c>
      <c r="E47" s="10">
        <f>IF(AND(A47=in_inv_yr,sel_og=0,OR(sel_solar&gt;0,sel_batt&gt;0)),in_inv_cost,0)+IF(AND(A47=in_og_repl_yr,sel_og=1),in_og_repl,0)</f>
        <v/>
      </c>
      <c r="F47" s="10">
        <f>B47+C47+D47-E47</f>
        <v/>
      </c>
      <c r="G47" s="10">
        <f>F47/(1+in_discount)^A47</f>
        <v/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T66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RESULTS MATRIX — computed by scripts/model_engine.py (identical algorithm). Reproduce any row live via the Inputs dropdowns.</t>
        </is>
      </c>
    </row>
    <row r="3">
      <c r="A3" s="5" t="inlineStr">
        <is>
          <t>Pair</t>
        </is>
      </c>
      <c r="B3" s="5" t="inlineStr">
        <is>
          <t>Tier</t>
        </is>
      </c>
      <c r="C3" s="5" t="inlineStr">
        <is>
          <t>Scenario</t>
        </is>
      </c>
      <c r="D3" s="5" t="inlineStr">
        <is>
          <t>Capex vs ICE ($)</t>
        </is>
      </c>
      <c r="E3" s="5" t="inlineStr">
        <is>
          <t>Energy ($/yr)</t>
        </is>
      </c>
      <c r="F3" s="5" t="inlineStr">
        <is>
          <t>Fuel ($/yr)</t>
        </is>
      </c>
      <c r="G3" s="5" t="inlineStr">
        <is>
          <t>Service ($/yr)</t>
        </is>
      </c>
      <c r="H3" s="5" t="inlineStr">
        <is>
          <t>Annual ($/yr)</t>
        </is>
      </c>
      <c r="I3" s="5" t="inlineStr">
        <is>
          <t>Saving vs ICE ($/yr)</t>
        </is>
      </c>
      <c r="J3" s="5" t="inlineStr">
        <is>
          <t>Saving: vehicle ($/yr)</t>
        </is>
      </c>
      <c r="K3" s="5" t="inlineStr">
        <is>
          <t>Saving: solar ($/yr)</t>
        </is>
      </c>
      <c r="L3" s="5" t="inlineStr">
        <is>
          <t>Saving: batt/OG ($/yr)</t>
        </is>
      </c>
      <c r="M3" s="5" t="inlineStr">
        <is>
          <t>Payback (yr)</t>
        </is>
      </c>
      <c r="N3" s="5" t="inlineStr">
        <is>
          <t>NPV 5-yr ($)</t>
        </is>
      </c>
      <c r="O3" s="5" t="inlineStr">
        <is>
          <t>NPV 10-yr ($)</t>
        </is>
      </c>
      <c r="P3" s="5" t="inlineStr">
        <is>
          <t>NPV 15-yr ($)</t>
        </is>
      </c>
      <c r="Q3" s="5" t="inlineStr">
        <is>
          <t>IRR 10-yr</t>
        </is>
      </c>
      <c r="R3" s="5" t="inlineStr">
        <is>
          <t>10-yr TCO ($)</t>
        </is>
      </c>
      <c r="S3" s="5" t="inlineStr">
        <is>
          <t>15-yr TCO ($)</t>
        </is>
      </c>
      <c r="T3" s="5" t="inlineStr">
        <is>
          <t>Solar direct-use %</t>
        </is>
      </c>
    </row>
    <row r="4">
      <c r="A4" s="6" t="inlineStr">
        <is>
          <t>Hatchback</t>
        </is>
      </c>
      <c r="B4" s="6" t="inlineStr">
        <is>
          <t>Light</t>
        </is>
      </c>
      <c r="C4" s="6" t="inlineStr">
        <is>
          <t>0 ICE</t>
        </is>
      </c>
      <c r="D4" s="10" t="n">
        <v>0</v>
      </c>
      <c r="E4" s="10" t="n">
        <v>3083</v>
      </c>
      <c r="F4" s="10" t="n">
        <v>878</v>
      </c>
      <c r="G4" s="10" t="n">
        <v>457</v>
      </c>
      <c r="H4" s="10" t="n">
        <v>4418</v>
      </c>
      <c r="I4" s="10" t="n">
        <v>0</v>
      </c>
      <c r="J4" s="10" t="n">
        <v>0</v>
      </c>
      <c r="K4" s="10" t="n">
        <v>0</v>
      </c>
      <c r="L4" s="10" t="n">
        <v>0</v>
      </c>
      <c r="M4" s="6" t="inlineStr"/>
      <c r="N4" s="10" t="n">
        <v>0</v>
      </c>
      <c r="O4" s="10" t="n">
        <v>0</v>
      </c>
      <c r="P4" s="10" t="n">
        <v>0</v>
      </c>
      <c r="Q4" s="11" t="inlineStr"/>
      <c r="R4" s="10" t="n">
        <v>44182</v>
      </c>
      <c r="S4" s="10" t="n">
        <v>66273</v>
      </c>
      <c r="T4" s="6" t="n">
        <v>0</v>
      </c>
    </row>
    <row r="5">
      <c r="A5" s="6" t="inlineStr">
        <is>
          <t>Hatchback</t>
        </is>
      </c>
      <c r="B5" s="6" t="inlineStr">
        <is>
          <t>Light</t>
        </is>
      </c>
      <c r="C5" s="6" t="inlineStr">
        <is>
          <t>0b Hybrid</t>
        </is>
      </c>
      <c r="D5" s="10" t="n">
        <v>2510</v>
      </c>
      <c r="E5" s="10" t="n">
        <v>3083</v>
      </c>
      <c r="F5" s="10" t="n">
        <v>605</v>
      </c>
      <c r="G5" s="10" t="n">
        <v>250</v>
      </c>
      <c r="H5" s="10" t="n">
        <v>3938</v>
      </c>
      <c r="I5" s="10" t="n">
        <v>480</v>
      </c>
      <c r="J5" s="10" t="n">
        <v>480</v>
      </c>
      <c r="K5" s="10" t="n">
        <v>0</v>
      </c>
      <c r="L5" s="10" t="n">
        <v>0</v>
      </c>
      <c r="M5" s="6" t="n">
        <v>5.2</v>
      </c>
      <c r="N5" s="10" t="n">
        <v>-341</v>
      </c>
      <c r="O5" s="10" t="n">
        <v>1485</v>
      </c>
      <c r="P5" s="10" t="n">
        <v>3023</v>
      </c>
      <c r="Q5" s="11" t="n">
        <v>0.14</v>
      </c>
      <c r="R5" s="10" t="n">
        <v>41888</v>
      </c>
      <c r="S5" s="10" t="n">
        <v>61577</v>
      </c>
      <c r="T5" s="6" t="n">
        <v>0</v>
      </c>
    </row>
    <row r="6">
      <c r="A6" s="6" t="inlineStr">
        <is>
          <t>Hatchback</t>
        </is>
      </c>
      <c r="B6" s="6" t="inlineStr">
        <is>
          <t>Light</t>
        </is>
      </c>
      <c r="C6" s="6" t="inlineStr">
        <is>
          <t>1 EV</t>
        </is>
      </c>
      <c r="D6" s="10" t="n">
        <v>802</v>
      </c>
      <c r="E6" s="10" t="n">
        <v>3593</v>
      </c>
      <c r="F6" s="10" t="n">
        <v>0</v>
      </c>
      <c r="G6" s="10" t="n">
        <v>335</v>
      </c>
      <c r="H6" s="10" t="n">
        <v>3928</v>
      </c>
      <c r="I6" s="10" t="n">
        <v>490</v>
      </c>
      <c r="J6" s="10" t="n">
        <v>490</v>
      </c>
      <c r="K6" s="10" t="n">
        <v>0</v>
      </c>
      <c r="L6" s="10" t="n">
        <v>0</v>
      </c>
      <c r="M6" s="6" t="n">
        <v>1.6</v>
      </c>
      <c r="N6" s="10" t="n">
        <v>1412</v>
      </c>
      <c r="O6" s="10" t="n">
        <v>3277</v>
      </c>
      <c r="P6" s="10" t="n">
        <v>4847</v>
      </c>
      <c r="Q6" s="11" t="n">
        <v>0.606</v>
      </c>
      <c r="R6" s="10" t="n">
        <v>40080</v>
      </c>
      <c r="S6" s="10" t="n">
        <v>59718</v>
      </c>
      <c r="T6" s="6" t="n">
        <v>0</v>
      </c>
    </row>
    <row r="7">
      <c r="A7" s="6" t="inlineStr">
        <is>
          <t>Hatchback</t>
        </is>
      </c>
      <c r="B7" s="6" t="inlineStr">
        <is>
          <t>Light</t>
        </is>
      </c>
      <c r="C7" s="6" t="inlineStr">
        <is>
          <t>3 EV+Battery</t>
        </is>
      </c>
      <c r="D7" s="10" t="n">
        <v>11302</v>
      </c>
      <c r="E7" s="10" t="n">
        <v>3590</v>
      </c>
      <c r="F7" s="10" t="n">
        <v>0</v>
      </c>
      <c r="G7" s="10" t="n">
        <v>335</v>
      </c>
      <c r="H7" s="10" t="n">
        <v>3925</v>
      </c>
      <c r="I7" s="10" t="n">
        <v>493</v>
      </c>
      <c r="J7" s="10" t="n">
        <v>490</v>
      </c>
      <c r="K7" s="10" t="n">
        <v>0</v>
      </c>
      <c r="L7" s="10" t="n">
        <v>2</v>
      </c>
      <c r="M7" s="6" t="inlineStr">
        <is>
          <t>n/m (flat tariff)</t>
        </is>
      </c>
      <c r="N7" s="10" t="n">
        <v>-9077</v>
      </c>
      <c r="O7" s="10" t="n">
        <v>-7205</v>
      </c>
      <c r="P7" s="10" t="n">
        <v>-6952</v>
      </c>
      <c r="Q7" s="11" t="n">
        <v>-0.128</v>
      </c>
      <c r="R7" s="10" t="n">
        <v>50557</v>
      </c>
      <c r="S7" s="10" t="n">
        <v>72187</v>
      </c>
      <c r="T7" s="6" t="n">
        <v>0</v>
      </c>
    </row>
    <row r="8">
      <c r="A8" s="6" t="inlineStr">
        <is>
          <t>Hatchback</t>
        </is>
      </c>
      <c r="B8" s="6" t="inlineStr">
        <is>
          <t>Light</t>
        </is>
      </c>
      <c r="C8" s="6" t="inlineStr">
        <is>
          <t>2 EV+Solar</t>
        </is>
      </c>
      <c r="D8" s="10" t="n">
        <v>7502</v>
      </c>
      <c r="E8" s="10" t="n">
        <v>2181</v>
      </c>
      <c r="F8" s="10" t="n">
        <v>0</v>
      </c>
      <c r="G8" s="10" t="n">
        <v>335</v>
      </c>
      <c r="H8" s="10" t="n">
        <v>2516</v>
      </c>
      <c r="I8" s="10" t="n">
        <v>1902</v>
      </c>
      <c r="J8" s="10" t="n">
        <v>490</v>
      </c>
      <c r="K8" s="10" t="n">
        <v>1411</v>
      </c>
      <c r="L8" s="10" t="n">
        <v>0</v>
      </c>
      <c r="M8" s="6" t="n">
        <v>3.9</v>
      </c>
      <c r="N8" s="10" t="n">
        <v>1024</v>
      </c>
      <c r="O8" s="10" t="n">
        <v>8071</v>
      </c>
      <c r="P8" s="10" t="n">
        <v>12573</v>
      </c>
      <c r="Q8" s="11" t="n">
        <v>0.215</v>
      </c>
      <c r="R8" s="10" t="n">
        <v>32979</v>
      </c>
      <c r="S8" s="10" t="n">
        <v>47972</v>
      </c>
      <c r="T8" s="6" t="n">
        <v>39</v>
      </c>
    </row>
    <row r="9">
      <c r="A9" s="6" t="inlineStr">
        <is>
          <t>Hatchback</t>
        </is>
      </c>
      <c r="B9" s="6" t="inlineStr">
        <is>
          <t>Light</t>
        </is>
      </c>
      <c r="C9" s="6" t="inlineStr">
        <is>
          <t>4 EV+Solar+Battery</t>
        </is>
      </c>
      <c r="D9" s="10" t="n">
        <v>18002</v>
      </c>
      <c r="E9" s="10" t="n">
        <v>1062</v>
      </c>
      <c r="F9" s="10" t="n">
        <v>0</v>
      </c>
      <c r="G9" s="10" t="n">
        <v>335</v>
      </c>
      <c r="H9" s="10" t="n">
        <v>1397</v>
      </c>
      <c r="I9" s="10" t="n">
        <v>3021</v>
      </c>
      <c r="J9" s="10" t="n">
        <v>490</v>
      </c>
      <c r="K9" s="10" t="n">
        <v>1411</v>
      </c>
      <c r="L9" s="10" t="n">
        <v>1119</v>
      </c>
      <c r="M9" s="6" t="n">
        <v>6</v>
      </c>
      <c r="N9" s="10" t="n">
        <v>-4616</v>
      </c>
      <c r="O9" s="10" t="n">
        <v>6130</v>
      </c>
      <c r="P9" s="10" t="n">
        <v>13448</v>
      </c>
      <c r="Q9" s="11" t="n">
        <v>0.099</v>
      </c>
      <c r="R9" s="10" t="n">
        <v>33245</v>
      </c>
      <c r="S9" s="10" t="n">
        <v>43847</v>
      </c>
      <c r="T9" s="6" t="n">
        <v>39</v>
      </c>
    </row>
    <row r="10">
      <c r="A10" s="6" t="inlineStr">
        <is>
          <t>Hatchback</t>
        </is>
      </c>
      <c r="B10" s="6" t="inlineStr">
        <is>
          <t>Light</t>
        </is>
      </c>
      <c r="C10" s="6" t="inlineStr">
        <is>
          <t>5 EV Off-grid</t>
        </is>
      </c>
      <c r="D10" s="10" t="n">
        <v>50802</v>
      </c>
      <c r="E10" s="10" t="n">
        <v>260</v>
      </c>
      <c r="F10" s="10" t="n">
        <v>0</v>
      </c>
      <c r="G10" s="10" t="n">
        <v>335</v>
      </c>
      <c r="H10" s="10" t="n">
        <v>595</v>
      </c>
      <c r="I10" s="10" t="n">
        <v>3823</v>
      </c>
      <c r="J10" s="10" t="n">
        <v>490</v>
      </c>
      <c r="K10" s="10" t="n">
        <v>0</v>
      </c>
      <c r="L10" s="10" t="n">
        <v>3333</v>
      </c>
      <c r="M10" s="6" t="n">
        <v>13.3</v>
      </c>
      <c r="N10" s="10" t="n">
        <v>-33828</v>
      </c>
      <c r="O10" s="10" t="n">
        <v>-20146</v>
      </c>
      <c r="P10" s="10" t="n">
        <v>-26237</v>
      </c>
      <c r="Q10" s="11" t="n">
        <v>-0.055</v>
      </c>
      <c r="R10" s="10" t="n">
        <v>58213</v>
      </c>
      <c r="S10" s="10" t="n">
        <v>88081</v>
      </c>
      <c r="T10" s="6" t="n">
        <v>23.1</v>
      </c>
    </row>
    <row r="11">
      <c r="A11" s="6" t="inlineStr">
        <is>
          <t>Hatchback</t>
        </is>
      </c>
      <c r="B11" s="6" t="inlineStr">
        <is>
          <t>Medium</t>
        </is>
      </c>
      <c r="C11" s="6" t="inlineStr">
        <is>
          <t>0 ICE</t>
        </is>
      </c>
      <c r="D11" s="10" t="n">
        <v>0</v>
      </c>
      <c r="E11" s="10" t="n">
        <v>3083</v>
      </c>
      <c r="F11" s="10" t="n">
        <v>1318</v>
      </c>
      <c r="G11" s="10" t="n">
        <v>457</v>
      </c>
      <c r="H11" s="10" t="n">
        <v>4857</v>
      </c>
      <c r="I11" s="10" t="n">
        <v>0</v>
      </c>
      <c r="J11" s="10" t="n">
        <v>0</v>
      </c>
      <c r="K11" s="10" t="n">
        <v>0</v>
      </c>
      <c r="L11" s="10" t="n">
        <v>0</v>
      </c>
      <c r="M11" s="6" t="inlineStr"/>
      <c r="N11" s="10" t="n">
        <v>0</v>
      </c>
      <c r="O11" s="10" t="n">
        <v>0</v>
      </c>
      <c r="P11" s="10" t="n">
        <v>0</v>
      </c>
      <c r="Q11" s="11" t="inlineStr"/>
      <c r="R11" s="10" t="n">
        <v>48574</v>
      </c>
      <c r="S11" s="10" t="n">
        <v>72861</v>
      </c>
      <c r="T11" s="6" t="n">
        <v>0</v>
      </c>
    </row>
    <row r="12">
      <c r="A12" s="6" t="inlineStr">
        <is>
          <t>Hatchback</t>
        </is>
      </c>
      <c r="B12" s="6" t="inlineStr">
        <is>
          <t>Medium</t>
        </is>
      </c>
      <c r="C12" s="6" t="inlineStr">
        <is>
          <t>0b Hybrid</t>
        </is>
      </c>
      <c r="D12" s="10" t="n">
        <v>2510</v>
      </c>
      <c r="E12" s="10" t="n">
        <v>3083</v>
      </c>
      <c r="F12" s="10" t="n">
        <v>907</v>
      </c>
      <c r="G12" s="10" t="n">
        <v>250</v>
      </c>
      <c r="H12" s="10" t="n">
        <v>4240</v>
      </c>
      <c r="I12" s="10" t="n">
        <v>617</v>
      </c>
      <c r="J12" s="10" t="n">
        <v>617</v>
      </c>
      <c r="K12" s="10" t="n">
        <v>0</v>
      </c>
      <c r="L12" s="10" t="n">
        <v>0</v>
      </c>
      <c r="M12" s="6" t="n">
        <v>4.1</v>
      </c>
      <c r="N12" s="10" t="n">
        <v>277</v>
      </c>
      <c r="O12" s="10" t="n">
        <v>2623</v>
      </c>
      <c r="P12" s="10" t="n">
        <v>4599</v>
      </c>
      <c r="Q12" s="11" t="n">
        <v>0.209</v>
      </c>
      <c r="R12" s="10" t="n">
        <v>44912</v>
      </c>
      <c r="S12" s="10" t="n">
        <v>66113</v>
      </c>
      <c r="T12" s="6" t="n">
        <v>0</v>
      </c>
    </row>
    <row r="13">
      <c r="A13" s="6" t="inlineStr">
        <is>
          <t>Hatchback</t>
        </is>
      </c>
      <c r="B13" s="6" t="inlineStr">
        <is>
          <t>Medium</t>
        </is>
      </c>
      <c r="C13" s="6" t="inlineStr">
        <is>
          <t>1 EV</t>
        </is>
      </c>
      <c r="D13" s="10" t="n">
        <v>802</v>
      </c>
      <c r="E13" s="10" t="n">
        <v>3848</v>
      </c>
      <c r="F13" s="10" t="n">
        <v>0</v>
      </c>
      <c r="G13" s="10" t="n">
        <v>335</v>
      </c>
      <c r="H13" s="10" t="n">
        <v>4183</v>
      </c>
      <c r="I13" s="10" t="n">
        <v>675</v>
      </c>
      <c r="J13" s="10" t="n">
        <v>675</v>
      </c>
      <c r="K13" s="10" t="n">
        <v>0</v>
      </c>
      <c r="L13" s="10" t="n">
        <v>0</v>
      </c>
      <c r="M13" s="6" t="n">
        <v>1.2</v>
      </c>
      <c r="N13" s="10" t="n">
        <v>2245</v>
      </c>
      <c r="O13" s="10" t="n">
        <v>4810</v>
      </c>
      <c r="P13" s="10" t="n">
        <v>6969</v>
      </c>
      <c r="Q13" s="11" t="n">
        <v>0.839</v>
      </c>
      <c r="R13" s="10" t="n">
        <v>42628</v>
      </c>
      <c r="S13" s="10" t="n">
        <v>63542</v>
      </c>
      <c r="T13" s="6" t="n">
        <v>0</v>
      </c>
    </row>
    <row r="14">
      <c r="A14" s="6" t="inlineStr">
        <is>
          <t>Hatchback</t>
        </is>
      </c>
      <c r="B14" s="6" t="inlineStr">
        <is>
          <t>Medium</t>
        </is>
      </c>
      <c r="C14" s="6" t="inlineStr">
        <is>
          <t>3 EV+Battery</t>
        </is>
      </c>
      <c r="D14" s="10" t="n">
        <v>11302</v>
      </c>
      <c r="E14" s="10" t="n">
        <v>3845</v>
      </c>
      <c r="F14" s="10" t="n">
        <v>0</v>
      </c>
      <c r="G14" s="10" t="n">
        <v>335</v>
      </c>
      <c r="H14" s="10" t="n">
        <v>4180</v>
      </c>
      <c r="I14" s="10" t="n">
        <v>677</v>
      </c>
      <c r="J14" s="10" t="n">
        <v>675</v>
      </c>
      <c r="K14" s="10" t="n">
        <v>0</v>
      </c>
      <c r="L14" s="10" t="n">
        <v>2</v>
      </c>
      <c r="M14" s="6" t="inlineStr">
        <is>
          <t>n/m (flat tariff)</t>
        </is>
      </c>
      <c r="N14" s="10" t="n">
        <v>-8245</v>
      </c>
      <c r="O14" s="10" t="n">
        <v>-5672</v>
      </c>
      <c r="P14" s="10" t="n">
        <v>-4829</v>
      </c>
      <c r="Q14" s="11" t="n">
        <v>-0.08400000000000001</v>
      </c>
      <c r="R14" s="10" t="n">
        <v>53106</v>
      </c>
      <c r="S14" s="10" t="n">
        <v>76010</v>
      </c>
      <c r="T14" s="6" t="n">
        <v>0</v>
      </c>
    </row>
    <row r="15">
      <c r="A15" s="6" t="inlineStr">
        <is>
          <t>Hatchback</t>
        </is>
      </c>
      <c r="B15" s="6" t="inlineStr">
        <is>
          <t>Medium</t>
        </is>
      </c>
      <c r="C15" s="6" t="inlineStr">
        <is>
          <t>2 EV+Solar</t>
        </is>
      </c>
      <c r="D15" s="10" t="n">
        <v>7502</v>
      </c>
      <c r="E15" s="10" t="n">
        <v>2457</v>
      </c>
      <c r="F15" s="10" t="n">
        <v>0</v>
      </c>
      <c r="G15" s="10" t="n">
        <v>335</v>
      </c>
      <c r="H15" s="10" t="n">
        <v>2792</v>
      </c>
      <c r="I15" s="10" t="n">
        <v>2065</v>
      </c>
      <c r="J15" s="10" t="n">
        <v>675</v>
      </c>
      <c r="K15" s="10" t="n">
        <v>1391</v>
      </c>
      <c r="L15" s="10" t="n">
        <v>0</v>
      </c>
      <c r="M15" s="6" t="n">
        <v>3.6</v>
      </c>
      <c r="N15" s="10" t="n">
        <v>1763</v>
      </c>
      <c r="O15" s="10" t="n">
        <v>9435</v>
      </c>
      <c r="P15" s="10" t="n">
        <v>14464</v>
      </c>
      <c r="Q15" s="11" t="n">
        <v>0.241</v>
      </c>
      <c r="R15" s="10" t="n">
        <v>35730</v>
      </c>
      <c r="S15" s="10" t="n">
        <v>52096</v>
      </c>
      <c r="T15" s="6" t="n">
        <v>38.2</v>
      </c>
    </row>
    <row r="16">
      <c r="A16" s="6" t="inlineStr">
        <is>
          <t>Hatchback</t>
        </is>
      </c>
      <c r="B16" s="6" t="inlineStr">
        <is>
          <t>Medium</t>
        </is>
      </c>
      <c r="C16" s="6" t="inlineStr">
        <is>
          <t>4 EV+Solar+Battery</t>
        </is>
      </c>
      <c r="D16" s="10" t="n">
        <v>18002</v>
      </c>
      <c r="E16" s="10" t="n">
        <v>1280</v>
      </c>
      <c r="F16" s="10" t="n">
        <v>0</v>
      </c>
      <c r="G16" s="10" t="n">
        <v>335</v>
      </c>
      <c r="H16" s="10" t="n">
        <v>1615</v>
      </c>
      <c r="I16" s="10" t="n">
        <v>3242</v>
      </c>
      <c r="J16" s="10" t="n">
        <v>675</v>
      </c>
      <c r="K16" s="10" t="n">
        <v>1391</v>
      </c>
      <c r="L16" s="10" t="n">
        <v>1177</v>
      </c>
      <c r="M16" s="6" t="n">
        <v>5.6</v>
      </c>
      <c r="N16" s="10" t="n">
        <v>-3626</v>
      </c>
      <c r="O16" s="10" t="n">
        <v>7936</v>
      </c>
      <c r="P16" s="10" t="n">
        <v>15925</v>
      </c>
      <c r="Q16" s="11" t="n">
        <v>0.116</v>
      </c>
      <c r="R16" s="10" t="n">
        <v>35469</v>
      </c>
      <c r="S16" s="10" t="n">
        <v>47216</v>
      </c>
      <c r="T16" s="6" t="n">
        <v>38.2</v>
      </c>
    </row>
    <row r="17">
      <c r="A17" s="6" t="inlineStr">
        <is>
          <t>Hatchback</t>
        </is>
      </c>
      <c r="B17" s="6" t="inlineStr">
        <is>
          <t>Medium</t>
        </is>
      </c>
      <c r="C17" s="6" t="inlineStr">
        <is>
          <t>5 EV Off-grid</t>
        </is>
      </c>
      <c r="D17" s="10" t="n">
        <v>50802</v>
      </c>
      <c r="E17" s="10" t="n">
        <v>344</v>
      </c>
      <c r="F17" s="10" t="n">
        <v>0</v>
      </c>
      <c r="G17" s="10" t="n">
        <v>335</v>
      </c>
      <c r="H17" s="10" t="n">
        <v>679</v>
      </c>
      <c r="I17" s="10" t="n">
        <v>4179</v>
      </c>
      <c r="J17" s="10" t="n">
        <v>675</v>
      </c>
      <c r="K17" s="10" t="n">
        <v>0</v>
      </c>
      <c r="L17" s="10" t="n">
        <v>3504</v>
      </c>
      <c r="M17" s="6" t="n">
        <v>12.2</v>
      </c>
      <c r="N17" s="10" t="n">
        <v>-32237</v>
      </c>
      <c r="O17" s="10" t="n">
        <v>-17246</v>
      </c>
      <c r="P17" s="10" t="n">
        <v>-22261</v>
      </c>
      <c r="Q17" s="11" t="n">
        <v>-0.041</v>
      </c>
      <c r="R17" s="10" t="n">
        <v>59124</v>
      </c>
      <c r="S17" s="10" t="n">
        <v>89506</v>
      </c>
      <c r="T17" s="6" t="n">
        <v>22.7</v>
      </c>
    </row>
    <row r="18">
      <c r="A18" s="6" t="inlineStr">
        <is>
          <t>Hatchback</t>
        </is>
      </c>
      <c r="B18" s="6" t="inlineStr">
        <is>
          <t>Heavy</t>
        </is>
      </c>
      <c r="C18" s="6" t="inlineStr">
        <is>
          <t>0 ICE</t>
        </is>
      </c>
      <c r="D18" s="10" t="n">
        <v>0</v>
      </c>
      <c r="E18" s="10" t="n">
        <v>3083</v>
      </c>
      <c r="F18" s="10" t="n">
        <v>2196</v>
      </c>
      <c r="G18" s="10" t="n">
        <v>609</v>
      </c>
      <c r="H18" s="10" t="n">
        <v>5888</v>
      </c>
      <c r="I18" s="10" t="n">
        <v>0</v>
      </c>
      <c r="J18" s="10" t="n">
        <v>0</v>
      </c>
      <c r="K18" s="10" t="n">
        <v>0</v>
      </c>
      <c r="L18" s="10" t="n">
        <v>0</v>
      </c>
      <c r="M18" s="6" t="inlineStr"/>
      <c r="N18" s="10" t="n">
        <v>0</v>
      </c>
      <c r="O18" s="10" t="n">
        <v>0</v>
      </c>
      <c r="P18" s="10" t="n">
        <v>0</v>
      </c>
      <c r="Q18" s="11" t="inlineStr"/>
      <c r="R18" s="10" t="n">
        <v>58881</v>
      </c>
      <c r="S18" s="10" t="n">
        <v>88321</v>
      </c>
      <c r="T18" s="6" t="n">
        <v>0</v>
      </c>
    </row>
    <row r="19">
      <c r="A19" s="6" t="inlineStr">
        <is>
          <t>Hatchback</t>
        </is>
      </c>
      <c r="B19" s="6" t="inlineStr">
        <is>
          <t>Heavy</t>
        </is>
      </c>
      <c r="C19" s="6" t="inlineStr">
        <is>
          <t>0b Hybrid</t>
        </is>
      </c>
      <c r="D19" s="10" t="n">
        <v>2510</v>
      </c>
      <c r="E19" s="10" t="n">
        <v>3083</v>
      </c>
      <c r="F19" s="10" t="n">
        <v>1512</v>
      </c>
      <c r="G19" s="10" t="n">
        <v>333</v>
      </c>
      <c r="H19" s="10" t="n">
        <v>4928</v>
      </c>
      <c r="I19" s="10" t="n">
        <v>960</v>
      </c>
      <c r="J19" s="10" t="n">
        <v>960</v>
      </c>
      <c r="K19" s="10" t="n">
        <v>0</v>
      </c>
      <c r="L19" s="10" t="n">
        <v>0</v>
      </c>
      <c r="M19" s="6" t="n">
        <v>2.6</v>
      </c>
      <c r="N19" s="10" t="n">
        <v>1823</v>
      </c>
      <c r="O19" s="10" t="n">
        <v>5472</v>
      </c>
      <c r="P19" s="10" t="n">
        <v>8544</v>
      </c>
      <c r="Q19" s="11" t="n">
        <v>0.365</v>
      </c>
      <c r="R19" s="10" t="n">
        <v>51793</v>
      </c>
      <c r="S19" s="10" t="n">
        <v>76435</v>
      </c>
      <c r="T19" s="6" t="n">
        <v>0</v>
      </c>
    </row>
    <row r="20">
      <c r="A20" s="6" t="inlineStr">
        <is>
          <t>Hatchback</t>
        </is>
      </c>
      <c r="B20" s="6" t="inlineStr">
        <is>
          <t>Heavy</t>
        </is>
      </c>
      <c r="C20" s="6" t="inlineStr">
        <is>
          <t>1 EV</t>
        </is>
      </c>
      <c r="D20" s="10" t="n">
        <v>2602</v>
      </c>
      <c r="E20" s="10" t="n">
        <v>4357</v>
      </c>
      <c r="F20" s="10" t="n">
        <v>0</v>
      </c>
      <c r="G20" s="10" t="n">
        <v>335</v>
      </c>
      <c r="H20" s="10" t="n">
        <v>4692</v>
      </c>
      <c r="I20" s="10" t="n">
        <v>1196</v>
      </c>
      <c r="J20" s="10" t="n">
        <v>1196</v>
      </c>
      <c r="K20" s="10" t="n">
        <v>0</v>
      </c>
      <c r="L20" s="10" t="n">
        <v>0</v>
      </c>
      <c r="M20" s="6" t="n">
        <v>2.2</v>
      </c>
      <c r="N20" s="10" t="n">
        <v>2796</v>
      </c>
      <c r="O20" s="10" t="n">
        <v>7342</v>
      </c>
      <c r="P20" s="10" t="n">
        <v>11169</v>
      </c>
      <c r="Q20" s="11" t="n">
        <v>0.448</v>
      </c>
      <c r="R20" s="10" t="n">
        <v>49526</v>
      </c>
      <c r="S20" s="10" t="n">
        <v>72988</v>
      </c>
      <c r="T20" s="6" t="n">
        <v>0</v>
      </c>
    </row>
    <row r="21">
      <c r="A21" s="6" t="inlineStr">
        <is>
          <t>Hatchback</t>
        </is>
      </c>
      <c r="B21" s="6" t="inlineStr">
        <is>
          <t>Heavy</t>
        </is>
      </c>
      <c r="C21" s="6" t="inlineStr">
        <is>
          <t>3 EV+Battery</t>
        </is>
      </c>
      <c r="D21" s="10" t="n">
        <v>13102</v>
      </c>
      <c r="E21" s="10" t="n">
        <v>4355</v>
      </c>
      <c r="F21" s="10" t="n">
        <v>0</v>
      </c>
      <c r="G21" s="10" t="n">
        <v>335</v>
      </c>
      <c r="H21" s="10" t="n">
        <v>4690</v>
      </c>
      <c r="I21" s="10" t="n">
        <v>1198</v>
      </c>
      <c r="J21" s="10" t="n">
        <v>1196</v>
      </c>
      <c r="K21" s="10" t="n">
        <v>0</v>
      </c>
      <c r="L21" s="10" t="n">
        <v>2</v>
      </c>
      <c r="M21" s="6" t="inlineStr">
        <is>
          <t>n/m (flat tariff)</t>
        </is>
      </c>
      <c r="N21" s="10" t="n">
        <v>-7693</v>
      </c>
      <c r="O21" s="10" t="n">
        <v>-3140</v>
      </c>
      <c r="P21" s="10" t="n">
        <v>-630</v>
      </c>
      <c r="Q21" s="11" t="n">
        <v>-0.016</v>
      </c>
      <c r="R21" s="10" t="n">
        <v>60004</v>
      </c>
      <c r="S21" s="10" t="n">
        <v>85456</v>
      </c>
      <c r="T21" s="6" t="n">
        <v>0</v>
      </c>
    </row>
    <row r="22">
      <c r="A22" s="6" t="inlineStr">
        <is>
          <t>Hatchback</t>
        </is>
      </c>
      <c r="B22" s="6" t="inlineStr">
        <is>
          <t>Heavy</t>
        </is>
      </c>
      <c r="C22" s="6" t="inlineStr">
        <is>
          <t>2 EV+Solar</t>
        </is>
      </c>
      <c r="D22" s="10" t="n">
        <v>9302</v>
      </c>
      <c r="E22" s="10" t="n">
        <v>3051</v>
      </c>
      <c r="F22" s="10" t="n">
        <v>0</v>
      </c>
      <c r="G22" s="10" t="n">
        <v>335</v>
      </c>
      <c r="H22" s="10" t="n">
        <v>3386</v>
      </c>
      <c r="I22" s="10" t="n">
        <v>2502</v>
      </c>
      <c r="J22" s="10" t="n">
        <v>1196</v>
      </c>
      <c r="K22" s="10" t="n">
        <v>1307</v>
      </c>
      <c r="L22" s="10" t="n">
        <v>0</v>
      </c>
      <c r="M22" s="6" t="n">
        <v>3.7</v>
      </c>
      <c r="N22" s="10" t="n">
        <v>1939</v>
      </c>
      <c r="O22" s="10" t="n">
        <v>11282</v>
      </c>
      <c r="P22" s="10" t="n">
        <v>17725</v>
      </c>
      <c r="Q22" s="11" t="n">
        <v>0.235</v>
      </c>
      <c r="R22" s="10" t="n">
        <v>43451</v>
      </c>
      <c r="S22" s="10" t="n">
        <v>62761</v>
      </c>
      <c r="T22" s="6" t="n">
        <v>35.2</v>
      </c>
    </row>
    <row r="23">
      <c r="A23" s="6" t="inlineStr">
        <is>
          <t>Hatchback</t>
        </is>
      </c>
      <c r="B23" s="6" t="inlineStr">
        <is>
          <t>Heavy</t>
        </is>
      </c>
      <c r="C23" s="6" t="inlineStr">
        <is>
          <t>4 EV+Solar+Battery</t>
        </is>
      </c>
      <c r="D23" s="10" t="n">
        <v>19802</v>
      </c>
      <c r="E23" s="10" t="n">
        <v>1838</v>
      </c>
      <c r="F23" s="10" t="n">
        <v>0</v>
      </c>
      <c r="G23" s="10" t="n">
        <v>335</v>
      </c>
      <c r="H23" s="10" t="n">
        <v>2173</v>
      </c>
      <c r="I23" s="10" t="n">
        <v>3715</v>
      </c>
      <c r="J23" s="10" t="n">
        <v>1196</v>
      </c>
      <c r="K23" s="10" t="n">
        <v>1307</v>
      </c>
      <c r="L23" s="10" t="n">
        <v>1213</v>
      </c>
      <c r="M23" s="6" t="n">
        <v>5.3</v>
      </c>
      <c r="N23" s="10" t="n">
        <v>-3291</v>
      </c>
      <c r="O23" s="10" t="n">
        <v>10064</v>
      </c>
      <c r="P23" s="10" t="n">
        <v>19559</v>
      </c>
      <c r="Q23" s="11" t="n">
        <v>0.127</v>
      </c>
      <c r="R23" s="10" t="n">
        <v>42854</v>
      </c>
      <c r="S23" s="10" t="n">
        <v>57402</v>
      </c>
      <c r="T23" s="6" t="n">
        <v>35.2</v>
      </c>
    </row>
    <row r="24">
      <c r="A24" s="6" t="inlineStr">
        <is>
          <t>Hatchback</t>
        </is>
      </c>
      <c r="B24" s="6" t="inlineStr">
        <is>
          <t>Heavy</t>
        </is>
      </c>
      <c r="C24" s="6" t="inlineStr">
        <is>
          <t>5 EV Off-grid</t>
        </is>
      </c>
      <c r="D24" s="10" t="n">
        <v>52602</v>
      </c>
      <c r="E24" s="10" t="n">
        <v>582</v>
      </c>
      <c r="F24" s="10" t="n">
        <v>0</v>
      </c>
      <c r="G24" s="10" t="n">
        <v>335</v>
      </c>
      <c r="H24" s="10" t="n">
        <v>917</v>
      </c>
      <c r="I24" s="10" t="n">
        <v>4971</v>
      </c>
      <c r="J24" s="10" t="n">
        <v>1196</v>
      </c>
      <c r="K24" s="10" t="n">
        <v>0</v>
      </c>
      <c r="L24" s="10" t="n">
        <v>3776</v>
      </c>
      <c r="M24" s="6" t="n">
        <v>10.6</v>
      </c>
      <c r="N24" s="10" t="n">
        <v>-30482</v>
      </c>
      <c r="O24" s="10" t="n">
        <v>-12548</v>
      </c>
      <c r="P24" s="10" t="n">
        <v>-15124</v>
      </c>
      <c r="Q24" s="11" t="n">
        <v>-0.016</v>
      </c>
      <c r="R24" s="10" t="n">
        <v>63424</v>
      </c>
      <c r="S24" s="10" t="n">
        <v>95152</v>
      </c>
      <c r="T24" s="6" t="n">
        <v>20.9</v>
      </c>
    </row>
    <row r="25">
      <c r="A25" s="6" t="inlineStr">
        <is>
          <t>SUV</t>
        </is>
      </c>
      <c r="B25" s="6" t="inlineStr">
        <is>
          <t>Light</t>
        </is>
      </c>
      <c r="C25" s="6" t="inlineStr">
        <is>
          <t>0 ICE</t>
        </is>
      </c>
      <c r="D25" s="10" t="n">
        <v>0</v>
      </c>
      <c r="E25" s="10" t="n">
        <v>3083</v>
      </c>
      <c r="F25" s="10" t="n">
        <v>1296</v>
      </c>
      <c r="G25" s="10" t="n">
        <v>440</v>
      </c>
      <c r="H25" s="10" t="n">
        <v>4819</v>
      </c>
      <c r="I25" s="10" t="n">
        <v>0</v>
      </c>
      <c r="J25" s="10" t="n">
        <v>0</v>
      </c>
      <c r="K25" s="10" t="n">
        <v>0</v>
      </c>
      <c r="L25" s="10" t="n">
        <v>0</v>
      </c>
      <c r="M25" s="6" t="inlineStr"/>
      <c r="N25" s="10" t="n">
        <v>0</v>
      </c>
      <c r="O25" s="10" t="n">
        <v>0</v>
      </c>
      <c r="P25" s="10" t="n">
        <v>0</v>
      </c>
      <c r="Q25" s="11" t="inlineStr"/>
      <c r="R25" s="10" t="n">
        <v>48192</v>
      </c>
      <c r="S25" s="10" t="n">
        <v>72288</v>
      </c>
      <c r="T25" s="6" t="n">
        <v>0</v>
      </c>
    </row>
    <row r="26">
      <c r="A26" s="6" t="inlineStr">
        <is>
          <t>SUV</t>
        </is>
      </c>
      <c r="B26" s="6" t="inlineStr">
        <is>
          <t>Light</t>
        </is>
      </c>
      <c r="C26" s="6" t="inlineStr">
        <is>
          <t>0b Hybrid</t>
        </is>
      </c>
      <c r="D26" s="10" t="n">
        <v>5000</v>
      </c>
      <c r="E26" s="10" t="n">
        <v>3083</v>
      </c>
      <c r="F26" s="10" t="n">
        <v>749</v>
      </c>
      <c r="G26" s="10" t="n">
        <v>325</v>
      </c>
      <c r="H26" s="10" t="n">
        <v>4157</v>
      </c>
      <c r="I26" s="10" t="n">
        <v>662</v>
      </c>
      <c r="J26" s="10" t="n">
        <v>662</v>
      </c>
      <c r="K26" s="10" t="n">
        <v>0</v>
      </c>
      <c r="L26" s="10" t="n">
        <v>0</v>
      </c>
      <c r="M26" s="6" t="n">
        <v>7.5</v>
      </c>
      <c r="N26" s="10" t="n">
        <v>-2009</v>
      </c>
      <c r="O26" s="10" t="n">
        <v>509</v>
      </c>
      <c r="P26" s="10" t="n">
        <v>2629</v>
      </c>
      <c r="Q26" s="11" t="n">
        <v>0.055</v>
      </c>
      <c r="R26" s="10" t="n">
        <v>46568</v>
      </c>
      <c r="S26" s="10" t="n">
        <v>67352</v>
      </c>
      <c r="T26" s="6" t="n">
        <v>0</v>
      </c>
    </row>
    <row r="27">
      <c r="A27" s="6" t="inlineStr">
        <is>
          <t>SUV</t>
        </is>
      </c>
      <c r="B27" s="6" t="inlineStr">
        <is>
          <t>Light</t>
        </is>
      </c>
      <c r="C27" s="6" t="inlineStr">
        <is>
          <t>1 EV</t>
        </is>
      </c>
      <c r="D27" s="10" t="n">
        <v>15357</v>
      </c>
      <c r="E27" s="10" t="n">
        <v>3751</v>
      </c>
      <c r="F27" s="10" t="n">
        <v>0</v>
      </c>
      <c r="G27" s="10" t="n">
        <v>415</v>
      </c>
      <c r="H27" s="10" t="n">
        <v>4166</v>
      </c>
      <c r="I27" s="10" t="n">
        <v>653</v>
      </c>
      <c r="J27" s="10" t="n">
        <v>653</v>
      </c>
      <c r="K27" s="10" t="n">
        <v>0</v>
      </c>
      <c r="L27" s="10" t="n">
        <v>0</v>
      </c>
      <c r="M27" s="6" t="inlineStr">
        <is>
          <t>&gt;20</t>
        </is>
      </c>
      <c r="N27" s="10" t="n">
        <v>-12408</v>
      </c>
      <c r="O27" s="10" t="n">
        <v>-9926</v>
      </c>
      <c r="P27" s="10" t="n">
        <v>-7836</v>
      </c>
      <c r="Q27" s="11" t="n">
        <v>-0.131</v>
      </c>
      <c r="R27" s="10" t="n">
        <v>57019</v>
      </c>
      <c r="S27" s="10" t="n">
        <v>77849</v>
      </c>
      <c r="T27" s="6" t="n">
        <v>0</v>
      </c>
    </row>
    <row r="28">
      <c r="A28" s="6" t="inlineStr">
        <is>
          <t>SUV</t>
        </is>
      </c>
      <c r="B28" s="6" t="inlineStr">
        <is>
          <t>Light</t>
        </is>
      </c>
      <c r="C28" s="6" t="inlineStr">
        <is>
          <t>3 EV+Battery</t>
        </is>
      </c>
      <c r="D28" s="10" t="n">
        <v>25857</v>
      </c>
      <c r="E28" s="10" t="n">
        <v>3749</v>
      </c>
      <c r="F28" s="10" t="n">
        <v>0</v>
      </c>
      <c r="G28" s="10" t="n">
        <v>415</v>
      </c>
      <c r="H28" s="10" t="n">
        <v>4164</v>
      </c>
      <c r="I28" s="10" t="n">
        <v>655</v>
      </c>
      <c r="J28" s="10" t="n">
        <v>653</v>
      </c>
      <c r="K28" s="10" t="n">
        <v>0</v>
      </c>
      <c r="L28" s="10" t="n">
        <v>2</v>
      </c>
      <c r="M28" s="6" t="inlineStr">
        <is>
          <t>n/m (flat tariff)</t>
        </is>
      </c>
      <c r="N28" s="10" t="n">
        <v>-22898</v>
      </c>
      <c r="O28" s="10" t="n">
        <v>-20407</v>
      </c>
      <c r="P28" s="10" t="n">
        <v>-19635</v>
      </c>
      <c r="Q28" s="11" t="n">
        <v>-0.194</v>
      </c>
      <c r="R28" s="10" t="n">
        <v>67496</v>
      </c>
      <c r="S28" s="10" t="n">
        <v>90318</v>
      </c>
      <c r="T28" s="6" t="n">
        <v>0</v>
      </c>
    </row>
    <row r="29">
      <c r="A29" s="6" t="inlineStr">
        <is>
          <t>SUV</t>
        </is>
      </c>
      <c r="B29" s="6" t="inlineStr">
        <is>
          <t>Light</t>
        </is>
      </c>
      <c r="C29" s="6" t="inlineStr">
        <is>
          <t>2 EV+Solar</t>
        </is>
      </c>
      <c r="D29" s="10" t="n">
        <v>22057</v>
      </c>
      <c r="E29" s="10" t="n">
        <v>2276</v>
      </c>
      <c r="F29" s="10" t="n">
        <v>0</v>
      </c>
      <c r="G29" s="10" t="n">
        <v>415</v>
      </c>
      <c r="H29" s="10" t="n">
        <v>2691</v>
      </c>
      <c r="I29" s="10" t="n">
        <v>2128</v>
      </c>
      <c r="J29" s="10" t="n">
        <v>653</v>
      </c>
      <c r="K29" s="10" t="n">
        <v>1475</v>
      </c>
      <c r="L29" s="10" t="n">
        <v>0</v>
      </c>
      <c r="M29" s="6" t="n">
        <v>10.4</v>
      </c>
      <c r="N29" s="10" t="n">
        <v>-12511</v>
      </c>
      <c r="O29" s="10" t="n">
        <v>-4611</v>
      </c>
      <c r="P29" s="10" t="n">
        <v>604</v>
      </c>
      <c r="Q29" s="11" t="n">
        <v>-0.008999999999999999</v>
      </c>
      <c r="R29" s="10" t="n">
        <v>49293</v>
      </c>
      <c r="S29" s="10" t="n">
        <v>65177</v>
      </c>
      <c r="T29" s="6" t="n">
        <v>41.3</v>
      </c>
    </row>
    <row r="30">
      <c r="A30" s="6" t="inlineStr">
        <is>
          <t>SUV</t>
        </is>
      </c>
      <c r="B30" s="6" t="inlineStr">
        <is>
          <t>Light</t>
        </is>
      </c>
      <c r="C30" s="6" t="inlineStr">
        <is>
          <t>4 EV+Solar+Battery</t>
        </is>
      </c>
      <c r="D30" s="10" t="n">
        <v>32557</v>
      </c>
      <c r="E30" s="10" t="n">
        <v>1164</v>
      </c>
      <c r="F30" s="10" t="n">
        <v>0</v>
      </c>
      <c r="G30" s="10" t="n">
        <v>415</v>
      </c>
      <c r="H30" s="10" t="n">
        <v>1579</v>
      </c>
      <c r="I30" s="10" t="n">
        <v>3240</v>
      </c>
      <c r="J30" s="10" t="n">
        <v>653</v>
      </c>
      <c r="K30" s="10" t="n">
        <v>1475</v>
      </c>
      <c r="L30" s="10" t="n">
        <v>1112</v>
      </c>
      <c r="M30" s="6" t="n">
        <v>10</v>
      </c>
      <c r="N30" s="10" t="n">
        <v>-18182</v>
      </c>
      <c r="O30" s="10" t="n">
        <v>-6606</v>
      </c>
      <c r="P30" s="10" t="n">
        <v>1406</v>
      </c>
      <c r="Q30" s="11" t="n">
        <v>-0.008</v>
      </c>
      <c r="R30" s="10" t="n">
        <v>49624</v>
      </c>
      <c r="S30" s="10" t="n">
        <v>61145</v>
      </c>
      <c r="T30" s="6" t="n">
        <v>41.3</v>
      </c>
    </row>
    <row r="31">
      <c r="A31" s="6" t="inlineStr">
        <is>
          <t>SUV</t>
        </is>
      </c>
      <c r="B31" s="6" t="inlineStr">
        <is>
          <t>Light</t>
        </is>
      </c>
      <c r="C31" s="6" t="inlineStr">
        <is>
          <t>5 EV Off-grid</t>
        </is>
      </c>
      <c r="D31" s="10" t="n">
        <v>65357</v>
      </c>
      <c r="E31" s="10" t="n">
        <v>303</v>
      </c>
      <c r="F31" s="10" t="n">
        <v>0</v>
      </c>
      <c r="G31" s="10" t="n">
        <v>415</v>
      </c>
      <c r="H31" s="10" t="n">
        <v>718</v>
      </c>
      <c r="I31" s="10" t="n">
        <v>4101</v>
      </c>
      <c r="J31" s="10" t="n">
        <v>653</v>
      </c>
      <c r="K31" s="10" t="n">
        <v>0</v>
      </c>
      <c r="L31" s="10" t="n">
        <v>3448</v>
      </c>
      <c r="M31" s="6" t="n">
        <v>15.9</v>
      </c>
      <c r="N31" s="10" t="n">
        <v>-47139</v>
      </c>
      <c r="O31" s="10" t="n">
        <v>-32430</v>
      </c>
      <c r="P31" s="10" t="n">
        <v>-37674</v>
      </c>
      <c r="Q31" s="11" t="n">
        <v>-0.083</v>
      </c>
      <c r="R31" s="10" t="n">
        <v>74052</v>
      </c>
      <c r="S31" s="10" t="n">
        <v>104600</v>
      </c>
      <c r="T31" s="6" t="n">
        <v>24.5</v>
      </c>
    </row>
    <row r="32">
      <c r="A32" s="6" t="inlineStr">
        <is>
          <t>SUV</t>
        </is>
      </c>
      <c r="B32" s="6" t="inlineStr">
        <is>
          <t>Medium</t>
        </is>
      </c>
      <c r="C32" s="6" t="inlineStr">
        <is>
          <t>0 ICE</t>
        </is>
      </c>
      <c r="D32" s="10" t="n">
        <v>0</v>
      </c>
      <c r="E32" s="10" t="n">
        <v>3083</v>
      </c>
      <c r="F32" s="10" t="n">
        <v>1944</v>
      </c>
      <c r="G32" s="10" t="n">
        <v>440</v>
      </c>
      <c r="H32" s="10" t="n">
        <v>5467</v>
      </c>
      <c r="I32" s="10" t="n">
        <v>0</v>
      </c>
      <c r="J32" s="10" t="n">
        <v>0</v>
      </c>
      <c r="K32" s="10" t="n">
        <v>0</v>
      </c>
      <c r="L32" s="10" t="n">
        <v>0</v>
      </c>
      <c r="M32" s="6" t="inlineStr"/>
      <c r="N32" s="10" t="n">
        <v>0</v>
      </c>
      <c r="O32" s="10" t="n">
        <v>0</v>
      </c>
      <c r="P32" s="10" t="n">
        <v>0</v>
      </c>
      <c r="Q32" s="11" t="inlineStr"/>
      <c r="R32" s="10" t="n">
        <v>54672</v>
      </c>
      <c r="S32" s="10" t="n">
        <v>82008</v>
      </c>
      <c r="T32" s="6" t="n">
        <v>0</v>
      </c>
    </row>
    <row r="33">
      <c r="A33" s="6" t="inlineStr">
        <is>
          <t>SUV</t>
        </is>
      </c>
      <c r="B33" s="6" t="inlineStr">
        <is>
          <t>Medium</t>
        </is>
      </c>
      <c r="C33" s="6" t="inlineStr">
        <is>
          <t>0b Hybrid</t>
        </is>
      </c>
      <c r="D33" s="10" t="n">
        <v>5000</v>
      </c>
      <c r="E33" s="10" t="n">
        <v>3083</v>
      </c>
      <c r="F33" s="10" t="n">
        <v>1123</v>
      </c>
      <c r="G33" s="10" t="n">
        <v>325</v>
      </c>
      <c r="H33" s="10" t="n">
        <v>4531</v>
      </c>
      <c r="I33" s="10" t="n">
        <v>936</v>
      </c>
      <c r="J33" s="10" t="n">
        <v>936</v>
      </c>
      <c r="K33" s="10" t="n">
        <v>0</v>
      </c>
      <c r="L33" s="10" t="n">
        <v>0</v>
      </c>
      <c r="M33" s="6" t="n">
        <v>5.3</v>
      </c>
      <c r="N33" s="10" t="n">
        <v>-774</v>
      </c>
      <c r="O33" s="10" t="n">
        <v>2784</v>
      </c>
      <c r="P33" s="10" t="n">
        <v>5780</v>
      </c>
      <c r="Q33" s="11" t="n">
        <v>0.134</v>
      </c>
      <c r="R33" s="10" t="n">
        <v>50312</v>
      </c>
      <c r="S33" s="10" t="n">
        <v>72968</v>
      </c>
      <c r="T33" s="6" t="n">
        <v>0</v>
      </c>
    </row>
    <row r="34">
      <c r="A34" s="6" t="inlineStr">
        <is>
          <t>SUV</t>
        </is>
      </c>
      <c r="B34" s="6" t="inlineStr">
        <is>
          <t>Medium</t>
        </is>
      </c>
      <c r="C34" s="6" t="inlineStr">
        <is>
          <t>1 EV</t>
        </is>
      </c>
      <c r="D34" s="10" t="n">
        <v>15357</v>
      </c>
      <c r="E34" s="10" t="n">
        <v>4085</v>
      </c>
      <c r="F34" s="10" t="n">
        <v>0</v>
      </c>
      <c r="G34" s="10" t="n">
        <v>415</v>
      </c>
      <c r="H34" s="10" t="n">
        <v>4500</v>
      </c>
      <c r="I34" s="10" t="n">
        <v>967</v>
      </c>
      <c r="J34" s="10" t="n">
        <v>967</v>
      </c>
      <c r="K34" s="10" t="n">
        <v>0</v>
      </c>
      <c r="L34" s="10" t="n">
        <v>0</v>
      </c>
      <c r="M34" s="6" t="n">
        <v>15.9</v>
      </c>
      <c r="N34" s="10" t="n">
        <v>-10991</v>
      </c>
      <c r="O34" s="10" t="n">
        <v>-7315</v>
      </c>
      <c r="P34" s="10" t="n">
        <v>-4220</v>
      </c>
      <c r="Q34" s="11" t="n">
        <v>-0.076</v>
      </c>
      <c r="R34" s="10" t="n">
        <v>60359</v>
      </c>
      <c r="S34" s="10" t="n">
        <v>82861</v>
      </c>
      <c r="T34" s="6" t="n">
        <v>0</v>
      </c>
    </row>
    <row r="35">
      <c r="A35" s="6" t="inlineStr">
        <is>
          <t>SUV</t>
        </is>
      </c>
      <c r="B35" s="6" t="inlineStr">
        <is>
          <t>Medium</t>
        </is>
      </c>
      <c r="C35" s="6" t="inlineStr">
        <is>
          <t>3 EV+Battery</t>
        </is>
      </c>
      <c r="D35" s="10" t="n">
        <v>25857</v>
      </c>
      <c r="E35" s="10" t="n">
        <v>4083</v>
      </c>
      <c r="F35" s="10" t="n">
        <v>0</v>
      </c>
      <c r="G35" s="10" t="n">
        <v>415</v>
      </c>
      <c r="H35" s="10" t="n">
        <v>4498</v>
      </c>
      <c r="I35" s="10" t="n">
        <v>969</v>
      </c>
      <c r="J35" s="10" t="n">
        <v>967</v>
      </c>
      <c r="K35" s="10" t="n">
        <v>0</v>
      </c>
      <c r="L35" s="10" t="n">
        <v>2</v>
      </c>
      <c r="M35" s="6" t="inlineStr">
        <is>
          <t>n/m (flat tariff)</t>
        </is>
      </c>
      <c r="N35" s="10" t="n">
        <v>-21481</v>
      </c>
      <c r="O35" s="10" t="n">
        <v>-17797</v>
      </c>
      <c r="P35" s="10" t="n">
        <v>-16019</v>
      </c>
      <c r="Q35" s="11" t="n">
        <v>-0.148</v>
      </c>
      <c r="R35" s="10" t="n">
        <v>70837</v>
      </c>
      <c r="S35" s="10" t="n">
        <v>95329</v>
      </c>
      <c r="T35" s="6" t="n">
        <v>0</v>
      </c>
    </row>
    <row r="36">
      <c r="A36" s="6" t="inlineStr">
        <is>
          <t>SUV</t>
        </is>
      </c>
      <c r="B36" s="6" t="inlineStr">
        <is>
          <t>Medium</t>
        </is>
      </c>
      <c r="C36" s="6" t="inlineStr">
        <is>
          <t>2 EV+Solar</t>
        </is>
      </c>
      <c r="D36" s="10" t="n">
        <v>22057</v>
      </c>
      <c r="E36" s="10" t="n">
        <v>2637</v>
      </c>
      <c r="F36" s="10" t="n">
        <v>0</v>
      </c>
      <c r="G36" s="10" t="n">
        <v>415</v>
      </c>
      <c r="H36" s="10" t="n">
        <v>3052</v>
      </c>
      <c r="I36" s="10" t="n">
        <v>2415</v>
      </c>
      <c r="J36" s="10" t="n">
        <v>967</v>
      </c>
      <c r="K36" s="10" t="n">
        <v>1448</v>
      </c>
      <c r="L36" s="10" t="n">
        <v>0</v>
      </c>
      <c r="M36" s="6" t="n">
        <v>9.1</v>
      </c>
      <c r="N36" s="10" t="n">
        <v>-11214</v>
      </c>
      <c r="O36" s="10" t="n">
        <v>-2219</v>
      </c>
      <c r="P36" s="10" t="n">
        <v>3919</v>
      </c>
      <c r="Q36" s="11" t="n">
        <v>0.014</v>
      </c>
      <c r="R36" s="10" t="n">
        <v>52896</v>
      </c>
      <c r="S36" s="10" t="n">
        <v>70577</v>
      </c>
      <c r="T36" s="6" t="n">
        <v>40.3</v>
      </c>
    </row>
    <row r="37">
      <c r="A37" s="6" t="inlineStr">
        <is>
          <t>SUV</t>
        </is>
      </c>
      <c r="B37" s="6" t="inlineStr">
        <is>
          <t>Medium</t>
        </is>
      </c>
      <c r="C37" s="6" t="inlineStr">
        <is>
          <t>4 EV+Solar+Battery</t>
        </is>
      </c>
      <c r="D37" s="10" t="n">
        <v>32557</v>
      </c>
      <c r="E37" s="10" t="n">
        <v>1480</v>
      </c>
      <c r="F37" s="10" t="n">
        <v>0</v>
      </c>
      <c r="G37" s="10" t="n">
        <v>415</v>
      </c>
      <c r="H37" s="10" t="n">
        <v>1895</v>
      </c>
      <c r="I37" s="10" t="n">
        <v>3572</v>
      </c>
      <c r="J37" s="10" t="n">
        <v>967</v>
      </c>
      <c r="K37" s="10" t="n">
        <v>1448</v>
      </c>
      <c r="L37" s="10" t="n">
        <v>1156</v>
      </c>
      <c r="M37" s="6" t="n">
        <v>9.1</v>
      </c>
      <c r="N37" s="10" t="n">
        <v>-16690</v>
      </c>
      <c r="O37" s="10" t="n">
        <v>-3872</v>
      </c>
      <c r="P37" s="10" t="n">
        <v>5177</v>
      </c>
      <c r="Q37" s="11" t="n">
        <v>0.01</v>
      </c>
      <c r="R37" s="10" t="n">
        <v>52818</v>
      </c>
      <c r="S37" s="10" t="n">
        <v>65960</v>
      </c>
      <c r="T37" s="6" t="n">
        <v>40.3</v>
      </c>
    </row>
    <row r="38">
      <c r="A38" s="6" t="inlineStr">
        <is>
          <t>SUV</t>
        </is>
      </c>
      <c r="B38" s="6" t="inlineStr">
        <is>
          <t>Medium</t>
        </is>
      </c>
      <c r="C38" s="6" t="inlineStr">
        <is>
          <t>5 EV Off-grid</t>
        </is>
      </c>
      <c r="D38" s="10" t="n">
        <v>65357</v>
      </c>
      <c r="E38" s="10" t="n">
        <v>425</v>
      </c>
      <c r="F38" s="10" t="n">
        <v>0</v>
      </c>
      <c r="G38" s="10" t="n">
        <v>415</v>
      </c>
      <c r="H38" s="10" t="n">
        <v>840</v>
      </c>
      <c r="I38" s="10" t="n">
        <v>4627</v>
      </c>
      <c r="J38" s="10" t="n">
        <v>967</v>
      </c>
      <c r="K38" s="10" t="n">
        <v>0</v>
      </c>
      <c r="L38" s="10" t="n">
        <v>3660</v>
      </c>
      <c r="M38" s="6" t="n">
        <v>14.1</v>
      </c>
      <c r="N38" s="10" t="n">
        <v>-44780</v>
      </c>
      <c r="O38" s="10" t="n">
        <v>-28123</v>
      </c>
      <c r="P38" s="10" t="n">
        <v>-31758</v>
      </c>
      <c r="Q38" s="11" t="n">
        <v>-0.064</v>
      </c>
      <c r="R38" s="10" t="n">
        <v>75358</v>
      </c>
      <c r="S38" s="10" t="n">
        <v>106635</v>
      </c>
      <c r="T38" s="6" t="n">
        <v>23.9</v>
      </c>
    </row>
    <row r="39">
      <c r="A39" s="6" t="inlineStr">
        <is>
          <t>SUV</t>
        </is>
      </c>
      <c r="B39" s="6" t="inlineStr">
        <is>
          <t>Heavy</t>
        </is>
      </c>
      <c r="C39" s="6" t="inlineStr">
        <is>
          <t>0 ICE</t>
        </is>
      </c>
      <c r="D39" s="10" t="n">
        <v>0</v>
      </c>
      <c r="E39" s="10" t="n">
        <v>3083</v>
      </c>
      <c r="F39" s="10" t="n">
        <v>3240</v>
      </c>
      <c r="G39" s="10" t="n">
        <v>587</v>
      </c>
      <c r="H39" s="10" t="n">
        <v>6910</v>
      </c>
      <c r="I39" s="10" t="n">
        <v>0</v>
      </c>
      <c r="J39" s="10" t="n">
        <v>0</v>
      </c>
      <c r="K39" s="10" t="n">
        <v>0</v>
      </c>
      <c r="L39" s="10" t="n">
        <v>0</v>
      </c>
      <c r="M39" s="6" t="inlineStr"/>
      <c r="N39" s="10" t="n">
        <v>0</v>
      </c>
      <c r="O39" s="10" t="n">
        <v>0</v>
      </c>
      <c r="P39" s="10" t="n">
        <v>0</v>
      </c>
      <c r="Q39" s="11" t="inlineStr"/>
      <c r="R39" s="10" t="n">
        <v>69099</v>
      </c>
      <c r="S39" s="10" t="n">
        <v>103649</v>
      </c>
      <c r="T39" s="6" t="n">
        <v>0</v>
      </c>
    </row>
    <row r="40">
      <c r="A40" s="6" t="inlineStr">
        <is>
          <t>SUV</t>
        </is>
      </c>
      <c r="B40" s="6" t="inlineStr">
        <is>
          <t>Heavy</t>
        </is>
      </c>
      <c r="C40" s="6" t="inlineStr">
        <is>
          <t>0b Hybrid</t>
        </is>
      </c>
      <c r="D40" s="10" t="n">
        <v>5000</v>
      </c>
      <c r="E40" s="10" t="n">
        <v>3083</v>
      </c>
      <c r="F40" s="10" t="n">
        <v>1872</v>
      </c>
      <c r="G40" s="10" t="n">
        <v>433</v>
      </c>
      <c r="H40" s="10" t="n">
        <v>5388</v>
      </c>
      <c r="I40" s="10" t="n">
        <v>1522</v>
      </c>
      <c r="J40" s="10" t="n">
        <v>1522</v>
      </c>
      <c r="K40" s="10" t="n">
        <v>0</v>
      </c>
      <c r="L40" s="10" t="n">
        <v>0</v>
      </c>
      <c r="M40" s="6" t="n">
        <v>3.3</v>
      </c>
      <c r="N40" s="10" t="n">
        <v>1870</v>
      </c>
      <c r="O40" s="10" t="n">
        <v>7655</v>
      </c>
      <c r="P40" s="10" t="n">
        <v>12525</v>
      </c>
      <c r="Q40" s="11" t="n">
        <v>0.278</v>
      </c>
      <c r="R40" s="10" t="n">
        <v>58883</v>
      </c>
      <c r="S40" s="10" t="n">
        <v>85825</v>
      </c>
      <c r="T40" s="6" t="n">
        <v>0</v>
      </c>
    </row>
    <row r="41">
      <c r="A41" s="6" t="inlineStr">
        <is>
          <t>SUV</t>
        </is>
      </c>
      <c r="B41" s="6" t="inlineStr">
        <is>
          <t>Heavy</t>
        </is>
      </c>
      <c r="C41" s="6" t="inlineStr">
        <is>
          <t>1 EV</t>
        </is>
      </c>
      <c r="D41" s="10" t="n">
        <v>17157</v>
      </c>
      <c r="E41" s="10" t="n">
        <v>4753</v>
      </c>
      <c r="F41" s="10" t="n">
        <v>0</v>
      </c>
      <c r="G41" s="10" t="n">
        <v>415</v>
      </c>
      <c r="H41" s="10" t="n">
        <v>5168</v>
      </c>
      <c r="I41" s="10" t="n">
        <v>1742</v>
      </c>
      <c r="J41" s="10" t="n">
        <v>1742</v>
      </c>
      <c r="K41" s="10" t="n">
        <v>0</v>
      </c>
      <c r="L41" s="10" t="n">
        <v>0</v>
      </c>
      <c r="M41" s="6" t="n">
        <v>9.9</v>
      </c>
      <c r="N41" s="10" t="n">
        <v>-9294</v>
      </c>
      <c r="O41" s="10" t="n">
        <v>-2673</v>
      </c>
      <c r="P41" s="10" t="n">
        <v>2901</v>
      </c>
      <c r="Q41" s="11" t="n">
        <v>0.003</v>
      </c>
      <c r="R41" s="10" t="n">
        <v>68841</v>
      </c>
      <c r="S41" s="10" t="n">
        <v>94683</v>
      </c>
      <c r="T41" s="6" t="n">
        <v>0</v>
      </c>
    </row>
    <row r="42">
      <c r="A42" s="6" t="inlineStr">
        <is>
          <t>SUV</t>
        </is>
      </c>
      <c r="B42" s="6" t="inlineStr">
        <is>
          <t>Heavy</t>
        </is>
      </c>
      <c r="C42" s="6" t="inlineStr">
        <is>
          <t>3 EV+Battery</t>
        </is>
      </c>
      <c r="D42" s="10" t="n">
        <v>27657</v>
      </c>
      <c r="E42" s="10" t="n">
        <v>4751</v>
      </c>
      <c r="F42" s="10" t="n">
        <v>0</v>
      </c>
      <c r="G42" s="10" t="n">
        <v>415</v>
      </c>
      <c r="H42" s="10" t="n">
        <v>5166</v>
      </c>
      <c r="I42" s="10" t="n">
        <v>1744</v>
      </c>
      <c r="J42" s="10" t="n">
        <v>1742</v>
      </c>
      <c r="K42" s="10" t="n">
        <v>0</v>
      </c>
      <c r="L42" s="10" t="n">
        <v>2</v>
      </c>
      <c r="M42" s="6" t="inlineStr">
        <is>
          <t>n/m (flat tariff)</t>
        </is>
      </c>
      <c r="N42" s="10" t="n">
        <v>-19783</v>
      </c>
      <c r="O42" s="10" t="n">
        <v>-13155</v>
      </c>
      <c r="P42" s="10" t="n">
        <v>-8898</v>
      </c>
      <c r="Q42" s="11" t="n">
        <v>-0.076</v>
      </c>
      <c r="R42" s="10" t="n">
        <v>79319</v>
      </c>
      <c r="S42" s="10" t="n">
        <v>107151</v>
      </c>
      <c r="T42" s="6" t="n">
        <v>0</v>
      </c>
    </row>
    <row r="43">
      <c r="A43" s="6" t="inlineStr">
        <is>
          <t>SUV</t>
        </is>
      </c>
      <c r="B43" s="6" t="inlineStr">
        <is>
          <t>Heavy</t>
        </is>
      </c>
      <c r="C43" s="6" t="inlineStr">
        <is>
          <t>2 EV+Solar</t>
        </is>
      </c>
      <c r="D43" s="10" t="n">
        <v>23857</v>
      </c>
      <c r="E43" s="10" t="n">
        <v>3414</v>
      </c>
      <c r="F43" s="10" t="n">
        <v>0</v>
      </c>
      <c r="G43" s="10" t="n">
        <v>415</v>
      </c>
      <c r="H43" s="10" t="n">
        <v>3829</v>
      </c>
      <c r="I43" s="10" t="n">
        <v>3081</v>
      </c>
      <c r="J43" s="10" t="n">
        <v>1742</v>
      </c>
      <c r="K43" s="10" t="n">
        <v>1339</v>
      </c>
      <c r="L43" s="10" t="n">
        <v>0</v>
      </c>
      <c r="M43" s="6" t="n">
        <v>7.7</v>
      </c>
      <c r="N43" s="10" t="n">
        <v>-10004</v>
      </c>
      <c r="O43" s="10" t="n">
        <v>1535</v>
      </c>
      <c r="P43" s="10" t="n">
        <v>9824</v>
      </c>
      <c r="Q43" s="11" t="n">
        <v>0.048</v>
      </c>
      <c r="R43" s="10" t="n">
        <v>62444</v>
      </c>
      <c r="S43" s="10" t="n">
        <v>83979</v>
      </c>
      <c r="T43" s="6" t="n">
        <v>36.4</v>
      </c>
    </row>
    <row r="44">
      <c r="A44" s="6" t="inlineStr">
        <is>
          <t>SUV</t>
        </is>
      </c>
      <c r="B44" s="6" t="inlineStr">
        <is>
          <t>Heavy</t>
        </is>
      </c>
      <c r="C44" s="6" t="inlineStr">
        <is>
          <t>4 EV+Solar+Battery</t>
        </is>
      </c>
      <c r="D44" s="10" t="n">
        <v>34357</v>
      </c>
      <c r="E44" s="10" t="n">
        <v>2213</v>
      </c>
      <c r="F44" s="10" t="n">
        <v>0</v>
      </c>
      <c r="G44" s="10" t="n">
        <v>415</v>
      </c>
      <c r="H44" s="10" t="n">
        <v>2628</v>
      </c>
      <c r="I44" s="10" t="n">
        <v>4282</v>
      </c>
      <c r="J44" s="10" t="n">
        <v>1742</v>
      </c>
      <c r="K44" s="10" t="n">
        <v>1339</v>
      </c>
      <c r="L44" s="10" t="n">
        <v>1201</v>
      </c>
      <c r="M44" s="6" t="n">
        <v>8</v>
      </c>
      <c r="N44" s="10" t="n">
        <v>-15288</v>
      </c>
      <c r="O44" s="10" t="n">
        <v>220</v>
      </c>
      <c r="P44" s="10" t="n">
        <v>11531</v>
      </c>
      <c r="Q44" s="11" t="n">
        <v>0.036</v>
      </c>
      <c r="R44" s="10" t="n">
        <v>61961</v>
      </c>
      <c r="S44" s="10" t="n">
        <v>78784</v>
      </c>
      <c r="T44" s="6" t="n">
        <v>36.4</v>
      </c>
    </row>
    <row r="45">
      <c r="A45" s="6" t="inlineStr">
        <is>
          <t>SUV</t>
        </is>
      </c>
      <c r="B45" s="6" t="inlineStr">
        <is>
          <t>Heavy</t>
        </is>
      </c>
      <c r="C45" s="6" t="inlineStr">
        <is>
          <t>5 EV Off-grid</t>
        </is>
      </c>
      <c r="D45" s="10" t="n">
        <v>67157</v>
      </c>
      <c r="E45" s="10" t="n">
        <v>818</v>
      </c>
      <c r="F45" s="10" t="n">
        <v>0</v>
      </c>
      <c r="G45" s="10" t="n">
        <v>415</v>
      </c>
      <c r="H45" s="10" t="n">
        <v>1233</v>
      </c>
      <c r="I45" s="10" t="n">
        <v>5677</v>
      </c>
      <c r="J45" s="10" t="n">
        <v>1742</v>
      </c>
      <c r="K45" s="10" t="n">
        <v>0</v>
      </c>
      <c r="L45" s="10" t="n">
        <v>3935</v>
      </c>
      <c r="M45" s="6" t="n">
        <v>11.8</v>
      </c>
      <c r="N45" s="10" t="n">
        <v>-41866</v>
      </c>
      <c r="O45" s="10" t="n">
        <v>-21291</v>
      </c>
      <c r="P45" s="10" t="n">
        <v>-21667</v>
      </c>
      <c r="Q45" s="11" t="n">
        <v>-0.035</v>
      </c>
      <c r="R45" s="10" t="n">
        <v>81214</v>
      </c>
      <c r="S45" s="10" t="n">
        <v>114614</v>
      </c>
      <c r="T45" s="6" t="n">
        <v>21.6</v>
      </c>
    </row>
    <row r="47">
      <c r="A47" s="5" t="inlineStr">
        <is>
          <t>LIVE CHECK — selected combo: matrix vs live Engine (expect &lt; $2 rounding)</t>
        </is>
      </c>
    </row>
    <row r="48">
      <c r="A48" s="6" t="inlineStr">
        <is>
          <t>Matrix annual ($/yr)</t>
        </is>
      </c>
      <c r="B48" s="10">
        <f>INDEX(H4:H45,MATCH(1,INDEX((A4:A45=sel_pair)*(B4:B45=sel_tier)*(C4:C45=sel_scen),0),0))</f>
        <v/>
      </c>
    </row>
    <row r="49">
      <c r="A49" s="6" t="inlineStr">
        <is>
          <t>Live engine annual ($/yr)</t>
        </is>
      </c>
      <c r="B49" s="10">
        <f>Annual!B9</f>
        <v/>
      </c>
    </row>
    <row r="50">
      <c r="A50" s="6" t="inlineStr">
        <is>
          <t>Difference ($/yr)</t>
        </is>
      </c>
      <c r="B50" s="10">
        <f>B48-B49</f>
        <v/>
      </c>
    </row>
    <row r="53">
      <c r="A53" s="5" t="inlineStr">
        <is>
          <t>EARLY-REPLACEMENT TABLE — sell your working petrol car, buy the EV new (script-computed; live version on Annual tab; conservative — ignores residuals)</t>
        </is>
      </c>
    </row>
    <row r="54">
      <c r="A54" s="5" t="inlineStr">
        <is>
          <t>Pair</t>
        </is>
      </c>
      <c r="B54" s="5" t="inlineStr">
        <is>
          <t>Tier</t>
        </is>
      </c>
      <c r="C54" s="5" t="inlineStr">
        <is>
          <t>Car age (yr)</t>
        </is>
      </c>
      <c r="D54" s="5" t="inlineStr">
        <is>
          <t>Trade-in ($)</t>
        </is>
      </c>
      <c r="E54" s="5" t="inlineStr">
        <is>
          <t>Net changeover ($)</t>
        </is>
      </c>
      <c r="F54" s="5" t="inlineStr">
        <is>
          <t>Vehicle saving ($/yr)</t>
        </is>
      </c>
      <c r="G54" s="5" t="inlineStr">
        <is>
          <t>Payback (yr)</t>
        </is>
      </c>
    </row>
    <row r="55">
      <c r="A55" s="6" t="inlineStr">
        <is>
          <t>Hatchback</t>
        </is>
      </c>
      <c r="B55" s="6" t="inlineStr">
        <is>
          <t>Light</t>
        </is>
      </c>
      <c r="C55" s="6" t="n">
        <v>5</v>
      </c>
      <c r="D55" s="10" t="n">
        <v>18700</v>
      </c>
      <c r="E55" s="10" t="n">
        <v>15092</v>
      </c>
      <c r="F55" s="10" t="n">
        <v>490</v>
      </c>
      <c r="G55" s="6" t="inlineStr">
        <is>
          <t>&gt;20</t>
        </is>
      </c>
    </row>
    <row r="56">
      <c r="A56" s="6" t="inlineStr">
        <is>
          <t>Hatchback</t>
        </is>
      </c>
      <c r="B56" s="6" t="inlineStr">
        <is>
          <t>Light</t>
        </is>
      </c>
      <c r="C56" s="6" t="n">
        <v>10</v>
      </c>
      <c r="D56" s="10" t="n">
        <v>13900</v>
      </c>
      <c r="E56" s="10" t="n">
        <v>19892</v>
      </c>
      <c r="F56" s="10" t="n">
        <v>490</v>
      </c>
      <c r="G56" s="6" t="inlineStr">
        <is>
          <t>&gt;20</t>
        </is>
      </c>
    </row>
    <row r="57">
      <c r="A57" s="6" t="inlineStr">
        <is>
          <t>Hatchback</t>
        </is>
      </c>
      <c r="B57" s="6" t="inlineStr">
        <is>
          <t>Medium</t>
        </is>
      </c>
      <c r="C57" s="6" t="n">
        <v>5</v>
      </c>
      <c r="D57" s="10" t="n">
        <v>18700</v>
      </c>
      <c r="E57" s="10" t="n">
        <v>15092</v>
      </c>
      <c r="F57" s="10" t="n">
        <v>675</v>
      </c>
      <c r="G57" s="6" t="inlineStr">
        <is>
          <t>&gt;20</t>
        </is>
      </c>
    </row>
    <row r="58">
      <c r="A58" s="6" t="inlineStr">
        <is>
          <t>Hatchback</t>
        </is>
      </c>
      <c r="B58" s="6" t="inlineStr">
        <is>
          <t>Medium</t>
        </is>
      </c>
      <c r="C58" s="6" t="n">
        <v>10</v>
      </c>
      <c r="D58" s="10" t="n">
        <v>13900</v>
      </c>
      <c r="E58" s="10" t="n">
        <v>19892</v>
      </c>
      <c r="F58" s="10" t="n">
        <v>675</v>
      </c>
      <c r="G58" s="6" t="inlineStr">
        <is>
          <t>&gt;20</t>
        </is>
      </c>
    </row>
    <row r="59">
      <c r="A59" s="6" t="inlineStr">
        <is>
          <t>Hatchback</t>
        </is>
      </c>
      <c r="B59" s="6" t="inlineStr">
        <is>
          <t>Heavy</t>
        </is>
      </c>
      <c r="C59" s="6" t="n">
        <v>5</v>
      </c>
      <c r="D59" s="10" t="n">
        <v>18700</v>
      </c>
      <c r="E59" s="10" t="n">
        <v>16892</v>
      </c>
      <c r="F59" s="10" t="n">
        <v>1196</v>
      </c>
      <c r="G59" s="6" t="n">
        <v>14.1</v>
      </c>
    </row>
    <row r="60">
      <c r="A60" s="6" t="inlineStr">
        <is>
          <t>Hatchback</t>
        </is>
      </c>
      <c r="B60" s="6" t="inlineStr">
        <is>
          <t>Heavy</t>
        </is>
      </c>
      <c r="C60" s="6" t="n">
        <v>10</v>
      </c>
      <c r="D60" s="10" t="n">
        <v>13900</v>
      </c>
      <c r="E60" s="10" t="n">
        <v>21692</v>
      </c>
      <c r="F60" s="10" t="n">
        <v>1196</v>
      </c>
      <c r="G60" s="6" t="n">
        <v>18.1</v>
      </c>
    </row>
    <row r="61">
      <c r="A61" s="6" t="inlineStr">
        <is>
          <t>SUV</t>
        </is>
      </c>
      <c r="B61" s="6" t="inlineStr">
        <is>
          <t>Light</t>
        </is>
      </c>
      <c r="C61" s="6" t="n">
        <v>5</v>
      </c>
      <c r="D61" s="10" t="n">
        <v>25200</v>
      </c>
      <c r="E61" s="10" t="n">
        <v>34657</v>
      </c>
      <c r="F61" s="10" t="n">
        <v>653</v>
      </c>
      <c r="G61" s="6" t="inlineStr">
        <is>
          <t>&gt;20</t>
        </is>
      </c>
    </row>
    <row r="62">
      <c r="A62" s="6" t="inlineStr">
        <is>
          <t>SUV</t>
        </is>
      </c>
      <c r="B62" s="6" t="inlineStr">
        <is>
          <t>Light</t>
        </is>
      </c>
      <c r="C62" s="6" t="n">
        <v>10</v>
      </c>
      <c r="D62" s="10" t="n">
        <v>18700</v>
      </c>
      <c r="E62" s="10" t="n">
        <v>41157</v>
      </c>
      <c r="F62" s="10" t="n">
        <v>653</v>
      </c>
      <c r="G62" s="6" t="inlineStr">
        <is>
          <t>&gt;20</t>
        </is>
      </c>
    </row>
    <row r="63">
      <c r="A63" s="6" t="inlineStr">
        <is>
          <t>SUV</t>
        </is>
      </c>
      <c r="B63" s="6" t="inlineStr">
        <is>
          <t>Medium</t>
        </is>
      </c>
      <c r="C63" s="6" t="n">
        <v>5</v>
      </c>
      <c r="D63" s="10" t="n">
        <v>25200</v>
      </c>
      <c r="E63" s="10" t="n">
        <v>34657</v>
      </c>
      <c r="F63" s="10" t="n">
        <v>967</v>
      </c>
      <c r="G63" s="6" t="inlineStr">
        <is>
          <t>&gt;20</t>
        </is>
      </c>
    </row>
    <row r="64">
      <c r="A64" s="6" t="inlineStr">
        <is>
          <t>SUV</t>
        </is>
      </c>
      <c r="B64" s="6" t="inlineStr">
        <is>
          <t>Medium</t>
        </is>
      </c>
      <c r="C64" s="6" t="n">
        <v>10</v>
      </c>
      <c r="D64" s="10" t="n">
        <v>18700</v>
      </c>
      <c r="E64" s="10" t="n">
        <v>41157</v>
      </c>
      <c r="F64" s="10" t="n">
        <v>967</v>
      </c>
      <c r="G64" s="6" t="inlineStr">
        <is>
          <t>&gt;20</t>
        </is>
      </c>
    </row>
    <row r="65">
      <c r="A65" s="6" t="inlineStr">
        <is>
          <t>SUV</t>
        </is>
      </c>
      <c r="B65" s="6" t="inlineStr">
        <is>
          <t>Heavy</t>
        </is>
      </c>
      <c r="C65" s="6" t="n">
        <v>5</v>
      </c>
      <c r="D65" s="10" t="n">
        <v>25200</v>
      </c>
      <c r="E65" s="10" t="n">
        <v>36457</v>
      </c>
      <c r="F65" s="10" t="n">
        <v>1742</v>
      </c>
      <c r="G65" s="6" t="inlineStr">
        <is>
          <t>&gt;20</t>
        </is>
      </c>
    </row>
    <row r="66">
      <c r="A66" s="6" t="inlineStr">
        <is>
          <t>SUV</t>
        </is>
      </c>
      <c r="B66" s="6" t="inlineStr">
        <is>
          <t>Heavy</t>
        </is>
      </c>
      <c r="C66" s="6" t="n">
        <v>10</v>
      </c>
      <c r="D66" s="10" t="n">
        <v>18700</v>
      </c>
      <c r="E66" s="10" t="n">
        <v>42957</v>
      </c>
      <c r="F66" s="10" t="n">
        <v>1742</v>
      </c>
      <c r="G66" s="6" t="inlineStr">
        <is>
          <t>&gt;20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EV vs ICE payback (years) — LIVE two-way: petrol x tariff (no solar/battery; linear case, exact). Uses the selected pair + tier.</t>
        </is>
      </c>
    </row>
    <row r="3">
      <c r="A3" s="5" t="inlineStr">
        <is>
          <t>petrol \ tariff</t>
        </is>
      </c>
      <c r="B3" s="8" t="n">
        <v>0.3</v>
      </c>
      <c r="C3" s="8" t="n">
        <v>0.33</v>
      </c>
      <c r="D3" s="8" t="n">
        <v>0.36</v>
      </c>
      <c r="E3" s="8" t="n">
        <v>0.4</v>
      </c>
    </row>
    <row r="4">
      <c r="A4" s="8" t="n">
        <v>1.6</v>
      </c>
      <c r="B4" s="12">
        <f>IF((sel_km*sel_ice_cons/100*$A4+sel_ice_svc5/5*MAX(1,sel_km/sel_interval)-sel_ev_svc5/5-sel_km*sel_ev_cons/100*B$3)&lt;=0,"never",(sel_ev_price-sel_ice_price+IF(sel_tier="Heavy",in_charger,0))/(sel_km*sel_ice_cons/100*$A4+sel_ice_svc5/5*MAX(1,sel_km/sel_interval)-sel_ev_svc5/5-sel_km*sel_ev_cons/100*B$3))</f>
        <v/>
      </c>
      <c r="C4" s="12">
        <f>IF((sel_km*sel_ice_cons/100*$A4+sel_ice_svc5/5*MAX(1,sel_km/sel_interval)-sel_ev_svc5/5-sel_km*sel_ev_cons/100*C$3)&lt;=0,"never",(sel_ev_price-sel_ice_price+IF(sel_tier="Heavy",in_charger,0))/(sel_km*sel_ice_cons/100*$A4+sel_ice_svc5/5*MAX(1,sel_km/sel_interval)-sel_ev_svc5/5-sel_km*sel_ev_cons/100*C$3))</f>
        <v/>
      </c>
      <c r="D4" s="12">
        <f>IF((sel_km*sel_ice_cons/100*$A4+sel_ice_svc5/5*MAX(1,sel_km/sel_interval)-sel_ev_svc5/5-sel_km*sel_ev_cons/100*D$3)&lt;=0,"never",(sel_ev_price-sel_ice_price+IF(sel_tier="Heavy",in_charger,0))/(sel_km*sel_ice_cons/100*$A4+sel_ice_svc5/5*MAX(1,sel_km/sel_interval)-sel_ev_svc5/5-sel_km*sel_ev_cons/100*D$3))</f>
        <v/>
      </c>
      <c r="E4" s="12">
        <f>IF((sel_km*sel_ice_cons/100*$A4+sel_ice_svc5/5*MAX(1,sel_km/sel_interval)-sel_ev_svc5/5-sel_km*sel_ev_cons/100*E$3)&lt;=0,"never",(sel_ev_price-sel_ice_price+IF(sel_tier="Heavy",in_charger,0))/(sel_km*sel_ice_cons/100*$A4+sel_ice_svc5/5*MAX(1,sel_km/sel_interval)-sel_ev_svc5/5-sel_km*sel_ev_cons/100*E$3))</f>
        <v/>
      </c>
    </row>
    <row r="5">
      <c r="A5" s="8" t="n">
        <v>1.7</v>
      </c>
      <c r="B5" s="12">
        <f>IF((sel_km*sel_ice_cons/100*$A5+sel_ice_svc5/5*MAX(1,sel_km/sel_interval)-sel_ev_svc5/5-sel_km*sel_ev_cons/100*B$3)&lt;=0,"never",(sel_ev_price-sel_ice_price+IF(sel_tier="Heavy",in_charger,0))/(sel_km*sel_ice_cons/100*$A5+sel_ice_svc5/5*MAX(1,sel_km/sel_interval)-sel_ev_svc5/5-sel_km*sel_ev_cons/100*B$3))</f>
        <v/>
      </c>
      <c r="C5" s="12">
        <f>IF((sel_km*sel_ice_cons/100*$A5+sel_ice_svc5/5*MAX(1,sel_km/sel_interval)-sel_ev_svc5/5-sel_km*sel_ev_cons/100*C$3)&lt;=0,"never",(sel_ev_price-sel_ice_price+IF(sel_tier="Heavy",in_charger,0))/(sel_km*sel_ice_cons/100*$A5+sel_ice_svc5/5*MAX(1,sel_km/sel_interval)-sel_ev_svc5/5-sel_km*sel_ev_cons/100*C$3))</f>
        <v/>
      </c>
      <c r="D5" s="12">
        <f>IF((sel_km*sel_ice_cons/100*$A5+sel_ice_svc5/5*MAX(1,sel_km/sel_interval)-sel_ev_svc5/5-sel_km*sel_ev_cons/100*D$3)&lt;=0,"never",(sel_ev_price-sel_ice_price+IF(sel_tier="Heavy",in_charger,0))/(sel_km*sel_ice_cons/100*$A5+sel_ice_svc5/5*MAX(1,sel_km/sel_interval)-sel_ev_svc5/5-sel_km*sel_ev_cons/100*D$3))</f>
        <v/>
      </c>
      <c r="E5" s="12">
        <f>IF((sel_km*sel_ice_cons/100*$A5+sel_ice_svc5/5*MAX(1,sel_km/sel_interval)-sel_ev_svc5/5-sel_km*sel_ev_cons/100*E$3)&lt;=0,"never",(sel_ev_price-sel_ice_price+IF(sel_tier="Heavy",in_charger,0))/(sel_km*sel_ice_cons/100*$A5+sel_ice_svc5/5*MAX(1,sel_km/sel_interval)-sel_ev_svc5/5-sel_km*sel_ev_cons/100*E$3))</f>
        <v/>
      </c>
    </row>
    <row r="6">
      <c r="A6" s="8" t="n">
        <v>1.8</v>
      </c>
      <c r="B6" s="12">
        <f>IF((sel_km*sel_ice_cons/100*$A6+sel_ice_svc5/5*MAX(1,sel_km/sel_interval)-sel_ev_svc5/5-sel_km*sel_ev_cons/100*B$3)&lt;=0,"never",(sel_ev_price-sel_ice_price+IF(sel_tier="Heavy",in_charger,0))/(sel_km*sel_ice_cons/100*$A6+sel_ice_svc5/5*MAX(1,sel_km/sel_interval)-sel_ev_svc5/5-sel_km*sel_ev_cons/100*B$3))</f>
        <v/>
      </c>
      <c r="C6" s="12">
        <f>IF((sel_km*sel_ice_cons/100*$A6+sel_ice_svc5/5*MAX(1,sel_km/sel_interval)-sel_ev_svc5/5-sel_km*sel_ev_cons/100*C$3)&lt;=0,"never",(sel_ev_price-sel_ice_price+IF(sel_tier="Heavy",in_charger,0))/(sel_km*sel_ice_cons/100*$A6+sel_ice_svc5/5*MAX(1,sel_km/sel_interval)-sel_ev_svc5/5-sel_km*sel_ev_cons/100*C$3))</f>
        <v/>
      </c>
      <c r="D6" s="12">
        <f>IF((sel_km*sel_ice_cons/100*$A6+sel_ice_svc5/5*MAX(1,sel_km/sel_interval)-sel_ev_svc5/5-sel_km*sel_ev_cons/100*D$3)&lt;=0,"never",(sel_ev_price-sel_ice_price+IF(sel_tier="Heavy",in_charger,0))/(sel_km*sel_ice_cons/100*$A6+sel_ice_svc5/5*MAX(1,sel_km/sel_interval)-sel_ev_svc5/5-sel_km*sel_ev_cons/100*D$3))</f>
        <v/>
      </c>
      <c r="E6" s="12">
        <f>IF((sel_km*sel_ice_cons/100*$A6+sel_ice_svc5/5*MAX(1,sel_km/sel_interval)-sel_ev_svc5/5-sel_km*sel_ev_cons/100*E$3)&lt;=0,"never",(sel_ev_price-sel_ice_price+IF(sel_tier="Heavy",in_charger,0))/(sel_km*sel_ice_cons/100*$A6+sel_ice_svc5/5*MAX(1,sel_km/sel_interval)-sel_ev_svc5/5-sel_km*sel_ev_cons/100*E$3))</f>
        <v/>
      </c>
    </row>
    <row r="7">
      <c r="A7" s="8" t="n">
        <v>1.9</v>
      </c>
      <c r="B7" s="12">
        <f>IF((sel_km*sel_ice_cons/100*$A7+sel_ice_svc5/5*MAX(1,sel_km/sel_interval)-sel_ev_svc5/5-sel_km*sel_ev_cons/100*B$3)&lt;=0,"never",(sel_ev_price-sel_ice_price+IF(sel_tier="Heavy",in_charger,0))/(sel_km*sel_ice_cons/100*$A7+sel_ice_svc5/5*MAX(1,sel_km/sel_interval)-sel_ev_svc5/5-sel_km*sel_ev_cons/100*B$3))</f>
        <v/>
      </c>
      <c r="C7" s="12">
        <f>IF((sel_km*sel_ice_cons/100*$A7+sel_ice_svc5/5*MAX(1,sel_km/sel_interval)-sel_ev_svc5/5-sel_km*sel_ev_cons/100*C$3)&lt;=0,"never",(sel_ev_price-sel_ice_price+IF(sel_tier="Heavy",in_charger,0))/(sel_km*sel_ice_cons/100*$A7+sel_ice_svc5/5*MAX(1,sel_km/sel_interval)-sel_ev_svc5/5-sel_km*sel_ev_cons/100*C$3))</f>
        <v/>
      </c>
      <c r="D7" s="12">
        <f>IF((sel_km*sel_ice_cons/100*$A7+sel_ice_svc5/5*MAX(1,sel_km/sel_interval)-sel_ev_svc5/5-sel_km*sel_ev_cons/100*D$3)&lt;=0,"never",(sel_ev_price-sel_ice_price+IF(sel_tier="Heavy",in_charger,0))/(sel_km*sel_ice_cons/100*$A7+sel_ice_svc5/5*MAX(1,sel_km/sel_interval)-sel_ev_svc5/5-sel_km*sel_ev_cons/100*D$3))</f>
        <v/>
      </c>
      <c r="E7" s="12">
        <f>IF((sel_km*sel_ice_cons/100*$A7+sel_ice_svc5/5*MAX(1,sel_km/sel_interval)-sel_ev_svc5/5-sel_km*sel_ev_cons/100*E$3)&lt;=0,"never",(sel_ev_price-sel_ice_price+IF(sel_tier="Heavy",in_charger,0))/(sel_km*sel_ice_cons/100*$A7+sel_ice_svc5/5*MAX(1,sel_km/sel_interval)-sel_ev_svc5/5-sel_km*sel_ev_cons/100*E$3))</f>
        <v/>
      </c>
    </row>
    <row r="8">
      <c r="A8" s="8" t="n">
        <v>2</v>
      </c>
      <c r="B8" s="12">
        <f>IF((sel_km*sel_ice_cons/100*$A8+sel_ice_svc5/5*MAX(1,sel_km/sel_interval)-sel_ev_svc5/5-sel_km*sel_ev_cons/100*B$3)&lt;=0,"never",(sel_ev_price-sel_ice_price+IF(sel_tier="Heavy",in_charger,0))/(sel_km*sel_ice_cons/100*$A8+sel_ice_svc5/5*MAX(1,sel_km/sel_interval)-sel_ev_svc5/5-sel_km*sel_ev_cons/100*B$3))</f>
        <v/>
      </c>
      <c r="C8" s="12">
        <f>IF((sel_km*sel_ice_cons/100*$A8+sel_ice_svc5/5*MAX(1,sel_km/sel_interval)-sel_ev_svc5/5-sel_km*sel_ev_cons/100*C$3)&lt;=0,"never",(sel_ev_price-sel_ice_price+IF(sel_tier="Heavy",in_charger,0))/(sel_km*sel_ice_cons/100*$A8+sel_ice_svc5/5*MAX(1,sel_km/sel_interval)-sel_ev_svc5/5-sel_km*sel_ev_cons/100*C$3))</f>
        <v/>
      </c>
      <c r="D8" s="12">
        <f>IF((sel_km*sel_ice_cons/100*$A8+sel_ice_svc5/5*MAX(1,sel_km/sel_interval)-sel_ev_svc5/5-sel_km*sel_ev_cons/100*D$3)&lt;=0,"never",(sel_ev_price-sel_ice_price+IF(sel_tier="Heavy",in_charger,0))/(sel_km*sel_ice_cons/100*$A8+sel_ice_svc5/5*MAX(1,sel_km/sel_interval)-sel_ev_svc5/5-sel_km*sel_ev_cons/100*D$3))</f>
        <v/>
      </c>
      <c r="E8" s="12">
        <f>IF((sel_km*sel_ice_cons/100*$A8+sel_ice_svc5/5*MAX(1,sel_km/sel_interval)-sel_ev_svc5/5-sel_km*sel_ev_cons/100*E$3)&lt;=0,"never",(sel_ev_price-sel_ice_price+IF(sel_tier="Heavy",in_charger,0))/(sel_km*sel_ice_cons/100*$A8+sel_ice_svc5/5*MAX(1,sel_km/sel_interval)-sel_ev_svc5/5-sel_km*sel_ev_cons/100*E$3))</f>
        <v/>
      </c>
    </row>
    <row r="10">
      <c r="A10" s="9" t="inlineStr">
        <is>
          <t>"never" = the EV's running-cost saving disappears at that price point, so the price premium is never recovered. Solar/battery combos need the hourly engine per point — see Results and Cases.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L1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CASES — EV-plan tariff (8c overnight EV charging; AGL/EA ~7-8c, OVO 4.5c live Aug 2026) and road-user-charge sensitivity (3c/km from year 3; RUC on hold federally, NSW trigger 2027). Script-computed (model_engine.py). Battery scenarios: TOU arbitrage not modelled — see README caveat.</t>
        </is>
      </c>
    </row>
    <row r="3">
      <c r="A3" s="5" t="inlineStr">
        <is>
          <t>Pair</t>
        </is>
      </c>
      <c r="B3" s="5" t="inlineStr">
        <is>
          <t>Tier</t>
        </is>
      </c>
      <c r="C3" s="5" t="inlineStr">
        <is>
          <t>Scenario</t>
        </is>
      </c>
      <c r="D3" s="5" t="inlineStr">
        <is>
          <t>Capex ($)</t>
        </is>
      </c>
      <c r="E3" s="5" t="inlineStr">
        <is>
          <t>Saving flat ($/yr)</t>
        </is>
      </c>
      <c r="F3" s="5" t="inlineStr">
        <is>
          <t>Payback flat (yr)</t>
        </is>
      </c>
      <c r="G3" s="5" t="inlineStr">
        <is>
          <t>Saving EV-plan ($/yr)</t>
        </is>
      </c>
      <c r="H3" s="5" t="inlineStr">
        <is>
          <t>Payback EV-plan (yr)</t>
        </is>
      </c>
      <c r="I3" s="5" t="inlineStr">
        <is>
          <t>NPV10 flat ($)</t>
        </is>
      </c>
      <c r="J3" s="5" t="inlineStr">
        <is>
          <t>NPV10 EV-plan ($)</t>
        </is>
      </c>
      <c r="K3" s="5" t="inlineStr">
        <is>
          <t>NPV10 flat+RUC ($)</t>
        </is>
      </c>
      <c r="L3" s="5" t="inlineStr">
        <is>
          <t>NPV10 EV-plan+RUC ($)</t>
        </is>
      </c>
    </row>
    <row r="4">
      <c r="A4" s="6" t="inlineStr">
        <is>
          <t>Hatchback</t>
        </is>
      </c>
      <c r="B4" s="6" t="inlineStr">
        <is>
          <t>Light</t>
        </is>
      </c>
      <c r="C4" s="6" t="inlineStr">
        <is>
          <t>1 EV</t>
        </is>
      </c>
      <c r="D4" s="10" t="n">
        <v>802</v>
      </c>
      <c r="E4" s="10" t="n">
        <v>490</v>
      </c>
      <c r="F4" s="6" t="n">
        <v>1.6</v>
      </c>
      <c r="G4" s="10" t="n">
        <v>688</v>
      </c>
      <c r="H4" s="6" t="n">
        <v>1.2</v>
      </c>
      <c r="I4" s="10" t="n">
        <v>3277</v>
      </c>
      <c r="J4" s="10" t="n">
        <v>4922</v>
      </c>
      <c r="K4" s="10" t="n">
        <v>1733</v>
      </c>
      <c r="L4" s="10" t="n">
        <v>3382</v>
      </c>
    </row>
    <row r="5">
      <c r="A5" s="6" t="inlineStr">
        <is>
          <t>Hatchback</t>
        </is>
      </c>
      <c r="B5" s="6" t="inlineStr">
        <is>
          <t>Light</t>
        </is>
      </c>
      <c r="C5" s="6" t="inlineStr">
        <is>
          <t>2 EV+Solar</t>
        </is>
      </c>
      <c r="D5" s="10" t="n">
        <v>7502</v>
      </c>
      <c r="E5" s="10" t="n">
        <v>1902</v>
      </c>
      <c r="F5" s="6" t="n">
        <v>3.9</v>
      </c>
      <c r="G5" s="10" t="n">
        <v>2100</v>
      </c>
      <c r="H5" s="6" t="n">
        <v>3.6</v>
      </c>
      <c r="I5" s="10" t="n">
        <v>8071</v>
      </c>
      <c r="J5" s="10" t="n">
        <v>9712</v>
      </c>
      <c r="K5" s="10" t="n">
        <v>6524</v>
      </c>
      <c r="L5" s="10" t="n">
        <v>8172</v>
      </c>
    </row>
    <row r="6">
      <c r="A6" s="6" t="inlineStr">
        <is>
          <t>Hatchback</t>
        </is>
      </c>
      <c r="B6" s="6" t="inlineStr">
        <is>
          <t>Medium</t>
        </is>
      </c>
      <c r="C6" s="6" t="inlineStr">
        <is>
          <t>1 EV</t>
        </is>
      </c>
      <c r="D6" s="10" t="n">
        <v>802</v>
      </c>
      <c r="E6" s="10" t="n">
        <v>675</v>
      </c>
      <c r="F6" s="6" t="n">
        <v>1.2</v>
      </c>
      <c r="G6" s="10" t="n">
        <v>1091</v>
      </c>
      <c r="H6" s="6" t="n">
        <v>0.7</v>
      </c>
      <c r="I6" s="10" t="n">
        <v>4810</v>
      </c>
      <c r="J6" s="10" t="n">
        <v>8274</v>
      </c>
      <c r="K6" s="10" t="n">
        <v>2502</v>
      </c>
      <c r="L6" s="10" t="n">
        <v>5964</v>
      </c>
    </row>
    <row r="7">
      <c r="A7" s="6" t="inlineStr">
        <is>
          <t>Hatchback</t>
        </is>
      </c>
      <c r="B7" s="6" t="inlineStr">
        <is>
          <t>Medium</t>
        </is>
      </c>
      <c r="C7" s="6" t="inlineStr">
        <is>
          <t>2 EV+Solar</t>
        </is>
      </c>
      <c r="D7" s="10" t="n">
        <v>7502</v>
      </c>
      <c r="E7" s="10" t="n">
        <v>2065</v>
      </c>
      <c r="F7" s="6" t="n">
        <v>3.6</v>
      </c>
      <c r="G7" s="10" t="n">
        <v>2481</v>
      </c>
      <c r="H7" s="6" t="n">
        <v>3</v>
      </c>
      <c r="I7" s="10" t="n">
        <v>9435</v>
      </c>
      <c r="J7" s="10" t="n">
        <v>12902</v>
      </c>
      <c r="K7" s="10" t="n">
        <v>7129</v>
      </c>
      <c r="L7" s="10" t="n">
        <v>10591</v>
      </c>
    </row>
    <row r="8">
      <c r="A8" s="6" t="inlineStr">
        <is>
          <t>Hatchback</t>
        </is>
      </c>
      <c r="B8" s="6" t="inlineStr">
        <is>
          <t>Heavy</t>
        </is>
      </c>
      <c r="C8" s="6" t="inlineStr">
        <is>
          <t>1 EV</t>
        </is>
      </c>
      <c r="D8" s="10" t="n">
        <v>2602</v>
      </c>
      <c r="E8" s="10" t="n">
        <v>1196</v>
      </c>
      <c r="F8" s="6" t="n">
        <v>2.2</v>
      </c>
      <c r="G8" s="10" t="n">
        <v>2088</v>
      </c>
      <c r="H8" s="6" t="n">
        <v>1.2</v>
      </c>
      <c r="I8" s="10" t="n">
        <v>7342</v>
      </c>
      <c r="J8" s="10" t="n">
        <v>14764</v>
      </c>
      <c r="K8" s="10" t="n">
        <v>3495</v>
      </c>
      <c r="L8" s="10" t="n">
        <v>10914</v>
      </c>
    </row>
    <row r="9">
      <c r="A9" s="6" t="inlineStr">
        <is>
          <t>Hatchback</t>
        </is>
      </c>
      <c r="B9" s="6" t="inlineStr">
        <is>
          <t>Heavy</t>
        </is>
      </c>
      <c r="C9" s="6" t="inlineStr">
        <is>
          <t>2 EV+Solar</t>
        </is>
      </c>
      <c r="D9" s="10" t="n">
        <v>9302</v>
      </c>
      <c r="E9" s="10" t="n">
        <v>2502</v>
      </c>
      <c r="F9" s="6" t="n">
        <v>3.7</v>
      </c>
      <c r="G9" s="10" t="n">
        <v>3394</v>
      </c>
      <c r="H9" s="6" t="n">
        <v>2.7</v>
      </c>
      <c r="I9" s="10" t="n">
        <v>11282</v>
      </c>
      <c r="J9" s="10" t="n">
        <v>18707</v>
      </c>
      <c r="K9" s="10" t="n">
        <v>7438</v>
      </c>
      <c r="L9" s="10" t="n">
        <v>14857</v>
      </c>
    </row>
    <row r="10">
      <c r="A10" s="6" t="inlineStr">
        <is>
          <t>SUV</t>
        </is>
      </c>
      <c r="B10" s="6" t="inlineStr">
        <is>
          <t>Light</t>
        </is>
      </c>
      <c r="C10" s="6" t="inlineStr">
        <is>
          <t>1 EV</t>
        </is>
      </c>
      <c r="D10" s="10" t="n">
        <v>15357</v>
      </c>
      <c r="E10" s="10" t="n">
        <v>653</v>
      </c>
      <c r="F10" s="6" t="inlineStr">
        <is>
          <t>&gt;20</t>
        </is>
      </c>
      <c r="G10" s="10" t="n">
        <v>913</v>
      </c>
      <c r="H10" s="6" t="n">
        <v>16.8</v>
      </c>
      <c r="I10" s="10" t="n">
        <v>-9926</v>
      </c>
      <c r="J10" s="10" t="n">
        <v>-7765</v>
      </c>
      <c r="K10" s="10" t="n">
        <v>-11466</v>
      </c>
      <c r="L10" s="10" t="n">
        <v>-9305</v>
      </c>
    </row>
    <row r="11">
      <c r="A11" s="6" t="inlineStr">
        <is>
          <t>SUV</t>
        </is>
      </c>
      <c r="B11" s="6" t="inlineStr">
        <is>
          <t>Light</t>
        </is>
      </c>
      <c r="C11" s="6" t="inlineStr">
        <is>
          <t>2 EV+Solar</t>
        </is>
      </c>
      <c r="D11" s="10" t="n">
        <v>22057</v>
      </c>
      <c r="E11" s="10" t="n">
        <v>2128</v>
      </c>
      <c r="F11" s="6" t="n">
        <v>10.4</v>
      </c>
      <c r="G11" s="10" t="n">
        <v>2388</v>
      </c>
      <c r="H11" s="6" t="n">
        <v>9.199999999999999</v>
      </c>
      <c r="I11" s="10" t="n">
        <v>-4611</v>
      </c>
      <c r="J11" s="10" t="n">
        <v>-2454</v>
      </c>
      <c r="K11" s="10" t="n">
        <v>-6155</v>
      </c>
      <c r="L11" s="10" t="n">
        <v>-3994</v>
      </c>
    </row>
    <row r="12">
      <c r="A12" s="6" t="inlineStr">
        <is>
          <t>SUV</t>
        </is>
      </c>
      <c r="B12" s="6" t="inlineStr">
        <is>
          <t>Medium</t>
        </is>
      </c>
      <c r="C12" s="6" t="inlineStr">
        <is>
          <t>1 EV</t>
        </is>
      </c>
      <c r="D12" s="10" t="n">
        <v>15357</v>
      </c>
      <c r="E12" s="10" t="n">
        <v>967</v>
      </c>
      <c r="F12" s="6" t="n">
        <v>15.9</v>
      </c>
      <c r="G12" s="10" t="n">
        <v>1513</v>
      </c>
      <c r="H12" s="6" t="n">
        <v>10.2</v>
      </c>
      <c r="I12" s="10" t="n">
        <v>-7315</v>
      </c>
      <c r="J12" s="10" t="n">
        <v>-2777</v>
      </c>
      <c r="K12" s="10" t="n">
        <v>-9625</v>
      </c>
      <c r="L12" s="10" t="n">
        <v>-5087</v>
      </c>
    </row>
    <row r="13">
      <c r="A13" s="6" t="inlineStr">
        <is>
          <t>SUV</t>
        </is>
      </c>
      <c r="B13" s="6" t="inlineStr">
        <is>
          <t>Medium</t>
        </is>
      </c>
      <c r="C13" s="6" t="inlineStr">
        <is>
          <t>2 EV+Solar</t>
        </is>
      </c>
      <c r="D13" s="10" t="n">
        <v>22057</v>
      </c>
      <c r="E13" s="10" t="n">
        <v>2415</v>
      </c>
      <c r="F13" s="6" t="n">
        <v>9.1</v>
      </c>
      <c r="G13" s="10" t="n">
        <v>2961</v>
      </c>
      <c r="H13" s="6" t="n">
        <v>7.5</v>
      </c>
      <c r="I13" s="10" t="n">
        <v>-2219</v>
      </c>
      <c r="J13" s="10" t="n">
        <v>2315</v>
      </c>
      <c r="K13" s="10" t="n">
        <v>-4533</v>
      </c>
      <c r="L13" s="10" t="n">
        <v>5</v>
      </c>
    </row>
    <row r="14">
      <c r="A14" s="6" t="inlineStr">
        <is>
          <t>SUV</t>
        </is>
      </c>
      <c r="B14" s="6" t="inlineStr">
        <is>
          <t>Heavy</t>
        </is>
      </c>
      <c r="C14" s="6" t="inlineStr">
        <is>
          <t>1 EV</t>
        </is>
      </c>
      <c r="D14" s="10" t="n">
        <v>17157</v>
      </c>
      <c r="E14" s="10" t="n">
        <v>1742</v>
      </c>
      <c r="F14" s="6" t="n">
        <v>9.9</v>
      </c>
      <c r="G14" s="10" t="n">
        <v>2911</v>
      </c>
      <c r="H14" s="6" t="n">
        <v>5.9</v>
      </c>
      <c r="I14" s="10" t="n">
        <v>-2673</v>
      </c>
      <c r="J14" s="10" t="n">
        <v>7055</v>
      </c>
      <c r="K14" s="10" t="n">
        <v>-6520</v>
      </c>
      <c r="L14" s="10" t="n">
        <v>3205</v>
      </c>
    </row>
    <row r="15">
      <c r="A15" s="6" t="inlineStr">
        <is>
          <t>SUV</t>
        </is>
      </c>
      <c r="B15" s="6" t="inlineStr">
        <is>
          <t>Heavy</t>
        </is>
      </c>
      <c r="C15" s="6" t="inlineStr">
        <is>
          <t>2 EV+Solar</t>
        </is>
      </c>
      <c r="D15" s="10" t="n">
        <v>23857</v>
      </c>
      <c r="E15" s="10" t="n">
        <v>3081</v>
      </c>
      <c r="F15" s="6" t="n">
        <v>7.7</v>
      </c>
      <c r="G15" s="10" t="n">
        <v>4250</v>
      </c>
      <c r="H15" s="6" t="n">
        <v>5.6</v>
      </c>
      <c r="I15" s="10" t="n">
        <v>1535</v>
      </c>
      <c r="J15" s="10" t="n">
        <v>11259</v>
      </c>
      <c r="K15" s="10" t="n">
        <v>-2315</v>
      </c>
      <c r="L15" s="10" t="n">
        <v>7409</v>
      </c>
    </row>
    <row r="17">
      <c r="A17" s="9" t="inlineStr">
        <is>
          <t>Reading: the EV-plan case STRENGTHENS the EV story everywhere and roughly halves the SUV EV payback; the RUC case shows what a 3c/km charge would claw back (ICE already pays ~3.2c/km embedded excise — a parity RUC levels the field, not tilts it).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2026-08-03T00:43:54Z</dcterms:created>
  <dcterms:modified xmlns:dcterms="http://purl.org/dc/terms/" xmlns:xsi="http://www.w3.org/2001/XMLSchema-instance" xsi:type="dcterms:W3CDTF">2026-08-03T00:43:55Z</dcterms:modified>
</cp:coreProperties>
</file>